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5.xml" ContentType="application/vnd.openxmlformats-officedocument.drawing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uilherme.varaschin\Desktop\Planlihas\"/>
    </mc:Choice>
  </mc:AlternateContent>
  <xr:revisionPtr revIDLastSave="0" documentId="8_{0BCD10A2-B38B-41F2-AA39-911B29D7C01C}" xr6:coauthVersionLast="47" xr6:coauthVersionMax="47" xr10:uidLastSave="{00000000-0000-0000-0000-000000000000}"/>
  <bookViews>
    <workbookView xWindow="-108" yWindow="-108" windowWidth="23256" windowHeight="12456" firstSheet="15" activeTab="17" xr2:uid="{00000000-000D-0000-FFFF-FFFF00000000}"/>
  </bookViews>
  <sheets>
    <sheet name="1-BRL PP Chart" sheetId="9" r:id="rId1"/>
    <sheet name="2-Chart Câmbio Justo" sheetId="23" r:id="rId2"/>
    <sheet name="3-BRL USD 99 Depr %" sheetId="21" r:id="rId3"/>
    <sheet name="USDBRL" sheetId="22" r:id="rId4"/>
    <sheet name="BRL IPCA" sheetId="12" r:id="rId5"/>
    <sheet name="BRL e USD Chart" sheetId="10" r:id="rId6"/>
    <sheet name="BRL e USD Chart 99" sheetId="16" r:id="rId7"/>
    <sheet name="IPCA Chart" sheetId="24" r:id="rId8"/>
    <sheet name="BRL e USD" sheetId="8" r:id="rId9"/>
    <sheet name="BD" sheetId="1" r:id="rId10"/>
    <sheet name="Moedas" sheetId="2" r:id="rId11"/>
    <sheet name="Moedas BD" sheetId="3" r:id="rId12"/>
    <sheet name="Moedas Final" sheetId="4" r:id="rId13"/>
    <sheet name="BD ipca e tcr" sheetId="18" r:id="rId14"/>
    <sheet name="Moedas Meses Chart" sheetId="11" r:id="rId15"/>
    <sheet name="Moedas Chart Curto" sheetId="13" r:id="rId16"/>
    <sheet name="Moedas Chart" sheetId="5" r:id="rId17"/>
    <sheet name="Diferencial Inflação" sheetId="25" r:id="rId18"/>
    <sheet name="FRED Graph CPI" sheetId="26" r:id="rId19"/>
    <sheet name="1_FX_IDC_USDBRL, M" sheetId="20" r:id="rId20"/>
    <sheet name="Termos de Troca" sheetId="19" r:id="rId21"/>
    <sheet name="ECONOMICS_BRTOT, 1D" sheetId="27" r:id="rId22"/>
    <sheet name="BRL PP Chart desde 2019" sheetId="29" r:id="rId23"/>
    <sheet name="USD PP Chart" sheetId="6" r:id="rId24"/>
    <sheet name="FRED Graph Chart (2)" sheetId="14" r:id="rId25"/>
    <sheet name="USD PP 1994" sheetId="7" r:id="rId26"/>
    <sheet name="USD PP 1999" sheetId="17" r:id="rId27"/>
    <sheet name="STP-20220201164925715" sheetId="15" r:id="rId28"/>
    <sheet name="Agregados" sheetId="28" r:id="rId29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6" i="9" l="1"/>
  <c r="F383" i="21"/>
  <c r="F384" i="21"/>
  <c r="F385" i="21"/>
  <c r="F386" i="21"/>
  <c r="F387" i="21"/>
  <c r="E383" i="21"/>
  <c r="E384" i="21"/>
  <c r="E385" i="21"/>
  <c r="E386" i="21"/>
  <c r="E387" i="21"/>
  <c r="B383" i="21"/>
  <c r="C383" i="21"/>
  <c r="B384" i="21"/>
  <c r="C384" i="21"/>
  <c r="B385" i="21"/>
  <c r="C385" i="21"/>
  <c r="B386" i="21"/>
  <c r="C386" i="21"/>
  <c r="B387" i="21"/>
  <c r="C387" i="21"/>
  <c r="B1371" i="17"/>
  <c r="B1372" i="17"/>
  <c r="B1373" i="17"/>
  <c r="B1374" i="17"/>
  <c r="B1375" i="17"/>
  <c r="B1370" i="17"/>
  <c r="C1371" i="17"/>
  <c r="C1372" i="17"/>
  <c r="C1373" i="17"/>
  <c r="C1374" i="17"/>
  <c r="C1375" i="17"/>
  <c r="F389" i="16"/>
  <c r="E384" i="16"/>
  <c r="F384" i="16" s="1"/>
  <c r="F384" i="23" s="1"/>
  <c r="E385" i="16"/>
  <c r="F385" i="16" s="1"/>
  <c r="F385" i="23" s="1"/>
  <c r="E386" i="16"/>
  <c r="F386" i="16" s="1"/>
  <c r="F386" i="23" s="1"/>
  <c r="E387" i="16"/>
  <c r="F387" i="16" s="1"/>
  <c r="F387" i="23" s="1"/>
  <c r="E388" i="16"/>
  <c r="F388" i="16" s="1"/>
  <c r="F388" i="23" s="1"/>
  <c r="E389" i="16"/>
  <c r="C1371" i="7"/>
  <c r="C1372" i="7"/>
  <c r="C1373" i="7"/>
  <c r="C1374" i="7"/>
  <c r="C1375" i="7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D384" i="16"/>
  <c r="D385" i="16"/>
  <c r="D386" i="16"/>
  <c r="D387" i="16" s="1"/>
  <c r="D388" i="16" s="1"/>
  <c r="D389" i="16" s="1"/>
  <c r="D887" i="22"/>
  <c r="D390" i="23" s="1"/>
  <c r="D389" i="23"/>
  <c r="D882" i="22"/>
  <c r="D883" i="22"/>
  <c r="D884" i="22"/>
  <c r="D885" i="22"/>
  <c r="D886" i="22"/>
  <c r="D385" i="23"/>
  <c r="D386" i="23"/>
  <c r="D387" i="23"/>
  <c r="D388" i="23"/>
  <c r="E377" i="23"/>
  <c r="E378" i="23"/>
  <c r="E379" i="23"/>
  <c r="E380" i="23"/>
  <c r="E381" i="23"/>
  <c r="E382" i="23"/>
  <c r="E384" i="23"/>
  <c r="E385" i="23"/>
  <c r="E386" i="23"/>
  <c r="E387" i="23"/>
  <c r="E388" i="23"/>
  <c r="R1052" i="12"/>
  <c r="R1051" i="12"/>
  <c r="J1051" i="12"/>
  <c r="J1052" i="12"/>
  <c r="D388" i="10" s="1"/>
  <c r="E384" i="9"/>
  <c r="E385" i="9"/>
  <c r="E386" i="9"/>
  <c r="E387" i="9"/>
  <c r="D384" i="9"/>
  <c r="D385" i="9"/>
  <c r="D386" i="9"/>
  <c r="D387" i="9"/>
  <c r="D384" i="10"/>
  <c r="D385" i="10"/>
  <c r="D386" i="10"/>
  <c r="D387" i="10"/>
  <c r="J1048" i="12"/>
  <c r="J1049" i="12"/>
  <c r="J1050" i="12"/>
  <c r="R1048" i="12"/>
  <c r="R1049" i="12"/>
  <c r="R1050" i="12"/>
  <c r="R1047" i="12"/>
  <c r="J1047" i="12"/>
  <c r="D383" i="10"/>
  <c r="D881" i="22"/>
  <c r="D384" i="23" s="1"/>
  <c r="C1370" i="17"/>
  <c r="C1370" i="7"/>
  <c r="B1371" i="6"/>
  <c r="C1371" i="6" s="1"/>
  <c r="F381" i="25"/>
  <c r="E383" i="10"/>
  <c r="Z1047" i="12"/>
  <c r="E382" i="19"/>
  <c r="F382" i="19" s="1"/>
  <c r="E383" i="19"/>
  <c r="F383" i="19" s="1"/>
  <c r="D382" i="19"/>
  <c r="D383" i="19"/>
  <c r="F380" i="25"/>
  <c r="D880" i="22"/>
  <c r="D383" i="23" s="1"/>
  <c r="C1369" i="7"/>
  <c r="E382" i="10" s="1"/>
  <c r="B1370" i="6"/>
  <c r="C1370" i="6" s="1"/>
  <c r="D879" i="22"/>
  <c r="D382" i="23" s="1"/>
  <c r="C1369" i="17"/>
  <c r="E382" i="16" s="1"/>
  <c r="Z1046" i="12"/>
  <c r="E364" i="19"/>
  <c r="F364" i="19" s="1"/>
  <c r="E365" i="19"/>
  <c r="F365" i="19" s="1"/>
  <c r="E366" i="19"/>
  <c r="F366" i="19" s="1"/>
  <c r="E367" i="19"/>
  <c r="F367" i="19" s="1"/>
  <c r="E368" i="19"/>
  <c r="F368" i="19" s="1"/>
  <c r="E369" i="19"/>
  <c r="F369" i="19" s="1"/>
  <c r="E370" i="19"/>
  <c r="F370" i="19" s="1"/>
  <c r="E371" i="19"/>
  <c r="F371" i="19" s="1"/>
  <c r="E372" i="19"/>
  <c r="F372" i="19" s="1"/>
  <c r="E373" i="19"/>
  <c r="F373" i="19" s="1"/>
  <c r="E374" i="19"/>
  <c r="F374" i="19" s="1"/>
  <c r="E375" i="19"/>
  <c r="F375" i="19" s="1"/>
  <c r="E376" i="19"/>
  <c r="F376" i="19" s="1"/>
  <c r="E377" i="19"/>
  <c r="F377" i="19" s="1"/>
  <c r="E378" i="19"/>
  <c r="F378" i="19" s="1"/>
  <c r="E379" i="19"/>
  <c r="F379" i="19" s="1"/>
  <c r="E380" i="19"/>
  <c r="F380" i="19" s="1"/>
  <c r="E381" i="19"/>
  <c r="F381" i="19" s="1"/>
  <c r="D364" i="19"/>
  <c r="D365" i="19"/>
  <c r="D366" i="19"/>
  <c r="D367" i="19"/>
  <c r="D368" i="19"/>
  <c r="D369" i="19"/>
  <c r="D370" i="19"/>
  <c r="D371" i="19"/>
  <c r="D372" i="19"/>
  <c r="D373" i="19"/>
  <c r="D374" i="19"/>
  <c r="D375" i="19"/>
  <c r="D376" i="19"/>
  <c r="D377" i="19"/>
  <c r="D378" i="19"/>
  <c r="D379" i="19"/>
  <c r="D380" i="19"/>
  <c r="D381" i="19"/>
  <c r="F365" i="25"/>
  <c r="F366" i="25"/>
  <c r="F367" i="25"/>
  <c r="F368" i="25"/>
  <c r="F369" i="25"/>
  <c r="F370" i="25"/>
  <c r="F371" i="25"/>
  <c r="F372" i="25"/>
  <c r="F373" i="25"/>
  <c r="F374" i="25"/>
  <c r="F375" i="25"/>
  <c r="F376" i="25"/>
  <c r="F377" i="25"/>
  <c r="F378" i="25"/>
  <c r="F379" i="25"/>
  <c r="F364" i="25"/>
  <c r="B1361" i="6"/>
  <c r="C1361" i="6" s="1"/>
  <c r="B1362" i="6"/>
  <c r="C1362" i="6" s="1"/>
  <c r="B1363" i="6"/>
  <c r="C1363" i="6" s="1"/>
  <c r="B1364" i="6"/>
  <c r="C1364" i="6" s="1"/>
  <c r="B1365" i="6"/>
  <c r="C1365" i="6" s="1"/>
  <c r="B1367" i="6"/>
  <c r="C1367" i="6" s="1"/>
  <c r="B1368" i="6"/>
  <c r="C1368" i="6" s="1"/>
  <c r="B1369" i="6"/>
  <c r="C1369" i="6" s="1"/>
  <c r="Z1041" i="12"/>
  <c r="Z1042" i="12"/>
  <c r="Z1043" i="12"/>
  <c r="Z1044" i="12"/>
  <c r="Z1045" i="12"/>
  <c r="E378" i="10"/>
  <c r="D875" i="22"/>
  <c r="D378" i="23" s="1"/>
  <c r="D876" i="22"/>
  <c r="D379" i="23" s="1"/>
  <c r="D877" i="22"/>
  <c r="D380" i="23" s="1"/>
  <c r="D878" i="22"/>
  <c r="D381" i="23" s="1"/>
  <c r="E378" i="16"/>
  <c r="C1364" i="17"/>
  <c r="E377" i="16" s="1"/>
  <c r="C1366" i="17"/>
  <c r="E379" i="16" s="1"/>
  <c r="C1367" i="17"/>
  <c r="E380" i="16" s="1"/>
  <c r="C1368" i="17"/>
  <c r="E381" i="16" s="1"/>
  <c r="C1364" i="7"/>
  <c r="E377" i="10" s="1"/>
  <c r="C1366" i="7"/>
  <c r="E379" i="10" s="1"/>
  <c r="C1353" i="7"/>
  <c r="C1354" i="7"/>
  <c r="C1355" i="7"/>
  <c r="C1356" i="7"/>
  <c r="E369" i="10" s="1"/>
  <c r="C1357" i="7"/>
  <c r="E370" i="10" s="1"/>
  <c r="C1358" i="7"/>
  <c r="E371" i="10" s="1"/>
  <c r="C1359" i="7"/>
  <c r="E372" i="10" s="1"/>
  <c r="C1360" i="7"/>
  <c r="E373" i="10" s="1"/>
  <c r="C1361" i="7"/>
  <c r="E374" i="10" s="1"/>
  <c r="C1362" i="7"/>
  <c r="E375" i="10" s="1"/>
  <c r="C1363" i="7"/>
  <c r="E376" i="10" s="1"/>
  <c r="C1367" i="7"/>
  <c r="E380" i="10" s="1"/>
  <c r="C1368" i="7"/>
  <c r="E381" i="10" s="1"/>
  <c r="D873" i="22"/>
  <c r="D376" i="23" s="1"/>
  <c r="Z1040" i="12"/>
  <c r="Z1039" i="12"/>
  <c r="Z1038" i="12"/>
  <c r="C1363" i="17"/>
  <c r="E376" i="23" s="1"/>
  <c r="C1362" i="17"/>
  <c r="E375" i="16" s="1"/>
  <c r="C1361" i="17"/>
  <c r="E374" i="16" s="1"/>
  <c r="D874" i="22"/>
  <c r="D377" i="23" s="1"/>
  <c r="D872" i="22"/>
  <c r="D375" i="23" s="1"/>
  <c r="D871" i="22"/>
  <c r="D374" i="23" s="1"/>
  <c r="D870" i="22"/>
  <c r="D373" i="23" s="1"/>
  <c r="D865" i="22"/>
  <c r="D368" i="23" s="1"/>
  <c r="D866" i="22"/>
  <c r="D369" i="23" s="1"/>
  <c r="D867" i="22"/>
  <c r="D370" i="23" s="1"/>
  <c r="D868" i="22"/>
  <c r="D371" i="23" s="1"/>
  <c r="D869" i="22"/>
  <c r="D372" i="23" s="1"/>
  <c r="C1356" i="17"/>
  <c r="E369" i="23" s="1"/>
  <c r="C1357" i="17"/>
  <c r="E370" i="16" s="1"/>
  <c r="C1358" i="17"/>
  <c r="E371" i="16" s="1"/>
  <c r="C1359" i="17"/>
  <c r="E372" i="16" s="1"/>
  <c r="C1360" i="17"/>
  <c r="E373" i="16" s="1"/>
  <c r="Z1037" i="12"/>
  <c r="B1356" i="6"/>
  <c r="C1356" i="6" s="1"/>
  <c r="B1357" i="6"/>
  <c r="C1357" i="6" s="1"/>
  <c r="B1358" i="6"/>
  <c r="C1358" i="6" s="1"/>
  <c r="B1359" i="6"/>
  <c r="C1359" i="6" s="1"/>
  <c r="B1360" i="6"/>
  <c r="C1360" i="6" s="1"/>
  <c r="Z1035" i="12"/>
  <c r="Z1036" i="12"/>
  <c r="Z1034" i="12"/>
  <c r="Z1033" i="12"/>
  <c r="E296" i="29"/>
  <c r="D296" i="29"/>
  <c r="Q961" i="12"/>
  <c r="K961" i="12" s="1"/>
  <c r="L410" i="29"/>
  <c r="I407" i="29"/>
  <c r="J406" i="29"/>
  <c r="E295" i="29"/>
  <c r="D295" i="29"/>
  <c r="E294" i="29"/>
  <c r="D294" i="29"/>
  <c r="E293" i="29"/>
  <c r="D293" i="29"/>
  <c r="E292" i="29"/>
  <c r="D292" i="29"/>
  <c r="E291" i="29"/>
  <c r="D291" i="29"/>
  <c r="E290" i="29"/>
  <c r="D290" i="29"/>
  <c r="E289" i="29"/>
  <c r="D289" i="29"/>
  <c r="E288" i="29"/>
  <c r="D288" i="29"/>
  <c r="E287" i="29"/>
  <c r="D287" i="29"/>
  <c r="E286" i="29"/>
  <c r="D286" i="29"/>
  <c r="E285" i="29"/>
  <c r="D285" i="29"/>
  <c r="E284" i="29"/>
  <c r="D284" i="29"/>
  <c r="E283" i="29"/>
  <c r="D283" i="29"/>
  <c r="E282" i="29"/>
  <c r="D282" i="29"/>
  <c r="E281" i="29"/>
  <c r="D281" i="29"/>
  <c r="E280" i="29"/>
  <c r="D280" i="29"/>
  <c r="E279" i="29"/>
  <c r="D279" i="29"/>
  <c r="E278" i="29"/>
  <c r="D278" i="29"/>
  <c r="E277" i="29"/>
  <c r="D277" i="29"/>
  <c r="E276" i="29"/>
  <c r="D276" i="29"/>
  <c r="E275" i="29"/>
  <c r="D275" i="29"/>
  <c r="E274" i="29"/>
  <c r="D274" i="29"/>
  <c r="E273" i="29"/>
  <c r="D273" i="29"/>
  <c r="E272" i="29"/>
  <c r="D272" i="29"/>
  <c r="E271" i="29"/>
  <c r="D271" i="29"/>
  <c r="E270" i="29"/>
  <c r="D270" i="29"/>
  <c r="E269" i="29"/>
  <c r="D269" i="29"/>
  <c r="E268" i="29"/>
  <c r="D268" i="29"/>
  <c r="E267" i="29"/>
  <c r="D267" i="29"/>
  <c r="E266" i="29"/>
  <c r="D266" i="29"/>
  <c r="E265" i="29"/>
  <c r="D265" i="29"/>
  <c r="E264" i="29"/>
  <c r="D264" i="29"/>
  <c r="E263" i="29"/>
  <c r="D263" i="29"/>
  <c r="E262" i="29"/>
  <c r="D262" i="29"/>
  <c r="E261" i="29"/>
  <c r="D261" i="29"/>
  <c r="E260" i="29"/>
  <c r="D260" i="29"/>
  <c r="E259" i="29"/>
  <c r="D259" i="29"/>
  <c r="E258" i="29"/>
  <c r="D258" i="29"/>
  <c r="E257" i="29"/>
  <c r="D257" i="29"/>
  <c r="E256" i="29"/>
  <c r="D256" i="29"/>
  <c r="E255" i="29"/>
  <c r="D255" i="29"/>
  <c r="E254" i="29"/>
  <c r="D254" i="29"/>
  <c r="E253" i="29"/>
  <c r="D253" i="29"/>
  <c r="E252" i="29"/>
  <c r="D252" i="29"/>
  <c r="E251" i="29"/>
  <c r="D251" i="29"/>
  <c r="E250" i="29"/>
  <c r="D250" i="29"/>
  <c r="E249" i="29"/>
  <c r="D249" i="29"/>
  <c r="E248" i="29"/>
  <c r="D248" i="29"/>
  <c r="E247" i="29"/>
  <c r="D247" i="29"/>
  <c r="E246" i="29"/>
  <c r="D246" i="29"/>
  <c r="E245" i="29"/>
  <c r="D245" i="29"/>
  <c r="E244" i="29"/>
  <c r="D244" i="29"/>
  <c r="E243" i="29"/>
  <c r="D243" i="29"/>
  <c r="E242" i="29"/>
  <c r="D242" i="29"/>
  <c r="E241" i="29"/>
  <c r="D241" i="29"/>
  <c r="E240" i="29"/>
  <c r="D240" i="29"/>
  <c r="E239" i="29"/>
  <c r="D239" i="29"/>
  <c r="E238" i="29"/>
  <c r="D238" i="29"/>
  <c r="E237" i="29"/>
  <c r="D237" i="29"/>
  <c r="E236" i="29"/>
  <c r="D236" i="29"/>
  <c r="E235" i="29"/>
  <c r="D235" i="29"/>
  <c r="E234" i="29"/>
  <c r="D234" i="29"/>
  <c r="E233" i="29"/>
  <c r="D233" i="29"/>
  <c r="E232" i="29"/>
  <c r="D232" i="29"/>
  <c r="E231" i="29"/>
  <c r="D231" i="29"/>
  <c r="E230" i="29"/>
  <c r="D230" i="29"/>
  <c r="E229" i="29"/>
  <c r="D229" i="29"/>
  <c r="E228" i="29"/>
  <c r="D228" i="29"/>
  <c r="E227" i="29"/>
  <c r="D227" i="29"/>
  <c r="E226" i="29"/>
  <c r="D226" i="29"/>
  <c r="E225" i="29"/>
  <c r="D225" i="29"/>
  <c r="E224" i="29"/>
  <c r="D224" i="29"/>
  <c r="E223" i="29"/>
  <c r="D223" i="29"/>
  <c r="E222" i="29"/>
  <c r="D222" i="29"/>
  <c r="E221" i="29"/>
  <c r="D221" i="29"/>
  <c r="E220" i="29"/>
  <c r="D220" i="29"/>
  <c r="E219" i="29"/>
  <c r="D219" i="29"/>
  <c r="E218" i="29"/>
  <c r="D218" i="29"/>
  <c r="E217" i="29"/>
  <c r="D217" i="29"/>
  <c r="E216" i="29"/>
  <c r="D216" i="29"/>
  <c r="E215" i="29"/>
  <c r="D215" i="29"/>
  <c r="E214" i="29"/>
  <c r="D214" i="29"/>
  <c r="E213" i="29"/>
  <c r="D213" i="29"/>
  <c r="E212" i="29"/>
  <c r="D212" i="29"/>
  <c r="E211" i="29"/>
  <c r="D211" i="29"/>
  <c r="E210" i="29"/>
  <c r="D210" i="29"/>
  <c r="E209" i="29"/>
  <c r="D209" i="29"/>
  <c r="E208" i="29"/>
  <c r="D208" i="29"/>
  <c r="E207" i="29"/>
  <c r="D207" i="29"/>
  <c r="E206" i="29"/>
  <c r="D206" i="29"/>
  <c r="E205" i="29"/>
  <c r="D205" i="29"/>
  <c r="E204" i="29"/>
  <c r="D204" i="29"/>
  <c r="E203" i="29"/>
  <c r="D203" i="29"/>
  <c r="E202" i="29"/>
  <c r="D202" i="29"/>
  <c r="E201" i="29"/>
  <c r="D201" i="29"/>
  <c r="E200" i="29"/>
  <c r="D200" i="29"/>
  <c r="E199" i="29"/>
  <c r="D199" i="29"/>
  <c r="E198" i="29"/>
  <c r="D198" i="29"/>
  <c r="E197" i="29"/>
  <c r="D197" i="29"/>
  <c r="E196" i="29"/>
  <c r="D196" i="29"/>
  <c r="E195" i="29"/>
  <c r="D195" i="29"/>
  <c r="E194" i="29"/>
  <c r="D194" i="29"/>
  <c r="E193" i="29"/>
  <c r="D193" i="29"/>
  <c r="E192" i="29"/>
  <c r="D192" i="29"/>
  <c r="E191" i="29"/>
  <c r="D191" i="29"/>
  <c r="E190" i="29"/>
  <c r="D190" i="29"/>
  <c r="E189" i="29"/>
  <c r="D189" i="29"/>
  <c r="E188" i="29"/>
  <c r="D188" i="29"/>
  <c r="E187" i="29"/>
  <c r="D187" i="29"/>
  <c r="E186" i="29"/>
  <c r="D186" i="29"/>
  <c r="E185" i="29"/>
  <c r="D185" i="29"/>
  <c r="E184" i="29"/>
  <c r="D184" i="29"/>
  <c r="E183" i="29"/>
  <c r="D183" i="29"/>
  <c r="E182" i="29"/>
  <c r="D182" i="29"/>
  <c r="E181" i="29"/>
  <c r="D181" i="29"/>
  <c r="E180" i="29"/>
  <c r="D180" i="29"/>
  <c r="E179" i="29"/>
  <c r="D179" i="29"/>
  <c r="E178" i="29"/>
  <c r="D178" i="29"/>
  <c r="E177" i="29"/>
  <c r="D177" i="29"/>
  <c r="E176" i="29"/>
  <c r="D176" i="29"/>
  <c r="E175" i="29"/>
  <c r="D175" i="29"/>
  <c r="E174" i="29"/>
  <c r="D174" i="29"/>
  <c r="E173" i="29"/>
  <c r="D173" i="29"/>
  <c r="E172" i="29"/>
  <c r="D172" i="29"/>
  <c r="E171" i="29"/>
  <c r="D171" i="29"/>
  <c r="E170" i="29"/>
  <c r="D170" i="29"/>
  <c r="E169" i="29"/>
  <c r="D169" i="29"/>
  <c r="E168" i="29"/>
  <c r="D168" i="29"/>
  <c r="E167" i="29"/>
  <c r="D167" i="29"/>
  <c r="E166" i="29"/>
  <c r="D166" i="29"/>
  <c r="E165" i="29"/>
  <c r="D165" i="29"/>
  <c r="E164" i="29"/>
  <c r="D164" i="29"/>
  <c r="E163" i="29"/>
  <c r="D163" i="29"/>
  <c r="E162" i="29"/>
  <c r="D162" i="29"/>
  <c r="E161" i="29"/>
  <c r="D161" i="29"/>
  <c r="E160" i="29"/>
  <c r="D160" i="29"/>
  <c r="E159" i="29"/>
  <c r="D159" i="29"/>
  <c r="E158" i="29"/>
  <c r="D158" i="29"/>
  <c r="E157" i="29"/>
  <c r="D157" i="29"/>
  <c r="E156" i="29"/>
  <c r="D156" i="29"/>
  <c r="E155" i="29"/>
  <c r="D155" i="29"/>
  <c r="E154" i="29"/>
  <c r="D154" i="29"/>
  <c r="E153" i="29"/>
  <c r="D153" i="29"/>
  <c r="E152" i="29"/>
  <c r="D152" i="29"/>
  <c r="E151" i="29"/>
  <c r="D151" i="29"/>
  <c r="E150" i="29"/>
  <c r="D150" i="29"/>
  <c r="E149" i="29"/>
  <c r="D149" i="29"/>
  <c r="E148" i="29"/>
  <c r="D148" i="29"/>
  <c r="E147" i="29"/>
  <c r="D147" i="29"/>
  <c r="E146" i="29"/>
  <c r="D146" i="29"/>
  <c r="E145" i="29"/>
  <c r="D145" i="29"/>
  <c r="E144" i="29"/>
  <c r="D144" i="29"/>
  <c r="E143" i="29"/>
  <c r="D143" i="29"/>
  <c r="E142" i="29"/>
  <c r="D142" i="29"/>
  <c r="E141" i="29"/>
  <c r="D141" i="29"/>
  <c r="E140" i="29"/>
  <c r="D140" i="29"/>
  <c r="E139" i="29"/>
  <c r="D139" i="29"/>
  <c r="E138" i="29"/>
  <c r="D138" i="29"/>
  <c r="E137" i="29"/>
  <c r="D137" i="29"/>
  <c r="E136" i="29"/>
  <c r="D136" i="29"/>
  <c r="E135" i="29"/>
  <c r="D135" i="29"/>
  <c r="E134" i="29"/>
  <c r="D134" i="29"/>
  <c r="E133" i="29"/>
  <c r="D133" i="29"/>
  <c r="E132" i="29"/>
  <c r="D132" i="29"/>
  <c r="E131" i="29"/>
  <c r="D131" i="29"/>
  <c r="E130" i="29"/>
  <c r="D130" i="29"/>
  <c r="E129" i="29"/>
  <c r="D129" i="29"/>
  <c r="E128" i="29"/>
  <c r="D128" i="29"/>
  <c r="E127" i="29"/>
  <c r="D127" i="29"/>
  <c r="E126" i="29"/>
  <c r="D126" i="29"/>
  <c r="E125" i="29"/>
  <c r="D125" i="29"/>
  <c r="E124" i="29"/>
  <c r="D124" i="29"/>
  <c r="E123" i="29"/>
  <c r="D123" i="29"/>
  <c r="E122" i="29"/>
  <c r="D122" i="29"/>
  <c r="E121" i="29"/>
  <c r="D121" i="29"/>
  <c r="E120" i="29"/>
  <c r="D120" i="29"/>
  <c r="E119" i="29"/>
  <c r="D119" i="29"/>
  <c r="E118" i="29"/>
  <c r="D118" i="29"/>
  <c r="E117" i="29"/>
  <c r="D117" i="29"/>
  <c r="E116" i="29"/>
  <c r="D116" i="29"/>
  <c r="E115" i="29"/>
  <c r="D115" i="29"/>
  <c r="E114" i="29"/>
  <c r="D114" i="29"/>
  <c r="E113" i="29"/>
  <c r="D113" i="29"/>
  <c r="E112" i="29"/>
  <c r="D112" i="29"/>
  <c r="E111" i="29"/>
  <c r="D111" i="29"/>
  <c r="E110" i="29"/>
  <c r="D110" i="29"/>
  <c r="E109" i="29"/>
  <c r="D109" i="29"/>
  <c r="E108" i="29"/>
  <c r="D108" i="29"/>
  <c r="E107" i="29"/>
  <c r="D107" i="29"/>
  <c r="E106" i="29"/>
  <c r="D106" i="29"/>
  <c r="E105" i="29"/>
  <c r="D105" i="29"/>
  <c r="E104" i="29"/>
  <c r="D104" i="29"/>
  <c r="E103" i="29"/>
  <c r="D103" i="29"/>
  <c r="E102" i="29"/>
  <c r="D102" i="29"/>
  <c r="E101" i="29"/>
  <c r="D101" i="29"/>
  <c r="E100" i="29"/>
  <c r="D100" i="29"/>
  <c r="E99" i="29"/>
  <c r="D99" i="29"/>
  <c r="E98" i="29"/>
  <c r="D98" i="29"/>
  <c r="E97" i="29"/>
  <c r="D97" i="29"/>
  <c r="E96" i="29"/>
  <c r="D96" i="29"/>
  <c r="E95" i="29"/>
  <c r="D95" i="29"/>
  <c r="E94" i="29"/>
  <c r="D94" i="29"/>
  <c r="E93" i="29"/>
  <c r="D93" i="29"/>
  <c r="E92" i="29"/>
  <c r="D92" i="29"/>
  <c r="E91" i="29"/>
  <c r="D91" i="29"/>
  <c r="E90" i="29"/>
  <c r="D90" i="29"/>
  <c r="E89" i="29"/>
  <c r="D89" i="29"/>
  <c r="E88" i="29"/>
  <c r="D88" i="29"/>
  <c r="E87" i="29"/>
  <c r="D87" i="29"/>
  <c r="E86" i="29"/>
  <c r="D86" i="29"/>
  <c r="E85" i="29"/>
  <c r="D85" i="29"/>
  <c r="E84" i="29"/>
  <c r="D84" i="29"/>
  <c r="E83" i="29"/>
  <c r="D83" i="29"/>
  <c r="E82" i="29"/>
  <c r="D82" i="29"/>
  <c r="E81" i="29"/>
  <c r="D81" i="29"/>
  <c r="E80" i="29"/>
  <c r="D80" i="29"/>
  <c r="E79" i="29"/>
  <c r="D79" i="29"/>
  <c r="E78" i="29"/>
  <c r="D78" i="29"/>
  <c r="E77" i="29"/>
  <c r="D77" i="29"/>
  <c r="E76" i="29"/>
  <c r="D76" i="29"/>
  <c r="E75" i="29"/>
  <c r="D75" i="29"/>
  <c r="E74" i="29"/>
  <c r="D74" i="29"/>
  <c r="E73" i="29"/>
  <c r="D73" i="29"/>
  <c r="E72" i="29"/>
  <c r="D72" i="29"/>
  <c r="E71" i="29"/>
  <c r="D71" i="29"/>
  <c r="E70" i="29"/>
  <c r="D70" i="29"/>
  <c r="E69" i="29"/>
  <c r="D69" i="29"/>
  <c r="E68" i="29"/>
  <c r="D68" i="29"/>
  <c r="E67" i="29"/>
  <c r="D67" i="29"/>
  <c r="E66" i="29"/>
  <c r="D66" i="29"/>
  <c r="E65" i="29"/>
  <c r="D65" i="29"/>
  <c r="E64" i="29"/>
  <c r="D64" i="29"/>
  <c r="E63" i="29"/>
  <c r="D63" i="29"/>
  <c r="E62" i="29"/>
  <c r="D62" i="29"/>
  <c r="E61" i="29"/>
  <c r="D61" i="29"/>
  <c r="E60" i="29"/>
  <c r="D60" i="29"/>
  <c r="E59" i="29"/>
  <c r="D59" i="29"/>
  <c r="E58" i="29"/>
  <c r="D58" i="29"/>
  <c r="E57" i="29"/>
  <c r="D57" i="29"/>
  <c r="E56" i="29"/>
  <c r="D56" i="29"/>
  <c r="E55" i="29"/>
  <c r="D55" i="29"/>
  <c r="E54" i="29"/>
  <c r="D54" i="29"/>
  <c r="E53" i="29"/>
  <c r="D53" i="29"/>
  <c r="E52" i="29"/>
  <c r="D52" i="29"/>
  <c r="E51" i="29"/>
  <c r="D51" i="29"/>
  <c r="E50" i="29"/>
  <c r="D50" i="29"/>
  <c r="E49" i="29"/>
  <c r="D49" i="29"/>
  <c r="E48" i="29"/>
  <c r="D48" i="29"/>
  <c r="E47" i="29"/>
  <c r="D47" i="29"/>
  <c r="E46" i="29"/>
  <c r="D46" i="29"/>
  <c r="E45" i="29"/>
  <c r="D45" i="29"/>
  <c r="E44" i="29"/>
  <c r="D44" i="29"/>
  <c r="E43" i="29"/>
  <c r="D43" i="29"/>
  <c r="E42" i="29"/>
  <c r="D42" i="29"/>
  <c r="E41" i="29"/>
  <c r="D41" i="29"/>
  <c r="E40" i="29"/>
  <c r="D40" i="29"/>
  <c r="E39" i="29"/>
  <c r="D39" i="29"/>
  <c r="E38" i="29"/>
  <c r="D38" i="29"/>
  <c r="E37" i="29"/>
  <c r="D37" i="29"/>
  <c r="E36" i="29"/>
  <c r="D36" i="29"/>
  <c r="E35" i="29"/>
  <c r="D35" i="29"/>
  <c r="E34" i="29"/>
  <c r="D34" i="29"/>
  <c r="E33" i="29"/>
  <c r="D33" i="29"/>
  <c r="E32" i="29"/>
  <c r="D32" i="29"/>
  <c r="E31" i="29"/>
  <c r="D31" i="29"/>
  <c r="E30" i="29"/>
  <c r="D30" i="29"/>
  <c r="E29" i="29"/>
  <c r="D29" i="29"/>
  <c r="E28" i="29"/>
  <c r="D28" i="29"/>
  <c r="E27" i="29"/>
  <c r="D27" i="29"/>
  <c r="E26" i="29"/>
  <c r="D26" i="29"/>
  <c r="E25" i="29"/>
  <c r="D25" i="29"/>
  <c r="E24" i="29"/>
  <c r="D24" i="29"/>
  <c r="E23" i="29"/>
  <c r="D23" i="29"/>
  <c r="E22" i="29"/>
  <c r="D22" i="29"/>
  <c r="E21" i="29"/>
  <c r="D21" i="29"/>
  <c r="E20" i="29"/>
  <c r="D20" i="29"/>
  <c r="E19" i="29"/>
  <c r="D19" i="29"/>
  <c r="E18" i="29"/>
  <c r="D18" i="29"/>
  <c r="E17" i="29"/>
  <c r="D17" i="29"/>
  <c r="E16" i="29"/>
  <c r="D16" i="29"/>
  <c r="E15" i="29"/>
  <c r="D15" i="29"/>
  <c r="E14" i="29"/>
  <c r="D14" i="29"/>
  <c r="E13" i="29"/>
  <c r="D13" i="29"/>
  <c r="E12" i="29"/>
  <c r="D12" i="29"/>
  <c r="E11" i="29"/>
  <c r="D11" i="29"/>
  <c r="E10" i="29"/>
  <c r="D10" i="29"/>
  <c r="E9" i="29"/>
  <c r="D9" i="29"/>
  <c r="E8" i="29"/>
  <c r="D8" i="29"/>
  <c r="E7" i="29"/>
  <c r="D7" i="29"/>
  <c r="E6" i="29"/>
  <c r="D6" i="29"/>
  <c r="E5" i="29"/>
  <c r="D5" i="29"/>
  <c r="E4" i="29"/>
  <c r="D4" i="29"/>
  <c r="E3" i="29"/>
  <c r="D3" i="29"/>
  <c r="E2" i="29"/>
  <c r="D2" i="29"/>
  <c r="D599" i="22"/>
  <c r="D810" i="22"/>
  <c r="C1355" i="17"/>
  <c r="E368" i="23" s="1"/>
  <c r="B1354" i="6"/>
  <c r="C1354" i="6" s="1"/>
  <c r="B1355" i="6"/>
  <c r="C1355" i="6" s="1"/>
  <c r="C1353" i="17"/>
  <c r="E366" i="23" s="1"/>
  <c r="C1354" i="17"/>
  <c r="E367" i="16" s="1"/>
  <c r="D862" i="22"/>
  <c r="D863" i="22"/>
  <c r="D366" i="23" s="1"/>
  <c r="D864" i="22"/>
  <c r="D367" i="23" s="1"/>
  <c r="O596" i="28"/>
  <c r="O595" i="28"/>
  <c r="O594" i="28"/>
  <c r="O593" i="28"/>
  <c r="O592" i="28"/>
  <c r="O591" i="28"/>
  <c r="O590" i="28"/>
  <c r="O589" i="28"/>
  <c r="O588" i="28"/>
  <c r="O587" i="28"/>
  <c r="O586" i="28"/>
  <c r="O585" i="28"/>
  <c r="N596" i="28"/>
  <c r="N595" i="28"/>
  <c r="N594" i="28"/>
  <c r="N593" i="28"/>
  <c r="N592" i="28"/>
  <c r="N591" i="28"/>
  <c r="N590" i="28"/>
  <c r="N589" i="28"/>
  <c r="N588" i="28"/>
  <c r="N587" i="28"/>
  <c r="N586" i="28"/>
  <c r="N585" i="28"/>
  <c r="M596" i="28"/>
  <c r="M595" i="28"/>
  <c r="M594" i="28"/>
  <c r="M593" i="28"/>
  <c r="M592" i="28"/>
  <c r="M591" i="28"/>
  <c r="M590" i="28"/>
  <c r="M589" i="28"/>
  <c r="M588" i="28"/>
  <c r="M587" i="28"/>
  <c r="M586" i="28"/>
  <c r="M585" i="28"/>
  <c r="L596" i="28"/>
  <c r="L595" i="28"/>
  <c r="L594" i="28"/>
  <c r="L593" i="28"/>
  <c r="L592" i="28"/>
  <c r="L591" i="28"/>
  <c r="L590" i="28"/>
  <c r="L589" i="28"/>
  <c r="L588" i="28"/>
  <c r="L587" i="28"/>
  <c r="L586" i="28"/>
  <c r="L585" i="28"/>
  <c r="E362" i="19"/>
  <c r="F362" i="19" s="1"/>
  <c r="D362" i="19"/>
  <c r="E361" i="19"/>
  <c r="F361" i="19" s="1"/>
  <c r="D361" i="19"/>
  <c r="E360" i="19"/>
  <c r="F360" i="19" s="1"/>
  <c r="D360" i="19"/>
  <c r="E359" i="19"/>
  <c r="F359" i="19" s="1"/>
  <c r="D359" i="19"/>
  <c r="E358" i="19"/>
  <c r="F358" i="19" s="1"/>
  <c r="D358" i="19"/>
  <c r="E357" i="19"/>
  <c r="F357" i="19" s="1"/>
  <c r="D357" i="19"/>
  <c r="E356" i="19"/>
  <c r="F356" i="19" s="1"/>
  <c r="D356" i="19"/>
  <c r="E355" i="19"/>
  <c r="F355" i="19" s="1"/>
  <c r="D355" i="19"/>
  <c r="E354" i="19"/>
  <c r="F354" i="19" s="1"/>
  <c r="D354" i="19"/>
  <c r="E353" i="19"/>
  <c r="F353" i="19" s="1"/>
  <c r="D353" i="19"/>
  <c r="E352" i="19"/>
  <c r="F352" i="19" s="1"/>
  <c r="D352" i="19"/>
  <c r="E351" i="19"/>
  <c r="F351" i="19" s="1"/>
  <c r="D351" i="19"/>
  <c r="E350" i="19"/>
  <c r="D350" i="19"/>
  <c r="E349" i="19"/>
  <c r="D349" i="19"/>
  <c r="E348" i="19"/>
  <c r="D348" i="19"/>
  <c r="E347" i="19"/>
  <c r="D347" i="19"/>
  <c r="E346" i="19"/>
  <c r="D346" i="19"/>
  <c r="E345" i="19"/>
  <c r="D345" i="19"/>
  <c r="E344" i="19"/>
  <c r="D344" i="19"/>
  <c r="E343" i="19"/>
  <c r="D343" i="19"/>
  <c r="E342" i="19"/>
  <c r="D342" i="19"/>
  <c r="E341" i="19"/>
  <c r="D341" i="19"/>
  <c r="E340" i="19"/>
  <c r="D340" i="19"/>
  <c r="E339" i="19"/>
  <c r="D339" i="19"/>
  <c r="E338" i="19"/>
  <c r="D338" i="19"/>
  <c r="E337" i="19"/>
  <c r="D337" i="19"/>
  <c r="E336" i="19"/>
  <c r="D336" i="19"/>
  <c r="E335" i="19"/>
  <c r="D335" i="19"/>
  <c r="E334" i="19"/>
  <c r="D334" i="19"/>
  <c r="E333" i="19"/>
  <c r="D333" i="19"/>
  <c r="E332" i="19"/>
  <c r="D332" i="19"/>
  <c r="E331" i="19"/>
  <c r="D331" i="19"/>
  <c r="E330" i="19"/>
  <c r="D330" i="19"/>
  <c r="E329" i="19"/>
  <c r="D329" i="19"/>
  <c r="E328" i="19"/>
  <c r="D328" i="19"/>
  <c r="E327" i="19"/>
  <c r="D327" i="19"/>
  <c r="E326" i="19"/>
  <c r="D326" i="19"/>
  <c r="E325" i="19"/>
  <c r="D325" i="19"/>
  <c r="E324" i="19"/>
  <c r="D324" i="19"/>
  <c r="E323" i="19"/>
  <c r="D323" i="19"/>
  <c r="E322" i="19"/>
  <c r="D322" i="19"/>
  <c r="E321" i="19"/>
  <c r="D321" i="19"/>
  <c r="E320" i="19"/>
  <c r="D320" i="19"/>
  <c r="E319" i="19"/>
  <c r="D319" i="19"/>
  <c r="E318" i="19"/>
  <c r="D318" i="19"/>
  <c r="E317" i="19"/>
  <c r="D317" i="19"/>
  <c r="E316" i="19"/>
  <c r="D316" i="19"/>
  <c r="E315" i="19"/>
  <c r="D315" i="19"/>
  <c r="E314" i="19"/>
  <c r="D314" i="19"/>
  <c r="E313" i="19"/>
  <c r="D313" i="19"/>
  <c r="E312" i="19"/>
  <c r="D312" i="19"/>
  <c r="E311" i="19"/>
  <c r="D311" i="19"/>
  <c r="E310" i="19"/>
  <c r="D310" i="19"/>
  <c r="E309" i="19"/>
  <c r="D309" i="19"/>
  <c r="E308" i="19"/>
  <c r="D308" i="19"/>
  <c r="E307" i="19"/>
  <c r="D307" i="19"/>
  <c r="E306" i="19"/>
  <c r="D306" i="19"/>
  <c r="E305" i="19"/>
  <c r="D305" i="19"/>
  <c r="E304" i="19"/>
  <c r="D304" i="19"/>
  <c r="E303" i="19"/>
  <c r="D303" i="19"/>
  <c r="E302" i="19"/>
  <c r="D302" i="19"/>
  <c r="E301" i="19"/>
  <c r="D301" i="19"/>
  <c r="E300" i="19"/>
  <c r="D300" i="19"/>
  <c r="E299" i="19"/>
  <c r="D299" i="19"/>
  <c r="E298" i="19"/>
  <c r="D298" i="19"/>
  <c r="E297" i="19"/>
  <c r="D297" i="19"/>
  <c r="E296" i="19"/>
  <c r="D296" i="19"/>
  <c r="E295" i="19"/>
  <c r="D295" i="19"/>
  <c r="E294" i="19"/>
  <c r="D294" i="19"/>
  <c r="E293" i="19"/>
  <c r="D293" i="19"/>
  <c r="E292" i="19"/>
  <c r="D292" i="19"/>
  <c r="E291" i="19"/>
  <c r="D291" i="19"/>
  <c r="E290" i="19"/>
  <c r="D290" i="19"/>
  <c r="E289" i="19"/>
  <c r="D289" i="19"/>
  <c r="E288" i="19"/>
  <c r="D288" i="19"/>
  <c r="E287" i="19"/>
  <c r="D287" i="19"/>
  <c r="E286" i="19"/>
  <c r="D286" i="19"/>
  <c r="E285" i="19"/>
  <c r="D285" i="19"/>
  <c r="E284" i="19"/>
  <c r="D284" i="19"/>
  <c r="E283" i="19"/>
  <c r="D283" i="19"/>
  <c r="E282" i="19"/>
  <c r="D282" i="19"/>
  <c r="E281" i="19"/>
  <c r="D281" i="19"/>
  <c r="E280" i="19"/>
  <c r="D280" i="19"/>
  <c r="E279" i="19"/>
  <c r="D279" i="19"/>
  <c r="E278" i="19"/>
  <c r="D278" i="19"/>
  <c r="E277" i="19"/>
  <c r="D277" i="19"/>
  <c r="E276" i="19"/>
  <c r="D276" i="19"/>
  <c r="E275" i="19"/>
  <c r="D275" i="19"/>
  <c r="E274" i="19"/>
  <c r="D274" i="19"/>
  <c r="E273" i="19"/>
  <c r="D273" i="19"/>
  <c r="E272" i="19"/>
  <c r="D272" i="19"/>
  <c r="E271" i="19"/>
  <c r="D271" i="19"/>
  <c r="E270" i="19"/>
  <c r="D270" i="19"/>
  <c r="E269" i="19"/>
  <c r="D269" i="19"/>
  <c r="E268" i="19"/>
  <c r="D268" i="19"/>
  <c r="E267" i="19"/>
  <c r="D267" i="19"/>
  <c r="E266" i="19"/>
  <c r="D266" i="19"/>
  <c r="E265" i="19"/>
  <c r="D265" i="19"/>
  <c r="E264" i="19"/>
  <c r="D264" i="19"/>
  <c r="E263" i="19"/>
  <c r="D263" i="19"/>
  <c r="E262" i="19"/>
  <c r="D262" i="19"/>
  <c r="E261" i="19"/>
  <c r="D261" i="19"/>
  <c r="E260" i="19"/>
  <c r="D260" i="19"/>
  <c r="E259" i="19"/>
  <c r="D259" i="19"/>
  <c r="E258" i="19"/>
  <c r="D258" i="19"/>
  <c r="E257" i="19"/>
  <c r="D257" i="19"/>
  <c r="E256" i="19"/>
  <c r="D256" i="19"/>
  <c r="E255" i="19"/>
  <c r="D255" i="19"/>
  <c r="E254" i="19"/>
  <c r="D254" i="19"/>
  <c r="E253" i="19"/>
  <c r="D253" i="19"/>
  <c r="E252" i="19"/>
  <c r="D252" i="19"/>
  <c r="E251" i="19"/>
  <c r="D251" i="19"/>
  <c r="E250" i="19"/>
  <c r="D250" i="19"/>
  <c r="E249" i="19"/>
  <c r="D249" i="19"/>
  <c r="E248" i="19"/>
  <c r="D248" i="19"/>
  <c r="E247" i="19"/>
  <c r="D247" i="19"/>
  <c r="E246" i="19"/>
  <c r="D246" i="19"/>
  <c r="E245" i="19"/>
  <c r="D245" i="19"/>
  <c r="E244" i="19"/>
  <c r="D244" i="19"/>
  <c r="E243" i="19"/>
  <c r="D243" i="19"/>
  <c r="E242" i="19"/>
  <c r="D242" i="19"/>
  <c r="E241" i="19"/>
  <c r="D241" i="19"/>
  <c r="E240" i="19"/>
  <c r="D240" i="19"/>
  <c r="E239" i="19"/>
  <c r="D239" i="19"/>
  <c r="E238" i="19"/>
  <c r="D238" i="19"/>
  <c r="E237" i="19"/>
  <c r="D237" i="19"/>
  <c r="E236" i="19"/>
  <c r="D236" i="19"/>
  <c r="E235" i="19"/>
  <c r="D235" i="19"/>
  <c r="E234" i="19"/>
  <c r="D234" i="19"/>
  <c r="E233" i="19"/>
  <c r="D233" i="19"/>
  <c r="E232" i="19"/>
  <c r="D232" i="19"/>
  <c r="E231" i="19"/>
  <c r="D231" i="19"/>
  <c r="E230" i="19"/>
  <c r="D230" i="19"/>
  <c r="E229" i="19"/>
  <c r="D229" i="19"/>
  <c r="E228" i="19"/>
  <c r="D228" i="19"/>
  <c r="E227" i="19"/>
  <c r="D227" i="19"/>
  <c r="E226" i="19"/>
  <c r="D226" i="19"/>
  <c r="E225" i="19"/>
  <c r="D225" i="19"/>
  <c r="E224" i="19"/>
  <c r="D224" i="19"/>
  <c r="E223" i="19"/>
  <c r="D223" i="19"/>
  <c r="E222" i="19"/>
  <c r="D222" i="19"/>
  <c r="E221" i="19"/>
  <c r="D221" i="19"/>
  <c r="E220" i="19"/>
  <c r="D220" i="19"/>
  <c r="E219" i="19"/>
  <c r="D219" i="19"/>
  <c r="E218" i="19"/>
  <c r="D218" i="19"/>
  <c r="E217" i="19"/>
  <c r="D217" i="19"/>
  <c r="E216" i="19"/>
  <c r="D216" i="19"/>
  <c r="E215" i="19"/>
  <c r="D215" i="19"/>
  <c r="E214" i="19"/>
  <c r="D214" i="19"/>
  <c r="E213" i="19"/>
  <c r="D213" i="19"/>
  <c r="E212" i="19"/>
  <c r="D212" i="19"/>
  <c r="E211" i="19"/>
  <c r="D211" i="19"/>
  <c r="E210" i="19"/>
  <c r="D210" i="19"/>
  <c r="E209" i="19"/>
  <c r="D209" i="19"/>
  <c r="E208" i="19"/>
  <c r="D208" i="19"/>
  <c r="E207" i="19"/>
  <c r="D207" i="19"/>
  <c r="E206" i="19"/>
  <c r="D206" i="19"/>
  <c r="E205" i="19"/>
  <c r="D205" i="19"/>
  <c r="E204" i="19"/>
  <c r="D204" i="19"/>
  <c r="E203" i="19"/>
  <c r="D203" i="19"/>
  <c r="E202" i="19"/>
  <c r="D202" i="19"/>
  <c r="E201" i="19"/>
  <c r="D201" i="19"/>
  <c r="E200" i="19"/>
  <c r="D200" i="19"/>
  <c r="E199" i="19"/>
  <c r="D199" i="19"/>
  <c r="E198" i="19"/>
  <c r="D198" i="19"/>
  <c r="E197" i="19"/>
  <c r="D197" i="19"/>
  <c r="E196" i="19"/>
  <c r="D196" i="19"/>
  <c r="E195" i="19"/>
  <c r="D195" i="19"/>
  <c r="E194" i="19"/>
  <c r="D194" i="19"/>
  <c r="E193" i="19"/>
  <c r="D193" i="19"/>
  <c r="E192" i="19"/>
  <c r="D192" i="19"/>
  <c r="E191" i="19"/>
  <c r="D191" i="19"/>
  <c r="E190" i="19"/>
  <c r="D190" i="19"/>
  <c r="E189" i="19"/>
  <c r="D189" i="19"/>
  <c r="E188" i="19"/>
  <c r="D188" i="19"/>
  <c r="E187" i="19"/>
  <c r="D187" i="19"/>
  <c r="E186" i="19"/>
  <c r="D186" i="19"/>
  <c r="E185" i="19"/>
  <c r="D185" i="19"/>
  <c r="E184" i="19"/>
  <c r="D184" i="19"/>
  <c r="E183" i="19"/>
  <c r="D183" i="19"/>
  <c r="E182" i="19"/>
  <c r="D182" i="19"/>
  <c r="E181" i="19"/>
  <c r="D181" i="19"/>
  <c r="E180" i="19"/>
  <c r="D180" i="19"/>
  <c r="E179" i="19"/>
  <c r="D179" i="19"/>
  <c r="E178" i="19"/>
  <c r="D178" i="19"/>
  <c r="E177" i="19"/>
  <c r="D177" i="19"/>
  <c r="E176" i="19"/>
  <c r="D176" i="19"/>
  <c r="E175" i="19"/>
  <c r="D175" i="19"/>
  <c r="E174" i="19"/>
  <c r="D174" i="19"/>
  <c r="E173" i="19"/>
  <c r="D173" i="19"/>
  <c r="E172" i="19"/>
  <c r="D172" i="19"/>
  <c r="E171" i="19"/>
  <c r="D171" i="19"/>
  <c r="E170" i="19"/>
  <c r="D170" i="19"/>
  <c r="E169" i="19"/>
  <c r="D169" i="19"/>
  <c r="E168" i="19"/>
  <c r="D168" i="19"/>
  <c r="E167" i="19"/>
  <c r="D167" i="19"/>
  <c r="E166" i="19"/>
  <c r="D166" i="19"/>
  <c r="E165" i="19"/>
  <c r="D165" i="19"/>
  <c r="E164" i="19"/>
  <c r="D164" i="19"/>
  <c r="E163" i="19"/>
  <c r="D163" i="19"/>
  <c r="E162" i="19"/>
  <c r="D162" i="19"/>
  <c r="E161" i="19"/>
  <c r="D161" i="19"/>
  <c r="E160" i="19"/>
  <c r="D160" i="19"/>
  <c r="E159" i="19"/>
  <c r="D159" i="19"/>
  <c r="E158" i="19"/>
  <c r="D158" i="19"/>
  <c r="E157" i="19"/>
  <c r="D157" i="19"/>
  <c r="E156" i="19"/>
  <c r="D156" i="19"/>
  <c r="E155" i="19"/>
  <c r="D155" i="19"/>
  <c r="E154" i="19"/>
  <c r="D154" i="19"/>
  <c r="E153" i="19"/>
  <c r="D153" i="19"/>
  <c r="E152" i="19"/>
  <c r="D152" i="19"/>
  <c r="E151" i="19"/>
  <c r="D151" i="19"/>
  <c r="E150" i="19"/>
  <c r="D150" i="19"/>
  <c r="E149" i="19"/>
  <c r="D149" i="19"/>
  <c r="E148" i="19"/>
  <c r="D148" i="19"/>
  <c r="E147" i="19"/>
  <c r="D147" i="19"/>
  <c r="E146" i="19"/>
  <c r="D146" i="19"/>
  <c r="E145" i="19"/>
  <c r="D145" i="19"/>
  <c r="E144" i="19"/>
  <c r="D144" i="19"/>
  <c r="E143" i="19"/>
  <c r="D143" i="19"/>
  <c r="E142" i="19"/>
  <c r="D142" i="19"/>
  <c r="E141" i="19"/>
  <c r="D141" i="19"/>
  <c r="E140" i="19"/>
  <c r="D140" i="19"/>
  <c r="E139" i="19"/>
  <c r="D139" i="19"/>
  <c r="E138" i="19"/>
  <c r="D138" i="19"/>
  <c r="E137" i="19"/>
  <c r="D137" i="19"/>
  <c r="E136" i="19"/>
  <c r="D136" i="19"/>
  <c r="E135" i="19"/>
  <c r="D135" i="19"/>
  <c r="E134" i="19"/>
  <c r="D134" i="19"/>
  <c r="E133" i="19"/>
  <c r="D133" i="19"/>
  <c r="E132" i="19"/>
  <c r="D132" i="19"/>
  <c r="E131" i="19"/>
  <c r="D131" i="19"/>
  <c r="E130" i="19"/>
  <c r="D130" i="19"/>
  <c r="E129" i="19"/>
  <c r="D129" i="19"/>
  <c r="E128" i="19"/>
  <c r="D128" i="19"/>
  <c r="E127" i="19"/>
  <c r="D127" i="19"/>
  <c r="E126" i="19"/>
  <c r="D126" i="19"/>
  <c r="E125" i="19"/>
  <c r="D125" i="19"/>
  <c r="E124" i="19"/>
  <c r="D124" i="19"/>
  <c r="E123" i="19"/>
  <c r="D123" i="19"/>
  <c r="E122" i="19"/>
  <c r="D122" i="19"/>
  <c r="E121" i="19"/>
  <c r="D121" i="19"/>
  <c r="E120" i="19"/>
  <c r="D120" i="19"/>
  <c r="E119" i="19"/>
  <c r="D119" i="19"/>
  <c r="E118" i="19"/>
  <c r="D118" i="19"/>
  <c r="E117" i="19"/>
  <c r="D117" i="19"/>
  <c r="E116" i="19"/>
  <c r="D116" i="19"/>
  <c r="E115" i="19"/>
  <c r="D115" i="19"/>
  <c r="E114" i="19"/>
  <c r="D114" i="19"/>
  <c r="E113" i="19"/>
  <c r="D113" i="19"/>
  <c r="E112" i="19"/>
  <c r="D112" i="19"/>
  <c r="E111" i="19"/>
  <c r="D111" i="19"/>
  <c r="E110" i="19"/>
  <c r="D110" i="19"/>
  <c r="E109" i="19"/>
  <c r="D109" i="19"/>
  <c r="E108" i="19"/>
  <c r="D108" i="19"/>
  <c r="E107" i="19"/>
  <c r="D107" i="19"/>
  <c r="E106" i="19"/>
  <c r="D106" i="19"/>
  <c r="E105" i="19"/>
  <c r="D105" i="19"/>
  <c r="E104" i="19"/>
  <c r="D104" i="19"/>
  <c r="E103" i="19"/>
  <c r="D103" i="19"/>
  <c r="E102" i="19"/>
  <c r="D102" i="19"/>
  <c r="E101" i="19"/>
  <c r="D101" i="19"/>
  <c r="E100" i="19"/>
  <c r="D100" i="19"/>
  <c r="E99" i="19"/>
  <c r="D99" i="19"/>
  <c r="E98" i="19"/>
  <c r="D98" i="19"/>
  <c r="E97" i="19"/>
  <c r="D97" i="19"/>
  <c r="E96" i="19"/>
  <c r="D96" i="19"/>
  <c r="E95" i="19"/>
  <c r="D95" i="19"/>
  <c r="E94" i="19"/>
  <c r="D94" i="19"/>
  <c r="E93" i="19"/>
  <c r="D93" i="19"/>
  <c r="E92" i="19"/>
  <c r="D92" i="19"/>
  <c r="E91" i="19"/>
  <c r="D91" i="19"/>
  <c r="E90" i="19"/>
  <c r="D90" i="19"/>
  <c r="E89" i="19"/>
  <c r="D89" i="19"/>
  <c r="E88" i="19"/>
  <c r="D88" i="19"/>
  <c r="E87" i="19"/>
  <c r="D87" i="19"/>
  <c r="E86" i="19"/>
  <c r="D86" i="19"/>
  <c r="E85" i="19"/>
  <c r="D85" i="19"/>
  <c r="E84" i="19"/>
  <c r="D84" i="19"/>
  <c r="E83" i="19"/>
  <c r="D83" i="19"/>
  <c r="E82" i="19"/>
  <c r="D82" i="19"/>
  <c r="E81" i="19"/>
  <c r="D81" i="19"/>
  <c r="E80" i="19"/>
  <c r="D80" i="19"/>
  <c r="E79" i="19"/>
  <c r="D79" i="19"/>
  <c r="E78" i="19"/>
  <c r="D78" i="19"/>
  <c r="E77" i="19"/>
  <c r="D77" i="19"/>
  <c r="E76" i="19"/>
  <c r="D76" i="19"/>
  <c r="E75" i="19"/>
  <c r="D75" i="19"/>
  <c r="E74" i="19"/>
  <c r="D74" i="19"/>
  <c r="E73" i="19"/>
  <c r="D73" i="19"/>
  <c r="E72" i="19"/>
  <c r="D72" i="19"/>
  <c r="E71" i="19"/>
  <c r="D71" i="19"/>
  <c r="E70" i="19"/>
  <c r="D70" i="19"/>
  <c r="E69" i="19"/>
  <c r="D69" i="19"/>
  <c r="E68" i="19"/>
  <c r="D68" i="19"/>
  <c r="E67" i="19"/>
  <c r="D67" i="19"/>
  <c r="E66" i="19"/>
  <c r="D66" i="19"/>
  <c r="E65" i="19"/>
  <c r="D65" i="19"/>
  <c r="E64" i="19"/>
  <c r="D64" i="19"/>
  <c r="E63" i="19"/>
  <c r="D63" i="19"/>
  <c r="E62" i="19"/>
  <c r="D62" i="19"/>
  <c r="E61" i="19"/>
  <c r="D61" i="19"/>
  <c r="E60" i="19"/>
  <c r="D60" i="19"/>
  <c r="E59" i="19"/>
  <c r="D59" i="19"/>
  <c r="E58" i="19"/>
  <c r="D58" i="19"/>
  <c r="E57" i="19"/>
  <c r="D57" i="19"/>
  <c r="E56" i="19"/>
  <c r="D56" i="19"/>
  <c r="E55" i="19"/>
  <c r="D55" i="19"/>
  <c r="E54" i="19"/>
  <c r="D54" i="19"/>
  <c r="E53" i="19"/>
  <c r="D53" i="19"/>
  <c r="E52" i="19"/>
  <c r="D52" i="19"/>
  <c r="E51" i="19"/>
  <c r="D51" i="19"/>
  <c r="E50" i="19"/>
  <c r="D50" i="19"/>
  <c r="E49" i="19"/>
  <c r="D49" i="19"/>
  <c r="E48" i="19"/>
  <c r="D48" i="19"/>
  <c r="E47" i="19"/>
  <c r="D47" i="19"/>
  <c r="E46" i="19"/>
  <c r="D46" i="19"/>
  <c r="E45" i="19"/>
  <c r="D45" i="19"/>
  <c r="E44" i="19"/>
  <c r="D44" i="19"/>
  <c r="E43" i="19"/>
  <c r="D43" i="19"/>
  <c r="E42" i="19"/>
  <c r="D42" i="19"/>
  <c r="E41" i="19"/>
  <c r="D41" i="19"/>
  <c r="E40" i="19"/>
  <c r="D40" i="19"/>
  <c r="E39" i="19"/>
  <c r="D39" i="19"/>
  <c r="E38" i="19"/>
  <c r="D38" i="19"/>
  <c r="E37" i="19"/>
  <c r="D37" i="19"/>
  <c r="E36" i="19"/>
  <c r="D36" i="19"/>
  <c r="E35" i="19"/>
  <c r="D35" i="19"/>
  <c r="E34" i="19"/>
  <c r="D34" i="19"/>
  <c r="E33" i="19"/>
  <c r="D33" i="19"/>
  <c r="E32" i="19"/>
  <c r="D32" i="19"/>
  <c r="E31" i="19"/>
  <c r="D31" i="19"/>
  <c r="E30" i="19"/>
  <c r="D30" i="19"/>
  <c r="E29" i="19"/>
  <c r="D29" i="19"/>
  <c r="E28" i="19"/>
  <c r="D28" i="19"/>
  <c r="E27" i="19"/>
  <c r="D27" i="19"/>
  <c r="E26" i="19"/>
  <c r="D26" i="19"/>
  <c r="E25" i="19"/>
  <c r="D25" i="19"/>
  <c r="E24" i="19"/>
  <c r="D24" i="19"/>
  <c r="E23" i="19"/>
  <c r="D23" i="19"/>
  <c r="E22" i="19"/>
  <c r="D22" i="19"/>
  <c r="E21" i="19"/>
  <c r="D21" i="19"/>
  <c r="E20" i="19"/>
  <c r="D20" i="19"/>
  <c r="E19" i="19"/>
  <c r="D19" i="19"/>
  <c r="E18" i="19"/>
  <c r="D18" i="19"/>
  <c r="E17" i="19"/>
  <c r="D17" i="19"/>
  <c r="E16" i="19"/>
  <c r="D16" i="19"/>
  <c r="E15" i="19"/>
  <c r="D15" i="19"/>
  <c r="E14" i="19"/>
  <c r="D14" i="19"/>
  <c r="E13" i="19"/>
  <c r="D13" i="19"/>
  <c r="E12" i="19"/>
  <c r="D12" i="19"/>
  <c r="E11" i="19"/>
  <c r="D11" i="19"/>
  <c r="E10" i="19"/>
  <c r="D10" i="19"/>
  <c r="E9" i="19"/>
  <c r="D9" i="19"/>
  <c r="E8" i="19"/>
  <c r="D8" i="19"/>
  <c r="E7" i="19"/>
  <c r="D7" i="19"/>
  <c r="E6" i="19"/>
  <c r="D6" i="19"/>
  <c r="E5" i="19"/>
  <c r="D5" i="19"/>
  <c r="E4" i="19"/>
  <c r="D4" i="19"/>
  <c r="E3" i="19"/>
  <c r="D3" i="19"/>
  <c r="E2" i="19"/>
  <c r="D2" i="19"/>
  <c r="E363" i="19"/>
  <c r="F363" i="19" s="1"/>
  <c r="D363" i="19"/>
  <c r="E1" i="25"/>
  <c r="F362" i="25"/>
  <c r="F361" i="25"/>
  <c r="F360" i="25"/>
  <c r="F359" i="25"/>
  <c r="F358" i="25"/>
  <c r="F357" i="25"/>
  <c r="F356" i="25"/>
  <c r="F355" i="25"/>
  <c r="F354" i="25"/>
  <c r="F353" i="25"/>
  <c r="F352" i="25"/>
  <c r="F351" i="25"/>
  <c r="F350" i="25"/>
  <c r="F349" i="25"/>
  <c r="F348" i="25"/>
  <c r="F347" i="25"/>
  <c r="F346" i="25"/>
  <c r="F345" i="25"/>
  <c r="F344" i="25"/>
  <c r="F343" i="25"/>
  <c r="F342" i="25"/>
  <c r="F341" i="25"/>
  <c r="F340" i="25"/>
  <c r="F339" i="25"/>
  <c r="F338" i="25"/>
  <c r="F337" i="25"/>
  <c r="F336" i="25"/>
  <c r="F335" i="25"/>
  <c r="F334" i="25"/>
  <c r="F333" i="25"/>
  <c r="F332" i="25"/>
  <c r="F331" i="25"/>
  <c r="F330" i="25"/>
  <c r="F329" i="25"/>
  <c r="F328" i="25"/>
  <c r="F327" i="25"/>
  <c r="F326" i="25"/>
  <c r="F325" i="25"/>
  <c r="F324" i="25"/>
  <c r="F323" i="25"/>
  <c r="F322" i="25"/>
  <c r="F321" i="25"/>
  <c r="F320" i="25"/>
  <c r="F319" i="25"/>
  <c r="F318" i="25"/>
  <c r="F317" i="25"/>
  <c r="F316" i="25"/>
  <c r="F315" i="25"/>
  <c r="F314" i="25"/>
  <c r="F313" i="25"/>
  <c r="F312" i="25"/>
  <c r="F311" i="25"/>
  <c r="F310" i="25"/>
  <c r="F309" i="25"/>
  <c r="F308" i="25"/>
  <c r="F307" i="25"/>
  <c r="F306" i="25"/>
  <c r="F305" i="25"/>
  <c r="F304" i="25"/>
  <c r="F303" i="25"/>
  <c r="F302" i="25"/>
  <c r="F301" i="25"/>
  <c r="F300" i="25"/>
  <c r="F299" i="25"/>
  <c r="F298" i="25"/>
  <c r="F297" i="25"/>
  <c r="F296" i="25"/>
  <c r="F295" i="25"/>
  <c r="F294" i="25"/>
  <c r="F293" i="25"/>
  <c r="F292" i="25"/>
  <c r="F291" i="25"/>
  <c r="F290" i="25"/>
  <c r="F289" i="25"/>
  <c r="F288" i="25"/>
  <c r="F287" i="25"/>
  <c r="F286" i="25"/>
  <c r="F285" i="25"/>
  <c r="F284" i="25"/>
  <c r="F283" i="25"/>
  <c r="F282" i="25"/>
  <c r="F281" i="25"/>
  <c r="F280" i="25"/>
  <c r="F279" i="25"/>
  <c r="F278" i="25"/>
  <c r="F277" i="25"/>
  <c r="F276" i="25"/>
  <c r="F275" i="25"/>
  <c r="F274" i="25"/>
  <c r="F273" i="25"/>
  <c r="F272" i="25"/>
  <c r="F271" i="25"/>
  <c r="F270" i="25"/>
  <c r="F269" i="25"/>
  <c r="F268" i="25"/>
  <c r="F267" i="25"/>
  <c r="F266" i="25"/>
  <c r="F265" i="25"/>
  <c r="F264" i="25"/>
  <c r="F263" i="25"/>
  <c r="F262" i="25"/>
  <c r="F261" i="25"/>
  <c r="F260" i="25"/>
  <c r="F259" i="25"/>
  <c r="F258" i="25"/>
  <c r="F257" i="25"/>
  <c r="F256" i="25"/>
  <c r="F255" i="25"/>
  <c r="F254" i="25"/>
  <c r="F253" i="25"/>
  <c r="F252" i="25"/>
  <c r="F251" i="25"/>
  <c r="F250" i="25"/>
  <c r="F249" i="25"/>
  <c r="F248" i="25"/>
  <c r="F247" i="25"/>
  <c r="F246" i="25"/>
  <c r="F245" i="25"/>
  <c r="F244" i="25"/>
  <c r="F243" i="25"/>
  <c r="F242" i="25"/>
  <c r="F241" i="25"/>
  <c r="F240" i="25"/>
  <c r="F239" i="25"/>
  <c r="F238" i="25"/>
  <c r="F237" i="25"/>
  <c r="F236" i="25"/>
  <c r="F235" i="25"/>
  <c r="F234" i="25"/>
  <c r="F233" i="25"/>
  <c r="F232" i="25"/>
  <c r="F231" i="25"/>
  <c r="F230" i="25"/>
  <c r="F229" i="25"/>
  <c r="F228" i="25"/>
  <c r="F227" i="25"/>
  <c r="F226" i="25"/>
  <c r="F225" i="25"/>
  <c r="F224" i="25"/>
  <c r="F223" i="25"/>
  <c r="F222" i="25"/>
  <c r="F221" i="25"/>
  <c r="F220" i="25"/>
  <c r="F219" i="25"/>
  <c r="F218" i="25"/>
  <c r="F217" i="25"/>
  <c r="F216" i="25"/>
  <c r="F215" i="25"/>
  <c r="F214" i="25"/>
  <c r="F213" i="25"/>
  <c r="F212" i="25"/>
  <c r="F211" i="25"/>
  <c r="F210" i="25"/>
  <c r="F209" i="25"/>
  <c r="F208" i="25"/>
  <c r="F207" i="25"/>
  <c r="F206" i="25"/>
  <c r="F205" i="25"/>
  <c r="F204" i="25"/>
  <c r="F203" i="25"/>
  <c r="F202" i="25"/>
  <c r="F201" i="25"/>
  <c r="F200" i="25"/>
  <c r="F199" i="25"/>
  <c r="F198" i="25"/>
  <c r="F197" i="25"/>
  <c r="F196" i="25"/>
  <c r="F195" i="25"/>
  <c r="F194" i="25"/>
  <c r="F193" i="25"/>
  <c r="F192" i="25"/>
  <c r="F191" i="25"/>
  <c r="F190" i="25"/>
  <c r="F189" i="25"/>
  <c r="F188" i="25"/>
  <c r="F187" i="25"/>
  <c r="F186" i="25"/>
  <c r="F185" i="25"/>
  <c r="F184" i="25"/>
  <c r="F183" i="25"/>
  <c r="F182" i="25"/>
  <c r="F181" i="25"/>
  <c r="F180" i="25"/>
  <c r="F179" i="25"/>
  <c r="F178" i="25"/>
  <c r="F177" i="25"/>
  <c r="F176" i="25"/>
  <c r="F175" i="25"/>
  <c r="F174" i="25"/>
  <c r="F173" i="25"/>
  <c r="F172" i="25"/>
  <c r="F171" i="25"/>
  <c r="F170" i="25"/>
  <c r="F169" i="25"/>
  <c r="F168" i="25"/>
  <c r="F167" i="25"/>
  <c r="F166" i="25"/>
  <c r="F165" i="25"/>
  <c r="F164" i="25"/>
  <c r="F163" i="25"/>
  <c r="F162" i="25"/>
  <c r="F161" i="25"/>
  <c r="F160" i="25"/>
  <c r="F159" i="25"/>
  <c r="F158" i="25"/>
  <c r="F157" i="25"/>
  <c r="F156" i="25"/>
  <c r="F155" i="25"/>
  <c r="F154" i="25"/>
  <c r="F153" i="25"/>
  <c r="F152" i="25"/>
  <c r="F151" i="25"/>
  <c r="F150" i="25"/>
  <c r="F149" i="25"/>
  <c r="F148" i="25"/>
  <c r="F147" i="25"/>
  <c r="F146" i="25"/>
  <c r="F145" i="25"/>
  <c r="F144" i="25"/>
  <c r="F143" i="25"/>
  <c r="F142" i="25"/>
  <c r="F141" i="25"/>
  <c r="F140" i="25"/>
  <c r="F139" i="25"/>
  <c r="F138" i="25"/>
  <c r="F137" i="25"/>
  <c r="F136" i="25"/>
  <c r="F135" i="25"/>
  <c r="F134" i="25"/>
  <c r="F133" i="25"/>
  <c r="F132" i="25"/>
  <c r="F131" i="25"/>
  <c r="F130" i="25"/>
  <c r="F129" i="25"/>
  <c r="F128" i="25"/>
  <c r="F127" i="25"/>
  <c r="F126" i="25"/>
  <c r="F125" i="25"/>
  <c r="F124" i="25"/>
  <c r="F123" i="25"/>
  <c r="F122" i="25"/>
  <c r="F121" i="25"/>
  <c r="F120" i="25"/>
  <c r="F119" i="25"/>
  <c r="F118" i="25"/>
  <c r="F117" i="25"/>
  <c r="F116" i="25"/>
  <c r="F115" i="25"/>
  <c r="F114" i="25"/>
  <c r="F113" i="25"/>
  <c r="F112" i="25"/>
  <c r="F111" i="25"/>
  <c r="F110" i="25"/>
  <c r="F109" i="25"/>
  <c r="F108" i="25"/>
  <c r="F107" i="25"/>
  <c r="F106" i="25"/>
  <c r="F105" i="25"/>
  <c r="F104" i="25"/>
  <c r="F103" i="25"/>
  <c r="F102" i="25"/>
  <c r="F101" i="25"/>
  <c r="F100" i="25"/>
  <c r="F99" i="25"/>
  <c r="F98" i="25"/>
  <c r="F97" i="25"/>
  <c r="F96" i="25"/>
  <c r="F95" i="25"/>
  <c r="F94" i="25"/>
  <c r="F93" i="25"/>
  <c r="F92" i="25"/>
  <c r="F91" i="25"/>
  <c r="F90" i="25"/>
  <c r="F89" i="25"/>
  <c r="F88" i="25"/>
  <c r="F87" i="25"/>
  <c r="F86" i="25"/>
  <c r="F85" i="25"/>
  <c r="F84" i="25"/>
  <c r="F83" i="25"/>
  <c r="F82" i="25"/>
  <c r="F81" i="25"/>
  <c r="F80" i="25"/>
  <c r="F79" i="25"/>
  <c r="F78" i="25"/>
  <c r="F77" i="25"/>
  <c r="F76" i="25"/>
  <c r="F75" i="25"/>
  <c r="F74" i="25"/>
  <c r="F73" i="25"/>
  <c r="F72" i="25"/>
  <c r="F71" i="25"/>
  <c r="F70" i="25"/>
  <c r="F69" i="25"/>
  <c r="F68" i="25"/>
  <c r="F67" i="25"/>
  <c r="F66" i="25"/>
  <c r="F65" i="25"/>
  <c r="F64" i="25"/>
  <c r="F63" i="25"/>
  <c r="F62" i="25"/>
  <c r="F61" i="25"/>
  <c r="F60" i="25"/>
  <c r="F59" i="25"/>
  <c r="F58" i="25"/>
  <c r="F57" i="25"/>
  <c r="F56" i="25"/>
  <c r="F55" i="25"/>
  <c r="F54" i="25"/>
  <c r="F53" i="25"/>
  <c r="F52" i="25"/>
  <c r="F51" i="25"/>
  <c r="F50" i="25"/>
  <c r="F49" i="25"/>
  <c r="F48" i="25"/>
  <c r="F47" i="25"/>
  <c r="F46" i="25"/>
  <c r="F45" i="25"/>
  <c r="F44" i="25"/>
  <c r="F43" i="25"/>
  <c r="F42" i="25"/>
  <c r="F41" i="25"/>
  <c r="F40" i="25"/>
  <c r="F39" i="25"/>
  <c r="F38" i="25"/>
  <c r="F37" i="25"/>
  <c r="F36" i="25"/>
  <c r="F35" i="25"/>
  <c r="F34" i="25"/>
  <c r="F33" i="25"/>
  <c r="F32" i="25"/>
  <c r="F31" i="25"/>
  <c r="F30" i="25"/>
  <c r="F29" i="25"/>
  <c r="F28" i="25"/>
  <c r="F27" i="25"/>
  <c r="F26" i="25"/>
  <c r="F25" i="25"/>
  <c r="F24" i="25"/>
  <c r="F23" i="25"/>
  <c r="F22" i="25"/>
  <c r="F21" i="25"/>
  <c r="F20" i="25"/>
  <c r="F19" i="25"/>
  <c r="F18" i="25"/>
  <c r="F17" i="25"/>
  <c r="F16" i="25"/>
  <c r="F15" i="25"/>
  <c r="F14" i="25"/>
  <c r="F13" i="25"/>
  <c r="F12" i="25"/>
  <c r="F11" i="25"/>
  <c r="F10" i="25"/>
  <c r="F9" i="25"/>
  <c r="F8" i="25"/>
  <c r="F7" i="25"/>
  <c r="F6" i="25"/>
  <c r="F5" i="25"/>
  <c r="F4" i="25"/>
  <c r="F3" i="25"/>
  <c r="F2" i="25"/>
  <c r="F1" i="25"/>
  <c r="F363" i="25"/>
  <c r="E383" i="16" l="1"/>
  <c r="E383" i="23"/>
  <c r="E388" i="9"/>
  <c r="D388" i="9"/>
  <c r="F16" i="29"/>
  <c r="G16" i="29" s="1"/>
  <c r="F59" i="29"/>
  <c r="G59" i="29" s="1"/>
  <c r="F84" i="29"/>
  <c r="G84" i="29" s="1"/>
  <c r="F80" i="29"/>
  <c r="G80" i="29" s="1"/>
  <c r="F57" i="29"/>
  <c r="G57" i="29" s="1"/>
  <c r="F90" i="29"/>
  <c r="G90" i="29" s="1"/>
  <c r="H286" i="29"/>
  <c r="I286" i="29" s="1"/>
  <c r="H95" i="29"/>
  <c r="I95" i="29" s="1"/>
  <c r="H127" i="29"/>
  <c r="I127" i="29" s="1"/>
  <c r="H151" i="29"/>
  <c r="I151" i="29" s="1"/>
  <c r="H159" i="29"/>
  <c r="I159" i="29" s="1"/>
  <c r="H175" i="29"/>
  <c r="I175" i="29" s="1"/>
  <c r="E367" i="23"/>
  <c r="F4" i="29"/>
  <c r="G4" i="29" s="1"/>
  <c r="F12" i="29"/>
  <c r="G12" i="29" s="1"/>
  <c r="H52" i="29"/>
  <c r="I52" i="29" s="1"/>
  <c r="F289" i="29"/>
  <c r="G289" i="29" s="1"/>
  <c r="F139" i="29"/>
  <c r="G139" i="29" s="1"/>
  <c r="F19" i="29"/>
  <c r="G19" i="29" s="1"/>
  <c r="H39" i="29"/>
  <c r="I39" i="29" s="1"/>
  <c r="H239" i="29"/>
  <c r="I239" i="29" s="1"/>
  <c r="H243" i="29"/>
  <c r="I243" i="29" s="1"/>
  <c r="H271" i="29"/>
  <c r="I271" i="29" s="1"/>
  <c r="H291" i="29"/>
  <c r="I291" i="29" s="1"/>
  <c r="H200" i="29"/>
  <c r="I200" i="29" s="1"/>
  <c r="H217" i="29"/>
  <c r="I217" i="29" s="1"/>
  <c r="H225" i="29"/>
  <c r="I225" i="29" s="1"/>
  <c r="H233" i="29"/>
  <c r="I233" i="29" s="1"/>
  <c r="H72" i="29"/>
  <c r="I72" i="29" s="1"/>
  <c r="H234" i="29"/>
  <c r="I234" i="29" s="1"/>
  <c r="H107" i="29"/>
  <c r="I107" i="29" s="1"/>
  <c r="H131" i="29"/>
  <c r="I131" i="29" s="1"/>
  <c r="H139" i="29"/>
  <c r="I139" i="29" s="1"/>
  <c r="F168" i="29"/>
  <c r="G168" i="29" s="1"/>
  <c r="F200" i="29"/>
  <c r="G200" i="29" s="1"/>
  <c r="F21" i="29"/>
  <c r="G21" i="29" s="1"/>
  <c r="F71" i="29"/>
  <c r="G71" i="29" s="1"/>
  <c r="F56" i="29"/>
  <c r="G56" i="29" s="1"/>
  <c r="H195" i="29"/>
  <c r="I195" i="29" s="1"/>
  <c r="H172" i="29"/>
  <c r="I172" i="29" s="1"/>
  <c r="H204" i="29"/>
  <c r="I204" i="29" s="1"/>
  <c r="F45" i="29"/>
  <c r="G45" i="29" s="1"/>
  <c r="H205" i="29"/>
  <c r="I205" i="29" s="1"/>
  <c r="H221" i="29"/>
  <c r="I221" i="29" s="1"/>
  <c r="H229" i="29"/>
  <c r="I229" i="29" s="1"/>
  <c r="H237" i="29"/>
  <c r="I237" i="29" s="1"/>
  <c r="H253" i="29"/>
  <c r="I253" i="29" s="1"/>
  <c r="H238" i="29"/>
  <c r="I238" i="29" s="1"/>
  <c r="F175" i="29"/>
  <c r="G175" i="29" s="1"/>
  <c r="F23" i="29"/>
  <c r="G23" i="29" s="1"/>
  <c r="F43" i="29"/>
  <c r="G43" i="29" s="1"/>
  <c r="H249" i="29"/>
  <c r="I249" i="29" s="1"/>
  <c r="F40" i="29"/>
  <c r="G40" i="29" s="1"/>
  <c r="F107" i="29"/>
  <c r="G107" i="29" s="1"/>
  <c r="F234" i="29"/>
  <c r="G234" i="29" s="1"/>
  <c r="H295" i="29"/>
  <c r="I295" i="29" s="1"/>
  <c r="H87" i="29"/>
  <c r="I87" i="29" s="1"/>
  <c r="H268" i="29"/>
  <c r="I268" i="29" s="1"/>
  <c r="F171" i="29"/>
  <c r="G171" i="29" s="1"/>
  <c r="F205" i="29"/>
  <c r="G205" i="29" s="1"/>
  <c r="F60" i="29"/>
  <c r="G60" i="29" s="1"/>
  <c r="H91" i="29"/>
  <c r="I91" i="29" s="1"/>
  <c r="H103" i="29"/>
  <c r="I103" i="29" s="1"/>
  <c r="H123" i="29"/>
  <c r="I123" i="29" s="1"/>
  <c r="F131" i="29"/>
  <c r="G131" i="29" s="1"/>
  <c r="H143" i="29"/>
  <c r="I143" i="29" s="1"/>
  <c r="H171" i="29"/>
  <c r="I171" i="29" s="1"/>
  <c r="F245" i="29"/>
  <c r="G245" i="29" s="1"/>
  <c r="F249" i="29"/>
  <c r="G249" i="29" s="1"/>
  <c r="F253" i="29"/>
  <c r="G253" i="29" s="1"/>
  <c r="H273" i="29"/>
  <c r="I273" i="29" s="1"/>
  <c r="F72" i="29"/>
  <c r="G72" i="29" s="1"/>
  <c r="F20" i="29"/>
  <c r="G20" i="29" s="1"/>
  <c r="F108" i="29"/>
  <c r="G108" i="29" s="1"/>
  <c r="F116" i="29"/>
  <c r="G116" i="29" s="1"/>
  <c r="F124" i="29"/>
  <c r="G124" i="29" s="1"/>
  <c r="F128" i="29"/>
  <c r="G128" i="29" s="1"/>
  <c r="F132" i="29"/>
  <c r="G132" i="29" s="1"/>
  <c r="H144" i="29"/>
  <c r="I144" i="29" s="1"/>
  <c r="H148" i="29"/>
  <c r="I148" i="29" s="1"/>
  <c r="H152" i="29"/>
  <c r="I152" i="29" s="1"/>
  <c r="F183" i="29"/>
  <c r="G183" i="29" s="1"/>
  <c r="F195" i="29"/>
  <c r="G195" i="29" s="1"/>
  <c r="F250" i="29"/>
  <c r="G250" i="29" s="1"/>
  <c r="F254" i="29"/>
  <c r="G254" i="29" s="1"/>
  <c r="H266" i="29"/>
  <c r="I266" i="29" s="1"/>
  <c r="F270" i="29"/>
  <c r="G270" i="29" s="1"/>
  <c r="F24" i="29"/>
  <c r="G24" i="29" s="1"/>
  <c r="F41" i="29"/>
  <c r="G41" i="29" s="1"/>
  <c r="H67" i="29"/>
  <c r="I67" i="29" s="1"/>
  <c r="H56" i="29"/>
  <c r="I56" i="29" s="1"/>
  <c r="H71" i="29"/>
  <c r="I71" i="29" s="1"/>
  <c r="F287" i="29"/>
  <c r="G287" i="29" s="1"/>
  <c r="F7" i="29"/>
  <c r="G7" i="29" s="1"/>
  <c r="H23" i="29"/>
  <c r="I23" i="29" s="1"/>
  <c r="H49" i="29"/>
  <c r="I49" i="29" s="1"/>
  <c r="H94" i="29"/>
  <c r="I94" i="29" s="1"/>
  <c r="F119" i="29"/>
  <c r="G119" i="29" s="1"/>
  <c r="H156" i="29"/>
  <c r="I156" i="29" s="1"/>
  <c r="H176" i="29"/>
  <c r="I176" i="29" s="1"/>
  <c r="F180" i="29"/>
  <c r="G180" i="29" s="1"/>
  <c r="H183" i="29"/>
  <c r="I183" i="29" s="1"/>
  <c r="F188" i="29"/>
  <c r="G188" i="29" s="1"/>
  <c r="F192" i="29"/>
  <c r="G192" i="29" s="1"/>
  <c r="F213" i="29"/>
  <c r="G213" i="29" s="1"/>
  <c r="H247" i="29"/>
  <c r="I247" i="29" s="1"/>
  <c r="F251" i="29"/>
  <c r="G251" i="29" s="1"/>
  <c r="H282" i="29"/>
  <c r="I282" i="29" s="1"/>
  <c r="F286" i="29"/>
  <c r="G286" i="29" s="1"/>
  <c r="H31" i="29"/>
  <c r="I31" i="29" s="1"/>
  <c r="F35" i="29"/>
  <c r="G35" i="29" s="1"/>
  <c r="F39" i="29"/>
  <c r="G39" i="29" s="1"/>
  <c r="H53" i="29"/>
  <c r="I53" i="29" s="1"/>
  <c r="H70" i="29"/>
  <c r="I70" i="29" s="1"/>
  <c r="H116" i="29"/>
  <c r="I116" i="29" s="1"/>
  <c r="F136" i="29"/>
  <c r="G136" i="29" s="1"/>
  <c r="F163" i="29"/>
  <c r="G163" i="29" s="1"/>
  <c r="F206" i="29"/>
  <c r="G206" i="29" s="1"/>
  <c r="H222" i="29"/>
  <c r="I222" i="29" s="1"/>
  <c r="F221" i="29"/>
  <c r="G221" i="29" s="1"/>
  <c r="H241" i="29"/>
  <c r="I241" i="29" s="1"/>
  <c r="H245" i="29"/>
  <c r="I245" i="29" s="1"/>
  <c r="H259" i="29"/>
  <c r="I259" i="29" s="1"/>
  <c r="H263" i="29"/>
  <c r="I263" i="29" s="1"/>
  <c r="H267" i="29"/>
  <c r="I267" i="29" s="1"/>
  <c r="F290" i="29"/>
  <c r="G290" i="29" s="1"/>
  <c r="F5" i="29"/>
  <c r="G5" i="29" s="1"/>
  <c r="F13" i="29"/>
  <c r="G13" i="29" s="1"/>
  <c r="H43" i="29"/>
  <c r="I43" i="29" s="1"/>
  <c r="H63" i="29"/>
  <c r="I63" i="29" s="1"/>
  <c r="F67" i="29"/>
  <c r="G67" i="29" s="1"/>
  <c r="H81" i="29"/>
  <c r="I81" i="29" s="1"/>
  <c r="F92" i="29"/>
  <c r="G92" i="29" s="1"/>
  <c r="H99" i="29"/>
  <c r="I99" i="29" s="1"/>
  <c r="H113" i="29"/>
  <c r="I113" i="29" s="1"/>
  <c r="H157" i="29"/>
  <c r="I157" i="29" s="1"/>
  <c r="H160" i="29"/>
  <c r="I160" i="29" s="1"/>
  <c r="H163" i="29"/>
  <c r="I163" i="29" s="1"/>
  <c r="F184" i="29"/>
  <c r="G184" i="29" s="1"/>
  <c r="H218" i="29"/>
  <c r="I218" i="29" s="1"/>
  <c r="F271" i="29"/>
  <c r="G271" i="29" s="1"/>
  <c r="H275" i="29"/>
  <c r="I275" i="29" s="1"/>
  <c r="H279" i="29"/>
  <c r="I279" i="29" s="1"/>
  <c r="H283" i="29"/>
  <c r="I283" i="29" s="1"/>
  <c r="H28" i="29"/>
  <c r="I28" i="29" s="1"/>
  <c r="H32" i="29"/>
  <c r="I32" i="29" s="1"/>
  <c r="H36" i="29"/>
  <c r="I36" i="29" s="1"/>
  <c r="H54" i="29"/>
  <c r="I54" i="29" s="1"/>
  <c r="H60" i="29"/>
  <c r="I60" i="29" s="1"/>
  <c r="H92" i="29"/>
  <c r="I92" i="29" s="1"/>
  <c r="H47" i="29"/>
  <c r="I47" i="29" s="1"/>
  <c r="H51" i="29"/>
  <c r="I51" i="29" s="1"/>
  <c r="H64" i="29"/>
  <c r="I64" i="29" s="1"/>
  <c r="H78" i="29"/>
  <c r="I78" i="29" s="1"/>
  <c r="F86" i="29"/>
  <c r="G86" i="29" s="1"/>
  <c r="F96" i="29"/>
  <c r="G96" i="29" s="1"/>
  <c r="F143" i="29"/>
  <c r="G143" i="29" s="1"/>
  <c r="F164" i="29"/>
  <c r="G164" i="29" s="1"/>
  <c r="H196" i="29"/>
  <c r="I196" i="29" s="1"/>
  <c r="H250" i="29"/>
  <c r="I250" i="29" s="1"/>
  <c r="H276" i="29"/>
  <c r="I276" i="29" s="1"/>
  <c r="H284" i="29"/>
  <c r="I284" i="29" s="1"/>
  <c r="F29" i="29"/>
  <c r="G29" i="29" s="1"/>
  <c r="H44" i="29"/>
  <c r="I44" i="29" s="1"/>
  <c r="H68" i="29"/>
  <c r="I68" i="29" s="1"/>
  <c r="F104" i="29"/>
  <c r="G104" i="29" s="1"/>
  <c r="H133" i="29"/>
  <c r="I133" i="29" s="1"/>
  <c r="H140" i="29"/>
  <c r="I140" i="29" s="1"/>
  <c r="F152" i="29"/>
  <c r="G152" i="29" s="1"/>
  <c r="F209" i="29"/>
  <c r="G209" i="29" s="1"/>
  <c r="F223" i="29"/>
  <c r="G223" i="29" s="1"/>
  <c r="H227" i="29"/>
  <c r="I227" i="29" s="1"/>
  <c r="H254" i="29"/>
  <c r="I254" i="29" s="1"/>
  <c r="H292" i="29"/>
  <c r="I292" i="29" s="1"/>
  <c r="H15" i="29"/>
  <c r="I15" i="29" s="1"/>
  <c r="H19" i="29"/>
  <c r="I19" i="29" s="1"/>
  <c r="H48" i="29"/>
  <c r="I48" i="29" s="1"/>
  <c r="H55" i="29"/>
  <c r="I55" i="29" s="1"/>
  <c r="H58" i="29"/>
  <c r="I58" i="29" s="1"/>
  <c r="H65" i="29"/>
  <c r="I65" i="29" s="1"/>
  <c r="H79" i="29"/>
  <c r="I79" i="29" s="1"/>
  <c r="H97" i="29"/>
  <c r="I97" i="29" s="1"/>
  <c r="H101" i="29"/>
  <c r="I101" i="29" s="1"/>
  <c r="H104" i="29"/>
  <c r="I104" i="29" s="1"/>
  <c r="H111" i="29"/>
  <c r="I111" i="29" s="1"/>
  <c r="H165" i="29"/>
  <c r="I165" i="29" s="1"/>
  <c r="H179" i="29"/>
  <c r="I179" i="29" s="1"/>
  <c r="H209" i="29"/>
  <c r="I209" i="29" s="1"/>
  <c r="F235" i="29"/>
  <c r="G235" i="29" s="1"/>
  <c r="H270" i="29"/>
  <c r="I270" i="29" s="1"/>
  <c r="E297" i="29"/>
  <c r="D297" i="29"/>
  <c r="H17" i="29"/>
  <c r="I17" i="29" s="1"/>
  <c r="H22" i="29"/>
  <c r="I22" i="29" s="1"/>
  <c r="H24" i="29"/>
  <c r="I24" i="29" s="1"/>
  <c r="F27" i="29"/>
  <c r="G27" i="29" s="1"/>
  <c r="F44" i="29"/>
  <c r="G44" i="29" s="1"/>
  <c r="F61" i="29"/>
  <c r="G61" i="29" s="1"/>
  <c r="F100" i="29"/>
  <c r="G100" i="29" s="1"/>
  <c r="H109" i="29"/>
  <c r="I109" i="29" s="1"/>
  <c r="F112" i="29"/>
  <c r="G112" i="29" s="1"/>
  <c r="F120" i="29"/>
  <c r="G120" i="29" s="1"/>
  <c r="H129" i="29"/>
  <c r="I129" i="29" s="1"/>
  <c r="H135" i="29"/>
  <c r="I135" i="29" s="1"/>
  <c r="H141" i="29"/>
  <c r="I141" i="29" s="1"/>
  <c r="F148" i="29"/>
  <c r="G148" i="29" s="1"/>
  <c r="F156" i="29"/>
  <c r="G156" i="29" s="1"/>
  <c r="H161" i="29"/>
  <c r="I161" i="29" s="1"/>
  <c r="H167" i="29"/>
  <c r="I167" i="29" s="1"/>
  <c r="H173" i="29"/>
  <c r="I173" i="29" s="1"/>
  <c r="F219" i="29"/>
  <c r="G219" i="29" s="1"/>
  <c r="H236" i="29"/>
  <c r="I236" i="29" s="1"/>
  <c r="F241" i="29"/>
  <c r="G241" i="29" s="1"/>
  <c r="H265" i="29"/>
  <c r="I265" i="29" s="1"/>
  <c r="H281" i="29"/>
  <c r="I281" i="29" s="1"/>
  <c r="F3" i="29"/>
  <c r="G3" i="29" s="1"/>
  <c r="F11" i="29"/>
  <c r="G11" i="29" s="1"/>
  <c r="F17" i="29"/>
  <c r="G17" i="29" s="1"/>
  <c r="H27" i="29"/>
  <c r="I27" i="29" s="1"/>
  <c r="F32" i="29"/>
  <c r="G32" i="29" s="1"/>
  <c r="H37" i="29"/>
  <c r="I37" i="29" s="1"/>
  <c r="H42" i="29"/>
  <c r="I42" i="29" s="1"/>
  <c r="F47" i="29"/>
  <c r="G47" i="29" s="1"/>
  <c r="F49" i="29"/>
  <c r="G49" i="29" s="1"/>
  <c r="H59" i="29"/>
  <c r="I59" i="29" s="1"/>
  <c r="F64" i="29"/>
  <c r="G64" i="29" s="1"/>
  <c r="H69" i="29"/>
  <c r="I69" i="29" s="1"/>
  <c r="F83" i="29"/>
  <c r="G83" i="29" s="1"/>
  <c r="H100" i="29"/>
  <c r="I100" i="29" s="1"/>
  <c r="H112" i="29"/>
  <c r="I112" i="29" s="1"/>
  <c r="H115" i="29"/>
  <c r="I115" i="29" s="1"/>
  <c r="H120" i="29"/>
  <c r="I120" i="29" s="1"/>
  <c r="H132" i="29"/>
  <c r="I132" i="29" s="1"/>
  <c r="H147" i="29"/>
  <c r="I147" i="29" s="1"/>
  <c r="H155" i="29"/>
  <c r="I155" i="29" s="1"/>
  <c r="H164" i="29"/>
  <c r="I164" i="29" s="1"/>
  <c r="H191" i="29"/>
  <c r="I191" i="29" s="1"/>
  <c r="F207" i="29"/>
  <c r="G207" i="29" s="1"/>
  <c r="H219" i="29"/>
  <c r="I219" i="29" s="1"/>
  <c r="F239" i="29"/>
  <c r="G239" i="29" s="1"/>
  <c r="H248" i="29"/>
  <c r="I248" i="29" s="1"/>
  <c r="H256" i="29"/>
  <c r="I256" i="29" s="1"/>
  <c r="F265" i="29"/>
  <c r="G265" i="29" s="1"/>
  <c r="F281" i="29"/>
  <c r="G281" i="29" s="1"/>
  <c r="H289" i="29"/>
  <c r="I289" i="29" s="1"/>
  <c r="F15" i="29"/>
  <c r="G15" i="29" s="1"/>
  <c r="H25" i="29"/>
  <c r="I25" i="29" s="1"/>
  <c r="H30" i="29"/>
  <c r="I30" i="29" s="1"/>
  <c r="F37" i="29"/>
  <c r="G37" i="29" s="1"/>
  <c r="F52" i="29"/>
  <c r="G52" i="29" s="1"/>
  <c r="H57" i="29"/>
  <c r="I57" i="29" s="1"/>
  <c r="H62" i="29"/>
  <c r="I62" i="29" s="1"/>
  <c r="F69" i="29"/>
  <c r="G69" i="29" s="1"/>
  <c r="H84" i="29"/>
  <c r="I84" i="29" s="1"/>
  <c r="H80" i="29"/>
  <c r="I80" i="29" s="1"/>
  <c r="H83" i="29"/>
  <c r="I83" i="29" s="1"/>
  <c r="H89" i="29"/>
  <c r="I89" i="29" s="1"/>
  <c r="F140" i="29"/>
  <c r="G140" i="29" s="1"/>
  <c r="F160" i="29"/>
  <c r="G160" i="29" s="1"/>
  <c r="F172" i="29"/>
  <c r="G172" i="29" s="1"/>
  <c r="H185" i="29"/>
  <c r="I185" i="29" s="1"/>
  <c r="H188" i="29"/>
  <c r="I188" i="29" s="1"/>
  <c r="F196" i="29"/>
  <c r="G196" i="29" s="1"/>
  <c r="H207" i="29"/>
  <c r="I207" i="29" s="1"/>
  <c r="F217" i="29"/>
  <c r="G217" i="29" s="1"/>
  <c r="F222" i="29"/>
  <c r="G222" i="29" s="1"/>
  <c r="H228" i="29"/>
  <c r="I228" i="29" s="1"/>
  <c r="H231" i="29"/>
  <c r="I231" i="29" s="1"/>
  <c r="F9" i="29"/>
  <c r="G9" i="29" s="1"/>
  <c r="H18" i="29"/>
  <c r="I18" i="29" s="1"/>
  <c r="H20" i="29"/>
  <c r="I20" i="29" s="1"/>
  <c r="F25" i="29"/>
  <c r="G25" i="29" s="1"/>
  <c r="H35" i="29"/>
  <c r="I35" i="29" s="1"/>
  <c r="H45" i="29"/>
  <c r="I45" i="29" s="1"/>
  <c r="H50" i="29"/>
  <c r="I50" i="29" s="1"/>
  <c r="F55" i="29"/>
  <c r="G55" i="29" s="1"/>
  <c r="F87" i="29"/>
  <c r="G87" i="29" s="1"/>
  <c r="H136" i="29"/>
  <c r="I136" i="29" s="1"/>
  <c r="H168" i="29"/>
  <c r="I168" i="29" s="1"/>
  <c r="H220" i="29"/>
  <c r="I220" i="29" s="1"/>
  <c r="F225" i="29"/>
  <c r="G225" i="29" s="1"/>
  <c r="H251" i="29"/>
  <c r="I251" i="29" s="1"/>
  <c r="F273" i="29"/>
  <c r="G273" i="29" s="1"/>
  <c r="F28" i="29"/>
  <c r="G28" i="29" s="1"/>
  <c r="H33" i="29"/>
  <c r="I33" i="29" s="1"/>
  <c r="H38" i="29"/>
  <c r="I38" i="29" s="1"/>
  <c r="H40" i="29"/>
  <c r="I40" i="29" s="1"/>
  <c r="H75" i="29"/>
  <c r="I75" i="29" s="1"/>
  <c r="H121" i="29"/>
  <c r="I121" i="29" s="1"/>
  <c r="H124" i="29"/>
  <c r="I124" i="29" s="1"/>
  <c r="F144" i="29"/>
  <c r="G144" i="29" s="1"/>
  <c r="H145" i="29"/>
  <c r="I145" i="29" s="1"/>
  <c r="F151" i="29"/>
  <c r="G151" i="29" s="1"/>
  <c r="H153" i="29"/>
  <c r="I153" i="29" s="1"/>
  <c r="F176" i="29"/>
  <c r="G176" i="29" s="1"/>
  <c r="H177" i="29"/>
  <c r="I177" i="29" s="1"/>
  <c r="H180" i="29"/>
  <c r="I180" i="29" s="1"/>
  <c r="H189" i="29"/>
  <c r="I189" i="29" s="1"/>
  <c r="H192" i="29"/>
  <c r="I192" i="29" s="1"/>
  <c r="H211" i="29"/>
  <c r="I211" i="29" s="1"/>
  <c r="H232" i="29"/>
  <c r="I232" i="29" s="1"/>
  <c r="F237" i="29"/>
  <c r="G237" i="29" s="1"/>
  <c r="H240" i="29"/>
  <c r="I240" i="29" s="1"/>
  <c r="H257" i="29"/>
  <c r="I257" i="29" s="1"/>
  <c r="H260" i="29"/>
  <c r="I260" i="29" s="1"/>
  <c r="F266" i="29"/>
  <c r="G266" i="29" s="1"/>
  <c r="F282" i="29"/>
  <c r="G282" i="29" s="1"/>
  <c r="H287" i="29"/>
  <c r="I287" i="29" s="1"/>
  <c r="H296" i="29"/>
  <c r="I296" i="29" s="1"/>
  <c r="H21" i="29"/>
  <c r="I21" i="29" s="1"/>
  <c r="H26" i="29"/>
  <c r="I26" i="29" s="1"/>
  <c r="F31" i="29"/>
  <c r="G31" i="29" s="1"/>
  <c r="F33" i="29"/>
  <c r="G33" i="29" s="1"/>
  <c r="F48" i="29"/>
  <c r="G48" i="29" s="1"/>
  <c r="F63" i="29"/>
  <c r="G63" i="29" s="1"/>
  <c r="F65" i="29"/>
  <c r="G65" i="29" s="1"/>
  <c r="F99" i="29"/>
  <c r="G99" i="29" s="1"/>
  <c r="F111" i="29"/>
  <c r="G111" i="29" s="1"/>
  <c r="F218" i="29"/>
  <c r="G218" i="29" s="1"/>
  <c r="H223" i="29"/>
  <c r="I223" i="29" s="1"/>
  <c r="F229" i="29"/>
  <c r="G229" i="29" s="1"/>
  <c r="H252" i="29"/>
  <c r="I252" i="29" s="1"/>
  <c r="F257" i="29"/>
  <c r="G257" i="29" s="1"/>
  <c r="H285" i="29"/>
  <c r="I285" i="29" s="1"/>
  <c r="H293" i="29"/>
  <c r="I293" i="29" s="1"/>
  <c r="E375" i="23"/>
  <c r="H16" i="29"/>
  <c r="I16" i="29" s="1"/>
  <c r="F36" i="29"/>
  <c r="G36" i="29" s="1"/>
  <c r="H41" i="29"/>
  <c r="I41" i="29" s="1"/>
  <c r="H46" i="29"/>
  <c r="I46" i="29" s="1"/>
  <c r="F51" i="29"/>
  <c r="G51" i="29" s="1"/>
  <c r="F53" i="29"/>
  <c r="G53" i="29" s="1"/>
  <c r="F68" i="29"/>
  <c r="G68" i="29" s="1"/>
  <c r="H73" i="29"/>
  <c r="I73" i="29" s="1"/>
  <c r="F76" i="29"/>
  <c r="G76" i="29" s="1"/>
  <c r="F88" i="29"/>
  <c r="G88" i="29" s="1"/>
  <c r="H93" i="29"/>
  <c r="I93" i="29" s="1"/>
  <c r="H96" i="29"/>
  <c r="I96" i="29" s="1"/>
  <c r="H105" i="29"/>
  <c r="I105" i="29" s="1"/>
  <c r="H108" i="29"/>
  <c r="I108" i="29" s="1"/>
  <c r="H119" i="29"/>
  <c r="I119" i="29" s="1"/>
  <c r="H125" i="29"/>
  <c r="I125" i="29" s="1"/>
  <c r="H128" i="29"/>
  <c r="I128" i="29" s="1"/>
  <c r="H137" i="29"/>
  <c r="I137" i="29" s="1"/>
  <c r="H169" i="29"/>
  <c r="I169" i="29" s="1"/>
  <c r="H181" i="29"/>
  <c r="I181" i="29" s="1"/>
  <c r="H199" i="29"/>
  <c r="I199" i="29" s="1"/>
  <c r="F203" i="29"/>
  <c r="G203" i="29" s="1"/>
  <c r="H212" i="29"/>
  <c r="I212" i="29" s="1"/>
  <c r="H235" i="29"/>
  <c r="I235" i="29" s="1"/>
  <c r="F255" i="29"/>
  <c r="G255" i="29" s="1"/>
  <c r="H261" i="29"/>
  <c r="I261" i="29" s="1"/>
  <c r="H264" i="29"/>
  <c r="I264" i="29" s="1"/>
  <c r="H269" i="29"/>
  <c r="I269" i="29" s="1"/>
  <c r="F274" i="29"/>
  <c r="G274" i="29" s="1"/>
  <c r="H277" i="29"/>
  <c r="I277" i="29" s="1"/>
  <c r="H280" i="29"/>
  <c r="I280" i="29" s="1"/>
  <c r="F285" i="29"/>
  <c r="G285" i="29" s="1"/>
  <c r="H288" i="29"/>
  <c r="I288" i="29" s="1"/>
  <c r="F293" i="29"/>
  <c r="G293" i="29" s="1"/>
  <c r="Q962" i="12"/>
  <c r="F10" i="29"/>
  <c r="G10" i="29" s="1"/>
  <c r="H14" i="29"/>
  <c r="I14" i="29" s="1"/>
  <c r="H29" i="29"/>
  <c r="I29" i="29" s="1"/>
  <c r="H34" i="29"/>
  <c r="I34" i="29" s="1"/>
  <c r="H61" i="29"/>
  <c r="I61" i="29" s="1"/>
  <c r="H66" i="29"/>
  <c r="I66" i="29" s="1"/>
  <c r="F73" i="29"/>
  <c r="G73" i="29" s="1"/>
  <c r="H76" i="29"/>
  <c r="I76" i="29" s="1"/>
  <c r="H88" i="29"/>
  <c r="I88" i="29" s="1"/>
  <c r="H117" i="29"/>
  <c r="I117" i="29" s="1"/>
  <c r="H149" i="29"/>
  <c r="I149" i="29" s="1"/>
  <c r="H184" i="29"/>
  <c r="I184" i="29" s="1"/>
  <c r="H187" i="29"/>
  <c r="I187" i="29" s="1"/>
  <c r="H216" i="29"/>
  <c r="I216" i="29" s="1"/>
  <c r="H224" i="29"/>
  <c r="I224" i="29" s="1"/>
  <c r="F233" i="29"/>
  <c r="G233" i="29" s="1"/>
  <c r="F238" i="29"/>
  <c r="G238" i="29" s="1"/>
  <c r="H244" i="29"/>
  <c r="I244" i="29" s="1"/>
  <c r="H255" i="29"/>
  <c r="I255" i="29" s="1"/>
  <c r="F261" i="29"/>
  <c r="G261" i="29" s="1"/>
  <c r="F267" i="29"/>
  <c r="G267" i="29" s="1"/>
  <c r="F269" i="29"/>
  <c r="G269" i="29" s="1"/>
  <c r="H272" i="29"/>
  <c r="I272" i="29" s="1"/>
  <c r="F277" i="29"/>
  <c r="G277" i="29" s="1"/>
  <c r="F283" i="29"/>
  <c r="G283" i="29" s="1"/>
  <c r="E372" i="23"/>
  <c r="E374" i="23"/>
  <c r="E376" i="16"/>
  <c r="E370" i="23"/>
  <c r="E366" i="16"/>
  <c r="E369" i="16"/>
  <c r="E373" i="23"/>
  <c r="E371" i="23"/>
  <c r="E368" i="16"/>
  <c r="H278" i="29"/>
  <c r="I278" i="29" s="1"/>
  <c r="F278" i="29"/>
  <c r="G278" i="29" s="1"/>
  <c r="H294" i="29"/>
  <c r="I294" i="29" s="1"/>
  <c r="F294" i="29"/>
  <c r="G294" i="29" s="1"/>
  <c r="H74" i="29"/>
  <c r="I74" i="29" s="1"/>
  <c r="F78" i="29"/>
  <c r="G78" i="29" s="1"/>
  <c r="F94" i="29"/>
  <c r="G94" i="29" s="1"/>
  <c r="H126" i="29"/>
  <c r="I126" i="29" s="1"/>
  <c r="F126" i="29"/>
  <c r="G126" i="29" s="1"/>
  <c r="H158" i="29"/>
  <c r="I158" i="29" s="1"/>
  <c r="F158" i="29"/>
  <c r="G158" i="29" s="1"/>
  <c r="H190" i="29"/>
  <c r="I190" i="29" s="1"/>
  <c r="F190" i="29"/>
  <c r="G190" i="29" s="1"/>
  <c r="H246" i="29"/>
  <c r="I246" i="29" s="1"/>
  <c r="F246" i="29"/>
  <c r="G246" i="29" s="1"/>
  <c r="F6" i="29"/>
  <c r="G6" i="29" s="1"/>
  <c r="F8" i="29"/>
  <c r="G8" i="29" s="1"/>
  <c r="F14" i="29"/>
  <c r="G14" i="29" s="1"/>
  <c r="F18" i="29"/>
  <c r="G18" i="29" s="1"/>
  <c r="F22" i="29"/>
  <c r="G22" i="29" s="1"/>
  <c r="F26" i="29"/>
  <c r="G26" i="29" s="1"/>
  <c r="F30" i="29"/>
  <c r="G30" i="29" s="1"/>
  <c r="F34" i="29"/>
  <c r="G34" i="29" s="1"/>
  <c r="F38" i="29"/>
  <c r="G38" i="29" s="1"/>
  <c r="F42" i="29"/>
  <c r="G42" i="29" s="1"/>
  <c r="F46" i="29"/>
  <c r="G46" i="29" s="1"/>
  <c r="F50" i="29"/>
  <c r="G50" i="29" s="1"/>
  <c r="F54" i="29"/>
  <c r="G54" i="29" s="1"/>
  <c r="F58" i="29"/>
  <c r="G58" i="29" s="1"/>
  <c r="F62" i="29"/>
  <c r="G62" i="29" s="1"/>
  <c r="F66" i="29"/>
  <c r="G66" i="29" s="1"/>
  <c r="F70" i="29"/>
  <c r="G70" i="29" s="1"/>
  <c r="F74" i="29"/>
  <c r="G74" i="29" s="1"/>
  <c r="H85" i="29"/>
  <c r="I85" i="29" s="1"/>
  <c r="H90" i="29"/>
  <c r="I90" i="29" s="1"/>
  <c r="H114" i="29"/>
  <c r="I114" i="29" s="1"/>
  <c r="F114" i="29"/>
  <c r="G114" i="29" s="1"/>
  <c r="H146" i="29"/>
  <c r="I146" i="29" s="1"/>
  <c r="F146" i="29"/>
  <c r="G146" i="29" s="1"/>
  <c r="H178" i="29"/>
  <c r="I178" i="29" s="1"/>
  <c r="F178" i="29"/>
  <c r="G178" i="29" s="1"/>
  <c r="H102" i="29"/>
  <c r="I102" i="29" s="1"/>
  <c r="F102" i="29"/>
  <c r="G102" i="29" s="1"/>
  <c r="H134" i="29"/>
  <c r="I134" i="29" s="1"/>
  <c r="F134" i="29"/>
  <c r="G134" i="29" s="1"/>
  <c r="H166" i="29"/>
  <c r="I166" i="29" s="1"/>
  <c r="F166" i="29"/>
  <c r="G166" i="29" s="1"/>
  <c r="F199" i="29"/>
  <c r="G199" i="29" s="1"/>
  <c r="H198" i="29"/>
  <c r="I198" i="29" s="1"/>
  <c r="F198" i="29"/>
  <c r="G198" i="29" s="1"/>
  <c r="H213" i="29"/>
  <c r="I213" i="29" s="1"/>
  <c r="F202" i="29"/>
  <c r="G202" i="29" s="1"/>
  <c r="H201" i="29"/>
  <c r="I201" i="29" s="1"/>
  <c r="F201" i="29"/>
  <c r="G201" i="29" s="1"/>
  <c r="H230" i="29"/>
  <c r="I230" i="29" s="1"/>
  <c r="F230" i="29"/>
  <c r="G230" i="29" s="1"/>
  <c r="H170" i="29"/>
  <c r="I170" i="29" s="1"/>
  <c r="F170" i="29"/>
  <c r="G170" i="29" s="1"/>
  <c r="F79" i="29"/>
  <c r="G79" i="29" s="1"/>
  <c r="H122" i="29"/>
  <c r="I122" i="29" s="1"/>
  <c r="F122" i="29"/>
  <c r="G122" i="29" s="1"/>
  <c r="F127" i="29"/>
  <c r="G127" i="29" s="1"/>
  <c r="H154" i="29"/>
  <c r="I154" i="29" s="1"/>
  <c r="F154" i="29"/>
  <c r="G154" i="29" s="1"/>
  <c r="F159" i="29"/>
  <c r="G159" i="29" s="1"/>
  <c r="H186" i="29"/>
  <c r="I186" i="29" s="1"/>
  <c r="F186" i="29"/>
  <c r="G186" i="29" s="1"/>
  <c r="H110" i="29"/>
  <c r="I110" i="29" s="1"/>
  <c r="F110" i="29"/>
  <c r="G110" i="29" s="1"/>
  <c r="F115" i="29"/>
  <c r="G115" i="29" s="1"/>
  <c r="H142" i="29"/>
  <c r="I142" i="29" s="1"/>
  <c r="F142" i="29"/>
  <c r="G142" i="29" s="1"/>
  <c r="F147" i="29"/>
  <c r="G147" i="29" s="1"/>
  <c r="H174" i="29"/>
  <c r="I174" i="29" s="1"/>
  <c r="F174" i="29"/>
  <c r="G174" i="29" s="1"/>
  <c r="F179" i="29"/>
  <c r="G179" i="29" s="1"/>
  <c r="F191" i="29"/>
  <c r="G191" i="29" s="1"/>
  <c r="F75" i="29"/>
  <c r="G75" i="29" s="1"/>
  <c r="H77" i="29"/>
  <c r="I77" i="29" s="1"/>
  <c r="H82" i="29"/>
  <c r="I82" i="29" s="1"/>
  <c r="F91" i="29"/>
  <c r="G91" i="29" s="1"/>
  <c r="H98" i="29"/>
  <c r="I98" i="29" s="1"/>
  <c r="F98" i="29"/>
  <c r="G98" i="29" s="1"/>
  <c r="F103" i="29"/>
  <c r="G103" i="29" s="1"/>
  <c r="H130" i="29"/>
  <c r="I130" i="29" s="1"/>
  <c r="F130" i="29"/>
  <c r="G130" i="29" s="1"/>
  <c r="F135" i="29"/>
  <c r="G135" i="29" s="1"/>
  <c r="H162" i="29"/>
  <c r="I162" i="29" s="1"/>
  <c r="F162" i="29"/>
  <c r="G162" i="29" s="1"/>
  <c r="F167" i="29"/>
  <c r="G167" i="29" s="1"/>
  <c r="H206" i="29"/>
  <c r="I206" i="29" s="1"/>
  <c r="H194" i="29"/>
  <c r="I194" i="29" s="1"/>
  <c r="F194" i="29"/>
  <c r="G194" i="29" s="1"/>
  <c r="H202" i="29"/>
  <c r="I202" i="29" s="1"/>
  <c r="H214" i="29"/>
  <c r="I214" i="29" s="1"/>
  <c r="F214" i="29"/>
  <c r="G214" i="29" s="1"/>
  <c r="H106" i="29"/>
  <c r="I106" i="29" s="1"/>
  <c r="F106" i="29"/>
  <c r="G106" i="29" s="1"/>
  <c r="H138" i="29"/>
  <c r="I138" i="29" s="1"/>
  <c r="F138" i="29"/>
  <c r="G138" i="29" s="1"/>
  <c r="H86" i="29"/>
  <c r="I86" i="29" s="1"/>
  <c r="F95" i="29"/>
  <c r="G95" i="29" s="1"/>
  <c r="F82" i="29"/>
  <c r="G82" i="29" s="1"/>
  <c r="H118" i="29"/>
  <c r="I118" i="29" s="1"/>
  <c r="F118" i="29"/>
  <c r="G118" i="29" s="1"/>
  <c r="F123" i="29"/>
  <c r="G123" i="29" s="1"/>
  <c r="H150" i="29"/>
  <c r="I150" i="29" s="1"/>
  <c r="F150" i="29"/>
  <c r="G150" i="29" s="1"/>
  <c r="F155" i="29"/>
  <c r="G155" i="29" s="1"/>
  <c r="H182" i="29"/>
  <c r="I182" i="29" s="1"/>
  <c r="F182" i="29"/>
  <c r="G182" i="29" s="1"/>
  <c r="F187" i="29"/>
  <c r="G187" i="29" s="1"/>
  <c r="H262" i="29"/>
  <c r="I262" i="29" s="1"/>
  <c r="F262" i="29"/>
  <c r="G262" i="29" s="1"/>
  <c r="F77" i="29"/>
  <c r="G77" i="29" s="1"/>
  <c r="F81" i="29"/>
  <c r="G81" i="29" s="1"/>
  <c r="F85" i="29"/>
  <c r="G85" i="29" s="1"/>
  <c r="F89" i="29"/>
  <c r="G89" i="29" s="1"/>
  <c r="F93" i="29"/>
  <c r="G93" i="29" s="1"/>
  <c r="F97" i="29"/>
  <c r="G97" i="29" s="1"/>
  <c r="F101" i="29"/>
  <c r="G101" i="29" s="1"/>
  <c r="F105" i="29"/>
  <c r="G105" i="29" s="1"/>
  <c r="F109" i="29"/>
  <c r="G109" i="29" s="1"/>
  <c r="F113" i="29"/>
  <c r="G113" i="29" s="1"/>
  <c r="F117" i="29"/>
  <c r="G117" i="29" s="1"/>
  <c r="F121" i="29"/>
  <c r="G121" i="29" s="1"/>
  <c r="F125" i="29"/>
  <c r="G125" i="29" s="1"/>
  <c r="F129" i="29"/>
  <c r="G129" i="29" s="1"/>
  <c r="F133" i="29"/>
  <c r="G133" i="29" s="1"/>
  <c r="F137" i="29"/>
  <c r="G137" i="29" s="1"/>
  <c r="F141" i="29"/>
  <c r="G141" i="29" s="1"/>
  <c r="F145" i="29"/>
  <c r="G145" i="29" s="1"/>
  <c r="F149" i="29"/>
  <c r="G149" i="29" s="1"/>
  <c r="F153" i="29"/>
  <c r="G153" i="29" s="1"/>
  <c r="F157" i="29"/>
  <c r="G157" i="29" s="1"/>
  <c r="F161" i="29"/>
  <c r="G161" i="29" s="1"/>
  <c r="F165" i="29"/>
  <c r="G165" i="29" s="1"/>
  <c r="F169" i="29"/>
  <c r="G169" i="29" s="1"/>
  <c r="F173" i="29"/>
  <c r="G173" i="29" s="1"/>
  <c r="F177" i="29"/>
  <c r="G177" i="29" s="1"/>
  <c r="F181" i="29"/>
  <c r="G181" i="29" s="1"/>
  <c r="F185" i="29"/>
  <c r="G185" i="29" s="1"/>
  <c r="F189" i="29"/>
  <c r="G189" i="29" s="1"/>
  <c r="F193" i="29"/>
  <c r="G193" i="29" s="1"/>
  <c r="F197" i="29"/>
  <c r="G197" i="29" s="1"/>
  <c r="H203" i="29"/>
  <c r="I203" i="29" s="1"/>
  <c r="F210" i="29"/>
  <c r="G210" i="29" s="1"/>
  <c r="F226" i="29"/>
  <c r="G226" i="29" s="1"/>
  <c r="F242" i="29"/>
  <c r="G242" i="29" s="1"/>
  <c r="F258" i="29"/>
  <c r="G258" i="29" s="1"/>
  <c r="H208" i="29"/>
  <c r="I208" i="29" s="1"/>
  <c r="H210" i="29"/>
  <c r="I210" i="29" s="1"/>
  <c r="F215" i="29"/>
  <c r="G215" i="29" s="1"/>
  <c r="H226" i="29"/>
  <c r="I226" i="29" s="1"/>
  <c r="F231" i="29"/>
  <c r="G231" i="29" s="1"/>
  <c r="H242" i="29"/>
  <c r="I242" i="29" s="1"/>
  <c r="F247" i="29"/>
  <c r="G247" i="29" s="1"/>
  <c r="H258" i="29"/>
  <c r="I258" i="29" s="1"/>
  <c r="F263" i="29"/>
  <c r="G263" i="29" s="1"/>
  <c r="H274" i="29"/>
  <c r="I274" i="29" s="1"/>
  <c r="F279" i="29"/>
  <c r="G279" i="29" s="1"/>
  <c r="H290" i="29"/>
  <c r="I290" i="29" s="1"/>
  <c r="F295" i="29"/>
  <c r="G295" i="29" s="1"/>
  <c r="H193" i="29"/>
  <c r="I193" i="29" s="1"/>
  <c r="H197" i="29"/>
  <c r="I197" i="29" s="1"/>
  <c r="F204" i="29"/>
  <c r="G204" i="29" s="1"/>
  <c r="F211" i="29"/>
  <c r="G211" i="29" s="1"/>
  <c r="H215" i="29"/>
  <c r="I215" i="29" s="1"/>
  <c r="F227" i="29"/>
  <c r="G227" i="29" s="1"/>
  <c r="F243" i="29"/>
  <c r="G243" i="29" s="1"/>
  <c r="F259" i="29"/>
  <c r="G259" i="29" s="1"/>
  <c r="F275" i="29"/>
  <c r="G275" i="29" s="1"/>
  <c r="F291" i="29"/>
  <c r="G291" i="29" s="1"/>
  <c r="F208" i="29"/>
  <c r="G208" i="29" s="1"/>
  <c r="F212" i="29"/>
  <c r="G212" i="29" s="1"/>
  <c r="F216" i="29"/>
  <c r="G216" i="29" s="1"/>
  <c r="F220" i="29"/>
  <c r="G220" i="29" s="1"/>
  <c r="F224" i="29"/>
  <c r="G224" i="29" s="1"/>
  <c r="F228" i="29"/>
  <c r="G228" i="29" s="1"/>
  <c r="F232" i="29"/>
  <c r="G232" i="29" s="1"/>
  <c r="F236" i="29"/>
  <c r="G236" i="29" s="1"/>
  <c r="F240" i="29"/>
  <c r="G240" i="29" s="1"/>
  <c r="F244" i="29"/>
  <c r="G244" i="29" s="1"/>
  <c r="F248" i="29"/>
  <c r="G248" i="29" s="1"/>
  <c r="F252" i="29"/>
  <c r="G252" i="29" s="1"/>
  <c r="F256" i="29"/>
  <c r="G256" i="29" s="1"/>
  <c r="F260" i="29"/>
  <c r="G260" i="29" s="1"/>
  <c r="F264" i="29"/>
  <c r="G264" i="29" s="1"/>
  <c r="F268" i="29"/>
  <c r="G268" i="29" s="1"/>
  <c r="F272" i="29"/>
  <c r="G272" i="29" s="1"/>
  <c r="F276" i="29"/>
  <c r="G276" i="29" s="1"/>
  <c r="F280" i="29"/>
  <c r="G280" i="29" s="1"/>
  <c r="F284" i="29"/>
  <c r="G284" i="29" s="1"/>
  <c r="F288" i="29"/>
  <c r="G288" i="29" s="1"/>
  <c r="F292" i="29"/>
  <c r="G292" i="29" s="1"/>
  <c r="F296" i="29"/>
  <c r="G296" i="29" s="1"/>
  <c r="D861" i="22"/>
  <c r="D364" i="23" s="1"/>
  <c r="D860" i="22"/>
  <c r="D363" i="23" s="1"/>
  <c r="D859" i="22"/>
  <c r="D362" i="23" s="1"/>
  <c r="D858" i="22"/>
  <c r="D361" i="23" s="1"/>
  <c r="D857" i="22"/>
  <c r="D360" i="23" s="1"/>
  <c r="D365" i="23"/>
  <c r="C1347" i="17"/>
  <c r="E360" i="16" s="1"/>
  <c r="C1348" i="17"/>
  <c r="E361" i="16" s="1"/>
  <c r="C1349" i="17"/>
  <c r="C1350" i="17"/>
  <c r="E363" i="23" s="1"/>
  <c r="C1351" i="17"/>
  <c r="E364" i="23" s="1"/>
  <c r="C1352" i="17"/>
  <c r="E365" i="16" s="1"/>
  <c r="C1347" i="7"/>
  <c r="E360" i="10" s="1"/>
  <c r="C1348" i="7"/>
  <c r="E361" i="10" s="1"/>
  <c r="C1349" i="7"/>
  <c r="E362" i="10" s="1"/>
  <c r="C1350" i="7"/>
  <c r="E363" i="10" s="1"/>
  <c r="C1351" i="7"/>
  <c r="E364" i="10" s="1"/>
  <c r="C1352" i="7"/>
  <c r="E365" i="10" s="1"/>
  <c r="B1348" i="6"/>
  <c r="C1348" i="6" s="1"/>
  <c r="B1349" i="6"/>
  <c r="C1349" i="6" s="1"/>
  <c r="B1350" i="6"/>
  <c r="C1350" i="6" s="1"/>
  <c r="B1351" i="6"/>
  <c r="C1351" i="6" s="1"/>
  <c r="B1352" i="6"/>
  <c r="C1352" i="6" s="1"/>
  <c r="B1353" i="6"/>
  <c r="C1353" i="6" s="1"/>
  <c r="E366" i="10"/>
  <c r="E367" i="10"/>
  <c r="E368" i="10"/>
  <c r="Z1026" i="12"/>
  <c r="Z1027" i="12"/>
  <c r="Z1028" i="12"/>
  <c r="Z1029" i="12"/>
  <c r="Z1030" i="12"/>
  <c r="Z1031" i="12"/>
  <c r="Z1032" i="12"/>
  <c r="Z1024" i="12"/>
  <c r="Z1025" i="12"/>
  <c r="D2" i="24"/>
  <c r="D3" i="24" s="1"/>
  <c r="D4" i="24" s="1"/>
  <c r="D5" i="24" s="1"/>
  <c r="D6" i="24" s="1"/>
  <c r="D7" i="24" s="1"/>
  <c r="D8" i="24" s="1"/>
  <c r="D9" i="24" s="1"/>
  <c r="D10" i="24" s="1"/>
  <c r="D11" i="24" s="1"/>
  <c r="D12" i="24" s="1"/>
  <c r="D13" i="24" s="1"/>
  <c r="D14" i="24" s="1"/>
  <c r="D15" i="24" s="1"/>
  <c r="D16" i="24" s="1"/>
  <c r="D17" i="24" s="1"/>
  <c r="D18" i="24" s="1"/>
  <c r="D19" i="24" s="1"/>
  <c r="D20" i="24" s="1"/>
  <c r="D21" i="24" s="1"/>
  <c r="D22" i="24" s="1"/>
  <c r="D23" i="24" s="1"/>
  <c r="D24" i="24" s="1"/>
  <c r="D25" i="24" s="1"/>
  <c r="D26" i="24" s="1"/>
  <c r="D27" i="24" s="1"/>
  <c r="D28" i="24" s="1"/>
  <c r="D29" i="24" s="1"/>
  <c r="D30" i="24" s="1"/>
  <c r="D31" i="24" s="1"/>
  <c r="D32" i="24" s="1"/>
  <c r="D33" i="24" s="1"/>
  <c r="D34" i="24" s="1"/>
  <c r="D35" i="24" s="1"/>
  <c r="D36" i="24" s="1"/>
  <c r="D37" i="24" s="1"/>
  <c r="D38" i="24" s="1"/>
  <c r="D39" i="24" s="1"/>
  <c r="D40" i="24" s="1"/>
  <c r="D41" i="24" s="1"/>
  <c r="D42" i="24" s="1"/>
  <c r="D43" i="24" s="1"/>
  <c r="D44" i="24" s="1"/>
  <c r="D45" i="24" s="1"/>
  <c r="D46" i="24" s="1"/>
  <c r="D47" i="24" s="1"/>
  <c r="D48" i="24" s="1"/>
  <c r="D49" i="24" s="1"/>
  <c r="D50" i="24" s="1"/>
  <c r="D51" i="24" s="1"/>
  <c r="D52" i="24" s="1"/>
  <c r="D53" i="24" s="1"/>
  <c r="D54" i="24" s="1"/>
  <c r="D55" i="24" s="1"/>
  <c r="D56" i="24" s="1"/>
  <c r="D57" i="24" s="1"/>
  <c r="D58" i="24" s="1"/>
  <c r="D59" i="24" s="1"/>
  <c r="D60" i="24" s="1"/>
  <c r="D61" i="24" s="1"/>
  <c r="D62" i="24" s="1"/>
  <c r="D63" i="24" s="1"/>
  <c r="D64" i="24" s="1"/>
  <c r="D65" i="24" s="1"/>
  <c r="D66" i="24" s="1"/>
  <c r="D67" i="24" s="1"/>
  <c r="D68" i="24" s="1"/>
  <c r="D69" i="24" s="1"/>
  <c r="D70" i="24" s="1"/>
  <c r="D71" i="24" s="1"/>
  <c r="D72" i="24" s="1"/>
  <c r="D73" i="24" s="1"/>
  <c r="D74" i="24" s="1"/>
  <c r="D75" i="24" s="1"/>
  <c r="D76" i="24" s="1"/>
  <c r="D77" i="24" s="1"/>
  <c r="D78" i="24" s="1"/>
  <c r="D79" i="24" s="1"/>
  <c r="D80" i="24" s="1"/>
  <c r="D81" i="24" s="1"/>
  <c r="D82" i="24" s="1"/>
  <c r="D83" i="24" s="1"/>
  <c r="D84" i="24" s="1"/>
  <c r="D85" i="24" s="1"/>
  <c r="D86" i="24" s="1"/>
  <c r="D87" i="24" s="1"/>
  <c r="D88" i="24" s="1"/>
  <c r="D89" i="24" s="1"/>
  <c r="D90" i="24" s="1"/>
  <c r="D91" i="24" s="1"/>
  <c r="D92" i="24" s="1"/>
  <c r="D93" i="24" s="1"/>
  <c r="D94" i="24" s="1"/>
  <c r="D95" i="24" s="1"/>
  <c r="D96" i="24" s="1"/>
  <c r="D97" i="24" s="1"/>
  <c r="D98" i="24" s="1"/>
  <c r="D99" i="24" s="1"/>
  <c r="D100" i="24" s="1"/>
  <c r="D101" i="24" s="1"/>
  <c r="D102" i="24" s="1"/>
  <c r="D103" i="24" s="1"/>
  <c r="D104" i="24" s="1"/>
  <c r="D105" i="24" s="1"/>
  <c r="D106" i="24" s="1"/>
  <c r="D107" i="24" s="1"/>
  <c r="D108" i="24" s="1"/>
  <c r="D109" i="24" s="1"/>
  <c r="D110" i="24" s="1"/>
  <c r="D111" i="24" s="1"/>
  <c r="D112" i="24" s="1"/>
  <c r="D113" i="24" s="1"/>
  <c r="D114" i="24" s="1"/>
  <c r="D115" i="24" s="1"/>
  <c r="D116" i="24" s="1"/>
  <c r="D117" i="24" s="1"/>
  <c r="D118" i="24" s="1"/>
  <c r="D119" i="24" s="1"/>
  <c r="D120" i="24" s="1"/>
  <c r="D121" i="24" s="1"/>
  <c r="D122" i="24" s="1"/>
  <c r="D123" i="24" s="1"/>
  <c r="D124" i="24" s="1"/>
  <c r="D125" i="24" s="1"/>
  <c r="D126" i="24" s="1"/>
  <c r="D127" i="24" s="1"/>
  <c r="D128" i="24" s="1"/>
  <c r="D129" i="24" s="1"/>
  <c r="D130" i="24" s="1"/>
  <c r="D131" i="24" s="1"/>
  <c r="D132" i="24" s="1"/>
  <c r="D133" i="24" s="1"/>
  <c r="D134" i="24" s="1"/>
  <c r="D135" i="24" s="1"/>
  <c r="D136" i="24" s="1"/>
  <c r="D137" i="24" s="1"/>
  <c r="D138" i="24" s="1"/>
  <c r="D139" i="24" s="1"/>
  <c r="D140" i="24" s="1"/>
  <c r="D141" i="24" s="1"/>
  <c r="D142" i="24" s="1"/>
  <c r="D143" i="24" s="1"/>
  <c r="D144" i="24" s="1"/>
  <c r="D145" i="24" s="1"/>
  <c r="D146" i="24" s="1"/>
  <c r="D147" i="24" s="1"/>
  <c r="D148" i="24" s="1"/>
  <c r="D149" i="24" s="1"/>
  <c r="D150" i="24" s="1"/>
  <c r="D151" i="24" s="1"/>
  <c r="D152" i="24" s="1"/>
  <c r="D153" i="24" s="1"/>
  <c r="D154" i="24" s="1"/>
  <c r="D155" i="24" s="1"/>
  <c r="D156" i="24" s="1"/>
  <c r="D157" i="24" s="1"/>
  <c r="D158" i="24" s="1"/>
  <c r="D159" i="24" s="1"/>
  <c r="D160" i="24" s="1"/>
  <c r="D161" i="24" s="1"/>
  <c r="D162" i="24" s="1"/>
  <c r="D163" i="24" s="1"/>
  <c r="D164" i="24" s="1"/>
  <c r="D165" i="24" s="1"/>
  <c r="D166" i="24" s="1"/>
  <c r="D167" i="24" s="1"/>
  <c r="D168" i="24" s="1"/>
  <c r="D169" i="24" s="1"/>
  <c r="D170" i="24" s="1"/>
  <c r="D171" i="24" s="1"/>
  <c r="D172" i="24" s="1"/>
  <c r="D173" i="24" s="1"/>
  <c r="D174" i="24" s="1"/>
  <c r="D175" i="24" s="1"/>
  <c r="D176" i="24" s="1"/>
  <c r="D177" i="24" s="1"/>
  <c r="D178" i="24" s="1"/>
  <c r="D179" i="24" s="1"/>
  <c r="D180" i="24" s="1"/>
  <c r="D181" i="24" s="1"/>
  <c r="D182" i="24" s="1"/>
  <c r="D183" i="24" s="1"/>
  <c r="D184" i="24" s="1"/>
  <c r="D185" i="24" s="1"/>
  <c r="D186" i="24" s="1"/>
  <c r="D187" i="24" s="1"/>
  <c r="D188" i="24" s="1"/>
  <c r="D189" i="24" s="1"/>
  <c r="D190" i="24" s="1"/>
  <c r="D191" i="24" s="1"/>
  <c r="D192" i="24" s="1"/>
  <c r="D193" i="24" s="1"/>
  <c r="D194" i="24" s="1"/>
  <c r="D195" i="24" s="1"/>
  <c r="D196" i="24" s="1"/>
  <c r="D197" i="24" s="1"/>
  <c r="D198" i="24" s="1"/>
  <c r="D199" i="24" s="1"/>
  <c r="D200" i="24" s="1"/>
  <c r="D201" i="24" s="1"/>
  <c r="D202" i="24" s="1"/>
  <c r="D203" i="24" s="1"/>
  <c r="D204" i="24" s="1"/>
  <c r="D205" i="24" s="1"/>
  <c r="D206" i="24" s="1"/>
  <c r="D207" i="24" s="1"/>
  <c r="D208" i="24" s="1"/>
  <c r="D209" i="24" s="1"/>
  <c r="D210" i="24" s="1"/>
  <c r="D211" i="24" s="1"/>
  <c r="D212" i="24" s="1"/>
  <c r="D213" i="24" s="1"/>
  <c r="D214" i="24" s="1"/>
  <c r="D215" i="24" s="1"/>
  <c r="D216" i="24" s="1"/>
  <c r="D217" i="24" s="1"/>
  <c r="D218" i="24" s="1"/>
  <c r="D219" i="24" s="1"/>
  <c r="D220" i="24" s="1"/>
  <c r="D221" i="24" s="1"/>
  <c r="D222" i="24" s="1"/>
  <c r="D223" i="24" s="1"/>
  <c r="D224" i="24" s="1"/>
  <c r="D225" i="24" s="1"/>
  <c r="D226" i="24" s="1"/>
  <c r="D227" i="24" s="1"/>
  <c r="D228" i="24" s="1"/>
  <c r="D229" i="24" s="1"/>
  <c r="D230" i="24" s="1"/>
  <c r="D231" i="24" s="1"/>
  <c r="D232" i="24" s="1"/>
  <c r="D233" i="24" s="1"/>
  <c r="D234" i="24" s="1"/>
  <c r="D235" i="24" s="1"/>
  <c r="D236" i="24" s="1"/>
  <c r="D237" i="24" s="1"/>
  <c r="D238" i="24" s="1"/>
  <c r="D239" i="24" s="1"/>
  <c r="D240" i="24" s="1"/>
  <c r="D241" i="24" s="1"/>
  <c r="D242" i="24" s="1"/>
  <c r="D243" i="24" s="1"/>
  <c r="D244" i="24" s="1"/>
  <c r="D245" i="24" s="1"/>
  <c r="D246" i="24" s="1"/>
  <c r="D247" i="24" s="1"/>
  <c r="D248" i="24" s="1"/>
  <c r="D249" i="24" s="1"/>
  <c r="D250" i="24" s="1"/>
  <c r="D251" i="24" s="1"/>
  <c r="D252" i="24" s="1"/>
  <c r="D253" i="24" s="1"/>
  <c r="D254" i="24" s="1"/>
  <c r="D255" i="24" s="1"/>
  <c r="D256" i="24" s="1"/>
  <c r="D257" i="24" s="1"/>
  <c r="D258" i="24" s="1"/>
  <c r="D259" i="24" s="1"/>
  <c r="D260" i="24" s="1"/>
  <c r="D261" i="24" s="1"/>
  <c r="D262" i="24" s="1"/>
  <c r="D263" i="24" s="1"/>
  <c r="D264" i="24" s="1"/>
  <c r="D265" i="24" s="1"/>
  <c r="D266" i="24" s="1"/>
  <c r="D267" i="24" s="1"/>
  <c r="D268" i="24" s="1"/>
  <c r="D269" i="24" s="1"/>
  <c r="D270" i="24" s="1"/>
  <c r="D271" i="24" s="1"/>
  <c r="D272" i="24" s="1"/>
  <c r="D273" i="24" s="1"/>
  <c r="D274" i="24" s="1"/>
  <c r="D275" i="24" s="1"/>
  <c r="D276" i="24" s="1"/>
  <c r="D277" i="24" s="1"/>
  <c r="D278" i="24" s="1"/>
  <c r="D279" i="24" s="1"/>
  <c r="D280" i="24" s="1"/>
  <c r="D281" i="24" s="1"/>
  <c r="D282" i="24" s="1"/>
  <c r="D283" i="24" s="1"/>
  <c r="D284" i="24" s="1"/>
  <c r="D285" i="24" s="1"/>
  <c r="D286" i="24" s="1"/>
  <c r="D287" i="24" s="1"/>
  <c r="D288" i="24" s="1"/>
  <c r="D289" i="24" s="1"/>
  <c r="D290" i="24" s="1"/>
  <c r="D291" i="24" s="1"/>
  <c r="D292" i="24" s="1"/>
  <c r="D293" i="24" s="1"/>
  <c r="D294" i="24" s="1"/>
  <c r="D295" i="24" s="1"/>
  <c r="D296" i="24" s="1"/>
  <c r="D297" i="24" s="1"/>
  <c r="D298" i="24" s="1"/>
  <c r="D299" i="24" s="1"/>
  <c r="D300" i="24" s="1"/>
  <c r="D301" i="24" s="1"/>
  <c r="D302" i="24" s="1"/>
  <c r="D303" i="24" s="1"/>
  <c r="D304" i="24" s="1"/>
  <c r="D305" i="24" s="1"/>
  <c r="D306" i="24" s="1"/>
  <c r="D307" i="24" s="1"/>
  <c r="D308" i="24" s="1"/>
  <c r="D309" i="24" s="1"/>
  <c r="D310" i="24" s="1"/>
  <c r="D311" i="24" s="1"/>
  <c r="D312" i="24" s="1"/>
  <c r="D313" i="24" s="1"/>
  <c r="D314" i="24" s="1"/>
  <c r="D315" i="24" s="1"/>
  <c r="D316" i="24" s="1"/>
  <c r="D317" i="24" s="1"/>
  <c r="D318" i="24" s="1"/>
  <c r="D319" i="24" s="1"/>
  <c r="D320" i="24" s="1"/>
  <c r="D321" i="24" s="1"/>
  <c r="D322" i="24" s="1"/>
  <c r="D323" i="24" s="1"/>
  <c r="D324" i="24" s="1"/>
  <c r="D325" i="24" s="1"/>
  <c r="D326" i="24" s="1"/>
  <c r="D327" i="24" s="1"/>
  <c r="D328" i="24" s="1"/>
  <c r="D329" i="24" s="1"/>
  <c r="D330" i="24" s="1"/>
  <c r="D331" i="24" s="1"/>
  <c r="D332" i="24" s="1"/>
  <c r="D333" i="24" s="1"/>
  <c r="D334" i="24" s="1"/>
  <c r="D335" i="24" s="1"/>
  <c r="D336" i="24" s="1"/>
  <c r="D337" i="24" s="1"/>
  <c r="D338" i="24" s="1"/>
  <c r="D339" i="24" s="1"/>
  <c r="D340" i="24" s="1"/>
  <c r="D341" i="24" s="1"/>
  <c r="D342" i="24" s="1"/>
  <c r="D343" i="24" s="1"/>
  <c r="D344" i="24" s="1"/>
  <c r="D345" i="24" s="1"/>
  <c r="D346" i="24" s="1"/>
  <c r="D347" i="24" s="1"/>
  <c r="D348" i="24" s="1"/>
  <c r="D349" i="24" s="1"/>
  <c r="D350" i="24" s="1"/>
  <c r="D351" i="24" s="1"/>
  <c r="D352" i="24" s="1"/>
  <c r="D353" i="24" s="1"/>
  <c r="D354" i="24" s="1"/>
  <c r="D355" i="24" s="1"/>
  <c r="D356" i="24" s="1"/>
  <c r="D357" i="24" s="1"/>
  <c r="D358" i="24" s="1"/>
  <c r="L410" i="9"/>
  <c r="I407" i="9"/>
  <c r="C1344" i="7"/>
  <c r="E357" i="10" s="1"/>
  <c r="C1345" i="7"/>
  <c r="E358" i="10" s="1"/>
  <c r="C1346" i="7"/>
  <c r="E359" i="10" s="1"/>
  <c r="C1344" i="17"/>
  <c r="E357" i="16" s="1"/>
  <c r="C1345" i="17"/>
  <c r="E358" i="16" s="1"/>
  <c r="C1346" i="17"/>
  <c r="D854" i="22"/>
  <c r="D357" i="23" s="1"/>
  <c r="D855" i="22"/>
  <c r="D358" i="23" s="1"/>
  <c r="D856" i="22"/>
  <c r="Z1023" i="12"/>
  <c r="Z1022" i="12"/>
  <c r="Z1021" i="12"/>
  <c r="B1345" i="6"/>
  <c r="C1345" i="6" s="1"/>
  <c r="B1346" i="6"/>
  <c r="C1346" i="6" s="1"/>
  <c r="B1347" i="6"/>
  <c r="E59" i="23"/>
  <c r="P3" i="23"/>
  <c r="E2" i="23"/>
  <c r="Q963" i="12" l="1"/>
  <c r="K962" i="12"/>
  <c r="F297" i="29"/>
  <c r="G297" i="29" s="1"/>
  <c r="H297" i="29"/>
  <c r="I297" i="29" s="1"/>
  <c r="E361" i="23"/>
  <c r="E358" i="23"/>
  <c r="E364" i="16"/>
  <c r="E363" i="16"/>
  <c r="E359" i="23"/>
  <c r="E359" i="16"/>
  <c r="C1347" i="6"/>
  <c r="E357" i="23"/>
  <c r="E362" i="23"/>
  <c r="E362" i="16"/>
  <c r="E360" i="23"/>
  <c r="E365" i="23"/>
  <c r="D359" i="23"/>
  <c r="E298" i="29" l="1"/>
  <c r="D298" i="29"/>
  <c r="Q964" i="12"/>
  <c r="K963" i="12"/>
  <c r="D853" i="22"/>
  <c r="D852" i="22"/>
  <c r="D851" i="22"/>
  <c r="D850" i="22"/>
  <c r="D849" i="22"/>
  <c r="D848" i="22"/>
  <c r="D847" i="22"/>
  <c r="D846" i="22"/>
  <c r="D845" i="22"/>
  <c r="D844" i="22"/>
  <c r="D843" i="22"/>
  <c r="D842" i="22"/>
  <c r="D841" i="22"/>
  <c r="D840" i="22"/>
  <c r="D839" i="22"/>
  <c r="D838" i="22"/>
  <c r="D837" i="22"/>
  <c r="D836" i="22"/>
  <c r="D835" i="22"/>
  <c r="D834" i="22"/>
  <c r="D833" i="22"/>
  <c r="D832" i="22"/>
  <c r="D831" i="22"/>
  <c r="D830" i="22"/>
  <c r="D829" i="22"/>
  <c r="D828" i="22"/>
  <c r="D827" i="22"/>
  <c r="D826" i="22"/>
  <c r="D825" i="22"/>
  <c r="D824" i="22"/>
  <c r="D823" i="22"/>
  <c r="D822" i="22"/>
  <c r="D821" i="22"/>
  <c r="D820" i="22"/>
  <c r="D819" i="22"/>
  <c r="D818" i="22"/>
  <c r="D817" i="22"/>
  <c r="D816" i="22"/>
  <c r="D815" i="22"/>
  <c r="D814" i="22"/>
  <c r="D813" i="22"/>
  <c r="D812" i="22"/>
  <c r="D811" i="22"/>
  <c r="D809" i="22"/>
  <c r="D808" i="22"/>
  <c r="D807" i="22"/>
  <c r="D806" i="22"/>
  <c r="D805" i="22"/>
  <c r="D804" i="22"/>
  <c r="D803" i="22"/>
  <c r="D802" i="22"/>
  <c r="D801" i="22"/>
  <c r="D800" i="22"/>
  <c r="D799" i="22"/>
  <c r="D798" i="22"/>
  <c r="D797" i="22"/>
  <c r="D796" i="22"/>
  <c r="D795" i="22"/>
  <c r="D794" i="22"/>
  <c r="D793" i="22"/>
  <c r="D792" i="22"/>
  <c r="D791" i="22"/>
  <c r="D790" i="22"/>
  <c r="D789" i="22"/>
  <c r="D788" i="22"/>
  <c r="D787" i="22"/>
  <c r="D786" i="22"/>
  <c r="D785" i="22"/>
  <c r="D784" i="22"/>
  <c r="D783" i="22"/>
  <c r="D782" i="22"/>
  <c r="D781" i="22"/>
  <c r="D780" i="22"/>
  <c r="D779" i="22"/>
  <c r="D778" i="22"/>
  <c r="D777" i="22"/>
  <c r="D776" i="22"/>
  <c r="D775" i="22"/>
  <c r="D774" i="22"/>
  <c r="D773" i="22"/>
  <c r="D772" i="22"/>
  <c r="D771" i="22"/>
  <c r="D770" i="22"/>
  <c r="D769" i="22"/>
  <c r="D768" i="22"/>
  <c r="D767" i="22"/>
  <c r="D766" i="22"/>
  <c r="D765" i="22"/>
  <c r="D764" i="22"/>
  <c r="D763" i="22"/>
  <c r="D762" i="22"/>
  <c r="D761" i="22"/>
  <c r="D760" i="22"/>
  <c r="D759" i="22"/>
  <c r="D758" i="22"/>
  <c r="D757" i="22"/>
  <c r="D756" i="22"/>
  <c r="D755" i="22"/>
  <c r="D754" i="22"/>
  <c r="D753" i="22"/>
  <c r="D752" i="22"/>
  <c r="D751" i="22"/>
  <c r="D750" i="22"/>
  <c r="D749" i="22"/>
  <c r="D748" i="22"/>
  <c r="D747" i="22"/>
  <c r="D746" i="22"/>
  <c r="D745" i="22"/>
  <c r="D744" i="22"/>
  <c r="D743" i="22"/>
  <c r="D742" i="22"/>
  <c r="D741" i="22"/>
  <c r="D740" i="22"/>
  <c r="D739" i="22"/>
  <c r="D738" i="22"/>
  <c r="D737" i="22"/>
  <c r="D736" i="22"/>
  <c r="D735" i="22"/>
  <c r="D734" i="22"/>
  <c r="D733" i="22"/>
  <c r="D732" i="22"/>
  <c r="D731" i="22"/>
  <c r="D730" i="22"/>
  <c r="D729" i="22"/>
  <c r="D728" i="22"/>
  <c r="D727" i="22"/>
  <c r="D726" i="22"/>
  <c r="D725" i="22"/>
  <c r="D724" i="22"/>
  <c r="D723" i="22"/>
  <c r="D722" i="22"/>
  <c r="D721" i="22"/>
  <c r="D720" i="22"/>
  <c r="D719" i="22"/>
  <c r="D718" i="22"/>
  <c r="D717" i="22"/>
  <c r="D716" i="22"/>
  <c r="D715" i="22"/>
  <c r="D714" i="22"/>
  <c r="D713" i="22"/>
  <c r="D712" i="22"/>
  <c r="D711" i="22"/>
  <c r="D710" i="22"/>
  <c r="D709" i="22"/>
  <c r="D708" i="22"/>
  <c r="D707" i="22"/>
  <c r="D706" i="22"/>
  <c r="D705" i="22"/>
  <c r="D704" i="22"/>
  <c r="D703" i="22"/>
  <c r="D702" i="22"/>
  <c r="D701" i="22"/>
  <c r="D700" i="22"/>
  <c r="D699" i="22"/>
  <c r="D698" i="22"/>
  <c r="D697" i="22"/>
  <c r="D696" i="22"/>
  <c r="D695" i="22"/>
  <c r="D694" i="22"/>
  <c r="D693" i="22"/>
  <c r="D692" i="22"/>
  <c r="D691" i="22"/>
  <c r="D690" i="22"/>
  <c r="D689" i="22"/>
  <c r="D688" i="22"/>
  <c r="D687" i="22"/>
  <c r="D686" i="22"/>
  <c r="D685" i="22"/>
  <c r="D684" i="22"/>
  <c r="D683" i="22"/>
  <c r="D682" i="22"/>
  <c r="D681" i="22"/>
  <c r="D680" i="22"/>
  <c r="D679" i="22"/>
  <c r="D678" i="22"/>
  <c r="D677" i="22"/>
  <c r="D676" i="22"/>
  <c r="D675" i="22"/>
  <c r="D674" i="22"/>
  <c r="D673" i="22"/>
  <c r="D672" i="22"/>
  <c r="D671" i="22"/>
  <c r="D670" i="22"/>
  <c r="D669" i="22"/>
  <c r="D668" i="22"/>
  <c r="D667" i="22"/>
  <c r="D666" i="22"/>
  <c r="D665" i="22"/>
  <c r="D664" i="22"/>
  <c r="D663" i="22"/>
  <c r="D662" i="22"/>
  <c r="D661" i="22"/>
  <c r="D660" i="22"/>
  <c r="D659" i="22"/>
  <c r="D658" i="22"/>
  <c r="D657" i="22"/>
  <c r="D656" i="22"/>
  <c r="D655" i="22"/>
  <c r="D654" i="22"/>
  <c r="D653" i="22"/>
  <c r="D652" i="22"/>
  <c r="D651" i="22"/>
  <c r="D650" i="22"/>
  <c r="D649" i="22"/>
  <c r="D648" i="22"/>
  <c r="D647" i="22"/>
  <c r="D646" i="22"/>
  <c r="D645" i="22"/>
  <c r="D644" i="22"/>
  <c r="D643" i="22"/>
  <c r="D642" i="22"/>
  <c r="D641" i="22"/>
  <c r="D640" i="22"/>
  <c r="D639" i="22"/>
  <c r="D638" i="22"/>
  <c r="D637" i="22"/>
  <c r="D636" i="22"/>
  <c r="D635" i="22"/>
  <c r="D634" i="22"/>
  <c r="D633" i="22"/>
  <c r="D632" i="22"/>
  <c r="D631" i="22"/>
  <c r="D630" i="22"/>
  <c r="D629" i="22"/>
  <c r="D628" i="22"/>
  <c r="D627" i="22"/>
  <c r="D626" i="22"/>
  <c r="D625" i="22"/>
  <c r="D624" i="22"/>
  <c r="D623" i="22"/>
  <c r="D622" i="22"/>
  <c r="D621" i="22"/>
  <c r="D620" i="22"/>
  <c r="D619" i="22"/>
  <c r="D618" i="22"/>
  <c r="D617" i="22"/>
  <c r="D616" i="22"/>
  <c r="D615" i="22"/>
  <c r="D614" i="22"/>
  <c r="D613" i="22"/>
  <c r="D612" i="22"/>
  <c r="D611" i="22"/>
  <c r="D610" i="22"/>
  <c r="D609" i="22"/>
  <c r="D608" i="22"/>
  <c r="D607" i="22"/>
  <c r="D606" i="22"/>
  <c r="D605" i="22"/>
  <c r="D604" i="22"/>
  <c r="D603" i="22"/>
  <c r="D602" i="22"/>
  <c r="D601" i="22"/>
  <c r="D600" i="22"/>
  <c r="D598" i="22"/>
  <c r="D597" i="22"/>
  <c r="D596" i="22"/>
  <c r="D595" i="22"/>
  <c r="D594" i="22"/>
  <c r="D593" i="22"/>
  <c r="D592" i="22"/>
  <c r="D591" i="22"/>
  <c r="D590" i="22"/>
  <c r="D589" i="22"/>
  <c r="D588" i="22"/>
  <c r="D587" i="22"/>
  <c r="D586" i="22"/>
  <c r="D585" i="22"/>
  <c r="D584" i="22"/>
  <c r="D583" i="22"/>
  <c r="D582" i="22"/>
  <c r="D581" i="22"/>
  <c r="D580" i="22"/>
  <c r="D579" i="22"/>
  <c r="D578" i="22"/>
  <c r="D577" i="22"/>
  <c r="D576" i="22"/>
  <c r="D575" i="22"/>
  <c r="D574" i="22"/>
  <c r="D573" i="22"/>
  <c r="D572" i="22"/>
  <c r="D571" i="22"/>
  <c r="D570" i="22"/>
  <c r="D569" i="22"/>
  <c r="D568" i="22"/>
  <c r="D567" i="22"/>
  <c r="D566" i="22"/>
  <c r="D565" i="22"/>
  <c r="D564" i="22"/>
  <c r="D563" i="22"/>
  <c r="D562" i="22"/>
  <c r="D561" i="22"/>
  <c r="D560" i="22"/>
  <c r="D559" i="22"/>
  <c r="D558" i="22"/>
  <c r="D557" i="22"/>
  <c r="D556" i="22"/>
  <c r="D555" i="22"/>
  <c r="D554" i="22"/>
  <c r="D553" i="22"/>
  <c r="D552" i="22"/>
  <c r="D551" i="22"/>
  <c r="D550" i="22"/>
  <c r="D549" i="22"/>
  <c r="D548" i="22"/>
  <c r="D547" i="22"/>
  <c r="D546" i="22"/>
  <c r="D545" i="22"/>
  <c r="D544" i="22"/>
  <c r="D543" i="22"/>
  <c r="D542" i="22"/>
  <c r="D541" i="22"/>
  <c r="D540" i="22"/>
  <c r="D539" i="22"/>
  <c r="D538" i="22"/>
  <c r="D537" i="22"/>
  <c r="D536" i="22"/>
  <c r="D535" i="22"/>
  <c r="D534" i="22"/>
  <c r="D533" i="22"/>
  <c r="D36" i="23" s="1"/>
  <c r="D532" i="22"/>
  <c r="D35" i="23" s="1"/>
  <c r="D531" i="22"/>
  <c r="D34" i="23" s="1"/>
  <c r="D530" i="22"/>
  <c r="D33" i="23" s="1"/>
  <c r="D529" i="22"/>
  <c r="D32" i="23" s="1"/>
  <c r="D528" i="22"/>
  <c r="D31" i="23" s="1"/>
  <c r="D527" i="22"/>
  <c r="D30" i="23" s="1"/>
  <c r="D526" i="22"/>
  <c r="D29" i="23" s="1"/>
  <c r="D525" i="22"/>
  <c r="D28" i="23" s="1"/>
  <c r="D524" i="22"/>
  <c r="D27" i="23" s="1"/>
  <c r="D523" i="22"/>
  <c r="D26" i="23" s="1"/>
  <c r="D522" i="22"/>
  <c r="D25" i="23" s="1"/>
  <c r="D521" i="22"/>
  <c r="D24" i="23" s="1"/>
  <c r="D520" i="22"/>
  <c r="D23" i="23" s="1"/>
  <c r="D519" i="22"/>
  <c r="D22" i="23" s="1"/>
  <c r="D518" i="22"/>
  <c r="D21" i="23" s="1"/>
  <c r="D517" i="22"/>
  <c r="D20" i="23" s="1"/>
  <c r="D516" i="22"/>
  <c r="D19" i="23" s="1"/>
  <c r="D515" i="22"/>
  <c r="D18" i="23" s="1"/>
  <c r="D514" i="22"/>
  <c r="D17" i="23" s="1"/>
  <c r="D513" i="22"/>
  <c r="D16" i="23" s="1"/>
  <c r="D512" i="22"/>
  <c r="D15" i="23" s="1"/>
  <c r="D511" i="22"/>
  <c r="D14" i="23" s="1"/>
  <c r="D510" i="22"/>
  <c r="D13" i="23" s="1"/>
  <c r="D509" i="22"/>
  <c r="D12" i="23" s="1"/>
  <c r="D508" i="22"/>
  <c r="D11" i="23" s="1"/>
  <c r="D507" i="22"/>
  <c r="D10" i="23" s="1"/>
  <c r="D506" i="22"/>
  <c r="D9" i="23" s="1"/>
  <c r="D505" i="22"/>
  <c r="D8" i="23" s="1"/>
  <c r="D504" i="22"/>
  <c r="D7" i="23" s="1"/>
  <c r="D503" i="22"/>
  <c r="D6" i="23" s="1"/>
  <c r="D502" i="22"/>
  <c r="D5" i="23" s="1"/>
  <c r="D501" i="22"/>
  <c r="D4" i="23" s="1"/>
  <c r="D500" i="22"/>
  <c r="D3" i="23" s="1"/>
  <c r="D499" i="22"/>
  <c r="D2" i="23" s="1"/>
  <c r="D498" i="22"/>
  <c r="D497" i="22"/>
  <c r="D496" i="22"/>
  <c r="D495" i="22"/>
  <c r="D494" i="22"/>
  <c r="D493" i="22"/>
  <c r="D492" i="22"/>
  <c r="D491" i="22"/>
  <c r="D490" i="22"/>
  <c r="D489" i="22"/>
  <c r="D488" i="22"/>
  <c r="D487" i="22"/>
  <c r="D486" i="22"/>
  <c r="D485" i="22"/>
  <c r="D484" i="22"/>
  <c r="D483" i="22"/>
  <c r="D482" i="22"/>
  <c r="D481" i="22"/>
  <c r="D480" i="22"/>
  <c r="D479" i="22"/>
  <c r="D478" i="22"/>
  <c r="D477" i="22"/>
  <c r="D476" i="22"/>
  <c r="D475" i="22"/>
  <c r="D474" i="22"/>
  <c r="D473" i="22"/>
  <c r="D472" i="22"/>
  <c r="D471" i="22"/>
  <c r="D470" i="22"/>
  <c r="D469" i="22"/>
  <c r="D468" i="22"/>
  <c r="D467" i="22"/>
  <c r="D466" i="22"/>
  <c r="D465" i="22"/>
  <c r="D464" i="22"/>
  <c r="D463" i="22"/>
  <c r="D462" i="22"/>
  <c r="D461" i="22"/>
  <c r="D460" i="22"/>
  <c r="D459" i="22"/>
  <c r="D458" i="22"/>
  <c r="D457" i="22"/>
  <c r="D456" i="22"/>
  <c r="D455" i="22"/>
  <c r="D454" i="22"/>
  <c r="D453" i="22"/>
  <c r="D452" i="22"/>
  <c r="D451" i="22"/>
  <c r="D450" i="22"/>
  <c r="D449" i="22"/>
  <c r="D448" i="22"/>
  <c r="D447" i="22"/>
  <c r="D446" i="22"/>
  <c r="D445" i="22"/>
  <c r="D444" i="22"/>
  <c r="D443" i="22"/>
  <c r="D442" i="22"/>
  <c r="D441" i="22"/>
  <c r="D440" i="22"/>
  <c r="D439" i="22"/>
  <c r="D438" i="22"/>
  <c r="D437" i="22"/>
  <c r="D436" i="22"/>
  <c r="D435" i="22"/>
  <c r="D434" i="22"/>
  <c r="D433" i="22"/>
  <c r="D432" i="22"/>
  <c r="D431" i="22"/>
  <c r="D430" i="22"/>
  <c r="D429" i="22"/>
  <c r="D428" i="22"/>
  <c r="D427" i="22"/>
  <c r="D426" i="22"/>
  <c r="D425" i="22"/>
  <c r="D424" i="22"/>
  <c r="D423" i="22"/>
  <c r="D422" i="22"/>
  <c r="D421" i="22"/>
  <c r="D420" i="22"/>
  <c r="D419" i="22"/>
  <c r="D418" i="22"/>
  <c r="D417" i="22"/>
  <c r="D416" i="22"/>
  <c r="D415" i="22"/>
  <c r="D414" i="22"/>
  <c r="D413" i="22"/>
  <c r="D412" i="22"/>
  <c r="D411" i="22"/>
  <c r="D410" i="22"/>
  <c r="D409" i="22"/>
  <c r="D408" i="22"/>
  <c r="D407" i="22"/>
  <c r="D406" i="22"/>
  <c r="D405" i="22"/>
  <c r="D404" i="22"/>
  <c r="D403" i="22"/>
  <c r="D402" i="22"/>
  <c r="D401" i="22"/>
  <c r="D400" i="22"/>
  <c r="D399" i="22"/>
  <c r="D398" i="22"/>
  <c r="D397" i="22"/>
  <c r="D396" i="22"/>
  <c r="D395" i="22"/>
  <c r="D394" i="22"/>
  <c r="D393" i="22"/>
  <c r="D392" i="22"/>
  <c r="D391" i="22"/>
  <c r="D390" i="22"/>
  <c r="D389" i="22"/>
  <c r="D388" i="22"/>
  <c r="D387" i="22"/>
  <c r="D386" i="22"/>
  <c r="D385" i="22"/>
  <c r="D384" i="22"/>
  <c r="D383" i="22"/>
  <c r="D382" i="22"/>
  <c r="D381" i="22"/>
  <c r="D380" i="22"/>
  <c r="D379" i="22"/>
  <c r="D378" i="22"/>
  <c r="D377" i="22"/>
  <c r="D376" i="22"/>
  <c r="D375" i="22"/>
  <c r="D374" i="22"/>
  <c r="D373" i="22"/>
  <c r="D372" i="22"/>
  <c r="D371" i="22"/>
  <c r="D370" i="22"/>
  <c r="D369" i="22"/>
  <c r="D368" i="22"/>
  <c r="D367" i="22"/>
  <c r="D366" i="22"/>
  <c r="D365" i="22"/>
  <c r="D364" i="22"/>
  <c r="D363" i="22"/>
  <c r="D362" i="22"/>
  <c r="D361" i="22"/>
  <c r="D360" i="22"/>
  <c r="D359" i="22"/>
  <c r="D358" i="22"/>
  <c r="D357" i="22"/>
  <c r="D356" i="22"/>
  <c r="D355" i="22"/>
  <c r="D354" i="22"/>
  <c r="D353" i="22"/>
  <c r="D352" i="22"/>
  <c r="D351" i="22"/>
  <c r="D350" i="22"/>
  <c r="D349" i="22"/>
  <c r="D348" i="22"/>
  <c r="D347" i="22"/>
  <c r="D346" i="22"/>
  <c r="D345" i="22"/>
  <c r="D344" i="22"/>
  <c r="D343" i="22"/>
  <c r="D342" i="22"/>
  <c r="D341" i="22"/>
  <c r="D340" i="22"/>
  <c r="D339" i="22"/>
  <c r="D338" i="22"/>
  <c r="D337" i="22"/>
  <c r="D336" i="22"/>
  <c r="D335" i="22"/>
  <c r="D334" i="22"/>
  <c r="D333" i="22"/>
  <c r="D332" i="22"/>
  <c r="D331" i="22"/>
  <c r="D330" i="22"/>
  <c r="D329" i="22"/>
  <c r="D328" i="22"/>
  <c r="D327" i="22"/>
  <c r="D326" i="22"/>
  <c r="D325" i="22"/>
  <c r="D324" i="22"/>
  <c r="D323" i="22"/>
  <c r="D322" i="22"/>
  <c r="D321" i="22"/>
  <c r="D320" i="22"/>
  <c r="D319" i="22"/>
  <c r="D318" i="22"/>
  <c r="D317" i="22"/>
  <c r="D316" i="22"/>
  <c r="D315" i="22"/>
  <c r="D314" i="22"/>
  <c r="D313" i="22"/>
  <c r="D312" i="22"/>
  <c r="D311" i="22"/>
  <c r="D310" i="22"/>
  <c r="D309" i="22"/>
  <c r="D308" i="22"/>
  <c r="D307" i="22"/>
  <c r="D306" i="22"/>
  <c r="D305" i="22"/>
  <c r="D304" i="22"/>
  <c r="D303" i="22"/>
  <c r="D302" i="22"/>
  <c r="D301" i="22"/>
  <c r="D300" i="22"/>
  <c r="D299" i="22"/>
  <c r="D298" i="22"/>
  <c r="D297" i="22"/>
  <c r="D296" i="22"/>
  <c r="D295" i="22"/>
  <c r="D294" i="22"/>
  <c r="D293" i="22"/>
  <c r="D292" i="22"/>
  <c r="D291" i="22"/>
  <c r="D290" i="22"/>
  <c r="D289" i="22"/>
  <c r="D288" i="22"/>
  <c r="D287" i="22"/>
  <c r="D286" i="22"/>
  <c r="D285" i="22"/>
  <c r="D284" i="22"/>
  <c r="D283" i="22"/>
  <c r="D282" i="22"/>
  <c r="D281" i="22"/>
  <c r="D280" i="22"/>
  <c r="D279" i="22"/>
  <c r="D278" i="22"/>
  <c r="D277" i="22"/>
  <c r="D276" i="22"/>
  <c r="D275" i="22"/>
  <c r="D274" i="22"/>
  <c r="D273" i="22"/>
  <c r="D272" i="22"/>
  <c r="D271" i="22"/>
  <c r="D270" i="22"/>
  <c r="D269" i="22"/>
  <c r="D268" i="22"/>
  <c r="D267" i="22"/>
  <c r="D266" i="22"/>
  <c r="D265" i="22"/>
  <c r="D264" i="22"/>
  <c r="D263" i="22"/>
  <c r="D262" i="22"/>
  <c r="D261" i="22"/>
  <c r="D260" i="22"/>
  <c r="D259" i="22"/>
  <c r="D258" i="22"/>
  <c r="D257" i="22"/>
  <c r="D256" i="22"/>
  <c r="D255" i="22"/>
  <c r="D254" i="22"/>
  <c r="D253" i="22"/>
  <c r="D252" i="22"/>
  <c r="D251" i="22"/>
  <c r="D250" i="22"/>
  <c r="D249" i="22"/>
  <c r="D248" i="22"/>
  <c r="D247" i="22"/>
  <c r="D246" i="22"/>
  <c r="D245" i="22"/>
  <c r="D244" i="22"/>
  <c r="D243" i="22"/>
  <c r="D242" i="22"/>
  <c r="D241" i="22"/>
  <c r="D240" i="22"/>
  <c r="D239" i="22"/>
  <c r="D238" i="22"/>
  <c r="D237" i="22"/>
  <c r="D236" i="22"/>
  <c r="D235" i="22"/>
  <c r="D234" i="22"/>
  <c r="D233" i="22"/>
  <c r="D232" i="22"/>
  <c r="D231" i="22"/>
  <c r="D230" i="22"/>
  <c r="D229" i="22"/>
  <c r="D228" i="22"/>
  <c r="D227" i="22"/>
  <c r="D226" i="22"/>
  <c r="D225" i="22"/>
  <c r="D224" i="22"/>
  <c r="D223" i="22"/>
  <c r="D222" i="22"/>
  <c r="D221" i="22"/>
  <c r="D220" i="22"/>
  <c r="D219" i="22"/>
  <c r="D218" i="22"/>
  <c r="D217" i="22"/>
  <c r="D216" i="22"/>
  <c r="D215" i="22"/>
  <c r="D214" i="22"/>
  <c r="D213" i="22"/>
  <c r="D212" i="22"/>
  <c r="D211" i="22"/>
  <c r="D210" i="22"/>
  <c r="D209" i="22"/>
  <c r="D208" i="22"/>
  <c r="D207" i="22"/>
  <c r="D206" i="22"/>
  <c r="D205" i="22"/>
  <c r="D204" i="22"/>
  <c r="D203" i="22"/>
  <c r="D202" i="22"/>
  <c r="D201" i="22"/>
  <c r="D200" i="22"/>
  <c r="D199" i="22"/>
  <c r="D198" i="22"/>
  <c r="D197" i="22"/>
  <c r="D196" i="22"/>
  <c r="D195" i="22"/>
  <c r="D194" i="22"/>
  <c r="D193" i="22"/>
  <c r="D192" i="22"/>
  <c r="D191" i="22"/>
  <c r="D190" i="22"/>
  <c r="D189" i="22"/>
  <c r="D188" i="22"/>
  <c r="D187" i="22"/>
  <c r="D186" i="22"/>
  <c r="D185" i="22"/>
  <c r="D184" i="22"/>
  <c r="D183" i="22"/>
  <c r="D182" i="22"/>
  <c r="D181" i="22"/>
  <c r="D180" i="22"/>
  <c r="D179" i="22"/>
  <c r="D178" i="22"/>
  <c r="D177" i="22"/>
  <c r="D176" i="22"/>
  <c r="D175" i="22"/>
  <c r="D174" i="22"/>
  <c r="D173" i="22"/>
  <c r="D172" i="22"/>
  <c r="D171" i="22"/>
  <c r="D170" i="22"/>
  <c r="D169" i="22"/>
  <c r="D168" i="22"/>
  <c r="D167" i="22"/>
  <c r="D166" i="22"/>
  <c r="D165" i="22"/>
  <c r="D164" i="22"/>
  <c r="D163" i="22"/>
  <c r="D162" i="22"/>
  <c r="D161" i="22"/>
  <c r="D160" i="22"/>
  <c r="D159" i="22"/>
  <c r="D158" i="22"/>
  <c r="D157" i="22"/>
  <c r="D156" i="22"/>
  <c r="D155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E299" i="29" l="1"/>
  <c r="D299" i="29"/>
  <c r="Q965" i="12"/>
  <c r="K964" i="12"/>
  <c r="F298" i="29"/>
  <c r="G298" i="29" s="1"/>
  <c r="H298" i="29"/>
  <c r="I298" i="29" s="1"/>
  <c r="D109" i="23"/>
  <c r="D349" i="23"/>
  <c r="D46" i="23"/>
  <c r="D62" i="23"/>
  <c r="D102" i="23"/>
  <c r="D150" i="23"/>
  <c r="D174" i="23"/>
  <c r="D190" i="23"/>
  <c r="D214" i="23"/>
  <c r="D238" i="23"/>
  <c r="D262" i="23"/>
  <c r="D278" i="23"/>
  <c r="D294" i="23"/>
  <c r="D326" i="23"/>
  <c r="D39" i="23"/>
  <c r="D87" i="23"/>
  <c r="D127" i="23"/>
  <c r="D167" i="23"/>
  <c r="D207" i="23"/>
  <c r="D239" i="23"/>
  <c r="D279" i="23"/>
  <c r="D319" i="23"/>
  <c r="D40" i="23"/>
  <c r="D48" i="23"/>
  <c r="D56" i="23"/>
  <c r="D64" i="23"/>
  <c r="D72" i="23"/>
  <c r="D80" i="23"/>
  <c r="D88" i="23"/>
  <c r="D96" i="23"/>
  <c r="D104" i="23"/>
  <c r="D112" i="23"/>
  <c r="D120" i="23"/>
  <c r="D128" i="23"/>
  <c r="D136" i="23"/>
  <c r="D144" i="23"/>
  <c r="D152" i="23"/>
  <c r="D160" i="23"/>
  <c r="D168" i="23"/>
  <c r="D176" i="23"/>
  <c r="D184" i="23"/>
  <c r="D192" i="23"/>
  <c r="D200" i="23"/>
  <c r="D208" i="23"/>
  <c r="D216" i="23"/>
  <c r="D224" i="23"/>
  <c r="D232" i="23"/>
  <c r="D240" i="23"/>
  <c r="D248" i="23"/>
  <c r="D256" i="23"/>
  <c r="D264" i="23"/>
  <c r="D272" i="23"/>
  <c r="D280" i="23"/>
  <c r="D288" i="23"/>
  <c r="D296" i="23"/>
  <c r="D304" i="23"/>
  <c r="D312" i="23"/>
  <c r="D320" i="23"/>
  <c r="D328" i="23"/>
  <c r="D336" i="23"/>
  <c r="D344" i="23"/>
  <c r="D352" i="23"/>
  <c r="D37" i="23"/>
  <c r="D77" i="23"/>
  <c r="D117" i="23"/>
  <c r="D197" i="23"/>
  <c r="D317" i="23"/>
  <c r="D54" i="23"/>
  <c r="D86" i="23"/>
  <c r="D94" i="23"/>
  <c r="D110" i="23"/>
  <c r="D142" i="23"/>
  <c r="D166" i="23"/>
  <c r="D206" i="23"/>
  <c r="D246" i="23"/>
  <c r="D350" i="23"/>
  <c r="D47" i="23"/>
  <c r="D63" i="23"/>
  <c r="D95" i="23"/>
  <c r="D119" i="23"/>
  <c r="D151" i="23"/>
  <c r="D175" i="23"/>
  <c r="D199" i="23"/>
  <c r="D215" i="23"/>
  <c r="D247" i="23"/>
  <c r="D255" i="23"/>
  <c r="D271" i="23"/>
  <c r="D287" i="23"/>
  <c r="D303" i="23"/>
  <c r="D311" i="23"/>
  <c r="D351" i="23"/>
  <c r="D41" i="23"/>
  <c r="D49" i="23"/>
  <c r="D57" i="23"/>
  <c r="D65" i="23"/>
  <c r="D73" i="23"/>
  <c r="D81" i="23"/>
  <c r="D89" i="23"/>
  <c r="D97" i="23"/>
  <c r="D105" i="23"/>
  <c r="D113" i="23"/>
  <c r="D121" i="23"/>
  <c r="D129" i="23"/>
  <c r="D137" i="23"/>
  <c r="D145" i="23"/>
  <c r="D153" i="23"/>
  <c r="D161" i="23"/>
  <c r="D169" i="23"/>
  <c r="D177" i="23"/>
  <c r="D185" i="23"/>
  <c r="D193" i="23"/>
  <c r="D201" i="23"/>
  <c r="D209" i="23"/>
  <c r="D217" i="23"/>
  <c r="D225" i="23"/>
  <c r="D233" i="23"/>
  <c r="D241" i="23"/>
  <c r="D249" i="23"/>
  <c r="D257" i="23"/>
  <c r="D265" i="23"/>
  <c r="D273" i="23"/>
  <c r="D281" i="23"/>
  <c r="D289" i="23"/>
  <c r="D297" i="23"/>
  <c r="D305" i="23"/>
  <c r="D313" i="23"/>
  <c r="D321" i="23"/>
  <c r="D329" i="23"/>
  <c r="D337" i="23"/>
  <c r="D345" i="23"/>
  <c r="D353" i="23"/>
  <c r="D53" i="23"/>
  <c r="D149" i="23"/>
  <c r="D341" i="23"/>
  <c r="D38" i="23"/>
  <c r="D70" i="23"/>
  <c r="D118" i="23"/>
  <c r="D158" i="23"/>
  <c r="D182" i="23"/>
  <c r="D198" i="23"/>
  <c r="D230" i="23"/>
  <c r="D254" i="23"/>
  <c r="D270" i="23"/>
  <c r="D286" i="23"/>
  <c r="D302" i="23"/>
  <c r="D310" i="23"/>
  <c r="D342" i="23"/>
  <c r="D79" i="23"/>
  <c r="D143" i="23"/>
  <c r="D231" i="23"/>
  <c r="D343" i="23"/>
  <c r="D42" i="23"/>
  <c r="D50" i="23"/>
  <c r="D58" i="23"/>
  <c r="D66" i="23"/>
  <c r="D74" i="23"/>
  <c r="D82" i="23"/>
  <c r="D90" i="23"/>
  <c r="D98" i="23"/>
  <c r="D106" i="23"/>
  <c r="D114" i="23"/>
  <c r="D122" i="23"/>
  <c r="D130" i="23"/>
  <c r="D138" i="23"/>
  <c r="D146" i="23"/>
  <c r="D154" i="23"/>
  <c r="D162" i="23"/>
  <c r="D170" i="23"/>
  <c r="D178" i="23"/>
  <c r="D186" i="23"/>
  <c r="D194" i="23"/>
  <c r="D202" i="23"/>
  <c r="D210" i="23"/>
  <c r="D218" i="23"/>
  <c r="D226" i="23"/>
  <c r="D234" i="23"/>
  <c r="D242" i="23"/>
  <c r="D250" i="23"/>
  <c r="D258" i="23"/>
  <c r="D266" i="23"/>
  <c r="D274" i="23"/>
  <c r="D282" i="23"/>
  <c r="D290" i="23"/>
  <c r="D298" i="23"/>
  <c r="D306" i="23"/>
  <c r="D314" i="23"/>
  <c r="D322" i="23"/>
  <c r="D330" i="23"/>
  <c r="D338" i="23"/>
  <c r="D346" i="23"/>
  <c r="D354" i="23"/>
  <c r="D61" i="23"/>
  <c r="D93" i="23"/>
  <c r="D125" i="23"/>
  <c r="D157" i="23"/>
  <c r="D173" i="23"/>
  <c r="D189" i="23"/>
  <c r="D213" i="23"/>
  <c r="D221" i="23"/>
  <c r="D237" i="23"/>
  <c r="D245" i="23"/>
  <c r="D261" i="23"/>
  <c r="D269" i="23"/>
  <c r="D285" i="23"/>
  <c r="D293" i="23"/>
  <c r="D301" i="23"/>
  <c r="D309" i="23"/>
  <c r="D333" i="23"/>
  <c r="D78" i="23"/>
  <c r="D134" i="23"/>
  <c r="D222" i="23"/>
  <c r="D334" i="23"/>
  <c r="D103" i="23"/>
  <c r="D183" i="23"/>
  <c r="D335" i="23"/>
  <c r="D43" i="23"/>
  <c r="D51" i="23"/>
  <c r="D59" i="23"/>
  <c r="D67" i="23"/>
  <c r="D75" i="23"/>
  <c r="D83" i="23"/>
  <c r="D91" i="23"/>
  <c r="D99" i="23"/>
  <c r="D107" i="23"/>
  <c r="D115" i="23"/>
  <c r="D123" i="23"/>
  <c r="D131" i="23"/>
  <c r="D139" i="23"/>
  <c r="D147" i="23"/>
  <c r="D155" i="23"/>
  <c r="D163" i="23"/>
  <c r="D171" i="23"/>
  <c r="D179" i="23"/>
  <c r="D187" i="23"/>
  <c r="D195" i="23"/>
  <c r="D203" i="23"/>
  <c r="D211" i="23"/>
  <c r="D219" i="23"/>
  <c r="D227" i="23"/>
  <c r="D235" i="23"/>
  <c r="D243" i="23"/>
  <c r="D251" i="23"/>
  <c r="D259" i="23"/>
  <c r="D267" i="23"/>
  <c r="D275" i="23"/>
  <c r="D283" i="23"/>
  <c r="D291" i="23"/>
  <c r="D299" i="23"/>
  <c r="D307" i="23"/>
  <c r="D315" i="23"/>
  <c r="D323" i="23"/>
  <c r="D331" i="23"/>
  <c r="D339" i="23"/>
  <c r="D347" i="23"/>
  <c r="D355" i="23"/>
  <c r="D45" i="23"/>
  <c r="D69" i="23"/>
  <c r="D85" i="23"/>
  <c r="D101" i="23"/>
  <c r="D133" i="23"/>
  <c r="D141" i="23"/>
  <c r="D165" i="23"/>
  <c r="D181" i="23"/>
  <c r="D205" i="23"/>
  <c r="D229" i="23"/>
  <c r="D253" i="23"/>
  <c r="D277" i="23"/>
  <c r="D325" i="23"/>
  <c r="D126" i="23"/>
  <c r="D318" i="23"/>
  <c r="D55" i="23"/>
  <c r="D71" i="23"/>
  <c r="D111" i="23"/>
  <c r="D135" i="23"/>
  <c r="D159" i="23"/>
  <c r="D191" i="23"/>
  <c r="D223" i="23"/>
  <c r="D263" i="23"/>
  <c r="D295" i="23"/>
  <c r="D327" i="23"/>
  <c r="D44" i="23"/>
  <c r="D52" i="23"/>
  <c r="D60" i="23"/>
  <c r="D68" i="23"/>
  <c r="D76" i="23"/>
  <c r="D84" i="23"/>
  <c r="D92" i="23"/>
  <c r="D100" i="23"/>
  <c r="D108" i="23"/>
  <c r="D116" i="23"/>
  <c r="D124" i="23"/>
  <c r="D132" i="23"/>
  <c r="D140" i="23"/>
  <c r="D148" i="23"/>
  <c r="D156" i="23"/>
  <c r="D164" i="23"/>
  <c r="D172" i="23"/>
  <c r="D180" i="23"/>
  <c r="D188" i="23"/>
  <c r="D196" i="23"/>
  <c r="D204" i="23"/>
  <c r="D212" i="23"/>
  <c r="D220" i="23"/>
  <c r="D228" i="23"/>
  <c r="D236" i="23"/>
  <c r="D244" i="23"/>
  <c r="D252" i="23"/>
  <c r="D260" i="23"/>
  <c r="D268" i="23"/>
  <c r="D276" i="23"/>
  <c r="D284" i="23"/>
  <c r="D292" i="23"/>
  <c r="D300" i="23"/>
  <c r="D308" i="23"/>
  <c r="D316" i="23"/>
  <c r="D324" i="23"/>
  <c r="D332" i="23"/>
  <c r="D340" i="23"/>
  <c r="D348" i="23"/>
  <c r="D356" i="23"/>
  <c r="E300" i="29" l="1"/>
  <c r="D300" i="29"/>
  <c r="Q966" i="12"/>
  <c r="K965" i="12"/>
  <c r="H299" i="29"/>
  <c r="I299" i="29" s="1"/>
  <c r="F299" i="29"/>
  <c r="G299" i="29" s="1"/>
  <c r="C1343" i="17"/>
  <c r="E356" i="23" s="1"/>
  <c r="C1342" i="17"/>
  <c r="E355" i="23" s="1"/>
  <c r="C1341" i="17"/>
  <c r="C1343" i="7"/>
  <c r="E356" i="10" s="1"/>
  <c r="C1342" i="7"/>
  <c r="E355" i="10" s="1"/>
  <c r="C1341" i="7"/>
  <c r="E354" i="10" s="1"/>
  <c r="D1344" i="14"/>
  <c r="D1343" i="14"/>
  <c r="D1342" i="14"/>
  <c r="D1341" i="14"/>
  <c r="D1340" i="14"/>
  <c r="D1339" i="14"/>
  <c r="D1338" i="14"/>
  <c r="D1337" i="14"/>
  <c r="D1336" i="14"/>
  <c r="D1335" i="14"/>
  <c r="D1334" i="14"/>
  <c r="D1333" i="14"/>
  <c r="D1332" i="14"/>
  <c r="D1331" i="14"/>
  <c r="D1330" i="14"/>
  <c r="D1329" i="14"/>
  <c r="D1328" i="14"/>
  <c r="D1327" i="14"/>
  <c r="D1326" i="14"/>
  <c r="D1325" i="14"/>
  <c r="D1324" i="14"/>
  <c r="D1323" i="14"/>
  <c r="D1322" i="14"/>
  <c r="D1321" i="14"/>
  <c r="D1320" i="14"/>
  <c r="D1319" i="14"/>
  <c r="D1318" i="14"/>
  <c r="D1317" i="14"/>
  <c r="D1316" i="14"/>
  <c r="D1315" i="14"/>
  <c r="D1314" i="14"/>
  <c r="D1313" i="14"/>
  <c r="D1312" i="14"/>
  <c r="D1311" i="14"/>
  <c r="D1310" i="14"/>
  <c r="D1309" i="14"/>
  <c r="D1308" i="14"/>
  <c r="D1307" i="14"/>
  <c r="D1306" i="14"/>
  <c r="D1305" i="14"/>
  <c r="D1304" i="14"/>
  <c r="D1303" i="14"/>
  <c r="D1302" i="14"/>
  <c r="D1301" i="14"/>
  <c r="D1300" i="14"/>
  <c r="D1299" i="14"/>
  <c r="D1298" i="14"/>
  <c r="D1297" i="14"/>
  <c r="D1296" i="14"/>
  <c r="D1295" i="14"/>
  <c r="D1294" i="14"/>
  <c r="D1293" i="14"/>
  <c r="D1292" i="14"/>
  <c r="D1291" i="14"/>
  <c r="D1290" i="14"/>
  <c r="D1289" i="14"/>
  <c r="D1288" i="14"/>
  <c r="D1287" i="14"/>
  <c r="D1286" i="14"/>
  <c r="D1285" i="14"/>
  <c r="D1284" i="14"/>
  <c r="D1283" i="14"/>
  <c r="D1282" i="14"/>
  <c r="D1281" i="14"/>
  <c r="D1280" i="14"/>
  <c r="D1279" i="14"/>
  <c r="D1278" i="14"/>
  <c r="D1277" i="14"/>
  <c r="D1276" i="14"/>
  <c r="D1275" i="14"/>
  <c r="D1274" i="14"/>
  <c r="D1273" i="14"/>
  <c r="D1272" i="14"/>
  <c r="D1271" i="14"/>
  <c r="D1270" i="14"/>
  <c r="D1269" i="14"/>
  <c r="D1268" i="14"/>
  <c r="D1267" i="14"/>
  <c r="D1266" i="14"/>
  <c r="D1265" i="14"/>
  <c r="D1264" i="14"/>
  <c r="D1263" i="14"/>
  <c r="D1262" i="14"/>
  <c r="D1261" i="14"/>
  <c r="D1260" i="14"/>
  <c r="D1259" i="14"/>
  <c r="D1258" i="14"/>
  <c r="D1257" i="14"/>
  <c r="D1256" i="14"/>
  <c r="D1255" i="14"/>
  <c r="D1254" i="14"/>
  <c r="D1253" i="14"/>
  <c r="D1252" i="14"/>
  <c r="D1251" i="14"/>
  <c r="D1250" i="14"/>
  <c r="D1249" i="14"/>
  <c r="D1248" i="14"/>
  <c r="D1247" i="14"/>
  <c r="D1246" i="14"/>
  <c r="D1245" i="14"/>
  <c r="D1244" i="14"/>
  <c r="D1243" i="14"/>
  <c r="D1242" i="14"/>
  <c r="D1241" i="14"/>
  <c r="D1240" i="14"/>
  <c r="D1239" i="14"/>
  <c r="D1238" i="14"/>
  <c r="D1237" i="14"/>
  <c r="D1236" i="14"/>
  <c r="D1235" i="14"/>
  <c r="D1234" i="14"/>
  <c r="D1233" i="14"/>
  <c r="D1232" i="14"/>
  <c r="D1231" i="14"/>
  <c r="D1230" i="14"/>
  <c r="D1229" i="14"/>
  <c r="D1228" i="14"/>
  <c r="D1227" i="14"/>
  <c r="D1226" i="14"/>
  <c r="D1225" i="14"/>
  <c r="D1224" i="14"/>
  <c r="D1223" i="14"/>
  <c r="D1222" i="14"/>
  <c r="D1221" i="14"/>
  <c r="D1220" i="14"/>
  <c r="D1219" i="14"/>
  <c r="D1218" i="14"/>
  <c r="D1217" i="14"/>
  <c r="D1216" i="14"/>
  <c r="D1215" i="14"/>
  <c r="D1214" i="14"/>
  <c r="D1213" i="14"/>
  <c r="D1212" i="14"/>
  <c r="D1211" i="14"/>
  <c r="D1210" i="14"/>
  <c r="D1209" i="14"/>
  <c r="D1208" i="14"/>
  <c r="D1207" i="14"/>
  <c r="D1206" i="14"/>
  <c r="D1205" i="14"/>
  <c r="D1204" i="14"/>
  <c r="D1203" i="14"/>
  <c r="D1202" i="14"/>
  <c r="D1201" i="14"/>
  <c r="D1200" i="14"/>
  <c r="D1199" i="14"/>
  <c r="D1198" i="14"/>
  <c r="D1197" i="14"/>
  <c r="D1196" i="14"/>
  <c r="D1195" i="14"/>
  <c r="D1194" i="14"/>
  <c r="D1193" i="14"/>
  <c r="D1192" i="14"/>
  <c r="D1191" i="14"/>
  <c r="D1190" i="14"/>
  <c r="D1189" i="14"/>
  <c r="D1188" i="14"/>
  <c r="D1187" i="14"/>
  <c r="D1186" i="14"/>
  <c r="D1185" i="14"/>
  <c r="D1184" i="14"/>
  <c r="D1183" i="14"/>
  <c r="D1182" i="14"/>
  <c r="D1181" i="14"/>
  <c r="D1180" i="14"/>
  <c r="D1179" i="14"/>
  <c r="D1178" i="14"/>
  <c r="D1177" i="14"/>
  <c r="D1176" i="14"/>
  <c r="D1175" i="14"/>
  <c r="D1174" i="14"/>
  <c r="D1173" i="14"/>
  <c r="D1172" i="14"/>
  <c r="D1171" i="14"/>
  <c r="D1170" i="14"/>
  <c r="D1169" i="14"/>
  <c r="D1168" i="14"/>
  <c r="D1167" i="14"/>
  <c r="D1166" i="14"/>
  <c r="D1165" i="14"/>
  <c r="D1164" i="14"/>
  <c r="D1163" i="14"/>
  <c r="D1162" i="14"/>
  <c r="D1161" i="14"/>
  <c r="D1160" i="14"/>
  <c r="D1159" i="14"/>
  <c r="D1158" i="14"/>
  <c r="D1157" i="14"/>
  <c r="D1156" i="14"/>
  <c r="D1155" i="14"/>
  <c r="D1154" i="14"/>
  <c r="D1153" i="14"/>
  <c r="D1152" i="14"/>
  <c r="D1151" i="14"/>
  <c r="D1150" i="14"/>
  <c r="D1149" i="14"/>
  <c r="D1148" i="14"/>
  <c r="D1147" i="14"/>
  <c r="D1146" i="14"/>
  <c r="D1145" i="14"/>
  <c r="D1144" i="14"/>
  <c r="D1143" i="14"/>
  <c r="D1142" i="14"/>
  <c r="D1141" i="14"/>
  <c r="D1140" i="14"/>
  <c r="D1139" i="14"/>
  <c r="D1138" i="14"/>
  <c r="D1137" i="14"/>
  <c r="D1136" i="14"/>
  <c r="D1135" i="14"/>
  <c r="D1134" i="14"/>
  <c r="D1133" i="14"/>
  <c r="D1132" i="14"/>
  <c r="D1131" i="14"/>
  <c r="D1130" i="14"/>
  <c r="D1129" i="14"/>
  <c r="D1128" i="14"/>
  <c r="D1127" i="14"/>
  <c r="D1126" i="14"/>
  <c r="D1125" i="14"/>
  <c r="D1124" i="14"/>
  <c r="D1123" i="14"/>
  <c r="D1122" i="14"/>
  <c r="D1121" i="14"/>
  <c r="D1120" i="14"/>
  <c r="D1119" i="14"/>
  <c r="D1118" i="14"/>
  <c r="D1117" i="14"/>
  <c r="D1116" i="14"/>
  <c r="D1115" i="14"/>
  <c r="D1114" i="14"/>
  <c r="D1113" i="14"/>
  <c r="D1112" i="14"/>
  <c r="D1111" i="14"/>
  <c r="D1110" i="14"/>
  <c r="D1109" i="14"/>
  <c r="D1108" i="14"/>
  <c r="D1107" i="14"/>
  <c r="D1106" i="14"/>
  <c r="D1105" i="14"/>
  <c r="D1104" i="14"/>
  <c r="D1103" i="14"/>
  <c r="D1102" i="14"/>
  <c r="D1101" i="14"/>
  <c r="D1100" i="14"/>
  <c r="D1099" i="14"/>
  <c r="D1098" i="14"/>
  <c r="D1097" i="14"/>
  <c r="D1096" i="14"/>
  <c r="D1095" i="14"/>
  <c r="D1094" i="14"/>
  <c r="D1093" i="14"/>
  <c r="D1092" i="14"/>
  <c r="D1091" i="14"/>
  <c r="D1090" i="14"/>
  <c r="D1089" i="14"/>
  <c r="D1088" i="14"/>
  <c r="D1087" i="14"/>
  <c r="D1086" i="14"/>
  <c r="D1085" i="14"/>
  <c r="D1084" i="14"/>
  <c r="D1083" i="14"/>
  <c r="D1082" i="14"/>
  <c r="D1081" i="14"/>
  <c r="D1080" i="14"/>
  <c r="D1079" i="14"/>
  <c r="D1078" i="14"/>
  <c r="D1077" i="14"/>
  <c r="D1076" i="14"/>
  <c r="D1075" i="14"/>
  <c r="D1074" i="14"/>
  <c r="D1073" i="14"/>
  <c r="D1072" i="14"/>
  <c r="D1071" i="14"/>
  <c r="D1070" i="14"/>
  <c r="D1069" i="14"/>
  <c r="D1068" i="14"/>
  <c r="D1067" i="14"/>
  <c r="D1066" i="14"/>
  <c r="D1065" i="14"/>
  <c r="D1064" i="14"/>
  <c r="D1063" i="14"/>
  <c r="D1062" i="14"/>
  <c r="D1061" i="14"/>
  <c r="D1060" i="14"/>
  <c r="D1059" i="14"/>
  <c r="D1058" i="14"/>
  <c r="D1057" i="14"/>
  <c r="D1056" i="14"/>
  <c r="D1055" i="14"/>
  <c r="D1054" i="14"/>
  <c r="D1053" i="14"/>
  <c r="D1052" i="14"/>
  <c r="D1051" i="14"/>
  <c r="D1050" i="14"/>
  <c r="D1049" i="14"/>
  <c r="D1048" i="14"/>
  <c r="D1047" i="14"/>
  <c r="D1046" i="14"/>
  <c r="D1045" i="14"/>
  <c r="D1044" i="14"/>
  <c r="D1043" i="14"/>
  <c r="D1042" i="14"/>
  <c r="D1041" i="14"/>
  <c r="D1040" i="14"/>
  <c r="D1039" i="14"/>
  <c r="D1038" i="14"/>
  <c r="D1037" i="14"/>
  <c r="D1036" i="14"/>
  <c r="D1035" i="14"/>
  <c r="D1034" i="14"/>
  <c r="D1033" i="14"/>
  <c r="D1032" i="14"/>
  <c r="D1031" i="14"/>
  <c r="D1030" i="14"/>
  <c r="D1029" i="14"/>
  <c r="D1028" i="14"/>
  <c r="D1027" i="14"/>
  <c r="D1026" i="14"/>
  <c r="D1025" i="14"/>
  <c r="D1024" i="14"/>
  <c r="D1023" i="14"/>
  <c r="D1022" i="14"/>
  <c r="D1021" i="14"/>
  <c r="D1020" i="14"/>
  <c r="D1019" i="14"/>
  <c r="D1018" i="14"/>
  <c r="D1017" i="14"/>
  <c r="D1016" i="14"/>
  <c r="D1015" i="14"/>
  <c r="D1014" i="14"/>
  <c r="D1013" i="14"/>
  <c r="D1012" i="14"/>
  <c r="D1011" i="14"/>
  <c r="D1010" i="14"/>
  <c r="D1009" i="14"/>
  <c r="D1008" i="14"/>
  <c r="D1007" i="14"/>
  <c r="D1006" i="14"/>
  <c r="D1005" i="14"/>
  <c r="D1004" i="14"/>
  <c r="D1003" i="14"/>
  <c r="D1002" i="14"/>
  <c r="D1001" i="14"/>
  <c r="D1000" i="14"/>
  <c r="D999" i="14"/>
  <c r="D998" i="14"/>
  <c r="D997" i="14"/>
  <c r="D996" i="14"/>
  <c r="D995" i="14"/>
  <c r="D994" i="14"/>
  <c r="D993" i="14"/>
  <c r="D992" i="14"/>
  <c r="D991" i="14"/>
  <c r="D990" i="14"/>
  <c r="D989" i="14"/>
  <c r="D988" i="14"/>
  <c r="D987" i="14"/>
  <c r="D986" i="14"/>
  <c r="D985" i="14"/>
  <c r="D984" i="14"/>
  <c r="D983" i="14"/>
  <c r="D982" i="14"/>
  <c r="D981" i="14"/>
  <c r="D980" i="14"/>
  <c r="D979" i="14"/>
  <c r="D978" i="14"/>
  <c r="D977" i="14"/>
  <c r="D976" i="14"/>
  <c r="D975" i="14"/>
  <c r="D974" i="14"/>
  <c r="D973" i="14"/>
  <c r="D972" i="14"/>
  <c r="D971" i="14"/>
  <c r="D970" i="14"/>
  <c r="D969" i="14"/>
  <c r="D968" i="14"/>
  <c r="D967" i="14"/>
  <c r="D966" i="14"/>
  <c r="D965" i="14"/>
  <c r="D964" i="14"/>
  <c r="D963" i="14"/>
  <c r="D962" i="14"/>
  <c r="D961" i="14"/>
  <c r="D960" i="14"/>
  <c r="D959" i="14"/>
  <c r="D958" i="14"/>
  <c r="D957" i="14"/>
  <c r="D956" i="14"/>
  <c r="D955" i="14"/>
  <c r="D954" i="14"/>
  <c r="D953" i="14"/>
  <c r="D952" i="14"/>
  <c r="D951" i="14"/>
  <c r="D950" i="14"/>
  <c r="D949" i="14"/>
  <c r="D948" i="14"/>
  <c r="D947" i="14"/>
  <c r="D946" i="14"/>
  <c r="D945" i="14"/>
  <c r="D944" i="14"/>
  <c r="D943" i="14"/>
  <c r="D942" i="14"/>
  <c r="D941" i="14"/>
  <c r="D940" i="14"/>
  <c r="D939" i="14"/>
  <c r="D938" i="14"/>
  <c r="D937" i="14"/>
  <c r="D936" i="14"/>
  <c r="D935" i="14"/>
  <c r="D934" i="14"/>
  <c r="D933" i="14"/>
  <c r="D932" i="14"/>
  <c r="D931" i="14"/>
  <c r="D930" i="14"/>
  <c r="D929" i="14"/>
  <c r="D928" i="14"/>
  <c r="D927" i="14"/>
  <c r="D926" i="14"/>
  <c r="D925" i="14"/>
  <c r="D924" i="14"/>
  <c r="D923" i="14"/>
  <c r="D922" i="14"/>
  <c r="D921" i="14"/>
  <c r="D920" i="14"/>
  <c r="D919" i="14"/>
  <c r="D918" i="14"/>
  <c r="D917" i="14"/>
  <c r="D916" i="14"/>
  <c r="D915" i="14"/>
  <c r="D914" i="14"/>
  <c r="D913" i="14"/>
  <c r="D912" i="14"/>
  <c r="D911" i="14"/>
  <c r="D910" i="14"/>
  <c r="D909" i="14"/>
  <c r="D908" i="14"/>
  <c r="D907" i="14"/>
  <c r="D906" i="14"/>
  <c r="D905" i="14"/>
  <c r="D904" i="14"/>
  <c r="D903" i="14"/>
  <c r="D902" i="14"/>
  <c r="D901" i="14"/>
  <c r="D900" i="14"/>
  <c r="D899" i="14"/>
  <c r="D898" i="14"/>
  <c r="D897" i="14"/>
  <c r="D896" i="14"/>
  <c r="D895" i="14"/>
  <c r="D894" i="14"/>
  <c r="D893" i="14"/>
  <c r="D892" i="14"/>
  <c r="D891" i="14"/>
  <c r="D890" i="14"/>
  <c r="D889" i="14"/>
  <c r="D888" i="14"/>
  <c r="D887" i="14"/>
  <c r="D886" i="14"/>
  <c r="D885" i="14"/>
  <c r="D884" i="14"/>
  <c r="D883" i="14"/>
  <c r="D882" i="14"/>
  <c r="D881" i="14"/>
  <c r="D880" i="14"/>
  <c r="D879" i="14"/>
  <c r="D878" i="14"/>
  <c r="D877" i="14"/>
  <c r="D876" i="14"/>
  <c r="D875" i="14"/>
  <c r="D874" i="14"/>
  <c r="D873" i="14"/>
  <c r="D872" i="14"/>
  <c r="D871" i="14"/>
  <c r="D870" i="14"/>
  <c r="D869" i="14"/>
  <c r="D868" i="14"/>
  <c r="D867" i="14"/>
  <c r="D866" i="14"/>
  <c r="D865" i="14"/>
  <c r="D864" i="14"/>
  <c r="D863" i="14"/>
  <c r="D862" i="14"/>
  <c r="D861" i="14"/>
  <c r="D860" i="14"/>
  <c r="D859" i="14"/>
  <c r="D858" i="14"/>
  <c r="D857" i="14"/>
  <c r="D856" i="14"/>
  <c r="D855" i="14"/>
  <c r="D854" i="14"/>
  <c r="D853" i="14"/>
  <c r="D852" i="14"/>
  <c r="D851" i="14"/>
  <c r="D850" i="14"/>
  <c r="D849" i="14"/>
  <c r="D848" i="14"/>
  <c r="D847" i="14"/>
  <c r="D846" i="14"/>
  <c r="D845" i="14"/>
  <c r="D844" i="14"/>
  <c r="D843" i="14"/>
  <c r="D842" i="14"/>
  <c r="D841" i="14"/>
  <c r="D840" i="14"/>
  <c r="D839" i="14"/>
  <c r="D838" i="14"/>
  <c r="D837" i="14"/>
  <c r="D836" i="14"/>
  <c r="D835" i="14"/>
  <c r="D834" i="14"/>
  <c r="D833" i="14"/>
  <c r="D832" i="14"/>
  <c r="D831" i="14"/>
  <c r="D830" i="14"/>
  <c r="D829" i="14"/>
  <c r="D828" i="14"/>
  <c r="D827" i="14"/>
  <c r="D826" i="14"/>
  <c r="D825" i="14"/>
  <c r="D824" i="14"/>
  <c r="D823" i="14"/>
  <c r="D822" i="14"/>
  <c r="D821" i="14"/>
  <c r="D820" i="14"/>
  <c r="D819" i="14"/>
  <c r="D818" i="14"/>
  <c r="D817" i="14"/>
  <c r="D816" i="14"/>
  <c r="D815" i="14"/>
  <c r="D814" i="14"/>
  <c r="D813" i="14"/>
  <c r="D812" i="14"/>
  <c r="D811" i="14"/>
  <c r="D810" i="14"/>
  <c r="D809" i="14"/>
  <c r="D808" i="14"/>
  <c r="D807" i="14"/>
  <c r="D806" i="14"/>
  <c r="D805" i="14"/>
  <c r="D804" i="14"/>
  <c r="D803" i="14"/>
  <c r="D802" i="14"/>
  <c r="D801" i="14"/>
  <c r="D800" i="14"/>
  <c r="D799" i="14"/>
  <c r="D798" i="14"/>
  <c r="D797" i="14"/>
  <c r="D796" i="14"/>
  <c r="D795" i="14"/>
  <c r="D794" i="14"/>
  <c r="D793" i="14"/>
  <c r="D792" i="14"/>
  <c r="D791" i="14"/>
  <c r="D790" i="14"/>
  <c r="D789" i="14"/>
  <c r="D788" i="14"/>
  <c r="D787" i="14"/>
  <c r="D786" i="14"/>
  <c r="D785" i="14"/>
  <c r="D784" i="14"/>
  <c r="D783" i="14"/>
  <c r="D782" i="14"/>
  <c r="D781" i="14"/>
  <c r="D780" i="14"/>
  <c r="D779" i="14"/>
  <c r="D778" i="14"/>
  <c r="D777" i="14"/>
  <c r="D776" i="14"/>
  <c r="D775" i="14"/>
  <c r="D774" i="14"/>
  <c r="D773" i="14"/>
  <c r="D772" i="14"/>
  <c r="D771" i="14"/>
  <c r="D770" i="14"/>
  <c r="D769" i="14"/>
  <c r="D768" i="14"/>
  <c r="D767" i="14"/>
  <c r="D766" i="14"/>
  <c r="D765" i="14"/>
  <c r="D764" i="14"/>
  <c r="D763" i="14"/>
  <c r="D762" i="14"/>
  <c r="D761" i="14"/>
  <c r="D760" i="14"/>
  <c r="D759" i="14"/>
  <c r="D758" i="14"/>
  <c r="D757" i="14"/>
  <c r="D756" i="14"/>
  <c r="D755" i="14"/>
  <c r="D754" i="14"/>
  <c r="D753" i="14"/>
  <c r="D752" i="14"/>
  <c r="D751" i="14"/>
  <c r="D750" i="14"/>
  <c r="D749" i="14"/>
  <c r="D748" i="14"/>
  <c r="D747" i="14"/>
  <c r="D746" i="14"/>
  <c r="D745" i="14"/>
  <c r="D744" i="14"/>
  <c r="D743" i="14"/>
  <c r="D742" i="14"/>
  <c r="D741" i="14"/>
  <c r="D740" i="14"/>
  <c r="D739" i="14"/>
  <c r="D738" i="14"/>
  <c r="D737" i="14"/>
  <c r="D736" i="14"/>
  <c r="D735" i="14"/>
  <c r="D734" i="14"/>
  <c r="D733" i="14"/>
  <c r="D732" i="14"/>
  <c r="D731" i="14"/>
  <c r="D730" i="14"/>
  <c r="D729" i="14"/>
  <c r="D728" i="14"/>
  <c r="D727" i="14"/>
  <c r="D726" i="14"/>
  <c r="D725" i="14"/>
  <c r="D724" i="14"/>
  <c r="D723" i="14"/>
  <c r="D722" i="14"/>
  <c r="D721" i="14"/>
  <c r="D720" i="14"/>
  <c r="D719" i="14"/>
  <c r="D718" i="14"/>
  <c r="D717" i="14"/>
  <c r="D716" i="14"/>
  <c r="D715" i="14"/>
  <c r="D714" i="14"/>
  <c r="D713" i="14"/>
  <c r="D712" i="14"/>
  <c r="D711" i="14"/>
  <c r="D710" i="14"/>
  <c r="D709" i="14"/>
  <c r="D708" i="14"/>
  <c r="D707" i="14"/>
  <c r="D706" i="14"/>
  <c r="D705" i="14"/>
  <c r="D704" i="14"/>
  <c r="D703" i="14"/>
  <c r="D702" i="14"/>
  <c r="D701" i="14"/>
  <c r="D700" i="14"/>
  <c r="D699" i="14"/>
  <c r="D698" i="14"/>
  <c r="D697" i="14"/>
  <c r="D696" i="14"/>
  <c r="D695" i="14"/>
  <c r="D694" i="14"/>
  <c r="D693" i="14"/>
  <c r="D692" i="14"/>
  <c r="D691" i="14"/>
  <c r="D690" i="14"/>
  <c r="D689" i="14"/>
  <c r="D688" i="14"/>
  <c r="D687" i="14"/>
  <c r="D686" i="14"/>
  <c r="D685" i="14"/>
  <c r="D684" i="14"/>
  <c r="D683" i="14"/>
  <c r="D682" i="14"/>
  <c r="D681" i="14"/>
  <c r="D680" i="14"/>
  <c r="D679" i="14"/>
  <c r="D678" i="14"/>
  <c r="D677" i="14"/>
  <c r="D676" i="14"/>
  <c r="D675" i="14"/>
  <c r="D674" i="14"/>
  <c r="D673" i="14"/>
  <c r="D672" i="14"/>
  <c r="D671" i="14"/>
  <c r="D670" i="14"/>
  <c r="D669" i="14"/>
  <c r="D668" i="14"/>
  <c r="D667" i="14"/>
  <c r="D666" i="14"/>
  <c r="D665" i="14"/>
  <c r="D664" i="14"/>
  <c r="D663" i="14"/>
  <c r="D662" i="14"/>
  <c r="D661" i="14"/>
  <c r="D660" i="14"/>
  <c r="D659" i="14"/>
  <c r="D658" i="14"/>
  <c r="D657" i="14"/>
  <c r="D656" i="14"/>
  <c r="D655" i="14"/>
  <c r="D654" i="14"/>
  <c r="D653" i="14"/>
  <c r="D652" i="14"/>
  <c r="D651" i="14"/>
  <c r="D650" i="14"/>
  <c r="D649" i="14"/>
  <c r="D648" i="14"/>
  <c r="D647" i="14"/>
  <c r="D646" i="14"/>
  <c r="D645" i="14"/>
  <c r="D644" i="14"/>
  <c r="D643" i="14"/>
  <c r="D642" i="14"/>
  <c r="D641" i="14"/>
  <c r="D640" i="14"/>
  <c r="D639" i="14"/>
  <c r="D638" i="14"/>
  <c r="D637" i="14"/>
  <c r="D636" i="14"/>
  <c r="D635" i="14"/>
  <c r="D634" i="14"/>
  <c r="D633" i="14"/>
  <c r="D632" i="14"/>
  <c r="D631" i="14"/>
  <c r="D630" i="14"/>
  <c r="D629" i="14"/>
  <c r="D628" i="14"/>
  <c r="D627" i="14"/>
  <c r="D626" i="14"/>
  <c r="D625" i="14"/>
  <c r="D624" i="14"/>
  <c r="D623" i="14"/>
  <c r="D622" i="14"/>
  <c r="D621" i="14"/>
  <c r="D620" i="14"/>
  <c r="D619" i="14"/>
  <c r="D618" i="14"/>
  <c r="D617" i="14"/>
  <c r="D616" i="14"/>
  <c r="D615" i="14"/>
  <c r="D614" i="14"/>
  <c r="D613" i="14"/>
  <c r="D612" i="14"/>
  <c r="D611" i="14"/>
  <c r="D610" i="14"/>
  <c r="D609" i="14"/>
  <c r="D608" i="14"/>
  <c r="D607" i="14"/>
  <c r="D606" i="14"/>
  <c r="D605" i="14"/>
  <c r="D604" i="14"/>
  <c r="D603" i="14"/>
  <c r="D602" i="14"/>
  <c r="D601" i="14"/>
  <c r="D600" i="14"/>
  <c r="D599" i="14"/>
  <c r="D598" i="14"/>
  <c r="D597" i="14"/>
  <c r="D596" i="14"/>
  <c r="D595" i="14"/>
  <c r="D594" i="14"/>
  <c r="D593" i="14"/>
  <c r="D592" i="14"/>
  <c r="D591" i="14"/>
  <c r="D590" i="14"/>
  <c r="D589" i="14"/>
  <c r="D588" i="14"/>
  <c r="D587" i="14"/>
  <c r="D586" i="14"/>
  <c r="D585" i="14"/>
  <c r="D584" i="14"/>
  <c r="D583" i="14"/>
  <c r="D582" i="14"/>
  <c r="D581" i="14"/>
  <c r="D580" i="14"/>
  <c r="D579" i="14"/>
  <c r="D578" i="14"/>
  <c r="D577" i="14"/>
  <c r="D576" i="14"/>
  <c r="D575" i="14"/>
  <c r="D574" i="14"/>
  <c r="D573" i="14"/>
  <c r="D572" i="14"/>
  <c r="D571" i="14"/>
  <c r="D570" i="14"/>
  <c r="D569" i="14"/>
  <c r="D568" i="14"/>
  <c r="D567" i="14"/>
  <c r="D566" i="14"/>
  <c r="D565" i="14"/>
  <c r="D564" i="14"/>
  <c r="D563" i="14"/>
  <c r="D562" i="14"/>
  <c r="D561" i="14"/>
  <c r="D560" i="14"/>
  <c r="D559" i="14"/>
  <c r="D558" i="14"/>
  <c r="D557" i="14"/>
  <c r="D556" i="14"/>
  <c r="D555" i="14"/>
  <c r="D554" i="14"/>
  <c r="D553" i="14"/>
  <c r="D552" i="14"/>
  <c r="D551" i="14"/>
  <c r="D550" i="14"/>
  <c r="D549" i="14"/>
  <c r="D548" i="14"/>
  <c r="D547" i="14"/>
  <c r="D546" i="14"/>
  <c r="D545" i="14"/>
  <c r="D544" i="14"/>
  <c r="D543" i="14"/>
  <c r="D542" i="14"/>
  <c r="D541" i="14"/>
  <c r="D540" i="14"/>
  <c r="D539" i="14"/>
  <c r="D538" i="14"/>
  <c r="D537" i="14"/>
  <c r="D536" i="14"/>
  <c r="D535" i="14"/>
  <c r="D534" i="14"/>
  <c r="D533" i="14"/>
  <c r="D532" i="14"/>
  <c r="D531" i="14"/>
  <c r="D530" i="14"/>
  <c r="D529" i="14"/>
  <c r="D528" i="14"/>
  <c r="D527" i="14"/>
  <c r="D526" i="14"/>
  <c r="D525" i="14"/>
  <c r="D524" i="14"/>
  <c r="D523" i="14"/>
  <c r="D522" i="14"/>
  <c r="D521" i="14"/>
  <c r="D520" i="14"/>
  <c r="D519" i="14"/>
  <c r="D518" i="14"/>
  <c r="D517" i="14"/>
  <c r="D516" i="14"/>
  <c r="D515" i="14"/>
  <c r="D514" i="14"/>
  <c r="D513" i="14"/>
  <c r="D512" i="14"/>
  <c r="D511" i="14"/>
  <c r="D510" i="14"/>
  <c r="D509" i="14"/>
  <c r="D508" i="14"/>
  <c r="D507" i="14"/>
  <c r="D506" i="14"/>
  <c r="D505" i="14"/>
  <c r="D504" i="14"/>
  <c r="D503" i="14"/>
  <c r="D502" i="14"/>
  <c r="D501" i="14"/>
  <c r="D500" i="14"/>
  <c r="D499" i="14"/>
  <c r="D498" i="14"/>
  <c r="D497" i="14"/>
  <c r="D496" i="14"/>
  <c r="D495" i="14"/>
  <c r="D494" i="14"/>
  <c r="D493" i="14"/>
  <c r="D492" i="14"/>
  <c r="D491" i="14"/>
  <c r="D490" i="14"/>
  <c r="D489" i="14"/>
  <c r="D488" i="14"/>
  <c r="D487" i="14"/>
  <c r="D486" i="14"/>
  <c r="D485" i="14"/>
  <c r="D484" i="14"/>
  <c r="D483" i="14"/>
  <c r="D482" i="14"/>
  <c r="D481" i="14"/>
  <c r="D480" i="14"/>
  <c r="D479" i="14"/>
  <c r="D478" i="14"/>
  <c r="D477" i="14"/>
  <c r="D476" i="14"/>
  <c r="D475" i="14"/>
  <c r="D474" i="14"/>
  <c r="D473" i="14"/>
  <c r="D472" i="14"/>
  <c r="D471" i="14"/>
  <c r="D470" i="14"/>
  <c r="D469" i="14"/>
  <c r="D468" i="14"/>
  <c r="D467" i="14"/>
  <c r="D466" i="14"/>
  <c r="D465" i="14"/>
  <c r="D464" i="14"/>
  <c r="D463" i="14"/>
  <c r="D462" i="14"/>
  <c r="D461" i="14"/>
  <c r="D460" i="14"/>
  <c r="D459" i="14"/>
  <c r="D458" i="14"/>
  <c r="D457" i="14"/>
  <c r="D456" i="14"/>
  <c r="D455" i="14"/>
  <c r="D454" i="14"/>
  <c r="D453" i="14"/>
  <c r="D452" i="14"/>
  <c r="D451" i="14"/>
  <c r="D450" i="14"/>
  <c r="D449" i="14"/>
  <c r="D448" i="14"/>
  <c r="D447" i="14"/>
  <c r="D446" i="14"/>
  <c r="D445" i="14"/>
  <c r="D444" i="14"/>
  <c r="D443" i="14"/>
  <c r="D442" i="14"/>
  <c r="D441" i="14"/>
  <c r="D440" i="14"/>
  <c r="D439" i="14"/>
  <c r="D438" i="14"/>
  <c r="D437" i="14"/>
  <c r="D436" i="14"/>
  <c r="D435" i="14"/>
  <c r="D434" i="14"/>
  <c r="D433" i="14"/>
  <c r="D432" i="14"/>
  <c r="D431" i="14"/>
  <c r="D430" i="14"/>
  <c r="D429" i="14"/>
  <c r="D428" i="14"/>
  <c r="D427" i="14"/>
  <c r="D426" i="14"/>
  <c r="D425" i="14"/>
  <c r="D424" i="14"/>
  <c r="D423" i="14"/>
  <c r="D422" i="14"/>
  <c r="D421" i="14"/>
  <c r="D420" i="14"/>
  <c r="D419" i="14"/>
  <c r="D418" i="14"/>
  <c r="D417" i="14"/>
  <c r="D416" i="14"/>
  <c r="D415" i="14"/>
  <c r="D414" i="14"/>
  <c r="D413" i="14"/>
  <c r="D412" i="14"/>
  <c r="D411" i="14"/>
  <c r="D410" i="14"/>
  <c r="D409" i="14"/>
  <c r="D408" i="14"/>
  <c r="D407" i="14"/>
  <c r="D406" i="14"/>
  <c r="D405" i="14"/>
  <c r="D404" i="14"/>
  <c r="D403" i="14"/>
  <c r="D402" i="14"/>
  <c r="D401" i="14"/>
  <c r="D400" i="14"/>
  <c r="D399" i="14"/>
  <c r="D398" i="14"/>
  <c r="D397" i="14"/>
  <c r="D396" i="14"/>
  <c r="D395" i="14"/>
  <c r="D394" i="14"/>
  <c r="D393" i="14"/>
  <c r="D392" i="14"/>
  <c r="D391" i="14"/>
  <c r="D390" i="14"/>
  <c r="D389" i="14"/>
  <c r="D388" i="14"/>
  <c r="D387" i="14"/>
  <c r="D386" i="14"/>
  <c r="D385" i="14"/>
  <c r="D384" i="14"/>
  <c r="D383" i="14"/>
  <c r="D382" i="14"/>
  <c r="D381" i="14"/>
  <c r="D380" i="14"/>
  <c r="D379" i="14"/>
  <c r="D378" i="14"/>
  <c r="D377" i="14"/>
  <c r="D376" i="14"/>
  <c r="D375" i="14"/>
  <c r="D374" i="14"/>
  <c r="D373" i="14"/>
  <c r="D372" i="14"/>
  <c r="D371" i="14"/>
  <c r="D370" i="14"/>
  <c r="D369" i="14"/>
  <c r="D368" i="14"/>
  <c r="D367" i="14"/>
  <c r="D366" i="14"/>
  <c r="D365" i="14"/>
  <c r="D364" i="14"/>
  <c r="D363" i="14"/>
  <c r="D362" i="14"/>
  <c r="D361" i="14"/>
  <c r="D360" i="14"/>
  <c r="D359" i="14"/>
  <c r="D358" i="14"/>
  <c r="D357" i="14"/>
  <c r="D356" i="14"/>
  <c r="D355" i="14"/>
  <c r="D354" i="14"/>
  <c r="D353" i="14"/>
  <c r="D352" i="14"/>
  <c r="D351" i="14"/>
  <c r="D350" i="14"/>
  <c r="D349" i="14"/>
  <c r="D348" i="14"/>
  <c r="D347" i="14"/>
  <c r="D346" i="14"/>
  <c r="D345" i="14"/>
  <c r="D344" i="14"/>
  <c r="D343" i="14"/>
  <c r="D342" i="14"/>
  <c r="D341" i="14"/>
  <c r="D340" i="14"/>
  <c r="D339" i="14"/>
  <c r="D338" i="14"/>
  <c r="D337" i="14"/>
  <c r="D336" i="14"/>
  <c r="D335" i="14"/>
  <c r="D334" i="14"/>
  <c r="D333" i="14"/>
  <c r="D332" i="14"/>
  <c r="D331" i="14"/>
  <c r="D330" i="14"/>
  <c r="D329" i="14"/>
  <c r="D328" i="14"/>
  <c r="D327" i="14"/>
  <c r="D326" i="14"/>
  <c r="D325" i="14"/>
  <c r="D324" i="14"/>
  <c r="D323" i="14"/>
  <c r="D322" i="14"/>
  <c r="D321" i="14"/>
  <c r="D320" i="14"/>
  <c r="D319" i="14"/>
  <c r="D318" i="14"/>
  <c r="D317" i="14"/>
  <c r="D316" i="14"/>
  <c r="D315" i="14"/>
  <c r="D314" i="14"/>
  <c r="D313" i="14"/>
  <c r="D312" i="14"/>
  <c r="D311" i="14"/>
  <c r="D310" i="14"/>
  <c r="D309" i="14"/>
  <c r="D308" i="14"/>
  <c r="D307" i="14"/>
  <c r="D306" i="14"/>
  <c r="D305" i="14"/>
  <c r="D304" i="14"/>
  <c r="D303" i="14"/>
  <c r="D302" i="14"/>
  <c r="D301" i="14"/>
  <c r="D300" i="14"/>
  <c r="D299" i="14"/>
  <c r="D298" i="14"/>
  <c r="D297" i="14"/>
  <c r="D296" i="14"/>
  <c r="D295" i="14"/>
  <c r="D294" i="14"/>
  <c r="D293" i="14"/>
  <c r="D292" i="14"/>
  <c r="D291" i="14"/>
  <c r="D290" i="14"/>
  <c r="D289" i="14"/>
  <c r="D288" i="14"/>
  <c r="D287" i="14"/>
  <c r="D286" i="14"/>
  <c r="D285" i="14"/>
  <c r="D284" i="14"/>
  <c r="D283" i="14"/>
  <c r="D282" i="14"/>
  <c r="D281" i="14"/>
  <c r="D280" i="14"/>
  <c r="D279" i="14"/>
  <c r="D278" i="14"/>
  <c r="D277" i="14"/>
  <c r="D276" i="14"/>
  <c r="D275" i="14"/>
  <c r="D274" i="14"/>
  <c r="D273" i="14"/>
  <c r="D272" i="14"/>
  <c r="D271" i="14"/>
  <c r="D270" i="14"/>
  <c r="D269" i="14"/>
  <c r="D268" i="14"/>
  <c r="D267" i="14"/>
  <c r="D266" i="14"/>
  <c r="D265" i="14"/>
  <c r="D264" i="14"/>
  <c r="D263" i="14"/>
  <c r="D262" i="14"/>
  <c r="D261" i="14"/>
  <c r="D260" i="14"/>
  <c r="D259" i="14"/>
  <c r="D258" i="14"/>
  <c r="D257" i="14"/>
  <c r="D256" i="14"/>
  <c r="D255" i="14"/>
  <c r="D254" i="14"/>
  <c r="D253" i="14"/>
  <c r="D252" i="14"/>
  <c r="D251" i="14"/>
  <c r="D250" i="14"/>
  <c r="D249" i="14"/>
  <c r="D248" i="14"/>
  <c r="D247" i="14"/>
  <c r="D246" i="14"/>
  <c r="D245" i="14"/>
  <c r="D244" i="14"/>
  <c r="D243" i="14"/>
  <c r="D242" i="14"/>
  <c r="D241" i="14"/>
  <c r="D240" i="14"/>
  <c r="D239" i="14"/>
  <c r="D238" i="14"/>
  <c r="D237" i="14"/>
  <c r="D236" i="14"/>
  <c r="D235" i="14"/>
  <c r="D234" i="14"/>
  <c r="D233" i="14"/>
  <c r="D232" i="14"/>
  <c r="D231" i="14"/>
  <c r="D230" i="14"/>
  <c r="D229" i="14"/>
  <c r="D228" i="14"/>
  <c r="D227" i="14"/>
  <c r="D226" i="14"/>
  <c r="D225" i="14"/>
  <c r="D224" i="14"/>
  <c r="D223" i="14"/>
  <c r="D222" i="14"/>
  <c r="D221" i="14"/>
  <c r="D220" i="14"/>
  <c r="D219" i="14"/>
  <c r="D218" i="14"/>
  <c r="D217" i="14"/>
  <c r="D216" i="14"/>
  <c r="D215" i="14"/>
  <c r="D214" i="14"/>
  <c r="D213" i="14"/>
  <c r="D212" i="14"/>
  <c r="D211" i="14"/>
  <c r="D210" i="14"/>
  <c r="D209" i="14"/>
  <c r="D208" i="14"/>
  <c r="D207" i="14"/>
  <c r="D206" i="14"/>
  <c r="D205" i="14"/>
  <c r="D204" i="14"/>
  <c r="D203" i="14"/>
  <c r="D202" i="14"/>
  <c r="D201" i="14"/>
  <c r="D200" i="14"/>
  <c r="D199" i="14"/>
  <c r="D198" i="14"/>
  <c r="D197" i="14"/>
  <c r="D196" i="14"/>
  <c r="D195" i="14"/>
  <c r="D194" i="14"/>
  <c r="D193" i="14"/>
  <c r="D192" i="14"/>
  <c r="D191" i="14"/>
  <c r="D190" i="14"/>
  <c r="D189" i="14"/>
  <c r="D188" i="14"/>
  <c r="D187" i="14"/>
  <c r="D186" i="14"/>
  <c r="D185" i="14"/>
  <c r="D184" i="14"/>
  <c r="D183" i="14"/>
  <c r="D182" i="14"/>
  <c r="D181" i="14"/>
  <c r="D180" i="14"/>
  <c r="D179" i="14"/>
  <c r="D178" i="14"/>
  <c r="D177" i="14"/>
  <c r="D176" i="14"/>
  <c r="D175" i="14"/>
  <c r="D174" i="14"/>
  <c r="D173" i="14"/>
  <c r="D172" i="14"/>
  <c r="D171" i="14"/>
  <c r="D170" i="14"/>
  <c r="D169" i="14"/>
  <c r="D168" i="14"/>
  <c r="D167" i="14"/>
  <c r="D166" i="14"/>
  <c r="D165" i="14"/>
  <c r="D164" i="14"/>
  <c r="D163" i="14"/>
  <c r="D162" i="14"/>
  <c r="D161" i="14"/>
  <c r="D160" i="14"/>
  <c r="D159" i="14"/>
  <c r="D158" i="14"/>
  <c r="D157" i="14"/>
  <c r="D156" i="14"/>
  <c r="D155" i="14"/>
  <c r="D154" i="14"/>
  <c r="D153" i="14"/>
  <c r="D152" i="14"/>
  <c r="D151" i="14"/>
  <c r="D150" i="14"/>
  <c r="D149" i="14"/>
  <c r="D148" i="14"/>
  <c r="D147" i="14"/>
  <c r="D146" i="14"/>
  <c r="D145" i="14"/>
  <c r="D144" i="14"/>
  <c r="D143" i="14"/>
  <c r="D142" i="14"/>
  <c r="D141" i="14"/>
  <c r="D140" i="14"/>
  <c r="D139" i="14"/>
  <c r="D138" i="14"/>
  <c r="D137" i="14"/>
  <c r="D136" i="14"/>
  <c r="D135" i="14"/>
  <c r="D134" i="14"/>
  <c r="D133" i="14"/>
  <c r="D132" i="14"/>
  <c r="D131" i="14"/>
  <c r="D130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B1259" i="14" s="1"/>
  <c r="C1259" i="14" s="1"/>
  <c r="B1342" i="6"/>
  <c r="C1342" i="6" s="1"/>
  <c r="B1343" i="6"/>
  <c r="C1343" i="6" s="1"/>
  <c r="B1344" i="6"/>
  <c r="C1344" i="6" s="1"/>
  <c r="Z1020" i="12"/>
  <c r="Z1019" i="12"/>
  <c r="Z1018" i="12"/>
  <c r="F327" i="19"/>
  <c r="F313" i="19"/>
  <c r="F303" i="19"/>
  <c r="F289" i="19"/>
  <c r="F273" i="19"/>
  <c r="F257" i="19"/>
  <c r="F248" i="19"/>
  <c r="F233" i="19"/>
  <c r="F224" i="19"/>
  <c r="F199" i="19"/>
  <c r="F185" i="19"/>
  <c r="F175" i="19"/>
  <c r="F161" i="19"/>
  <c r="F145" i="19"/>
  <c r="F129" i="19"/>
  <c r="F120" i="19"/>
  <c r="F105" i="19"/>
  <c r="F96" i="19"/>
  <c r="F71" i="19"/>
  <c r="F57" i="19"/>
  <c r="F47" i="19"/>
  <c r="F33" i="19"/>
  <c r="F17" i="19"/>
  <c r="F350" i="19"/>
  <c r="F349" i="19"/>
  <c r="F348" i="19"/>
  <c r="F347" i="19"/>
  <c r="F346" i="19"/>
  <c r="F345" i="19"/>
  <c r="F344" i="19"/>
  <c r="F343" i="19"/>
  <c r="F342" i="19"/>
  <c r="F341" i="19"/>
  <c r="F340" i="19"/>
  <c r="F339" i="19"/>
  <c r="F338" i="19"/>
  <c r="F337" i="19"/>
  <c r="F336" i="19"/>
  <c r="F335" i="19"/>
  <c r="F334" i="19"/>
  <c r="F333" i="19"/>
  <c r="F332" i="19"/>
  <c r="F331" i="19"/>
  <c r="F330" i="19"/>
  <c r="F329" i="19"/>
  <c r="F328" i="19"/>
  <c r="F326" i="19"/>
  <c r="F325" i="19"/>
  <c r="F324" i="19"/>
  <c r="F323" i="19"/>
  <c r="F322" i="19"/>
  <c r="F321" i="19"/>
  <c r="F320" i="19"/>
  <c r="F319" i="19"/>
  <c r="F318" i="19"/>
  <c r="F317" i="19"/>
  <c r="F316" i="19"/>
  <c r="F315" i="19"/>
  <c r="F314" i="19"/>
  <c r="F312" i="19"/>
  <c r="F311" i="19"/>
  <c r="F310" i="19"/>
  <c r="F309" i="19"/>
  <c r="F308" i="19"/>
  <c r="F307" i="19"/>
  <c r="F306" i="19"/>
  <c r="F305" i="19"/>
  <c r="F304" i="19"/>
  <c r="F302" i="19"/>
  <c r="F301" i="19"/>
  <c r="F300" i="19"/>
  <c r="F299" i="19"/>
  <c r="F298" i="19"/>
  <c r="F297" i="19"/>
  <c r="F296" i="19"/>
  <c r="F295" i="19"/>
  <c r="F294" i="19"/>
  <c r="F293" i="19"/>
  <c r="F292" i="19"/>
  <c r="F291" i="19"/>
  <c r="F290" i="19"/>
  <c r="F288" i="19"/>
  <c r="F287" i="19"/>
  <c r="F286" i="19"/>
  <c r="F285" i="19"/>
  <c r="F284" i="19"/>
  <c r="F283" i="19"/>
  <c r="F282" i="19"/>
  <c r="F281" i="19"/>
  <c r="F280" i="19"/>
  <c r="F279" i="19"/>
  <c r="F278" i="19"/>
  <c r="F277" i="19"/>
  <c r="F276" i="19"/>
  <c r="F275" i="19"/>
  <c r="F274" i="19"/>
  <c r="F272" i="19"/>
  <c r="F271" i="19"/>
  <c r="F270" i="19"/>
  <c r="F269" i="19"/>
  <c r="F268" i="19"/>
  <c r="F267" i="19"/>
  <c r="F266" i="19"/>
  <c r="F265" i="19"/>
  <c r="F264" i="19"/>
  <c r="F263" i="19"/>
  <c r="F262" i="19"/>
  <c r="F261" i="19"/>
  <c r="F260" i="19"/>
  <c r="F259" i="19"/>
  <c r="F258" i="19"/>
  <c r="F256" i="19"/>
  <c r="F255" i="19"/>
  <c r="F254" i="19"/>
  <c r="F253" i="19"/>
  <c r="F252" i="19"/>
  <c r="F251" i="19"/>
  <c r="F250" i="19"/>
  <c r="F249" i="19"/>
  <c r="F247" i="19"/>
  <c r="F246" i="19"/>
  <c r="F245" i="19"/>
  <c r="F244" i="19"/>
  <c r="F243" i="19"/>
  <c r="F242" i="19"/>
  <c r="F241" i="19"/>
  <c r="F240" i="19"/>
  <c r="F239" i="19"/>
  <c r="F238" i="19"/>
  <c r="F237" i="19"/>
  <c r="F236" i="19"/>
  <c r="F235" i="19"/>
  <c r="F234" i="19"/>
  <c r="F232" i="19"/>
  <c r="F231" i="19"/>
  <c r="F230" i="19"/>
  <c r="F229" i="19"/>
  <c r="F228" i="19"/>
  <c r="F227" i="19"/>
  <c r="F226" i="19"/>
  <c r="F225" i="19"/>
  <c r="F223" i="19"/>
  <c r="F222" i="19"/>
  <c r="F221" i="19"/>
  <c r="F220" i="19"/>
  <c r="F219" i="19"/>
  <c r="F218" i="19"/>
  <c r="F217" i="19"/>
  <c r="F216" i="19"/>
  <c r="F215" i="19"/>
  <c r="F214" i="19"/>
  <c r="F213" i="19"/>
  <c r="F212" i="19"/>
  <c r="F211" i="19"/>
  <c r="F210" i="19"/>
  <c r="F209" i="19"/>
  <c r="F208" i="19"/>
  <c r="F207" i="19"/>
  <c r="F206" i="19"/>
  <c r="F205" i="19"/>
  <c r="F204" i="19"/>
  <c r="F203" i="19"/>
  <c r="F202" i="19"/>
  <c r="F201" i="19"/>
  <c r="F200" i="19"/>
  <c r="F198" i="19"/>
  <c r="F197" i="19"/>
  <c r="F196" i="19"/>
  <c r="F195" i="19"/>
  <c r="F194" i="19"/>
  <c r="F193" i="19"/>
  <c r="F192" i="19"/>
  <c r="F191" i="19"/>
  <c r="F190" i="19"/>
  <c r="F189" i="19"/>
  <c r="F188" i="19"/>
  <c r="F187" i="19"/>
  <c r="F186" i="19"/>
  <c r="F184" i="19"/>
  <c r="F183" i="19"/>
  <c r="F182" i="19"/>
  <c r="F181" i="19"/>
  <c r="F180" i="19"/>
  <c r="F179" i="19"/>
  <c r="F178" i="19"/>
  <c r="F177" i="19"/>
  <c r="F176" i="19"/>
  <c r="F174" i="19"/>
  <c r="F173" i="19"/>
  <c r="F172" i="19"/>
  <c r="F171" i="19"/>
  <c r="F170" i="19"/>
  <c r="F169" i="19"/>
  <c r="F168" i="19"/>
  <c r="F167" i="19"/>
  <c r="F166" i="19"/>
  <c r="F165" i="19"/>
  <c r="F164" i="19"/>
  <c r="F163" i="19"/>
  <c r="F162" i="19"/>
  <c r="F160" i="19"/>
  <c r="F159" i="19"/>
  <c r="F158" i="19"/>
  <c r="F157" i="19"/>
  <c r="F156" i="19"/>
  <c r="F155" i="19"/>
  <c r="F154" i="19"/>
  <c r="F153" i="19"/>
  <c r="F152" i="19"/>
  <c r="F151" i="19"/>
  <c r="F150" i="19"/>
  <c r="F149" i="19"/>
  <c r="F148" i="19"/>
  <c r="F147" i="19"/>
  <c r="F146" i="19"/>
  <c r="F144" i="19"/>
  <c r="F143" i="19"/>
  <c r="F142" i="19"/>
  <c r="F141" i="19"/>
  <c r="F140" i="19"/>
  <c r="F139" i="19"/>
  <c r="F138" i="19"/>
  <c r="F137" i="19"/>
  <c r="F136" i="19"/>
  <c r="F135" i="19"/>
  <c r="F134" i="19"/>
  <c r="F133" i="19"/>
  <c r="F132" i="19"/>
  <c r="F131" i="19"/>
  <c r="F130" i="19"/>
  <c r="F128" i="19"/>
  <c r="F127" i="19"/>
  <c r="F126" i="19"/>
  <c r="F125" i="19"/>
  <c r="F124" i="19"/>
  <c r="F123" i="19"/>
  <c r="F122" i="19"/>
  <c r="F121" i="19"/>
  <c r="F119" i="19"/>
  <c r="F118" i="19"/>
  <c r="F117" i="19"/>
  <c r="F116" i="19"/>
  <c r="F115" i="19"/>
  <c r="F114" i="19"/>
  <c r="F113" i="19"/>
  <c r="F112" i="19"/>
  <c r="F111" i="19"/>
  <c r="F110" i="19"/>
  <c r="F109" i="19"/>
  <c r="F108" i="19"/>
  <c r="F107" i="19"/>
  <c r="F106" i="19"/>
  <c r="F104" i="19"/>
  <c r="F103" i="19"/>
  <c r="F102" i="19"/>
  <c r="F101" i="19"/>
  <c r="F100" i="19"/>
  <c r="F99" i="19"/>
  <c r="F98" i="19"/>
  <c r="F97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73" i="19"/>
  <c r="F72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6" i="19"/>
  <c r="F55" i="19"/>
  <c r="F54" i="19"/>
  <c r="F53" i="19"/>
  <c r="F52" i="19"/>
  <c r="F51" i="19"/>
  <c r="F50" i="19"/>
  <c r="F49" i="19"/>
  <c r="F48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6" i="19"/>
  <c r="F15" i="19"/>
  <c r="F14" i="19"/>
  <c r="F13" i="19"/>
  <c r="F12" i="19"/>
  <c r="F11" i="19"/>
  <c r="F10" i="19"/>
  <c r="F9" i="19"/>
  <c r="F8" i="19"/>
  <c r="F7" i="19"/>
  <c r="F6" i="19"/>
  <c r="F5" i="19"/>
  <c r="F4" i="19"/>
  <c r="F3" i="19"/>
  <c r="F2" i="19"/>
  <c r="P3" i="19"/>
  <c r="C1329" i="17"/>
  <c r="C1330" i="17"/>
  <c r="E343" i="23" s="1"/>
  <c r="C1331" i="17"/>
  <c r="C1332" i="17"/>
  <c r="E345" i="23" s="1"/>
  <c r="C1333" i="17"/>
  <c r="C1334" i="17"/>
  <c r="C1335" i="17"/>
  <c r="C1336" i="17"/>
  <c r="E349" i="23" s="1"/>
  <c r="C1337" i="17"/>
  <c r="C1338" i="17"/>
  <c r="E351" i="23" s="1"/>
  <c r="C1339" i="17"/>
  <c r="E352" i="23" s="1"/>
  <c r="C1340" i="17"/>
  <c r="C1321" i="7"/>
  <c r="E334" i="10" s="1"/>
  <c r="C1322" i="7"/>
  <c r="E335" i="10" s="1"/>
  <c r="C1323" i="7"/>
  <c r="E336" i="10" s="1"/>
  <c r="C1324" i="7"/>
  <c r="E337" i="10" s="1"/>
  <c r="C1325" i="7"/>
  <c r="E338" i="10" s="1"/>
  <c r="C1326" i="7"/>
  <c r="E339" i="10" s="1"/>
  <c r="C1327" i="7"/>
  <c r="E340" i="10" s="1"/>
  <c r="C1328" i="7"/>
  <c r="E341" i="10" s="1"/>
  <c r="C1329" i="7"/>
  <c r="E342" i="10" s="1"/>
  <c r="C1330" i="7"/>
  <c r="E343" i="10" s="1"/>
  <c r="C1331" i="7"/>
  <c r="E344" i="10" s="1"/>
  <c r="C1332" i="7"/>
  <c r="E345" i="10" s="1"/>
  <c r="C1333" i="7"/>
  <c r="E346" i="10" s="1"/>
  <c r="C1334" i="7"/>
  <c r="E347" i="10" s="1"/>
  <c r="C1335" i="7"/>
  <c r="E348" i="10" s="1"/>
  <c r="C1336" i="7"/>
  <c r="E349" i="10" s="1"/>
  <c r="C1337" i="7"/>
  <c r="E350" i="10" s="1"/>
  <c r="C1338" i="7"/>
  <c r="E351" i="10" s="1"/>
  <c r="C1339" i="7"/>
  <c r="E352" i="10" s="1"/>
  <c r="C1340" i="7"/>
  <c r="E353" i="10" s="1"/>
  <c r="Z1017" i="12"/>
  <c r="Z1016" i="12"/>
  <c r="Z1015" i="12"/>
  <c r="Z1014" i="12"/>
  <c r="Z1013" i="12"/>
  <c r="Z1012" i="12"/>
  <c r="Z1011" i="12"/>
  <c r="Z1010" i="12"/>
  <c r="Z1009" i="12"/>
  <c r="Z1008" i="12"/>
  <c r="Z1007" i="12"/>
  <c r="Z1006" i="12"/>
  <c r="B1330" i="6"/>
  <c r="C1330" i="6" s="1"/>
  <c r="B1331" i="6"/>
  <c r="C1331" i="6" s="1"/>
  <c r="B1332" i="6"/>
  <c r="C1332" i="6" s="1"/>
  <c r="B1333" i="6"/>
  <c r="C1333" i="6" s="1"/>
  <c r="B1334" i="6"/>
  <c r="C1334" i="6" s="1"/>
  <c r="B1335" i="6"/>
  <c r="C1335" i="6" s="1"/>
  <c r="B1336" i="6"/>
  <c r="C1336" i="6" s="1"/>
  <c r="B1337" i="6"/>
  <c r="C1337" i="6" s="1"/>
  <c r="B1338" i="6"/>
  <c r="C1338" i="6" s="1"/>
  <c r="B1339" i="6"/>
  <c r="C1339" i="6" s="1"/>
  <c r="B1340" i="6"/>
  <c r="C1340" i="6" s="1"/>
  <c r="B1341" i="6"/>
  <c r="C1341" i="6" s="1"/>
  <c r="B1326" i="6"/>
  <c r="C1326" i="6" s="1"/>
  <c r="B1327" i="6"/>
  <c r="C1327" i="6" s="1"/>
  <c r="B1328" i="6"/>
  <c r="C1328" i="6" s="1"/>
  <c r="B1329" i="6"/>
  <c r="C1329" i="6" s="1"/>
  <c r="C1322" i="17"/>
  <c r="C1323" i="17"/>
  <c r="C1324" i="17"/>
  <c r="E337" i="23" s="1"/>
  <c r="C1325" i="17"/>
  <c r="C1326" i="17"/>
  <c r="C1327" i="17"/>
  <c r="C1328" i="17"/>
  <c r="Z1005" i="12"/>
  <c r="Z1004" i="12"/>
  <c r="Z999" i="12"/>
  <c r="Z1000" i="12"/>
  <c r="Z1001" i="12"/>
  <c r="Z1002" i="12"/>
  <c r="Z1003" i="12"/>
  <c r="B1323" i="6"/>
  <c r="C1323" i="6" s="1"/>
  <c r="B1324" i="6"/>
  <c r="C1324" i="6" s="1"/>
  <c r="B1325" i="6"/>
  <c r="C1325" i="6" s="1"/>
  <c r="F1318" i="6" s="1"/>
  <c r="C1320" i="7"/>
  <c r="E333" i="10" s="1"/>
  <c r="C1321" i="17"/>
  <c r="C1320" i="17"/>
  <c r="B1321" i="6"/>
  <c r="C1321" i="6" s="1"/>
  <c r="B1322" i="6"/>
  <c r="C1322" i="6" s="1"/>
  <c r="Z998" i="12"/>
  <c r="Z997" i="12"/>
  <c r="C1319" i="17"/>
  <c r="E332" i="23" s="1"/>
  <c r="C1318" i="17"/>
  <c r="C1317" i="17"/>
  <c r="C1316" i="17"/>
  <c r="E329" i="23" s="1"/>
  <c r="C1315" i="17"/>
  <c r="C1314" i="17"/>
  <c r="E327" i="23" s="1"/>
  <c r="C1313" i="17"/>
  <c r="C1312" i="17"/>
  <c r="E325" i="23" s="1"/>
  <c r="C1311" i="17"/>
  <c r="E324" i="23" s="1"/>
  <c r="C1310" i="17"/>
  <c r="C1309" i="17"/>
  <c r="C1308" i="17"/>
  <c r="E321" i="23" s="1"/>
  <c r="C1307" i="17"/>
  <c r="C1306" i="17"/>
  <c r="E319" i="23" s="1"/>
  <c r="C1305" i="17"/>
  <c r="E318" i="23" s="1"/>
  <c r="C1304" i="17"/>
  <c r="E317" i="23" s="1"/>
  <c r="C1303" i="17"/>
  <c r="E316" i="23" s="1"/>
  <c r="C1302" i="17"/>
  <c r="E315" i="23" s="1"/>
  <c r="C1301" i="17"/>
  <c r="C1300" i="17"/>
  <c r="E313" i="23" s="1"/>
  <c r="C1299" i="17"/>
  <c r="C1298" i="17"/>
  <c r="E311" i="23" s="1"/>
  <c r="C1297" i="17"/>
  <c r="C1296" i="17"/>
  <c r="E309" i="23" s="1"/>
  <c r="C1295" i="17"/>
  <c r="E308" i="23" s="1"/>
  <c r="C1294" i="17"/>
  <c r="C1293" i="17"/>
  <c r="C1292" i="17"/>
  <c r="E305" i="23" s="1"/>
  <c r="C1291" i="17"/>
  <c r="C1290" i="17"/>
  <c r="E303" i="23" s="1"/>
  <c r="C1289" i="17"/>
  <c r="C1288" i="17"/>
  <c r="E301" i="23" s="1"/>
  <c r="C1287" i="17"/>
  <c r="E300" i="23" s="1"/>
  <c r="C1286" i="17"/>
  <c r="C1285" i="17"/>
  <c r="C1284" i="17"/>
  <c r="E297" i="23" s="1"/>
  <c r="C1283" i="17"/>
  <c r="E296" i="23" s="1"/>
  <c r="C1282" i="17"/>
  <c r="E295" i="23" s="1"/>
  <c r="C1281" i="17"/>
  <c r="E294" i="23" s="1"/>
  <c r="C1280" i="17"/>
  <c r="E293" i="23" s="1"/>
  <c r="C1279" i="17"/>
  <c r="E292" i="23" s="1"/>
  <c r="C1278" i="17"/>
  <c r="C1277" i="17"/>
  <c r="C1276" i="17"/>
  <c r="E289" i="23" s="1"/>
  <c r="C1275" i="17"/>
  <c r="C1274" i="17"/>
  <c r="E287" i="23" s="1"/>
  <c r="C1273" i="17"/>
  <c r="C1272" i="17"/>
  <c r="E285" i="23" s="1"/>
  <c r="C1271" i="17"/>
  <c r="E284" i="23" s="1"/>
  <c r="C1270" i="17"/>
  <c r="C1269" i="17"/>
  <c r="C1268" i="17"/>
  <c r="E281" i="23" s="1"/>
  <c r="C1267" i="17"/>
  <c r="C1266" i="17"/>
  <c r="E279" i="23" s="1"/>
  <c r="C1265" i="17"/>
  <c r="C1264" i="17"/>
  <c r="E277" i="23" s="1"/>
  <c r="C1263" i="17"/>
  <c r="E276" i="23" s="1"/>
  <c r="C1262" i="17"/>
  <c r="E275" i="23" s="1"/>
  <c r="C1261" i="17"/>
  <c r="C1260" i="17"/>
  <c r="E273" i="23" s="1"/>
  <c r="C1259" i="17"/>
  <c r="C1258" i="17"/>
  <c r="E271" i="23" s="1"/>
  <c r="C1257" i="17"/>
  <c r="C1256" i="17"/>
  <c r="E269" i="23" s="1"/>
  <c r="C1255" i="17"/>
  <c r="E268" i="23" s="1"/>
  <c r="C1254" i="17"/>
  <c r="C1253" i="17"/>
  <c r="C1252" i="17"/>
  <c r="E265" i="23" s="1"/>
  <c r="C1251" i="17"/>
  <c r="C1250" i="17"/>
  <c r="E263" i="23" s="1"/>
  <c r="C1249" i="17"/>
  <c r="C1248" i="17"/>
  <c r="E261" i="23" s="1"/>
  <c r="C1247" i="17"/>
  <c r="E260" i="23" s="1"/>
  <c r="C1246" i="17"/>
  <c r="C1245" i="17"/>
  <c r="C1244" i="17"/>
  <c r="E257" i="23" s="1"/>
  <c r="C1243" i="17"/>
  <c r="C1242" i="17"/>
  <c r="E255" i="23" s="1"/>
  <c r="C1241" i="17"/>
  <c r="E254" i="23" s="1"/>
  <c r="C1240" i="17"/>
  <c r="E253" i="23" s="1"/>
  <c r="C1239" i="17"/>
  <c r="E252" i="23" s="1"/>
  <c r="C1238" i="17"/>
  <c r="E251" i="23" s="1"/>
  <c r="C1237" i="17"/>
  <c r="C1236" i="17"/>
  <c r="E249" i="23" s="1"/>
  <c r="C1235" i="17"/>
  <c r="C1234" i="17"/>
  <c r="E247" i="23" s="1"/>
  <c r="C1233" i="17"/>
  <c r="C1232" i="17"/>
  <c r="E245" i="23" s="1"/>
  <c r="C1231" i="17"/>
  <c r="E244" i="23" s="1"/>
  <c r="C1230" i="17"/>
  <c r="C1229" i="17"/>
  <c r="C1228" i="17"/>
  <c r="E241" i="23" s="1"/>
  <c r="C1227" i="17"/>
  <c r="C1226" i="17"/>
  <c r="E239" i="23" s="1"/>
  <c r="C1225" i="17"/>
  <c r="C1224" i="17"/>
  <c r="E237" i="23" s="1"/>
  <c r="C1223" i="17"/>
  <c r="E236" i="23" s="1"/>
  <c r="C1222" i="17"/>
  <c r="C1221" i="17"/>
  <c r="C1220" i="17"/>
  <c r="E233" i="23" s="1"/>
  <c r="C1219" i="17"/>
  <c r="C1218" i="17"/>
  <c r="E231" i="23" s="1"/>
  <c r="C1217" i="17"/>
  <c r="E230" i="23" s="1"/>
  <c r="C1216" i="17"/>
  <c r="E229" i="23" s="1"/>
  <c r="C1215" i="17"/>
  <c r="E228" i="23" s="1"/>
  <c r="C1214" i="17"/>
  <c r="C1213" i="17"/>
  <c r="C1212" i="17"/>
  <c r="E225" i="23" s="1"/>
  <c r="C1211" i="17"/>
  <c r="C1210" i="17"/>
  <c r="E223" i="23" s="1"/>
  <c r="C1209" i="17"/>
  <c r="C1208" i="17"/>
  <c r="E221" i="23" s="1"/>
  <c r="C1207" i="17"/>
  <c r="E220" i="23" s="1"/>
  <c r="C1206" i="17"/>
  <c r="C1205" i="17"/>
  <c r="C1204" i="17"/>
  <c r="E217" i="23" s="1"/>
  <c r="C1203" i="17"/>
  <c r="C1202" i="17"/>
  <c r="E215" i="23" s="1"/>
  <c r="C1201" i="17"/>
  <c r="C1200" i="17"/>
  <c r="E213" i="23" s="1"/>
  <c r="C1199" i="17"/>
  <c r="E212" i="23" s="1"/>
  <c r="C1198" i="17"/>
  <c r="C1197" i="17"/>
  <c r="C1196" i="17"/>
  <c r="E209" i="23" s="1"/>
  <c r="C1195" i="17"/>
  <c r="C1194" i="17"/>
  <c r="E207" i="23" s="1"/>
  <c r="C1193" i="17"/>
  <c r="C1192" i="17"/>
  <c r="E205" i="23" s="1"/>
  <c r="C1191" i="17"/>
  <c r="E204" i="23" s="1"/>
  <c r="C1190" i="17"/>
  <c r="C1189" i="17"/>
  <c r="C1188" i="17"/>
  <c r="E201" i="23" s="1"/>
  <c r="C1187" i="17"/>
  <c r="C1186" i="17"/>
  <c r="E199" i="23" s="1"/>
  <c r="C1185" i="17"/>
  <c r="C1184" i="17"/>
  <c r="E197" i="23" s="1"/>
  <c r="C1183" i="17"/>
  <c r="E196" i="23" s="1"/>
  <c r="C1182" i="17"/>
  <c r="C1181" i="17"/>
  <c r="C1180" i="17"/>
  <c r="E193" i="23" s="1"/>
  <c r="C1179" i="17"/>
  <c r="C1178" i="17"/>
  <c r="E191" i="23" s="1"/>
  <c r="C1177" i="17"/>
  <c r="E190" i="23" s="1"/>
  <c r="C1176" i="17"/>
  <c r="E189" i="23" s="1"/>
  <c r="C1175" i="17"/>
  <c r="E188" i="23" s="1"/>
  <c r="C1174" i="17"/>
  <c r="C1173" i="17"/>
  <c r="C1172" i="17"/>
  <c r="E185" i="23" s="1"/>
  <c r="C1171" i="17"/>
  <c r="C1170" i="17"/>
  <c r="E183" i="23" s="1"/>
  <c r="C1169" i="17"/>
  <c r="C1168" i="17"/>
  <c r="E181" i="23" s="1"/>
  <c r="C1167" i="17"/>
  <c r="E180" i="23" s="1"/>
  <c r="C1166" i="17"/>
  <c r="C1165" i="17"/>
  <c r="C1164" i="17"/>
  <c r="E177" i="23" s="1"/>
  <c r="C1163" i="17"/>
  <c r="C1162" i="17"/>
  <c r="E175" i="23" s="1"/>
  <c r="C1161" i="17"/>
  <c r="C1160" i="17"/>
  <c r="E173" i="23" s="1"/>
  <c r="C1159" i="17"/>
  <c r="E172" i="23" s="1"/>
  <c r="C1158" i="17"/>
  <c r="C1157" i="17"/>
  <c r="C1156" i="17"/>
  <c r="E169" i="23" s="1"/>
  <c r="C1155" i="17"/>
  <c r="C1154" i="17"/>
  <c r="E167" i="23" s="1"/>
  <c r="C1153" i="17"/>
  <c r="C1152" i="17"/>
  <c r="E165" i="23" s="1"/>
  <c r="C1151" i="17"/>
  <c r="E164" i="23" s="1"/>
  <c r="C1150" i="17"/>
  <c r="E163" i="23" s="1"/>
  <c r="C1149" i="17"/>
  <c r="C1148" i="17"/>
  <c r="E161" i="23" s="1"/>
  <c r="C1147" i="17"/>
  <c r="C1146" i="17"/>
  <c r="E159" i="23" s="1"/>
  <c r="C1145" i="17"/>
  <c r="C1144" i="17"/>
  <c r="E157" i="23" s="1"/>
  <c r="C1143" i="17"/>
  <c r="E156" i="23" s="1"/>
  <c r="C1142" i="17"/>
  <c r="C1141" i="17"/>
  <c r="C1140" i="17"/>
  <c r="E153" i="23" s="1"/>
  <c r="C1139" i="17"/>
  <c r="C1138" i="17"/>
  <c r="E151" i="23" s="1"/>
  <c r="C1137" i="17"/>
  <c r="C1136" i="17"/>
  <c r="E149" i="23" s="1"/>
  <c r="C1135" i="17"/>
  <c r="E148" i="23" s="1"/>
  <c r="C1134" i="17"/>
  <c r="C1133" i="17"/>
  <c r="C1132" i="17"/>
  <c r="E145" i="23" s="1"/>
  <c r="C1131" i="17"/>
  <c r="C1130" i="17"/>
  <c r="E143" i="23" s="1"/>
  <c r="C1129" i="17"/>
  <c r="C1128" i="17"/>
  <c r="E141" i="23" s="1"/>
  <c r="C1127" i="17"/>
  <c r="E140" i="23" s="1"/>
  <c r="C1126" i="17"/>
  <c r="C1125" i="17"/>
  <c r="C1124" i="17"/>
  <c r="E137" i="23" s="1"/>
  <c r="C1123" i="17"/>
  <c r="C1122" i="17"/>
  <c r="E135" i="23" s="1"/>
  <c r="C1121" i="17"/>
  <c r="C1120" i="17"/>
  <c r="E133" i="23" s="1"/>
  <c r="C1119" i="17"/>
  <c r="E132" i="23" s="1"/>
  <c r="C1118" i="17"/>
  <c r="C1117" i="17"/>
  <c r="C1116" i="17"/>
  <c r="E129" i="23" s="1"/>
  <c r="C1115" i="17"/>
  <c r="C1114" i="17"/>
  <c r="E127" i="23" s="1"/>
  <c r="C1113" i="17"/>
  <c r="C1112" i="17"/>
  <c r="E125" i="23" s="1"/>
  <c r="C1111" i="17"/>
  <c r="E124" i="23" s="1"/>
  <c r="C1110" i="17"/>
  <c r="E123" i="23" s="1"/>
  <c r="C1109" i="17"/>
  <c r="C1108" i="17"/>
  <c r="E121" i="23" s="1"/>
  <c r="C1107" i="17"/>
  <c r="C1106" i="17"/>
  <c r="E119" i="23" s="1"/>
  <c r="C1105" i="17"/>
  <c r="C1104" i="17"/>
  <c r="E117" i="23" s="1"/>
  <c r="C1103" i="17"/>
  <c r="E116" i="23" s="1"/>
  <c r="C1102" i="17"/>
  <c r="C1101" i="17"/>
  <c r="C1100" i="17"/>
  <c r="E113" i="23" s="1"/>
  <c r="C1099" i="17"/>
  <c r="C1098" i="17"/>
  <c r="E111" i="23" s="1"/>
  <c r="C1097" i="17"/>
  <c r="C1096" i="17"/>
  <c r="E109" i="23" s="1"/>
  <c r="C1095" i="17"/>
  <c r="E108" i="23" s="1"/>
  <c r="C1094" i="17"/>
  <c r="C1093" i="17"/>
  <c r="C1092" i="17"/>
  <c r="E105" i="23" s="1"/>
  <c r="C1091" i="17"/>
  <c r="C1090" i="17"/>
  <c r="E103" i="23" s="1"/>
  <c r="C1089" i="17"/>
  <c r="E102" i="23" s="1"/>
  <c r="C1088" i="17"/>
  <c r="E101" i="23" s="1"/>
  <c r="C1087" i="17"/>
  <c r="E100" i="23" s="1"/>
  <c r="C1086" i="17"/>
  <c r="C1085" i="17"/>
  <c r="C1084" i="17"/>
  <c r="E97" i="23" s="1"/>
  <c r="C1083" i="17"/>
  <c r="E96" i="23" s="1"/>
  <c r="C1082" i="17"/>
  <c r="E95" i="23" s="1"/>
  <c r="C1081" i="17"/>
  <c r="C1080" i="17"/>
  <c r="E93" i="23" s="1"/>
  <c r="C1079" i="17"/>
  <c r="E92" i="23" s="1"/>
  <c r="C1078" i="17"/>
  <c r="C1077" i="17"/>
  <c r="C1076" i="17"/>
  <c r="E89" i="23" s="1"/>
  <c r="C1075" i="17"/>
  <c r="C1074" i="17"/>
  <c r="E87" i="23" s="1"/>
  <c r="C1073" i="17"/>
  <c r="C1072" i="17"/>
  <c r="E85" i="23" s="1"/>
  <c r="C1071" i="17"/>
  <c r="E84" i="23" s="1"/>
  <c r="C1070" i="17"/>
  <c r="C1069" i="17"/>
  <c r="C1068" i="17"/>
  <c r="E81" i="23" s="1"/>
  <c r="C1067" i="17"/>
  <c r="C1066" i="17"/>
  <c r="E79" i="23" s="1"/>
  <c r="C1065" i="17"/>
  <c r="C1064" i="17"/>
  <c r="E77" i="23" s="1"/>
  <c r="C1063" i="17"/>
  <c r="E76" i="23" s="1"/>
  <c r="C1062" i="17"/>
  <c r="C1061" i="17"/>
  <c r="C1060" i="17"/>
  <c r="E73" i="23" s="1"/>
  <c r="C1059" i="17"/>
  <c r="C1058" i="17"/>
  <c r="E71" i="23" s="1"/>
  <c r="C1057" i="17"/>
  <c r="C1056" i="17"/>
  <c r="E69" i="23" s="1"/>
  <c r="C1055" i="17"/>
  <c r="E68" i="23" s="1"/>
  <c r="C1054" i="17"/>
  <c r="C1053" i="17"/>
  <c r="C1052" i="17"/>
  <c r="E65" i="23" s="1"/>
  <c r="C1051" i="17"/>
  <c r="C1050" i="17"/>
  <c r="E63" i="23" s="1"/>
  <c r="C1049" i="17"/>
  <c r="E62" i="23" s="1"/>
  <c r="C1048" i="17"/>
  <c r="C1047" i="17"/>
  <c r="E60" i="23" s="1"/>
  <c r="E59" i="16"/>
  <c r="C1045" i="17"/>
  <c r="C1044" i="17"/>
  <c r="C1043" i="17"/>
  <c r="C1042" i="17"/>
  <c r="C1041" i="17"/>
  <c r="C1040" i="17"/>
  <c r="C1039" i="17"/>
  <c r="C1038" i="17"/>
  <c r="C1037" i="17"/>
  <c r="C1036" i="17"/>
  <c r="C1035" i="17"/>
  <c r="C1034" i="17"/>
  <c r="C1033" i="17"/>
  <c r="C1032" i="17"/>
  <c r="C1031" i="17"/>
  <c r="C1030" i="17"/>
  <c r="C1029" i="17"/>
  <c r="C1028" i="17"/>
  <c r="C1027" i="17"/>
  <c r="C1026" i="17"/>
  <c r="C1025" i="17"/>
  <c r="C1024" i="17"/>
  <c r="C1023" i="17"/>
  <c r="C1022" i="17"/>
  <c r="C1021" i="17"/>
  <c r="C1020" i="17"/>
  <c r="C1019" i="17"/>
  <c r="C1018" i="17"/>
  <c r="C1017" i="17"/>
  <c r="C1016" i="17"/>
  <c r="C1015" i="17"/>
  <c r="C1014" i="17"/>
  <c r="C1013" i="17"/>
  <c r="C1012" i="17"/>
  <c r="C1011" i="17"/>
  <c r="C1010" i="17"/>
  <c r="C1009" i="17"/>
  <c r="C1008" i="17"/>
  <c r="C1007" i="17"/>
  <c r="C1006" i="17"/>
  <c r="C1005" i="17"/>
  <c r="C1004" i="17"/>
  <c r="C1003" i="17"/>
  <c r="C1002" i="17"/>
  <c r="C1001" i="17"/>
  <c r="C1000" i="17"/>
  <c r="C999" i="17"/>
  <c r="C998" i="17"/>
  <c r="C997" i="17"/>
  <c r="C996" i="17"/>
  <c r="C995" i="17"/>
  <c r="C994" i="17"/>
  <c r="C993" i="17"/>
  <c r="C992" i="17"/>
  <c r="C991" i="17"/>
  <c r="C990" i="17"/>
  <c r="P3" i="16"/>
  <c r="E2" i="16"/>
  <c r="F2" i="16" s="1"/>
  <c r="F2" i="23" s="1"/>
  <c r="C78" i="15"/>
  <c r="D78" i="15" s="1"/>
  <c r="C77" i="15"/>
  <c r="D77" i="15" s="1"/>
  <c r="C76" i="15"/>
  <c r="D76" i="15" s="1"/>
  <c r="C75" i="15"/>
  <c r="D75" i="15" s="1"/>
  <c r="C74" i="15"/>
  <c r="D74" i="15" s="1"/>
  <c r="C73" i="15"/>
  <c r="D73" i="15" s="1"/>
  <c r="C72" i="15"/>
  <c r="D72" i="15" s="1"/>
  <c r="C71" i="15"/>
  <c r="D71" i="15" s="1"/>
  <c r="C70" i="15"/>
  <c r="D70" i="15" s="1"/>
  <c r="C69" i="15"/>
  <c r="D69" i="15" s="1"/>
  <c r="C68" i="15"/>
  <c r="D68" i="15" s="1"/>
  <c r="C67" i="15"/>
  <c r="D67" i="15" s="1"/>
  <c r="C66" i="15"/>
  <c r="D66" i="15" s="1"/>
  <c r="C65" i="15"/>
  <c r="D65" i="15" s="1"/>
  <c r="C64" i="15"/>
  <c r="D64" i="15" s="1"/>
  <c r="C63" i="15"/>
  <c r="D63" i="15" s="1"/>
  <c r="C62" i="15"/>
  <c r="D62" i="15" s="1"/>
  <c r="C61" i="15"/>
  <c r="D61" i="15" s="1"/>
  <c r="C60" i="15"/>
  <c r="D60" i="15" s="1"/>
  <c r="C59" i="15"/>
  <c r="D59" i="15" s="1"/>
  <c r="C58" i="15"/>
  <c r="D58" i="15" s="1"/>
  <c r="C57" i="15"/>
  <c r="D57" i="15" s="1"/>
  <c r="C56" i="15"/>
  <c r="D56" i="15" s="1"/>
  <c r="C55" i="15"/>
  <c r="D55" i="15" s="1"/>
  <c r="C54" i="15"/>
  <c r="D54" i="15" s="1"/>
  <c r="C53" i="15"/>
  <c r="D53" i="15" s="1"/>
  <c r="C52" i="15"/>
  <c r="D52" i="15" s="1"/>
  <c r="C51" i="15"/>
  <c r="D51" i="15" s="1"/>
  <c r="C50" i="15"/>
  <c r="D50" i="15" s="1"/>
  <c r="C49" i="15"/>
  <c r="D49" i="15" s="1"/>
  <c r="C48" i="15"/>
  <c r="D48" i="15" s="1"/>
  <c r="C47" i="15"/>
  <c r="D47" i="15" s="1"/>
  <c r="C46" i="15"/>
  <c r="D46" i="15" s="1"/>
  <c r="C45" i="15"/>
  <c r="D45" i="15" s="1"/>
  <c r="C44" i="15"/>
  <c r="D44" i="15" s="1"/>
  <c r="C43" i="15"/>
  <c r="D43" i="15" s="1"/>
  <c r="C42" i="15"/>
  <c r="D42" i="15" s="1"/>
  <c r="C41" i="15"/>
  <c r="D41" i="15" s="1"/>
  <c r="C40" i="15"/>
  <c r="D40" i="15" s="1"/>
  <c r="C39" i="15"/>
  <c r="D39" i="15" s="1"/>
  <c r="C38" i="15"/>
  <c r="D38" i="15" s="1"/>
  <c r="C37" i="15"/>
  <c r="D37" i="15" s="1"/>
  <c r="C36" i="15"/>
  <c r="D36" i="15" s="1"/>
  <c r="C35" i="15"/>
  <c r="D35" i="15" s="1"/>
  <c r="C34" i="15"/>
  <c r="D34" i="15" s="1"/>
  <c r="C33" i="15"/>
  <c r="D33" i="15" s="1"/>
  <c r="C32" i="15"/>
  <c r="D32" i="15" s="1"/>
  <c r="C31" i="15"/>
  <c r="D31" i="15" s="1"/>
  <c r="C30" i="15"/>
  <c r="D30" i="15" s="1"/>
  <c r="C29" i="15"/>
  <c r="D29" i="15" s="1"/>
  <c r="C28" i="15"/>
  <c r="D28" i="15" s="1"/>
  <c r="C27" i="15"/>
  <c r="D27" i="15" s="1"/>
  <c r="C26" i="15"/>
  <c r="D26" i="15" s="1"/>
  <c r="C25" i="15"/>
  <c r="D25" i="15" s="1"/>
  <c r="C24" i="15"/>
  <c r="D24" i="15" s="1"/>
  <c r="C23" i="15"/>
  <c r="D23" i="15" s="1"/>
  <c r="C22" i="15"/>
  <c r="D22" i="15" s="1"/>
  <c r="C21" i="15"/>
  <c r="D21" i="15" s="1"/>
  <c r="C20" i="15"/>
  <c r="D20" i="15" s="1"/>
  <c r="C19" i="15"/>
  <c r="D19" i="15" s="1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  <c r="C1317" i="7"/>
  <c r="E330" i="10" s="1"/>
  <c r="C1318" i="7"/>
  <c r="E331" i="10" s="1"/>
  <c r="C1319" i="7"/>
  <c r="E332" i="10" s="1"/>
  <c r="B1319" i="6"/>
  <c r="C1319" i="6" s="1"/>
  <c r="B1320" i="6"/>
  <c r="C1320" i="6" s="1"/>
  <c r="B1318" i="6"/>
  <c r="C1318" i="6" s="1"/>
  <c r="C1313" i="7"/>
  <c r="E326" i="10" s="1"/>
  <c r="C1314" i="7"/>
  <c r="E327" i="10" s="1"/>
  <c r="C1315" i="7"/>
  <c r="E328" i="10" s="1"/>
  <c r="C1316" i="7"/>
  <c r="E329" i="10" s="1"/>
  <c r="B1282" i="14"/>
  <c r="C1282" i="14" s="1"/>
  <c r="B276" i="14"/>
  <c r="C276" i="14" s="1"/>
  <c r="C12" i="14"/>
  <c r="C12" i="6"/>
  <c r="B1314" i="6"/>
  <c r="C1314" i="6" s="1"/>
  <c r="B1315" i="6"/>
  <c r="C1315" i="6" s="1"/>
  <c r="B1316" i="6"/>
  <c r="C1316" i="6" s="1"/>
  <c r="B1317" i="6"/>
  <c r="C1317" i="6" s="1"/>
  <c r="Z992" i="12"/>
  <c r="Z991" i="12"/>
  <c r="Z990" i="12"/>
  <c r="P3" i="10"/>
  <c r="E324" i="9"/>
  <c r="D324" i="9"/>
  <c r="E323" i="9"/>
  <c r="D323" i="9"/>
  <c r="E322" i="9"/>
  <c r="D322" i="9"/>
  <c r="E321" i="9"/>
  <c r="D321" i="9"/>
  <c r="E320" i="9"/>
  <c r="D320" i="9"/>
  <c r="E319" i="9"/>
  <c r="D319" i="9"/>
  <c r="E318" i="9"/>
  <c r="D318" i="9"/>
  <c r="E317" i="9"/>
  <c r="D317" i="9"/>
  <c r="E316" i="9"/>
  <c r="D316" i="9"/>
  <c r="E315" i="9"/>
  <c r="D315" i="9"/>
  <c r="E314" i="9"/>
  <c r="D314" i="9"/>
  <c r="E313" i="9"/>
  <c r="D313" i="9"/>
  <c r="E312" i="9"/>
  <c r="D312" i="9"/>
  <c r="E311" i="9"/>
  <c r="D311" i="9"/>
  <c r="E310" i="9"/>
  <c r="D310" i="9"/>
  <c r="E309" i="9"/>
  <c r="D309" i="9"/>
  <c r="E308" i="9"/>
  <c r="D308" i="9"/>
  <c r="E307" i="9"/>
  <c r="D307" i="9"/>
  <c r="E306" i="9"/>
  <c r="D306" i="9"/>
  <c r="E305" i="9"/>
  <c r="D305" i="9"/>
  <c r="E304" i="9"/>
  <c r="D304" i="9"/>
  <c r="E303" i="9"/>
  <c r="D303" i="9"/>
  <c r="E302" i="9"/>
  <c r="D302" i="9"/>
  <c r="E301" i="9"/>
  <c r="D301" i="9"/>
  <c r="E300" i="9"/>
  <c r="D300" i="9"/>
  <c r="E299" i="9"/>
  <c r="D299" i="9"/>
  <c r="E298" i="9"/>
  <c r="D298" i="9"/>
  <c r="E297" i="9"/>
  <c r="D297" i="9"/>
  <c r="E296" i="9"/>
  <c r="D296" i="9"/>
  <c r="E295" i="9"/>
  <c r="D295" i="9"/>
  <c r="E294" i="9"/>
  <c r="D294" i="9"/>
  <c r="E293" i="9"/>
  <c r="D293" i="9"/>
  <c r="E292" i="9"/>
  <c r="D292" i="9"/>
  <c r="E291" i="9"/>
  <c r="D291" i="9"/>
  <c r="E290" i="9"/>
  <c r="D290" i="9"/>
  <c r="E289" i="9"/>
  <c r="D289" i="9"/>
  <c r="E288" i="9"/>
  <c r="D288" i="9"/>
  <c r="E287" i="9"/>
  <c r="D287" i="9"/>
  <c r="E286" i="9"/>
  <c r="D286" i="9"/>
  <c r="E285" i="9"/>
  <c r="D285" i="9"/>
  <c r="E284" i="9"/>
  <c r="D284" i="9"/>
  <c r="E283" i="9"/>
  <c r="D283" i="9"/>
  <c r="E282" i="9"/>
  <c r="D282" i="9"/>
  <c r="E281" i="9"/>
  <c r="D281" i="9"/>
  <c r="E280" i="9"/>
  <c r="D280" i="9"/>
  <c r="E279" i="9"/>
  <c r="D279" i="9"/>
  <c r="E278" i="9"/>
  <c r="D278" i="9"/>
  <c r="E277" i="9"/>
  <c r="D277" i="9"/>
  <c r="E276" i="9"/>
  <c r="D276" i="9"/>
  <c r="E275" i="9"/>
  <c r="D275" i="9"/>
  <c r="E274" i="9"/>
  <c r="D274" i="9"/>
  <c r="E273" i="9"/>
  <c r="D273" i="9"/>
  <c r="E272" i="9"/>
  <c r="D272" i="9"/>
  <c r="E271" i="9"/>
  <c r="D271" i="9"/>
  <c r="E270" i="9"/>
  <c r="D270" i="9"/>
  <c r="E269" i="9"/>
  <c r="D269" i="9"/>
  <c r="E268" i="9"/>
  <c r="D268" i="9"/>
  <c r="E267" i="9"/>
  <c r="D267" i="9"/>
  <c r="E266" i="9"/>
  <c r="D266" i="9"/>
  <c r="E265" i="9"/>
  <c r="D265" i="9"/>
  <c r="E264" i="9"/>
  <c r="D264" i="9"/>
  <c r="E263" i="9"/>
  <c r="D263" i="9"/>
  <c r="E262" i="9"/>
  <c r="D262" i="9"/>
  <c r="E261" i="9"/>
  <c r="D261" i="9"/>
  <c r="E260" i="9"/>
  <c r="D260" i="9"/>
  <c r="E259" i="9"/>
  <c r="D259" i="9"/>
  <c r="E258" i="9"/>
  <c r="D258" i="9"/>
  <c r="E257" i="9"/>
  <c r="D257" i="9"/>
  <c r="E256" i="9"/>
  <c r="D256" i="9"/>
  <c r="E255" i="9"/>
  <c r="D255" i="9"/>
  <c r="E254" i="9"/>
  <c r="D254" i="9"/>
  <c r="E253" i="9"/>
  <c r="D253" i="9"/>
  <c r="E252" i="9"/>
  <c r="D252" i="9"/>
  <c r="E251" i="9"/>
  <c r="D251" i="9"/>
  <c r="E250" i="9"/>
  <c r="D250" i="9"/>
  <c r="E249" i="9"/>
  <c r="D249" i="9"/>
  <c r="E248" i="9"/>
  <c r="D248" i="9"/>
  <c r="E247" i="9"/>
  <c r="D247" i="9"/>
  <c r="E246" i="9"/>
  <c r="D246" i="9"/>
  <c r="E245" i="9"/>
  <c r="D245" i="9"/>
  <c r="E244" i="9"/>
  <c r="D244" i="9"/>
  <c r="E243" i="9"/>
  <c r="D243" i="9"/>
  <c r="E242" i="9"/>
  <c r="D242" i="9"/>
  <c r="E241" i="9"/>
  <c r="D241" i="9"/>
  <c r="E240" i="9"/>
  <c r="D240" i="9"/>
  <c r="E239" i="9"/>
  <c r="D239" i="9"/>
  <c r="E238" i="9"/>
  <c r="D238" i="9"/>
  <c r="E237" i="9"/>
  <c r="D237" i="9"/>
  <c r="E236" i="9"/>
  <c r="D236" i="9"/>
  <c r="E235" i="9"/>
  <c r="D235" i="9"/>
  <c r="E234" i="9"/>
  <c r="D234" i="9"/>
  <c r="E233" i="9"/>
  <c r="D233" i="9"/>
  <c r="E232" i="9"/>
  <c r="D232" i="9"/>
  <c r="E231" i="9"/>
  <c r="D231" i="9"/>
  <c r="E230" i="9"/>
  <c r="D230" i="9"/>
  <c r="E229" i="9"/>
  <c r="D229" i="9"/>
  <c r="E228" i="9"/>
  <c r="D228" i="9"/>
  <c r="E227" i="9"/>
  <c r="D227" i="9"/>
  <c r="E226" i="9"/>
  <c r="D226" i="9"/>
  <c r="E225" i="9"/>
  <c r="D225" i="9"/>
  <c r="E224" i="9"/>
  <c r="D224" i="9"/>
  <c r="E223" i="9"/>
  <c r="D223" i="9"/>
  <c r="E222" i="9"/>
  <c r="D222" i="9"/>
  <c r="E221" i="9"/>
  <c r="D221" i="9"/>
  <c r="E220" i="9"/>
  <c r="D220" i="9"/>
  <c r="E219" i="9"/>
  <c r="D219" i="9"/>
  <c r="E218" i="9"/>
  <c r="D218" i="9"/>
  <c r="E217" i="9"/>
  <c r="D217" i="9"/>
  <c r="E216" i="9"/>
  <c r="D216" i="9"/>
  <c r="E215" i="9"/>
  <c r="D215" i="9"/>
  <c r="E214" i="9"/>
  <c r="D214" i="9"/>
  <c r="E213" i="9"/>
  <c r="D213" i="9"/>
  <c r="E212" i="9"/>
  <c r="D212" i="9"/>
  <c r="E211" i="9"/>
  <c r="D211" i="9"/>
  <c r="E210" i="9"/>
  <c r="D210" i="9"/>
  <c r="E209" i="9"/>
  <c r="D209" i="9"/>
  <c r="E208" i="9"/>
  <c r="D208" i="9"/>
  <c r="E207" i="9"/>
  <c r="D207" i="9"/>
  <c r="E206" i="9"/>
  <c r="D206" i="9"/>
  <c r="E205" i="9"/>
  <c r="D205" i="9"/>
  <c r="E204" i="9"/>
  <c r="D204" i="9"/>
  <c r="E203" i="9"/>
  <c r="D203" i="9"/>
  <c r="E202" i="9"/>
  <c r="D202" i="9"/>
  <c r="E201" i="9"/>
  <c r="D201" i="9"/>
  <c r="E200" i="9"/>
  <c r="D200" i="9"/>
  <c r="E199" i="9"/>
  <c r="D199" i="9"/>
  <c r="E198" i="9"/>
  <c r="D198" i="9"/>
  <c r="E197" i="9"/>
  <c r="D197" i="9"/>
  <c r="E196" i="9"/>
  <c r="D196" i="9"/>
  <c r="E195" i="9"/>
  <c r="D195" i="9"/>
  <c r="E194" i="9"/>
  <c r="D194" i="9"/>
  <c r="E193" i="9"/>
  <c r="D193" i="9"/>
  <c r="E192" i="9"/>
  <c r="D192" i="9"/>
  <c r="E191" i="9"/>
  <c r="D191" i="9"/>
  <c r="E190" i="9"/>
  <c r="D190" i="9"/>
  <c r="E189" i="9"/>
  <c r="D189" i="9"/>
  <c r="E188" i="9"/>
  <c r="D188" i="9"/>
  <c r="E187" i="9"/>
  <c r="D187" i="9"/>
  <c r="E186" i="9"/>
  <c r="D186" i="9"/>
  <c r="E185" i="9"/>
  <c r="D185" i="9"/>
  <c r="E184" i="9"/>
  <c r="D184" i="9"/>
  <c r="E183" i="9"/>
  <c r="D183" i="9"/>
  <c r="E182" i="9"/>
  <c r="D182" i="9"/>
  <c r="E181" i="9"/>
  <c r="D181" i="9"/>
  <c r="E180" i="9"/>
  <c r="D180" i="9"/>
  <c r="E179" i="9"/>
  <c r="D179" i="9"/>
  <c r="E178" i="9"/>
  <c r="D178" i="9"/>
  <c r="E177" i="9"/>
  <c r="D177" i="9"/>
  <c r="E176" i="9"/>
  <c r="D176" i="9"/>
  <c r="E175" i="9"/>
  <c r="D175" i="9"/>
  <c r="E174" i="9"/>
  <c r="D174" i="9"/>
  <c r="E173" i="9"/>
  <c r="D173" i="9"/>
  <c r="E172" i="9"/>
  <c r="D172" i="9"/>
  <c r="E171" i="9"/>
  <c r="D171" i="9"/>
  <c r="E170" i="9"/>
  <c r="D170" i="9"/>
  <c r="E169" i="9"/>
  <c r="D169" i="9"/>
  <c r="E168" i="9"/>
  <c r="D168" i="9"/>
  <c r="E167" i="9"/>
  <c r="D167" i="9"/>
  <c r="E166" i="9"/>
  <c r="D166" i="9"/>
  <c r="E165" i="9"/>
  <c r="D165" i="9"/>
  <c r="E164" i="9"/>
  <c r="D164" i="9"/>
  <c r="E163" i="9"/>
  <c r="D163" i="9"/>
  <c r="E162" i="9"/>
  <c r="D162" i="9"/>
  <c r="E161" i="9"/>
  <c r="D161" i="9"/>
  <c r="E160" i="9"/>
  <c r="D160" i="9"/>
  <c r="E159" i="9"/>
  <c r="D159" i="9"/>
  <c r="E158" i="9"/>
  <c r="D158" i="9"/>
  <c r="E157" i="9"/>
  <c r="D157" i="9"/>
  <c r="E156" i="9"/>
  <c r="D156" i="9"/>
  <c r="E155" i="9"/>
  <c r="D155" i="9"/>
  <c r="E154" i="9"/>
  <c r="D154" i="9"/>
  <c r="E153" i="9"/>
  <c r="D153" i="9"/>
  <c r="E152" i="9"/>
  <c r="D152" i="9"/>
  <c r="E151" i="9"/>
  <c r="D151" i="9"/>
  <c r="E150" i="9"/>
  <c r="D150" i="9"/>
  <c r="E149" i="9"/>
  <c r="D149" i="9"/>
  <c r="E148" i="9"/>
  <c r="D148" i="9"/>
  <c r="E147" i="9"/>
  <c r="D147" i="9"/>
  <c r="E146" i="9"/>
  <c r="D146" i="9"/>
  <c r="E145" i="9"/>
  <c r="D145" i="9"/>
  <c r="E144" i="9"/>
  <c r="D144" i="9"/>
  <c r="E143" i="9"/>
  <c r="D143" i="9"/>
  <c r="E142" i="9"/>
  <c r="D142" i="9"/>
  <c r="E141" i="9"/>
  <c r="D141" i="9"/>
  <c r="E140" i="9"/>
  <c r="D140" i="9"/>
  <c r="E139" i="9"/>
  <c r="D139" i="9"/>
  <c r="E138" i="9"/>
  <c r="D138" i="9"/>
  <c r="E137" i="9"/>
  <c r="D137" i="9"/>
  <c r="E136" i="9"/>
  <c r="D136" i="9"/>
  <c r="E135" i="9"/>
  <c r="D135" i="9"/>
  <c r="E134" i="9"/>
  <c r="D134" i="9"/>
  <c r="E133" i="9"/>
  <c r="D133" i="9"/>
  <c r="E132" i="9"/>
  <c r="D132" i="9"/>
  <c r="E131" i="9"/>
  <c r="D131" i="9"/>
  <c r="E130" i="9"/>
  <c r="D130" i="9"/>
  <c r="E129" i="9"/>
  <c r="D129" i="9"/>
  <c r="E128" i="9"/>
  <c r="D128" i="9"/>
  <c r="E127" i="9"/>
  <c r="D127" i="9"/>
  <c r="E126" i="9"/>
  <c r="D126" i="9"/>
  <c r="E125" i="9"/>
  <c r="D125" i="9"/>
  <c r="E124" i="9"/>
  <c r="D124" i="9"/>
  <c r="E123" i="9"/>
  <c r="D123" i="9"/>
  <c r="E122" i="9"/>
  <c r="D122" i="9"/>
  <c r="E121" i="9"/>
  <c r="D121" i="9"/>
  <c r="E120" i="9"/>
  <c r="D120" i="9"/>
  <c r="E119" i="9"/>
  <c r="D119" i="9"/>
  <c r="E118" i="9"/>
  <c r="D118" i="9"/>
  <c r="E117" i="9"/>
  <c r="D117" i="9"/>
  <c r="E116" i="9"/>
  <c r="D116" i="9"/>
  <c r="E115" i="9"/>
  <c r="D115" i="9"/>
  <c r="E114" i="9"/>
  <c r="D114" i="9"/>
  <c r="E113" i="9"/>
  <c r="D113" i="9"/>
  <c r="E112" i="9"/>
  <c r="D112" i="9"/>
  <c r="E111" i="9"/>
  <c r="D111" i="9"/>
  <c r="E110" i="9"/>
  <c r="D110" i="9"/>
  <c r="E109" i="9"/>
  <c r="D109" i="9"/>
  <c r="E108" i="9"/>
  <c r="D108" i="9"/>
  <c r="E107" i="9"/>
  <c r="D107" i="9"/>
  <c r="E106" i="9"/>
  <c r="D106" i="9"/>
  <c r="E105" i="9"/>
  <c r="D105" i="9"/>
  <c r="E104" i="9"/>
  <c r="D104" i="9"/>
  <c r="E103" i="9"/>
  <c r="D103" i="9"/>
  <c r="E102" i="9"/>
  <c r="D102" i="9"/>
  <c r="E101" i="9"/>
  <c r="D101" i="9"/>
  <c r="E100" i="9"/>
  <c r="D100" i="9"/>
  <c r="E99" i="9"/>
  <c r="D99" i="9"/>
  <c r="E98" i="9"/>
  <c r="D98" i="9"/>
  <c r="E97" i="9"/>
  <c r="D97" i="9"/>
  <c r="E96" i="9"/>
  <c r="D96" i="9"/>
  <c r="E95" i="9"/>
  <c r="D95" i="9"/>
  <c r="E94" i="9"/>
  <c r="D94" i="9"/>
  <c r="E93" i="9"/>
  <c r="D93" i="9"/>
  <c r="E92" i="9"/>
  <c r="D92" i="9"/>
  <c r="E91" i="9"/>
  <c r="D91" i="9"/>
  <c r="E90" i="9"/>
  <c r="D90" i="9"/>
  <c r="E89" i="9"/>
  <c r="D89" i="9"/>
  <c r="E88" i="9"/>
  <c r="D88" i="9"/>
  <c r="E87" i="9"/>
  <c r="D87" i="9"/>
  <c r="E86" i="9"/>
  <c r="D86" i="9"/>
  <c r="E85" i="9"/>
  <c r="D85" i="9"/>
  <c r="E84" i="9"/>
  <c r="D84" i="9"/>
  <c r="E83" i="9"/>
  <c r="D83" i="9"/>
  <c r="E82" i="9"/>
  <c r="D82" i="9"/>
  <c r="E81" i="9"/>
  <c r="D81" i="9"/>
  <c r="E80" i="9"/>
  <c r="D80" i="9"/>
  <c r="E79" i="9"/>
  <c r="D79" i="9"/>
  <c r="E78" i="9"/>
  <c r="D78" i="9"/>
  <c r="E77" i="9"/>
  <c r="D77" i="9"/>
  <c r="E76" i="9"/>
  <c r="D76" i="9"/>
  <c r="E75" i="9"/>
  <c r="D75" i="9"/>
  <c r="E74" i="9"/>
  <c r="D74" i="9"/>
  <c r="E73" i="9"/>
  <c r="D73" i="9"/>
  <c r="E72" i="9"/>
  <c r="D72" i="9"/>
  <c r="E71" i="9"/>
  <c r="D71" i="9"/>
  <c r="E70" i="9"/>
  <c r="D70" i="9"/>
  <c r="E69" i="9"/>
  <c r="D69" i="9"/>
  <c r="E68" i="9"/>
  <c r="D68" i="9"/>
  <c r="E67" i="9"/>
  <c r="D67" i="9"/>
  <c r="E66" i="9"/>
  <c r="D66" i="9"/>
  <c r="E65" i="9"/>
  <c r="D65" i="9"/>
  <c r="E64" i="9"/>
  <c r="D64" i="9"/>
  <c r="E63" i="9"/>
  <c r="D63" i="9"/>
  <c r="E62" i="9"/>
  <c r="D62" i="9"/>
  <c r="E61" i="9"/>
  <c r="D61" i="9"/>
  <c r="E60" i="9"/>
  <c r="D60" i="9"/>
  <c r="E59" i="9"/>
  <c r="D59" i="9"/>
  <c r="E58" i="9"/>
  <c r="D58" i="9"/>
  <c r="E57" i="9"/>
  <c r="D57" i="9"/>
  <c r="E56" i="9"/>
  <c r="D56" i="9"/>
  <c r="E55" i="9"/>
  <c r="D55" i="9"/>
  <c r="E54" i="9"/>
  <c r="D54" i="9"/>
  <c r="E53" i="9"/>
  <c r="D53" i="9"/>
  <c r="E52" i="9"/>
  <c r="D52" i="9"/>
  <c r="E51" i="9"/>
  <c r="D51" i="9"/>
  <c r="E50" i="9"/>
  <c r="D50" i="9"/>
  <c r="E49" i="9"/>
  <c r="D49" i="9"/>
  <c r="E48" i="9"/>
  <c r="D48" i="9"/>
  <c r="E47" i="9"/>
  <c r="D47" i="9"/>
  <c r="E46" i="9"/>
  <c r="D46" i="9"/>
  <c r="E45" i="9"/>
  <c r="D45" i="9"/>
  <c r="E44" i="9"/>
  <c r="D44" i="9"/>
  <c r="E43" i="9"/>
  <c r="D43" i="9"/>
  <c r="E42" i="9"/>
  <c r="D42" i="9"/>
  <c r="E41" i="9"/>
  <c r="D41" i="9"/>
  <c r="E40" i="9"/>
  <c r="D40" i="9"/>
  <c r="E39" i="9"/>
  <c r="D39" i="9"/>
  <c r="E38" i="9"/>
  <c r="D38" i="9"/>
  <c r="E37" i="9"/>
  <c r="D37" i="9"/>
  <c r="E36" i="9"/>
  <c r="D36" i="9"/>
  <c r="E35" i="9"/>
  <c r="D35" i="9"/>
  <c r="E34" i="9"/>
  <c r="D34" i="9"/>
  <c r="E33" i="9"/>
  <c r="D33" i="9"/>
  <c r="E32" i="9"/>
  <c r="D32" i="9"/>
  <c r="E31" i="9"/>
  <c r="D31" i="9"/>
  <c r="E30" i="9"/>
  <c r="D30" i="9"/>
  <c r="E29" i="9"/>
  <c r="D29" i="9"/>
  <c r="E28" i="9"/>
  <c r="D28" i="9"/>
  <c r="E27" i="9"/>
  <c r="D27" i="9"/>
  <c r="E26" i="9"/>
  <c r="D26" i="9"/>
  <c r="E25" i="9"/>
  <c r="D25" i="9"/>
  <c r="E24" i="9"/>
  <c r="D24" i="9"/>
  <c r="E23" i="9"/>
  <c r="D23" i="9"/>
  <c r="E22" i="9"/>
  <c r="D22" i="9"/>
  <c r="E21" i="9"/>
  <c r="D21" i="9"/>
  <c r="E20" i="9"/>
  <c r="D20" i="9"/>
  <c r="E19" i="9"/>
  <c r="D19" i="9"/>
  <c r="E18" i="9"/>
  <c r="D18" i="9"/>
  <c r="E17" i="9"/>
  <c r="D17" i="9"/>
  <c r="E16" i="9"/>
  <c r="D16" i="9"/>
  <c r="E15" i="9"/>
  <c r="D15" i="9"/>
  <c r="E14" i="9"/>
  <c r="D14" i="9"/>
  <c r="E13" i="9"/>
  <c r="D13" i="9"/>
  <c r="E12" i="9"/>
  <c r="D12" i="9"/>
  <c r="E11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3" i="9"/>
  <c r="D3" i="9"/>
  <c r="E2" i="9"/>
  <c r="D2" i="9"/>
  <c r="R667" i="12"/>
  <c r="Q656" i="12"/>
  <c r="P615" i="12"/>
  <c r="O601" i="12"/>
  <c r="O602" i="12" s="1"/>
  <c r="G602" i="12" s="1"/>
  <c r="N567" i="12"/>
  <c r="M378" i="12"/>
  <c r="M379" i="12" s="1"/>
  <c r="L338" i="12"/>
  <c r="L339" i="12" s="1"/>
  <c r="K47" i="12"/>
  <c r="C47" i="12" s="1"/>
  <c r="Q656" i="4"/>
  <c r="I656" i="4" s="1"/>
  <c r="P615" i="4"/>
  <c r="H615" i="4" s="1"/>
  <c r="O601" i="4"/>
  <c r="O602" i="4" s="1"/>
  <c r="L338" i="4"/>
  <c r="E2" i="10"/>
  <c r="F2" i="10" s="1"/>
  <c r="C79" i="15" s="1"/>
  <c r="D79" i="15" s="1"/>
  <c r="B1313" i="6"/>
  <c r="C1313" i="6" s="1"/>
  <c r="B1312" i="6"/>
  <c r="C1312" i="6" s="1"/>
  <c r="B1311" i="6"/>
  <c r="C1311" i="6" s="1"/>
  <c r="B1310" i="6"/>
  <c r="C1310" i="6" s="1"/>
  <c r="B1309" i="6"/>
  <c r="C1309" i="6" s="1"/>
  <c r="B1308" i="6"/>
  <c r="C1308" i="6" s="1"/>
  <c r="B1307" i="6"/>
  <c r="C1307" i="6" s="1"/>
  <c r="B1306" i="6"/>
  <c r="C1306" i="6" s="1"/>
  <c r="B1305" i="6"/>
  <c r="C1305" i="6" s="1"/>
  <c r="B1304" i="6"/>
  <c r="C1304" i="6" s="1"/>
  <c r="B1303" i="6"/>
  <c r="C1303" i="6" s="1"/>
  <c r="B1302" i="6"/>
  <c r="C1302" i="6" s="1"/>
  <c r="B1301" i="6"/>
  <c r="C1301" i="6" s="1"/>
  <c r="B1300" i="6"/>
  <c r="C1300" i="6" s="1"/>
  <c r="B1299" i="6"/>
  <c r="C1299" i="6" s="1"/>
  <c r="B1298" i="6"/>
  <c r="C1298" i="6" s="1"/>
  <c r="B1297" i="6"/>
  <c r="C1297" i="6" s="1"/>
  <c r="B1296" i="6"/>
  <c r="C1296" i="6" s="1"/>
  <c r="B1295" i="6"/>
  <c r="C1295" i="6" s="1"/>
  <c r="B1294" i="6"/>
  <c r="C1294" i="6" s="1"/>
  <c r="B1293" i="6"/>
  <c r="C1293" i="6" s="1"/>
  <c r="B1292" i="6"/>
  <c r="C1292" i="6" s="1"/>
  <c r="B1291" i="6"/>
  <c r="C1291" i="6" s="1"/>
  <c r="B1290" i="6"/>
  <c r="C1290" i="6" s="1"/>
  <c r="B1289" i="6"/>
  <c r="C1289" i="6" s="1"/>
  <c r="B1288" i="6"/>
  <c r="C1288" i="6" s="1"/>
  <c r="B1287" i="6"/>
  <c r="C1287" i="6" s="1"/>
  <c r="B1286" i="6"/>
  <c r="C1286" i="6" s="1"/>
  <c r="B1285" i="6"/>
  <c r="C1285" i="6" s="1"/>
  <c r="B1284" i="6"/>
  <c r="C1284" i="6" s="1"/>
  <c r="B1283" i="6"/>
  <c r="C1283" i="6" s="1"/>
  <c r="B1282" i="6"/>
  <c r="C1282" i="6" s="1"/>
  <c r="B1281" i="6"/>
  <c r="C1281" i="6" s="1"/>
  <c r="B1280" i="6"/>
  <c r="C1280" i="6" s="1"/>
  <c r="B1279" i="6"/>
  <c r="C1279" i="6" s="1"/>
  <c r="B1278" i="6"/>
  <c r="C1278" i="6" s="1"/>
  <c r="B1277" i="6"/>
  <c r="C1277" i="6" s="1"/>
  <c r="B1276" i="6"/>
  <c r="C1276" i="6" s="1"/>
  <c r="B1275" i="6"/>
  <c r="C1275" i="6" s="1"/>
  <c r="B1274" i="6"/>
  <c r="C1274" i="6" s="1"/>
  <c r="B1273" i="6"/>
  <c r="C1273" i="6" s="1"/>
  <c r="B1272" i="6"/>
  <c r="C1272" i="6" s="1"/>
  <c r="B1271" i="6"/>
  <c r="C1271" i="6" s="1"/>
  <c r="B1270" i="6"/>
  <c r="C1270" i="6" s="1"/>
  <c r="B1269" i="6"/>
  <c r="C1269" i="6" s="1"/>
  <c r="B1268" i="6"/>
  <c r="C1268" i="6" s="1"/>
  <c r="B1267" i="6"/>
  <c r="C1267" i="6" s="1"/>
  <c r="B1266" i="6"/>
  <c r="C1266" i="6" s="1"/>
  <c r="B1265" i="6"/>
  <c r="C1265" i="6" s="1"/>
  <c r="B1264" i="6"/>
  <c r="C1264" i="6" s="1"/>
  <c r="B1263" i="6"/>
  <c r="C1263" i="6" s="1"/>
  <c r="B1262" i="6"/>
  <c r="C1262" i="6" s="1"/>
  <c r="B1261" i="6"/>
  <c r="C1261" i="6" s="1"/>
  <c r="B1260" i="6"/>
  <c r="C1260" i="6" s="1"/>
  <c r="B1259" i="6"/>
  <c r="C1259" i="6" s="1"/>
  <c r="B1258" i="6"/>
  <c r="C1258" i="6" s="1"/>
  <c r="B1257" i="6"/>
  <c r="C1257" i="6" s="1"/>
  <c r="B1256" i="6"/>
  <c r="C1256" i="6" s="1"/>
  <c r="B1255" i="6"/>
  <c r="C1255" i="6" s="1"/>
  <c r="B1254" i="6"/>
  <c r="C1254" i="6" s="1"/>
  <c r="B1253" i="6"/>
  <c r="C1253" i="6" s="1"/>
  <c r="B1252" i="6"/>
  <c r="C1252" i="6" s="1"/>
  <c r="B1251" i="6"/>
  <c r="C1251" i="6" s="1"/>
  <c r="B1250" i="6"/>
  <c r="C1250" i="6" s="1"/>
  <c r="B1249" i="6"/>
  <c r="C1249" i="6" s="1"/>
  <c r="B1248" i="6"/>
  <c r="C1248" i="6" s="1"/>
  <c r="B1247" i="6"/>
  <c r="C1247" i="6" s="1"/>
  <c r="B1246" i="6"/>
  <c r="C1246" i="6" s="1"/>
  <c r="B1245" i="6"/>
  <c r="C1245" i="6" s="1"/>
  <c r="B1244" i="6"/>
  <c r="C1244" i="6" s="1"/>
  <c r="B1243" i="6"/>
  <c r="C1243" i="6" s="1"/>
  <c r="B1242" i="6"/>
  <c r="C1242" i="6" s="1"/>
  <c r="B1241" i="6"/>
  <c r="C1241" i="6" s="1"/>
  <c r="B1240" i="6"/>
  <c r="C1240" i="6" s="1"/>
  <c r="B1239" i="6"/>
  <c r="C1239" i="6" s="1"/>
  <c r="B1238" i="6"/>
  <c r="C1238" i="6" s="1"/>
  <c r="B1237" i="6"/>
  <c r="C1237" i="6" s="1"/>
  <c r="B1236" i="6"/>
  <c r="C1236" i="6" s="1"/>
  <c r="B1235" i="6"/>
  <c r="C1235" i="6" s="1"/>
  <c r="B1234" i="6"/>
  <c r="C1234" i="6" s="1"/>
  <c r="B1233" i="6"/>
  <c r="C1233" i="6" s="1"/>
  <c r="B1232" i="6"/>
  <c r="C1232" i="6" s="1"/>
  <c r="B1231" i="6"/>
  <c r="C1231" i="6" s="1"/>
  <c r="B1230" i="6"/>
  <c r="C1230" i="6" s="1"/>
  <c r="B1229" i="6"/>
  <c r="C1229" i="6" s="1"/>
  <c r="B1228" i="6"/>
  <c r="C1228" i="6" s="1"/>
  <c r="B1227" i="6"/>
  <c r="M406" i="29" s="1"/>
  <c r="M407" i="29" s="1"/>
  <c r="B1226" i="6"/>
  <c r="C1226" i="6" s="1"/>
  <c r="B1225" i="6"/>
  <c r="C1225" i="6" s="1"/>
  <c r="B1224" i="6"/>
  <c r="C1224" i="6" s="1"/>
  <c r="B1223" i="6"/>
  <c r="C1223" i="6" s="1"/>
  <c r="B1222" i="6"/>
  <c r="C1222" i="6" s="1"/>
  <c r="B1221" i="6"/>
  <c r="C1221" i="6" s="1"/>
  <c r="B1220" i="6"/>
  <c r="C1220" i="6" s="1"/>
  <c r="B1219" i="6"/>
  <c r="C1219" i="6" s="1"/>
  <c r="B1218" i="6"/>
  <c r="C1218" i="6" s="1"/>
  <c r="B1217" i="6"/>
  <c r="C1217" i="6" s="1"/>
  <c r="B1216" i="6"/>
  <c r="C1216" i="6" s="1"/>
  <c r="B1215" i="6"/>
  <c r="C1215" i="6" s="1"/>
  <c r="B1214" i="6"/>
  <c r="C1214" i="6" s="1"/>
  <c r="B1213" i="6"/>
  <c r="C1213" i="6" s="1"/>
  <c r="B1212" i="6"/>
  <c r="C1212" i="6" s="1"/>
  <c r="B1211" i="6"/>
  <c r="C1211" i="6" s="1"/>
  <c r="B1210" i="6"/>
  <c r="C1210" i="6" s="1"/>
  <c r="B1209" i="6"/>
  <c r="C1209" i="6" s="1"/>
  <c r="B1208" i="6"/>
  <c r="C1208" i="6" s="1"/>
  <c r="B1207" i="6"/>
  <c r="C1207" i="6" s="1"/>
  <c r="B1206" i="6"/>
  <c r="C1206" i="6" s="1"/>
  <c r="B1205" i="6"/>
  <c r="C1205" i="6" s="1"/>
  <c r="B1204" i="6"/>
  <c r="C1204" i="6" s="1"/>
  <c r="B1203" i="6"/>
  <c r="C1203" i="6" s="1"/>
  <c r="B1202" i="6"/>
  <c r="C1202" i="6" s="1"/>
  <c r="B1201" i="6"/>
  <c r="C1201" i="6" s="1"/>
  <c r="B1200" i="6"/>
  <c r="C1200" i="6" s="1"/>
  <c r="B1199" i="6"/>
  <c r="C1199" i="6" s="1"/>
  <c r="B1198" i="6"/>
  <c r="C1198" i="6" s="1"/>
  <c r="B1197" i="6"/>
  <c r="C1197" i="6" s="1"/>
  <c r="B1196" i="6"/>
  <c r="C1196" i="6" s="1"/>
  <c r="B1195" i="6"/>
  <c r="C1195" i="6" s="1"/>
  <c r="B1194" i="6"/>
  <c r="C1194" i="6" s="1"/>
  <c r="B1193" i="6"/>
  <c r="C1193" i="6" s="1"/>
  <c r="B1192" i="6"/>
  <c r="C1192" i="6" s="1"/>
  <c r="B1191" i="6"/>
  <c r="C1191" i="6" s="1"/>
  <c r="B1190" i="6"/>
  <c r="C1190" i="6" s="1"/>
  <c r="B1189" i="6"/>
  <c r="C1189" i="6" s="1"/>
  <c r="B1188" i="6"/>
  <c r="C1188" i="6" s="1"/>
  <c r="B1187" i="6"/>
  <c r="C1187" i="6" s="1"/>
  <c r="B1186" i="6"/>
  <c r="C1186" i="6" s="1"/>
  <c r="B1185" i="6"/>
  <c r="C1185" i="6" s="1"/>
  <c r="B1184" i="6"/>
  <c r="C1184" i="6" s="1"/>
  <c r="B1183" i="6"/>
  <c r="C1183" i="6" s="1"/>
  <c r="B1182" i="6"/>
  <c r="C1182" i="6" s="1"/>
  <c r="B1181" i="6"/>
  <c r="C1181" i="6" s="1"/>
  <c r="B1180" i="6"/>
  <c r="C1180" i="6" s="1"/>
  <c r="B1179" i="6"/>
  <c r="C1179" i="6" s="1"/>
  <c r="B1178" i="6"/>
  <c r="C1178" i="6" s="1"/>
  <c r="B1177" i="6"/>
  <c r="C1177" i="6" s="1"/>
  <c r="B1176" i="6"/>
  <c r="C1176" i="6" s="1"/>
  <c r="B1175" i="6"/>
  <c r="C1175" i="6" s="1"/>
  <c r="B1174" i="6"/>
  <c r="C1174" i="6" s="1"/>
  <c r="B1173" i="6"/>
  <c r="C1173" i="6" s="1"/>
  <c r="B1172" i="6"/>
  <c r="C1172" i="6" s="1"/>
  <c r="B1171" i="6"/>
  <c r="C1171" i="6" s="1"/>
  <c r="B1170" i="6"/>
  <c r="C1170" i="6" s="1"/>
  <c r="B1169" i="6"/>
  <c r="C1169" i="6" s="1"/>
  <c r="B1168" i="6"/>
  <c r="C1168" i="6" s="1"/>
  <c r="B1167" i="6"/>
  <c r="C1167" i="6" s="1"/>
  <c r="B1166" i="6"/>
  <c r="C1166" i="6" s="1"/>
  <c r="B1165" i="6"/>
  <c r="C1165" i="6" s="1"/>
  <c r="B1164" i="6"/>
  <c r="C1164" i="6" s="1"/>
  <c r="B1163" i="6"/>
  <c r="C1163" i="6" s="1"/>
  <c r="B1162" i="6"/>
  <c r="C1162" i="6" s="1"/>
  <c r="B1161" i="6"/>
  <c r="C1161" i="6" s="1"/>
  <c r="B1160" i="6"/>
  <c r="C1160" i="6" s="1"/>
  <c r="B1159" i="6"/>
  <c r="C1159" i="6" s="1"/>
  <c r="B1158" i="6"/>
  <c r="C1158" i="6" s="1"/>
  <c r="B1157" i="6"/>
  <c r="C1157" i="6" s="1"/>
  <c r="B1156" i="6"/>
  <c r="C1156" i="6" s="1"/>
  <c r="B1155" i="6"/>
  <c r="C1155" i="6" s="1"/>
  <c r="B1154" i="6"/>
  <c r="C1154" i="6" s="1"/>
  <c r="B1153" i="6"/>
  <c r="C1153" i="6" s="1"/>
  <c r="B1152" i="6"/>
  <c r="C1152" i="6" s="1"/>
  <c r="B1151" i="6"/>
  <c r="C1151" i="6" s="1"/>
  <c r="B1150" i="6"/>
  <c r="C1150" i="6" s="1"/>
  <c r="B1149" i="6"/>
  <c r="C1149" i="6" s="1"/>
  <c r="B1148" i="6"/>
  <c r="C1148" i="6" s="1"/>
  <c r="B1147" i="6"/>
  <c r="C1147" i="6" s="1"/>
  <c r="B1146" i="6"/>
  <c r="C1146" i="6" s="1"/>
  <c r="B1145" i="6"/>
  <c r="C1145" i="6" s="1"/>
  <c r="B1144" i="6"/>
  <c r="C1144" i="6" s="1"/>
  <c r="B1143" i="6"/>
  <c r="C1143" i="6" s="1"/>
  <c r="B1142" i="6"/>
  <c r="C1142" i="6" s="1"/>
  <c r="B1141" i="6"/>
  <c r="C1141" i="6" s="1"/>
  <c r="B1140" i="6"/>
  <c r="C1140" i="6" s="1"/>
  <c r="B1139" i="6"/>
  <c r="C1139" i="6" s="1"/>
  <c r="B1138" i="6"/>
  <c r="C1138" i="6" s="1"/>
  <c r="B1137" i="6"/>
  <c r="C1137" i="6" s="1"/>
  <c r="B1136" i="6"/>
  <c r="C1136" i="6" s="1"/>
  <c r="B1135" i="6"/>
  <c r="C1135" i="6" s="1"/>
  <c r="B1134" i="6"/>
  <c r="C1134" i="6" s="1"/>
  <c r="B1133" i="6"/>
  <c r="C1133" i="6" s="1"/>
  <c r="B1132" i="6"/>
  <c r="C1132" i="6" s="1"/>
  <c r="B1131" i="6"/>
  <c r="C1131" i="6" s="1"/>
  <c r="B1130" i="6"/>
  <c r="C1130" i="6" s="1"/>
  <c r="B1129" i="6"/>
  <c r="C1129" i="6" s="1"/>
  <c r="B1128" i="6"/>
  <c r="C1128" i="6" s="1"/>
  <c r="B1127" i="6"/>
  <c r="C1127" i="6" s="1"/>
  <c r="B1126" i="6"/>
  <c r="C1126" i="6" s="1"/>
  <c r="B1125" i="6"/>
  <c r="C1125" i="6" s="1"/>
  <c r="B1124" i="6"/>
  <c r="C1124" i="6" s="1"/>
  <c r="B1123" i="6"/>
  <c r="C1123" i="6" s="1"/>
  <c r="B1122" i="6"/>
  <c r="C1122" i="6" s="1"/>
  <c r="B1121" i="6"/>
  <c r="C1121" i="6" s="1"/>
  <c r="B1120" i="6"/>
  <c r="C1120" i="6" s="1"/>
  <c r="B1119" i="6"/>
  <c r="C1119" i="6" s="1"/>
  <c r="B1118" i="6"/>
  <c r="C1118" i="6" s="1"/>
  <c r="B1117" i="6"/>
  <c r="C1117" i="6" s="1"/>
  <c r="B1116" i="6"/>
  <c r="C1116" i="6" s="1"/>
  <c r="B1115" i="6"/>
  <c r="C1115" i="6" s="1"/>
  <c r="B1114" i="6"/>
  <c r="C1114" i="6" s="1"/>
  <c r="B1113" i="6"/>
  <c r="C1113" i="6" s="1"/>
  <c r="B1112" i="6"/>
  <c r="C1112" i="6" s="1"/>
  <c r="B1111" i="6"/>
  <c r="C1111" i="6" s="1"/>
  <c r="B1110" i="6"/>
  <c r="C1110" i="6" s="1"/>
  <c r="B1109" i="6"/>
  <c r="C1109" i="6" s="1"/>
  <c r="B1108" i="6"/>
  <c r="C1108" i="6" s="1"/>
  <c r="B1107" i="6"/>
  <c r="C1107" i="6" s="1"/>
  <c r="B1106" i="6"/>
  <c r="C1106" i="6" s="1"/>
  <c r="B1105" i="6"/>
  <c r="C1105" i="6" s="1"/>
  <c r="B1104" i="6"/>
  <c r="C1104" i="6" s="1"/>
  <c r="B1103" i="6"/>
  <c r="C1103" i="6" s="1"/>
  <c r="B1102" i="6"/>
  <c r="C1102" i="6" s="1"/>
  <c r="B1101" i="6"/>
  <c r="C1101" i="6" s="1"/>
  <c r="B1100" i="6"/>
  <c r="C1100" i="6" s="1"/>
  <c r="B1099" i="6"/>
  <c r="C1099" i="6" s="1"/>
  <c r="B1098" i="6"/>
  <c r="C1098" i="6" s="1"/>
  <c r="B1097" i="6"/>
  <c r="C1097" i="6" s="1"/>
  <c r="B1096" i="6"/>
  <c r="C1096" i="6" s="1"/>
  <c r="B1095" i="6"/>
  <c r="C1095" i="6" s="1"/>
  <c r="B1094" i="6"/>
  <c r="C1094" i="6" s="1"/>
  <c r="B1093" i="6"/>
  <c r="C1093" i="6" s="1"/>
  <c r="B1092" i="6"/>
  <c r="C1092" i="6" s="1"/>
  <c r="B1091" i="6"/>
  <c r="C1091" i="6" s="1"/>
  <c r="B1090" i="6"/>
  <c r="C1090" i="6" s="1"/>
  <c r="B1089" i="6"/>
  <c r="C1089" i="6" s="1"/>
  <c r="B1088" i="6"/>
  <c r="C1088" i="6" s="1"/>
  <c r="B1087" i="6"/>
  <c r="C1087" i="6" s="1"/>
  <c r="B1086" i="6"/>
  <c r="C1086" i="6" s="1"/>
  <c r="B1085" i="6"/>
  <c r="C1085" i="6" s="1"/>
  <c r="B1084" i="6"/>
  <c r="C1084" i="6" s="1"/>
  <c r="B1083" i="6"/>
  <c r="C1083" i="6" s="1"/>
  <c r="B1082" i="6"/>
  <c r="C1082" i="6" s="1"/>
  <c r="B1081" i="6"/>
  <c r="C1081" i="6" s="1"/>
  <c r="B1080" i="6"/>
  <c r="C1080" i="6" s="1"/>
  <c r="B1079" i="6"/>
  <c r="C1079" i="6" s="1"/>
  <c r="B1078" i="6"/>
  <c r="C1078" i="6" s="1"/>
  <c r="B1077" i="6"/>
  <c r="C1077" i="6" s="1"/>
  <c r="B1076" i="6"/>
  <c r="C1076" i="6" s="1"/>
  <c r="B1075" i="6"/>
  <c r="C1075" i="6" s="1"/>
  <c r="B1074" i="6"/>
  <c r="C1074" i="6" s="1"/>
  <c r="B1073" i="6"/>
  <c r="C1073" i="6" s="1"/>
  <c r="B1072" i="6"/>
  <c r="C1072" i="6" s="1"/>
  <c r="B1071" i="6"/>
  <c r="C1071" i="6" s="1"/>
  <c r="B1070" i="6"/>
  <c r="C1070" i="6" s="1"/>
  <c r="B1069" i="6"/>
  <c r="C1069" i="6" s="1"/>
  <c r="B1068" i="6"/>
  <c r="C1068" i="6" s="1"/>
  <c r="B1067" i="6"/>
  <c r="C1067" i="6" s="1"/>
  <c r="B1066" i="6"/>
  <c r="C1066" i="6" s="1"/>
  <c r="B1065" i="6"/>
  <c r="C1065" i="6" s="1"/>
  <c r="B1064" i="6"/>
  <c r="C1064" i="6" s="1"/>
  <c r="B1063" i="6"/>
  <c r="C1063" i="6" s="1"/>
  <c r="B1062" i="6"/>
  <c r="C1062" i="6" s="1"/>
  <c r="B1061" i="6"/>
  <c r="C1061" i="6" s="1"/>
  <c r="B1060" i="6"/>
  <c r="C1060" i="6" s="1"/>
  <c r="B1059" i="6"/>
  <c r="C1059" i="6" s="1"/>
  <c r="B1058" i="6"/>
  <c r="C1058" i="6" s="1"/>
  <c r="B1057" i="6"/>
  <c r="C1057" i="6" s="1"/>
  <c r="B1056" i="6"/>
  <c r="C1056" i="6" s="1"/>
  <c r="B1055" i="6"/>
  <c r="C1055" i="6" s="1"/>
  <c r="B1054" i="6"/>
  <c r="C1054" i="6" s="1"/>
  <c r="B1053" i="6"/>
  <c r="C1053" i="6" s="1"/>
  <c r="B1052" i="6"/>
  <c r="C1052" i="6" s="1"/>
  <c r="B1051" i="6"/>
  <c r="C1051" i="6" s="1"/>
  <c r="B1050" i="6"/>
  <c r="C1050" i="6" s="1"/>
  <c r="B1049" i="6"/>
  <c r="C1049" i="6" s="1"/>
  <c r="B1048" i="6"/>
  <c r="C1048" i="6" s="1"/>
  <c r="B1047" i="6"/>
  <c r="C1047" i="6" s="1"/>
  <c r="B1046" i="6"/>
  <c r="C1046" i="6" s="1"/>
  <c r="B1045" i="6"/>
  <c r="C1045" i="6" s="1"/>
  <c r="B1044" i="6"/>
  <c r="C1044" i="6" s="1"/>
  <c r="B1043" i="6"/>
  <c r="C1043" i="6" s="1"/>
  <c r="B1042" i="6"/>
  <c r="C1042" i="6" s="1"/>
  <c r="B1041" i="6"/>
  <c r="C1041" i="6" s="1"/>
  <c r="B1040" i="6"/>
  <c r="C1040" i="6" s="1"/>
  <c r="B1039" i="6"/>
  <c r="C1039" i="6" s="1"/>
  <c r="B1038" i="6"/>
  <c r="C1038" i="6" s="1"/>
  <c r="B1037" i="6"/>
  <c r="C1037" i="6" s="1"/>
  <c r="B1036" i="6"/>
  <c r="C1036" i="6" s="1"/>
  <c r="B1035" i="6"/>
  <c r="C1035" i="6" s="1"/>
  <c r="B1034" i="6"/>
  <c r="C1034" i="6" s="1"/>
  <c r="B1033" i="6"/>
  <c r="C1033" i="6" s="1"/>
  <c r="B1032" i="6"/>
  <c r="C1032" i="6" s="1"/>
  <c r="B1031" i="6"/>
  <c r="C1031" i="6" s="1"/>
  <c r="B1030" i="6"/>
  <c r="C1030" i="6" s="1"/>
  <c r="B1029" i="6"/>
  <c r="C1029" i="6" s="1"/>
  <c r="B1028" i="6"/>
  <c r="C1028" i="6" s="1"/>
  <c r="B1027" i="6"/>
  <c r="C1027" i="6" s="1"/>
  <c r="B1026" i="6"/>
  <c r="C1026" i="6" s="1"/>
  <c r="B1025" i="6"/>
  <c r="C1025" i="6" s="1"/>
  <c r="B1024" i="6"/>
  <c r="C1024" i="6" s="1"/>
  <c r="B1023" i="6"/>
  <c r="C1023" i="6" s="1"/>
  <c r="B1022" i="6"/>
  <c r="C1022" i="6" s="1"/>
  <c r="B1021" i="6"/>
  <c r="C1021" i="6" s="1"/>
  <c r="B1020" i="6"/>
  <c r="C1020" i="6" s="1"/>
  <c r="B1019" i="6"/>
  <c r="C1019" i="6" s="1"/>
  <c r="B1018" i="6"/>
  <c r="C1018" i="6" s="1"/>
  <c r="B1017" i="6"/>
  <c r="C1017" i="6" s="1"/>
  <c r="B1016" i="6"/>
  <c r="C1016" i="6" s="1"/>
  <c r="B1015" i="6"/>
  <c r="C1015" i="6" s="1"/>
  <c r="B1014" i="6"/>
  <c r="C1014" i="6" s="1"/>
  <c r="B1013" i="6"/>
  <c r="C1013" i="6" s="1"/>
  <c r="B1012" i="6"/>
  <c r="C1012" i="6" s="1"/>
  <c r="B1011" i="6"/>
  <c r="C1011" i="6" s="1"/>
  <c r="B1010" i="6"/>
  <c r="C1010" i="6" s="1"/>
  <c r="B1009" i="6"/>
  <c r="C1009" i="6" s="1"/>
  <c r="B1008" i="6"/>
  <c r="C1008" i="6" s="1"/>
  <c r="B1007" i="6"/>
  <c r="C1007" i="6" s="1"/>
  <c r="B1006" i="6"/>
  <c r="C1006" i="6" s="1"/>
  <c r="B1005" i="6"/>
  <c r="C1005" i="6" s="1"/>
  <c r="B1004" i="6"/>
  <c r="C1004" i="6" s="1"/>
  <c r="B1003" i="6"/>
  <c r="C1003" i="6" s="1"/>
  <c r="B1002" i="6"/>
  <c r="C1002" i="6" s="1"/>
  <c r="B1001" i="6"/>
  <c r="C1001" i="6" s="1"/>
  <c r="B1000" i="6"/>
  <c r="C1000" i="6" s="1"/>
  <c r="B999" i="6"/>
  <c r="C999" i="6" s="1"/>
  <c r="B998" i="6"/>
  <c r="C998" i="6" s="1"/>
  <c r="B997" i="6"/>
  <c r="C997" i="6" s="1"/>
  <c r="B996" i="6"/>
  <c r="C996" i="6" s="1"/>
  <c r="B995" i="6"/>
  <c r="C995" i="6" s="1"/>
  <c r="B994" i="6"/>
  <c r="C994" i="6" s="1"/>
  <c r="B993" i="6"/>
  <c r="C993" i="6" s="1"/>
  <c r="B992" i="6"/>
  <c r="C992" i="6" s="1"/>
  <c r="B991" i="6"/>
  <c r="C991" i="6" s="1"/>
  <c r="B990" i="6"/>
  <c r="C990" i="6" s="1"/>
  <c r="B989" i="6"/>
  <c r="C989" i="6" s="1"/>
  <c r="B988" i="6"/>
  <c r="C988" i="6" s="1"/>
  <c r="B987" i="6"/>
  <c r="C987" i="6" s="1"/>
  <c r="B986" i="6"/>
  <c r="C986" i="6" s="1"/>
  <c r="B985" i="6"/>
  <c r="C985" i="6" s="1"/>
  <c r="B984" i="6"/>
  <c r="C984" i="6" s="1"/>
  <c r="B983" i="6"/>
  <c r="C983" i="6" s="1"/>
  <c r="B982" i="6"/>
  <c r="C982" i="6" s="1"/>
  <c r="B981" i="6"/>
  <c r="C981" i="6" s="1"/>
  <c r="B980" i="6"/>
  <c r="C980" i="6" s="1"/>
  <c r="B979" i="6"/>
  <c r="C979" i="6" s="1"/>
  <c r="B978" i="6"/>
  <c r="C978" i="6" s="1"/>
  <c r="B977" i="6"/>
  <c r="C977" i="6" s="1"/>
  <c r="B976" i="6"/>
  <c r="C976" i="6" s="1"/>
  <c r="B975" i="6"/>
  <c r="C975" i="6" s="1"/>
  <c r="B974" i="6"/>
  <c r="C974" i="6" s="1"/>
  <c r="B973" i="6"/>
  <c r="C973" i="6" s="1"/>
  <c r="B972" i="6"/>
  <c r="C972" i="6" s="1"/>
  <c r="B971" i="6"/>
  <c r="C971" i="6" s="1"/>
  <c r="B970" i="6"/>
  <c r="C970" i="6" s="1"/>
  <c r="B969" i="6"/>
  <c r="C969" i="6" s="1"/>
  <c r="B968" i="6"/>
  <c r="C968" i="6" s="1"/>
  <c r="B967" i="6"/>
  <c r="C967" i="6" s="1"/>
  <c r="B966" i="6"/>
  <c r="C966" i="6" s="1"/>
  <c r="B965" i="6"/>
  <c r="C965" i="6" s="1"/>
  <c r="B964" i="6"/>
  <c r="C964" i="6" s="1"/>
  <c r="B963" i="6"/>
  <c r="C963" i="6" s="1"/>
  <c r="B962" i="6"/>
  <c r="C962" i="6" s="1"/>
  <c r="B961" i="6"/>
  <c r="C961" i="6" s="1"/>
  <c r="B960" i="6"/>
  <c r="C960" i="6" s="1"/>
  <c r="B959" i="6"/>
  <c r="C959" i="6" s="1"/>
  <c r="B958" i="6"/>
  <c r="C958" i="6" s="1"/>
  <c r="B957" i="6"/>
  <c r="C957" i="6" s="1"/>
  <c r="B956" i="6"/>
  <c r="C956" i="6" s="1"/>
  <c r="B955" i="6"/>
  <c r="C955" i="6" s="1"/>
  <c r="B954" i="6"/>
  <c r="C954" i="6" s="1"/>
  <c r="B953" i="6"/>
  <c r="C953" i="6" s="1"/>
  <c r="B952" i="6"/>
  <c r="C952" i="6" s="1"/>
  <c r="B951" i="6"/>
  <c r="C951" i="6" s="1"/>
  <c r="B950" i="6"/>
  <c r="C950" i="6" s="1"/>
  <c r="B949" i="6"/>
  <c r="C949" i="6" s="1"/>
  <c r="B948" i="6"/>
  <c r="C948" i="6" s="1"/>
  <c r="B947" i="6"/>
  <c r="C947" i="6" s="1"/>
  <c r="B946" i="6"/>
  <c r="C946" i="6" s="1"/>
  <c r="B945" i="6"/>
  <c r="C945" i="6" s="1"/>
  <c r="B944" i="6"/>
  <c r="C944" i="6" s="1"/>
  <c r="B943" i="6"/>
  <c r="C943" i="6" s="1"/>
  <c r="B942" i="6"/>
  <c r="C942" i="6" s="1"/>
  <c r="B941" i="6"/>
  <c r="C941" i="6" s="1"/>
  <c r="B940" i="6"/>
  <c r="C940" i="6" s="1"/>
  <c r="B939" i="6"/>
  <c r="C939" i="6" s="1"/>
  <c r="B938" i="6"/>
  <c r="C938" i="6" s="1"/>
  <c r="B937" i="6"/>
  <c r="C937" i="6" s="1"/>
  <c r="B936" i="6"/>
  <c r="C936" i="6" s="1"/>
  <c r="B935" i="6"/>
  <c r="C935" i="6" s="1"/>
  <c r="B934" i="6"/>
  <c r="C934" i="6" s="1"/>
  <c r="B933" i="6"/>
  <c r="C933" i="6" s="1"/>
  <c r="B932" i="6"/>
  <c r="C932" i="6" s="1"/>
  <c r="B931" i="6"/>
  <c r="C931" i="6" s="1"/>
  <c r="B930" i="6"/>
  <c r="C930" i="6" s="1"/>
  <c r="B929" i="6"/>
  <c r="C929" i="6" s="1"/>
  <c r="B928" i="6"/>
  <c r="C928" i="6" s="1"/>
  <c r="B927" i="6"/>
  <c r="C927" i="6" s="1"/>
  <c r="B926" i="6"/>
  <c r="C926" i="6" s="1"/>
  <c r="B925" i="6"/>
  <c r="C925" i="6" s="1"/>
  <c r="B924" i="6"/>
  <c r="C924" i="6" s="1"/>
  <c r="B923" i="6"/>
  <c r="C923" i="6" s="1"/>
  <c r="B922" i="6"/>
  <c r="C922" i="6" s="1"/>
  <c r="B921" i="6"/>
  <c r="C921" i="6" s="1"/>
  <c r="B920" i="6"/>
  <c r="C920" i="6" s="1"/>
  <c r="B919" i="6"/>
  <c r="C919" i="6" s="1"/>
  <c r="B918" i="6"/>
  <c r="C918" i="6" s="1"/>
  <c r="B917" i="6"/>
  <c r="C917" i="6" s="1"/>
  <c r="B916" i="6"/>
  <c r="C916" i="6" s="1"/>
  <c r="B915" i="6"/>
  <c r="C915" i="6" s="1"/>
  <c r="B914" i="6"/>
  <c r="C914" i="6" s="1"/>
  <c r="B913" i="6"/>
  <c r="C913" i="6" s="1"/>
  <c r="B912" i="6"/>
  <c r="C912" i="6" s="1"/>
  <c r="B911" i="6"/>
  <c r="C911" i="6" s="1"/>
  <c r="B910" i="6"/>
  <c r="C910" i="6" s="1"/>
  <c r="B909" i="6"/>
  <c r="C909" i="6" s="1"/>
  <c r="B908" i="6"/>
  <c r="C908" i="6" s="1"/>
  <c r="B907" i="6"/>
  <c r="C907" i="6" s="1"/>
  <c r="B906" i="6"/>
  <c r="C906" i="6" s="1"/>
  <c r="B905" i="6"/>
  <c r="C905" i="6" s="1"/>
  <c r="B904" i="6"/>
  <c r="C904" i="6" s="1"/>
  <c r="B903" i="6"/>
  <c r="C903" i="6" s="1"/>
  <c r="B902" i="6"/>
  <c r="C902" i="6" s="1"/>
  <c r="B901" i="6"/>
  <c r="C901" i="6" s="1"/>
  <c r="B900" i="6"/>
  <c r="C900" i="6" s="1"/>
  <c r="B899" i="6"/>
  <c r="C899" i="6" s="1"/>
  <c r="B898" i="6"/>
  <c r="C898" i="6" s="1"/>
  <c r="B897" i="6"/>
  <c r="C897" i="6" s="1"/>
  <c r="B896" i="6"/>
  <c r="C896" i="6" s="1"/>
  <c r="B895" i="6"/>
  <c r="C895" i="6" s="1"/>
  <c r="B894" i="6"/>
  <c r="C894" i="6" s="1"/>
  <c r="B893" i="6"/>
  <c r="C893" i="6" s="1"/>
  <c r="B892" i="6"/>
  <c r="C892" i="6" s="1"/>
  <c r="B891" i="6"/>
  <c r="C891" i="6" s="1"/>
  <c r="B890" i="6"/>
  <c r="C890" i="6" s="1"/>
  <c r="B889" i="6"/>
  <c r="C889" i="6" s="1"/>
  <c r="B888" i="6"/>
  <c r="C888" i="6" s="1"/>
  <c r="B887" i="6"/>
  <c r="C887" i="6" s="1"/>
  <c r="B886" i="6"/>
  <c r="C886" i="6" s="1"/>
  <c r="B885" i="6"/>
  <c r="C885" i="6" s="1"/>
  <c r="B884" i="6"/>
  <c r="C884" i="6" s="1"/>
  <c r="B883" i="6"/>
  <c r="C883" i="6" s="1"/>
  <c r="B882" i="6"/>
  <c r="C882" i="6" s="1"/>
  <c r="B881" i="6"/>
  <c r="C881" i="6" s="1"/>
  <c r="B880" i="6"/>
  <c r="C880" i="6" s="1"/>
  <c r="B879" i="6"/>
  <c r="C879" i="6" s="1"/>
  <c r="B878" i="6"/>
  <c r="C878" i="6" s="1"/>
  <c r="B877" i="6"/>
  <c r="C877" i="6" s="1"/>
  <c r="B876" i="6"/>
  <c r="C876" i="6" s="1"/>
  <c r="B875" i="6"/>
  <c r="C875" i="6" s="1"/>
  <c r="B874" i="6"/>
  <c r="C874" i="6" s="1"/>
  <c r="B873" i="6"/>
  <c r="C873" i="6" s="1"/>
  <c r="B872" i="6"/>
  <c r="C872" i="6" s="1"/>
  <c r="B871" i="6"/>
  <c r="C871" i="6" s="1"/>
  <c r="B870" i="6"/>
  <c r="C870" i="6" s="1"/>
  <c r="B869" i="6"/>
  <c r="C869" i="6" s="1"/>
  <c r="B868" i="6"/>
  <c r="C868" i="6" s="1"/>
  <c r="B867" i="6"/>
  <c r="C867" i="6" s="1"/>
  <c r="B866" i="6"/>
  <c r="C866" i="6" s="1"/>
  <c r="B865" i="6"/>
  <c r="C865" i="6" s="1"/>
  <c r="B864" i="6"/>
  <c r="C864" i="6" s="1"/>
  <c r="B863" i="6"/>
  <c r="C863" i="6" s="1"/>
  <c r="B862" i="6"/>
  <c r="C862" i="6" s="1"/>
  <c r="B861" i="6"/>
  <c r="C861" i="6" s="1"/>
  <c r="B860" i="6"/>
  <c r="C860" i="6" s="1"/>
  <c r="B859" i="6"/>
  <c r="C859" i="6" s="1"/>
  <c r="B858" i="6"/>
  <c r="C858" i="6" s="1"/>
  <c r="B857" i="6"/>
  <c r="C857" i="6" s="1"/>
  <c r="B856" i="6"/>
  <c r="C856" i="6" s="1"/>
  <c r="B855" i="6"/>
  <c r="C855" i="6" s="1"/>
  <c r="B854" i="6"/>
  <c r="C854" i="6" s="1"/>
  <c r="B853" i="6"/>
  <c r="C853" i="6" s="1"/>
  <c r="B852" i="6"/>
  <c r="C852" i="6" s="1"/>
  <c r="B851" i="6"/>
  <c r="C851" i="6" s="1"/>
  <c r="B850" i="6"/>
  <c r="C850" i="6" s="1"/>
  <c r="B849" i="6"/>
  <c r="C849" i="6" s="1"/>
  <c r="B848" i="6"/>
  <c r="C848" i="6" s="1"/>
  <c r="B847" i="6"/>
  <c r="C847" i="6" s="1"/>
  <c r="B846" i="6"/>
  <c r="C846" i="6" s="1"/>
  <c r="B845" i="6"/>
  <c r="C845" i="6" s="1"/>
  <c r="B844" i="6"/>
  <c r="C844" i="6" s="1"/>
  <c r="B843" i="6"/>
  <c r="C843" i="6" s="1"/>
  <c r="B842" i="6"/>
  <c r="C842" i="6" s="1"/>
  <c r="B841" i="6"/>
  <c r="C841" i="6" s="1"/>
  <c r="B840" i="6"/>
  <c r="C840" i="6" s="1"/>
  <c r="B839" i="6"/>
  <c r="C839" i="6" s="1"/>
  <c r="B838" i="6"/>
  <c r="C838" i="6" s="1"/>
  <c r="B837" i="6"/>
  <c r="C837" i="6" s="1"/>
  <c r="B836" i="6"/>
  <c r="C836" i="6" s="1"/>
  <c r="B835" i="6"/>
  <c r="C835" i="6" s="1"/>
  <c r="B834" i="6"/>
  <c r="C834" i="6" s="1"/>
  <c r="B833" i="6"/>
  <c r="C833" i="6" s="1"/>
  <c r="B832" i="6"/>
  <c r="C832" i="6" s="1"/>
  <c r="B831" i="6"/>
  <c r="C831" i="6" s="1"/>
  <c r="B830" i="6"/>
  <c r="C830" i="6" s="1"/>
  <c r="B829" i="6"/>
  <c r="C829" i="6" s="1"/>
  <c r="B828" i="6"/>
  <c r="C828" i="6" s="1"/>
  <c r="B827" i="6"/>
  <c r="C827" i="6" s="1"/>
  <c r="B826" i="6"/>
  <c r="C826" i="6" s="1"/>
  <c r="B825" i="6"/>
  <c r="C825" i="6" s="1"/>
  <c r="B824" i="6"/>
  <c r="C824" i="6" s="1"/>
  <c r="B823" i="6"/>
  <c r="C823" i="6" s="1"/>
  <c r="B822" i="6"/>
  <c r="C822" i="6" s="1"/>
  <c r="B821" i="6"/>
  <c r="C821" i="6" s="1"/>
  <c r="B820" i="6"/>
  <c r="C820" i="6" s="1"/>
  <c r="B819" i="6"/>
  <c r="C819" i="6" s="1"/>
  <c r="B818" i="6"/>
  <c r="C818" i="6" s="1"/>
  <c r="B817" i="6"/>
  <c r="C817" i="6" s="1"/>
  <c r="B816" i="6"/>
  <c r="C816" i="6" s="1"/>
  <c r="B815" i="6"/>
  <c r="C815" i="6" s="1"/>
  <c r="B814" i="6"/>
  <c r="C814" i="6" s="1"/>
  <c r="B813" i="6"/>
  <c r="C813" i="6" s="1"/>
  <c r="B812" i="6"/>
  <c r="C812" i="6" s="1"/>
  <c r="B811" i="6"/>
  <c r="C811" i="6" s="1"/>
  <c r="B810" i="6"/>
  <c r="C810" i="6" s="1"/>
  <c r="B809" i="6"/>
  <c r="C809" i="6" s="1"/>
  <c r="B808" i="6"/>
  <c r="C808" i="6" s="1"/>
  <c r="B807" i="6"/>
  <c r="C807" i="6" s="1"/>
  <c r="B806" i="6"/>
  <c r="C806" i="6" s="1"/>
  <c r="B805" i="6"/>
  <c r="C805" i="6" s="1"/>
  <c r="B804" i="6"/>
  <c r="C804" i="6" s="1"/>
  <c r="B803" i="6"/>
  <c r="C803" i="6" s="1"/>
  <c r="B802" i="6"/>
  <c r="C802" i="6" s="1"/>
  <c r="B801" i="6"/>
  <c r="C801" i="6" s="1"/>
  <c r="B800" i="6"/>
  <c r="C800" i="6" s="1"/>
  <c r="B799" i="6"/>
  <c r="C799" i="6" s="1"/>
  <c r="B798" i="6"/>
  <c r="C798" i="6" s="1"/>
  <c r="B797" i="6"/>
  <c r="C797" i="6" s="1"/>
  <c r="B796" i="6"/>
  <c r="C796" i="6" s="1"/>
  <c r="B795" i="6"/>
  <c r="C795" i="6" s="1"/>
  <c r="B794" i="6"/>
  <c r="C794" i="6" s="1"/>
  <c r="B793" i="6"/>
  <c r="C793" i="6" s="1"/>
  <c r="B792" i="6"/>
  <c r="C792" i="6" s="1"/>
  <c r="B791" i="6"/>
  <c r="C791" i="6" s="1"/>
  <c r="B790" i="6"/>
  <c r="C790" i="6" s="1"/>
  <c r="B789" i="6"/>
  <c r="C789" i="6" s="1"/>
  <c r="B788" i="6"/>
  <c r="C788" i="6" s="1"/>
  <c r="B787" i="6"/>
  <c r="C787" i="6" s="1"/>
  <c r="B786" i="6"/>
  <c r="C786" i="6" s="1"/>
  <c r="B785" i="6"/>
  <c r="C785" i="6" s="1"/>
  <c r="B784" i="6"/>
  <c r="C784" i="6" s="1"/>
  <c r="B783" i="6"/>
  <c r="C783" i="6" s="1"/>
  <c r="B782" i="6"/>
  <c r="C782" i="6" s="1"/>
  <c r="B781" i="6"/>
  <c r="C781" i="6" s="1"/>
  <c r="B780" i="6"/>
  <c r="C780" i="6" s="1"/>
  <c r="B779" i="6"/>
  <c r="C779" i="6" s="1"/>
  <c r="B778" i="6"/>
  <c r="C778" i="6" s="1"/>
  <c r="B777" i="6"/>
  <c r="C777" i="6" s="1"/>
  <c r="B776" i="6"/>
  <c r="C776" i="6" s="1"/>
  <c r="B775" i="6"/>
  <c r="C775" i="6" s="1"/>
  <c r="B774" i="6"/>
  <c r="C774" i="6" s="1"/>
  <c r="B773" i="6"/>
  <c r="C773" i="6" s="1"/>
  <c r="B772" i="6"/>
  <c r="C772" i="6" s="1"/>
  <c r="B771" i="6"/>
  <c r="C771" i="6" s="1"/>
  <c r="B770" i="6"/>
  <c r="C770" i="6" s="1"/>
  <c r="B769" i="6"/>
  <c r="C769" i="6" s="1"/>
  <c r="B768" i="6"/>
  <c r="C768" i="6" s="1"/>
  <c r="B767" i="6"/>
  <c r="C767" i="6" s="1"/>
  <c r="B766" i="6"/>
  <c r="C766" i="6" s="1"/>
  <c r="B765" i="6"/>
  <c r="C765" i="6" s="1"/>
  <c r="B764" i="6"/>
  <c r="C764" i="6" s="1"/>
  <c r="B763" i="6"/>
  <c r="C763" i="6" s="1"/>
  <c r="B762" i="6"/>
  <c r="C762" i="6" s="1"/>
  <c r="B761" i="6"/>
  <c r="C761" i="6" s="1"/>
  <c r="B760" i="6"/>
  <c r="C760" i="6" s="1"/>
  <c r="B759" i="6"/>
  <c r="C759" i="6" s="1"/>
  <c r="B758" i="6"/>
  <c r="C758" i="6" s="1"/>
  <c r="B757" i="6"/>
  <c r="C757" i="6" s="1"/>
  <c r="B756" i="6"/>
  <c r="C756" i="6" s="1"/>
  <c r="B755" i="6"/>
  <c r="C755" i="6" s="1"/>
  <c r="B754" i="6"/>
  <c r="C754" i="6" s="1"/>
  <c r="B753" i="6"/>
  <c r="C753" i="6" s="1"/>
  <c r="B752" i="6"/>
  <c r="C752" i="6" s="1"/>
  <c r="B751" i="6"/>
  <c r="C751" i="6" s="1"/>
  <c r="B750" i="6"/>
  <c r="C750" i="6" s="1"/>
  <c r="B749" i="6"/>
  <c r="C749" i="6" s="1"/>
  <c r="B748" i="6"/>
  <c r="C748" i="6" s="1"/>
  <c r="B747" i="6"/>
  <c r="C747" i="6" s="1"/>
  <c r="B746" i="6"/>
  <c r="C746" i="6" s="1"/>
  <c r="B745" i="6"/>
  <c r="C745" i="6" s="1"/>
  <c r="B744" i="6"/>
  <c r="C744" i="6" s="1"/>
  <c r="B743" i="6"/>
  <c r="C743" i="6" s="1"/>
  <c r="B742" i="6"/>
  <c r="C742" i="6" s="1"/>
  <c r="B741" i="6"/>
  <c r="C741" i="6" s="1"/>
  <c r="B740" i="6"/>
  <c r="C740" i="6" s="1"/>
  <c r="B739" i="6"/>
  <c r="C739" i="6" s="1"/>
  <c r="B738" i="6"/>
  <c r="C738" i="6" s="1"/>
  <c r="B737" i="6"/>
  <c r="C737" i="6" s="1"/>
  <c r="B736" i="6"/>
  <c r="C736" i="6" s="1"/>
  <c r="B735" i="6"/>
  <c r="C735" i="6" s="1"/>
  <c r="B734" i="6"/>
  <c r="C734" i="6" s="1"/>
  <c r="B733" i="6"/>
  <c r="C733" i="6" s="1"/>
  <c r="B732" i="6"/>
  <c r="C732" i="6" s="1"/>
  <c r="B731" i="6"/>
  <c r="C731" i="6" s="1"/>
  <c r="B730" i="6"/>
  <c r="C730" i="6" s="1"/>
  <c r="B729" i="6"/>
  <c r="C729" i="6" s="1"/>
  <c r="B728" i="6"/>
  <c r="C728" i="6" s="1"/>
  <c r="B727" i="6"/>
  <c r="C727" i="6" s="1"/>
  <c r="B726" i="6"/>
  <c r="C726" i="6" s="1"/>
  <c r="B725" i="6"/>
  <c r="C725" i="6" s="1"/>
  <c r="B724" i="6"/>
  <c r="C724" i="6" s="1"/>
  <c r="B723" i="6"/>
  <c r="C723" i="6" s="1"/>
  <c r="B722" i="6"/>
  <c r="C722" i="6" s="1"/>
  <c r="B721" i="6"/>
  <c r="C721" i="6" s="1"/>
  <c r="B720" i="6"/>
  <c r="C720" i="6" s="1"/>
  <c r="B719" i="6"/>
  <c r="C719" i="6" s="1"/>
  <c r="B718" i="6"/>
  <c r="C718" i="6" s="1"/>
  <c r="B717" i="6"/>
  <c r="C717" i="6" s="1"/>
  <c r="B716" i="6"/>
  <c r="C716" i="6" s="1"/>
  <c r="B715" i="6"/>
  <c r="C715" i="6" s="1"/>
  <c r="B714" i="6"/>
  <c r="C714" i="6" s="1"/>
  <c r="B713" i="6"/>
  <c r="C713" i="6" s="1"/>
  <c r="B712" i="6"/>
  <c r="C712" i="6" s="1"/>
  <c r="B711" i="6"/>
  <c r="C711" i="6" s="1"/>
  <c r="B710" i="6"/>
  <c r="C710" i="6" s="1"/>
  <c r="B709" i="6"/>
  <c r="C709" i="6" s="1"/>
  <c r="B708" i="6"/>
  <c r="C708" i="6" s="1"/>
  <c r="B707" i="6"/>
  <c r="C707" i="6" s="1"/>
  <c r="B706" i="6"/>
  <c r="C706" i="6" s="1"/>
  <c r="B705" i="6"/>
  <c r="C705" i="6" s="1"/>
  <c r="B704" i="6"/>
  <c r="C704" i="6" s="1"/>
  <c r="B703" i="6"/>
  <c r="C703" i="6" s="1"/>
  <c r="B702" i="6"/>
  <c r="C702" i="6" s="1"/>
  <c r="B701" i="6"/>
  <c r="C701" i="6" s="1"/>
  <c r="B700" i="6"/>
  <c r="C700" i="6" s="1"/>
  <c r="B699" i="6"/>
  <c r="C699" i="6" s="1"/>
  <c r="B698" i="6"/>
  <c r="C698" i="6" s="1"/>
  <c r="B697" i="6"/>
  <c r="C697" i="6" s="1"/>
  <c r="B696" i="6"/>
  <c r="C696" i="6" s="1"/>
  <c r="B695" i="6"/>
  <c r="C695" i="6" s="1"/>
  <c r="B694" i="6"/>
  <c r="C694" i="6" s="1"/>
  <c r="B693" i="6"/>
  <c r="C693" i="6" s="1"/>
  <c r="B692" i="6"/>
  <c r="C692" i="6" s="1"/>
  <c r="B691" i="6"/>
  <c r="C691" i="6" s="1"/>
  <c r="B690" i="6"/>
  <c r="C690" i="6" s="1"/>
  <c r="B689" i="6"/>
  <c r="C689" i="6" s="1"/>
  <c r="B688" i="6"/>
  <c r="C688" i="6" s="1"/>
  <c r="B687" i="6"/>
  <c r="C687" i="6" s="1"/>
  <c r="B686" i="6"/>
  <c r="C686" i="6" s="1"/>
  <c r="B685" i="6"/>
  <c r="C685" i="6" s="1"/>
  <c r="B684" i="6"/>
  <c r="C684" i="6" s="1"/>
  <c r="B683" i="6"/>
  <c r="C683" i="6" s="1"/>
  <c r="B682" i="6"/>
  <c r="C682" i="6" s="1"/>
  <c r="B681" i="6"/>
  <c r="C681" i="6" s="1"/>
  <c r="B680" i="6"/>
  <c r="C680" i="6" s="1"/>
  <c r="B679" i="6"/>
  <c r="C679" i="6" s="1"/>
  <c r="B678" i="6"/>
  <c r="C678" i="6" s="1"/>
  <c r="B677" i="6"/>
  <c r="C677" i="6" s="1"/>
  <c r="B676" i="6"/>
  <c r="C676" i="6" s="1"/>
  <c r="B675" i="6"/>
  <c r="C675" i="6" s="1"/>
  <c r="B674" i="6"/>
  <c r="C674" i="6" s="1"/>
  <c r="B673" i="6"/>
  <c r="C673" i="6" s="1"/>
  <c r="B672" i="6"/>
  <c r="C672" i="6" s="1"/>
  <c r="B671" i="6"/>
  <c r="C671" i="6" s="1"/>
  <c r="B670" i="6"/>
  <c r="C670" i="6" s="1"/>
  <c r="B669" i="6"/>
  <c r="C669" i="6" s="1"/>
  <c r="B668" i="6"/>
  <c r="C668" i="6" s="1"/>
  <c r="B667" i="6"/>
  <c r="C667" i="6" s="1"/>
  <c r="B666" i="6"/>
  <c r="C666" i="6" s="1"/>
  <c r="B665" i="6"/>
  <c r="C665" i="6" s="1"/>
  <c r="B664" i="6"/>
  <c r="C664" i="6" s="1"/>
  <c r="B663" i="6"/>
  <c r="C663" i="6" s="1"/>
  <c r="B662" i="6"/>
  <c r="C662" i="6" s="1"/>
  <c r="B661" i="6"/>
  <c r="C661" i="6" s="1"/>
  <c r="B660" i="6"/>
  <c r="C660" i="6" s="1"/>
  <c r="B659" i="6"/>
  <c r="C659" i="6" s="1"/>
  <c r="B658" i="6"/>
  <c r="C658" i="6" s="1"/>
  <c r="B657" i="6"/>
  <c r="C657" i="6" s="1"/>
  <c r="B656" i="6"/>
  <c r="C656" i="6" s="1"/>
  <c r="B655" i="6"/>
  <c r="C655" i="6" s="1"/>
  <c r="B654" i="6"/>
  <c r="C654" i="6" s="1"/>
  <c r="B653" i="6"/>
  <c r="C653" i="6" s="1"/>
  <c r="B652" i="6"/>
  <c r="C652" i="6" s="1"/>
  <c r="B651" i="6"/>
  <c r="C651" i="6" s="1"/>
  <c r="B650" i="6"/>
  <c r="C650" i="6" s="1"/>
  <c r="B649" i="6"/>
  <c r="C649" i="6" s="1"/>
  <c r="B648" i="6"/>
  <c r="C648" i="6" s="1"/>
  <c r="B647" i="6"/>
  <c r="C647" i="6" s="1"/>
  <c r="B646" i="6"/>
  <c r="C646" i="6" s="1"/>
  <c r="B645" i="6"/>
  <c r="C645" i="6" s="1"/>
  <c r="B644" i="6"/>
  <c r="C644" i="6" s="1"/>
  <c r="B643" i="6"/>
  <c r="C643" i="6" s="1"/>
  <c r="B642" i="6"/>
  <c r="C642" i="6" s="1"/>
  <c r="B641" i="6"/>
  <c r="C641" i="6" s="1"/>
  <c r="B640" i="6"/>
  <c r="C640" i="6" s="1"/>
  <c r="B639" i="6"/>
  <c r="C639" i="6" s="1"/>
  <c r="B638" i="6"/>
  <c r="C638" i="6" s="1"/>
  <c r="B637" i="6"/>
  <c r="C637" i="6" s="1"/>
  <c r="B636" i="6"/>
  <c r="C636" i="6" s="1"/>
  <c r="B635" i="6"/>
  <c r="C635" i="6" s="1"/>
  <c r="B634" i="6"/>
  <c r="C634" i="6" s="1"/>
  <c r="B633" i="6"/>
  <c r="C633" i="6" s="1"/>
  <c r="B632" i="6"/>
  <c r="C632" i="6" s="1"/>
  <c r="B631" i="6"/>
  <c r="C631" i="6" s="1"/>
  <c r="B630" i="6"/>
  <c r="C630" i="6" s="1"/>
  <c r="B629" i="6"/>
  <c r="C629" i="6" s="1"/>
  <c r="B628" i="6"/>
  <c r="C628" i="6" s="1"/>
  <c r="B627" i="6"/>
  <c r="C627" i="6" s="1"/>
  <c r="B626" i="6"/>
  <c r="C626" i="6" s="1"/>
  <c r="B625" i="6"/>
  <c r="C625" i="6" s="1"/>
  <c r="B624" i="6"/>
  <c r="C624" i="6" s="1"/>
  <c r="B623" i="6"/>
  <c r="C623" i="6" s="1"/>
  <c r="B622" i="6"/>
  <c r="C622" i="6" s="1"/>
  <c r="B621" i="6"/>
  <c r="C621" i="6" s="1"/>
  <c r="B620" i="6"/>
  <c r="C620" i="6" s="1"/>
  <c r="B619" i="6"/>
  <c r="C619" i="6" s="1"/>
  <c r="B618" i="6"/>
  <c r="C618" i="6" s="1"/>
  <c r="B617" i="6"/>
  <c r="C617" i="6" s="1"/>
  <c r="B616" i="6"/>
  <c r="C616" i="6" s="1"/>
  <c r="B615" i="6"/>
  <c r="C615" i="6" s="1"/>
  <c r="B614" i="6"/>
  <c r="C614" i="6" s="1"/>
  <c r="B613" i="6"/>
  <c r="C613" i="6" s="1"/>
  <c r="B612" i="6"/>
  <c r="C612" i="6" s="1"/>
  <c r="B611" i="6"/>
  <c r="C611" i="6" s="1"/>
  <c r="B610" i="6"/>
  <c r="C610" i="6" s="1"/>
  <c r="B609" i="6"/>
  <c r="C609" i="6" s="1"/>
  <c r="B608" i="6"/>
  <c r="C608" i="6" s="1"/>
  <c r="B607" i="6"/>
  <c r="C607" i="6" s="1"/>
  <c r="B606" i="6"/>
  <c r="C606" i="6" s="1"/>
  <c r="B605" i="6"/>
  <c r="C605" i="6" s="1"/>
  <c r="B604" i="6"/>
  <c r="C604" i="6" s="1"/>
  <c r="B603" i="6"/>
  <c r="C603" i="6" s="1"/>
  <c r="B602" i="6"/>
  <c r="C602" i="6" s="1"/>
  <c r="B601" i="6"/>
  <c r="C601" i="6" s="1"/>
  <c r="B600" i="6"/>
  <c r="C600" i="6" s="1"/>
  <c r="B599" i="6"/>
  <c r="C599" i="6" s="1"/>
  <c r="B598" i="6"/>
  <c r="C598" i="6" s="1"/>
  <c r="B597" i="6"/>
  <c r="C597" i="6" s="1"/>
  <c r="B596" i="6"/>
  <c r="C596" i="6" s="1"/>
  <c r="B595" i="6"/>
  <c r="C595" i="6" s="1"/>
  <c r="B594" i="6"/>
  <c r="C594" i="6" s="1"/>
  <c r="B593" i="6"/>
  <c r="C593" i="6" s="1"/>
  <c r="B592" i="6"/>
  <c r="C592" i="6" s="1"/>
  <c r="B591" i="6"/>
  <c r="C591" i="6" s="1"/>
  <c r="B590" i="6"/>
  <c r="C590" i="6" s="1"/>
  <c r="B589" i="6"/>
  <c r="C589" i="6" s="1"/>
  <c r="B588" i="6"/>
  <c r="C588" i="6" s="1"/>
  <c r="B587" i="6"/>
  <c r="C587" i="6" s="1"/>
  <c r="B586" i="6"/>
  <c r="C586" i="6" s="1"/>
  <c r="B585" i="6"/>
  <c r="C585" i="6" s="1"/>
  <c r="B584" i="6"/>
  <c r="C584" i="6" s="1"/>
  <c r="B583" i="6"/>
  <c r="C583" i="6" s="1"/>
  <c r="B582" i="6"/>
  <c r="C582" i="6" s="1"/>
  <c r="B581" i="6"/>
  <c r="C581" i="6" s="1"/>
  <c r="B580" i="6"/>
  <c r="C580" i="6" s="1"/>
  <c r="B579" i="6"/>
  <c r="C579" i="6" s="1"/>
  <c r="B578" i="6"/>
  <c r="C578" i="6" s="1"/>
  <c r="B577" i="6"/>
  <c r="C577" i="6" s="1"/>
  <c r="B576" i="6"/>
  <c r="C576" i="6" s="1"/>
  <c r="B575" i="6"/>
  <c r="C575" i="6" s="1"/>
  <c r="B574" i="6"/>
  <c r="C574" i="6" s="1"/>
  <c r="B573" i="6"/>
  <c r="C573" i="6" s="1"/>
  <c r="B572" i="6"/>
  <c r="C572" i="6" s="1"/>
  <c r="B571" i="6"/>
  <c r="C571" i="6" s="1"/>
  <c r="B570" i="6"/>
  <c r="C570" i="6" s="1"/>
  <c r="B569" i="6"/>
  <c r="C569" i="6" s="1"/>
  <c r="B568" i="6"/>
  <c r="C568" i="6" s="1"/>
  <c r="B567" i="6"/>
  <c r="C567" i="6" s="1"/>
  <c r="B566" i="6"/>
  <c r="C566" i="6" s="1"/>
  <c r="B565" i="6"/>
  <c r="C565" i="6" s="1"/>
  <c r="B564" i="6"/>
  <c r="C564" i="6" s="1"/>
  <c r="B563" i="6"/>
  <c r="C563" i="6" s="1"/>
  <c r="B562" i="6"/>
  <c r="C562" i="6" s="1"/>
  <c r="B561" i="6"/>
  <c r="C561" i="6" s="1"/>
  <c r="B560" i="6"/>
  <c r="C560" i="6" s="1"/>
  <c r="B559" i="6"/>
  <c r="C559" i="6" s="1"/>
  <c r="B558" i="6"/>
  <c r="C558" i="6" s="1"/>
  <c r="B557" i="6"/>
  <c r="C557" i="6" s="1"/>
  <c r="B556" i="6"/>
  <c r="C556" i="6" s="1"/>
  <c r="B555" i="6"/>
  <c r="C555" i="6" s="1"/>
  <c r="B554" i="6"/>
  <c r="C554" i="6" s="1"/>
  <c r="B553" i="6"/>
  <c r="C553" i="6" s="1"/>
  <c r="B552" i="6"/>
  <c r="C552" i="6" s="1"/>
  <c r="B551" i="6"/>
  <c r="C551" i="6" s="1"/>
  <c r="B550" i="6"/>
  <c r="C550" i="6" s="1"/>
  <c r="B549" i="6"/>
  <c r="C549" i="6" s="1"/>
  <c r="B548" i="6"/>
  <c r="C548" i="6" s="1"/>
  <c r="B547" i="6"/>
  <c r="C547" i="6" s="1"/>
  <c r="B546" i="6"/>
  <c r="C546" i="6" s="1"/>
  <c r="B545" i="6"/>
  <c r="C545" i="6" s="1"/>
  <c r="B544" i="6"/>
  <c r="C544" i="6" s="1"/>
  <c r="B543" i="6"/>
  <c r="C543" i="6" s="1"/>
  <c r="B542" i="6"/>
  <c r="C542" i="6" s="1"/>
  <c r="B541" i="6"/>
  <c r="C541" i="6" s="1"/>
  <c r="B540" i="6"/>
  <c r="C540" i="6" s="1"/>
  <c r="B539" i="6"/>
  <c r="C539" i="6" s="1"/>
  <c r="B538" i="6"/>
  <c r="C538" i="6" s="1"/>
  <c r="B537" i="6"/>
  <c r="C537" i="6" s="1"/>
  <c r="B536" i="6"/>
  <c r="C536" i="6" s="1"/>
  <c r="B535" i="6"/>
  <c r="C535" i="6" s="1"/>
  <c r="B534" i="6"/>
  <c r="C534" i="6" s="1"/>
  <c r="B533" i="6"/>
  <c r="C533" i="6" s="1"/>
  <c r="B532" i="6"/>
  <c r="C532" i="6" s="1"/>
  <c r="B531" i="6"/>
  <c r="C531" i="6" s="1"/>
  <c r="B530" i="6"/>
  <c r="C530" i="6" s="1"/>
  <c r="B529" i="6"/>
  <c r="C529" i="6" s="1"/>
  <c r="B528" i="6"/>
  <c r="C528" i="6" s="1"/>
  <c r="B527" i="6"/>
  <c r="C527" i="6" s="1"/>
  <c r="B526" i="6"/>
  <c r="C526" i="6" s="1"/>
  <c r="B525" i="6"/>
  <c r="C525" i="6" s="1"/>
  <c r="B524" i="6"/>
  <c r="C524" i="6" s="1"/>
  <c r="B523" i="6"/>
  <c r="C523" i="6" s="1"/>
  <c r="B522" i="6"/>
  <c r="C522" i="6" s="1"/>
  <c r="B521" i="6"/>
  <c r="C521" i="6" s="1"/>
  <c r="B520" i="6"/>
  <c r="C520" i="6" s="1"/>
  <c r="B519" i="6"/>
  <c r="C519" i="6" s="1"/>
  <c r="B518" i="6"/>
  <c r="C518" i="6" s="1"/>
  <c r="B517" i="6"/>
  <c r="C517" i="6" s="1"/>
  <c r="B516" i="6"/>
  <c r="C516" i="6" s="1"/>
  <c r="B515" i="6"/>
  <c r="C515" i="6" s="1"/>
  <c r="B514" i="6"/>
  <c r="C514" i="6" s="1"/>
  <c r="B513" i="6"/>
  <c r="C513" i="6" s="1"/>
  <c r="B512" i="6"/>
  <c r="C512" i="6" s="1"/>
  <c r="B511" i="6"/>
  <c r="C511" i="6" s="1"/>
  <c r="B510" i="6"/>
  <c r="C510" i="6" s="1"/>
  <c r="B509" i="6"/>
  <c r="C509" i="6" s="1"/>
  <c r="B508" i="6"/>
  <c r="C508" i="6" s="1"/>
  <c r="B507" i="6"/>
  <c r="C507" i="6" s="1"/>
  <c r="B506" i="6"/>
  <c r="C506" i="6" s="1"/>
  <c r="B505" i="6"/>
  <c r="C505" i="6" s="1"/>
  <c r="B504" i="6"/>
  <c r="C504" i="6" s="1"/>
  <c r="B503" i="6"/>
  <c r="C503" i="6" s="1"/>
  <c r="B502" i="6"/>
  <c r="C502" i="6" s="1"/>
  <c r="B501" i="6"/>
  <c r="C501" i="6" s="1"/>
  <c r="B500" i="6"/>
  <c r="C500" i="6" s="1"/>
  <c r="B499" i="6"/>
  <c r="C499" i="6" s="1"/>
  <c r="B498" i="6"/>
  <c r="C498" i="6" s="1"/>
  <c r="B497" i="6"/>
  <c r="C497" i="6" s="1"/>
  <c r="B496" i="6"/>
  <c r="C496" i="6" s="1"/>
  <c r="B495" i="6"/>
  <c r="C495" i="6" s="1"/>
  <c r="B494" i="6"/>
  <c r="C494" i="6" s="1"/>
  <c r="B493" i="6"/>
  <c r="C493" i="6" s="1"/>
  <c r="B492" i="6"/>
  <c r="C492" i="6" s="1"/>
  <c r="B491" i="6"/>
  <c r="C491" i="6" s="1"/>
  <c r="B490" i="6"/>
  <c r="C490" i="6" s="1"/>
  <c r="B489" i="6"/>
  <c r="C489" i="6" s="1"/>
  <c r="B488" i="6"/>
  <c r="C488" i="6" s="1"/>
  <c r="B487" i="6"/>
  <c r="C487" i="6" s="1"/>
  <c r="B486" i="6"/>
  <c r="C486" i="6" s="1"/>
  <c r="B485" i="6"/>
  <c r="C485" i="6" s="1"/>
  <c r="B484" i="6"/>
  <c r="C484" i="6" s="1"/>
  <c r="B483" i="6"/>
  <c r="C483" i="6" s="1"/>
  <c r="B482" i="6"/>
  <c r="C482" i="6" s="1"/>
  <c r="B481" i="6"/>
  <c r="C481" i="6" s="1"/>
  <c r="B480" i="6"/>
  <c r="C480" i="6" s="1"/>
  <c r="B479" i="6"/>
  <c r="C479" i="6" s="1"/>
  <c r="B478" i="6"/>
  <c r="C478" i="6" s="1"/>
  <c r="B477" i="6"/>
  <c r="C477" i="6" s="1"/>
  <c r="B476" i="6"/>
  <c r="C476" i="6" s="1"/>
  <c r="B475" i="6"/>
  <c r="C475" i="6" s="1"/>
  <c r="B474" i="6"/>
  <c r="C474" i="6" s="1"/>
  <c r="B473" i="6"/>
  <c r="C473" i="6" s="1"/>
  <c r="B472" i="6"/>
  <c r="C472" i="6" s="1"/>
  <c r="B471" i="6"/>
  <c r="C471" i="6" s="1"/>
  <c r="B470" i="6"/>
  <c r="C470" i="6" s="1"/>
  <c r="B469" i="6"/>
  <c r="C469" i="6" s="1"/>
  <c r="B468" i="6"/>
  <c r="C468" i="6" s="1"/>
  <c r="B467" i="6"/>
  <c r="C467" i="6" s="1"/>
  <c r="B466" i="6"/>
  <c r="C466" i="6" s="1"/>
  <c r="B465" i="6"/>
  <c r="C465" i="6" s="1"/>
  <c r="B464" i="6"/>
  <c r="C464" i="6" s="1"/>
  <c r="B463" i="6"/>
  <c r="C463" i="6" s="1"/>
  <c r="B462" i="6"/>
  <c r="C462" i="6" s="1"/>
  <c r="B461" i="6"/>
  <c r="C461" i="6" s="1"/>
  <c r="B460" i="6"/>
  <c r="C460" i="6" s="1"/>
  <c r="B459" i="6"/>
  <c r="C459" i="6" s="1"/>
  <c r="B458" i="6"/>
  <c r="C458" i="6" s="1"/>
  <c r="B457" i="6"/>
  <c r="C457" i="6" s="1"/>
  <c r="B456" i="6"/>
  <c r="C456" i="6" s="1"/>
  <c r="B455" i="6"/>
  <c r="C455" i="6" s="1"/>
  <c r="B454" i="6"/>
  <c r="C454" i="6" s="1"/>
  <c r="B453" i="6"/>
  <c r="C453" i="6" s="1"/>
  <c r="B452" i="6"/>
  <c r="C452" i="6" s="1"/>
  <c r="B451" i="6"/>
  <c r="C451" i="6" s="1"/>
  <c r="B450" i="6"/>
  <c r="C450" i="6" s="1"/>
  <c r="B449" i="6"/>
  <c r="C449" i="6" s="1"/>
  <c r="B448" i="6"/>
  <c r="C448" i="6" s="1"/>
  <c r="B447" i="6"/>
  <c r="C447" i="6" s="1"/>
  <c r="B446" i="6"/>
  <c r="C446" i="6" s="1"/>
  <c r="B445" i="6"/>
  <c r="C445" i="6" s="1"/>
  <c r="B444" i="6"/>
  <c r="C444" i="6" s="1"/>
  <c r="B443" i="6"/>
  <c r="C443" i="6" s="1"/>
  <c r="B442" i="6"/>
  <c r="C442" i="6" s="1"/>
  <c r="B441" i="6"/>
  <c r="C441" i="6" s="1"/>
  <c r="B440" i="6"/>
  <c r="C440" i="6" s="1"/>
  <c r="B439" i="6"/>
  <c r="C439" i="6" s="1"/>
  <c r="B438" i="6"/>
  <c r="C438" i="6" s="1"/>
  <c r="B437" i="6"/>
  <c r="C437" i="6" s="1"/>
  <c r="B436" i="6"/>
  <c r="C436" i="6" s="1"/>
  <c r="B435" i="6"/>
  <c r="C435" i="6" s="1"/>
  <c r="B434" i="6"/>
  <c r="C434" i="6" s="1"/>
  <c r="B433" i="6"/>
  <c r="C433" i="6" s="1"/>
  <c r="B432" i="6"/>
  <c r="C432" i="6" s="1"/>
  <c r="B431" i="6"/>
  <c r="C431" i="6" s="1"/>
  <c r="B430" i="6"/>
  <c r="C430" i="6" s="1"/>
  <c r="B429" i="6"/>
  <c r="C429" i="6" s="1"/>
  <c r="B428" i="6"/>
  <c r="C428" i="6" s="1"/>
  <c r="B427" i="6"/>
  <c r="C427" i="6" s="1"/>
  <c r="B426" i="6"/>
  <c r="C426" i="6" s="1"/>
  <c r="B425" i="6"/>
  <c r="C425" i="6" s="1"/>
  <c r="B424" i="6"/>
  <c r="C424" i="6" s="1"/>
  <c r="B423" i="6"/>
  <c r="C423" i="6" s="1"/>
  <c r="B422" i="6"/>
  <c r="C422" i="6" s="1"/>
  <c r="B421" i="6"/>
  <c r="C421" i="6" s="1"/>
  <c r="B420" i="6"/>
  <c r="C420" i="6" s="1"/>
  <c r="B419" i="6"/>
  <c r="C419" i="6" s="1"/>
  <c r="B418" i="6"/>
  <c r="C418" i="6" s="1"/>
  <c r="B417" i="6"/>
  <c r="C417" i="6" s="1"/>
  <c r="B416" i="6"/>
  <c r="C416" i="6" s="1"/>
  <c r="B415" i="6"/>
  <c r="C415" i="6" s="1"/>
  <c r="B414" i="6"/>
  <c r="C414" i="6" s="1"/>
  <c r="B413" i="6"/>
  <c r="C413" i="6" s="1"/>
  <c r="B412" i="6"/>
  <c r="C412" i="6" s="1"/>
  <c r="B411" i="6"/>
  <c r="C411" i="6" s="1"/>
  <c r="B410" i="6"/>
  <c r="C410" i="6" s="1"/>
  <c r="B409" i="6"/>
  <c r="C409" i="6" s="1"/>
  <c r="B408" i="6"/>
  <c r="C408" i="6" s="1"/>
  <c r="B407" i="6"/>
  <c r="C407" i="6" s="1"/>
  <c r="B406" i="6"/>
  <c r="C406" i="6" s="1"/>
  <c r="B405" i="6"/>
  <c r="C405" i="6" s="1"/>
  <c r="B404" i="6"/>
  <c r="C404" i="6" s="1"/>
  <c r="B403" i="6"/>
  <c r="C403" i="6" s="1"/>
  <c r="B402" i="6"/>
  <c r="C402" i="6" s="1"/>
  <c r="B401" i="6"/>
  <c r="C401" i="6" s="1"/>
  <c r="B400" i="6"/>
  <c r="C400" i="6" s="1"/>
  <c r="B399" i="6"/>
  <c r="C399" i="6" s="1"/>
  <c r="B398" i="6"/>
  <c r="C398" i="6" s="1"/>
  <c r="B397" i="6"/>
  <c r="C397" i="6" s="1"/>
  <c r="B396" i="6"/>
  <c r="C396" i="6" s="1"/>
  <c r="B395" i="6"/>
  <c r="C395" i="6" s="1"/>
  <c r="B394" i="6"/>
  <c r="C394" i="6" s="1"/>
  <c r="B393" i="6"/>
  <c r="C393" i="6" s="1"/>
  <c r="B392" i="6"/>
  <c r="C392" i="6" s="1"/>
  <c r="B391" i="6"/>
  <c r="C391" i="6" s="1"/>
  <c r="B390" i="6"/>
  <c r="C390" i="6" s="1"/>
  <c r="B389" i="6"/>
  <c r="C389" i="6" s="1"/>
  <c r="B388" i="6"/>
  <c r="C388" i="6" s="1"/>
  <c r="B387" i="6"/>
  <c r="C387" i="6" s="1"/>
  <c r="B386" i="6"/>
  <c r="C386" i="6" s="1"/>
  <c r="B385" i="6"/>
  <c r="C385" i="6" s="1"/>
  <c r="B384" i="6"/>
  <c r="C384" i="6" s="1"/>
  <c r="B383" i="6"/>
  <c r="C383" i="6" s="1"/>
  <c r="B382" i="6"/>
  <c r="C382" i="6" s="1"/>
  <c r="B381" i="6"/>
  <c r="C381" i="6" s="1"/>
  <c r="B380" i="6"/>
  <c r="C380" i="6" s="1"/>
  <c r="B379" i="6"/>
  <c r="C379" i="6" s="1"/>
  <c r="B378" i="6"/>
  <c r="C378" i="6" s="1"/>
  <c r="B377" i="6"/>
  <c r="C377" i="6" s="1"/>
  <c r="B376" i="6"/>
  <c r="C376" i="6" s="1"/>
  <c r="B375" i="6"/>
  <c r="C375" i="6" s="1"/>
  <c r="B374" i="6"/>
  <c r="C374" i="6" s="1"/>
  <c r="B373" i="6"/>
  <c r="C373" i="6" s="1"/>
  <c r="B372" i="6"/>
  <c r="C372" i="6" s="1"/>
  <c r="B371" i="6"/>
  <c r="C371" i="6" s="1"/>
  <c r="B370" i="6"/>
  <c r="C370" i="6" s="1"/>
  <c r="B369" i="6"/>
  <c r="C369" i="6" s="1"/>
  <c r="B368" i="6"/>
  <c r="C368" i="6" s="1"/>
  <c r="B367" i="6"/>
  <c r="C367" i="6" s="1"/>
  <c r="B366" i="6"/>
  <c r="C366" i="6" s="1"/>
  <c r="B365" i="6"/>
  <c r="C365" i="6" s="1"/>
  <c r="B364" i="6"/>
  <c r="C364" i="6" s="1"/>
  <c r="B363" i="6"/>
  <c r="C363" i="6" s="1"/>
  <c r="B362" i="6"/>
  <c r="C362" i="6" s="1"/>
  <c r="B361" i="6"/>
  <c r="C361" i="6" s="1"/>
  <c r="B360" i="6"/>
  <c r="C360" i="6" s="1"/>
  <c r="B359" i="6"/>
  <c r="C359" i="6" s="1"/>
  <c r="B358" i="6"/>
  <c r="C358" i="6" s="1"/>
  <c r="B357" i="6"/>
  <c r="C357" i="6" s="1"/>
  <c r="B356" i="6"/>
  <c r="C356" i="6" s="1"/>
  <c r="B355" i="6"/>
  <c r="C355" i="6" s="1"/>
  <c r="B354" i="6"/>
  <c r="C354" i="6" s="1"/>
  <c r="B353" i="6"/>
  <c r="C353" i="6" s="1"/>
  <c r="B352" i="6"/>
  <c r="C352" i="6" s="1"/>
  <c r="B351" i="6"/>
  <c r="C351" i="6" s="1"/>
  <c r="B350" i="6"/>
  <c r="C350" i="6" s="1"/>
  <c r="B349" i="6"/>
  <c r="C349" i="6" s="1"/>
  <c r="B348" i="6"/>
  <c r="C348" i="6" s="1"/>
  <c r="B347" i="6"/>
  <c r="C347" i="6" s="1"/>
  <c r="B346" i="6"/>
  <c r="C346" i="6" s="1"/>
  <c r="B345" i="6"/>
  <c r="C345" i="6" s="1"/>
  <c r="B344" i="6"/>
  <c r="C344" i="6" s="1"/>
  <c r="B343" i="6"/>
  <c r="C343" i="6" s="1"/>
  <c r="B342" i="6"/>
  <c r="C342" i="6" s="1"/>
  <c r="B341" i="6"/>
  <c r="C341" i="6" s="1"/>
  <c r="B340" i="6"/>
  <c r="C340" i="6" s="1"/>
  <c r="B339" i="6"/>
  <c r="C339" i="6" s="1"/>
  <c r="B338" i="6"/>
  <c r="C338" i="6" s="1"/>
  <c r="B337" i="6"/>
  <c r="C337" i="6" s="1"/>
  <c r="B336" i="6"/>
  <c r="C336" i="6" s="1"/>
  <c r="B335" i="6"/>
  <c r="C335" i="6" s="1"/>
  <c r="B334" i="6"/>
  <c r="C334" i="6" s="1"/>
  <c r="B333" i="6"/>
  <c r="C333" i="6" s="1"/>
  <c r="B332" i="6"/>
  <c r="C332" i="6" s="1"/>
  <c r="B331" i="6"/>
  <c r="C331" i="6" s="1"/>
  <c r="B330" i="6"/>
  <c r="C330" i="6" s="1"/>
  <c r="B329" i="6"/>
  <c r="C329" i="6" s="1"/>
  <c r="B328" i="6"/>
  <c r="C328" i="6" s="1"/>
  <c r="B327" i="6"/>
  <c r="C327" i="6" s="1"/>
  <c r="B326" i="6"/>
  <c r="C326" i="6" s="1"/>
  <c r="B325" i="6"/>
  <c r="C325" i="6" s="1"/>
  <c r="B324" i="6"/>
  <c r="C324" i="6" s="1"/>
  <c r="B323" i="6"/>
  <c r="C323" i="6" s="1"/>
  <c r="B322" i="6"/>
  <c r="C322" i="6" s="1"/>
  <c r="B321" i="6"/>
  <c r="C321" i="6" s="1"/>
  <c r="B320" i="6"/>
  <c r="C320" i="6" s="1"/>
  <c r="B319" i="6"/>
  <c r="C319" i="6" s="1"/>
  <c r="B318" i="6"/>
  <c r="C318" i="6" s="1"/>
  <c r="B317" i="6"/>
  <c r="C317" i="6" s="1"/>
  <c r="B316" i="6"/>
  <c r="C316" i="6" s="1"/>
  <c r="B315" i="6"/>
  <c r="C315" i="6" s="1"/>
  <c r="B314" i="6"/>
  <c r="C314" i="6" s="1"/>
  <c r="B313" i="6"/>
  <c r="C313" i="6" s="1"/>
  <c r="B312" i="6"/>
  <c r="C312" i="6" s="1"/>
  <c r="B311" i="6"/>
  <c r="C311" i="6" s="1"/>
  <c r="B310" i="6"/>
  <c r="C310" i="6" s="1"/>
  <c r="B309" i="6"/>
  <c r="C309" i="6" s="1"/>
  <c r="B308" i="6"/>
  <c r="C308" i="6" s="1"/>
  <c r="B307" i="6"/>
  <c r="C307" i="6" s="1"/>
  <c r="B306" i="6"/>
  <c r="C306" i="6" s="1"/>
  <c r="B305" i="6"/>
  <c r="C305" i="6" s="1"/>
  <c r="B304" i="6"/>
  <c r="C304" i="6" s="1"/>
  <c r="B303" i="6"/>
  <c r="C303" i="6" s="1"/>
  <c r="B302" i="6"/>
  <c r="C302" i="6" s="1"/>
  <c r="B301" i="6"/>
  <c r="C301" i="6" s="1"/>
  <c r="B300" i="6"/>
  <c r="C300" i="6" s="1"/>
  <c r="B299" i="6"/>
  <c r="C299" i="6" s="1"/>
  <c r="B298" i="6"/>
  <c r="C298" i="6" s="1"/>
  <c r="B297" i="6"/>
  <c r="C297" i="6" s="1"/>
  <c r="B296" i="6"/>
  <c r="C296" i="6" s="1"/>
  <c r="B295" i="6"/>
  <c r="C295" i="6" s="1"/>
  <c r="B294" i="6"/>
  <c r="C294" i="6" s="1"/>
  <c r="B293" i="6"/>
  <c r="C293" i="6" s="1"/>
  <c r="B292" i="6"/>
  <c r="C292" i="6" s="1"/>
  <c r="B291" i="6"/>
  <c r="C291" i="6" s="1"/>
  <c r="B290" i="6"/>
  <c r="C290" i="6" s="1"/>
  <c r="B289" i="6"/>
  <c r="C289" i="6" s="1"/>
  <c r="B288" i="6"/>
  <c r="C288" i="6" s="1"/>
  <c r="B287" i="6"/>
  <c r="C287" i="6" s="1"/>
  <c r="B286" i="6"/>
  <c r="C286" i="6" s="1"/>
  <c r="B285" i="6"/>
  <c r="C285" i="6" s="1"/>
  <c r="B284" i="6"/>
  <c r="C284" i="6" s="1"/>
  <c r="B283" i="6"/>
  <c r="C283" i="6" s="1"/>
  <c r="B282" i="6"/>
  <c r="C282" i="6" s="1"/>
  <c r="B281" i="6"/>
  <c r="C281" i="6" s="1"/>
  <c r="B280" i="6"/>
  <c r="C280" i="6" s="1"/>
  <c r="B279" i="6"/>
  <c r="C279" i="6" s="1"/>
  <c r="B278" i="6"/>
  <c r="C278" i="6" s="1"/>
  <c r="B277" i="6"/>
  <c r="C277" i="6" s="1"/>
  <c r="B276" i="6"/>
  <c r="C276" i="6" s="1"/>
  <c r="B275" i="6"/>
  <c r="C275" i="6" s="1"/>
  <c r="B274" i="6"/>
  <c r="C274" i="6" s="1"/>
  <c r="B273" i="6"/>
  <c r="C273" i="6" s="1"/>
  <c r="B272" i="6"/>
  <c r="C272" i="6" s="1"/>
  <c r="B271" i="6"/>
  <c r="C271" i="6" s="1"/>
  <c r="B270" i="6"/>
  <c r="C270" i="6" s="1"/>
  <c r="B269" i="6"/>
  <c r="C269" i="6" s="1"/>
  <c r="B268" i="6"/>
  <c r="C268" i="6" s="1"/>
  <c r="B267" i="6"/>
  <c r="C267" i="6" s="1"/>
  <c r="B266" i="6"/>
  <c r="C266" i="6" s="1"/>
  <c r="B265" i="6"/>
  <c r="C265" i="6" s="1"/>
  <c r="B264" i="6"/>
  <c r="C264" i="6" s="1"/>
  <c r="B263" i="6"/>
  <c r="C263" i="6" s="1"/>
  <c r="B262" i="6"/>
  <c r="C262" i="6" s="1"/>
  <c r="B261" i="6"/>
  <c r="C261" i="6" s="1"/>
  <c r="B260" i="6"/>
  <c r="C260" i="6" s="1"/>
  <c r="B259" i="6"/>
  <c r="C259" i="6" s="1"/>
  <c r="B258" i="6"/>
  <c r="C258" i="6" s="1"/>
  <c r="B257" i="6"/>
  <c r="C257" i="6" s="1"/>
  <c r="B256" i="6"/>
  <c r="C256" i="6" s="1"/>
  <c r="B255" i="6"/>
  <c r="C255" i="6" s="1"/>
  <c r="B254" i="6"/>
  <c r="C254" i="6" s="1"/>
  <c r="B253" i="6"/>
  <c r="C253" i="6" s="1"/>
  <c r="B252" i="6"/>
  <c r="C252" i="6" s="1"/>
  <c r="B251" i="6"/>
  <c r="C251" i="6" s="1"/>
  <c r="B250" i="6"/>
  <c r="C250" i="6" s="1"/>
  <c r="B249" i="6"/>
  <c r="C249" i="6" s="1"/>
  <c r="B248" i="6"/>
  <c r="C248" i="6" s="1"/>
  <c r="B247" i="6"/>
  <c r="C247" i="6" s="1"/>
  <c r="B246" i="6"/>
  <c r="C246" i="6" s="1"/>
  <c r="B245" i="6"/>
  <c r="C245" i="6" s="1"/>
  <c r="B244" i="6"/>
  <c r="C244" i="6" s="1"/>
  <c r="B243" i="6"/>
  <c r="C243" i="6" s="1"/>
  <c r="B242" i="6"/>
  <c r="C242" i="6" s="1"/>
  <c r="B241" i="6"/>
  <c r="C241" i="6" s="1"/>
  <c r="B240" i="6"/>
  <c r="C240" i="6" s="1"/>
  <c r="B239" i="6"/>
  <c r="C239" i="6" s="1"/>
  <c r="B238" i="6"/>
  <c r="C238" i="6" s="1"/>
  <c r="B237" i="6"/>
  <c r="C237" i="6" s="1"/>
  <c r="B236" i="6"/>
  <c r="C236" i="6" s="1"/>
  <c r="B235" i="6"/>
  <c r="C235" i="6" s="1"/>
  <c r="B234" i="6"/>
  <c r="C234" i="6" s="1"/>
  <c r="B233" i="6"/>
  <c r="C233" i="6" s="1"/>
  <c r="B232" i="6"/>
  <c r="C232" i="6" s="1"/>
  <c r="B231" i="6"/>
  <c r="C231" i="6" s="1"/>
  <c r="B230" i="6"/>
  <c r="C230" i="6" s="1"/>
  <c r="B229" i="6"/>
  <c r="C229" i="6" s="1"/>
  <c r="B228" i="6"/>
  <c r="C228" i="6" s="1"/>
  <c r="B227" i="6"/>
  <c r="C227" i="6" s="1"/>
  <c r="B226" i="6"/>
  <c r="C226" i="6" s="1"/>
  <c r="B225" i="6"/>
  <c r="C225" i="6" s="1"/>
  <c r="B224" i="6"/>
  <c r="C224" i="6" s="1"/>
  <c r="B223" i="6"/>
  <c r="C223" i="6" s="1"/>
  <c r="B222" i="6"/>
  <c r="C222" i="6" s="1"/>
  <c r="B221" i="6"/>
  <c r="C221" i="6" s="1"/>
  <c r="B220" i="6"/>
  <c r="C220" i="6" s="1"/>
  <c r="B219" i="6"/>
  <c r="C219" i="6" s="1"/>
  <c r="B218" i="6"/>
  <c r="C218" i="6" s="1"/>
  <c r="B217" i="6"/>
  <c r="C217" i="6" s="1"/>
  <c r="B216" i="6"/>
  <c r="C216" i="6" s="1"/>
  <c r="B215" i="6"/>
  <c r="C215" i="6" s="1"/>
  <c r="B214" i="6"/>
  <c r="C214" i="6" s="1"/>
  <c r="B213" i="6"/>
  <c r="C213" i="6" s="1"/>
  <c r="B212" i="6"/>
  <c r="C212" i="6" s="1"/>
  <c r="B211" i="6"/>
  <c r="C211" i="6" s="1"/>
  <c r="B210" i="6"/>
  <c r="C210" i="6" s="1"/>
  <c r="B209" i="6"/>
  <c r="C209" i="6" s="1"/>
  <c r="B208" i="6"/>
  <c r="C208" i="6" s="1"/>
  <c r="B207" i="6"/>
  <c r="C207" i="6" s="1"/>
  <c r="B206" i="6"/>
  <c r="C206" i="6" s="1"/>
  <c r="B205" i="6"/>
  <c r="C205" i="6" s="1"/>
  <c r="B204" i="6"/>
  <c r="C204" i="6" s="1"/>
  <c r="B203" i="6"/>
  <c r="C203" i="6" s="1"/>
  <c r="B202" i="6"/>
  <c r="C202" i="6" s="1"/>
  <c r="B201" i="6"/>
  <c r="C201" i="6" s="1"/>
  <c r="B200" i="6"/>
  <c r="C200" i="6" s="1"/>
  <c r="B199" i="6"/>
  <c r="C199" i="6" s="1"/>
  <c r="B198" i="6"/>
  <c r="C198" i="6" s="1"/>
  <c r="B197" i="6"/>
  <c r="C197" i="6" s="1"/>
  <c r="B196" i="6"/>
  <c r="C196" i="6" s="1"/>
  <c r="B195" i="6"/>
  <c r="C195" i="6" s="1"/>
  <c r="B194" i="6"/>
  <c r="C194" i="6" s="1"/>
  <c r="B193" i="6"/>
  <c r="C193" i="6" s="1"/>
  <c r="B192" i="6"/>
  <c r="C192" i="6" s="1"/>
  <c r="B191" i="6"/>
  <c r="C191" i="6" s="1"/>
  <c r="B190" i="6"/>
  <c r="C190" i="6" s="1"/>
  <c r="B189" i="6"/>
  <c r="C189" i="6" s="1"/>
  <c r="B188" i="6"/>
  <c r="C188" i="6" s="1"/>
  <c r="B187" i="6"/>
  <c r="C187" i="6" s="1"/>
  <c r="B186" i="6"/>
  <c r="C186" i="6" s="1"/>
  <c r="B185" i="6"/>
  <c r="C185" i="6" s="1"/>
  <c r="B184" i="6"/>
  <c r="C184" i="6" s="1"/>
  <c r="B183" i="6"/>
  <c r="C183" i="6" s="1"/>
  <c r="B182" i="6"/>
  <c r="C182" i="6" s="1"/>
  <c r="B181" i="6"/>
  <c r="C181" i="6" s="1"/>
  <c r="B180" i="6"/>
  <c r="C180" i="6" s="1"/>
  <c r="B179" i="6"/>
  <c r="C179" i="6" s="1"/>
  <c r="B178" i="6"/>
  <c r="C178" i="6" s="1"/>
  <c r="B177" i="6"/>
  <c r="C177" i="6" s="1"/>
  <c r="B176" i="6"/>
  <c r="C176" i="6" s="1"/>
  <c r="B175" i="6"/>
  <c r="C175" i="6" s="1"/>
  <c r="B174" i="6"/>
  <c r="C174" i="6" s="1"/>
  <c r="B173" i="6"/>
  <c r="C173" i="6" s="1"/>
  <c r="B172" i="6"/>
  <c r="C172" i="6" s="1"/>
  <c r="B171" i="6"/>
  <c r="C171" i="6" s="1"/>
  <c r="B170" i="6"/>
  <c r="C170" i="6" s="1"/>
  <c r="B169" i="6"/>
  <c r="C169" i="6" s="1"/>
  <c r="B168" i="6"/>
  <c r="C168" i="6" s="1"/>
  <c r="B167" i="6"/>
  <c r="C167" i="6" s="1"/>
  <c r="B166" i="6"/>
  <c r="C166" i="6" s="1"/>
  <c r="B165" i="6"/>
  <c r="C165" i="6" s="1"/>
  <c r="B164" i="6"/>
  <c r="C164" i="6" s="1"/>
  <c r="B163" i="6"/>
  <c r="C163" i="6" s="1"/>
  <c r="B162" i="6"/>
  <c r="C162" i="6" s="1"/>
  <c r="B161" i="6"/>
  <c r="C161" i="6" s="1"/>
  <c r="B160" i="6"/>
  <c r="C160" i="6" s="1"/>
  <c r="B159" i="6"/>
  <c r="C159" i="6" s="1"/>
  <c r="B158" i="6"/>
  <c r="C158" i="6" s="1"/>
  <c r="B157" i="6"/>
  <c r="C157" i="6" s="1"/>
  <c r="B156" i="6"/>
  <c r="C156" i="6" s="1"/>
  <c r="B155" i="6"/>
  <c r="C155" i="6" s="1"/>
  <c r="B154" i="6"/>
  <c r="C154" i="6" s="1"/>
  <c r="B153" i="6"/>
  <c r="C153" i="6" s="1"/>
  <c r="B152" i="6"/>
  <c r="C152" i="6" s="1"/>
  <c r="B151" i="6"/>
  <c r="C151" i="6" s="1"/>
  <c r="B150" i="6"/>
  <c r="C150" i="6" s="1"/>
  <c r="B149" i="6"/>
  <c r="C149" i="6" s="1"/>
  <c r="B148" i="6"/>
  <c r="C148" i="6" s="1"/>
  <c r="B147" i="6"/>
  <c r="C147" i="6" s="1"/>
  <c r="B146" i="6"/>
  <c r="C146" i="6" s="1"/>
  <c r="B145" i="6"/>
  <c r="C145" i="6" s="1"/>
  <c r="B144" i="6"/>
  <c r="C144" i="6" s="1"/>
  <c r="B143" i="6"/>
  <c r="C143" i="6" s="1"/>
  <c r="B142" i="6"/>
  <c r="C142" i="6" s="1"/>
  <c r="B141" i="6"/>
  <c r="C141" i="6" s="1"/>
  <c r="B140" i="6"/>
  <c r="C140" i="6" s="1"/>
  <c r="B139" i="6"/>
  <c r="C139" i="6" s="1"/>
  <c r="B138" i="6"/>
  <c r="C138" i="6" s="1"/>
  <c r="B137" i="6"/>
  <c r="C137" i="6" s="1"/>
  <c r="B136" i="6"/>
  <c r="C136" i="6" s="1"/>
  <c r="B135" i="6"/>
  <c r="C135" i="6" s="1"/>
  <c r="B134" i="6"/>
  <c r="C134" i="6" s="1"/>
  <c r="B133" i="6"/>
  <c r="C133" i="6" s="1"/>
  <c r="B132" i="6"/>
  <c r="C132" i="6" s="1"/>
  <c r="B131" i="6"/>
  <c r="C131" i="6" s="1"/>
  <c r="B130" i="6"/>
  <c r="C130" i="6" s="1"/>
  <c r="B129" i="6"/>
  <c r="C129" i="6" s="1"/>
  <c r="B128" i="6"/>
  <c r="C128" i="6" s="1"/>
  <c r="B127" i="6"/>
  <c r="C127" i="6" s="1"/>
  <c r="B126" i="6"/>
  <c r="C126" i="6" s="1"/>
  <c r="B125" i="6"/>
  <c r="C125" i="6" s="1"/>
  <c r="B124" i="6"/>
  <c r="C124" i="6" s="1"/>
  <c r="B123" i="6"/>
  <c r="C123" i="6" s="1"/>
  <c r="B122" i="6"/>
  <c r="C122" i="6" s="1"/>
  <c r="B121" i="6"/>
  <c r="C121" i="6" s="1"/>
  <c r="B120" i="6"/>
  <c r="C120" i="6" s="1"/>
  <c r="B119" i="6"/>
  <c r="C119" i="6" s="1"/>
  <c r="B118" i="6"/>
  <c r="C118" i="6" s="1"/>
  <c r="B117" i="6"/>
  <c r="C117" i="6" s="1"/>
  <c r="B116" i="6"/>
  <c r="C116" i="6" s="1"/>
  <c r="B115" i="6"/>
  <c r="C115" i="6" s="1"/>
  <c r="B114" i="6"/>
  <c r="C114" i="6" s="1"/>
  <c r="B113" i="6"/>
  <c r="C113" i="6" s="1"/>
  <c r="B112" i="6"/>
  <c r="C112" i="6" s="1"/>
  <c r="B111" i="6"/>
  <c r="C111" i="6" s="1"/>
  <c r="B110" i="6"/>
  <c r="C110" i="6" s="1"/>
  <c r="B109" i="6"/>
  <c r="C109" i="6" s="1"/>
  <c r="B108" i="6"/>
  <c r="C108" i="6" s="1"/>
  <c r="B107" i="6"/>
  <c r="C107" i="6" s="1"/>
  <c r="B106" i="6"/>
  <c r="C106" i="6" s="1"/>
  <c r="B105" i="6"/>
  <c r="C105" i="6" s="1"/>
  <c r="B104" i="6"/>
  <c r="C104" i="6" s="1"/>
  <c r="B103" i="6"/>
  <c r="C103" i="6" s="1"/>
  <c r="B102" i="6"/>
  <c r="C102" i="6" s="1"/>
  <c r="B101" i="6"/>
  <c r="C101" i="6" s="1"/>
  <c r="B100" i="6"/>
  <c r="C100" i="6" s="1"/>
  <c r="B99" i="6"/>
  <c r="C99" i="6" s="1"/>
  <c r="B98" i="6"/>
  <c r="C98" i="6" s="1"/>
  <c r="B97" i="6"/>
  <c r="C97" i="6" s="1"/>
  <c r="B96" i="6"/>
  <c r="C96" i="6" s="1"/>
  <c r="B95" i="6"/>
  <c r="C95" i="6" s="1"/>
  <c r="B94" i="6"/>
  <c r="C94" i="6" s="1"/>
  <c r="B93" i="6"/>
  <c r="C93" i="6" s="1"/>
  <c r="B92" i="6"/>
  <c r="C92" i="6" s="1"/>
  <c r="B91" i="6"/>
  <c r="C91" i="6" s="1"/>
  <c r="B90" i="6"/>
  <c r="C90" i="6" s="1"/>
  <c r="B89" i="6"/>
  <c r="C89" i="6" s="1"/>
  <c r="B88" i="6"/>
  <c r="C88" i="6" s="1"/>
  <c r="B87" i="6"/>
  <c r="C87" i="6" s="1"/>
  <c r="B86" i="6"/>
  <c r="C86" i="6" s="1"/>
  <c r="B85" i="6"/>
  <c r="C85" i="6" s="1"/>
  <c r="B84" i="6"/>
  <c r="C84" i="6" s="1"/>
  <c r="B83" i="6"/>
  <c r="C83" i="6" s="1"/>
  <c r="B82" i="6"/>
  <c r="C82" i="6" s="1"/>
  <c r="B81" i="6"/>
  <c r="C81" i="6" s="1"/>
  <c r="B80" i="6"/>
  <c r="C80" i="6" s="1"/>
  <c r="B79" i="6"/>
  <c r="C79" i="6" s="1"/>
  <c r="B78" i="6"/>
  <c r="C78" i="6" s="1"/>
  <c r="B77" i="6"/>
  <c r="C77" i="6" s="1"/>
  <c r="B76" i="6"/>
  <c r="C76" i="6" s="1"/>
  <c r="B75" i="6"/>
  <c r="C75" i="6" s="1"/>
  <c r="B74" i="6"/>
  <c r="C74" i="6" s="1"/>
  <c r="B73" i="6"/>
  <c r="C73" i="6" s="1"/>
  <c r="B72" i="6"/>
  <c r="C72" i="6" s="1"/>
  <c r="B71" i="6"/>
  <c r="C71" i="6" s="1"/>
  <c r="B70" i="6"/>
  <c r="C70" i="6" s="1"/>
  <c r="B69" i="6"/>
  <c r="C69" i="6" s="1"/>
  <c r="B68" i="6"/>
  <c r="C68" i="6" s="1"/>
  <c r="B67" i="6"/>
  <c r="C67" i="6" s="1"/>
  <c r="B66" i="6"/>
  <c r="C66" i="6" s="1"/>
  <c r="B65" i="6"/>
  <c r="C65" i="6" s="1"/>
  <c r="B64" i="6"/>
  <c r="C64" i="6" s="1"/>
  <c r="B63" i="6"/>
  <c r="C63" i="6" s="1"/>
  <c r="B62" i="6"/>
  <c r="C62" i="6" s="1"/>
  <c r="B61" i="6"/>
  <c r="C61" i="6" s="1"/>
  <c r="B60" i="6"/>
  <c r="C60" i="6" s="1"/>
  <c r="B59" i="6"/>
  <c r="C59" i="6" s="1"/>
  <c r="B58" i="6"/>
  <c r="C58" i="6" s="1"/>
  <c r="B57" i="6"/>
  <c r="C57" i="6" s="1"/>
  <c r="B56" i="6"/>
  <c r="C56" i="6" s="1"/>
  <c r="B55" i="6"/>
  <c r="C55" i="6" s="1"/>
  <c r="B54" i="6"/>
  <c r="C54" i="6" s="1"/>
  <c r="B53" i="6"/>
  <c r="C53" i="6" s="1"/>
  <c r="B52" i="6"/>
  <c r="C52" i="6" s="1"/>
  <c r="B51" i="6"/>
  <c r="C51" i="6" s="1"/>
  <c r="B50" i="6"/>
  <c r="C50" i="6" s="1"/>
  <c r="B49" i="6"/>
  <c r="C49" i="6" s="1"/>
  <c r="B48" i="6"/>
  <c r="C48" i="6" s="1"/>
  <c r="B47" i="6"/>
  <c r="C47" i="6" s="1"/>
  <c r="B46" i="6"/>
  <c r="C46" i="6" s="1"/>
  <c r="B45" i="6"/>
  <c r="C45" i="6" s="1"/>
  <c r="B44" i="6"/>
  <c r="C44" i="6" s="1"/>
  <c r="B43" i="6"/>
  <c r="C43" i="6" s="1"/>
  <c r="B42" i="6"/>
  <c r="C42" i="6" s="1"/>
  <c r="B41" i="6"/>
  <c r="C41" i="6" s="1"/>
  <c r="B40" i="6"/>
  <c r="C40" i="6" s="1"/>
  <c r="B39" i="6"/>
  <c r="C39" i="6" s="1"/>
  <c r="B38" i="6"/>
  <c r="C38" i="6" s="1"/>
  <c r="B37" i="6"/>
  <c r="C37" i="6" s="1"/>
  <c r="B36" i="6"/>
  <c r="C36" i="6" s="1"/>
  <c r="B35" i="6"/>
  <c r="C35" i="6" s="1"/>
  <c r="B34" i="6"/>
  <c r="C34" i="6" s="1"/>
  <c r="B33" i="6"/>
  <c r="C33" i="6" s="1"/>
  <c r="B32" i="6"/>
  <c r="C32" i="6" s="1"/>
  <c r="B31" i="6"/>
  <c r="C31" i="6" s="1"/>
  <c r="B30" i="6"/>
  <c r="C30" i="6" s="1"/>
  <c r="B29" i="6"/>
  <c r="C29" i="6" s="1"/>
  <c r="B28" i="6"/>
  <c r="C28" i="6" s="1"/>
  <c r="B27" i="6"/>
  <c r="C27" i="6" s="1"/>
  <c r="B26" i="6"/>
  <c r="C26" i="6" s="1"/>
  <c r="B25" i="6"/>
  <c r="C25" i="6" s="1"/>
  <c r="B24" i="6"/>
  <c r="C24" i="6" s="1"/>
  <c r="B23" i="6"/>
  <c r="C23" i="6" s="1"/>
  <c r="B22" i="6"/>
  <c r="C22" i="6" s="1"/>
  <c r="B21" i="6"/>
  <c r="C21" i="6" s="1"/>
  <c r="B20" i="6"/>
  <c r="C20" i="6" s="1"/>
  <c r="B19" i="6"/>
  <c r="C19" i="6" s="1"/>
  <c r="B18" i="6"/>
  <c r="C18" i="6" s="1"/>
  <c r="B17" i="6"/>
  <c r="C17" i="6" s="1"/>
  <c r="B16" i="6"/>
  <c r="C16" i="6" s="1"/>
  <c r="B15" i="6"/>
  <c r="C15" i="6" s="1"/>
  <c r="B14" i="6"/>
  <c r="C14" i="6" s="1"/>
  <c r="B13" i="6"/>
  <c r="C13" i="6" s="1"/>
  <c r="E2" i="8"/>
  <c r="C1312" i="7"/>
  <c r="E325" i="10" s="1"/>
  <c r="C1311" i="7"/>
  <c r="E324" i="8" s="1"/>
  <c r="C1310" i="7"/>
  <c r="C1309" i="7"/>
  <c r="E322" i="10" s="1"/>
  <c r="F322" i="10" s="1"/>
  <c r="C399" i="15" s="1"/>
  <c r="D399" i="15" s="1"/>
  <c r="C1308" i="7"/>
  <c r="E321" i="10" s="1"/>
  <c r="F321" i="10" s="1"/>
  <c r="C398" i="15" s="1"/>
  <c r="D398" i="15" s="1"/>
  <c r="C1307" i="7"/>
  <c r="E320" i="8" s="1"/>
  <c r="C1306" i="7"/>
  <c r="E319" i="10" s="1"/>
  <c r="F319" i="10" s="1"/>
  <c r="C396" i="15" s="1"/>
  <c r="D396" i="15" s="1"/>
  <c r="C1305" i="7"/>
  <c r="C1304" i="7"/>
  <c r="C1303" i="7"/>
  <c r="E316" i="8" s="1"/>
  <c r="C1302" i="7"/>
  <c r="E315" i="10" s="1"/>
  <c r="F315" i="10" s="1"/>
  <c r="C392" i="15" s="1"/>
  <c r="D392" i="15" s="1"/>
  <c r="C1301" i="7"/>
  <c r="E314" i="10" s="1"/>
  <c r="F314" i="10" s="1"/>
  <c r="C391" i="15" s="1"/>
  <c r="D391" i="15" s="1"/>
  <c r="C1300" i="7"/>
  <c r="E313" i="10" s="1"/>
  <c r="F313" i="10" s="1"/>
  <c r="C390" i="15" s="1"/>
  <c r="D390" i="15" s="1"/>
  <c r="C1299" i="7"/>
  <c r="E312" i="8" s="1"/>
  <c r="C1298" i="7"/>
  <c r="E311" i="10" s="1"/>
  <c r="F311" i="10" s="1"/>
  <c r="C388" i="15" s="1"/>
  <c r="D388" i="15" s="1"/>
  <c r="C1297" i="7"/>
  <c r="C1296" i="7"/>
  <c r="C1295" i="7"/>
  <c r="E308" i="8" s="1"/>
  <c r="C1294" i="7"/>
  <c r="C1293" i="7"/>
  <c r="E306" i="10" s="1"/>
  <c r="F306" i="10" s="1"/>
  <c r="C383" i="15" s="1"/>
  <c r="D383" i="15" s="1"/>
  <c r="C1292" i="7"/>
  <c r="E305" i="10" s="1"/>
  <c r="F305" i="10" s="1"/>
  <c r="C382" i="15" s="1"/>
  <c r="D382" i="15" s="1"/>
  <c r="C1291" i="7"/>
  <c r="E304" i="8" s="1"/>
  <c r="C1290" i="7"/>
  <c r="E303" i="10" s="1"/>
  <c r="F303" i="10" s="1"/>
  <c r="C380" i="15" s="1"/>
  <c r="D380" i="15" s="1"/>
  <c r="C1289" i="7"/>
  <c r="C1288" i="7"/>
  <c r="C1287" i="7"/>
  <c r="E300" i="8" s="1"/>
  <c r="C1286" i="7"/>
  <c r="E299" i="10" s="1"/>
  <c r="F299" i="10" s="1"/>
  <c r="C376" i="15" s="1"/>
  <c r="D376" i="15" s="1"/>
  <c r="C1285" i="7"/>
  <c r="E298" i="10" s="1"/>
  <c r="F298" i="10" s="1"/>
  <c r="C375" i="15" s="1"/>
  <c r="D375" i="15" s="1"/>
  <c r="C1284" i="7"/>
  <c r="E297" i="10" s="1"/>
  <c r="F297" i="10" s="1"/>
  <c r="C374" i="15" s="1"/>
  <c r="D374" i="15" s="1"/>
  <c r="C1283" i="7"/>
  <c r="E296" i="8" s="1"/>
  <c r="C1282" i="7"/>
  <c r="E295" i="10" s="1"/>
  <c r="F295" i="10" s="1"/>
  <c r="C372" i="15" s="1"/>
  <c r="D372" i="15" s="1"/>
  <c r="C1281" i="7"/>
  <c r="C1280" i="7"/>
  <c r="C1279" i="7"/>
  <c r="E292" i="8" s="1"/>
  <c r="C1278" i="7"/>
  <c r="C1277" i="7"/>
  <c r="E290" i="10" s="1"/>
  <c r="F290" i="10" s="1"/>
  <c r="C367" i="15" s="1"/>
  <c r="D367" i="15" s="1"/>
  <c r="C1276" i="7"/>
  <c r="E289" i="10" s="1"/>
  <c r="F289" i="10" s="1"/>
  <c r="C366" i="15" s="1"/>
  <c r="D366" i="15" s="1"/>
  <c r="C1275" i="7"/>
  <c r="E288" i="8" s="1"/>
  <c r="C1274" i="7"/>
  <c r="E287" i="10" s="1"/>
  <c r="F287" i="10" s="1"/>
  <c r="C364" i="15" s="1"/>
  <c r="D364" i="15" s="1"/>
  <c r="C1273" i="7"/>
  <c r="C1272" i="7"/>
  <c r="C1271" i="7"/>
  <c r="E284" i="8" s="1"/>
  <c r="C1270" i="7"/>
  <c r="E283" i="10" s="1"/>
  <c r="F283" i="10" s="1"/>
  <c r="C360" i="15" s="1"/>
  <c r="D360" i="15" s="1"/>
  <c r="C1269" i="7"/>
  <c r="E282" i="10" s="1"/>
  <c r="F282" i="10" s="1"/>
  <c r="C359" i="15" s="1"/>
  <c r="D359" i="15" s="1"/>
  <c r="C1268" i="7"/>
  <c r="E281" i="10" s="1"/>
  <c r="F281" i="10" s="1"/>
  <c r="C358" i="15" s="1"/>
  <c r="D358" i="15" s="1"/>
  <c r="C1267" i="7"/>
  <c r="E280" i="8" s="1"/>
  <c r="C1266" i="7"/>
  <c r="E279" i="10" s="1"/>
  <c r="F279" i="10" s="1"/>
  <c r="C356" i="15" s="1"/>
  <c r="D356" i="15" s="1"/>
  <c r="C1265" i="7"/>
  <c r="C1264" i="7"/>
  <c r="C1263" i="7"/>
  <c r="E276" i="8" s="1"/>
  <c r="C1262" i="7"/>
  <c r="C1261" i="7"/>
  <c r="E274" i="10" s="1"/>
  <c r="F274" i="10" s="1"/>
  <c r="C351" i="15" s="1"/>
  <c r="D351" i="15" s="1"/>
  <c r="C1260" i="7"/>
  <c r="E273" i="10" s="1"/>
  <c r="F273" i="10" s="1"/>
  <c r="C350" i="15" s="1"/>
  <c r="D350" i="15" s="1"/>
  <c r="C1259" i="7"/>
  <c r="E272" i="8" s="1"/>
  <c r="C1258" i="7"/>
  <c r="E271" i="10" s="1"/>
  <c r="F271" i="10" s="1"/>
  <c r="C348" i="15" s="1"/>
  <c r="D348" i="15" s="1"/>
  <c r="C1257" i="7"/>
  <c r="C1256" i="7"/>
  <c r="C1255" i="7"/>
  <c r="E268" i="8" s="1"/>
  <c r="C1254" i="7"/>
  <c r="E267" i="10" s="1"/>
  <c r="F267" i="10" s="1"/>
  <c r="C344" i="15" s="1"/>
  <c r="D344" i="15" s="1"/>
  <c r="C1253" i="7"/>
  <c r="E266" i="10" s="1"/>
  <c r="F266" i="10" s="1"/>
  <c r="C343" i="15" s="1"/>
  <c r="D343" i="15" s="1"/>
  <c r="C1252" i="7"/>
  <c r="E265" i="10" s="1"/>
  <c r="F265" i="10" s="1"/>
  <c r="C342" i="15" s="1"/>
  <c r="D342" i="15" s="1"/>
  <c r="C1251" i="7"/>
  <c r="E264" i="8" s="1"/>
  <c r="C1250" i="7"/>
  <c r="E263" i="10" s="1"/>
  <c r="F263" i="10" s="1"/>
  <c r="C340" i="15" s="1"/>
  <c r="D340" i="15" s="1"/>
  <c r="C1249" i="7"/>
  <c r="C1248" i="7"/>
  <c r="C1247" i="7"/>
  <c r="E260" i="8" s="1"/>
  <c r="C1246" i="7"/>
  <c r="C1245" i="7"/>
  <c r="E258" i="10" s="1"/>
  <c r="F258" i="10" s="1"/>
  <c r="C335" i="15" s="1"/>
  <c r="D335" i="15" s="1"/>
  <c r="C1244" i="7"/>
  <c r="E257" i="10" s="1"/>
  <c r="F257" i="10" s="1"/>
  <c r="C334" i="15" s="1"/>
  <c r="D334" i="15" s="1"/>
  <c r="C1243" i="7"/>
  <c r="E256" i="8" s="1"/>
  <c r="C1242" i="7"/>
  <c r="E255" i="10" s="1"/>
  <c r="F255" i="10" s="1"/>
  <c r="C332" i="15" s="1"/>
  <c r="D332" i="15" s="1"/>
  <c r="C1241" i="7"/>
  <c r="C1240" i="7"/>
  <c r="C1239" i="7"/>
  <c r="E252" i="8" s="1"/>
  <c r="C1238" i="7"/>
  <c r="E251" i="10" s="1"/>
  <c r="F251" i="10" s="1"/>
  <c r="C328" i="15" s="1"/>
  <c r="D328" i="15" s="1"/>
  <c r="C1237" i="7"/>
  <c r="E250" i="10" s="1"/>
  <c r="F250" i="10" s="1"/>
  <c r="C327" i="15" s="1"/>
  <c r="D327" i="15" s="1"/>
  <c r="C1236" i="7"/>
  <c r="E249" i="10" s="1"/>
  <c r="F249" i="10" s="1"/>
  <c r="C326" i="15" s="1"/>
  <c r="D326" i="15" s="1"/>
  <c r="C1235" i="7"/>
  <c r="E248" i="8" s="1"/>
  <c r="C1234" i="7"/>
  <c r="E247" i="10" s="1"/>
  <c r="F247" i="10" s="1"/>
  <c r="C324" i="15" s="1"/>
  <c r="D324" i="15" s="1"/>
  <c r="C1233" i="7"/>
  <c r="C1232" i="7"/>
  <c r="C1231" i="7"/>
  <c r="E244" i="8" s="1"/>
  <c r="C1230" i="7"/>
  <c r="C1229" i="7"/>
  <c r="E242" i="10" s="1"/>
  <c r="F242" i="10" s="1"/>
  <c r="C319" i="15" s="1"/>
  <c r="D319" i="15" s="1"/>
  <c r="C1228" i="7"/>
  <c r="E241" i="10" s="1"/>
  <c r="F241" i="10" s="1"/>
  <c r="C318" i="15" s="1"/>
  <c r="D318" i="15" s="1"/>
  <c r="C1227" i="7"/>
  <c r="E240" i="8" s="1"/>
  <c r="C1226" i="7"/>
  <c r="E239" i="10" s="1"/>
  <c r="F239" i="10" s="1"/>
  <c r="C316" i="15" s="1"/>
  <c r="D316" i="15" s="1"/>
  <c r="C1225" i="7"/>
  <c r="C1224" i="7"/>
  <c r="C1223" i="7"/>
  <c r="E236" i="8" s="1"/>
  <c r="C1222" i="7"/>
  <c r="E235" i="10" s="1"/>
  <c r="F235" i="10" s="1"/>
  <c r="C312" i="15" s="1"/>
  <c r="D312" i="15" s="1"/>
  <c r="C1221" i="7"/>
  <c r="E234" i="10" s="1"/>
  <c r="F234" i="10" s="1"/>
  <c r="C311" i="15" s="1"/>
  <c r="D311" i="15" s="1"/>
  <c r="C1220" i="7"/>
  <c r="E233" i="10" s="1"/>
  <c r="F233" i="10" s="1"/>
  <c r="C310" i="15" s="1"/>
  <c r="D310" i="15" s="1"/>
  <c r="C1219" i="7"/>
  <c r="E232" i="8" s="1"/>
  <c r="C1218" i="7"/>
  <c r="E231" i="10" s="1"/>
  <c r="F231" i="10" s="1"/>
  <c r="C308" i="15" s="1"/>
  <c r="D308" i="15" s="1"/>
  <c r="C1217" i="7"/>
  <c r="C1216" i="7"/>
  <c r="C1215" i="7"/>
  <c r="E228" i="8" s="1"/>
  <c r="C1214" i="7"/>
  <c r="C1213" i="7"/>
  <c r="E226" i="10" s="1"/>
  <c r="F226" i="10" s="1"/>
  <c r="C303" i="15" s="1"/>
  <c r="D303" i="15" s="1"/>
  <c r="C1212" i="7"/>
  <c r="E225" i="10" s="1"/>
  <c r="F225" i="10" s="1"/>
  <c r="C302" i="15" s="1"/>
  <c r="D302" i="15" s="1"/>
  <c r="C1211" i="7"/>
  <c r="E224" i="8" s="1"/>
  <c r="C1210" i="7"/>
  <c r="E223" i="10" s="1"/>
  <c r="F223" i="10" s="1"/>
  <c r="C300" i="15" s="1"/>
  <c r="D300" i="15" s="1"/>
  <c r="C1209" i="7"/>
  <c r="C1208" i="7"/>
  <c r="C1207" i="7"/>
  <c r="E220" i="8" s="1"/>
  <c r="C1206" i="7"/>
  <c r="E219" i="10" s="1"/>
  <c r="F219" i="10" s="1"/>
  <c r="C296" i="15" s="1"/>
  <c r="D296" i="15" s="1"/>
  <c r="C1205" i="7"/>
  <c r="E218" i="10" s="1"/>
  <c r="F218" i="10" s="1"/>
  <c r="C295" i="15" s="1"/>
  <c r="D295" i="15" s="1"/>
  <c r="C1204" i="7"/>
  <c r="E217" i="10" s="1"/>
  <c r="F217" i="10" s="1"/>
  <c r="C294" i="15" s="1"/>
  <c r="D294" i="15" s="1"/>
  <c r="C1203" i="7"/>
  <c r="E216" i="8" s="1"/>
  <c r="C1202" i="7"/>
  <c r="E215" i="10" s="1"/>
  <c r="F215" i="10" s="1"/>
  <c r="C292" i="15" s="1"/>
  <c r="D292" i="15" s="1"/>
  <c r="C1201" i="7"/>
  <c r="C1200" i="7"/>
  <c r="C1199" i="7"/>
  <c r="E212" i="8" s="1"/>
  <c r="C1198" i="7"/>
  <c r="C1197" i="7"/>
  <c r="E210" i="10" s="1"/>
  <c r="F210" i="10" s="1"/>
  <c r="C287" i="15" s="1"/>
  <c r="D287" i="15" s="1"/>
  <c r="C1196" i="7"/>
  <c r="E209" i="10" s="1"/>
  <c r="F209" i="10" s="1"/>
  <c r="C286" i="15" s="1"/>
  <c r="D286" i="15" s="1"/>
  <c r="C1195" i="7"/>
  <c r="E208" i="8" s="1"/>
  <c r="C1194" i="7"/>
  <c r="E207" i="10" s="1"/>
  <c r="F207" i="10" s="1"/>
  <c r="C284" i="15" s="1"/>
  <c r="D284" i="15" s="1"/>
  <c r="C1193" i="7"/>
  <c r="C1192" i="7"/>
  <c r="C1191" i="7"/>
  <c r="E204" i="8" s="1"/>
  <c r="C1190" i="7"/>
  <c r="E203" i="10" s="1"/>
  <c r="F203" i="10" s="1"/>
  <c r="C280" i="15" s="1"/>
  <c r="D280" i="15" s="1"/>
  <c r="C1189" i="7"/>
  <c r="E202" i="10" s="1"/>
  <c r="F202" i="10" s="1"/>
  <c r="C279" i="15" s="1"/>
  <c r="D279" i="15" s="1"/>
  <c r="C1188" i="7"/>
  <c r="E201" i="10" s="1"/>
  <c r="F201" i="10" s="1"/>
  <c r="C278" i="15" s="1"/>
  <c r="D278" i="15" s="1"/>
  <c r="C1187" i="7"/>
  <c r="E200" i="8" s="1"/>
  <c r="C1186" i="7"/>
  <c r="E199" i="10" s="1"/>
  <c r="F199" i="10" s="1"/>
  <c r="C276" i="15" s="1"/>
  <c r="D276" i="15" s="1"/>
  <c r="C1185" i="7"/>
  <c r="C1184" i="7"/>
  <c r="C1183" i="7"/>
  <c r="E196" i="8" s="1"/>
  <c r="C1182" i="7"/>
  <c r="C1181" i="7"/>
  <c r="E194" i="10" s="1"/>
  <c r="F194" i="10" s="1"/>
  <c r="C271" i="15" s="1"/>
  <c r="D271" i="15" s="1"/>
  <c r="C1180" i="7"/>
  <c r="E193" i="10" s="1"/>
  <c r="F193" i="10" s="1"/>
  <c r="C270" i="15" s="1"/>
  <c r="D270" i="15" s="1"/>
  <c r="C1179" i="7"/>
  <c r="E192" i="8" s="1"/>
  <c r="C1178" i="7"/>
  <c r="E191" i="10" s="1"/>
  <c r="F191" i="10" s="1"/>
  <c r="C268" i="15" s="1"/>
  <c r="D268" i="15" s="1"/>
  <c r="C1177" i="7"/>
  <c r="C1176" i="7"/>
  <c r="C1175" i="7"/>
  <c r="E188" i="8" s="1"/>
  <c r="C1174" i="7"/>
  <c r="E187" i="10" s="1"/>
  <c r="F187" i="10" s="1"/>
  <c r="C264" i="15" s="1"/>
  <c r="D264" i="15" s="1"/>
  <c r="C1173" i="7"/>
  <c r="E186" i="10" s="1"/>
  <c r="F186" i="10" s="1"/>
  <c r="C263" i="15" s="1"/>
  <c r="D263" i="15" s="1"/>
  <c r="C1172" i="7"/>
  <c r="E185" i="10" s="1"/>
  <c r="F185" i="10" s="1"/>
  <c r="C262" i="15" s="1"/>
  <c r="D262" i="15" s="1"/>
  <c r="C1171" i="7"/>
  <c r="E184" i="8" s="1"/>
  <c r="C1170" i="7"/>
  <c r="E183" i="10" s="1"/>
  <c r="F183" i="10" s="1"/>
  <c r="C260" i="15" s="1"/>
  <c r="D260" i="15" s="1"/>
  <c r="C1169" i="7"/>
  <c r="C1168" i="7"/>
  <c r="C1167" i="7"/>
  <c r="E180" i="8" s="1"/>
  <c r="C1166" i="7"/>
  <c r="C1165" i="7"/>
  <c r="E178" i="10" s="1"/>
  <c r="F178" i="10" s="1"/>
  <c r="C255" i="15" s="1"/>
  <c r="D255" i="15" s="1"/>
  <c r="C1164" i="7"/>
  <c r="E177" i="8" s="1"/>
  <c r="C1163" i="7"/>
  <c r="E176" i="8" s="1"/>
  <c r="C1162" i="7"/>
  <c r="E175" i="10" s="1"/>
  <c r="F175" i="10" s="1"/>
  <c r="C252" i="15" s="1"/>
  <c r="D252" i="15" s="1"/>
  <c r="C1161" i="7"/>
  <c r="C1160" i="7"/>
  <c r="C1159" i="7"/>
  <c r="E172" i="8" s="1"/>
  <c r="C1158" i="7"/>
  <c r="E171" i="10" s="1"/>
  <c r="F171" i="10" s="1"/>
  <c r="C248" i="15" s="1"/>
  <c r="D248" i="15" s="1"/>
  <c r="C1157" i="7"/>
  <c r="E170" i="10" s="1"/>
  <c r="F170" i="10" s="1"/>
  <c r="C247" i="15" s="1"/>
  <c r="D247" i="15" s="1"/>
  <c r="C1156" i="7"/>
  <c r="E169" i="10" s="1"/>
  <c r="F169" i="10" s="1"/>
  <c r="C246" i="15" s="1"/>
  <c r="D246" i="15" s="1"/>
  <c r="C1155" i="7"/>
  <c r="E168" i="8" s="1"/>
  <c r="C1154" i="7"/>
  <c r="E167" i="10" s="1"/>
  <c r="F167" i="10" s="1"/>
  <c r="C244" i="15" s="1"/>
  <c r="D244" i="15" s="1"/>
  <c r="C1153" i="7"/>
  <c r="C1152" i="7"/>
  <c r="C1151" i="7"/>
  <c r="E164" i="8" s="1"/>
  <c r="C1150" i="7"/>
  <c r="C1149" i="7"/>
  <c r="E162" i="10" s="1"/>
  <c r="F162" i="10" s="1"/>
  <c r="C239" i="15" s="1"/>
  <c r="D239" i="15" s="1"/>
  <c r="C1148" i="7"/>
  <c r="E161" i="10" s="1"/>
  <c r="F161" i="10" s="1"/>
  <c r="C238" i="15" s="1"/>
  <c r="D238" i="15" s="1"/>
  <c r="C1147" i="7"/>
  <c r="E160" i="8" s="1"/>
  <c r="C1146" i="7"/>
  <c r="E159" i="10" s="1"/>
  <c r="F159" i="10" s="1"/>
  <c r="C236" i="15" s="1"/>
  <c r="D236" i="15" s="1"/>
  <c r="C1145" i="7"/>
  <c r="C1144" i="7"/>
  <c r="C1143" i="7"/>
  <c r="E156" i="8" s="1"/>
  <c r="C1142" i="7"/>
  <c r="E155" i="10" s="1"/>
  <c r="F155" i="10" s="1"/>
  <c r="C232" i="15" s="1"/>
  <c r="D232" i="15" s="1"/>
  <c r="C1141" i="7"/>
  <c r="E154" i="10" s="1"/>
  <c r="F154" i="10" s="1"/>
  <c r="C231" i="15" s="1"/>
  <c r="D231" i="15" s="1"/>
  <c r="C1140" i="7"/>
  <c r="E153" i="10" s="1"/>
  <c r="F153" i="10" s="1"/>
  <c r="C230" i="15" s="1"/>
  <c r="D230" i="15" s="1"/>
  <c r="C1139" i="7"/>
  <c r="E152" i="8" s="1"/>
  <c r="C1138" i="7"/>
  <c r="E151" i="10" s="1"/>
  <c r="F151" i="10" s="1"/>
  <c r="C228" i="15" s="1"/>
  <c r="D228" i="15" s="1"/>
  <c r="C1137" i="7"/>
  <c r="C1136" i="7"/>
  <c r="C1135" i="7"/>
  <c r="E148" i="8" s="1"/>
  <c r="C1134" i="7"/>
  <c r="C1133" i="7"/>
  <c r="E146" i="10" s="1"/>
  <c r="F146" i="10" s="1"/>
  <c r="C223" i="15" s="1"/>
  <c r="D223" i="15" s="1"/>
  <c r="C1132" i="7"/>
  <c r="E145" i="8" s="1"/>
  <c r="C1131" i="7"/>
  <c r="E144" i="8" s="1"/>
  <c r="C1130" i="7"/>
  <c r="E143" i="10" s="1"/>
  <c r="F143" i="10" s="1"/>
  <c r="C220" i="15" s="1"/>
  <c r="D220" i="15" s="1"/>
  <c r="C1129" i="7"/>
  <c r="C1128" i="7"/>
  <c r="C1127" i="7"/>
  <c r="E140" i="8" s="1"/>
  <c r="C1126" i="7"/>
  <c r="E139" i="10" s="1"/>
  <c r="F139" i="10" s="1"/>
  <c r="C216" i="15" s="1"/>
  <c r="D216" i="15" s="1"/>
  <c r="C1125" i="7"/>
  <c r="E138" i="10" s="1"/>
  <c r="F138" i="10" s="1"/>
  <c r="C215" i="15" s="1"/>
  <c r="D215" i="15" s="1"/>
  <c r="C1124" i="7"/>
  <c r="E137" i="10" s="1"/>
  <c r="F137" i="10" s="1"/>
  <c r="C214" i="15" s="1"/>
  <c r="D214" i="15" s="1"/>
  <c r="C1123" i="7"/>
  <c r="E136" i="8" s="1"/>
  <c r="C1122" i="7"/>
  <c r="E135" i="10" s="1"/>
  <c r="F135" i="10" s="1"/>
  <c r="C212" i="15" s="1"/>
  <c r="D212" i="15" s="1"/>
  <c r="C1121" i="7"/>
  <c r="C1120" i="7"/>
  <c r="C1119" i="7"/>
  <c r="E132" i="8" s="1"/>
  <c r="C1118" i="7"/>
  <c r="C1117" i="7"/>
  <c r="C1116" i="7"/>
  <c r="E129" i="10" s="1"/>
  <c r="F129" i="10" s="1"/>
  <c r="C206" i="15" s="1"/>
  <c r="D206" i="15" s="1"/>
  <c r="C1115" i="7"/>
  <c r="E128" i="8" s="1"/>
  <c r="C1114" i="7"/>
  <c r="E127" i="10" s="1"/>
  <c r="F127" i="10" s="1"/>
  <c r="C204" i="15" s="1"/>
  <c r="D204" i="15" s="1"/>
  <c r="C1113" i="7"/>
  <c r="C1112" i="7"/>
  <c r="C1111" i="7"/>
  <c r="E124" i="8" s="1"/>
  <c r="C1110" i="7"/>
  <c r="E123" i="10" s="1"/>
  <c r="F123" i="10" s="1"/>
  <c r="C200" i="15" s="1"/>
  <c r="D200" i="15" s="1"/>
  <c r="C1109" i="7"/>
  <c r="E122" i="10" s="1"/>
  <c r="F122" i="10" s="1"/>
  <c r="C199" i="15" s="1"/>
  <c r="D199" i="15" s="1"/>
  <c r="C1108" i="7"/>
  <c r="E121" i="10" s="1"/>
  <c r="F121" i="10" s="1"/>
  <c r="C198" i="15" s="1"/>
  <c r="D198" i="15" s="1"/>
  <c r="C1107" i="7"/>
  <c r="E120" i="8" s="1"/>
  <c r="C1106" i="7"/>
  <c r="E119" i="10" s="1"/>
  <c r="F119" i="10" s="1"/>
  <c r="C196" i="15" s="1"/>
  <c r="D196" i="15" s="1"/>
  <c r="C1105" i="7"/>
  <c r="C1104" i="7"/>
  <c r="C1103" i="7"/>
  <c r="E116" i="8" s="1"/>
  <c r="C1102" i="7"/>
  <c r="C1101" i="7"/>
  <c r="C1100" i="7"/>
  <c r="E113" i="8" s="1"/>
  <c r="C1099" i="7"/>
  <c r="E112" i="8" s="1"/>
  <c r="C1098" i="7"/>
  <c r="E111" i="10" s="1"/>
  <c r="F111" i="10" s="1"/>
  <c r="C188" i="15" s="1"/>
  <c r="D188" i="15" s="1"/>
  <c r="C1097" i="7"/>
  <c r="C1096" i="7"/>
  <c r="C1095" i="7"/>
  <c r="E108" i="8" s="1"/>
  <c r="C1094" i="7"/>
  <c r="E107" i="10" s="1"/>
  <c r="F107" i="10" s="1"/>
  <c r="C184" i="15" s="1"/>
  <c r="D184" i="15" s="1"/>
  <c r="C1093" i="7"/>
  <c r="E106" i="10" s="1"/>
  <c r="F106" i="10" s="1"/>
  <c r="C183" i="15" s="1"/>
  <c r="D183" i="15" s="1"/>
  <c r="C1092" i="7"/>
  <c r="E105" i="10" s="1"/>
  <c r="F105" i="10" s="1"/>
  <c r="C182" i="15" s="1"/>
  <c r="D182" i="15" s="1"/>
  <c r="C1091" i="7"/>
  <c r="E104" i="8" s="1"/>
  <c r="C1090" i="7"/>
  <c r="E103" i="10" s="1"/>
  <c r="F103" i="10" s="1"/>
  <c r="C180" i="15" s="1"/>
  <c r="D180" i="15" s="1"/>
  <c r="C1089" i="7"/>
  <c r="C1088" i="7"/>
  <c r="C1087" i="7"/>
  <c r="E100" i="8" s="1"/>
  <c r="C1086" i="7"/>
  <c r="C1085" i="7"/>
  <c r="C1084" i="7"/>
  <c r="E97" i="10" s="1"/>
  <c r="F97" i="10" s="1"/>
  <c r="C174" i="15" s="1"/>
  <c r="D174" i="15" s="1"/>
  <c r="C1083" i="7"/>
  <c r="E96" i="8" s="1"/>
  <c r="C1082" i="7"/>
  <c r="E95" i="10" s="1"/>
  <c r="F95" i="10" s="1"/>
  <c r="C172" i="15" s="1"/>
  <c r="D172" i="15" s="1"/>
  <c r="C1081" i="7"/>
  <c r="C1080" i="7"/>
  <c r="C1079" i="7"/>
  <c r="E92" i="8" s="1"/>
  <c r="C1078" i="7"/>
  <c r="E91" i="10" s="1"/>
  <c r="F91" i="10" s="1"/>
  <c r="C168" i="15" s="1"/>
  <c r="D168" i="15" s="1"/>
  <c r="C1077" i="7"/>
  <c r="E90" i="10" s="1"/>
  <c r="F90" i="10" s="1"/>
  <c r="C167" i="15" s="1"/>
  <c r="D167" i="15" s="1"/>
  <c r="C1076" i="7"/>
  <c r="E89" i="10" s="1"/>
  <c r="F89" i="10" s="1"/>
  <c r="C166" i="15" s="1"/>
  <c r="D166" i="15" s="1"/>
  <c r="C1075" i="7"/>
  <c r="E88" i="8" s="1"/>
  <c r="C1074" i="7"/>
  <c r="E87" i="10" s="1"/>
  <c r="F87" i="10" s="1"/>
  <c r="C164" i="15" s="1"/>
  <c r="D164" i="15" s="1"/>
  <c r="C1073" i="7"/>
  <c r="C1072" i="7"/>
  <c r="C1071" i="7"/>
  <c r="E84" i="8" s="1"/>
  <c r="C1070" i="7"/>
  <c r="C1069" i="7"/>
  <c r="C1068" i="7"/>
  <c r="E81" i="10" s="1"/>
  <c r="F81" i="10" s="1"/>
  <c r="C158" i="15" s="1"/>
  <c r="D158" i="15" s="1"/>
  <c r="C1067" i="7"/>
  <c r="E80" i="8" s="1"/>
  <c r="C1066" i="7"/>
  <c r="E79" i="10" s="1"/>
  <c r="F79" i="10" s="1"/>
  <c r="C156" i="15" s="1"/>
  <c r="D156" i="15" s="1"/>
  <c r="C1065" i="7"/>
  <c r="C1064" i="7"/>
  <c r="C1063" i="7"/>
  <c r="E76" i="8" s="1"/>
  <c r="C1062" i="7"/>
  <c r="E75" i="10" s="1"/>
  <c r="F75" i="10" s="1"/>
  <c r="C152" i="15" s="1"/>
  <c r="D152" i="15" s="1"/>
  <c r="C1061" i="7"/>
  <c r="E74" i="10" s="1"/>
  <c r="F74" i="10" s="1"/>
  <c r="C151" i="15" s="1"/>
  <c r="D151" i="15" s="1"/>
  <c r="C1060" i="7"/>
  <c r="E73" i="10" s="1"/>
  <c r="F73" i="10" s="1"/>
  <c r="C150" i="15" s="1"/>
  <c r="D150" i="15" s="1"/>
  <c r="C1059" i="7"/>
  <c r="E72" i="8" s="1"/>
  <c r="C1058" i="7"/>
  <c r="E71" i="10" s="1"/>
  <c r="F71" i="10" s="1"/>
  <c r="C148" i="15" s="1"/>
  <c r="D148" i="15" s="1"/>
  <c r="C1057" i="7"/>
  <c r="C1056" i="7"/>
  <c r="C1055" i="7"/>
  <c r="E68" i="8" s="1"/>
  <c r="C1054" i="7"/>
  <c r="C1053" i="7"/>
  <c r="C1052" i="7"/>
  <c r="E65" i="10" s="1"/>
  <c r="F65" i="10" s="1"/>
  <c r="C142" i="15" s="1"/>
  <c r="D142" i="15" s="1"/>
  <c r="C1051" i="7"/>
  <c r="E64" i="8" s="1"/>
  <c r="C1050" i="7"/>
  <c r="E63" i="10" s="1"/>
  <c r="F63" i="10" s="1"/>
  <c r="C140" i="15" s="1"/>
  <c r="D140" i="15" s="1"/>
  <c r="C1049" i="7"/>
  <c r="C1048" i="7"/>
  <c r="C1047" i="7"/>
  <c r="E60" i="8" s="1"/>
  <c r="C1046" i="7"/>
  <c r="E59" i="10" s="1"/>
  <c r="F59" i="10" s="1"/>
  <c r="C136" i="15" s="1"/>
  <c r="D136" i="15" s="1"/>
  <c r="F59" i="16" s="1"/>
  <c r="C1045" i="7"/>
  <c r="E58" i="10" s="1"/>
  <c r="F58" i="10" s="1"/>
  <c r="C135" i="15" s="1"/>
  <c r="D135" i="15" s="1"/>
  <c r="C1044" i="7"/>
  <c r="E57" i="23" s="1"/>
  <c r="C1043" i="7"/>
  <c r="E56" i="23" s="1"/>
  <c r="C1042" i="7"/>
  <c r="E55" i="23" s="1"/>
  <c r="C1041" i="7"/>
  <c r="C1040" i="7"/>
  <c r="C1039" i="7"/>
  <c r="E52" i="23" s="1"/>
  <c r="C1038" i="7"/>
  <c r="C1037" i="7"/>
  <c r="C1036" i="7"/>
  <c r="E49" i="23" s="1"/>
  <c r="C1035" i="7"/>
  <c r="E48" i="23" s="1"/>
  <c r="C1034" i="7"/>
  <c r="E47" i="23" s="1"/>
  <c r="C1033" i="7"/>
  <c r="C1032" i="7"/>
  <c r="C1031" i="7"/>
  <c r="C1030" i="7"/>
  <c r="E43" i="23" s="1"/>
  <c r="C1029" i="7"/>
  <c r="E42" i="23" s="1"/>
  <c r="C1028" i="7"/>
  <c r="E41" i="23" s="1"/>
  <c r="C1027" i="7"/>
  <c r="E40" i="23" s="1"/>
  <c r="C1026" i="7"/>
  <c r="C1025" i="7"/>
  <c r="C1024" i="7"/>
  <c r="C1023" i="7"/>
  <c r="E36" i="23" s="1"/>
  <c r="C1022" i="7"/>
  <c r="C1021" i="7"/>
  <c r="C1020" i="7"/>
  <c r="E33" i="23" s="1"/>
  <c r="C1019" i="7"/>
  <c r="E32" i="23" s="1"/>
  <c r="C1018" i="7"/>
  <c r="E31" i="23" s="1"/>
  <c r="C1017" i="7"/>
  <c r="C1016" i="7"/>
  <c r="C1015" i="7"/>
  <c r="E28" i="23" s="1"/>
  <c r="C1014" i="7"/>
  <c r="E27" i="23" s="1"/>
  <c r="C1013" i="7"/>
  <c r="C1012" i="7"/>
  <c r="E25" i="23" s="1"/>
  <c r="C1011" i="7"/>
  <c r="E24" i="23" s="1"/>
  <c r="C1010" i="7"/>
  <c r="E23" i="23" s="1"/>
  <c r="C1009" i="7"/>
  <c r="C1008" i="7"/>
  <c r="C1007" i="7"/>
  <c r="E20" i="23" s="1"/>
  <c r="C1006" i="7"/>
  <c r="C1005" i="7"/>
  <c r="C1004" i="7"/>
  <c r="E17" i="23" s="1"/>
  <c r="C1003" i="7"/>
  <c r="E16" i="23" s="1"/>
  <c r="C1002" i="7"/>
  <c r="E15" i="23" s="1"/>
  <c r="C1001" i="7"/>
  <c r="C1000" i="7"/>
  <c r="C999" i="7"/>
  <c r="C998" i="7"/>
  <c r="E11" i="23" s="1"/>
  <c r="C997" i="7"/>
  <c r="E10" i="23" s="1"/>
  <c r="C996" i="7"/>
  <c r="E9" i="23" s="1"/>
  <c r="C995" i="7"/>
  <c r="E8" i="23" s="1"/>
  <c r="C994" i="7"/>
  <c r="C993" i="7"/>
  <c r="C992" i="7"/>
  <c r="C991" i="7"/>
  <c r="E4" i="23" s="1"/>
  <c r="C990" i="7"/>
  <c r="R667" i="4"/>
  <c r="J667" i="4" s="1"/>
  <c r="N567" i="4"/>
  <c r="F567" i="4" s="1"/>
  <c r="M378" i="4"/>
  <c r="K47" i="4"/>
  <c r="K48" i="4" s="1"/>
  <c r="K49" i="4" s="1"/>
  <c r="B868" i="14" l="1"/>
  <c r="C868" i="14" s="1"/>
  <c r="P616" i="4"/>
  <c r="H616" i="4" s="1"/>
  <c r="B1069" i="14"/>
  <c r="C1069" i="14" s="1"/>
  <c r="F3" i="9"/>
  <c r="G3" i="9" s="1"/>
  <c r="F11" i="9"/>
  <c r="G11" i="9" s="1"/>
  <c r="B93" i="14"/>
  <c r="C93" i="14" s="1"/>
  <c r="B413" i="14"/>
  <c r="C413" i="14" s="1"/>
  <c r="B525" i="14"/>
  <c r="C525" i="14" s="1"/>
  <c r="B653" i="14"/>
  <c r="C653" i="14" s="1"/>
  <c r="B749" i="14"/>
  <c r="C749" i="14" s="1"/>
  <c r="B829" i="14"/>
  <c r="C829" i="14" s="1"/>
  <c r="B845" i="14"/>
  <c r="C845" i="14" s="1"/>
  <c r="B1293" i="14"/>
  <c r="C1293" i="14" s="1"/>
  <c r="B997" i="14"/>
  <c r="C997" i="14" s="1"/>
  <c r="B1203" i="14"/>
  <c r="C1203" i="14" s="1"/>
  <c r="B82" i="14"/>
  <c r="C82" i="14" s="1"/>
  <c r="B130" i="14"/>
  <c r="C130" i="14" s="1"/>
  <c r="B226" i="14"/>
  <c r="C226" i="14" s="1"/>
  <c r="B395" i="14"/>
  <c r="C395" i="14" s="1"/>
  <c r="B472" i="14"/>
  <c r="C472" i="14" s="1"/>
  <c r="B602" i="14"/>
  <c r="C602" i="14" s="1"/>
  <c r="B675" i="14"/>
  <c r="C675" i="14" s="1"/>
  <c r="B808" i="14"/>
  <c r="C808" i="14" s="1"/>
  <c r="B637" i="14"/>
  <c r="C637" i="14" s="1"/>
  <c r="B733" i="14"/>
  <c r="C733" i="14" s="1"/>
  <c r="B957" i="14"/>
  <c r="C957" i="14" s="1"/>
  <c r="B1181" i="14"/>
  <c r="C1181" i="14" s="1"/>
  <c r="B1341" i="14"/>
  <c r="C1341" i="14" s="1"/>
  <c r="B139" i="14"/>
  <c r="C139" i="14" s="1"/>
  <c r="B307" i="14"/>
  <c r="C307" i="14" s="1"/>
  <c r="B492" i="14"/>
  <c r="C492" i="14" s="1"/>
  <c r="B693" i="14"/>
  <c r="C693" i="14" s="1"/>
  <c r="B906" i="14"/>
  <c r="C906" i="14" s="1"/>
  <c r="B1088" i="14"/>
  <c r="C1088" i="14" s="1"/>
  <c r="B20" i="14"/>
  <c r="C20" i="14" s="1"/>
  <c r="B140" i="14"/>
  <c r="C140" i="14" s="1"/>
  <c r="B308" i="14"/>
  <c r="C308" i="14" s="1"/>
  <c r="B504" i="14"/>
  <c r="C504" i="14" s="1"/>
  <c r="B698" i="14"/>
  <c r="C698" i="14" s="1"/>
  <c r="B907" i="14"/>
  <c r="C907" i="14" s="1"/>
  <c r="B1106" i="14"/>
  <c r="C1106" i="14" s="1"/>
  <c r="B1298" i="14"/>
  <c r="C1298" i="14" s="1"/>
  <c r="B32" i="14"/>
  <c r="C32" i="14" s="1"/>
  <c r="B153" i="14"/>
  <c r="C153" i="14" s="1"/>
  <c r="B323" i="14"/>
  <c r="C323" i="14" s="1"/>
  <c r="B524" i="14"/>
  <c r="C524" i="14" s="1"/>
  <c r="B712" i="14"/>
  <c r="C712" i="14" s="1"/>
  <c r="B923" i="14"/>
  <c r="C923" i="14" s="1"/>
  <c r="B1123" i="14"/>
  <c r="C1123" i="14" s="1"/>
  <c r="B1316" i="14"/>
  <c r="C1316" i="14" s="1"/>
  <c r="B33" i="14"/>
  <c r="C33" i="14" s="1"/>
  <c r="B154" i="14"/>
  <c r="C154" i="14" s="1"/>
  <c r="B325" i="14"/>
  <c r="C325" i="14" s="1"/>
  <c r="B715" i="14"/>
  <c r="C715" i="14" s="1"/>
  <c r="B924" i="14"/>
  <c r="C924" i="14" s="1"/>
  <c r="B1124" i="14"/>
  <c r="C1124" i="14" s="1"/>
  <c r="B1317" i="14"/>
  <c r="C1317" i="14" s="1"/>
  <c r="F1318" i="14" s="1"/>
  <c r="B43" i="14"/>
  <c r="C43" i="14" s="1"/>
  <c r="B178" i="14"/>
  <c r="C178" i="14" s="1"/>
  <c r="B340" i="14"/>
  <c r="C340" i="14" s="1"/>
  <c r="B540" i="14"/>
  <c r="C540" i="14" s="1"/>
  <c r="B944" i="14"/>
  <c r="C944" i="14" s="1"/>
  <c r="B1146" i="14"/>
  <c r="C1146" i="14" s="1"/>
  <c r="B44" i="14"/>
  <c r="C44" i="14" s="1"/>
  <c r="B179" i="14"/>
  <c r="C179" i="14" s="1"/>
  <c r="B356" i="14"/>
  <c r="C356" i="14" s="1"/>
  <c r="B546" i="14"/>
  <c r="C546" i="14" s="1"/>
  <c r="B754" i="14"/>
  <c r="C754" i="14" s="1"/>
  <c r="B956" i="14"/>
  <c r="C956" i="14" s="1"/>
  <c r="B1147" i="14"/>
  <c r="C1147" i="14" s="1"/>
  <c r="B57" i="14"/>
  <c r="C57" i="14" s="1"/>
  <c r="B194" i="14"/>
  <c r="C194" i="14" s="1"/>
  <c r="B372" i="14"/>
  <c r="C372" i="14" s="1"/>
  <c r="B563" i="14"/>
  <c r="C563" i="14" s="1"/>
  <c r="B771" i="14"/>
  <c r="C771" i="14" s="1"/>
  <c r="B978" i="14"/>
  <c r="C978" i="14" s="1"/>
  <c r="B1162" i="14"/>
  <c r="C1162" i="14" s="1"/>
  <c r="B58" i="14"/>
  <c r="C58" i="14" s="1"/>
  <c r="B195" i="14"/>
  <c r="C195" i="14" s="1"/>
  <c r="B376" i="14"/>
  <c r="C376" i="14" s="1"/>
  <c r="B564" i="14"/>
  <c r="C564" i="14" s="1"/>
  <c r="B773" i="14"/>
  <c r="C773" i="14" s="1"/>
  <c r="B979" i="14"/>
  <c r="C979" i="14" s="1"/>
  <c r="B1164" i="14"/>
  <c r="C1164" i="14" s="1"/>
  <c r="B81" i="14"/>
  <c r="C81" i="14" s="1"/>
  <c r="B211" i="14"/>
  <c r="C211" i="14" s="1"/>
  <c r="B394" i="14"/>
  <c r="C394" i="14" s="1"/>
  <c r="B597" i="14"/>
  <c r="C597" i="14" s="1"/>
  <c r="B789" i="14"/>
  <c r="C789" i="14" s="1"/>
  <c r="B995" i="14"/>
  <c r="C995" i="14" s="1"/>
  <c r="B1202" i="14"/>
  <c r="C1202" i="14" s="1"/>
  <c r="B1013" i="14"/>
  <c r="C1013" i="14" s="1"/>
  <c r="B416" i="14"/>
  <c r="C416" i="14" s="1"/>
  <c r="F7" i="9"/>
  <c r="G7" i="9" s="1"/>
  <c r="B105" i="14"/>
  <c r="C105" i="14" s="1"/>
  <c r="B259" i="14"/>
  <c r="C259" i="14" s="1"/>
  <c r="B451" i="14"/>
  <c r="C451" i="14" s="1"/>
  <c r="B639" i="14"/>
  <c r="C639" i="14" s="1"/>
  <c r="B1048" i="14"/>
  <c r="C1048" i="14" s="1"/>
  <c r="B1242" i="14"/>
  <c r="C1242" i="14" s="1"/>
  <c r="B618" i="14"/>
  <c r="C618" i="14" s="1"/>
  <c r="B243" i="14"/>
  <c r="C243" i="14" s="1"/>
  <c r="B619" i="14"/>
  <c r="C619" i="14" s="1"/>
  <c r="B1014" i="14"/>
  <c r="C1014" i="14" s="1"/>
  <c r="B115" i="14"/>
  <c r="C115" i="14" s="1"/>
  <c r="B260" i="14"/>
  <c r="C260" i="14" s="1"/>
  <c r="B452" i="14"/>
  <c r="C452" i="14" s="1"/>
  <c r="B848" i="14"/>
  <c r="C848" i="14" s="1"/>
  <c r="B1051" i="14"/>
  <c r="C1051" i="14" s="1"/>
  <c r="B1258" i="14"/>
  <c r="C1258" i="14" s="1"/>
  <c r="B92" i="14"/>
  <c r="C92" i="14" s="1"/>
  <c r="B242" i="14"/>
  <c r="C242" i="14" s="1"/>
  <c r="B827" i="14"/>
  <c r="C827" i="14" s="1"/>
  <c r="B1219" i="14"/>
  <c r="C1219" i="14" s="1"/>
  <c r="B1221" i="14"/>
  <c r="C1221" i="14" s="1"/>
  <c r="B129" i="14"/>
  <c r="C129" i="14" s="1"/>
  <c r="B274" i="14"/>
  <c r="C274" i="14" s="1"/>
  <c r="B469" i="14"/>
  <c r="C469" i="14" s="1"/>
  <c r="B674" i="14"/>
  <c r="C674" i="14" s="1"/>
  <c r="B867" i="14"/>
  <c r="C867" i="14" s="1"/>
  <c r="B1068" i="14"/>
  <c r="C1068" i="14" s="1"/>
  <c r="B1276" i="14"/>
  <c r="C1276" i="14" s="1"/>
  <c r="B29" i="14"/>
  <c r="C29" i="14" s="1"/>
  <c r="B45" i="14"/>
  <c r="C45" i="14" s="1"/>
  <c r="B61" i="14"/>
  <c r="C61" i="14" s="1"/>
  <c r="B77" i="14"/>
  <c r="C77" i="14" s="1"/>
  <c r="B109" i="14"/>
  <c r="C109" i="14" s="1"/>
  <c r="B125" i="14"/>
  <c r="C125" i="14" s="1"/>
  <c r="B141" i="14"/>
  <c r="C141" i="14" s="1"/>
  <c r="B157" i="14"/>
  <c r="C157" i="14" s="1"/>
  <c r="B173" i="14"/>
  <c r="C173" i="14" s="1"/>
  <c r="B205" i="14"/>
  <c r="C205" i="14" s="1"/>
  <c r="B221" i="14"/>
  <c r="C221" i="14" s="1"/>
  <c r="B237" i="14"/>
  <c r="C237" i="14" s="1"/>
  <c r="B253" i="14"/>
  <c r="C253" i="14" s="1"/>
  <c r="B285" i="14"/>
  <c r="C285" i="14" s="1"/>
  <c r="B301" i="14"/>
  <c r="C301" i="14" s="1"/>
  <c r="B333" i="14"/>
  <c r="C333" i="14" s="1"/>
  <c r="B349" i="14"/>
  <c r="C349" i="14" s="1"/>
  <c r="B365" i="14"/>
  <c r="C365" i="14" s="1"/>
  <c r="B381" i="14"/>
  <c r="C381" i="14" s="1"/>
  <c r="B397" i="14"/>
  <c r="C397" i="14" s="1"/>
  <c r="B429" i="14"/>
  <c r="C429" i="14" s="1"/>
  <c r="B477" i="14"/>
  <c r="C477" i="14" s="1"/>
  <c r="B493" i="14"/>
  <c r="C493" i="14" s="1"/>
  <c r="B509" i="14"/>
  <c r="C509" i="14" s="1"/>
  <c r="B573" i="14"/>
  <c r="C573" i="14" s="1"/>
  <c r="B589" i="14"/>
  <c r="C589" i="14" s="1"/>
  <c r="B621" i="14"/>
  <c r="C621" i="14" s="1"/>
  <c r="B669" i="14"/>
  <c r="C669" i="14" s="1"/>
  <c r="B685" i="14"/>
  <c r="C685" i="14" s="1"/>
  <c r="B701" i="14"/>
  <c r="C701" i="14" s="1"/>
  <c r="B717" i="14"/>
  <c r="C717" i="14" s="1"/>
  <c r="B765" i="14"/>
  <c r="C765" i="14" s="1"/>
  <c r="B781" i="14"/>
  <c r="C781" i="14" s="1"/>
  <c r="B797" i="14"/>
  <c r="C797" i="14" s="1"/>
  <c r="B813" i="14"/>
  <c r="C813" i="14" s="1"/>
  <c r="B861" i="14"/>
  <c r="C861" i="14" s="1"/>
  <c r="B893" i="14"/>
  <c r="C893" i="14" s="1"/>
  <c r="B909" i="14"/>
  <c r="C909" i="14" s="1"/>
  <c r="B925" i="14"/>
  <c r="C925" i="14" s="1"/>
  <c r="B973" i="14"/>
  <c r="C973" i="14" s="1"/>
  <c r="B989" i="14"/>
  <c r="C989" i="14" s="1"/>
  <c r="B1005" i="14"/>
  <c r="C1005" i="14" s="1"/>
  <c r="B1021" i="14"/>
  <c r="C1021" i="14" s="1"/>
  <c r="B1037" i="14"/>
  <c r="C1037" i="14" s="1"/>
  <c r="B1053" i="14"/>
  <c r="C1053" i="14" s="1"/>
  <c r="B1101" i="14"/>
  <c r="C1101" i="14" s="1"/>
  <c r="B1117" i="14"/>
  <c r="C1117" i="14" s="1"/>
  <c r="B1165" i="14"/>
  <c r="C1165" i="14" s="1"/>
  <c r="B1229" i="14"/>
  <c r="C1229" i="14" s="1"/>
  <c r="B1245" i="14"/>
  <c r="C1245" i="14" s="1"/>
  <c r="B1309" i="14"/>
  <c r="C1309" i="14" s="1"/>
  <c r="B1325" i="14"/>
  <c r="C1325" i="14" s="1"/>
  <c r="B14" i="14"/>
  <c r="C14" i="14" s="1"/>
  <c r="B67" i="14"/>
  <c r="C67" i="14" s="1"/>
  <c r="B164" i="14"/>
  <c r="C164" i="14" s="1"/>
  <c r="B291" i="14"/>
  <c r="C291" i="14" s="1"/>
  <c r="B434" i="14"/>
  <c r="C434" i="14" s="1"/>
  <c r="B579" i="14"/>
  <c r="C579" i="14" s="1"/>
  <c r="B732" i="14"/>
  <c r="C732" i="14" s="1"/>
  <c r="B883" i="14"/>
  <c r="C883" i="14" s="1"/>
  <c r="B1029" i="14"/>
  <c r="C1029" i="14" s="1"/>
  <c r="B68" i="14"/>
  <c r="C68" i="14" s="1"/>
  <c r="B165" i="14"/>
  <c r="C165" i="14" s="1"/>
  <c r="B292" i="14"/>
  <c r="C292" i="14" s="1"/>
  <c r="B436" i="14"/>
  <c r="C436" i="14" s="1"/>
  <c r="B580" i="14"/>
  <c r="C580" i="14" s="1"/>
  <c r="B885" i="14"/>
  <c r="C885" i="14" s="1"/>
  <c r="B1034" i="14"/>
  <c r="C1034" i="14" s="1"/>
  <c r="B1183" i="14"/>
  <c r="C1183" i="14" s="1"/>
  <c r="B37" i="14"/>
  <c r="C37" i="14" s="1"/>
  <c r="B53" i="14"/>
  <c r="C53" i="14" s="1"/>
  <c r="B69" i="14"/>
  <c r="C69" i="14" s="1"/>
  <c r="B85" i="14"/>
  <c r="C85" i="14" s="1"/>
  <c r="B101" i="14"/>
  <c r="C101" i="14" s="1"/>
  <c r="B117" i="14"/>
  <c r="C117" i="14" s="1"/>
  <c r="B133" i="14"/>
  <c r="C133" i="14" s="1"/>
  <c r="B149" i="14"/>
  <c r="C149" i="14" s="1"/>
  <c r="B181" i="14"/>
  <c r="C181" i="14" s="1"/>
  <c r="B197" i="14"/>
  <c r="C197" i="14" s="1"/>
  <c r="B229" i="14"/>
  <c r="C229" i="14" s="1"/>
  <c r="B245" i="14"/>
  <c r="C245" i="14" s="1"/>
  <c r="B261" i="14"/>
  <c r="C261" i="14" s="1"/>
  <c r="B277" i="14"/>
  <c r="C277" i="14" s="1"/>
  <c r="B309" i="14"/>
  <c r="C309" i="14" s="1"/>
  <c r="B389" i="14"/>
  <c r="C389" i="14" s="1"/>
  <c r="B405" i="14"/>
  <c r="C405" i="14" s="1"/>
  <c r="B421" i="14"/>
  <c r="C421" i="14" s="1"/>
  <c r="B437" i="14"/>
  <c r="C437" i="14" s="1"/>
  <c r="B485" i="14"/>
  <c r="C485" i="14" s="1"/>
  <c r="B501" i="14"/>
  <c r="C501" i="14" s="1"/>
  <c r="B517" i="14"/>
  <c r="C517" i="14" s="1"/>
  <c r="B533" i="14"/>
  <c r="C533" i="14" s="1"/>
  <c r="B581" i="14"/>
  <c r="C581" i="14" s="1"/>
  <c r="B613" i="14"/>
  <c r="C613" i="14" s="1"/>
  <c r="B629" i="14"/>
  <c r="C629" i="14" s="1"/>
  <c r="B645" i="14"/>
  <c r="C645" i="14" s="1"/>
  <c r="B661" i="14"/>
  <c r="C661" i="14" s="1"/>
  <c r="B677" i="14"/>
  <c r="C677" i="14" s="1"/>
  <c r="B709" i="14"/>
  <c r="C709" i="14" s="1"/>
  <c r="B725" i="14"/>
  <c r="C725" i="14" s="1"/>
  <c r="B757" i="14"/>
  <c r="C757" i="14" s="1"/>
  <c r="B805" i="14"/>
  <c r="C805" i="14" s="1"/>
  <c r="B821" i="14"/>
  <c r="C821" i="14" s="1"/>
  <c r="B837" i="14"/>
  <c r="C837" i="14" s="1"/>
  <c r="B853" i="14"/>
  <c r="C853" i="14" s="1"/>
  <c r="B869" i="14"/>
  <c r="C869" i="14" s="1"/>
  <c r="B901" i="14"/>
  <c r="C901" i="14" s="1"/>
  <c r="B917" i="14"/>
  <c r="C917" i="14" s="1"/>
  <c r="B933" i="14"/>
  <c r="C933" i="14" s="1"/>
  <c r="B949" i="14"/>
  <c r="C949" i="14" s="1"/>
  <c r="B965" i="14"/>
  <c r="C965" i="14" s="1"/>
  <c r="B1045" i="14"/>
  <c r="C1045" i="14" s="1"/>
  <c r="B1061" i="14"/>
  <c r="C1061" i="14" s="1"/>
  <c r="B1077" i="14"/>
  <c r="C1077" i="14" s="1"/>
  <c r="B1093" i="14"/>
  <c r="C1093" i="14" s="1"/>
  <c r="B1109" i="14"/>
  <c r="C1109" i="14" s="1"/>
  <c r="B1157" i="14"/>
  <c r="C1157" i="14" s="1"/>
  <c r="B1173" i="14"/>
  <c r="C1173" i="14" s="1"/>
  <c r="B1253" i="14"/>
  <c r="C1253" i="14" s="1"/>
  <c r="B1301" i="14"/>
  <c r="C1301" i="14" s="1"/>
  <c r="B22" i="14"/>
  <c r="C22" i="14" s="1"/>
  <c r="B438" i="14"/>
  <c r="C438" i="14" s="1"/>
  <c r="B502" i="14"/>
  <c r="C502" i="14" s="1"/>
  <c r="B566" i="14"/>
  <c r="C566" i="14" s="1"/>
  <c r="B630" i="14"/>
  <c r="C630" i="14" s="1"/>
  <c r="B694" i="14"/>
  <c r="C694" i="14" s="1"/>
  <c r="B758" i="14"/>
  <c r="C758" i="14" s="1"/>
  <c r="B822" i="14"/>
  <c r="C822" i="14" s="1"/>
  <c r="B886" i="14"/>
  <c r="C886" i="14" s="1"/>
  <c r="B950" i="14"/>
  <c r="C950" i="14" s="1"/>
  <c r="B1078" i="14"/>
  <c r="C1078" i="14" s="1"/>
  <c r="B1142" i="14"/>
  <c r="C1142" i="14" s="1"/>
  <c r="B1206" i="14"/>
  <c r="C1206" i="14" s="1"/>
  <c r="B1270" i="14"/>
  <c r="C1270" i="14" s="1"/>
  <c r="B104" i="14"/>
  <c r="C104" i="14" s="1"/>
  <c r="B210" i="14"/>
  <c r="C210" i="14" s="1"/>
  <c r="B339" i="14"/>
  <c r="C339" i="14" s="1"/>
  <c r="B490" i="14"/>
  <c r="C490" i="14" s="1"/>
  <c r="B788" i="14"/>
  <c r="C788" i="14" s="1"/>
  <c r="B941" i="14"/>
  <c r="C941" i="14" s="1"/>
  <c r="B1085" i="14"/>
  <c r="C1085" i="14" s="1"/>
  <c r="B1237" i="14"/>
  <c r="C1237" i="14" s="1"/>
  <c r="B21" i="14"/>
  <c r="C21" i="14" s="1"/>
  <c r="B116" i="14"/>
  <c r="C116" i="14" s="1"/>
  <c r="B228" i="14"/>
  <c r="C228" i="14" s="1"/>
  <c r="B357" i="14"/>
  <c r="C357" i="14" s="1"/>
  <c r="B506" i="14"/>
  <c r="C506" i="14" s="1"/>
  <c r="B659" i="14"/>
  <c r="C659" i="14" s="1"/>
  <c r="B810" i="14"/>
  <c r="C810" i="14" s="1"/>
  <c r="B1108" i="14"/>
  <c r="C1108" i="14" s="1"/>
  <c r="E136" i="23"/>
  <c r="E136" i="16"/>
  <c r="B1331" i="14"/>
  <c r="C1331" i="14" s="1"/>
  <c r="B1332" i="14"/>
  <c r="C1332" i="14" s="1"/>
  <c r="B1315" i="14"/>
  <c r="C1315" i="14" s="1"/>
  <c r="B1299" i="14"/>
  <c r="C1299" i="14" s="1"/>
  <c r="B1256" i="14"/>
  <c r="C1256" i="14" s="1"/>
  <c r="B1243" i="14"/>
  <c r="C1243" i="14" s="1"/>
  <c r="B1227" i="14"/>
  <c r="C1227" i="14" s="1"/>
  <c r="B1184" i="14"/>
  <c r="C1184" i="14" s="1"/>
  <c r="B1171" i="14"/>
  <c r="C1171" i="14" s="1"/>
  <c r="B1155" i="14"/>
  <c r="C1155" i="14" s="1"/>
  <c r="B1114" i="14"/>
  <c r="C1114" i="14" s="1"/>
  <c r="B1099" i="14"/>
  <c r="C1099" i="14" s="1"/>
  <c r="B1084" i="14"/>
  <c r="C1084" i="14" s="1"/>
  <c r="B1074" i="14"/>
  <c r="C1074" i="14" s="1"/>
  <c r="B1058" i="14"/>
  <c r="C1058" i="14" s="1"/>
  <c r="B1044" i="14"/>
  <c r="C1044" i="14" s="1"/>
  <c r="B1028" i="14"/>
  <c r="C1028" i="14" s="1"/>
  <c r="B1015" i="14"/>
  <c r="C1015" i="14" s="1"/>
  <c r="B1004" i="14"/>
  <c r="C1004" i="14" s="1"/>
  <c r="B988" i="14"/>
  <c r="C988" i="14" s="1"/>
  <c r="B975" i="14"/>
  <c r="C975" i="14" s="1"/>
  <c r="B962" i="14"/>
  <c r="C962" i="14" s="1"/>
  <c r="B948" i="14"/>
  <c r="C948" i="14" s="1"/>
  <c r="B938" i="14"/>
  <c r="C938" i="14" s="1"/>
  <c r="B922" i="14"/>
  <c r="C922" i="14" s="1"/>
  <c r="B908" i="14"/>
  <c r="C908" i="14" s="1"/>
  <c r="B892" i="14"/>
  <c r="C892" i="14" s="1"/>
  <c r="B866" i="14"/>
  <c r="C866" i="14" s="1"/>
  <c r="B850" i="14"/>
  <c r="C850" i="14" s="1"/>
  <c r="B836" i="14"/>
  <c r="C836" i="14" s="1"/>
  <c r="B820" i="14"/>
  <c r="C820" i="14" s="1"/>
  <c r="B807" i="14"/>
  <c r="C807" i="14" s="1"/>
  <c r="B794" i="14"/>
  <c r="C794" i="14" s="1"/>
  <c r="B778" i="14"/>
  <c r="C778" i="14" s="1"/>
  <c r="B764" i="14"/>
  <c r="C764" i="14" s="1"/>
  <c r="B748" i="14"/>
  <c r="C748" i="14" s="1"/>
  <c r="B735" i="14"/>
  <c r="C735" i="14" s="1"/>
  <c r="B722" i="14"/>
  <c r="C722" i="14" s="1"/>
  <c r="B707" i="14"/>
  <c r="C707" i="14" s="1"/>
  <c r="B692" i="14"/>
  <c r="C692" i="14" s="1"/>
  <c r="B676" i="14"/>
  <c r="C676" i="14" s="1"/>
  <c r="B666" i="14"/>
  <c r="C666" i="14" s="1"/>
  <c r="B650" i="14"/>
  <c r="C650" i="14" s="1"/>
  <c r="B636" i="14"/>
  <c r="C636" i="14" s="1"/>
  <c r="B620" i="14"/>
  <c r="C620" i="14" s="1"/>
  <c r="B594" i="14"/>
  <c r="C594" i="14" s="1"/>
  <c r="B578" i="14"/>
  <c r="C578" i="14" s="1"/>
  <c r="B536" i="14"/>
  <c r="C536" i="14" s="1"/>
  <c r="B523" i="14"/>
  <c r="C523" i="14" s="1"/>
  <c r="B507" i="14"/>
  <c r="C507" i="14" s="1"/>
  <c r="B498" i="14"/>
  <c r="C498" i="14" s="1"/>
  <c r="B483" i="14"/>
  <c r="C483" i="14" s="1"/>
  <c r="B468" i="14"/>
  <c r="C468" i="14" s="1"/>
  <c r="B440" i="14"/>
  <c r="C440" i="14" s="1"/>
  <c r="B427" i="14"/>
  <c r="C427" i="14" s="1"/>
  <c r="B412" i="14"/>
  <c r="C412" i="14" s="1"/>
  <c r="B396" i="14"/>
  <c r="C396" i="14" s="1"/>
  <c r="B380" i="14"/>
  <c r="C380" i="14" s="1"/>
  <c r="B369" i="14"/>
  <c r="C369" i="14" s="1"/>
  <c r="B355" i="14"/>
  <c r="C355" i="14" s="1"/>
  <c r="B331" i="14"/>
  <c r="C331" i="14" s="1"/>
  <c r="B306" i="14"/>
  <c r="C306" i="14" s="1"/>
  <c r="B282" i="14"/>
  <c r="C282" i="14" s="1"/>
  <c r="B258" i="14"/>
  <c r="C258" i="14" s="1"/>
  <c r="B244" i="14"/>
  <c r="C244" i="14" s="1"/>
  <c r="B234" i="14"/>
  <c r="C234" i="14" s="1"/>
  <c r="B220" i="14"/>
  <c r="C220" i="14" s="1"/>
  <c r="B209" i="14"/>
  <c r="C209" i="14" s="1"/>
  <c r="B196" i="14"/>
  <c r="C196" i="14" s="1"/>
  <c r="B185" i="14"/>
  <c r="C185" i="14" s="1"/>
  <c r="B171" i="14"/>
  <c r="C171" i="14" s="1"/>
  <c r="B1338" i="14"/>
  <c r="C1338" i="14" s="1"/>
  <c r="B1319" i="14"/>
  <c r="C1319" i="14" s="1"/>
  <c r="B1339" i="14"/>
  <c r="C1339" i="14" s="1"/>
  <c r="B1322" i="14"/>
  <c r="C1322" i="14" s="1"/>
  <c r="B1340" i="14"/>
  <c r="C1340" i="14" s="1"/>
  <c r="B1307" i="14"/>
  <c r="C1307" i="14" s="1"/>
  <c r="B1291" i="14"/>
  <c r="C1291" i="14" s="1"/>
  <c r="B1250" i="14"/>
  <c r="C1250" i="14" s="1"/>
  <c r="B1235" i="14"/>
  <c r="C1235" i="14" s="1"/>
  <c r="B1220" i="14"/>
  <c r="C1220" i="14" s="1"/>
  <c r="B1179" i="14"/>
  <c r="C1179" i="14" s="1"/>
  <c r="B1163" i="14"/>
  <c r="C1163" i="14" s="1"/>
  <c r="B1120" i="14"/>
  <c r="C1120" i="14" s="1"/>
  <c r="B1107" i="14"/>
  <c r="C1107" i="14" s="1"/>
  <c r="B1091" i="14"/>
  <c r="C1091" i="14" s="1"/>
  <c r="B1066" i="14"/>
  <c r="C1066" i="14" s="1"/>
  <c r="B1050" i="14"/>
  <c r="C1050" i="14" s="1"/>
  <c r="B1036" i="14"/>
  <c r="C1036" i="14" s="1"/>
  <c r="B1020" i="14"/>
  <c r="C1020" i="14" s="1"/>
  <c r="B1011" i="14"/>
  <c r="C1011" i="14" s="1"/>
  <c r="B996" i="14"/>
  <c r="C996" i="14" s="1"/>
  <c r="B970" i="14"/>
  <c r="C970" i="14" s="1"/>
  <c r="B954" i="14"/>
  <c r="C954" i="14" s="1"/>
  <c r="B943" i="14"/>
  <c r="C943" i="14" s="1"/>
  <c r="B930" i="14"/>
  <c r="C930" i="14" s="1"/>
  <c r="B914" i="14"/>
  <c r="C914" i="14" s="1"/>
  <c r="B900" i="14"/>
  <c r="C900" i="14" s="1"/>
  <c r="B884" i="14"/>
  <c r="C884" i="14" s="1"/>
  <c r="B871" i="14"/>
  <c r="C871" i="14" s="1"/>
  <c r="B858" i="14"/>
  <c r="C858" i="14" s="1"/>
  <c r="B843" i="14"/>
  <c r="C843" i="14" s="1"/>
  <c r="B828" i="14"/>
  <c r="C828" i="14" s="1"/>
  <c r="B812" i="14"/>
  <c r="C812" i="14" s="1"/>
  <c r="B802" i="14"/>
  <c r="C802" i="14" s="1"/>
  <c r="B786" i="14"/>
  <c r="C786" i="14" s="1"/>
  <c r="B772" i="14"/>
  <c r="C772" i="14" s="1"/>
  <c r="B756" i="14"/>
  <c r="C756" i="14" s="1"/>
  <c r="B730" i="14"/>
  <c r="C730" i="14" s="1"/>
  <c r="B714" i="14"/>
  <c r="C714" i="14" s="1"/>
  <c r="B700" i="14"/>
  <c r="C700" i="14" s="1"/>
  <c r="B684" i="14"/>
  <c r="C684" i="14" s="1"/>
  <c r="B671" i="14"/>
  <c r="C671" i="14" s="1"/>
  <c r="B658" i="14"/>
  <c r="C658" i="14" s="1"/>
  <c r="B642" i="14"/>
  <c r="C642" i="14" s="1"/>
  <c r="B628" i="14"/>
  <c r="C628" i="14" s="1"/>
  <c r="B612" i="14"/>
  <c r="C612" i="14" s="1"/>
  <c r="B599" i="14"/>
  <c r="C599" i="14" s="1"/>
  <c r="B586" i="14"/>
  <c r="C586" i="14" s="1"/>
  <c r="B571" i="14"/>
  <c r="C571" i="14" s="1"/>
  <c r="B531" i="14"/>
  <c r="C531" i="14" s="1"/>
  <c r="B515" i="14"/>
  <c r="C515" i="14" s="1"/>
  <c r="B491" i="14"/>
  <c r="C491" i="14" s="1"/>
  <c r="B475" i="14"/>
  <c r="C475" i="14" s="1"/>
  <c r="B435" i="14"/>
  <c r="C435" i="14" s="1"/>
  <c r="B419" i="14"/>
  <c r="C419" i="14" s="1"/>
  <c r="B404" i="14"/>
  <c r="C404" i="14" s="1"/>
  <c r="B388" i="14"/>
  <c r="C388" i="14" s="1"/>
  <c r="B362" i="14"/>
  <c r="C362" i="14" s="1"/>
  <c r="B348" i="14"/>
  <c r="C348" i="14" s="1"/>
  <c r="B337" i="14"/>
  <c r="C337" i="14" s="1"/>
  <c r="B324" i="14"/>
  <c r="C324" i="14" s="1"/>
  <c r="B313" i="14"/>
  <c r="C313" i="14" s="1"/>
  <c r="B300" i="14"/>
  <c r="C300" i="14" s="1"/>
  <c r="B289" i="14"/>
  <c r="C289" i="14" s="1"/>
  <c r="B275" i="14"/>
  <c r="C275" i="14" s="1"/>
  <c r="B265" i="14"/>
  <c r="C265" i="14" s="1"/>
  <c r="B251" i="14"/>
  <c r="C251" i="14" s="1"/>
  <c r="B240" i="14"/>
  <c r="C240" i="14" s="1"/>
  <c r="B227" i="14"/>
  <c r="C227" i="14" s="1"/>
  <c r="B202" i="14"/>
  <c r="C202" i="14" s="1"/>
  <c r="B189" i="14"/>
  <c r="C189" i="14" s="1"/>
  <c r="B213" i="14"/>
  <c r="C213" i="14" s="1"/>
  <c r="B269" i="14"/>
  <c r="C269" i="14" s="1"/>
  <c r="B293" i="14"/>
  <c r="C293" i="14" s="1"/>
  <c r="B317" i="14"/>
  <c r="C317" i="14" s="1"/>
  <c r="B341" i="14"/>
  <c r="C341" i="14" s="1"/>
  <c r="B373" i="14"/>
  <c r="C373" i="14" s="1"/>
  <c r="B445" i="14"/>
  <c r="C445" i="14" s="1"/>
  <c r="B453" i="14"/>
  <c r="C453" i="14" s="1"/>
  <c r="B461" i="14"/>
  <c r="C461" i="14" s="1"/>
  <c r="B541" i="14"/>
  <c r="C541" i="14" s="1"/>
  <c r="B549" i="14"/>
  <c r="C549" i="14" s="1"/>
  <c r="B557" i="14"/>
  <c r="C557" i="14" s="1"/>
  <c r="B565" i="14"/>
  <c r="C565" i="14" s="1"/>
  <c r="B605" i="14"/>
  <c r="C605" i="14" s="1"/>
  <c r="B741" i="14"/>
  <c r="C741" i="14" s="1"/>
  <c r="B877" i="14"/>
  <c r="C877" i="14" s="1"/>
  <c r="B981" i="14"/>
  <c r="C981" i="14" s="1"/>
  <c r="B1125" i="14"/>
  <c r="C1125" i="14" s="1"/>
  <c r="B1133" i="14"/>
  <c r="C1133" i="14" s="1"/>
  <c r="B1141" i="14"/>
  <c r="C1141" i="14" s="1"/>
  <c r="B1149" i="14"/>
  <c r="C1149" i="14" s="1"/>
  <c r="B1189" i="14"/>
  <c r="C1189" i="14" s="1"/>
  <c r="B1197" i="14"/>
  <c r="C1197" i="14" s="1"/>
  <c r="B1205" i="14"/>
  <c r="C1205" i="14" s="1"/>
  <c r="B1213" i="14"/>
  <c r="C1213" i="14" s="1"/>
  <c r="B1261" i="14"/>
  <c r="C1261" i="14" s="1"/>
  <c r="B1269" i="14"/>
  <c r="C1269" i="14" s="1"/>
  <c r="B1277" i="14"/>
  <c r="C1277" i="14" s="1"/>
  <c r="B1285" i="14"/>
  <c r="C1285" i="14" s="1"/>
  <c r="B1333" i="14"/>
  <c r="C1333" i="14" s="1"/>
  <c r="B25" i="14"/>
  <c r="C25" i="14" s="1"/>
  <c r="B34" i="14"/>
  <c r="C34" i="14" s="1"/>
  <c r="B59" i="14"/>
  <c r="C59" i="14" s="1"/>
  <c r="B83" i="14"/>
  <c r="C83" i="14" s="1"/>
  <c r="B95" i="14"/>
  <c r="C95" i="14" s="1"/>
  <c r="B106" i="14"/>
  <c r="C106" i="14" s="1"/>
  <c r="B131" i="14"/>
  <c r="C131" i="14" s="1"/>
  <c r="B155" i="14"/>
  <c r="C155" i="14" s="1"/>
  <c r="B168" i="14"/>
  <c r="C168" i="14" s="1"/>
  <c r="B180" i="14"/>
  <c r="C180" i="14" s="1"/>
  <c r="B212" i="14"/>
  <c r="C212" i="14" s="1"/>
  <c r="B297" i="14"/>
  <c r="C297" i="14" s="1"/>
  <c r="B329" i="14"/>
  <c r="C329" i="14" s="1"/>
  <c r="B345" i="14"/>
  <c r="C345" i="14" s="1"/>
  <c r="B361" i="14"/>
  <c r="C361" i="14" s="1"/>
  <c r="B378" i="14"/>
  <c r="C378" i="14" s="1"/>
  <c r="B418" i="14"/>
  <c r="C418" i="14" s="1"/>
  <c r="B458" i="14"/>
  <c r="C458" i="14" s="1"/>
  <c r="B474" i="14"/>
  <c r="C474" i="14" s="1"/>
  <c r="B508" i="14"/>
  <c r="C508" i="14" s="1"/>
  <c r="B530" i="14"/>
  <c r="C530" i="14" s="1"/>
  <c r="B547" i="14"/>
  <c r="C547" i="14" s="1"/>
  <c r="B603" i="14"/>
  <c r="C603" i="14" s="1"/>
  <c r="B640" i="14"/>
  <c r="C640" i="14" s="1"/>
  <c r="B660" i="14"/>
  <c r="C660" i="14" s="1"/>
  <c r="B699" i="14"/>
  <c r="C699" i="14" s="1"/>
  <c r="B716" i="14"/>
  <c r="C716" i="14" s="1"/>
  <c r="B738" i="14"/>
  <c r="C738" i="14" s="1"/>
  <c r="B755" i="14"/>
  <c r="C755" i="14" s="1"/>
  <c r="B775" i="14"/>
  <c r="C775" i="14" s="1"/>
  <c r="B795" i="14"/>
  <c r="C795" i="14" s="1"/>
  <c r="B811" i="14"/>
  <c r="C811" i="14" s="1"/>
  <c r="B834" i="14"/>
  <c r="C834" i="14" s="1"/>
  <c r="B851" i="14"/>
  <c r="C851" i="14" s="1"/>
  <c r="B890" i="14"/>
  <c r="C890" i="14" s="1"/>
  <c r="B946" i="14"/>
  <c r="C946" i="14" s="1"/>
  <c r="B963" i="14"/>
  <c r="C963" i="14" s="1"/>
  <c r="B980" i="14"/>
  <c r="C980" i="14" s="1"/>
  <c r="B1002" i="14"/>
  <c r="C1002" i="14" s="1"/>
  <c r="B1016" i="14"/>
  <c r="C1016" i="14" s="1"/>
  <c r="B1035" i="14"/>
  <c r="C1035" i="14" s="1"/>
  <c r="B1052" i="14"/>
  <c r="C1052" i="14" s="1"/>
  <c r="B1075" i="14"/>
  <c r="C1075" i="14" s="1"/>
  <c r="B1090" i="14"/>
  <c r="C1090" i="14" s="1"/>
  <c r="B1130" i="14"/>
  <c r="C1130" i="14" s="1"/>
  <c r="B1148" i="14"/>
  <c r="C1148" i="14" s="1"/>
  <c r="B1186" i="14"/>
  <c r="C1186" i="14" s="1"/>
  <c r="B1204" i="14"/>
  <c r="C1204" i="14" s="1"/>
  <c r="B1224" i="14"/>
  <c r="C1224" i="14" s="1"/>
  <c r="B1244" i="14"/>
  <c r="C1244" i="14" s="1"/>
  <c r="B1260" i="14"/>
  <c r="C1260" i="14" s="1"/>
  <c r="B1283" i="14"/>
  <c r="C1283" i="14" s="1"/>
  <c r="B1300" i="14"/>
  <c r="C1300" i="14" s="1"/>
  <c r="B26" i="14"/>
  <c r="C26" i="14" s="1"/>
  <c r="B35" i="14"/>
  <c r="C35" i="14" s="1"/>
  <c r="B49" i="14"/>
  <c r="C49" i="14" s="1"/>
  <c r="B60" i="14"/>
  <c r="C60" i="14" s="1"/>
  <c r="B73" i="14"/>
  <c r="C73" i="14" s="1"/>
  <c r="B84" i="14"/>
  <c r="C84" i="14" s="1"/>
  <c r="B97" i="14"/>
  <c r="C97" i="14" s="1"/>
  <c r="B107" i="14"/>
  <c r="C107" i="14" s="1"/>
  <c r="B121" i="14"/>
  <c r="C121" i="14" s="1"/>
  <c r="B132" i="14"/>
  <c r="C132" i="14" s="1"/>
  <c r="B145" i="14"/>
  <c r="C145" i="14" s="1"/>
  <c r="B156" i="14"/>
  <c r="C156" i="14" s="1"/>
  <c r="B169" i="14"/>
  <c r="C169" i="14" s="1"/>
  <c r="B200" i="14"/>
  <c r="C200" i="14" s="1"/>
  <c r="B217" i="14"/>
  <c r="C217" i="14" s="1"/>
  <c r="B233" i="14"/>
  <c r="C233" i="14" s="1"/>
  <c r="B249" i="14"/>
  <c r="C249" i="14" s="1"/>
  <c r="B266" i="14"/>
  <c r="C266" i="14" s="1"/>
  <c r="B281" i="14"/>
  <c r="C281" i="14" s="1"/>
  <c r="B298" i="14"/>
  <c r="C298" i="14" s="1"/>
  <c r="B314" i="14"/>
  <c r="C314" i="14" s="1"/>
  <c r="B330" i="14"/>
  <c r="C330" i="14" s="1"/>
  <c r="B346" i="14"/>
  <c r="C346" i="14" s="1"/>
  <c r="B363" i="14"/>
  <c r="C363" i="14" s="1"/>
  <c r="B379" i="14"/>
  <c r="C379" i="14" s="1"/>
  <c r="B402" i="14"/>
  <c r="C402" i="14" s="1"/>
  <c r="B420" i="14"/>
  <c r="C420" i="14" s="1"/>
  <c r="B459" i="14"/>
  <c r="C459" i="14" s="1"/>
  <c r="B476" i="14"/>
  <c r="C476" i="14" s="1"/>
  <c r="B495" i="14"/>
  <c r="C495" i="14" s="1"/>
  <c r="B532" i="14"/>
  <c r="C532" i="14" s="1"/>
  <c r="B548" i="14"/>
  <c r="C548" i="14" s="1"/>
  <c r="B567" i="14"/>
  <c r="C567" i="14" s="1"/>
  <c r="B587" i="14"/>
  <c r="C587" i="14" s="1"/>
  <c r="B604" i="14"/>
  <c r="C604" i="14" s="1"/>
  <c r="B626" i="14"/>
  <c r="C626" i="14" s="1"/>
  <c r="B643" i="14"/>
  <c r="C643" i="14" s="1"/>
  <c r="B682" i="14"/>
  <c r="C682" i="14" s="1"/>
  <c r="B739" i="14"/>
  <c r="C739" i="14" s="1"/>
  <c r="B776" i="14"/>
  <c r="C776" i="14" s="1"/>
  <c r="B796" i="14"/>
  <c r="C796" i="14" s="1"/>
  <c r="B835" i="14"/>
  <c r="C835" i="14" s="1"/>
  <c r="B852" i="14"/>
  <c r="C852" i="14" s="1"/>
  <c r="B874" i="14"/>
  <c r="C874" i="14" s="1"/>
  <c r="B891" i="14"/>
  <c r="C891" i="14" s="1"/>
  <c r="B911" i="14"/>
  <c r="C911" i="14" s="1"/>
  <c r="B931" i="14"/>
  <c r="C931" i="14" s="1"/>
  <c r="B947" i="14"/>
  <c r="C947" i="14" s="1"/>
  <c r="B964" i="14"/>
  <c r="C964" i="14" s="1"/>
  <c r="B984" i="14"/>
  <c r="C984" i="14" s="1"/>
  <c r="B1003" i="14"/>
  <c r="C1003" i="14" s="1"/>
  <c r="B1018" i="14"/>
  <c r="C1018" i="14" s="1"/>
  <c r="B1076" i="14"/>
  <c r="C1076" i="14" s="1"/>
  <c r="B1092" i="14"/>
  <c r="C1092" i="14" s="1"/>
  <c r="B1111" i="14"/>
  <c r="C1111" i="14" s="1"/>
  <c r="B1131" i="14"/>
  <c r="C1131" i="14" s="1"/>
  <c r="B1151" i="14"/>
  <c r="C1151" i="14" s="1"/>
  <c r="B1170" i="14"/>
  <c r="C1170" i="14" s="1"/>
  <c r="B1187" i="14"/>
  <c r="C1187" i="14" s="1"/>
  <c r="B1210" i="14"/>
  <c r="C1210" i="14" s="1"/>
  <c r="B1226" i="14"/>
  <c r="C1226" i="14" s="1"/>
  <c r="B1266" i="14"/>
  <c r="C1266" i="14" s="1"/>
  <c r="B1284" i="14"/>
  <c r="C1284" i="14" s="1"/>
  <c r="B1323" i="14"/>
  <c r="C1323" i="14" s="1"/>
  <c r="B13" i="14"/>
  <c r="C13" i="14" s="1"/>
  <c r="B27" i="14"/>
  <c r="C27" i="14" s="1"/>
  <c r="B36" i="14"/>
  <c r="C36" i="14" s="1"/>
  <c r="B50" i="14"/>
  <c r="C50" i="14" s="1"/>
  <c r="B74" i="14"/>
  <c r="C74" i="14" s="1"/>
  <c r="B98" i="14"/>
  <c r="C98" i="14" s="1"/>
  <c r="B108" i="14"/>
  <c r="C108" i="14" s="1"/>
  <c r="B122" i="14"/>
  <c r="C122" i="14" s="1"/>
  <c r="B146" i="14"/>
  <c r="C146" i="14" s="1"/>
  <c r="B170" i="14"/>
  <c r="C170" i="14" s="1"/>
  <c r="B186" i="14"/>
  <c r="C186" i="14" s="1"/>
  <c r="B201" i="14"/>
  <c r="C201" i="14" s="1"/>
  <c r="B218" i="14"/>
  <c r="C218" i="14" s="1"/>
  <c r="B235" i="14"/>
  <c r="C235" i="14" s="1"/>
  <c r="B250" i="14"/>
  <c r="C250" i="14" s="1"/>
  <c r="B267" i="14"/>
  <c r="C267" i="14" s="1"/>
  <c r="B283" i="14"/>
  <c r="C283" i="14" s="1"/>
  <c r="B299" i="14"/>
  <c r="C299" i="14" s="1"/>
  <c r="B315" i="14"/>
  <c r="C315" i="14" s="1"/>
  <c r="B332" i="14"/>
  <c r="C332" i="14" s="1"/>
  <c r="B347" i="14"/>
  <c r="C347" i="14" s="1"/>
  <c r="B364" i="14"/>
  <c r="C364" i="14" s="1"/>
  <c r="B403" i="14"/>
  <c r="C403" i="14" s="1"/>
  <c r="B442" i="14"/>
  <c r="C442" i="14" s="1"/>
  <c r="B460" i="14"/>
  <c r="C460" i="14" s="1"/>
  <c r="B499" i="14"/>
  <c r="C499" i="14" s="1"/>
  <c r="B514" i="14"/>
  <c r="C514" i="14" s="1"/>
  <c r="B554" i="14"/>
  <c r="C554" i="14" s="1"/>
  <c r="B570" i="14"/>
  <c r="C570" i="14" s="1"/>
  <c r="B588" i="14"/>
  <c r="C588" i="14" s="1"/>
  <c r="B608" i="14"/>
  <c r="C608" i="14" s="1"/>
  <c r="B627" i="14"/>
  <c r="C627" i="14" s="1"/>
  <c r="B644" i="14"/>
  <c r="C644" i="14" s="1"/>
  <c r="B667" i="14"/>
  <c r="C667" i="14" s="1"/>
  <c r="B683" i="14"/>
  <c r="C683" i="14" s="1"/>
  <c r="B703" i="14"/>
  <c r="C703" i="14" s="1"/>
  <c r="B723" i="14"/>
  <c r="C723" i="14" s="1"/>
  <c r="B740" i="14"/>
  <c r="C740" i="14" s="1"/>
  <c r="B762" i="14"/>
  <c r="C762" i="14" s="1"/>
  <c r="B779" i="14"/>
  <c r="C779" i="14" s="1"/>
  <c r="B818" i="14"/>
  <c r="C818" i="14" s="1"/>
  <c r="B875" i="14"/>
  <c r="C875" i="14" s="1"/>
  <c r="B912" i="14"/>
  <c r="C912" i="14" s="1"/>
  <c r="B932" i="14"/>
  <c r="C932" i="14" s="1"/>
  <c r="B986" i="14"/>
  <c r="C986" i="14" s="1"/>
  <c r="B1019" i="14"/>
  <c r="C1019" i="14" s="1"/>
  <c r="B1042" i="14"/>
  <c r="C1042" i="14" s="1"/>
  <c r="B1059" i="14"/>
  <c r="C1059" i="14" s="1"/>
  <c r="B1115" i="14"/>
  <c r="C1115" i="14" s="1"/>
  <c r="B1132" i="14"/>
  <c r="C1132" i="14" s="1"/>
  <c r="B1152" i="14"/>
  <c r="C1152" i="14" s="1"/>
  <c r="B1172" i="14"/>
  <c r="C1172" i="14" s="1"/>
  <c r="B1188" i="14"/>
  <c r="C1188" i="14" s="1"/>
  <c r="B1211" i="14"/>
  <c r="C1211" i="14" s="1"/>
  <c r="B1228" i="14"/>
  <c r="C1228" i="14" s="1"/>
  <c r="B1247" i="14"/>
  <c r="C1247" i="14" s="1"/>
  <c r="B1267" i="14"/>
  <c r="C1267" i="14" s="1"/>
  <c r="B1287" i="14"/>
  <c r="C1287" i="14" s="1"/>
  <c r="B1306" i="14"/>
  <c r="C1306" i="14" s="1"/>
  <c r="B17" i="14"/>
  <c r="C17" i="14" s="1"/>
  <c r="B28" i="14"/>
  <c r="C28" i="14" s="1"/>
  <c r="B51" i="14"/>
  <c r="C51" i="14" s="1"/>
  <c r="B64" i="14"/>
  <c r="C64" i="14" s="1"/>
  <c r="B75" i="14"/>
  <c r="C75" i="14" s="1"/>
  <c r="B89" i="14"/>
  <c r="C89" i="14" s="1"/>
  <c r="B99" i="14"/>
  <c r="C99" i="14" s="1"/>
  <c r="B123" i="14"/>
  <c r="C123" i="14" s="1"/>
  <c r="B136" i="14"/>
  <c r="C136" i="14" s="1"/>
  <c r="B147" i="14"/>
  <c r="C147" i="14" s="1"/>
  <c r="B161" i="14"/>
  <c r="C161" i="14" s="1"/>
  <c r="B172" i="14"/>
  <c r="C172" i="14" s="1"/>
  <c r="B187" i="14"/>
  <c r="C187" i="14" s="1"/>
  <c r="B203" i="14"/>
  <c r="C203" i="14" s="1"/>
  <c r="B219" i="14"/>
  <c r="C219" i="14" s="1"/>
  <c r="B236" i="14"/>
  <c r="C236" i="14" s="1"/>
  <c r="B252" i="14"/>
  <c r="C252" i="14" s="1"/>
  <c r="B268" i="14"/>
  <c r="C268" i="14" s="1"/>
  <c r="B284" i="14"/>
  <c r="C284" i="14" s="1"/>
  <c r="B316" i="14"/>
  <c r="C316" i="14" s="1"/>
  <c r="B386" i="14"/>
  <c r="C386" i="14" s="1"/>
  <c r="B426" i="14"/>
  <c r="C426" i="14" s="1"/>
  <c r="B443" i="14"/>
  <c r="C443" i="14" s="1"/>
  <c r="B463" i="14"/>
  <c r="C463" i="14" s="1"/>
  <c r="B482" i="14"/>
  <c r="C482" i="14" s="1"/>
  <c r="B500" i="14"/>
  <c r="C500" i="14" s="1"/>
  <c r="B516" i="14"/>
  <c r="C516" i="14" s="1"/>
  <c r="B535" i="14"/>
  <c r="C535" i="14" s="1"/>
  <c r="B555" i="14"/>
  <c r="C555" i="14" s="1"/>
  <c r="B572" i="14"/>
  <c r="C572" i="14" s="1"/>
  <c r="B610" i="14"/>
  <c r="C610" i="14" s="1"/>
  <c r="B668" i="14"/>
  <c r="C668" i="14" s="1"/>
  <c r="B706" i="14"/>
  <c r="C706" i="14" s="1"/>
  <c r="B724" i="14"/>
  <c r="C724" i="14" s="1"/>
  <c r="B744" i="14"/>
  <c r="C744" i="14" s="1"/>
  <c r="B763" i="14"/>
  <c r="C763" i="14" s="1"/>
  <c r="B780" i="14"/>
  <c r="C780" i="14" s="1"/>
  <c r="B803" i="14"/>
  <c r="C803" i="14" s="1"/>
  <c r="B819" i="14"/>
  <c r="C819" i="14" s="1"/>
  <c r="B839" i="14"/>
  <c r="C839" i="14" s="1"/>
  <c r="B859" i="14"/>
  <c r="C859" i="14" s="1"/>
  <c r="B876" i="14"/>
  <c r="C876" i="14" s="1"/>
  <c r="B898" i="14"/>
  <c r="C898" i="14" s="1"/>
  <c r="B915" i="14"/>
  <c r="C915" i="14" s="1"/>
  <c r="B971" i="14"/>
  <c r="C971" i="14" s="1"/>
  <c r="B987" i="14"/>
  <c r="C987" i="14" s="1"/>
  <c r="B1007" i="14"/>
  <c r="C1007" i="14" s="1"/>
  <c r="B1043" i="14"/>
  <c r="C1043" i="14" s="1"/>
  <c r="B1060" i="14"/>
  <c r="C1060" i="14" s="1"/>
  <c r="B1079" i="14"/>
  <c r="C1079" i="14" s="1"/>
  <c r="B1098" i="14"/>
  <c r="C1098" i="14" s="1"/>
  <c r="B1116" i="14"/>
  <c r="C1116" i="14" s="1"/>
  <c r="B1138" i="14"/>
  <c r="C1138" i="14" s="1"/>
  <c r="B1154" i="14"/>
  <c r="C1154" i="14" s="1"/>
  <c r="B1194" i="14"/>
  <c r="C1194" i="14" s="1"/>
  <c r="B1212" i="14"/>
  <c r="C1212" i="14" s="1"/>
  <c r="B1251" i="14"/>
  <c r="C1251" i="14" s="1"/>
  <c r="B1268" i="14"/>
  <c r="C1268" i="14" s="1"/>
  <c r="B1288" i="14"/>
  <c r="C1288" i="14" s="1"/>
  <c r="B1308" i="14"/>
  <c r="C1308" i="14" s="1"/>
  <c r="B18" i="14"/>
  <c r="C18" i="14" s="1"/>
  <c r="B41" i="14"/>
  <c r="C41" i="14" s="1"/>
  <c r="B52" i="14"/>
  <c r="C52" i="14" s="1"/>
  <c r="B65" i="14"/>
  <c r="C65" i="14" s="1"/>
  <c r="B76" i="14"/>
  <c r="C76" i="14" s="1"/>
  <c r="B90" i="14"/>
  <c r="C90" i="14" s="1"/>
  <c r="B100" i="14"/>
  <c r="C100" i="14" s="1"/>
  <c r="B113" i="14"/>
  <c r="C113" i="14" s="1"/>
  <c r="B124" i="14"/>
  <c r="C124" i="14" s="1"/>
  <c r="B137" i="14"/>
  <c r="C137" i="14" s="1"/>
  <c r="B148" i="14"/>
  <c r="C148" i="14" s="1"/>
  <c r="B162" i="14"/>
  <c r="C162" i="14" s="1"/>
  <c r="B188" i="14"/>
  <c r="C188" i="14" s="1"/>
  <c r="B204" i="14"/>
  <c r="C204" i="14" s="1"/>
  <c r="B272" i="14"/>
  <c r="C272" i="14" s="1"/>
  <c r="B304" i="14"/>
  <c r="C304" i="14" s="1"/>
  <c r="B321" i="14"/>
  <c r="C321" i="14" s="1"/>
  <c r="B336" i="14"/>
  <c r="C336" i="14" s="1"/>
  <c r="B353" i="14"/>
  <c r="C353" i="14" s="1"/>
  <c r="B370" i="14"/>
  <c r="C370" i="14" s="1"/>
  <c r="B387" i="14"/>
  <c r="C387" i="14" s="1"/>
  <c r="B410" i="14"/>
  <c r="C410" i="14" s="1"/>
  <c r="B428" i="14"/>
  <c r="C428" i="14" s="1"/>
  <c r="B444" i="14"/>
  <c r="C444" i="14" s="1"/>
  <c r="B466" i="14"/>
  <c r="C466" i="14" s="1"/>
  <c r="B484" i="14"/>
  <c r="C484" i="14" s="1"/>
  <c r="B538" i="14"/>
  <c r="C538" i="14" s="1"/>
  <c r="B556" i="14"/>
  <c r="C556" i="14" s="1"/>
  <c r="B595" i="14"/>
  <c r="C595" i="14" s="1"/>
  <c r="B611" i="14"/>
  <c r="C611" i="14" s="1"/>
  <c r="B634" i="14"/>
  <c r="C634" i="14" s="1"/>
  <c r="B651" i="14"/>
  <c r="C651" i="14" s="1"/>
  <c r="B690" i="14"/>
  <c r="C690" i="14" s="1"/>
  <c r="B708" i="14"/>
  <c r="C708" i="14" s="1"/>
  <c r="B746" i="14"/>
  <c r="C746" i="14" s="1"/>
  <c r="B804" i="14"/>
  <c r="C804" i="14" s="1"/>
  <c r="B842" i="14"/>
  <c r="C842" i="14" s="1"/>
  <c r="B860" i="14"/>
  <c r="C860" i="14" s="1"/>
  <c r="B880" i="14"/>
  <c r="C880" i="14" s="1"/>
  <c r="B899" i="14"/>
  <c r="C899" i="14" s="1"/>
  <c r="B916" i="14"/>
  <c r="C916" i="14" s="1"/>
  <c r="B939" i="14"/>
  <c r="C939" i="14" s="1"/>
  <c r="B952" i="14"/>
  <c r="C952" i="14" s="1"/>
  <c r="B972" i="14"/>
  <c r="C972" i="14" s="1"/>
  <c r="B1010" i="14"/>
  <c r="C1010" i="14" s="1"/>
  <c r="B1026" i="14"/>
  <c r="C1026" i="14" s="1"/>
  <c r="B1082" i="14"/>
  <c r="C1082" i="14" s="1"/>
  <c r="B1100" i="14"/>
  <c r="C1100" i="14" s="1"/>
  <c r="B1139" i="14"/>
  <c r="C1139" i="14" s="1"/>
  <c r="B1156" i="14"/>
  <c r="C1156" i="14" s="1"/>
  <c r="B1178" i="14"/>
  <c r="C1178" i="14" s="1"/>
  <c r="B1195" i="14"/>
  <c r="C1195" i="14" s="1"/>
  <c r="B1215" i="14"/>
  <c r="C1215" i="14" s="1"/>
  <c r="B1234" i="14"/>
  <c r="C1234" i="14" s="1"/>
  <c r="B1252" i="14"/>
  <c r="C1252" i="14" s="1"/>
  <c r="B1274" i="14"/>
  <c r="C1274" i="14" s="1"/>
  <c r="B1290" i="14"/>
  <c r="C1290" i="14" s="1"/>
  <c r="B19" i="14"/>
  <c r="C19" i="14" s="1"/>
  <c r="B31" i="14"/>
  <c r="C31" i="14" s="1"/>
  <c r="B42" i="14"/>
  <c r="C42" i="14" s="1"/>
  <c r="B66" i="14"/>
  <c r="C66" i="14" s="1"/>
  <c r="B91" i="14"/>
  <c r="C91" i="14" s="1"/>
  <c r="B114" i="14"/>
  <c r="C114" i="14" s="1"/>
  <c r="B138" i="14"/>
  <c r="C138" i="14" s="1"/>
  <c r="B163" i="14"/>
  <c r="C163" i="14" s="1"/>
  <c r="B177" i="14"/>
  <c r="C177" i="14" s="1"/>
  <c r="B193" i="14"/>
  <c r="C193" i="14" s="1"/>
  <c r="B225" i="14"/>
  <c r="C225" i="14" s="1"/>
  <c r="B241" i="14"/>
  <c r="C241" i="14" s="1"/>
  <c r="B257" i="14"/>
  <c r="C257" i="14" s="1"/>
  <c r="B273" i="14"/>
  <c r="C273" i="14" s="1"/>
  <c r="B290" i="14"/>
  <c r="C290" i="14" s="1"/>
  <c r="B305" i="14"/>
  <c r="C305" i="14" s="1"/>
  <c r="B322" i="14"/>
  <c r="C322" i="14" s="1"/>
  <c r="B338" i="14"/>
  <c r="C338" i="14" s="1"/>
  <c r="B354" i="14"/>
  <c r="C354" i="14" s="1"/>
  <c r="B371" i="14"/>
  <c r="C371" i="14" s="1"/>
  <c r="B411" i="14"/>
  <c r="C411" i="14" s="1"/>
  <c r="B450" i="14"/>
  <c r="C450" i="14" s="1"/>
  <c r="B467" i="14"/>
  <c r="C467" i="14" s="1"/>
  <c r="B503" i="14"/>
  <c r="C503" i="14" s="1"/>
  <c r="B522" i="14"/>
  <c r="C522" i="14" s="1"/>
  <c r="B539" i="14"/>
  <c r="C539" i="14" s="1"/>
  <c r="B562" i="14"/>
  <c r="C562" i="14" s="1"/>
  <c r="B576" i="14"/>
  <c r="C576" i="14" s="1"/>
  <c r="B596" i="14"/>
  <c r="C596" i="14" s="1"/>
  <c r="B635" i="14"/>
  <c r="C635" i="14" s="1"/>
  <c r="B652" i="14"/>
  <c r="C652" i="14" s="1"/>
  <c r="B672" i="14"/>
  <c r="C672" i="14" s="1"/>
  <c r="B691" i="14"/>
  <c r="C691" i="14" s="1"/>
  <c r="B731" i="14"/>
  <c r="C731" i="14" s="1"/>
  <c r="B747" i="14"/>
  <c r="C747" i="14" s="1"/>
  <c r="B770" i="14"/>
  <c r="C770" i="14" s="1"/>
  <c r="B787" i="14"/>
  <c r="C787" i="14" s="1"/>
  <c r="B826" i="14"/>
  <c r="C826" i="14" s="1"/>
  <c r="B844" i="14"/>
  <c r="C844" i="14" s="1"/>
  <c r="B882" i="14"/>
  <c r="C882" i="14" s="1"/>
  <c r="B940" i="14"/>
  <c r="C940" i="14" s="1"/>
  <c r="B955" i="14"/>
  <c r="C955" i="14" s="1"/>
  <c r="B994" i="14"/>
  <c r="C994" i="14" s="1"/>
  <c r="B1012" i="14"/>
  <c r="C1012" i="14" s="1"/>
  <c r="B1027" i="14"/>
  <c r="C1027" i="14" s="1"/>
  <c r="B1047" i="14"/>
  <c r="C1047" i="14" s="1"/>
  <c r="B1067" i="14"/>
  <c r="C1067" i="14" s="1"/>
  <c r="B1083" i="14"/>
  <c r="C1083" i="14" s="1"/>
  <c r="B1122" i="14"/>
  <c r="C1122" i="14" s="1"/>
  <c r="B1140" i="14"/>
  <c r="C1140" i="14" s="1"/>
  <c r="B1180" i="14"/>
  <c r="C1180" i="14" s="1"/>
  <c r="B1196" i="14"/>
  <c r="C1196" i="14" s="1"/>
  <c r="B1218" i="14"/>
  <c r="C1218" i="14" s="1"/>
  <c r="B1236" i="14"/>
  <c r="C1236" i="14" s="1"/>
  <c r="B1275" i="14"/>
  <c r="C1275" i="14" s="1"/>
  <c r="B1292" i="14"/>
  <c r="C1292" i="14" s="1"/>
  <c r="B1314" i="14"/>
  <c r="C1314" i="14" s="1"/>
  <c r="E296" i="16"/>
  <c r="B15" i="14"/>
  <c r="C15" i="14" s="1"/>
  <c r="B23" i="14"/>
  <c r="C23" i="14" s="1"/>
  <c r="B39" i="14"/>
  <c r="C39" i="14" s="1"/>
  <c r="B47" i="14"/>
  <c r="C47" i="14" s="1"/>
  <c r="B55" i="14"/>
  <c r="C55" i="14" s="1"/>
  <c r="B63" i="14"/>
  <c r="C63" i="14" s="1"/>
  <c r="B71" i="14"/>
  <c r="C71" i="14" s="1"/>
  <c r="B79" i="14"/>
  <c r="C79" i="14" s="1"/>
  <c r="B87" i="14"/>
  <c r="C87" i="14" s="1"/>
  <c r="B103" i="14"/>
  <c r="C103" i="14" s="1"/>
  <c r="B111" i="14"/>
  <c r="C111" i="14" s="1"/>
  <c r="B119" i="14"/>
  <c r="C119" i="14" s="1"/>
  <c r="B127" i="14"/>
  <c r="C127" i="14" s="1"/>
  <c r="B135" i="14"/>
  <c r="C135" i="14" s="1"/>
  <c r="B143" i="14"/>
  <c r="C143" i="14" s="1"/>
  <c r="B151" i="14"/>
  <c r="C151" i="14" s="1"/>
  <c r="F5" i="9"/>
  <c r="G5" i="9" s="1"/>
  <c r="F9" i="9"/>
  <c r="G9" i="9" s="1"/>
  <c r="F13" i="9"/>
  <c r="G13" i="9" s="1"/>
  <c r="B16" i="14"/>
  <c r="C16" i="14" s="1"/>
  <c r="B24" i="14"/>
  <c r="C24" i="14" s="1"/>
  <c r="B40" i="14"/>
  <c r="C40" i="14" s="1"/>
  <c r="B48" i="14"/>
  <c r="C48" i="14" s="1"/>
  <c r="B56" i="14"/>
  <c r="C56" i="14" s="1"/>
  <c r="B72" i="14"/>
  <c r="C72" i="14" s="1"/>
  <c r="B80" i="14"/>
  <c r="C80" i="14" s="1"/>
  <c r="B88" i="14"/>
  <c r="C88" i="14" s="1"/>
  <c r="B96" i="14"/>
  <c r="C96" i="14" s="1"/>
  <c r="B112" i="14"/>
  <c r="C112" i="14" s="1"/>
  <c r="B120" i="14"/>
  <c r="C120" i="14" s="1"/>
  <c r="B128" i="14"/>
  <c r="C128" i="14" s="1"/>
  <c r="B144" i="14"/>
  <c r="C144" i="14" s="1"/>
  <c r="B30" i="14"/>
  <c r="C30" i="14" s="1"/>
  <c r="B38" i="14"/>
  <c r="C38" i="14" s="1"/>
  <c r="B46" i="14"/>
  <c r="C46" i="14" s="1"/>
  <c r="B54" i="14"/>
  <c r="C54" i="14" s="1"/>
  <c r="B62" i="14"/>
  <c r="C62" i="14" s="1"/>
  <c r="B70" i="14"/>
  <c r="C70" i="14" s="1"/>
  <c r="B78" i="14"/>
  <c r="C78" i="14" s="1"/>
  <c r="B86" i="14"/>
  <c r="C86" i="14" s="1"/>
  <c r="B94" i="14"/>
  <c r="C94" i="14" s="1"/>
  <c r="B159" i="14"/>
  <c r="C159" i="14" s="1"/>
  <c r="B167" i="14"/>
  <c r="C167" i="14" s="1"/>
  <c r="B175" i="14"/>
  <c r="C175" i="14" s="1"/>
  <c r="B183" i="14"/>
  <c r="C183" i="14" s="1"/>
  <c r="B191" i="14"/>
  <c r="C191" i="14" s="1"/>
  <c r="B199" i="14"/>
  <c r="C199" i="14" s="1"/>
  <c r="B207" i="14"/>
  <c r="C207" i="14" s="1"/>
  <c r="B215" i="14"/>
  <c r="C215" i="14" s="1"/>
  <c r="B223" i="14"/>
  <c r="C223" i="14" s="1"/>
  <c r="B231" i="14"/>
  <c r="C231" i="14" s="1"/>
  <c r="B239" i="14"/>
  <c r="C239" i="14" s="1"/>
  <c r="B247" i="14"/>
  <c r="C247" i="14" s="1"/>
  <c r="B255" i="14"/>
  <c r="C255" i="14" s="1"/>
  <c r="B263" i="14"/>
  <c r="C263" i="14" s="1"/>
  <c r="B271" i="14"/>
  <c r="C271" i="14" s="1"/>
  <c r="B279" i="14"/>
  <c r="C279" i="14" s="1"/>
  <c r="B287" i="14"/>
  <c r="C287" i="14" s="1"/>
  <c r="B295" i="14"/>
  <c r="C295" i="14" s="1"/>
  <c r="B303" i="14"/>
  <c r="C303" i="14" s="1"/>
  <c r="B311" i="14"/>
  <c r="C311" i="14" s="1"/>
  <c r="B319" i="14"/>
  <c r="C319" i="14" s="1"/>
  <c r="B327" i="14"/>
  <c r="C327" i="14" s="1"/>
  <c r="B335" i="14"/>
  <c r="C335" i="14" s="1"/>
  <c r="B343" i="14"/>
  <c r="C343" i="14" s="1"/>
  <c r="B351" i="14"/>
  <c r="C351" i="14" s="1"/>
  <c r="B359" i="14"/>
  <c r="C359" i="14" s="1"/>
  <c r="B367" i="14"/>
  <c r="C367" i="14" s="1"/>
  <c r="B375" i="14"/>
  <c r="C375" i="14" s="1"/>
  <c r="B383" i="14"/>
  <c r="C383" i="14" s="1"/>
  <c r="B391" i="14"/>
  <c r="C391" i="14" s="1"/>
  <c r="B399" i="14"/>
  <c r="C399" i="14" s="1"/>
  <c r="B407" i="14"/>
  <c r="C407" i="14" s="1"/>
  <c r="B415" i="14"/>
  <c r="C415" i="14" s="1"/>
  <c r="B423" i="14"/>
  <c r="C423" i="14" s="1"/>
  <c r="B431" i="14"/>
  <c r="C431" i="14" s="1"/>
  <c r="B439" i="14"/>
  <c r="C439" i="14" s="1"/>
  <c r="B447" i="14"/>
  <c r="C447" i="14" s="1"/>
  <c r="B455" i="14"/>
  <c r="C455" i="14" s="1"/>
  <c r="B471" i="14"/>
  <c r="C471" i="14" s="1"/>
  <c r="B479" i="14"/>
  <c r="C479" i="14" s="1"/>
  <c r="B487" i="14"/>
  <c r="C487" i="14" s="1"/>
  <c r="B511" i="14"/>
  <c r="C511" i="14" s="1"/>
  <c r="B519" i="14"/>
  <c r="C519" i="14" s="1"/>
  <c r="B527" i="14"/>
  <c r="C527" i="14" s="1"/>
  <c r="B543" i="14"/>
  <c r="C543" i="14" s="1"/>
  <c r="B551" i="14"/>
  <c r="C551" i="14" s="1"/>
  <c r="B559" i="14"/>
  <c r="C559" i="14" s="1"/>
  <c r="B575" i="14"/>
  <c r="C575" i="14" s="1"/>
  <c r="B583" i="14"/>
  <c r="C583" i="14" s="1"/>
  <c r="B591" i="14"/>
  <c r="C591" i="14" s="1"/>
  <c r="B607" i="14"/>
  <c r="C607" i="14" s="1"/>
  <c r="B615" i="14"/>
  <c r="C615" i="14" s="1"/>
  <c r="B623" i="14"/>
  <c r="C623" i="14" s="1"/>
  <c r="B631" i="14"/>
  <c r="C631" i="14" s="1"/>
  <c r="B647" i="14"/>
  <c r="C647" i="14" s="1"/>
  <c r="B655" i="14"/>
  <c r="C655" i="14" s="1"/>
  <c r="B663" i="14"/>
  <c r="C663" i="14" s="1"/>
  <c r="B679" i="14"/>
  <c r="C679" i="14" s="1"/>
  <c r="B687" i="14"/>
  <c r="C687" i="14" s="1"/>
  <c r="B695" i="14"/>
  <c r="C695" i="14" s="1"/>
  <c r="B711" i="14"/>
  <c r="C711" i="14" s="1"/>
  <c r="B719" i="14"/>
  <c r="C719" i="14" s="1"/>
  <c r="B727" i="14"/>
  <c r="C727" i="14" s="1"/>
  <c r="B743" i="14"/>
  <c r="C743" i="14" s="1"/>
  <c r="B751" i="14"/>
  <c r="C751" i="14" s="1"/>
  <c r="B759" i="14"/>
  <c r="C759" i="14" s="1"/>
  <c r="B767" i="14"/>
  <c r="C767" i="14" s="1"/>
  <c r="B783" i="14"/>
  <c r="C783" i="14" s="1"/>
  <c r="B791" i="14"/>
  <c r="C791" i="14" s="1"/>
  <c r="B799" i="14"/>
  <c r="C799" i="14" s="1"/>
  <c r="B815" i="14"/>
  <c r="C815" i="14" s="1"/>
  <c r="B823" i="14"/>
  <c r="C823" i="14" s="1"/>
  <c r="B831" i="14"/>
  <c r="C831" i="14" s="1"/>
  <c r="B847" i="14"/>
  <c r="C847" i="14" s="1"/>
  <c r="B855" i="14"/>
  <c r="C855" i="14" s="1"/>
  <c r="B863" i="14"/>
  <c r="C863" i="14" s="1"/>
  <c r="B879" i="14"/>
  <c r="C879" i="14" s="1"/>
  <c r="B887" i="14"/>
  <c r="C887" i="14" s="1"/>
  <c r="B895" i="14"/>
  <c r="C895" i="14" s="1"/>
  <c r="B903" i="14"/>
  <c r="C903" i="14" s="1"/>
  <c r="B919" i="14"/>
  <c r="C919" i="14" s="1"/>
  <c r="B927" i="14"/>
  <c r="C927" i="14" s="1"/>
  <c r="B935" i="14"/>
  <c r="C935" i="14" s="1"/>
  <c r="B951" i="14"/>
  <c r="C951" i="14" s="1"/>
  <c r="B959" i="14"/>
  <c r="C959" i="14" s="1"/>
  <c r="B152" i="14"/>
  <c r="C152" i="14" s="1"/>
  <c r="B160" i="14"/>
  <c r="C160" i="14" s="1"/>
  <c r="B176" i="14"/>
  <c r="C176" i="14" s="1"/>
  <c r="B184" i="14"/>
  <c r="C184" i="14" s="1"/>
  <c r="B192" i="14"/>
  <c r="C192" i="14" s="1"/>
  <c r="B208" i="14"/>
  <c r="C208" i="14" s="1"/>
  <c r="B216" i="14"/>
  <c r="C216" i="14" s="1"/>
  <c r="B224" i="14"/>
  <c r="C224" i="14" s="1"/>
  <c r="B232" i="14"/>
  <c r="C232" i="14" s="1"/>
  <c r="B248" i="14"/>
  <c r="C248" i="14" s="1"/>
  <c r="B256" i="14"/>
  <c r="C256" i="14" s="1"/>
  <c r="B264" i="14"/>
  <c r="C264" i="14" s="1"/>
  <c r="B280" i="14"/>
  <c r="C280" i="14" s="1"/>
  <c r="B288" i="14"/>
  <c r="C288" i="14" s="1"/>
  <c r="B296" i="14"/>
  <c r="C296" i="14" s="1"/>
  <c r="B312" i="14"/>
  <c r="C312" i="14" s="1"/>
  <c r="B320" i="14"/>
  <c r="C320" i="14" s="1"/>
  <c r="B328" i="14"/>
  <c r="C328" i="14" s="1"/>
  <c r="B344" i="14"/>
  <c r="C344" i="14" s="1"/>
  <c r="B352" i="14"/>
  <c r="C352" i="14" s="1"/>
  <c r="B360" i="14"/>
  <c r="C360" i="14" s="1"/>
  <c r="B368" i="14"/>
  <c r="C368" i="14" s="1"/>
  <c r="B384" i="14"/>
  <c r="C384" i="14" s="1"/>
  <c r="B392" i="14"/>
  <c r="C392" i="14" s="1"/>
  <c r="B400" i="14"/>
  <c r="C400" i="14" s="1"/>
  <c r="B408" i="14"/>
  <c r="C408" i="14" s="1"/>
  <c r="B424" i="14"/>
  <c r="C424" i="14" s="1"/>
  <c r="B432" i="14"/>
  <c r="C432" i="14" s="1"/>
  <c r="B448" i="14"/>
  <c r="C448" i="14" s="1"/>
  <c r="B456" i="14"/>
  <c r="C456" i="14" s="1"/>
  <c r="B464" i="14"/>
  <c r="C464" i="14" s="1"/>
  <c r="B480" i="14"/>
  <c r="C480" i="14" s="1"/>
  <c r="B488" i="14"/>
  <c r="C488" i="14" s="1"/>
  <c r="B496" i="14"/>
  <c r="C496" i="14" s="1"/>
  <c r="B512" i="14"/>
  <c r="C512" i="14" s="1"/>
  <c r="B520" i="14"/>
  <c r="C520" i="14" s="1"/>
  <c r="B528" i="14"/>
  <c r="C528" i="14" s="1"/>
  <c r="B544" i="14"/>
  <c r="C544" i="14" s="1"/>
  <c r="B552" i="14"/>
  <c r="C552" i="14" s="1"/>
  <c r="B560" i="14"/>
  <c r="C560" i="14" s="1"/>
  <c r="B568" i="14"/>
  <c r="C568" i="14" s="1"/>
  <c r="B584" i="14"/>
  <c r="C584" i="14" s="1"/>
  <c r="B592" i="14"/>
  <c r="C592" i="14" s="1"/>
  <c r="B600" i="14"/>
  <c r="C600" i="14" s="1"/>
  <c r="B616" i="14"/>
  <c r="C616" i="14" s="1"/>
  <c r="B624" i="14"/>
  <c r="C624" i="14" s="1"/>
  <c r="B632" i="14"/>
  <c r="C632" i="14" s="1"/>
  <c r="B648" i="14"/>
  <c r="C648" i="14" s="1"/>
  <c r="B656" i="14"/>
  <c r="C656" i="14" s="1"/>
  <c r="B664" i="14"/>
  <c r="C664" i="14" s="1"/>
  <c r="B680" i="14"/>
  <c r="C680" i="14" s="1"/>
  <c r="B688" i="14"/>
  <c r="C688" i="14" s="1"/>
  <c r="B696" i="14"/>
  <c r="C696" i="14" s="1"/>
  <c r="B704" i="14"/>
  <c r="C704" i="14" s="1"/>
  <c r="B720" i="14"/>
  <c r="C720" i="14" s="1"/>
  <c r="B728" i="14"/>
  <c r="C728" i="14" s="1"/>
  <c r="B736" i="14"/>
  <c r="C736" i="14" s="1"/>
  <c r="B752" i="14"/>
  <c r="C752" i="14" s="1"/>
  <c r="B760" i="14"/>
  <c r="C760" i="14" s="1"/>
  <c r="B768" i="14"/>
  <c r="C768" i="14" s="1"/>
  <c r="B784" i="14"/>
  <c r="C784" i="14" s="1"/>
  <c r="B792" i="14"/>
  <c r="C792" i="14" s="1"/>
  <c r="B800" i="14"/>
  <c r="C800" i="14" s="1"/>
  <c r="B816" i="14"/>
  <c r="C816" i="14" s="1"/>
  <c r="B824" i="14"/>
  <c r="C824" i="14" s="1"/>
  <c r="B832" i="14"/>
  <c r="C832" i="14" s="1"/>
  <c r="B840" i="14"/>
  <c r="C840" i="14" s="1"/>
  <c r="B856" i="14"/>
  <c r="C856" i="14" s="1"/>
  <c r="B864" i="14"/>
  <c r="C864" i="14" s="1"/>
  <c r="B872" i="14"/>
  <c r="C872" i="14" s="1"/>
  <c r="B888" i="14"/>
  <c r="C888" i="14" s="1"/>
  <c r="B896" i="14"/>
  <c r="C896" i="14" s="1"/>
  <c r="B904" i="14"/>
  <c r="C904" i="14" s="1"/>
  <c r="B920" i="14"/>
  <c r="C920" i="14" s="1"/>
  <c r="B928" i="14"/>
  <c r="C928" i="14" s="1"/>
  <c r="B936" i="14"/>
  <c r="C936" i="14" s="1"/>
  <c r="B960" i="14"/>
  <c r="C960" i="14" s="1"/>
  <c r="E321" i="16"/>
  <c r="B967" i="14"/>
  <c r="C967" i="14" s="1"/>
  <c r="B983" i="14"/>
  <c r="C983" i="14" s="1"/>
  <c r="B991" i="14"/>
  <c r="C991" i="14" s="1"/>
  <c r="B999" i="14"/>
  <c r="C999" i="14" s="1"/>
  <c r="B1023" i="14"/>
  <c r="C1023" i="14" s="1"/>
  <c r="B1031" i="14"/>
  <c r="C1031" i="14" s="1"/>
  <c r="B1039" i="14"/>
  <c r="C1039" i="14" s="1"/>
  <c r="B1055" i="14"/>
  <c r="C1055" i="14" s="1"/>
  <c r="B1063" i="14"/>
  <c r="C1063" i="14" s="1"/>
  <c r="B1071" i="14"/>
  <c r="C1071" i="14" s="1"/>
  <c r="B1087" i="14"/>
  <c r="C1087" i="14" s="1"/>
  <c r="B1095" i="14"/>
  <c r="C1095" i="14" s="1"/>
  <c r="B1103" i="14"/>
  <c r="C1103" i="14" s="1"/>
  <c r="B1119" i="14"/>
  <c r="C1119" i="14" s="1"/>
  <c r="B1127" i="14"/>
  <c r="C1127" i="14" s="1"/>
  <c r="B1135" i="14"/>
  <c r="C1135" i="14" s="1"/>
  <c r="B1143" i="14"/>
  <c r="C1143" i="14" s="1"/>
  <c r="B1159" i="14"/>
  <c r="C1159" i="14" s="1"/>
  <c r="B1167" i="14"/>
  <c r="C1167" i="14" s="1"/>
  <c r="B1175" i="14"/>
  <c r="C1175" i="14" s="1"/>
  <c r="B1191" i="14"/>
  <c r="C1191" i="14" s="1"/>
  <c r="B1199" i="14"/>
  <c r="C1199" i="14" s="1"/>
  <c r="B1207" i="14"/>
  <c r="C1207" i="14" s="1"/>
  <c r="B1223" i="14"/>
  <c r="C1223" i="14" s="1"/>
  <c r="B1231" i="14"/>
  <c r="C1231" i="14" s="1"/>
  <c r="B1239" i="14"/>
  <c r="C1239" i="14" s="1"/>
  <c r="B1255" i="14"/>
  <c r="C1255" i="14" s="1"/>
  <c r="B1263" i="14"/>
  <c r="C1263" i="14" s="1"/>
  <c r="B1271" i="14"/>
  <c r="C1271" i="14" s="1"/>
  <c r="B1279" i="14"/>
  <c r="C1279" i="14" s="1"/>
  <c r="B1295" i="14"/>
  <c r="C1295" i="14" s="1"/>
  <c r="B1303" i="14"/>
  <c r="C1303" i="14" s="1"/>
  <c r="B1311" i="14"/>
  <c r="C1311" i="14" s="1"/>
  <c r="B1327" i="14"/>
  <c r="C1327" i="14" s="1"/>
  <c r="B1335" i="14"/>
  <c r="C1335" i="14" s="1"/>
  <c r="B1343" i="14"/>
  <c r="C1343" i="14" s="1"/>
  <c r="B968" i="14"/>
  <c r="C968" i="14" s="1"/>
  <c r="B976" i="14"/>
  <c r="C976" i="14" s="1"/>
  <c r="B992" i="14"/>
  <c r="C992" i="14" s="1"/>
  <c r="B1000" i="14"/>
  <c r="C1000" i="14" s="1"/>
  <c r="B1008" i="14"/>
  <c r="C1008" i="14" s="1"/>
  <c r="B1024" i="14"/>
  <c r="C1024" i="14" s="1"/>
  <c r="B1032" i="14"/>
  <c r="C1032" i="14" s="1"/>
  <c r="B1040" i="14"/>
  <c r="C1040" i="14" s="1"/>
  <c r="B1056" i="14"/>
  <c r="C1056" i="14" s="1"/>
  <c r="B1064" i="14"/>
  <c r="C1064" i="14" s="1"/>
  <c r="B1072" i="14"/>
  <c r="C1072" i="14" s="1"/>
  <c r="B1080" i="14"/>
  <c r="C1080" i="14" s="1"/>
  <c r="B1096" i="14"/>
  <c r="C1096" i="14" s="1"/>
  <c r="B1104" i="14"/>
  <c r="C1104" i="14" s="1"/>
  <c r="B1112" i="14"/>
  <c r="C1112" i="14" s="1"/>
  <c r="B1128" i="14"/>
  <c r="C1128" i="14" s="1"/>
  <c r="B1136" i="14"/>
  <c r="C1136" i="14" s="1"/>
  <c r="B1144" i="14"/>
  <c r="C1144" i="14" s="1"/>
  <c r="B1160" i="14"/>
  <c r="C1160" i="14" s="1"/>
  <c r="B1168" i="14"/>
  <c r="C1168" i="14" s="1"/>
  <c r="B1176" i="14"/>
  <c r="C1176" i="14" s="1"/>
  <c r="B1192" i="14"/>
  <c r="C1192" i="14" s="1"/>
  <c r="B1200" i="14"/>
  <c r="C1200" i="14" s="1"/>
  <c r="B1208" i="14"/>
  <c r="C1208" i="14" s="1"/>
  <c r="B1216" i="14"/>
  <c r="C1216" i="14" s="1"/>
  <c r="B1232" i="14"/>
  <c r="C1232" i="14" s="1"/>
  <c r="B1240" i="14"/>
  <c r="C1240" i="14" s="1"/>
  <c r="B1248" i="14"/>
  <c r="C1248" i="14" s="1"/>
  <c r="B1264" i="14"/>
  <c r="C1264" i="14" s="1"/>
  <c r="B1272" i="14"/>
  <c r="C1272" i="14" s="1"/>
  <c r="B1280" i="14"/>
  <c r="C1280" i="14" s="1"/>
  <c r="B1296" i="14"/>
  <c r="C1296" i="14" s="1"/>
  <c r="B1304" i="14"/>
  <c r="C1304" i="14" s="1"/>
  <c r="B1312" i="14"/>
  <c r="C1312" i="14" s="1"/>
  <c r="B1328" i="14"/>
  <c r="C1328" i="14" s="1"/>
  <c r="E301" i="29"/>
  <c r="D301" i="29"/>
  <c r="Q967" i="12"/>
  <c r="K966" i="12"/>
  <c r="H300" i="29"/>
  <c r="I300" i="29" s="1"/>
  <c r="F300" i="29"/>
  <c r="G300" i="29" s="1"/>
  <c r="B102" i="14"/>
  <c r="C102" i="14" s="1"/>
  <c r="B110" i="14"/>
  <c r="C110" i="14" s="1"/>
  <c r="B118" i="14"/>
  <c r="C118" i="14" s="1"/>
  <c r="B126" i="14"/>
  <c r="C126" i="14" s="1"/>
  <c r="B134" i="14"/>
  <c r="C134" i="14" s="1"/>
  <c r="B142" i="14"/>
  <c r="C142" i="14" s="1"/>
  <c r="E123" i="16"/>
  <c r="E163" i="16"/>
  <c r="E251" i="16"/>
  <c r="E315" i="16"/>
  <c r="E233" i="16"/>
  <c r="E96" i="16"/>
  <c r="E249" i="16"/>
  <c r="E329" i="16"/>
  <c r="F6" i="9"/>
  <c r="G6" i="9" s="1"/>
  <c r="F10" i="9"/>
  <c r="G10" i="9" s="1"/>
  <c r="E343" i="16"/>
  <c r="E145" i="16"/>
  <c r="E273" i="16"/>
  <c r="E153" i="16"/>
  <c r="E289" i="16"/>
  <c r="Q657" i="4"/>
  <c r="I657" i="4" s="1"/>
  <c r="E185" i="16"/>
  <c r="E313" i="16"/>
  <c r="B1324" i="14"/>
  <c r="C1324" i="14" s="1"/>
  <c r="E201" i="16"/>
  <c r="B150" i="14"/>
  <c r="C150" i="14" s="1"/>
  <c r="B158" i="14"/>
  <c r="C158" i="14" s="1"/>
  <c r="B166" i="14"/>
  <c r="C166" i="14" s="1"/>
  <c r="B174" i="14"/>
  <c r="C174" i="14" s="1"/>
  <c r="B182" i="14"/>
  <c r="C182" i="14" s="1"/>
  <c r="B190" i="14"/>
  <c r="C190" i="14" s="1"/>
  <c r="B198" i="14"/>
  <c r="C198" i="14" s="1"/>
  <c r="B206" i="14"/>
  <c r="C206" i="14" s="1"/>
  <c r="B214" i="14"/>
  <c r="C214" i="14" s="1"/>
  <c r="B222" i="14"/>
  <c r="C222" i="14" s="1"/>
  <c r="B230" i="14"/>
  <c r="C230" i="14" s="1"/>
  <c r="B238" i="14"/>
  <c r="C238" i="14" s="1"/>
  <c r="B246" i="14"/>
  <c r="C246" i="14" s="1"/>
  <c r="B254" i="14"/>
  <c r="C254" i="14" s="1"/>
  <c r="B262" i="14"/>
  <c r="C262" i="14" s="1"/>
  <c r="B270" i="14"/>
  <c r="C270" i="14" s="1"/>
  <c r="B278" i="14"/>
  <c r="C278" i="14" s="1"/>
  <c r="B286" i="14"/>
  <c r="C286" i="14" s="1"/>
  <c r="B294" i="14"/>
  <c r="C294" i="14" s="1"/>
  <c r="B302" i="14"/>
  <c r="C302" i="14" s="1"/>
  <c r="B310" i="14"/>
  <c r="C310" i="14" s="1"/>
  <c r="B318" i="14"/>
  <c r="C318" i="14" s="1"/>
  <c r="B326" i="14"/>
  <c r="C326" i="14" s="1"/>
  <c r="B334" i="14"/>
  <c r="C334" i="14" s="1"/>
  <c r="B342" i="14"/>
  <c r="C342" i="14" s="1"/>
  <c r="B350" i="14"/>
  <c r="C350" i="14" s="1"/>
  <c r="B358" i="14"/>
  <c r="C358" i="14" s="1"/>
  <c r="B366" i="14"/>
  <c r="C366" i="14" s="1"/>
  <c r="B374" i="14"/>
  <c r="C374" i="14" s="1"/>
  <c r="B382" i="14"/>
  <c r="C382" i="14" s="1"/>
  <c r="B390" i="14"/>
  <c r="C390" i="14" s="1"/>
  <c r="B398" i="14"/>
  <c r="C398" i="14" s="1"/>
  <c r="B406" i="14"/>
  <c r="C406" i="14" s="1"/>
  <c r="B414" i="14"/>
  <c r="C414" i="14" s="1"/>
  <c r="B422" i="14"/>
  <c r="C422" i="14" s="1"/>
  <c r="B430" i="14"/>
  <c r="C430" i="14" s="1"/>
  <c r="B446" i="14"/>
  <c r="C446" i="14" s="1"/>
  <c r="B454" i="14"/>
  <c r="C454" i="14" s="1"/>
  <c r="B462" i="14"/>
  <c r="C462" i="14" s="1"/>
  <c r="B470" i="14"/>
  <c r="C470" i="14" s="1"/>
  <c r="B478" i="14"/>
  <c r="C478" i="14" s="1"/>
  <c r="B486" i="14"/>
  <c r="C486" i="14" s="1"/>
  <c r="B494" i="14"/>
  <c r="C494" i="14" s="1"/>
  <c r="B510" i="14"/>
  <c r="C510" i="14" s="1"/>
  <c r="B518" i="14"/>
  <c r="C518" i="14" s="1"/>
  <c r="B526" i="14"/>
  <c r="C526" i="14" s="1"/>
  <c r="B534" i="14"/>
  <c r="C534" i="14" s="1"/>
  <c r="B542" i="14"/>
  <c r="C542" i="14" s="1"/>
  <c r="B550" i="14"/>
  <c r="C550" i="14" s="1"/>
  <c r="B558" i="14"/>
  <c r="C558" i="14" s="1"/>
  <c r="B574" i="14"/>
  <c r="C574" i="14" s="1"/>
  <c r="B582" i="14"/>
  <c r="C582" i="14" s="1"/>
  <c r="B590" i="14"/>
  <c r="C590" i="14" s="1"/>
  <c r="B598" i="14"/>
  <c r="C598" i="14" s="1"/>
  <c r="B606" i="14"/>
  <c r="C606" i="14" s="1"/>
  <c r="B614" i="14"/>
  <c r="C614" i="14" s="1"/>
  <c r="B622" i="14"/>
  <c r="C622" i="14" s="1"/>
  <c r="B638" i="14"/>
  <c r="C638" i="14" s="1"/>
  <c r="B646" i="14"/>
  <c r="C646" i="14" s="1"/>
  <c r="B654" i="14"/>
  <c r="C654" i="14" s="1"/>
  <c r="B662" i="14"/>
  <c r="C662" i="14" s="1"/>
  <c r="B670" i="14"/>
  <c r="C670" i="14" s="1"/>
  <c r="B678" i="14"/>
  <c r="C678" i="14" s="1"/>
  <c r="B686" i="14"/>
  <c r="C686" i="14" s="1"/>
  <c r="B702" i="14"/>
  <c r="C702" i="14" s="1"/>
  <c r="B710" i="14"/>
  <c r="C710" i="14" s="1"/>
  <c r="B718" i="14"/>
  <c r="C718" i="14" s="1"/>
  <c r="B726" i="14"/>
  <c r="C726" i="14" s="1"/>
  <c r="B734" i="14"/>
  <c r="C734" i="14" s="1"/>
  <c r="B742" i="14"/>
  <c r="C742" i="14" s="1"/>
  <c r="B750" i="14"/>
  <c r="C750" i="14" s="1"/>
  <c r="B766" i="14"/>
  <c r="C766" i="14" s="1"/>
  <c r="B774" i="14"/>
  <c r="C774" i="14" s="1"/>
  <c r="B782" i="14"/>
  <c r="C782" i="14" s="1"/>
  <c r="B790" i="14"/>
  <c r="C790" i="14" s="1"/>
  <c r="B798" i="14"/>
  <c r="C798" i="14" s="1"/>
  <c r="B806" i="14"/>
  <c r="C806" i="14" s="1"/>
  <c r="B814" i="14"/>
  <c r="C814" i="14" s="1"/>
  <c r="B830" i="14"/>
  <c r="C830" i="14" s="1"/>
  <c r="B838" i="14"/>
  <c r="C838" i="14" s="1"/>
  <c r="B846" i="14"/>
  <c r="C846" i="14" s="1"/>
  <c r="B854" i="14"/>
  <c r="C854" i="14" s="1"/>
  <c r="B862" i="14"/>
  <c r="C862" i="14" s="1"/>
  <c r="B870" i="14"/>
  <c r="C870" i="14" s="1"/>
  <c r="B878" i="14"/>
  <c r="C878" i="14" s="1"/>
  <c r="B894" i="14"/>
  <c r="C894" i="14" s="1"/>
  <c r="B902" i="14"/>
  <c r="C902" i="14" s="1"/>
  <c r="B910" i="14"/>
  <c r="C910" i="14" s="1"/>
  <c r="B918" i="14"/>
  <c r="C918" i="14" s="1"/>
  <c r="B926" i="14"/>
  <c r="C926" i="14" s="1"/>
  <c r="B934" i="14"/>
  <c r="C934" i="14" s="1"/>
  <c r="B942" i="14"/>
  <c r="C942" i="14" s="1"/>
  <c r="B958" i="14"/>
  <c r="C958" i="14" s="1"/>
  <c r="B966" i="14"/>
  <c r="C966" i="14" s="1"/>
  <c r="B974" i="14"/>
  <c r="C974" i="14" s="1"/>
  <c r="B982" i="14"/>
  <c r="C982" i="14" s="1"/>
  <c r="B990" i="14"/>
  <c r="C990" i="14" s="1"/>
  <c r="B998" i="14"/>
  <c r="C998" i="14" s="1"/>
  <c r="B1006" i="14"/>
  <c r="C1006" i="14" s="1"/>
  <c r="B1022" i="14"/>
  <c r="C1022" i="14" s="1"/>
  <c r="B1030" i="14"/>
  <c r="C1030" i="14" s="1"/>
  <c r="B1038" i="14"/>
  <c r="C1038" i="14" s="1"/>
  <c r="B1046" i="14"/>
  <c r="C1046" i="14" s="1"/>
  <c r="B1054" i="14"/>
  <c r="C1054" i="14" s="1"/>
  <c r="B1062" i="14"/>
  <c r="C1062" i="14" s="1"/>
  <c r="B1070" i="14"/>
  <c r="C1070" i="14" s="1"/>
  <c r="B1086" i="14"/>
  <c r="C1086" i="14" s="1"/>
  <c r="B1094" i="14"/>
  <c r="C1094" i="14" s="1"/>
  <c r="B1102" i="14"/>
  <c r="C1102" i="14" s="1"/>
  <c r="B1110" i="14"/>
  <c r="C1110" i="14" s="1"/>
  <c r="B1118" i="14"/>
  <c r="C1118" i="14" s="1"/>
  <c r="B1126" i="14"/>
  <c r="C1126" i="14" s="1"/>
  <c r="B1134" i="14"/>
  <c r="C1134" i="14" s="1"/>
  <c r="B1150" i="14"/>
  <c r="C1150" i="14" s="1"/>
  <c r="B1158" i="14"/>
  <c r="C1158" i="14" s="1"/>
  <c r="B1166" i="14"/>
  <c r="C1166" i="14" s="1"/>
  <c r="B1174" i="14"/>
  <c r="C1174" i="14" s="1"/>
  <c r="B1182" i="14"/>
  <c r="C1182" i="14" s="1"/>
  <c r="B1190" i="14"/>
  <c r="C1190" i="14" s="1"/>
  <c r="B1198" i="14"/>
  <c r="C1198" i="14" s="1"/>
  <c r="B1214" i="14"/>
  <c r="C1214" i="14" s="1"/>
  <c r="B1222" i="14"/>
  <c r="C1222" i="14" s="1"/>
  <c r="B1230" i="14"/>
  <c r="C1230" i="14" s="1"/>
  <c r="B1238" i="14"/>
  <c r="C1238" i="14" s="1"/>
  <c r="B1246" i="14"/>
  <c r="C1246" i="14" s="1"/>
  <c r="B1254" i="14"/>
  <c r="C1254" i="14" s="1"/>
  <c r="B1262" i="14"/>
  <c r="C1262" i="14" s="1"/>
  <c r="B1278" i="14"/>
  <c r="C1278" i="14" s="1"/>
  <c r="B1286" i="14"/>
  <c r="C1286" i="14" s="1"/>
  <c r="B1294" i="14"/>
  <c r="C1294" i="14" s="1"/>
  <c r="B1302" i="14"/>
  <c r="C1302" i="14" s="1"/>
  <c r="B1310" i="14"/>
  <c r="C1310" i="14" s="1"/>
  <c r="B1318" i="14"/>
  <c r="C1318" i="14" s="1"/>
  <c r="B1326" i="14"/>
  <c r="C1326" i="14" s="1"/>
  <c r="B1334" i="14"/>
  <c r="C1334" i="14" s="1"/>
  <c r="B1342" i="14"/>
  <c r="C1342" i="14" s="1"/>
  <c r="E3" i="16"/>
  <c r="F3" i="16" s="1"/>
  <c r="F3" i="23" s="1"/>
  <c r="E3" i="23"/>
  <c r="H15" i="9"/>
  <c r="I15" i="9" s="1"/>
  <c r="F15" i="9"/>
  <c r="G15" i="9" s="1"/>
  <c r="H23" i="9"/>
  <c r="I23" i="9" s="1"/>
  <c r="F23" i="9"/>
  <c r="G23" i="9" s="1"/>
  <c r="H31" i="9"/>
  <c r="I31" i="9" s="1"/>
  <c r="F31" i="9"/>
  <c r="G31" i="9" s="1"/>
  <c r="H39" i="9"/>
  <c r="I39" i="9" s="1"/>
  <c r="F39" i="9"/>
  <c r="G39" i="9" s="1"/>
  <c r="H47" i="9"/>
  <c r="I47" i="9" s="1"/>
  <c r="F47" i="9"/>
  <c r="G47" i="9" s="1"/>
  <c r="H51" i="9"/>
  <c r="I51" i="9" s="1"/>
  <c r="F51" i="9"/>
  <c r="G51" i="9" s="1"/>
  <c r="H59" i="9"/>
  <c r="I59" i="9" s="1"/>
  <c r="F59" i="9"/>
  <c r="G59" i="9" s="1"/>
  <c r="H63" i="9"/>
  <c r="I63" i="9" s="1"/>
  <c r="F63" i="9"/>
  <c r="G63" i="9" s="1"/>
  <c r="H71" i="9"/>
  <c r="I71" i="9" s="1"/>
  <c r="F71" i="9"/>
  <c r="G71" i="9" s="1"/>
  <c r="H75" i="9"/>
  <c r="I75" i="9" s="1"/>
  <c r="F75" i="9"/>
  <c r="G75" i="9" s="1"/>
  <c r="H83" i="9"/>
  <c r="I83" i="9" s="1"/>
  <c r="F83" i="9"/>
  <c r="G83" i="9" s="1"/>
  <c r="H91" i="9"/>
  <c r="I91" i="9" s="1"/>
  <c r="F91" i="9"/>
  <c r="G91" i="9" s="1"/>
  <c r="H95" i="9"/>
  <c r="I95" i="9" s="1"/>
  <c r="F95" i="9"/>
  <c r="G95" i="9" s="1"/>
  <c r="H103" i="9"/>
  <c r="I103" i="9" s="1"/>
  <c r="F103" i="9"/>
  <c r="G103" i="9" s="1"/>
  <c r="H107" i="9"/>
  <c r="I107" i="9" s="1"/>
  <c r="F107" i="9"/>
  <c r="G107" i="9" s="1"/>
  <c r="H115" i="9"/>
  <c r="I115" i="9" s="1"/>
  <c r="F115" i="9"/>
  <c r="G115" i="9" s="1"/>
  <c r="H119" i="9"/>
  <c r="I119" i="9" s="1"/>
  <c r="F119" i="9"/>
  <c r="G119" i="9" s="1"/>
  <c r="H127" i="9"/>
  <c r="I127" i="9" s="1"/>
  <c r="F127" i="9"/>
  <c r="G127" i="9" s="1"/>
  <c r="H135" i="9"/>
  <c r="I135" i="9" s="1"/>
  <c r="F135" i="9"/>
  <c r="G135" i="9" s="1"/>
  <c r="H147" i="9"/>
  <c r="I147" i="9" s="1"/>
  <c r="F147" i="9"/>
  <c r="G147" i="9" s="1"/>
  <c r="H155" i="9"/>
  <c r="I155" i="9" s="1"/>
  <c r="F155" i="9"/>
  <c r="G155" i="9" s="1"/>
  <c r="H163" i="9"/>
  <c r="I163" i="9" s="1"/>
  <c r="F163" i="9"/>
  <c r="G163" i="9" s="1"/>
  <c r="H171" i="9"/>
  <c r="I171" i="9" s="1"/>
  <c r="F171" i="9"/>
  <c r="G171" i="9" s="1"/>
  <c r="H183" i="9"/>
  <c r="I183" i="9" s="1"/>
  <c r="F183" i="9"/>
  <c r="G183" i="9" s="1"/>
  <c r="H191" i="9"/>
  <c r="I191" i="9" s="1"/>
  <c r="F191" i="9"/>
  <c r="G191" i="9" s="1"/>
  <c r="H207" i="9"/>
  <c r="I207" i="9" s="1"/>
  <c r="F207" i="9"/>
  <c r="G207" i="9" s="1"/>
  <c r="H223" i="9"/>
  <c r="I223" i="9" s="1"/>
  <c r="F223" i="9"/>
  <c r="G223" i="9" s="1"/>
  <c r="H243" i="9"/>
  <c r="I243" i="9" s="1"/>
  <c r="F243" i="9"/>
  <c r="G243" i="9" s="1"/>
  <c r="H271" i="9"/>
  <c r="I271" i="9" s="1"/>
  <c r="F271" i="9"/>
  <c r="G271" i="9" s="1"/>
  <c r="H303" i="9"/>
  <c r="I303" i="9" s="1"/>
  <c r="F303" i="9"/>
  <c r="G303" i="9" s="1"/>
  <c r="E78" i="16"/>
  <c r="E78" i="23"/>
  <c r="E110" i="16"/>
  <c r="E110" i="23"/>
  <c r="E118" i="16"/>
  <c r="E118" i="23"/>
  <c r="E126" i="16"/>
  <c r="E126" i="23"/>
  <c r="E134" i="16"/>
  <c r="E134" i="23"/>
  <c r="E142" i="16"/>
  <c r="E142" i="23"/>
  <c r="E158" i="16"/>
  <c r="E158" i="23"/>
  <c r="E166" i="16"/>
  <c r="E166" i="23"/>
  <c r="E174" i="16"/>
  <c r="E174" i="23"/>
  <c r="E182" i="16"/>
  <c r="E182" i="23"/>
  <c r="E214" i="16"/>
  <c r="E214" i="23"/>
  <c r="E238" i="16"/>
  <c r="E238" i="23"/>
  <c r="E246" i="16"/>
  <c r="E246" i="23"/>
  <c r="E270" i="16"/>
  <c r="E270" i="23"/>
  <c r="E302" i="16"/>
  <c r="E302" i="23"/>
  <c r="E310" i="16"/>
  <c r="E310" i="23"/>
  <c r="E341" i="16"/>
  <c r="E341" i="23"/>
  <c r="E13" i="16"/>
  <c r="F13" i="16" s="1"/>
  <c r="F13" i="23" s="1"/>
  <c r="E13" i="23"/>
  <c r="E21" i="16"/>
  <c r="F21" i="16" s="1"/>
  <c r="F21" i="23" s="1"/>
  <c r="E21" i="23"/>
  <c r="E37" i="16"/>
  <c r="F37" i="16" s="1"/>
  <c r="E37" i="23"/>
  <c r="E53" i="16"/>
  <c r="F53" i="16" s="1"/>
  <c r="E53" i="23"/>
  <c r="C1227" i="6"/>
  <c r="M406" i="9"/>
  <c r="M407" i="9" s="1"/>
  <c r="E340" i="16"/>
  <c r="E340" i="23"/>
  <c r="B1336" i="14"/>
  <c r="C1336" i="14" s="1"/>
  <c r="E19" i="16"/>
  <c r="F19" i="16" s="1"/>
  <c r="F19" i="23" s="1"/>
  <c r="E19" i="23"/>
  <c r="E35" i="16"/>
  <c r="F35" i="16" s="1"/>
  <c r="F35" i="23" s="1"/>
  <c r="E35" i="23"/>
  <c r="E51" i="16"/>
  <c r="F51" i="16" s="1"/>
  <c r="E51" i="23"/>
  <c r="E44" i="8"/>
  <c r="E44" i="23"/>
  <c r="H19" i="9"/>
  <c r="I19" i="9" s="1"/>
  <c r="F19" i="9"/>
  <c r="G19" i="9" s="1"/>
  <c r="H27" i="9"/>
  <c r="I27" i="9" s="1"/>
  <c r="F27" i="9"/>
  <c r="G27" i="9" s="1"/>
  <c r="H35" i="9"/>
  <c r="I35" i="9" s="1"/>
  <c r="F35" i="9"/>
  <c r="G35" i="9" s="1"/>
  <c r="H43" i="9"/>
  <c r="I43" i="9" s="1"/>
  <c r="F43" i="9"/>
  <c r="G43" i="9" s="1"/>
  <c r="H55" i="9"/>
  <c r="I55" i="9" s="1"/>
  <c r="F55" i="9"/>
  <c r="G55" i="9" s="1"/>
  <c r="H67" i="9"/>
  <c r="I67" i="9" s="1"/>
  <c r="F67" i="9"/>
  <c r="G67" i="9" s="1"/>
  <c r="H79" i="9"/>
  <c r="I79" i="9" s="1"/>
  <c r="F79" i="9"/>
  <c r="G79" i="9" s="1"/>
  <c r="H87" i="9"/>
  <c r="I87" i="9" s="1"/>
  <c r="F87" i="9"/>
  <c r="G87" i="9" s="1"/>
  <c r="H99" i="9"/>
  <c r="I99" i="9" s="1"/>
  <c r="F99" i="9"/>
  <c r="G99" i="9" s="1"/>
  <c r="H111" i="9"/>
  <c r="I111" i="9" s="1"/>
  <c r="F111" i="9"/>
  <c r="G111" i="9" s="1"/>
  <c r="H123" i="9"/>
  <c r="I123" i="9" s="1"/>
  <c r="F123" i="9"/>
  <c r="G123" i="9" s="1"/>
  <c r="H131" i="9"/>
  <c r="I131" i="9" s="1"/>
  <c r="F131" i="9"/>
  <c r="G131" i="9" s="1"/>
  <c r="H139" i="9"/>
  <c r="I139" i="9" s="1"/>
  <c r="F139" i="9"/>
  <c r="G139" i="9" s="1"/>
  <c r="H143" i="9"/>
  <c r="I143" i="9" s="1"/>
  <c r="F143" i="9"/>
  <c r="G143" i="9" s="1"/>
  <c r="H151" i="9"/>
  <c r="I151" i="9" s="1"/>
  <c r="F151" i="9"/>
  <c r="G151" i="9" s="1"/>
  <c r="H159" i="9"/>
  <c r="I159" i="9" s="1"/>
  <c r="F159" i="9"/>
  <c r="G159" i="9" s="1"/>
  <c r="H167" i="9"/>
  <c r="I167" i="9" s="1"/>
  <c r="F167" i="9"/>
  <c r="G167" i="9" s="1"/>
  <c r="H175" i="9"/>
  <c r="I175" i="9" s="1"/>
  <c r="F175" i="9"/>
  <c r="G175" i="9" s="1"/>
  <c r="H179" i="9"/>
  <c r="I179" i="9" s="1"/>
  <c r="F179" i="9"/>
  <c r="G179" i="9" s="1"/>
  <c r="H187" i="9"/>
  <c r="I187" i="9" s="1"/>
  <c r="F187" i="9"/>
  <c r="G187" i="9" s="1"/>
  <c r="H195" i="9"/>
  <c r="I195" i="9" s="1"/>
  <c r="F195" i="9"/>
  <c r="G195" i="9" s="1"/>
  <c r="H199" i="9"/>
  <c r="I199" i="9" s="1"/>
  <c r="F199" i="9"/>
  <c r="G199" i="9" s="1"/>
  <c r="H203" i="9"/>
  <c r="I203" i="9" s="1"/>
  <c r="F203" i="9"/>
  <c r="G203" i="9" s="1"/>
  <c r="H211" i="9"/>
  <c r="I211" i="9" s="1"/>
  <c r="F211" i="9"/>
  <c r="G211" i="9" s="1"/>
  <c r="H215" i="9"/>
  <c r="I215" i="9" s="1"/>
  <c r="F215" i="9"/>
  <c r="G215" i="9" s="1"/>
  <c r="H219" i="9"/>
  <c r="I219" i="9" s="1"/>
  <c r="F219" i="9"/>
  <c r="G219" i="9" s="1"/>
  <c r="H227" i="9"/>
  <c r="I227" i="9" s="1"/>
  <c r="F227" i="9"/>
  <c r="G227" i="9" s="1"/>
  <c r="H231" i="9"/>
  <c r="I231" i="9" s="1"/>
  <c r="F231" i="9"/>
  <c r="G231" i="9" s="1"/>
  <c r="H235" i="9"/>
  <c r="I235" i="9" s="1"/>
  <c r="F235" i="9"/>
  <c r="G235" i="9" s="1"/>
  <c r="H239" i="9"/>
  <c r="I239" i="9" s="1"/>
  <c r="F239" i="9"/>
  <c r="G239" i="9" s="1"/>
  <c r="H247" i="9"/>
  <c r="I247" i="9" s="1"/>
  <c r="F247" i="9"/>
  <c r="G247" i="9" s="1"/>
  <c r="H251" i="9"/>
  <c r="I251" i="9" s="1"/>
  <c r="F251" i="9"/>
  <c r="G251" i="9" s="1"/>
  <c r="H255" i="9"/>
  <c r="I255" i="9" s="1"/>
  <c r="F255" i="9"/>
  <c r="G255" i="9" s="1"/>
  <c r="H259" i="9"/>
  <c r="I259" i="9" s="1"/>
  <c r="F259" i="9"/>
  <c r="G259" i="9" s="1"/>
  <c r="H263" i="9"/>
  <c r="I263" i="9" s="1"/>
  <c r="F263" i="9"/>
  <c r="G263" i="9" s="1"/>
  <c r="H267" i="9"/>
  <c r="I267" i="9" s="1"/>
  <c r="F267" i="9"/>
  <c r="G267" i="9" s="1"/>
  <c r="H275" i="9"/>
  <c r="I275" i="9" s="1"/>
  <c r="F275" i="9"/>
  <c r="G275" i="9" s="1"/>
  <c r="H279" i="9"/>
  <c r="I279" i="9" s="1"/>
  <c r="F279" i="9"/>
  <c r="G279" i="9" s="1"/>
  <c r="H283" i="9"/>
  <c r="I283" i="9" s="1"/>
  <c r="F283" i="9"/>
  <c r="G283" i="9" s="1"/>
  <c r="H287" i="9"/>
  <c r="I287" i="9" s="1"/>
  <c r="F287" i="9"/>
  <c r="G287" i="9" s="1"/>
  <c r="H291" i="9"/>
  <c r="I291" i="9" s="1"/>
  <c r="F291" i="9"/>
  <c r="G291" i="9" s="1"/>
  <c r="H295" i="9"/>
  <c r="I295" i="9" s="1"/>
  <c r="F295" i="9"/>
  <c r="G295" i="9" s="1"/>
  <c r="H299" i="9"/>
  <c r="I299" i="9" s="1"/>
  <c r="F299" i="9"/>
  <c r="G299" i="9" s="1"/>
  <c r="H307" i="9"/>
  <c r="I307" i="9" s="1"/>
  <c r="F307" i="9"/>
  <c r="G307" i="9" s="1"/>
  <c r="H311" i="9"/>
  <c r="I311" i="9" s="1"/>
  <c r="F311" i="9"/>
  <c r="G311" i="9" s="1"/>
  <c r="H315" i="9"/>
  <c r="I315" i="9" s="1"/>
  <c r="F315" i="9"/>
  <c r="G315" i="9" s="1"/>
  <c r="H319" i="9"/>
  <c r="I319" i="9" s="1"/>
  <c r="F319" i="9"/>
  <c r="G319" i="9" s="1"/>
  <c r="H323" i="9"/>
  <c r="I323" i="9" s="1"/>
  <c r="F323" i="9"/>
  <c r="G323" i="9" s="1"/>
  <c r="E70" i="16"/>
  <c r="E70" i="23"/>
  <c r="E86" i="16"/>
  <c r="E86" i="23"/>
  <c r="E94" i="16"/>
  <c r="E94" i="23"/>
  <c r="E150" i="16"/>
  <c r="E150" i="23"/>
  <c r="E198" i="16"/>
  <c r="E198" i="23"/>
  <c r="E206" i="16"/>
  <c r="E206" i="23"/>
  <c r="E222" i="16"/>
  <c r="E222" i="23"/>
  <c r="E262" i="16"/>
  <c r="E262" i="23"/>
  <c r="E278" i="16"/>
  <c r="E278" i="23"/>
  <c r="E286" i="16"/>
  <c r="E286" i="23"/>
  <c r="E326" i="16"/>
  <c r="E326" i="23"/>
  <c r="E334" i="16"/>
  <c r="E334" i="23"/>
  <c r="E5" i="16"/>
  <c r="F5" i="16" s="1"/>
  <c r="F5" i="23" s="1"/>
  <c r="E5" i="23"/>
  <c r="E29" i="16"/>
  <c r="F29" i="16" s="1"/>
  <c r="F29" i="23" s="1"/>
  <c r="E29" i="23"/>
  <c r="E45" i="16"/>
  <c r="F45" i="16" s="1"/>
  <c r="E45" i="23"/>
  <c r="E6" i="16"/>
  <c r="F6" i="16" s="1"/>
  <c r="F6" i="23" s="1"/>
  <c r="E6" i="23"/>
  <c r="E14" i="16"/>
  <c r="F14" i="16" s="1"/>
  <c r="F14" i="23" s="1"/>
  <c r="E14" i="23"/>
  <c r="E22" i="16"/>
  <c r="F22" i="16" s="1"/>
  <c r="F22" i="23" s="1"/>
  <c r="E22" i="23"/>
  <c r="E30" i="16"/>
  <c r="F30" i="16" s="1"/>
  <c r="F30" i="23" s="1"/>
  <c r="E30" i="23"/>
  <c r="E38" i="16"/>
  <c r="F38" i="16" s="1"/>
  <c r="E38" i="23"/>
  <c r="E46" i="16"/>
  <c r="F46" i="16" s="1"/>
  <c r="E46" i="23"/>
  <c r="E54" i="16"/>
  <c r="F54" i="16" s="1"/>
  <c r="E54" i="23"/>
  <c r="F4" i="9"/>
  <c r="G4" i="9" s="1"/>
  <c r="F8" i="9"/>
  <c r="G8" i="9" s="1"/>
  <c r="F12" i="9"/>
  <c r="G12" i="9" s="1"/>
  <c r="H16" i="9"/>
  <c r="I16" i="9" s="1"/>
  <c r="F16" i="9"/>
  <c r="G16" i="9" s="1"/>
  <c r="H20" i="9"/>
  <c r="I20" i="9" s="1"/>
  <c r="F20" i="9"/>
  <c r="G20" i="9" s="1"/>
  <c r="H24" i="9"/>
  <c r="I24" i="9" s="1"/>
  <c r="F24" i="9"/>
  <c r="G24" i="9" s="1"/>
  <c r="H28" i="9"/>
  <c r="I28" i="9" s="1"/>
  <c r="F28" i="9"/>
  <c r="G28" i="9" s="1"/>
  <c r="H32" i="9"/>
  <c r="I32" i="9" s="1"/>
  <c r="F32" i="9"/>
  <c r="G32" i="9" s="1"/>
  <c r="H36" i="9"/>
  <c r="I36" i="9" s="1"/>
  <c r="F36" i="9"/>
  <c r="G36" i="9" s="1"/>
  <c r="H40" i="9"/>
  <c r="I40" i="9" s="1"/>
  <c r="F40" i="9"/>
  <c r="G40" i="9" s="1"/>
  <c r="H44" i="9"/>
  <c r="I44" i="9" s="1"/>
  <c r="F44" i="9"/>
  <c r="G44" i="9" s="1"/>
  <c r="H48" i="9"/>
  <c r="I48" i="9" s="1"/>
  <c r="F48" i="9"/>
  <c r="G48" i="9" s="1"/>
  <c r="H52" i="9"/>
  <c r="I52" i="9" s="1"/>
  <c r="F52" i="9"/>
  <c r="G52" i="9" s="1"/>
  <c r="H56" i="9"/>
  <c r="I56" i="9" s="1"/>
  <c r="F56" i="9"/>
  <c r="G56" i="9" s="1"/>
  <c r="H60" i="9"/>
  <c r="I60" i="9" s="1"/>
  <c r="F60" i="9"/>
  <c r="G60" i="9" s="1"/>
  <c r="H64" i="9"/>
  <c r="I64" i="9" s="1"/>
  <c r="F64" i="9"/>
  <c r="G64" i="9" s="1"/>
  <c r="H68" i="9"/>
  <c r="I68" i="9" s="1"/>
  <c r="F68" i="9"/>
  <c r="G68" i="9" s="1"/>
  <c r="H72" i="9"/>
  <c r="I72" i="9" s="1"/>
  <c r="F72" i="9"/>
  <c r="G72" i="9" s="1"/>
  <c r="H76" i="9"/>
  <c r="I76" i="9" s="1"/>
  <c r="F76" i="9"/>
  <c r="G76" i="9" s="1"/>
  <c r="H80" i="9"/>
  <c r="I80" i="9" s="1"/>
  <c r="F80" i="9"/>
  <c r="G80" i="9" s="1"/>
  <c r="H84" i="9"/>
  <c r="I84" i="9" s="1"/>
  <c r="F84" i="9"/>
  <c r="G84" i="9" s="1"/>
  <c r="H88" i="9"/>
  <c r="I88" i="9" s="1"/>
  <c r="F88" i="9"/>
  <c r="G88" i="9" s="1"/>
  <c r="H92" i="9"/>
  <c r="I92" i="9" s="1"/>
  <c r="F92" i="9"/>
  <c r="G92" i="9" s="1"/>
  <c r="H96" i="9"/>
  <c r="I96" i="9" s="1"/>
  <c r="F96" i="9"/>
  <c r="G96" i="9" s="1"/>
  <c r="H100" i="9"/>
  <c r="I100" i="9" s="1"/>
  <c r="F100" i="9"/>
  <c r="G100" i="9" s="1"/>
  <c r="H104" i="9"/>
  <c r="I104" i="9" s="1"/>
  <c r="F104" i="9"/>
  <c r="G104" i="9" s="1"/>
  <c r="H108" i="9"/>
  <c r="I108" i="9" s="1"/>
  <c r="F108" i="9"/>
  <c r="G108" i="9" s="1"/>
  <c r="H112" i="9"/>
  <c r="I112" i="9" s="1"/>
  <c r="F112" i="9"/>
  <c r="G112" i="9" s="1"/>
  <c r="H116" i="9"/>
  <c r="I116" i="9" s="1"/>
  <c r="F116" i="9"/>
  <c r="G116" i="9" s="1"/>
  <c r="H120" i="9"/>
  <c r="I120" i="9" s="1"/>
  <c r="F120" i="9"/>
  <c r="G120" i="9" s="1"/>
  <c r="H124" i="9"/>
  <c r="I124" i="9" s="1"/>
  <c r="F124" i="9"/>
  <c r="G124" i="9" s="1"/>
  <c r="H128" i="9"/>
  <c r="I128" i="9" s="1"/>
  <c r="F128" i="9"/>
  <c r="G128" i="9" s="1"/>
  <c r="H132" i="9"/>
  <c r="I132" i="9" s="1"/>
  <c r="F132" i="9"/>
  <c r="G132" i="9" s="1"/>
  <c r="H136" i="9"/>
  <c r="I136" i="9" s="1"/>
  <c r="F136" i="9"/>
  <c r="G136" i="9" s="1"/>
  <c r="H140" i="9"/>
  <c r="I140" i="9" s="1"/>
  <c r="F140" i="9"/>
  <c r="G140" i="9" s="1"/>
  <c r="H144" i="9"/>
  <c r="I144" i="9" s="1"/>
  <c r="F144" i="9"/>
  <c r="G144" i="9" s="1"/>
  <c r="H148" i="9"/>
  <c r="I148" i="9" s="1"/>
  <c r="F148" i="9"/>
  <c r="G148" i="9" s="1"/>
  <c r="H152" i="9"/>
  <c r="I152" i="9" s="1"/>
  <c r="F152" i="9"/>
  <c r="G152" i="9" s="1"/>
  <c r="H156" i="9"/>
  <c r="I156" i="9" s="1"/>
  <c r="F156" i="9"/>
  <c r="G156" i="9" s="1"/>
  <c r="H160" i="9"/>
  <c r="I160" i="9" s="1"/>
  <c r="F160" i="9"/>
  <c r="G160" i="9" s="1"/>
  <c r="H164" i="9"/>
  <c r="I164" i="9" s="1"/>
  <c r="F164" i="9"/>
  <c r="G164" i="9" s="1"/>
  <c r="H168" i="9"/>
  <c r="I168" i="9" s="1"/>
  <c r="F168" i="9"/>
  <c r="G168" i="9" s="1"/>
  <c r="H172" i="9"/>
  <c r="I172" i="9" s="1"/>
  <c r="F172" i="9"/>
  <c r="G172" i="9" s="1"/>
  <c r="H176" i="9"/>
  <c r="I176" i="9" s="1"/>
  <c r="F176" i="9"/>
  <c r="G176" i="9" s="1"/>
  <c r="H180" i="9"/>
  <c r="I180" i="9" s="1"/>
  <c r="F180" i="9"/>
  <c r="G180" i="9" s="1"/>
  <c r="H184" i="9"/>
  <c r="I184" i="9" s="1"/>
  <c r="F184" i="9"/>
  <c r="G184" i="9" s="1"/>
  <c r="H188" i="9"/>
  <c r="I188" i="9" s="1"/>
  <c r="F188" i="9"/>
  <c r="G188" i="9" s="1"/>
  <c r="H192" i="9"/>
  <c r="I192" i="9" s="1"/>
  <c r="F192" i="9"/>
  <c r="G192" i="9" s="1"/>
  <c r="H196" i="9"/>
  <c r="I196" i="9" s="1"/>
  <c r="F196" i="9"/>
  <c r="G196" i="9" s="1"/>
  <c r="H200" i="9"/>
  <c r="I200" i="9" s="1"/>
  <c r="F200" i="9"/>
  <c r="G200" i="9" s="1"/>
  <c r="H204" i="9"/>
  <c r="I204" i="9" s="1"/>
  <c r="F204" i="9"/>
  <c r="G204" i="9" s="1"/>
  <c r="H208" i="9"/>
  <c r="I208" i="9" s="1"/>
  <c r="F208" i="9"/>
  <c r="G208" i="9" s="1"/>
  <c r="H212" i="9"/>
  <c r="I212" i="9" s="1"/>
  <c r="F212" i="9"/>
  <c r="G212" i="9" s="1"/>
  <c r="H216" i="9"/>
  <c r="I216" i="9" s="1"/>
  <c r="F216" i="9"/>
  <c r="G216" i="9" s="1"/>
  <c r="H220" i="9"/>
  <c r="I220" i="9" s="1"/>
  <c r="F220" i="9"/>
  <c r="G220" i="9" s="1"/>
  <c r="H224" i="9"/>
  <c r="I224" i="9" s="1"/>
  <c r="F224" i="9"/>
  <c r="G224" i="9" s="1"/>
  <c r="H228" i="9"/>
  <c r="I228" i="9" s="1"/>
  <c r="F228" i="9"/>
  <c r="G228" i="9" s="1"/>
  <c r="H232" i="9"/>
  <c r="I232" i="9" s="1"/>
  <c r="F232" i="9"/>
  <c r="G232" i="9" s="1"/>
  <c r="H236" i="9"/>
  <c r="I236" i="9" s="1"/>
  <c r="F236" i="9"/>
  <c r="G236" i="9" s="1"/>
  <c r="H240" i="9"/>
  <c r="I240" i="9" s="1"/>
  <c r="F240" i="9"/>
  <c r="G240" i="9" s="1"/>
  <c r="H244" i="9"/>
  <c r="I244" i="9" s="1"/>
  <c r="F244" i="9"/>
  <c r="G244" i="9" s="1"/>
  <c r="H248" i="9"/>
  <c r="I248" i="9" s="1"/>
  <c r="F248" i="9"/>
  <c r="G248" i="9" s="1"/>
  <c r="H252" i="9"/>
  <c r="I252" i="9" s="1"/>
  <c r="F252" i="9"/>
  <c r="G252" i="9" s="1"/>
  <c r="H256" i="9"/>
  <c r="I256" i="9" s="1"/>
  <c r="F256" i="9"/>
  <c r="G256" i="9" s="1"/>
  <c r="H260" i="9"/>
  <c r="I260" i="9" s="1"/>
  <c r="F260" i="9"/>
  <c r="G260" i="9" s="1"/>
  <c r="H264" i="9"/>
  <c r="I264" i="9" s="1"/>
  <c r="F264" i="9"/>
  <c r="G264" i="9" s="1"/>
  <c r="H268" i="9"/>
  <c r="I268" i="9" s="1"/>
  <c r="F268" i="9"/>
  <c r="G268" i="9" s="1"/>
  <c r="H272" i="9"/>
  <c r="I272" i="9" s="1"/>
  <c r="F272" i="9"/>
  <c r="G272" i="9" s="1"/>
  <c r="H276" i="9"/>
  <c r="I276" i="9" s="1"/>
  <c r="F276" i="9"/>
  <c r="G276" i="9" s="1"/>
  <c r="H280" i="9"/>
  <c r="I280" i="9" s="1"/>
  <c r="F280" i="9"/>
  <c r="G280" i="9" s="1"/>
  <c r="H284" i="9"/>
  <c r="I284" i="9" s="1"/>
  <c r="F284" i="9"/>
  <c r="G284" i="9" s="1"/>
  <c r="H288" i="9"/>
  <c r="I288" i="9" s="1"/>
  <c r="F288" i="9"/>
  <c r="G288" i="9" s="1"/>
  <c r="H292" i="9"/>
  <c r="I292" i="9" s="1"/>
  <c r="F292" i="9"/>
  <c r="G292" i="9" s="1"/>
  <c r="H296" i="9"/>
  <c r="I296" i="9" s="1"/>
  <c r="F296" i="9"/>
  <c r="G296" i="9" s="1"/>
  <c r="H300" i="9"/>
  <c r="I300" i="9" s="1"/>
  <c r="F300" i="9"/>
  <c r="G300" i="9" s="1"/>
  <c r="H304" i="9"/>
  <c r="I304" i="9" s="1"/>
  <c r="F304" i="9"/>
  <c r="G304" i="9" s="1"/>
  <c r="H308" i="9"/>
  <c r="I308" i="9" s="1"/>
  <c r="F308" i="9"/>
  <c r="G308" i="9" s="1"/>
  <c r="H312" i="9"/>
  <c r="I312" i="9" s="1"/>
  <c r="F312" i="9"/>
  <c r="G312" i="9" s="1"/>
  <c r="H316" i="9"/>
  <c r="I316" i="9" s="1"/>
  <c r="F316" i="9"/>
  <c r="G316" i="9" s="1"/>
  <c r="H320" i="9"/>
  <c r="I320" i="9" s="1"/>
  <c r="F320" i="9"/>
  <c r="G320" i="9" s="1"/>
  <c r="H324" i="9"/>
  <c r="I324" i="9" s="1"/>
  <c r="F324" i="9"/>
  <c r="G324" i="9" s="1"/>
  <c r="E58" i="16"/>
  <c r="F58" i="16" s="1"/>
  <c r="E58" i="23"/>
  <c r="E177" i="16"/>
  <c r="E254" i="16"/>
  <c r="E318" i="16"/>
  <c r="E64" i="16"/>
  <c r="E64" i="23"/>
  <c r="E72" i="16"/>
  <c r="E72" i="23"/>
  <c r="E80" i="16"/>
  <c r="E80" i="23"/>
  <c r="E88" i="16"/>
  <c r="E88" i="23"/>
  <c r="E104" i="16"/>
  <c r="E104" i="23"/>
  <c r="E112" i="16"/>
  <c r="E112" i="23"/>
  <c r="E120" i="16"/>
  <c r="E120" i="23"/>
  <c r="E128" i="16"/>
  <c r="E128" i="23"/>
  <c r="E144" i="16"/>
  <c r="E144" i="23"/>
  <c r="E152" i="16"/>
  <c r="E152" i="23"/>
  <c r="E160" i="16"/>
  <c r="E160" i="23"/>
  <c r="E168" i="16"/>
  <c r="E168" i="23"/>
  <c r="E176" i="16"/>
  <c r="E176" i="23"/>
  <c r="E184" i="16"/>
  <c r="E184" i="23"/>
  <c r="E192" i="16"/>
  <c r="E192" i="23"/>
  <c r="E200" i="16"/>
  <c r="E200" i="23"/>
  <c r="E208" i="16"/>
  <c r="E208" i="23"/>
  <c r="E216" i="16"/>
  <c r="E216" i="23"/>
  <c r="E224" i="16"/>
  <c r="E224" i="23"/>
  <c r="E232" i="16"/>
  <c r="E232" i="23"/>
  <c r="E240" i="16"/>
  <c r="E240" i="23"/>
  <c r="E248" i="16"/>
  <c r="E248" i="23"/>
  <c r="E256" i="16"/>
  <c r="E256" i="23"/>
  <c r="E264" i="16"/>
  <c r="E264" i="23"/>
  <c r="E272" i="16"/>
  <c r="E272" i="23"/>
  <c r="E280" i="16"/>
  <c r="E280" i="23"/>
  <c r="E288" i="16"/>
  <c r="E288" i="23"/>
  <c r="E304" i="16"/>
  <c r="E304" i="23"/>
  <c r="E312" i="16"/>
  <c r="E312" i="23"/>
  <c r="E320" i="16"/>
  <c r="E320" i="23"/>
  <c r="E328" i="16"/>
  <c r="E328" i="23"/>
  <c r="E339" i="16"/>
  <c r="E339" i="23"/>
  <c r="E61" i="16"/>
  <c r="E61" i="23"/>
  <c r="E7" i="10"/>
  <c r="F7" i="10" s="1"/>
  <c r="C84" i="15" s="1"/>
  <c r="D84" i="15" s="1"/>
  <c r="E7" i="23"/>
  <c r="E338" i="16"/>
  <c r="E338" i="23"/>
  <c r="E352" i="16"/>
  <c r="E346" i="23"/>
  <c r="E346" i="16"/>
  <c r="F59" i="23"/>
  <c r="G59" i="23" s="1"/>
  <c r="B58" i="21"/>
  <c r="G59" i="16"/>
  <c r="E12" i="8"/>
  <c r="E12" i="23"/>
  <c r="J667" i="12"/>
  <c r="E2" i="25"/>
  <c r="H17" i="9"/>
  <c r="I17" i="9" s="1"/>
  <c r="F17" i="9"/>
  <c r="G17" i="9" s="1"/>
  <c r="H21" i="9"/>
  <c r="I21" i="9" s="1"/>
  <c r="F21" i="9"/>
  <c r="G21" i="9" s="1"/>
  <c r="H25" i="9"/>
  <c r="I25" i="9" s="1"/>
  <c r="F25" i="9"/>
  <c r="G25" i="9" s="1"/>
  <c r="H29" i="9"/>
  <c r="I29" i="9" s="1"/>
  <c r="F29" i="9"/>
  <c r="G29" i="9" s="1"/>
  <c r="H33" i="9"/>
  <c r="I33" i="9" s="1"/>
  <c r="F33" i="9"/>
  <c r="G33" i="9" s="1"/>
  <c r="H37" i="9"/>
  <c r="I37" i="9" s="1"/>
  <c r="F37" i="9"/>
  <c r="G37" i="9" s="1"/>
  <c r="H41" i="9"/>
  <c r="I41" i="9" s="1"/>
  <c r="F41" i="9"/>
  <c r="G41" i="9" s="1"/>
  <c r="H45" i="9"/>
  <c r="I45" i="9" s="1"/>
  <c r="F45" i="9"/>
  <c r="G45" i="9" s="1"/>
  <c r="H49" i="9"/>
  <c r="I49" i="9" s="1"/>
  <c r="F49" i="9"/>
  <c r="G49" i="9" s="1"/>
  <c r="H53" i="9"/>
  <c r="I53" i="9" s="1"/>
  <c r="F53" i="9"/>
  <c r="G53" i="9" s="1"/>
  <c r="H57" i="9"/>
  <c r="I57" i="9" s="1"/>
  <c r="F57" i="9"/>
  <c r="G57" i="9" s="1"/>
  <c r="H61" i="9"/>
  <c r="I61" i="9" s="1"/>
  <c r="F61" i="9"/>
  <c r="G61" i="9" s="1"/>
  <c r="H65" i="9"/>
  <c r="I65" i="9" s="1"/>
  <c r="F65" i="9"/>
  <c r="G65" i="9" s="1"/>
  <c r="H69" i="9"/>
  <c r="I69" i="9" s="1"/>
  <c r="F69" i="9"/>
  <c r="G69" i="9" s="1"/>
  <c r="H73" i="9"/>
  <c r="I73" i="9" s="1"/>
  <c r="F73" i="9"/>
  <c r="G73" i="9" s="1"/>
  <c r="H77" i="9"/>
  <c r="I77" i="9" s="1"/>
  <c r="F77" i="9"/>
  <c r="G77" i="9" s="1"/>
  <c r="H81" i="9"/>
  <c r="I81" i="9" s="1"/>
  <c r="F81" i="9"/>
  <c r="G81" i="9" s="1"/>
  <c r="H85" i="9"/>
  <c r="I85" i="9" s="1"/>
  <c r="F85" i="9"/>
  <c r="G85" i="9" s="1"/>
  <c r="H89" i="9"/>
  <c r="I89" i="9" s="1"/>
  <c r="F89" i="9"/>
  <c r="G89" i="9" s="1"/>
  <c r="H93" i="9"/>
  <c r="I93" i="9" s="1"/>
  <c r="F93" i="9"/>
  <c r="G93" i="9" s="1"/>
  <c r="H97" i="9"/>
  <c r="I97" i="9" s="1"/>
  <c r="F97" i="9"/>
  <c r="G97" i="9" s="1"/>
  <c r="H101" i="9"/>
  <c r="I101" i="9" s="1"/>
  <c r="F101" i="9"/>
  <c r="G101" i="9" s="1"/>
  <c r="H105" i="9"/>
  <c r="I105" i="9" s="1"/>
  <c r="F105" i="9"/>
  <c r="G105" i="9" s="1"/>
  <c r="H109" i="9"/>
  <c r="I109" i="9" s="1"/>
  <c r="F109" i="9"/>
  <c r="G109" i="9" s="1"/>
  <c r="H113" i="9"/>
  <c r="I113" i="9" s="1"/>
  <c r="F113" i="9"/>
  <c r="G113" i="9" s="1"/>
  <c r="H117" i="9"/>
  <c r="I117" i="9" s="1"/>
  <c r="F117" i="9"/>
  <c r="G117" i="9" s="1"/>
  <c r="H121" i="9"/>
  <c r="I121" i="9" s="1"/>
  <c r="F121" i="9"/>
  <c r="G121" i="9" s="1"/>
  <c r="H125" i="9"/>
  <c r="I125" i="9" s="1"/>
  <c r="F125" i="9"/>
  <c r="G125" i="9" s="1"/>
  <c r="H129" i="9"/>
  <c r="I129" i="9" s="1"/>
  <c r="F129" i="9"/>
  <c r="G129" i="9" s="1"/>
  <c r="H133" i="9"/>
  <c r="I133" i="9" s="1"/>
  <c r="F133" i="9"/>
  <c r="G133" i="9" s="1"/>
  <c r="H137" i="9"/>
  <c r="I137" i="9" s="1"/>
  <c r="F137" i="9"/>
  <c r="G137" i="9" s="1"/>
  <c r="H141" i="9"/>
  <c r="I141" i="9" s="1"/>
  <c r="F141" i="9"/>
  <c r="G141" i="9" s="1"/>
  <c r="H145" i="9"/>
  <c r="I145" i="9" s="1"/>
  <c r="F145" i="9"/>
  <c r="G145" i="9" s="1"/>
  <c r="H149" i="9"/>
  <c r="I149" i="9" s="1"/>
  <c r="F149" i="9"/>
  <c r="G149" i="9" s="1"/>
  <c r="H153" i="9"/>
  <c r="I153" i="9" s="1"/>
  <c r="F153" i="9"/>
  <c r="G153" i="9" s="1"/>
  <c r="H157" i="9"/>
  <c r="I157" i="9" s="1"/>
  <c r="F157" i="9"/>
  <c r="G157" i="9" s="1"/>
  <c r="H161" i="9"/>
  <c r="I161" i="9" s="1"/>
  <c r="F161" i="9"/>
  <c r="G161" i="9" s="1"/>
  <c r="H165" i="9"/>
  <c r="I165" i="9" s="1"/>
  <c r="F165" i="9"/>
  <c r="G165" i="9" s="1"/>
  <c r="H169" i="9"/>
  <c r="I169" i="9" s="1"/>
  <c r="F169" i="9"/>
  <c r="G169" i="9" s="1"/>
  <c r="H173" i="9"/>
  <c r="I173" i="9" s="1"/>
  <c r="F173" i="9"/>
  <c r="G173" i="9" s="1"/>
  <c r="H177" i="9"/>
  <c r="I177" i="9" s="1"/>
  <c r="F177" i="9"/>
  <c r="G177" i="9" s="1"/>
  <c r="H181" i="9"/>
  <c r="I181" i="9" s="1"/>
  <c r="F181" i="9"/>
  <c r="G181" i="9" s="1"/>
  <c r="H185" i="9"/>
  <c r="I185" i="9" s="1"/>
  <c r="F185" i="9"/>
  <c r="G185" i="9" s="1"/>
  <c r="H189" i="9"/>
  <c r="I189" i="9" s="1"/>
  <c r="F189" i="9"/>
  <c r="G189" i="9" s="1"/>
  <c r="H193" i="9"/>
  <c r="I193" i="9" s="1"/>
  <c r="F193" i="9"/>
  <c r="G193" i="9" s="1"/>
  <c r="H197" i="9"/>
  <c r="I197" i="9" s="1"/>
  <c r="F197" i="9"/>
  <c r="G197" i="9" s="1"/>
  <c r="H201" i="9"/>
  <c r="I201" i="9" s="1"/>
  <c r="F201" i="9"/>
  <c r="G201" i="9" s="1"/>
  <c r="H205" i="9"/>
  <c r="I205" i="9" s="1"/>
  <c r="F205" i="9"/>
  <c r="G205" i="9" s="1"/>
  <c r="H209" i="9"/>
  <c r="I209" i="9" s="1"/>
  <c r="F209" i="9"/>
  <c r="G209" i="9" s="1"/>
  <c r="H213" i="9"/>
  <c r="I213" i="9" s="1"/>
  <c r="F213" i="9"/>
  <c r="G213" i="9" s="1"/>
  <c r="H217" i="9"/>
  <c r="I217" i="9" s="1"/>
  <c r="F217" i="9"/>
  <c r="G217" i="9" s="1"/>
  <c r="H221" i="9"/>
  <c r="I221" i="9" s="1"/>
  <c r="F221" i="9"/>
  <c r="G221" i="9" s="1"/>
  <c r="H225" i="9"/>
  <c r="I225" i="9" s="1"/>
  <c r="F225" i="9"/>
  <c r="G225" i="9" s="1"/>
  <c r="H229" i="9"/>
  <c r="I229" i="9" s="1"/>
  <c r="F229" i="9"/>
  <c r="G229" i="9" s="1"/>
  <c r="H233" i="9"/>
  <c r="I233" i="9" s="1"/>
  <c r="F233" i="9"/>
  <c r="G233" i="9" s="1"/>
  <c r="H237" i="9"/>
  <c r="I237" i="9" s="1"/>
  <c r="F237" i="9"/>
  <c r="G237" i="9" s="1"/>
  <c r="H241" i="9"/>
  <c r="I241" i="9" s="1"/>
  <c r="F241" i="9"/>
  <c r="G241" i="9" s="1"/>
  <c r="H245" i="9"/>
  <c r="I245" i="9" s="1"/>
  <c r="F245" i="9"/>
  <c r="G245" i="9" s="1"/>
  <c r="H249" i="9"/>
  <c r="I249" i="9" s="1"/>
  <c r="F249" i="9"/>
  <c r="G249" i="9" s="1"/>
  <c r="H253" i="9"/>
  <c r="I253" i="9" s="1"/>
  <c r="F253" i="9"/>
  <c r="G253" i="9" s="1"/>
  <c r="H257" i="9"/>
  <c r="I257" i="9" s="1"/>
  <c r="F257" i="9"/>
  <c r="G257" i="9" s="1"/>
  <c r="H261" i="9"/>
  <c r="I261" i="9" s="1"/>
  <c r="F261" i="9"/>
  <c r="G261" i="9" s="1"/>
  <c r="H265" i="9"/>
  <c r="I265" i="9" s="1"/>
  <c r="F265" i="9"/>
  <c r="G265" i="9" s="1"/>
  <c r="H269" i="9"/>
  <c r="I269" i="9" s="1"/>
  <c r="F269" i="9"/>
  <c r="G269" i="9" s="1"/>
  <c r="H273" i="9"/>
  <c r="I273" i="9" s="1"/>
  <c r="F273" i="9"/>
  <c r="G273" i="9" s="1"/>
  <c r="H277" i="9"/>
  <c r="I277" i="9" s="1"/>
  <c r="F277" i="9"/>
  <c r="G277" i="9" s="1"/>
  <c r="H281" i="9"/>
  <c r="I281" i="9" s="1"/>
  <c r="F281" i="9"/>
  <c r="G281" i="9" s="1"/>
  <c r="H285" i="9"/>
  <c r="I285" i="9" s="1"/>
  <c r="F285" i="9"/>
  <c r="G285" i="9" s="1"/>
  <c r="H289" i="9"/>
  <c r="I289" i="9" s="1"/>
  <c r="F289" i="9"/>
  <c r="G289" i="9" s="1"/>
  <c r="H293" i="9"/>
  <c r="I293" i="9" s="1"/>
  <c r="F293" i="9"/>
  <c r="G293" i="9" s="1"/>
  <c r="H297" i="9"/>
  <c r="I297" i="9" s="1"/>
  <c r="F297" i="9"/>
  <c r="G297" i="9" s="1"/>
  <c r="H301" i="9"/>
  <c r="I301" i="9" s="1"/>
  <c r="F301" i="9"/>
  <c r="G301" i="9" s="1"/>
  <c r="H305" i="9"/>
  <c r="I305" i="9" s="1"/>
  <c r="F305" i="9"/>
  <c r="G305" i="9" s="1"/>
  <c r="H309" i="9"/>
  <c r="I309" i="9" s="1"/>
  <c r="F309" i="9"/>
  <c r="G309" i="9" s="1"/>
  <c r="H313" i="9"/>
  <c r="I313" i="9" s="1"/>
  <c r="F313" i="9"/>
  <c r="G313" i="9" s="1"/>
  <c r="H317" i="9"/>
  <c r="I317" i="9" s="1"/>
  <c r="F317" i="9"/>
  <c r="G317" i="9" s="1"/>
  <c r="H321" i="9"/>
  <c r="I321" i="9" s="1"/>
  <c r="F321" i="9"/>
  <c r="G321" i="9" s="1"/>
  <c r="E97" i="16"/>
  <c r="E193" i="16"/>
  <c r="E275" i="16"/>
  <c r="E66" i="16"/>
  <c r="E66" i="23"/>
  <c r="E74" i="16"/>
  <c r="E74" i="23"/>
  <c r="E82" i="16"/>
  <c r="E82" i="23"/>
  <c r="E90" i="16"/>
  <c r="E90" i="23"/>
  <c r="E98" i="16"/>
  <c r="E98" i="23"/>
  <c r="E106" i="16"/>
  <c r="E106" i="23"/>
  <c r="E114" i="16"/>
  <c r="E114" i="23"/>
  <c r="E122" i="16"/>
  <c r="E122" i="23"/>
  <c r="E130" i="16"/>
  <c r="E130" i="23"/>
  <c r="E138" i="16"/>
  <c r="E138" i="23"/>
  <c r="E146" i="16"/>
  <c r="E146" i="23"/>
  <c r="E154" i="16"/>
  <c r="E154" i="23"/>
  <c r="E162" i="16"/>
  <c r="E162" i="23"/>
  <c r="E170" i="16"/>
  <c r="E170" i="23"/>
  <c r="E178" i="16"/>
  <c r="E178" i="23"/>
  <c r="E186" i="16"/>
  <c r="E186" i="23"/>
  <c r="E194" i="16"/>
  <c r="E194" i="23"/>
  <c r="E202" i="16"/>
  <c r="E202" i="23"/>
  <c r="E210" i="16"/>
  <c r="E210" i="23"/>
  <c r="E218" i="16"/>
  <c r="E218" i="23"/>
  <c r="E226" i="16"/>
  <c r="E226" i="23"/>
  <c r="E234" i="16"/>
  <c r="E234" i="23"/>
  <c r="E242" i="16"/>
  <c r="E242" i="23"/>
  <c r="E250" i="16"/>
  <c r="E250" i="23"/>
  <c r="E258" i="16"/>
  <c r="E258" i="23"/>
  <c r="E266" i="16"/>
  <c r="E266" i="23"/>
  <c r="E274" i="16"/>
  <c r="E274" i="23"/>
  <c r="E282" i="16"/>
  <c r="E282" i="23"/>
  <c r="E290" i="16"/>
  <c r="E290" i="23"/>
  <c r="E298" i="16"/>
  <c r="E298" i="23"/>
  <c r="E306" i="16"/>
  <c r="E306" i="23"/>
  <c r="E314" i="16"/>
  <c r="E314" i="23"/>
  <c r="E322" i="16"/>
  <c r="E322" i="23"/>
  <c r="E330" i="16"/>
  <c r="E330" i="23"/>
  <c r="E353" i="16"/>
  <c r="E353" i="23"/>
  <c r="E39" i="10"/>
  <c r="F39" i="10" s="1"/>
  <c r="C116" i="15" s="1"/>
  <c r="D116" i="15" s="1"/>
  <c r="E39" i="23"/>
  <c r="E67" i="16"/>
  <c r="E67" i="23"/>
  <c r="E75" i="16"/>
  <c r="E75" i="23"/>
  <c r="E83" i="16"/>
  <c r="E83" i="23"/>
  <c r="E91" i="16"/>
  <c r="E91" i="23"/>
  <c r="E99" i="16"/>
  <c r="E99" i="23"/>
  <c r="E107" i="16"/>
  <c r="E107" i="23"/>
  <c r="E115" i="16"/>
  <c r="E115" i="23"/>
  <c r="E131" i="16"/>
  <c r="E131" i="23"/>
  <c r="E139" i="16"/>
  <c r="E139" i="23"/>
  <c r="E147" i="16"/>
  <c r="E147" i="23"/>
  <c r="E155" i="16"/>
  <c r="E155" i="23"/>
  <c r="E171" i="16"/>
  <c r="E171" i="23"/>
  <c r="E179" i="16"/>
  <c r="E179" i="23"/>
  <c r="E187" i="16"/>
  <c r="E187" i="23"/>
  <c r="E195" i="16"/>
  <c r="E195" i="23"/>
  <c r="E203" i="16"/>
  <c r="E203" i="23"/>
  <c r="E211" i="16"/>
  <c r="E211" i="23"/>
  <c r="E219" i="16"/>
  <c r="E219" i="23"/>
  <c r="E227" i="16"/>
  <c r="E227" i="23"/>
  <c r="E235" i="16"/>
  <c r="E235" i="23"/>
  <c r="E243" i="16"/>
  <c r="E243" i="23"/>
  <c r="E259" i="16"/>
  <c r="E259" i="23"/>
  <c r="E267" i="16"/>
  <c r="E267" i="23"/>
  <c r="E283" i="16"/>
  <c r="E283" i="23"/>
  <c r="E291" i="16"/>
  <c r="E291" i="23"/>
  <c r="E299" i="16"/>
  <c r="E299" i="23"/>
  <c r="E307" i="16"/>
  <c r="E307" i="23"/>
  <c r="E323" i="16"/>
  <c r="E323" i="23"/>
  <c r="E331" i="16"/>
  <c r="E331" i="23"/>
  <c r="E336" i="16"/>
  <c r="E336" i="23"/>
  <c r="E344" i="23"/>
  <c r="E344" i="16"/>
  <c r="E354" i="23"/>
  <c r="E354" i="16"/>
  <c r="E356" i="16"/>
  <c r="E333" i="16"/>
  <c r="E333" i="23"/>
  <c r="E18" i="16"/>
  <c r="F18" i="16" s="1"/>
  <c r="F18" i="23" s="1"/>
  <c r="E18" i="23"/>
  <c r="E26" i="8"/>
  <c r="E26" i="23"/>
  <c r="E34" i="16"/>
  <c r="F34" i="16" s="1"/>
  <c r="F34" i="23" s="1"/>
  <c r="E34" i="23"/>
  <c r="E50" i="16"/>
  <c r="F50" i="16" s="1"/>
  <c r="E50" i="23"/>
  <c r="H14" i="9"/>
  <c r="I14" i="9" s="1"/>
  <c r="F14" i="9"/>
  <c r="G14" i="9" s="1"/>
  <c r="F18" i="9"/>
  <c r="G18" i="9" s="1"/>
  <c r="H18" i="9"/>
  <c r="I18" i="9" s="1"/>
  <c r="H22" i="9"/>
  <c r="I22" i="9" s="1"/>
  <c r="F22" i="9"/>
  <c r="G22" i="9" s="1"/>
  <c r="F26" i="9"/>
  <c r="G26" i="9" s="1"/>
  <c r="H26" i="9"/>
  <c r="I26" i="9" s="1"/>
  <c r="H30" i="9"/>
  <c r="I30" i="9" s="1"/>
  <c r="F30" i="9"/>
  <c r="G30" i="9" s="1"/>
  <c r="F34" i="9"/>
  <c r="G34" i="9" s="1"/>
  <c r="H34" i="9"/>
  <c r="I34" i="9" s="1"/>
  <c r="H38" i="9"/>
  <c r="I38" i="9" s="1"/>
  <c r="F38" i="9"/>
  <c r="G38" i="9" s="1"/>
  <c r="F42" i="9"/>
  <c r="G42" i="9" s="1"/>
  <c r="H42" i="9"/>
  <c r="I42" i="9" s="1"/>
  <c r="H46" i="9"/>
  <c r="I46" i="9" s="1"/>
  <c r="F46" i="9"/>
  <c r="G46" i="9" s="1"/>
  <c r="F50" i="9"/>
  <c r="G50" i="9" s="1"/>
  <c r="H50" i="9"/>
  <c r="I50" i="9" s="1"/>
  <c r="H54" i="9"/>
  <c r="I54" i="9" s="1"/>
  <c r="F54" i="9"/>
  <c r="G54" i="9" s="1"/>
  <c r="F58" i="9"/>
  <c r="G58" i="9" s="1"/>
  <c r="H58" i="9"/>
  <c r="I58" i="9" s="1"/>
  <c r="H62" i="9"/>
  <c r="I62" i="9" s="1"/>
  <c r="F62" i="9"/>
  <c r="G62" i="9" s="1"/>
  <c r="F66" i="9"/>
  <c r="G66" i="9" s="1"/>
  <c r="H66" i="9"/>
  <c r="I66" i="9" s="1"/>
  <c r="H70" i="9"/>
  <c r="I70" i="9" s="1"/>
  <c r="F70" i="9"/>
  <c r="G70" i="9" s="1"/>
  <c r="F74" i="9"/>
  <c r="G74" i="9" s="1"/>
  <c r="H74" i="9"/>
  <c r="I74" i="9" s="1"/>
  <c r="H78" i="9"/>
  <c r="I78" i="9" s="1"/>
  <c r="F78" i="9"/>
  <c r="G78" i="9" s="1"/>
  <c r="F82" i="9"/>
  <c r="G82" i="9" s="1"/>
  <c r="H82" i="9"/>
  <c r="I82" i="9" s="1"/>
  <c r="H86" i="9"/>
  <c r="I86" i="9" s="1"/>
  <c r="F86" i="9"/>
  <c r="G86" i="9" s="1"/>
  <c r="F90" i="9"/>
  <c r="G90" i="9" s="1"/>
  <c r="H90" i="9"/>
  <c r="I90" i="9" s="1"/>
  <c r="H94" i="9"/>
  <c r="I94" i="9" s="1"/>
  <c r="F94" i="9"/>
  <c r="G94" i="9" s="1"/>
  <c r="F98" i="9"/>
  <c r="G98" i="9" s="1"/>
  <c r="H98" i="9"/>
  <c r="I98" i="9" s="1"/>
  <c r="H102" i="9"/>
  <c r="I102" i="9" s="1"/>
  <c r="F102" i="9"/>
  <c r="G102" i="9" s="1"/>
  <c r="F106" i="9"/>
  <c r="G106" i="9" s="1"/>
  <c r="H106" i="9"/>
  <c r="I106" i="9" s="1"/>
  <c r="H110" i="9"/>
  <c r="I110" i="9" s="1"/>
  <c r="F110" i="9"/>
  <c r="G110" i="9" s="1"/>
  <c r="F114" i="9"/>
  <c r="G114" i="9" s="1"/>
  <c r="H114" i="9"/>
  <c r="I114" i="9" s="1"/>
  <c r="H118" i="9"/>
  <c r="I118" i="9" s="1"/>
  <c r="F118" i="9"/>
  <c r="G118" i="9" s="1"/>
  <c r="F122" i="9"/>
  <c r="G122" i="9" s="1"/>
  <c r="H122" i="9"/>
  <c r="I122" i="9" s="1"/>
  <c r="H126" i="9"/>
  <c r="I126" i="9" s="1"/>
  <c r="F126" i="9"/>
  <c r="G126" i="9" s="1"/>
  <c r="F130" i="9"/>
  <c r="G130" i="9" s="1"/>
  <c r="H130" i="9"/>
  <c r="I130" i="9" s="1"/>
  <c r="H134" i="9"/>
  <c r="I134" i="9" s="1"/>
  <c r="F134" i="9"/>
  <c r="G134" i="9" s="1"/>
  <c r="F138" i="9"/>
  <c r="G138" i="9" s="1"/>
  <c r="H138" i="9"/>
  <c r="I138" i="9" s="1"/>
  <c r="H142" i="9"/>
  <c r="I142" i="9" s="1"/>
  <c r="F142" i="9"/>
  <c r="G142" i="9" s="1"/>
  <c r="F146" i="9"/>
  <c r="G146" i="9" s="1"/>
  <c r="H146" i="9"/>
  <c r="I146" i="9" s="1"/>
  <c r="H150" i="9"/>
  <c r="I150" i="9" s="1"/>
  <c r="F150" i="9"/>
  <c r="G150" i="9" s="1"/>
  <c r="F154" i="9"/>
  <c r="G154" i="9" s="1"/>
  <c r="H154" i="9"/>
  <c r="I154" i="9" s="1"/>
  <c r="H158" i="9"/>
  <c r="I158" i="9" s="1"/>
  <c r="F158" i="9"/>
  <c r="G158" i="9" s="1"/>
  <c r="F162" i="9"/>
  <c r="G162" i="9" s="1"/>
  <c r="H162" i="9"/>
  <c r="I162" i="9" s="1"/>
  <c r="H166" i="9"/>
  <c r="I166" i="9" s="1"/>
  <c r="F166" i="9"/>
  <c r="G166" i="9" s="1"/>
  <c r="F170" i="9"/>
  <c r="G170" i="9" s="1"/>
  <c r="H170" i="9"/>
  <c r="I170" i="9" s="1"/>
  <c r="H174" i="9"/>
  <c r="I174" i="9" s="1"/>
  <c r="F174" i="9"/>
  <c r="G174" i="9" s="1"/>
  <c r="F178" i="9"/>
  <c r="G178" i="9" s="1"/>
  <c r="H178" i="9"/>
  <c r="I178" i="9" s="1"/>
  <c r="H182" i="9"/>
  <c r="I182" i="9" s="1"/>
  <c r="F182" i="9"/>
  <c r="G182" i="9" s="1"/>
  <c r="F186" i="9"/>
  <c r="G186" i="9" s="1"/>
  <c r="H186" i="9"/>
  <c r="I186" i="9" s="1"/>
  <c r="H190" i="9"/>
  <c r="I190" i="9" s="1"/>
  <c r="F190" i="9"/>
  <c r="G190" i="9" s="1"/>
  <c r="F194" i="9"/>
  <c r="G194" i="9" s="1"/>
  <c r="H194" i="9"/>
  <c r="I194" i="9" s="1"/>
  <c r="H198" i="9"/>
  <c r="I198" i="9" s="1"/>
  <c r="F198" i="9"/>
  <c r="G198" i="9" s="1"/>
  <c r="F202" i="9"/>
  <c r="G202" i="9" s="1"/>
  <c r="H202" i="9"/>
  <c r="I202" i="9" s="1"/>
  <c r="H206" i="9"/>
  <c r="I206" i="9" s="1"/>
  <c r="F206" i="9"/>
  <c r="G206" i="9" s="1"/>
  <c r="F210" i="9"/>
  <c r="G210" i="9" s="1"/>
  <c r="H210" i="9"/>
  <c r="I210" i="9" s="1"/>
  <c r="H214" i="9"/>
  <c r="I214" i="9" s="1"/>
  <c r="F214" i="9"/>
  <c r="G214" i="9" s="1"/>
  <c r="F218" i="9"/>
  <c r="G218" i="9" s="1"/>
  <c r="H218" i="9"/>
  <c r="I218" i="9" s="1"/>
  <c r="H222" i="9"/>
  <c r="I222" i="9" s="1"/>
  <c r="F222" i="9"/>
  <c r="G222" i="9" s="1"/>
  <c r="F226" i="9"/>
  <c r="G226" i="9" s="1"/>
  <c r="H226" i="9"/>
  <c r="I226" i="9" s="1"/>
  <c r="H230" i="9"/>
  <c r="I230" i="9" s="1"/>
  <c r="F230" i="9"/>
  <c r="G230" i="9" s="1"/>
  <c r="F234" i="9"/>
  <c r="G234" i="9" s="1"/>
  <c r="H234" i="9"/>
  <c r="I234" i="9" s="1"/>
  <c r="H238" i="9"/>
  <c r="I238" i="9" s="1"/>
  <c r="F238" i="9"/>
  <c r="G238" i="9" s="1"/>
  <c r="F242" i="9"/>
  <c r="G242" i="9" s="1"/>
  <c r="H242" i="9"/>
  <c r="I242" i="9" s="1"/>
  <c r="H246" i="9"/>
  <c r="I246" i="9" s="1"/>
  <c r="F246" i="9"/>
  <c r="G246" i="9" s="1"/>
  <c r="F250" i="9"/>
  <c r="G250" i="9" s="1"/>
  <c r="H250" i="9"/>
  <c r="I250" i="9" s="1"/>
  <c r="H254" i="9"/>
  <c r="I254" i="9" s="1"/>
  <c r="F254" i="9"/>
  <c r="G254" i="9" s="1"/>
  <c r="F258" i="9"/>
  <c r="G258" i="9" s="1"/>
  <c r="H258" i="9"/>
  <c r="I258" i="9" s="1"/>
  <c r="H262" i="9"/>
  <c r="I262" i="9" s="1"/>
  <c r="F262" i="9"/>
  <c r="G262" i="9" s="1"/>
  <c r="F266" i="9"/>
  <c r="G266" i="9" s="1"/>
  <c r="H266" i="9"/>
  <c r="I266" i="9" s="1"/>
  <c r="H270" i="9"/>
  <c r="I270" i="9" s="1"/>
  <c r="F270" i="9"/>
  <c r="G270" i="9" s="1"/>
  <c r="F274" i="9"/>
  <c r="G274" i="9" s="1"/>
  <c r="H274" i="9"/>
  <c r="I274" i="9" s="1"/>
  <c r="H278" i="9"/>
  <c r="I278" i="9" s="1"/>
  <c r="F278" i="9"/>
  <c r="G278" i="9" s="1"/>
  <c r="F282" i="9"/>
  <c r="G282" i="9" s="1"/>
  <c r="H282" i="9"/>
  <c r="I282" i="9" s="1"/>
  <c r="H286" i="9"/>
  <c r="I286" i="9" s="1"/>
  <c r="F286" i="9"/>
  <c r="G286" i="9" s="1"/>
  <c r="F290" i="9"/>
  <c r="G290" i="9" s="1"/>
  <c r="H290" i="9"/>
  <c r="I290" i="9" s="1"/>
  <c r="H294" i="9"/>
  <c r="I294" i="9" s="1"/>
  <c r="F294" i="9"/>
  <c r="G294" i="9" s="1"/>
  <c r="F298" i="9"/>
  <c r="G298" i="9" s="1"/>
  <c r="H298" i="9"/>
  <c r="I298" i="9" s="1"/>
  <c r="H302" i="9"/>
  <c r="I302" i="9" s="1"/>
  <c r="F302" i="9"/>
  <c r="G302" i="9" s="1"/>
  <c r="F306" i="9"/>
  <c r="G306" i="9" s="1"/>
  <c r="H306" i="9"/>
  <c r="I306" i="9" s="1"/>
  <c r="H310" i="9"/>
  <c r="I310" i="9" s="1"/>
  <c r="F310" i="9"/>
  <c r="G310" i="9" s="1"/>
  <c r="F314" i="9"/>
  <c r="G314" i="9" s="1"/>
  <c r="H314" i="9"/>
  <c r="I314" i="9" s="1"/>
  <c r="H318" i="9"/>
  <c r="I318" i="9" s="1"/>
  <c r="F318" i="9"/>
  <c r="G318" i="9" s="1"/>
  <c r="F322" i="9"/>
  <c r="G322" i="9" s="1"/>
  <c r="H322" i="9"/>
  <c r="I322" i="9" s="1"/>
  <c r="E230" i="16"/>
  <c r="E294" i="16"/>
  <c r="E335" i="16"/>
  <c r="E335" i="23"/>
  <c r="B1344" i="14"/>
  <c r="C1344" i="14" s="1"/>
  <c r="B1320" i="14"/>
  <c r="C1320" i="14" s="1"/>
  <c r="B1330" i="14"/>
  <c r="C1330" i="14" s="1"/>
  <c r="E355" i="16"/>
  <c r="E350" i="16"/>
  <c r="E350" i="23"/>
  <c r="E342" i="16"/>
  <c r="E342" i="23"/>
  <c r="B377" i="14"/>
  <c r="C377" i="14" s="1"/>
  <c r="B385" i="14"/>
  <c r="C385" i="14" s="1"/>
  <c r="B393" i="14"/>
  <c r="C393" i="14" s="1"/>
  <c r="B401" i="14"/>
  <c r="C401" i="14" s="1"/>
  <c r="B409" i="14"/>
  <c r="C409" i="14" s="1"/>
  <c r="B417" i="14"/>
  <c r="C417" i="14" s="1"/>
  <c r="B425" i="14"/>
  <c r="C425" i="14" s="1"/>
  <c r="B433" i="14"/>
  <c r="C433" i="14" s="1"/>
  <c r="B441" i="14"/>
  <c r="C441" i="14" s="1"/>
  <c r="B449" i="14"/>
  <c r="C449" i="14" s="1"/>
  <c r="B457" i="14"/>
  <c r="C457" i="14" s="1"/>
  <c r="B465" i="14"/>
  <c r="C465" i="14" s="1"/>
  <c r="B473" i="14"/>
  <c r="C473" i="14" s="1"/>
  <c r="B481" i="14"/>
  <c r="C481" i="14" s="1"/>
  <c r="B489" i="14"/>
  <c r="C489" i="14" s="1"/>
  <c r="B497" i="14"/>
  <c r="C497" i="14" s="1"/>
  <c r="B505" i="14"/>
  <c r="C505" i="14" s="1"/>
  <c r="B513" i="14"/>
  <c r="C513" i="14" s="1"/>
  <c r="B521" i="14"/>
  <c r="C521" i="14" s="1"/>
  <c r="B529" i="14"/>
  <c r="C529" i="14" s="1"/>
  <c r="B537" i="14"/>
  <c r="C537" i="14" s="1"/>
  <c r="B545" i="14"/>
  <c r="C545" i="14" s="1"/>
  <c r="B553" i="14"/>
  <c r="C553" i="14" s="1"/>
  <c r="B561" i="14"/>
  <c r="C561" i="14" s="1"/>
  <c r="B569" i="14"/>
  <c r="C569" i="14" s="1"/>
  <c r="B577" i="14"/>
  <c r="C577" i="14" s="1"/>
  <c r="B585" i="14"/>
  <c r="C585" i="14" s="1"/>
  <c r="B593" i="14"/>
  <c r="C593" i="14" s="1"/>
  <c r="B601" i="14"/>
  <c r="C601" i="14" s="1"/>
  <c r="B609" i="14"/>
  <c r="C609" i="14" s="1"/>
  <c r="B617" i="14"/>
  <c r="C617" i="14" s="1"/>
  <c r="B625" i="14"/>
  <c r="C625" i="14" s="1"/>
  <c r="B633" i="14"/>
  <c r="C633" i="14" s="1"/>
  <c r="B641" i="14"/>
  <c r="C641" i="14" s="1"/>
  <c r="B649" i="14"/>
  <c r="C649" i="14" s="1"/>
  <c r="B657" i="14"/>
  <c r="C657" i="14" s="1"/>
  <c r="B665" i="14"/>
  <c r="C665" i="14" s="1"/>
  <c r="B673" i="14"/>
  <c r="C673" i="14" s="1"/>
  <c r="B681" i="14"/>
  <c r="C681" i="14" s="1"/>
  <c r="B689" i="14"/>
  <c r="C689" i="14" s="1"/>
  <c r="B697" i="14"/>
  <c r="C697" i="14" s="1"/>
  <c r="B705" i="14"/>
  <c r="C705" i="14" s="1"/>
  <c r="B713" i="14"/>
  <c r="C713" i="14" s="1"/>
  <c r="B721" i="14"/>
  <c r="C721" i="14" s="1"/>
  <c r="B729" i="14"/>
  <c r="C729" i="14" s="1"/>
  <c r="B737" i="14"/>
  <c r="C737" i="14" s="1"/>
  <c r="B745" i="14"/>
  <c r="C745" i="14" s="1"/>
  <c r="B753" i="14"/>
  <c r="C753" i="14" s="1"/>
  <c r="B761" i="14"/>
  <c r="C761" i="14" s="1"/>
  <c r="B769" i="14"/>
  <c r="C769" i="14" s="1"/>
  <c r="B777" i="14"/>
  <c r="C777" i="14" s="1"/>
  <c r="B785" i="14"/>
  <c r="C785" i="14" s="1"/>
  <c r="B793" i="14"/>
  <c r="C793" i="14" s="1"/>
  <c r="B801" i="14"/>
  <c r="C801" i="14" s="1"/>
  <c r="B809" i="14"/>
  <c r="C809" i="14" s="1"/>
  <c r="B817" i="14"/>
  <c r="C817" i="14" s="1"/>
  <c r="B825" i="14"/>
  <c r="C825" i="14" s="1"/>
  <c r="B833" i="14"/>
  <c r="C833" i="14" s="1"/>
  <c r="B841" i="14"/>
  <c r="C841" i="14" s="1"/>
  <c r="B849" i="14"/>
  <c r="C849" i="14" s="1"/>
  <c r="B857" i="14"/>
  <c r="C857" i="14" s="1"/>
  <c r="B865" i="14"/>
  <c r="C865" i="14" s="1"/>
  <c r="B873" i="14"/>
  <c r="C873" i="14" s="1"/>
  <c r="B881" i="14"/>
  <c r="C881" i="14" s="1"/>
  <c r="B889" i="14"/>
  <c r="C889" i="14" s="1"/>
  <c r="B897" i="14"/>
  <c r="C897" i="14" s="1"/>
  <c r="B905" i="14"/>
  <c r="C905" i="14" s="1"/>
  <c r="B913" i="14"/>
  <c r="C913" i="14" s="1"/>
  <c r="B921" i="14"/>
  <c r="C921" i="14" s="1"/>
  <c r="B929" i="14"/>
  <c r="C929" i="14" s="1"/>
  <c r="B937" i="14"/>
  <c r="C937" i="14" s="1"/>
  <c r="B945" i="14"/>
  <c r="C945" i="14" s="1"/>
  <c r="B953" i="14"/>
  <c r="C953" i="14" s="1"/>
  <c r="B961" i="14"/>
  <c r="C961" i="14" s="1"/>
  <c r="B969" i="14"/>
  <c r="C969" i="14" s="1"/>
  <c r="B977" i="14"/>
  <c r="C977" i="14" s="1"/>
  <c r="B985" i="14"/>
  <c r="C985" i="14" s="1"/>
  <c r="B993" i="14"/>
  <c r="C993" i="14" s="1"/>
  <c r="B1001" i="14"/>
  <c r="C1001" i="14" s="1"/>
  <c r="B1009" i="14"/>
  <c r="C1009" i="14" s="1"/>
  <c r="B1017" i="14"/>
  <c r="C1017" i="14" s="1"/>
  <c r="B1025" i="14"/>
  <c r="C1025" i="14" s="1"/>
  <c r="B1033" i="14"/>
  <c r="C1033" i="14" s="1"/>
  <c r="B1041" i="14"/>
  <c r="C1041" i="14" s="1"/>
  <c r="B1049" i="14"/>
  <c r="C1049" i="14" s="1"/>
  <c r="B1057" i="14"/>
  <c r="C1057" i="14" s="1"/>
  <c r="B1065" i="14"/>
  <c r="C1065" i="14" s="1"/>
  <c r="B1073" i="14"/>
  <c r="C1073" i="14" s="1"/>
  <c r="B1081" i="14"/>
  <c r="C1081" i="14" s="1"/>
  <c r="B1089" i="14"/>
  <c r="C1089" i="14" s="1"/>
  <c r="B1097" i="14"/>
  <c r="C1097" i="14" s="1"/>
  <c r="B1105" i="14"/>
  <c r="C1105" i="14" s="1"/>
  <c r="B1113" i="14"/>
  <c r="C1113" i="14" s="1"/>
  <c r="B1121" i="14"/>
  <c r="C1121" i="14" s="1"/>
  <c r="B1129" i="14"/>
  <c r="C1129" i="14" s="1"/>
  <c r="B1137" i="14"/>
  <c r="C1137" i="14" s="1"/>
  <c r="B1145" i="14"/>
  <c r="C1145" i="14" s="1"/>
  <c r="B1153" i="14"/>
  <c r="C1153" i="14" s="1"/>
  <c r="B1161" i="14"/>
  <c r="C1161" i="14" s="1"/>
  <c r="B1169" i="14"/>
  <c r="C1169" i="14" s="1"/>
  <c r="B1177" i="14"/>
  <c r="C1177" i="14" s="1"/>
  <c r="B1185" i="14"/>
  <c r="C1185" i="14" s="1"/>
  <c r="B1193" i="14"/>
  <c r="C1193" i="14" s="1"/>
  <c r="B1201" i="14"/>
  <c r="C1201" i="14" s="1"/>
  <c r="B1209" i="14"/>
  <c r="C1209" i="14" s="1"/>
  <c r="B1217" i="14"/>
  <c r="C1217" i="14" s="1"/>
  <c r="B1225" i="14"/>
  <c r="C1225" i="14" s="1"/>
  <c r="B1233" i="14"/>
  <c r="C1233" i="14" s="1"/>
  <c r="B1241" i="14"/>
  <c r="C1241" i="14" s="1"/>
  <c r="B1249" i="14"/>
  <c r="C1249" i="14" s="1"/>
  <c r="B1257" i="14"/>
  <c r="C1257" i="14" s="1"/>
  <c r="B1265" i="14"/>
  <c r="C1265" i="14" s="1"/>
  <c r="B1273" i="14"/>
  <c r="C1273" i="14" s="1"/>
  <c r="B1281" i="14"/>
  <c r="C1281" i="14" s="1"/>
  <c r="B1289" i="14"/>
  <c r="C1289" i="14" s="1"/>
  <c r="B1297" i="14"/>
  <c r="C1297" i="14" s="1"/>
  <c r="B1305" i="14"/>
  <c r="C1305" i="14" s="1"/>
  <c r="B1313" i="14"/>
  <c r="C1313" i="14" s="1"/>
  <c r="B1321" i="14"/>
  <c r="C1321" i="14" s="1"/>
  <c r="B1329" i="14"/>
  <c r="C1329" i="14" s="1"/>
  <c r="B1337" i="14"/>
  <c r="C1337" i="14" s="1"/>
  <c r="E348" i="16"/>
  <c r="E348" i="23"/>
  <c r="E347" i="16"/>
  <c r="E347" i="23"/>
  <c r="E105" i="16"/>
  <c r="E349" i="16"/>
  <c r="E113" i="16"/>
  <c r="E161" i="16"/>
  <c r="E209" i="16"/>
  <c r="E351" i="16"/>
  <c r="E65" i="16"/>
  <c r="E121" i="16"/>
  <c r="E217" i="16"/>
  <c r="E257" i="16"/>
  <c r="E297" i="16"/>
  <c r="E73" i="16"/>
  <c r="E169" i="16"/>
  <c r="E225" i="16"/>
  <c r="E265" i="16"/>
  <c r="E305" i="16"/>
  <c r="E81" i="16"/>
  <c r="E129" i="16"/>
  <c r="E89" i="16"/>
  <c r="E137" i="16"/>
  <c r="E190" i="16"/>
  <c r="E241" i="16"/>
  <c r="E281" i="16"/>
  <c r="E102" i="16"/>
  <c r="E327" i="16"/>
  <c r="E62" i="16"/>
  <c r="E345" i="16"/>
  <c r="E337" i="16"/>
  <c r="E265" i="8"/>
  <c r="E113" i="10"/>
  <c r="F113" i="10" s="1"/>
  <c r="C190" i="15" s="1"/>
  <c r="D190" i="15" s="1"/>
  <c r="E298" i="8"/>
  <c r="F1319" i="6"/>
  <c r="E4" i="8"/>
  <c r="E4" i="16"/>
  <c r="F4" i="16" s="1"/>
  <c r="F4" i="23" s="1"/>
  <c r="E326" i="8"/>
  <c r="E20" i="8"/>
  <c r="E20" i="16"/>
  <c r="F20" i="16" s="1"/>
  <c r="F20" i="23" s="1"/>
  <c r="E23" i="10"/>
  <c r="F23" i="10" s="1"/>
  <c r="C100" i="15" s="1"/>
  <c r="D100" i="15" s="1"/>
  <c r="E23" i="16"/>
  <c r="F23" i="16" s="1"/>
  <c r="F23" i="23" s="1"/>
  <c r="E31" i="10"/>
  <c r="F31" i="10" s="1"/>
  <c r="C108" i="15" s="1"/>
  <c r="D108" i="15" s="1"/>
  <c r="E31" i="16"/>
  <c r="F31" i="16" s="1"/>
  <c r="F31" i="23" s="1"/>
  <c r="E39" i="16"/>
  <c r="F39" i="16" s="1"/>
  <c r="E52" i="8"/>
  <c r="E52" i="16"/>
  <c r="F52" i="16" s="1"/>
  <c r="E15" i="10"/>
  <c r="F15" i="10" s="1"/>
  <c r="C92" i="15" s="1"/>
  <c r="D92" i="15" s="1"/>
  <c r="E15" i="16"/>
  <c r="F15" i="16" s="1"/>
  <c r="F15" i="23" s="1"/>
  <c r="E47" i="10"/>
  <c r="F47" i="10" s="1"/>
  <c r="C124" i="15" s="1"/>
  <c r="D124" i="15" s="1"/>
  <c r="E47" i="16"/>
  <c r="F47" i="16" s="1"/>
  <c r="E55" i="10"/>
  <c r="F55" i="10" s="1"/>
  <c r="C132" i="15" s="1"/>
  <c r="D132" i="15" s="1"/>
  <c r="E55" i="16"/>
  <c r="F55" i="16" s="1"/>
  <c r="E8" i="8"/>
  <c r="E8" i="16"/>
  <c r="F8" i="16" s="1"/>
  <c r="F8" i="23" s="1"/>
  <c r="E16" i="8"/>
  <c r="E16" i="16"/>
  <c r="F16" i="16" s="1"/>
  <c r="F16" i="23" s="1"/>
  <c r="E24" i="8"/>
  <c r="E24" i="16"/>
  <c r="F24" i="16" s="1"/>
  <c r="F24" i="23" s="1"/>
  <c r="E32" i="8"/>
  <c r="E32" i="16"/>
  <c r="F32" i="16" s="1"/>
  <c r="F32" i="23" s="1"/>
  <c r="E40" i="8"/>
  <c r="E40" i="16"/>
  <c r="F40" i="16" s="1"/>
  <c r="E48" i="8"/>
  <c r="E48" i="16"/>
  <c r="F48" i="16" s="1"/>
  <c r="E56" i="8"/>
  <c r="E56" i="16"/>
  <c r="F56" i="16" s="1"/>
  <c r="E90" i="8"/>
  <c r="E7" i="16"/>
  <c r="F7" i="16" s="1"/>
  <c r="F7" i="23" s="1"/>
  <c r="E44" i="16"/>
  <c r="F44" i="16" s="1"/>
  <c r="E9" i="10"/>
  <c r="F9" i="10" s="1"/>
  <c r="C86" i="15" s="1"/>
  <c r="D86" i="15" s="1"/>
  <c r="E9" i="16"/>
  <c r="F9" i="16" s="1"/>
  <c r="F9" i="23" s="1"/>
  <c r="E25" i="10"/>
  <c r="F25" i="10" s="1"/>
  <c r="C102" i="15" s="1"/>
  <c r="D102" i="15" s="1"/>
  <c r="E25" i="16"/>
  <c r="F25" i="16" s="1"/>
  <c r="F25" i="23" s="1"/>
  <c r="E41" i="10"/>
  <c r="F41" i="10" s="1"/>
  <c r="C118" i="15" s="1"/>
  <c r="D118" i="15" s="1"/>
  <c r="E41" i="16"/>
  <c r="F41" i="16" s="1"/>
  <c r="E57" i="10"/>
  <c r="F57" i="10" s="1"/>
  <c r="C134" i="15" s="1"/>
  <c r="D134" i="15" s="1"/>
  <c r="E57" i="16"/>
  <c r="F57" i="16" s="1"/>
  <c r="E154" i="8"/>
  <c r="E12" i="16"/>
  <c r="F12" i="16" s="1"/>
  <c r="F12" i="23" s="1"/>
  <c r="E28" i="8"/>
  <c r="E28" i="16"/>
  <c r="F28" i="16" s="1"/>
  <c r="F28" i="23" s="1"/>
  <c r="E17" i="8"/>
  <c r="E17" i="16"/>
  <c r="F17" i="16" s="1"/>
  <c r="F17" i="23" s="1"/>
  <c r="E33" i="10"/>
  <c r="F33" i="10" s="1"/>
  <c r="C110" i="15" s="1"/>
  <c r="D110" i="15" s="1"/>
  <c r="E33" i="16"/>
  <c r="F33" i="16" s="1"/>
  <c r="F33" i="23" s="1"/>
  <c r="E49" i="10"/>
  <c r="F49" i="10" s="1"/>
  <c r="C126" i="15" s="1"/>
  <c r="D126" i="15" s="1"/>
  <c r="E49" i="16"/>
  <c r="F49" i="16" s="1"/>
  <c r="E10" i="10"/>
  <c r="F10" i="10" s="1"/>
  <c r="C87" i="15" s="1"/>
  <c r="D87" i="15" s="1"/>
  <c r="E10" i="16"/>
  <c r="F10" i="16" s="1"/>
  <c r="F10" i="23" s="1"/>
  <c r="E193" i="8"/>
  <c r="E36" i="8"/>
  <c r="E36" i="16"/>
  <c r="F36" i="16" s="1"/>
  <c r="F36" i="23" s="1"/>
  <c r="E26" i="10"/>
  <c r="F26" i="10" s="1"/>
  <c r="C103" i="15" s="1"/>
  <c r="D103" i="15" s="1"/>
  <c r="E26" i="16"/>
  <c r="F26" i="16" s="1"/>
  <c r="F26" i="23" s="1"/>
  <c r="E42" i="10"/>
  <c r="F42" i="10" s="1"/>
  <c r="C119" i="15" s="1"/>
  <c r="D119" i="15" s="1"/>
  <c r="E42" i="16"/>
  <c r="F42" i="16" s="1"/>
  <c r="E11" i="10"/>
  <c r="F11" i="10" s="1"/>
  <c r="C88" i="15" s="1"/>
  <c r="D88" i="15" s="1"/>
  <c r="E11" i="16"/>
  <c r="F11" i="16" s="1"/>
  <c r="F11" i="23" s="1"/>
  <c r="E27" i="10"/>
  <c r="F27" i="10" s="1"/>
  <c r="C104" i="15" s="1"/>
  <c r="D104" i="15" s="1"/>
  <c r="E27" i="16"/>
  <c r="F27" i="16" s="1"/>
  <c r="F27" i="23" s="1"/>
  <c r="E43" i="10"/>
  <c r="F43" i="10" s="1"/>
  <c r="C120" i="15" s="1"/>
  <c r="D120" i="15" s="1"/>
  <c r="E43" i="16"/>
  <c r="F43" i="16" s="1"/>
  <c r="E226" i="8"/>
  <c r="D59" i="16"/>
  <c r="D60" i="16" s="1"/>
  <c r="D61" i="16" s="1"/>
  <c r="D62" i="16" s="1"/>
  <c r="D63" i="16" s="1"/>
  <c r="D64" i="16" s="1"/>
  <c r="D65" i="16" s="1"/>
  <c r="D66" i="16" s="1"/>
  <c r="D67" i="16" s="1"/>
  <c r="D68" i="16" s="1"/>
  <c r="D69" i="16" s="1"/>
  <c r="D70" i="16" s="1"/>
  <c r="D71" i="16" s="1"/>
  <c r="D72" i="16" s="1"/>
  <c r="D73" i="16" s="1"/>
  <c r="D74" i="16" s="1"/>
  <c r="D75" i="16" s="1"/>
  <c r="D76" i="16" s="1"/>
  <c r="D77" i="16" s="1"/>
  <c r="D78" i="16" s="1"/>
  <c r="D79" i="16" s="1"/>
  <c r="D80" i="16" s="1"/>
  <c r="D81" i="16" s="1"/>
  <c r="D82" i="16" s="1"/>
  <c r="D83" i="16" s="1"/>
  <c r="D84" i="16" s="1"/>
  <c r="D85" i="16" s="1"/>
  <c r="D86" i="16" s="1"/>
  <c r="D87" i="16" s="1"/>
  <c r="D88" i="16" s="1"/>
  <c r="D89" i="16" s="1"/>
  <c r="D90" i="16" s="1"/>
  <c r="D91" i="16" s="1"/>
  <c r="D92" i="16" s="1"/>
  <c r="D93" i="16" s="1"/>
  <c r="D94" i="16" s="1"/>
  <c r="D95" i="16" s="1"/>
  <c r="D96" i="16" s="1"/>
  <c r="D97" i="16" s="1"/>
  <c r="D98" i="16" s="1"/>
  <c r="D99" i="16" s="1"/>
  <c r="D100" i="16" s="1"/>
  <c r="D101" i="16" s="1"/>
  <c r="D102" i="16" s="1"/>
  <c r="D103" i="16" s="1"/>
  <c r="D104" i="16" s="1"/>
  <c r="D105" i="16" s="1"/>
  <c r="D106" i="16" s="1"/>
  <c r="D107" i="16" s="1"/>
  <c r="D108" i="16" s="1"/>
  <c r="D109" i="16" s="1"/>
  <c r="D110" i="16" s="1"/>
  <c r="D111" i="16" s="1"/>
  <c r="D112" i="16" s="1"/>
  <c r="D113" i="16" s="1"/>
  <c r="D114" i="16" s="1"/>
  <c r="D115" i="16" s="1"/>
  <c r="D116" i="16" s="1"/>
  <c r="D117" i="16" s="1"/>
  <c r="D118" i="16" s="1"/>
  <c r="D119" i="16" s="1"/>
  <c r="D120" i="16" s="1"/>
  <c r="D121" i="16" s="1"/>
  <c r="D122" i="16" s="1"/>
  <c r="D123" i="16" s="1"/>
  <c r="D124" i="16" s="1"/>
  <c r="D125" i="16" s="1"/>
  <c r="D126" i="16" s="1"/>
  <c r="D127" i="16" s="1"/>
  <c r="D128" i="16" s="1"/>
  <c r="D129" i="16" s="1"/>
  <c r="D130" i="16" s="1"/>
  <c r="D131" i="16" s="1"/>
  <c r="D132" i="16" s="1"/>
  <c r="D133" i="16" s="1"/>
  <c r="D134" i="16" s="1"/>
  <c r="D135" i="16" s="1"/>
  <c r="D136" i="16" s="1"/>
  <c r="D137" i="16" s="1"/>
  <c r="D138" i="16" s="1"/>
  <c r="D139" i="16" s="1"/>
  <c r="D140" i="16" s="1"/>
  <c r="D141" i="16" s="1"/>
  <c r="D142" i="16" s="1"/>
  <c r="D143" i="16" s="1"/>
  <c r="D144" i="16" s="1"/>
  <c r="D145" i="16" s="1"/>
  <c r="D146" i="16" s="1"/>
  <c r="D147" i="16" s="1"/>
  <c r="D148" i="16" s="1"/>
  <c r="D149" i="16" s="1"/>
  <c r="D150" i="16" s="1"/>
  <c r="D151" i="16" s="1"/>
  <c r="D152" i="16" s="1"/>
  <c r="D153" i="16" s="1"/>
  <c r="D154" i="16" s="1"/>
  <c r="D155" i="16" s="1"/>
  <c r="D156" i="16" s="1"/>
  <c r="D157" i="16" s="1"/>
  <c r="D158" i="16" s="1"/>
  <c r="D159" i="16" s="1"/>
  <c r="D160" i="16" s="1"/>
  <c r="D161" i="16" s="1"/>
  <c r="D162" i="16" s="1"/>
  <c r="D163" i="16" s="1"/>
  <c r="D164" i="16" s="1"/>
  <c r="D165" i="16" s="1"/>
  <c r="D166" i="16" s="1"/>
  <c r="D167" i="16" s="1"/>
  <c r="D168" i="16" s="1"/>
  <c r="D169" i="16" s="1"/>
  <c r="D170" i="16" s="1"/>
  <c r="D171" i="16" s="1"/>
  <c r="D172" i="16" s="1"/>
  <c r="D173" i="16" s="1"/>
  <c r="D174" i="16" s="1"/>
  <c r="D175" i="16" s="1"/>
  <c r="D176" i="16" s="1"/>
  <c r="D177" i="16" s="1"/>
  <c r="D178" i="16" s="1"/>
  <c r="D179" i="16" s="1"/>
  <c r="D180" i="16" s="1"/>
  <c r="D181" i="16" s="1"/>
  <c r="D182" i="16" s="1"/>
  <c r="D183" i="16" s="1"/>
  <c r="D184" i="16" s="1"/>
  <c r="D185" i="16" s="1"/>
  <c r="D186" i="16" s="1"/>
  <c r="D187" i="16" s="1"/>
  <c r="D188" i="16" s="1"/>
  <c r="D189" i="16" s="1"/>
  <c r="D190" i="16" s="1"/>
  <c r="D191" i="16" s="1"/>
  <c r="D192" i="16" s="1"/>
  <c r="D193" i="16" s="1"/>
  <c r="D194" i="16" s="1"/>
  <c r="D195" i="16" s="1"/>
  <c r="D196" i="16" s="1"/>
  <c r="D197" i="16" s="1"/>
  <c r="D198" i="16" s="1"/>
  <c r="D199" i="16" s="1"/>
  <c r="D200" i="16" s="1"/>
  <c r="D201" i="16" s="1"/>
  <c r="D202" i="16" s="1"/>
  <c r="D203" i="16" s="1"/>
  <c r="D204" i="16" s="1"/>
  <c r="D205" i="16" s="1"/>
  <c r="D206" i="16" s="1"/>
  <c r="D207" i="16" s="1"/>
  <c r="D208" i="16" s="1"/>
  <c r="D209" i="16" s="1"/>
  <c r="D210" i="16" s="1"/>
  <c r="D211" i="16" s="1"/>
  <c r="D212" i="16" s="1"/>
  <c r="D213" i="16" s="1"/>
  <c r="D214" i="16" s="1"/>
  <c r="D215" i="16" s="1"/>
  <c r="D216" i="16" s="1"/>
  <c r="D217" i="16" s="1"/>
  <c r="D218" i="16" s="1"/>
  <c r="D219" i="16" s="1"/>
  <c r="D220" i="16" s="1"/>
  <c r="D221" i="16" s="1"/>
  <c r="D222" i="16" s="1"/>
  <c r="D223" i="16" s="1"/>
  <c r="D224" i="16" s="1"/>
  <c r="D225" i="16" s="1"/>
  <c r="D226" i="16" s="1"/>
  <c r="D227" i="16" s="1"/>
  <c r="D228" i="16" s="1"/>
  <c r="D229" i="16" s="1"/>
  <c r="D230" i="16" s="1"/>
  <c r="D231" i="16" s="1"/>
  <c r="D232" i="16" s="1"/>
  <c r="D233" i="16" s="1"/>
  <c r="D234" i="16" s="1"/>
  <c r="D235" i="16" s="1"/>
  <c r="D236" i="16" s="1"/>
  <c r="D237" i="16" s="1"/>
  <c r="D238" i="16" s="1"/>
  <c r="D239" i="16" s="1"/>
  <c r="D240" i="16" s="1"/>
  <c r="D241" i="16" s="1"/>
  <c r="D242" i="16" s="1"/>
  <c r="D243" i="16" s="1"/>
  <c r="D244" i="16" s="1"/>
  <c r="D245" i="16" s="1"/>
  <c r="D246" i="16" s="1"/>
  <c r="D247" i="16" s="1"/>
  <c r="D248" i="16" s="1"/>
  <c r="D249" i="16" s="1"/>
  <c r="D250" i="16" s="1"/>
  <c r="D251" i="16" s="1"/>
  <c r="D252" i="16" s="1"/>
  <c r="D253" i="16" s="1"/>
  <c r="D254" i="16" s="1"/>
  <c r="D255" i="16" s="1"/>
  <c r="D256" i="16" s="1"/>
  <c r="D257" i="16" s="1"/>
  <c r="D258" i="16" s="1"/>
  <c r="D259" i="16" s="1"/>
  <c r="D260" i="16" s="1"/>
  <c r="D261" i="16" s="1"/>
  <c r="D262" i="16" s="1"/>
  <c r="D263" i="16" s="1"/>
  <c r="D264" i="16" s="1"/>
  <c r="D265" i="16" s="1"/>
  <c r="D266" i="16" s="1"/>
  <c r="D267" i="16" s="1"/>
  <c r="D268" i="16" s="1"/>
  <c r="D269" i="16" s="1"/>
  <c r="D270" i="16" s="1"/>
  <c r="D271" i="16" s="1"/>
  <c r="D272" i="16" s="1"/>
  <c r="D273" i="16" s="1"/>
  <c r="D274" i="16" s="1"/>
  <c r="D275" i="16" s="1"/>
  <c r="D276" i="16" s="1"/>
  <c r="D277" i="16" s="1"/>
  <c r="D278" i="16" s="1"/>
  <c r="D279" i="16" s="1"/>
  <c r="D280" i="16" s="1"/>
  <c r="D281" i="16" s="1"/>
  <c r="D282" i="16" s="1"/>
  <c r="D283" i="16" s="1"/>
  <c r="D284" i="16" s="1"/>
  <c r="D285" i="16" s="1"/>
  <c r="D286" i="16" s="1"/>
  <c r="D287" i="16" s="1"/>
  <c r="D288" i="16" s="1"/>
  <c r="D289" i="16" s="1"/>
  <c r="D290" i="16" s="1"/>
  <c r="D291" i="16" s="1"/>
  <c r="D292" i="16" s="1"/>
  <c r="D293" i="16" s="1"/>
  <c r="D294" i="16" s="1"/>
  <c r="D295" i="16" s="1"/>
  <c r="D296" i="16" s="1"/>
  <c r="D297" i="16" s="1"/>
  <c r="D298" i="16" s="1"/>
  <c r="D299" i="16" s="1"/>
  <c r="D300" i="16" s="1"/>
  <c r="D301" i="16" s="1"/>
  <c r="D302" i="16" s="1"/>
  <c r="D303" i="16" s="1"/>
  <c r="D304" i="16" s="1"/>
  <c r="D305" i="16" s="1"/>
  <c r="D306" i="16" s="1"/>
  <c r="D307" i="16" s="1"/>
  <c r="D308" i="16" s="1"/>
  <c r="D309" i="16" s="1"/>
  <c r="D310" i="16" s="1"/>
  <c r="D311" i="16" s="1"/>
  <c r="D312" i="16" s="1"/>
  <c r="D313" i="16" s="1"/>
  <c r="D314" i="16" s="1"/>
  <c r="D315" i="16" s="1"/>
  <c r="D316" i="16" s="1"/>
  <c r="D317" i="16" s="1"/>
  <c r="D318" i="16" s="1"/>
  <c r="D319" i="16" s="1"/>
  <c r="D320" i="16" s="1"/>
  <c r="D321" i="16" s="1"/>
  <c r="D322" i="16" s="1"/>
  <c r="D323" i="16" s="1"/>
  <c r="D324" i="16" s="1"/>
  <c r="D325" i="16" s="1"/>
  <c r="D326" i="16" s="1"/>
  <c r="D327" i="16" s="1"/>
  <c r="D328" i="16" s="1"/>
  <c r="D329" i="16" s="1"/>
  <c r="D330" i="16" s="1"/>
  <c r="D331" i="16" s="1"/>
  <c r="D332" i="16" s="1"/>
  <c r="D333" i="16" s="1"/>
  <c r="E68" i="16"/>
  <c r="E76" i="16"/>
  <c r="E84" i="16"/>
  <c r="E92" i="16"/>
  <c r="E100" i="16"/>
  <c r="E108" i="16"/>
  <c r="E116" i="16"/>
  <c r="E124" i="16"/>
  <c r="E132" i="16"/>
  <c r="E140" i="16"/>
  <c r="E148" i="16"/>
  <c r="E156" i="16"/>
  <c r="E164" i="16"/>
  <c r="E172" i="16"/>
  <c r="E180" i="16"/>
  <c r="E188" i="16"/>
  <c r="E196" i="16"/>
  <c r="E204" i="16"/>
  <c r="E212" i="16"/>
  <c r="E220" i="16"/>
  <c r="E228" i="16"/>
  <c r="E236" i="16"/>
  <c r="E244" i="16"/>
  <c r="E252" i="16"/>
  <c r="E260" i="16"/>
  <c r="E268" i="16"/>
  <c r="E276" i="16"/>
  <c r="E284" i="16"/>
  <c r="E292" i="16"/>
  <c r="E300" i="16"/>
  <c r="E308" i="16"/>
  <c r="E316" i="16"/>
  <c r="E324" i="16"/>
  <c r="E332" i="16"/>
  <c r="E69" i="16"/>
  <c r="E77" i="16"/>
  <c r="E85" i="16"/>
  <c r="E93" i="16"/>
  <c r="E101" i="16"/>
  <c r="E109" i="16"/>
  <c r="E117" i="16"/>
  <c r="E125" i="16"/>
  <c r="E133" i="16"/>
  <c r="E141" i="16"/>
  <c r="E149" i="16"/>
  <c r="E157" i="16"/>
  <c r="E165" i="16"/>
  <c r="E173" i="16"/>
  <c r="E181" i="16"/>
  <c r="E189" i="16"/>
  <c r="E197" i="16"/>
  <c r="E205" i="16"/>
  <c r="E213" i="16"/>
  <c r="E221" i="16"/>
  <c r="E229" i="16"/>
  <c r="E237" i="16"/>
  <c r="E245" i="16"/>
  <c r="E253" i="16"/>
  <c r="E261" i="16"/>
  <c r="E269" i="16"/>
  <c r="E277" i="16"/>
  <c r="E285" i="16"/>
  <c r="E293" i="16"/>
  <c r="E301" i="16"/>
  <c r="E309" i="16"/>
  <c r="E317" i="16"/>
  <c r="E325" i="16"/>
  <c r="E60" i="16"/>
  <c r="E63" i="16"/>
  <c r="E71" i="16"/>
  <c r="E79" i="16"/>
  <c r="E87" i="16"/>
  <c r="E95" i="16"/>
  <c r="E103" i="16"/>
  <c r="E111" i="16"/>
  <c r="E119" i="16"/>
  <c r="E127" i="16"/>
  <c r="E135" i="16"/>
  <c r="E143" i="16"/>
  <c r="E151" i="16"/>
  <c r="E159" i="16"/>
  <c r="E167" i="16"/>
  <c r="E175" i="16"/>
  <c r="E183" i="16"/>
  <c r="E191" i="16"/>
  <c r="E199" i="16"/>
  <c r="E207" i="16"/>
  <c r="E215" i="16"/>
  <c r="E223" i="16"/>
  <c r="E231" i="16"/>
  <c r="E239" i="16"/>
  <c r="E247" i="16"/>
  <c r="E255" i="16"/>
  <c r="E263" i="16"/>
  <c r="E271" i="16"/>
  <c r="E279" i="16"/>
  <c r="E287" i="16"/>
  <c r="E295" i="16"/>
  <c r="E303" i="16"/>
  <c r="E311" i="16"/>
  <c r="E319" i="16"/>
  <c r="E33" i="8"/>
  <c r="E95" i="8"/>
  <c r="E161" i="8"/>
  <c r="E194" i="8"/>
  <c r="E233" i="8"/>
  <c r="E266" i="8"/>
  <c r="E303" i="8"/>
  <c r="E145" i="10"/>
  <c r="F145" i="10" s="1"/>
  <c r="C222" i="15" s="1"/>
  <c r="D222" i="15" s="1"/>
  <c r="E49" i="8"/>
  <c r="E162" i="8"/>
  <c r="E201" i="8"/>
  <c r="E234" i="8"/>
  <c r="E273" i="8"/>
  <c r="E305" i="8"/>
  <c r="E177" i="10"/>
  <c r="F177" i="10" s="1"/>
  <c r="C254" i="15" s="1"/>
  <c r="D254" i="15" s="1"/>
  <c r="G601" i="4"/>
  <c r="E57" i="8"/>
  <c r="E121" i="8"/>
  <c r="E169" i="8"/>
  <c r="E209" i="8"/>
  <c r="E241" i="8"/>
  <c r="E274" i="8"/>
  <c r="E306" i="8"/>
  <c r="E9" i="8"/>
  <c r="E58" i="8"/>
  <c r="E129" i="8"/>
  <c r="E170" i="8"/>
  <c r="E210" i="8"/>
  <c r="E250" i="8"/>
  <c r="E281" i="8"/>
  <c r="E321" i="8"/>
  <c r="E10" i="8"/>
  <c r="E65" i="8"/>
  <c r="E175" i="8"/>
  <c r="E217" i="8"/>
  <c r="E255" i="8"/>
  <c r="E282" i="8"/>
  <c r="E322" i="8"/>
  <c r="E17" i="10"/>
  <c r="F17" i="10" s="1"/>
  <c r="C94" i="15" s="1"/>
  <c r="D94" i="15" s="1"/>
  <c r="E81" i="8"/>
  <c r="E146" i="8"/>
  <c r="E185" i="8"/>
  <c r="E218" i="8"/>
  <c r="E257" i="8"/>
  <c r="E287" i="8"/>
  <c r="E25" i="8"/>
  <c r="E89" i="8"/>
  <c r="E153" i="8"/>
  <c r="E186" i="8"/>
  <c r="E219" i="8"/>
  <c r="E258" i="8"/>
  <c r="E297" i="8"/>
  <c r="E11" i="8"/>
  <c r="E41" i="8"/>
  <c r="E73" i="8"/>
  <c r="E97" i="8"/>
  <c r="E137" i="8"/>
  <c r="E155" i="8"/>
  <c r="E202" i="8"/>
  <c r="E223" i="8"/>
  <c r="E242" i="8"/>
  <c r="E267" i="8"/>
  <c r="E289" i="8"/>
  <c r="E313" i="8"/>
  <c r="E24" i="10"/>
  <c r="F24" i="10" s="1"/>
  <c r="C101" i="15" s="1"/>
  <c r="D101" i="15" s="1"/>
  <c r="E56" i="10"/>
  <c r="F56" i="10" s="1"/>
  <c r="C133" i="15" s="1"/>
  <c r="D133" i="15" s="1"/>
  <c r="E88" i="10"/>
  <c r="F88" i="10" s="1"/>
  <c r="C165" i="15" s="1"/>
  <c r="D165" i="15" s="1"/>
  <c r="E120" i="10"/>
  <c r="F120" i="10" s="1"/>
  <c r="C197" i="15" s="1"/>
  <c r="D197" i="15" s="1"/>
  <c r="E152" i="10"/>
  <c r="F152" i="10" s="1"/>
  <c r="C229" i="15" s="1"/>
  <c r="D229" i="15" s="1"/>
  <c r="E184" i="10"/>
  <c r="F184" i="10" s="1"/>
  <c r="C261" i="15" s="1"/>
  <c r="D261" i="15" s="1"/>
  <c r="E216" i="10"/>
  <c r="F216" i="10" s="1"/>
  <c r="C293" i="15" s="1"/>
  <c r="D293" i="15" s="1"/>
  <c r="E248" i="10"/>
  <c r="F248" i="10" s="1"/>
  <c r="C325" i="15" s="1"/>
  <c r="D325" i="15" s="1"/>
  <c r="E280" i="10"/>
  <c r="F280" i="10" s="1"/>
  <c r="C357" i="15" s="1"/>
  <c r="D357" i="15" s="1"/>
  <c r="E312" i="10"/>
  <c r="F312" i="10" s="1"/>
  <c r="C389" i="15" s="1"/>
  <c r="D389" i="15" s="1"/>
  <c r="O603" i="12"/>
  <c r="G603" i="12" s="1"/>
  <c r="C47" i="4"/>
  <c r="E15" i="8"/>
  <c r="E47" i="8"/>
  <c r="E75" i="8"/>
  <c r="E105" i="8"/>
  <c r="E138" i="8"/>
  <c r="E159" i="8"/>
  <c r="E178" i="8"/>
  <c r="E203" i="8"/>
  <c r="E225" i="8"/>
  <c r="E249" i="8"/>
  <c r="E271" i="8"/>
  <c r="E290" i="8"/>
  <c r="E314" i="8"/>
  <c r="E79" i="8"/>
  <c r="E107" i="8"/>
  <c r="E139" i="8"/>
  <c r="E207" i="8"/>
  <c r="E319" i="8"/>
  <c r="E32" i="10"/>
  <c r="F32" i="10" s="1"/>
  <c r="C109" i="15" s="1"/>
  <c r="D109" i="15" s="1"/>
  <c r="E64" i="10"/>
  <c r="F64" i="10" s="1"/>
  <c r="C141" i="15" s="1"/>
  <c r="D141" i="15" s="1"/>
  <c r="E96" i="10"/>
  <c r="F96" i="10" s="1"/>
  <c r="C173" i="15" s="1"/>
  <c r="D173" i="15" s="1"/>
  <c r="E128" i="10"/>
  <c r="F128" i="10" s="1"/>
  <c r="C205" i="15" s="1"/>
  <c r="D205" i="15" s="1"/>
  <c r="E160" i="10"/>
  <c r="F160" i="10" s="1"/>
  <c r="C237" i="15" s="1"/>
  <c r="D237" i="15" s="1"/>
  <c r="E192" i="10"/>
  <c r="F192" i="10" s="1"/>
  <c r="C269" i="15" s="1"/>
  <c r="D269" i="15" s="1"/>
  <c r="E224" i="10"/>
  <c r="F224" i="10" s="1"/>
  <c r="C301" i="15" s="1"/>
  <c r="D301" i="15" s="1"/>
  <c r="E256" i="10"/>
  <c r="F256" i="10" s="1"/>
  <c r="C333" i="15" s="1"/>
  <c r="D333" i="15" s="1"/>
  <c r="E288" i="10"/>
  <c r="F288" i="10" s="1"/>
  <c r="C365" i="15" s="1"/>
  <c r="D365" i="15" s="1"/>
  <c r="E320" i="10"/>
  <c r="F320" i="10" s="1"/>
  <c r="C397" i="15" s="1"/>
  <c r="D397" i="15" s="1"/>
  <c r="E111" i="8"/>
  <c r="E143" i="8"/>
  <c r="E191" i="8"/>
  <c r="E299" i="8"/>
  <c r="E8" i="10"/>
  <c r="F8" i="10" s="1"/>
  <c r="C85" i="15" s="1"/>
  <c r="D85" i="15" s="1"/>
  <c r="E40" i="10"/>
  <c r="F40" i="10" s="1"/>
  <c r="C117" i="15" s="1"/>
  <c r="D117" i="15" s="1"/>
  <c r="E72" i="10"/>
  <c r="F72" i="10" s="1"/>
  <c r="C149" i="15" s="1"/>
  <c r="D149" i="15" s="1"/>
  <c r="E104" i="10"/>
  <c r="F104" i="10" s="1"/>
  <c r="C181" i="15" s="1"/>
  <c r="D181" i="15" s="1"/>
  <c r="E136" i="10"/>
  <c r="F136" i="10" s="1"/>
  <c r="C213" i="15" s="1"/>
  <c r="D213" i="15" s="1"/>
  <c r="E168" i="10"/>
  <c r="F168" i="10" s="1"/>
  <c r="C245" i="15" s="1"/>
  <c r="D245" i="15" s="1"/>
  <c r="E200" i="10"/>
  <c r="F200" i="10" s="1"/>
  <c r="C277" i="15" s="1"/>
  <c r="D277" i="15" s="1"/>
  <c r="E232" i="10"/>
  <c r="F232" i="10" s="1"/>
  <c r="C309" i="15" s="1"/>
  <c r="D309" i="15" s="1"/>
  <c r="E264" i="10"/>
  <c r="F264" i="10" s="1"/>
  <c r="C341" i="15" s="1"/>
  <c r="D341" i="15" s="1"/>
  <c r="E296" i="10"/>
  <c r="F296" i="10" s="1"/>
  <c r="C373" i="15" s="1"/>
  <c r="D373" i="15" s="1"/>
  <c r="R668" i="12"/>
  <c r="E27" i="8"/>
  <c r="E59" i="8"/>
  <c r="E235" i="8"/>
  <c r="E31" i="8"/>
  <c r="E63" i="8"/>
  <c r="E91" i="8"/>
  <c r="E127" i="8"/>
  <c r="E171" i="8"/>
  <c r="E239" i="8"/>
  <c r="E283" i="8"/>
  <c r="E16" i="10"/>
  <c r="F16" i="10" s="1"/>
  <c r="C93" i="15" s="1"/>
  <c r="D93" i="15" s="1"/>
  <c r="E48" i="10"/>
  <c r="F48" i="10" s="1"/>
  <c r="C125" i="15" s="1"/>
  <c r="D125" i="15" s="1"/>
  <c r="E80" i="10"/>
  <c r="F80" i="10" s="1"/>
  <c r="C157" i="15" s="1"/>
  <c r="D157" i="15" s="1"/>
  <c r="E112" i="10"/>
  <c r="F112" i="10" s="1"/>
  <c r="C189" i="15" s="1"/>
  <c r="D189" i="15" s="1"/>
  <c r="E144" i="10"/>
  <c r="F144" i="10" s="1"/>
  <c r="C221" i="15" s="1"/>
  <c r="D221" i="15" s="1"/>
  <c r="E176" i="10"/>
  <c r="F176" i="10" s="1"/>
  <c r="C253" i="15" s="1"/>
  <c r="D253" i="15" s="1"/>
  <c r="E208" i="10"/>
  <c r="F208" i="10" s="1"/>
  <c r="C285" i="15" s="1"/>
  <c r="D285" i="15" s="1"/>
  <c r="E240" i="10"/>
  <c r="F240" i="10" s="1"/>
  <c r="C317" i="15" s="1"/>
  <c r="D317" i="15" s="1"/>
  <c r="E272" i="10"/>
  <c r="F272" i="10" s="1"/>
  <c r="C349" i="15" s="1"/>
  <c r="D349" i="15" s="1"/>
  <c r="E304" i="10"/>
  <c r="F304" i="10" s="1"/>
  <c r="C381" i="15" s="1"/>
  <c r="D381" i="15" s="1"/>
  <c r="G601" i="12"/>
  <c r="D338" i="4"/>
  <c r="L339" i="4"/>
  <c r="M379" i="4"/>
  <c r="E378" i="4"/>
  <c r="C48" i="4"/>
  <c r="K50" i="4"/>
  <c r="C49" i="4"/>
  <c r="E5" i="8"/>
  <c r="E5" i="10"/>
  <c r="F5" i="10" s="1"/>
  <c r="C82" i="15" s="1"/>
  <c r="D82" i="15" s="1"/>
  <c r="E13" i="8"/>
  <c r="E13" i="10"/>
  <c r="F13" i="10" s="1"/>
  <c r="C90" i="15" s="1"/>
  <c r="D90" i="15" s="1"/>
  <c r="E21" i="8"/>
  <c r="E21" i="10"/>
  <c r="F21" i="10" s="1"/>
  <c r="C98" i="15" s="1"/>
  <c r="D98" i="15" s="1"/>
  <c r="E29" i="8"/>
  <c r="E29" i="10"/>
  <c r="F29" i="10" s="1"/>
  <c r="C106" i="15" s="1"/>
  <c r="D106" i="15" s="1"/>
  <c r="E37" i="8"/>
  <c r="E37" i="10"/>
  <c r="F37" i="10" s="1"/>
  <c r="C114" i="15" s="1"/>
  <c r="D114" i="15" s="1"/>
  <c r="E45" i="8"/>
  <c r="E45" i="10"/>
  <c r="F45" i="10" s="1"/>
  <c r="C122" i="15" s="1"/>
  <c r="D122" i="15" s="1"/>
  <c r="E53" i="8"/>
  <c r="E53" i="10"/>
  <c r="F53" i="10" s="1"/>
  <c r="C130" i="15" s="1"/>
  <c r="D130" i="15" s="1"/>
  <c r="E61" i="8"/>
  <c r="E61" i="10"/>
  <c r="F61" i="10" s="1"/>
  <c r="C138" i="15" s="1"/>
  <c r="D138" i="15" s="1"/>
  <c r="E69" i="8"/>
  <c r="E69" i="10"/>
  <c r="F69" i="10" s="1"/>
  <c r="C146" i="15" s="1"/>
  <c r="D146" i="15" s="1"/>
  <c r="E77" i="8"/>
  <c r="E77" i="10"/>
  <c r="F77" i="10" s="1"/>
  <c r="C154" i="15" s="1"/>
  <c r="D154" i="15" s="1"/>
  <c r="E85" i="8"/>
  <c r="E85" i="10"/>
  <c r="F85" i="10" s="1"/>
  <c r="C162" i="15" s="1"/>
  <c r="D162" i="15" s="1"/>
  <c r="E93" i="8"/>
  <c r="E93" i="10"/>
  <c r="F93" i="10" s="1"/>
  <c r="C170" i="15" s="1"/>
  <c r="D170" i="15" s="1"/>
  <c r="E101" i="8"/>
  <c r="E101" i="10"/>
  <c r="F101" i="10" s="1"/>
  <c r="C178" i="15" s="1"/>
  <c r="D178" i="15" s="1"/>
  <c r="E109" i="8"/>
  <c r="E109" i="10"/>
  <c r="F109" i="10" s="1"/>
  <c r="C186" i="15" s="1"/>
  <c r="D186" i="15" s="1"/>
  <c r="E117" i="8"/>
  <c r="E117" i="10"/>
  <c r="F117" i="10" s="1"/>
  <c r="C194" i="15" s="1"/>
  <c r="D194" i="15" s="1"/>
  <c r="E125" i="8"/>
  <c r="E125" i="10"/>
  <c r="F125" i="10" s="1"/>
  <c r="C202" i="15" s="1"/>
  <c r="D202" i="15" s="1"/>
  <c r="E133" i="8"/>
  <c r="E133" i="10"/>
  <c r="F133" i="10" s="1"/>
  <c r="C210" i="15" s="1"/>
  <c r="D210" i="15" s="1"/>
  <c r="E141" i="8"/>
  <c r="E141" i="10"/>
  <c r="F141" i="10" s="1"/>
  <c r="C218" i="15" s="1"/>
  <c r="D218" i="15" s="1"/>
  <c r="E149" i="8"/>
  <c r="E149" i="10"/>
  <c r="F149" i="10" s="1"/>
  <c r="C226" i="15" s="1"/>
  <c r="D226" i="15" s="1"/>
  <c r="E157" i="8"/>
  <c r="E157" i="10"/>
  <c r="F157" i="10" s="1"/>
  <c r="C234" i="15" s="1"/>
  <c r="D234" i="15" s="1"/>
  <c r="E165" i="8"/>
  <c r="E165" i="10"/>
  <c r="F165" i="10" s="1"/>
  <c r="C242" i="15" s="1"/>
  <c r="D242" i="15" s="1"/>
  <c r="E173" i="8"/>
  <c r="E173" i="10"/>
  <c r="F173" i="10" s="1"/>
  <c r="C250" i="15" s="1"/>
  <c r="D250" i="15" s="1"/>
  <c r="E181" i="8"/>
  <c r="E181" i="10"/>
  <c r="F181" i="10" s="1"/>
  <c r="C258" i="15" s="1"/>
  <c r="D258" i="15" s="1"/>
  <c r="E189" i="8"/>
  <c r="E189" i="10"/>
  <c r="F189" i="10" s="1"/>
  <c r="C266" i="15" s="1"/>
  <c r="D266" i="15" s="1"/>
  <c r="E197" i="8"/>
  <c r="E197" i="10"/>
  <c r="F197" i="10" s="1"/>
  <c r="C274" i="15" s="1"/>
  <c r="D274" i="15" s="1"/>
  <c r="E205" i="8"/>
  <c r="E205" i="10"/>
  <c r="F205" i="10" s="1"/>
  <c r="C282" i="15" s="1"/>
  <c r="D282" i="15" s="1"/>
  <c r="E213" i="8"/>
  <c r="E213" i="10"/>
  <c r="F213" i="10" s="1"/>
  <c r="C290" i="15" s="1"/>
  <c r="D290" i="15" s="1"/>
  <c r="E221" i="8"/>
  <c r="E221" i="10"/>
  <c r="F221" i="10" s="1"/>
  <c r="C298" i="15" s="1"/>
  <c r="D298" i="15" s="1"/>
  <c r="E229" i="8"/>
  <c r="E229" i="10"/>
  <c r="F229" i="10" s="1"/>
  <c r="C306" i="15" s="1"/>
  <c r="D306" i="15" s="1"/>
  <c r="E237" i="8"/>
  <c r="E237" i="10"/>
  <c r="F237" i="10" s="1"/>
  <c r="C314" i="15" s="1"/>
  <c r="D314" i="15" s="1"/>
  <c r="E245" i="8"/>
  <c r="E245" i="10"/>
  <c r="F245" i="10" s="1"/>
  <c r="C322" i="15" s="1"/>
  <c r="D322" i="15" s="1"/>
  <c r="E253" i="8"/>
  <c r="E253" i="10"/>
  <c r="F253" i="10" s="1"/>
  <c r="C330" i="15" s="1"/>
  <c r="D330" i="15" s="1"/>
  <c r="E261" i="8"/>
  <c r="E261" i="10"/>
  <c r="F261" i="10" s="1"/>
  <c r="C338" i="15" s="1"/>
  <c r="D338" i="15" s="1"/>
  <c r="E269" i="8"/>
  <c r="E269" i="10"/>
  <c r="F269" i="10" s="1"/>
  <c r="C346" i="15" s="1"/>
  <c r="D346" i="15" s="1"/>
  <c r="E277" i="8"/>
  <c r="E277" i="10"/>
  <c r="F277" i="10" s="1"/>
  <c r="C354" i="15" s="1"/>
  <c r="D354" i="15" s="1"/>
  <c r="E285" i="8"/>
  <c r="E285" i="10"/>
  <c r="F285" i="10" s="1"/>
  <c r="C362" i="15" s="1"/>
  <c r="D362" i="15" s="1"/>
  <c r="E293" i="8"/>
  <c r="E293" i="10"/>
  <c r="F293" i="10" s="1"/>
  <c r="C370" i="15" s="1"/>
  <c r="D370" i="15" s="1"/>
  <c r="E301" i="8"/>
  <c r="E301" i="10"/>
  <c r="F301" i="10" s="1"/>
  <c r="C378" i="15" s="1"/>
  <c r="D378" i="15" s="1"/>
  <c r="E309" i="8"/>
  <c r="E309" i="10"/>
  <c r="F309" i="10" s="1"/>
  <c r="C386" i="15" s="1"/>
  <c r="D386" i="15" s="1"/>
  <c r="E317" i="8"/>
  <c r="E317" i="10"/>
  <c r="F317" i="10" s="1"/>
  <c r="C394" i="15" s="1"/>
  <c r="D394" i="15" s="1"/>
  <c r="E325" i="8"/>
  <c r="E18" i="10"/>
  <c r="F18" i="10" s="1"/>
  <c r="C95" i="15" s="1"/>
  <c r="D95" i="15" s="1"/>
  <c r="E18" i="8"/>
  <c r="E34" i="10"/>
  <c r="F34" i="10" s="1"/>
  <c r="C111" i="15" s="1"/>
  <c r="D111" i="15" s="1"/>
  <c r="E34" i="8"/>
  <c r="E50" i="10"/>
  <c r="F50" i="10" s="1"/>
  <c r="C127" i="15" s="1"/>
  <c r="D127" i="15" s="1"/>
  <c r="E50" i="8"/>
  <c r="E66" i="10"/>
  <c r="F66" i="10" s="1"/>
  <c r="C143" i="15" s="1"/>
  <c r="D143" i="15" s="1"/>
  <c r="E66" i="8"/>
  <c r="E82" i="10"/>
  <c r="F82" i="10" s="1"/>
  <c r="C159" i="15" s="1"/>
  <c r="D159" i="15" s="1"/>
  <c r="E82" i="8"/>
  <c r="E98" i="10"/>
  <c r="F98" i="10" s="1"/>
  <c r="C175" i="15" s="1"/>
  <c r="D175" i="15" s="1"/>
  <c r="E98" i="8"/>
  <c r="E114" i="10"/>
  <c r="F114" i="10" s="1"/>
  <c r="C191" i="15" s="1"/>
  <c r="D191" i="15" s="1"/>
  <c r="E114" i="8"/>
  <c r="E130" i="10"/>
  <c r="F130" i="10" s="1"/>
  <c r="C207" i="15" s="1"/>
  <c r="D207" i="15" s="1"/>
  <c r="E130" i="8"/>
  <c r="E42" i="8"/>
  <c r="E3" i="10"/>
  <c r="F3" i="10" s="1"/>
  <c r="C80" i="15" s="1"/>
  <c r="D80" i="15" s="1"/>
  <c r="E3" i="8"/>
  <c r="E19" i="10"/>
  <c r="F19" i="10" s="1"/>
  <c r="C96" i="15" s="1"/>
  <c r="D96" i="15" s="1"/>
  <c r="E19" i="8"/>
  <c r="E35" i="10"/>
  <c r="F35" i="10" s="1"/>
  <c r="C112" i="15" s="1"/>
  <c r="D112" i="15" s="1"/>
  <c r="E35" i="8"/>
  <c r="E51" i="10"/>
  <c r="F51" i="10" s="1"/>
  <c r="C128" i="15" s="1"/>
  <c r="D128" i="15" s="1"/>
  <c r="E51" i="8"/>
  <c r="E67" i="10"/>
  <c r="F67" i="10" s="1"/>
  <c r="C144" i="15" s="1"/>
  <c r="D144" i="15" s="1"/>
  <c r="E67" i="8"/>
  <c r="E83" i="10"/>
  <c r="F83" i="10" s="1"/>
  <c r="C160" i="15" s="1"/>
  <c r="D160" i="15" s="1"/>
  <c r="E83" i="8"/>
  <c r="E99" i="10"/>
  <c r="F99" i="10" s="1"/>
  <c r="C176" i="15" s="1"/>
  <c r="D176" i="15" s="1"/>
  <c r="E99" i="8"/>
  <c r="E115" i="10"/>
  <c r="F115" i="10" s="1"/>
  <c r="C192" i="15" s="1"/>
  <c r="D192" i="15" s="1"/>
  <c r="E115" i="8"/>
  <c r="E131" i="10"/>
  <c r="F131" i="10" s="1"/>
  <c r="C208" i="15" s="1"/>
  <c r="D208" i="15" s="1"/>
  <c r="E131" i="8"/>
  <c r="E147" i="10"/>
  <c r="F147" i="10" s="1"/>
  <c r="C224" i="15" s="1"/>
  <c r="D224" i="15" s="1"/>
  <c r="E147" i="8"/>
  <c r="E163" i="10"/>
  <c r="F163" i="10" s="1"/>
  <c r="C240" i="15" s="1"/>
  <c r="D240" i="15" s="1"/>
  <c r="E163" i="8"/>
  <c r="E179" i="10"/>
  <c r="F179" i="10" s="1"/>
  <c r="C256" i="15" s="1"/>
  <c r="D256" i="15" s="1"/>
  <c r="E179" i="8"/>
  <c r="E195" i="10"/>
  <c r="F195" i="10" s="1"/>
  <c r="C272" i="15" s="1"/>
  <c r="D272" i="15" s="1"/>
  <c r="E195" i="8"/>
  <c r="E211" i="10"/>
  <c r="F211" i="10" s="1"/>
  <c r="C288" i="15" s="1"/>
  <c r="D288" i="15" s="1"/>
  <c r="E211" i="8"/>
  <c r="E227" i="10"/>
  <c r="F227" i="10" s="1"/>
  <c r="C304" i="15" s="1"/>
  <c r="D304" i="15" s="1"/>
  <c r="E227" i="8"/>
  <c r="E243" i="10"/>
  <c r="F243" i="10" s="1"/>
  <c r="C320" i="15" s="1"/>
  <c r="D320" i="15" s="1"/>
  <c r="E243" i="8"/>
  <c r="E259" i="10"/>
  <c r="F259" i="10" s="1"/>
  <c r="C336" i="15" s="1"/>
  <c r="D336" i="15" s="1"/>
  <c r="E259" i="8"/>
  <c r="E275" i="10"/>
  <c r="F275" i="10" s="1"/>
  <c r="C352" i="15" s="1"/>
  <c r="D352" i="15" s="1"/>
  <c r="E275" i="8"/>
  <c r="E291" i="10"/>
  <c r="F291" i="10" s="1"/>
  <c r="C368" i="15" s="1"/>
  <c r="D368" i="15" s="1"/>
  <c r="E291" i="8"/>
  <c r="E307" i="10"/>
  <c r="F307" i="10" s="1"/>
  <c r="C384" i="15" s="1"/>
  <c r="D384" i="15" s="1"/>
  <c r="E307" i="8"/>
  <c r="E323" i="10"/>
  <c r="F323" i="10" s="1"/>
  <c r="C400" i="15" s="1"/>
  <c r="D400" i="15" s="1"/>
  <c r="E323" i="8"/>
  <c r="E43" i="8"/>
  <c r="E122" i="8"/>
  <c r="E187" i="8"/>
  <c r="E251" i="8"/>
  <c r="E315" i="8"/>
  <c r="E74" i="8"/>
  <c r="E123" i="8"/>
  <c r="E106" i="8"/>
  <c r="E6" i="10"/>
  <c r="F6" i="10" s="1"/>
  <c r="C83" i="15" s="1"/>
  <c r="D83" i="15" s="1"/>
  <c r="E6" i="8"/>
  <c r="E14" i="10"/>
  <c r="F14" i="10" s="1"/>
  <c r="C91" i="15" s="1"/>
  <c r="D91" i="15" s="1"/>
  <c r="E14" i="8"/>
  <c r="E22" i="10"/>
  <c r="F22" i="10" s="1"/>
  <c r="C99" i="15" s="1"/>
  <c r="D99" i="15" s="1"/>
  <c r="E22" i="8"/>
  <c r="E30" i="10"/>
  <c r="F30" i="10" s="1"/>
  <c r="C107" i="15" s="1"/>
  <c r="D107" i="15" s="1"/>
  <c r="E30" i="8"/>
  <c r="E38" i="10"/>
  <c r="F38" i="10" s="1"/>
  <c r="C115" i="15" s="1"/>
  <c r="D115" i="15" s="1"/>
  <c r="E38" i="8"/>
  <c r="E46" i="10"/>
  <c r="F46" i="10" s="1"/>
  <c r="C123" i="15" s="1"/>
  <c r="D123" i="15" s="1"/>
  <c r="E46" i="8"/>
  <c r="E54" i="10"/>
  <c r="F54" i="10" s="1"/>
  <c r="C131" i="15" s="1"/>
  <c r="D131" i="15" s="1"/>
  <c r="E54" i="8"/>
  <c r="E62" i="10"/>
  <c r="F62" i="10" s="1"/>
  <c r="C139" i="15" s="1"/>
  <c r="D139" i="15" s="1"/>
  <c r="E62" i="8"/>
  <c r="E70" i="10"/>
  <c r="F70" i="10" s="1"/>
  <c r="C147" i="15" s="1"/>
  <c r="D147" i="15" s="1"/>
  <c r="E70" i="8"/>
  <c r="E78" i="10"/>
  <c r="F78" i="10" s="1"/>
  <c r="C155" i="15" s="1"/>
  <c r="D155" i="15" s="1"/>
  <c r="E78" i="8"/>
  <c r="E86" i="10"/>
  <c r="F86" i="10" s="1"/>
  <c r="C163" i="15" s="1"/>
  <c r="D163" i="15" s="1"/>
  <c r="E86" i="8"/>
  <c r="E94" i="10"/>
  <c r="F94" i="10" s="1"/>
  <c r="C171" i="15" s="1"/>
  <c r="D171" i="15" s="1"/>
  <c r="E94" i="8"/>
  <c r="E102" i="10"/>
  <c r="F102" i="10" s="1"/>
  <c r="C179" i="15" s="1"/>
  <c r="D179" i="15" s="1"/>
  <c r="E102" i="8"/>
  <c r="E110" i="10"/>
  <c r="F110" i="10" s="1"/>
  <c r="C187" i="15" s="1"/>
  <c r="D187" i="15" s="1"/>
  <c r="E110" i="8"/>
  <c r="E118" i="10"/>
  <c r="F118" i="10" s="1"/>
  <c r="C195" i="15" s="1"/>
  <c r="D195" i="15" s="1"/>
  <c r="E118" i="8"/>
  <c r="E126" i="10"/>
  <c r="F126" i="10" s="1"/>
  <c r="C203" i="15" s="1"/>
  <c r="D203" i="15" s="1"/>
  <c r="E126" i="8"/>
  <c r="E134" i="10"/>
  <c r="F134" i="10" s="1"/>
  <c r="C211" i="15" s="1"/>
  <c r="D211" i="15" s="1"/>
  <c r="E134" i="8"/>
  <c r="E142" i="10"/>
  <c r="F142" i="10" s="1"/>
  <c r="C219" i="15" s="1"/>
  <c r="D219" i="15" s="1"/>
  <c r="E142" i="8"/>
  <c r="E150" i="10"/>
  <c r="F150" i="10" s="1"/>
  <c r="C227" i="15" s="1"/>
  <c r="D227" i="15" s="1"/>
  <c r="E150" i="8"/>
  <c r="E158" i="10"/>
  <c r="F158" i="10" s="1"/>
  <c r="C235" i="15" s="1"/>
  <c r="D235" i="15" s="1"/>
  <c r="E158" i="8"/>
  <c r="E166" i="10"/>
  <c r="F166" i="10" s="1"/>
  <c r="C243" i="15" s="1"/>
  <c r="D243" i="15" s="1"/>
  <c r="E166" i="8"/>
  <c r="E174" i="10"/>
  <c r="F174" i="10" s="1"/>
  <c r="C251" i="15" s="1"/>
  <c r="D251" i="15" s="1"/>
  <c r="E174" i="8"/>
  <c r="E182" i="10"/>
  <c r="F182" i="10" s="1"/>
  <c r="C259" i="15" s="1"/>
  <c r="D259" i="15" s="1"/>
  <c r="E182" i="8"/>
  <c r="E190" i="10"/>
  <c r="F190" i="10" s="1"/>
  <c r="C267" i="15" s="1"/>
  <c r="D267" i="15" s="1"/>
  <c r="E190" i="8"/>
  <c r="E198" i="10"/>
  <c r="F198" i="10" s="1"/>
  <c r="C275" i="15" s="1"/>
  <c r="D275" i="15" s="1"/>
  <c r="E198" i="8"/>
  <c r="E206" i="10"/>
  <c r="F206" i="10" s="1"/>
  <c r="C283" i="15" s="1"/>
  <c r="D283" i="15" s="1"/>
  <c r="E206" i="8"/>
  <c r="E214" i="10"/>
  <c r="F214" i="10" s="1"/>
  <c r="C291" i="15" s="1"/>
  <c r="D291" i="15" s="1"/>
  <c r="E214" i="8"/>
  <c r="E222" i="10"/>
  <c r="F222" i="10" s="1"/>
  <c r="C299" i="15" s="1"/>
  <c r="D299" i="15" s="1"/>
  <c r="E222" i="8"/>
  <c r="E230" i="10"/>
  <c r="F230" i="10" s="1"/>
  <c r="C307" i="15" s="1"/>
  <c r="D307" i="15" s="1"/>
  <c r="E230" i="8"/>
  <c r="E238" i="10"/>
  <c r="F238" i="10" s="1"/>
  <c r="C315" i="15" s="1"/>
  <c r="D315" i="15" s="1"/>
  <c r="E238" i="8"/>
  <c r="E246" i="10"/>
  <c r="F246" i="10" s="1"/>
  <c r="C323" i="15" s="1"/>
  <c r="D323" i="15" s="1"/>
  <c r="E246" i="8"/>
  <c r="E254" i="10"/>
  <c r="F254" i="10" s="1"/>
  <c r="C331" i="15" s="1"/>
  <c r="D331" i="15" s="1"/>
  <c r="E254" i="8"/>
  <c r="E262" i="10"/>
  <c r="F262" i="10" s="1"/>
  <c r="C339" i="15" s="1"/>
  <c r="D339" i="15" s="1"/>
  <c r="E262" i="8"/>
  <c r="E270" i="10"/>
  <c r="F270" i="10" s="1"/>
  <c r="C347" i="15" s="1"/>
  <c r="D347" i="15" s="1"/>
  <c r="E270" i="8"/>
  <c r="E278" i="10"/>
  <c r="F278" i="10" s="1"/>
  <c r="C355" i="15" s="1"/>
  <c r="D355" i="15" s="1"/>
  <c r="E278" i="8"/>
  <c r="E286" i="10"/>
  <c r="F286" i="10" s="1"/>
  <c r="C363" i="15" s="1"/>
  <c r="D363" i="15" s="1"/>
  <c r="E286" i="8"/>
  <c r="E294" i="10"/>
  <c r="F294" i="10" s="1"/>
  <c r="C371" i="15" s="1"/>
  <c r="D371" i="15" s="1"/>
  <c r="E294" i="8"/>
  <c r="E302" i="10"/>
  <c r="F302" i="10" s="1"/>
  <c r="C379" i="15" s="1"/>
  <c r="D379" i="15" s="1"/>
  <c r="E302" i="8"/>
  <c r="E310" i="10"/>
  <c r="F310" i="10" s="1"/>
  <c r="C387" i="15" s="1"/>
  <c r="D387" i="15" s="1"/>
  <c r="E310" i="8"/>
  <c r="E318" i="10"/>
  <c r="F318" i="10" s="1"/>
  <c r="C395" i="15" s="1"/>
  <c r="D395" i="15" s="1"/>
  <c r="E318" i="8"/>
  <c r="E7" i="8"/>
  <c r="E23" i="8"/>
  <c r="E39" i="8"/>
  <c r="E55" i="8"/>
  <c r="E71" i="8"/>
  <c r="E87" i="8"/>
  <c r="E103" i="8"/>
  <c r="E119" i="8"/>
  <c r="E135" i="8"/>
  <c r="E151" i="8"/>
  <c r="E167" i="8"/>
  <c r="E183" i="8"/>
  <c r="E199" i="8"/>
  <c r="E215" i="8"/>
  <c r="E231" i="8"/>
  <c r="E247" i="8"/>
  <c r="E263" i="8"/>
  <c r="E279" i="8"/>
  <c r="E295" i="8"/>
  <c r="E311" i="8"/>
  <c r="E4" i="10"/>
  <c r="F4" i="10" s="1"/>
  <c r="C81" i="15" s="1"/>
  <c r="D81" i="15" s="1"/>
  <c r="E12" i="10"/>
  <c r="F12" i="10" s="1"/>
  <c r="C89" i="15" s="1"/>
  <c r="D89" i="15" s="1"/>
  <c r="E20" i="10"/>
  <c r="F20" i="10" s="1"/>
  <c r="C97" i="15" s="1"/>
  <c r="D97" i="15" s="1"/>
  <c r="E28" i="10"/>
  <c r="F28" i="10" s="1"/>
  <c r="C105" i="15" s="1"/>
  <c r="D105" i="15" s="1"/>
  <c r="E36" i="10"/>
  <c r="F36" i="10" s="1"/>
  <c r="C113" i="15" s="1"/>
  <c r="D113" i="15" s="1"/>
  <c r="E44" i="10"/>
  <c r="F44" i="10" s="1"/>
  <c r="C121" i="15" s="1"/>
  <c r="D121" i="15" s="1"/>
  <c r="E52" i="10"/>
  <c r="F52" i="10" s="1"/>
  <c r="C129" i="15" s="1"/>
  <c r="D129" i="15" s="1"/>
  <c r="E60" i="10"/>
  <c r="F60" i="10" s="1"/>
  <c r="C137" i="15" s="1"/>
  <c r="D137" i="15" s="1"/>
  <c r="E68" i="10"/>
  <c r="F68" i="10" s="1"/>
  <c r="C145" i="15" s="1"/>
  <c r="D145" i="15" s="1"/>
  <c r="E76" i="10"/>
  <c r="F76" i="10" s="1"/>
  <c r="C153" i="15" s="1"/>
  <c r="D153" i="15" s="1"/>
  <c r="E84" i="10"/>
  <c r="F84" i="10" s="1"/>
  <c r="C161" i="15" s="1"/>
  <c r="D161" i="15" s="1"/>
  <c r="E92" i="10"/>
  <c r="F92" i="10" s="1"/>
  <c r="C169" i="15" s="1"/>
  <c r="D169" i="15" s="1"/>
  <c r="E100" i="10"/>
  <c r="F100" i="10" s="1"/>
  <c r="C177" i="15" s="1"/>
  <c r="D177" i="15" s="1"/>
  <c r="E108" i="10"/>
  <c r="F108" i="10" s="1"/>
  <c r="C185" i="15" s="1"/>
  <c r="D185" i="15" s="1"/>
  <c r="E116" i="10"/>
  <c r="F116" i="10" s="1"/>
  <c r="C193" i="15" s="1"/>
  <c r="D193" i="15" s="1"/>
  <c r="E124" i="10"/>
  <c r="F124" i="10" s="1"/>
  <c r="C201" i="15" s="1"/>
  <c r="D201" i="15" s="1"/>
  <c r="E132" i="10"/>
  <c r="F132" i="10" s="1"/>
  <c r="C209" i="15" s="1"/>
  <c r="D209" i="15" s="1"/>
  <c r="E140" i="10"/>
  <c r="F140" i="10" s="1"/>
  <c r="C217" i="15" s="1"/>
  <c r="D217" i="15" s="1"/>
  <c r="E148" i="10"/>
  <c r="F148" i="10" s="1"/>
  <c r="C225" i="15" s="1"/>
  <c r="D225" i="15" s="1"/>
  <c r="E156" i="10"/>
  <c r="F156" i="10" s="1"/>
  <c r="C233" i="15" s="1"/>
  <c r="D233" i="15" s="1"/>
  <c r="E164" i="10"/>
  <c r="F164" i="10" s="1"/>
  <c r="C241" i="15" s="1"/>
  <c r="D241" i="15" s="1"/>
  <c r="E172" i="10"/>
  <c r="F172" i="10" s="1"/>
  <c r="C249" i="15" s="1"/>
  <c r="D249" i="15" s="1"/>
  <c r="E180" i="10"/>
  <c r="F180" i="10" s="1"/>
  <c r="C257" i="15" s="1"/>
  <c r="D257" i="15" s="1"/>
  <c r="E188" i="10"/>
  <c r="F188" i="10" s="1"/>
  <c r="C265" i="15" s="1"/>
  <c r="D265" i="15" s="1"/>
  <c r="E196" i="10"/>
  <c r="F196" i="10" s="1"/>
  <c r="C273" i="15" s="1"/>
  <c r="D273" i="15" s="1"/>
  <c r="E204" i="10"/>
  <c r="F204" i="10" s="1"/>
  <c r="C281" i="15" s="1"/>
  <c r="D281" i="15" s="1"/>
  <c r="E212" i="10"/>
  <c r="F212" i="10" s="1"/>
  <c r="C289" i="15" s="1"/>
  <c r="D289" i="15" s="1"/>
  <c r="E220" i="10"/>
  <c r="F220" i="10" s="1"/>
  <c r="C297" i="15" s="1"/>
  <c r="D297" i="15" s="1"/>
  <c r="E228" i="10"/>
  <c r="F228" i="10" s="1"/>
  <c r="C305" i="15" s="1"/>
  <c r="D305" i="15" s="1"/>
  <c r="E236" i="10"/>
  <c r="F236" i="10" s="1"/>
  <c r="C313" i="15" s="1"/>
  <c r="D313" i="15" s="1"/>
  <c r="E244" i="10"/>
  <c r="F244" i="10" s="1"/>
  <c r="C321" i="15" s="1"/>
  <c r="D321" i="15" s="1"/>
  <c r="E252" i="10"/>
  <c r="F252" i="10" s="1"/>
  <c r="C329" i="15" s="1"/>
  <c r="D329" i="15" s="1"/>
  <c r="E260" i="10"/>
  <c r="F260" i="10" s="1"/>
  <c r="C337" i="15" s="1"/>
  <c r="D337" i="15" s="1"/>
  <c r="E268" i="10"/>
  <c r="F268" i="10" s="1"/>
  <c r="C345" i="15" s="1"/>
  <c r="D345" i="15" s="1"/>
  <c r="E276" i="10"/>
  <c r="F276" i="10" s="1"/>
  <c r="C353" i="15" s="1"/>
  <c r="D353" i="15" s="1"/>
  <c r="E284" i="10"/>
  <c r="F284" i="10" s="1"/>
  <c r="C361" i="15" s="1"/>
  <c r="D361" i="15" s="1"/>
  <c r="E292" i="10"/>
  <c r="F292" i="10" s="1"/>
  <c r="C369" i="15" s="1"/>
  <c r="D369" i="15" s="1"/>
  <c r="E300" i="10"/>
  <c r="F300" i="10" s="1"/>
  <c r="C377" i="15" s="1"/>
  <c r="D377" i="15" s="1"/>
  <c r="E308" i="10"/>
  <c r="F308" i="10" s="1"/>
  <c r="C385" i="15" s="1"/>
  <c r="D385" i="15" s="1"/>
  <c r="E316" i="10"/>
  <c r="F316" i="10" s="1"/>
  <c r="C393" i="15" s="1"/>
  <c r="D393" i="15" s="1"/>
  <c r="E324" i="10"/>
  <c r="F324" i="10" s="1"/>
  <c r="C401" i="15" s="1"/>
  <c r="D401" i="15" s="1"/>
  <c r="D339" i="12"/>
  <c r="L340" i="12"/>
  <c r="K48" i="12"/>
  <c r="F567" i="12"/>
  <c r="N568" i="12"/>
  <c r="E379" i="12"/>
  <c r="M380" i="12"/>
  <c r="D338" i="12"/>
  <c r="E378" i="12"/>
  <c r="H615" i="12"/>
  <c r="P616" i="12"/>
  <c r="Q657" i="12"/>
  <c r="I656" i="12"/>
  <c r="G602" i="4"/>
  <c r="O603" i="4"/>
  <c r="P617" i="4"/>
  <c r="R668" i="4"/>
  <c r="N568" i="4"/>
  <c r="C58" i="21" l="1"/>
  <c r="Q658" i="4"/>
  <c r="E302" i="29"/>
  <c r="D302" i="29"/>
  <c r="Q968" i="12"/>
  <c r="K967" i="12"/>
  <c r="F301" i="29"/>
  <c r="G301" i="29" s="1"/>
  <c r="H301" i="29"/>
  <c r="I301" i="29" s="1"/>
  <c r="F46" i="23"/>
  <c r="G46" i="23" s="1"/>
  <c r="G46" i="16"/>
  <c r="F42" i="23"/>
  <c r="G42" i="23" s="1"/>
  <c r="G42" i="16"/>
  <c r="F48" i="23"/>
  <c r="G48" i="23" s="1"/>
  <c r="G48" i="16"/>
  <c r="F50" i="23"/>
  <c r="G50" i="23" s="1"/>
  <c r="G50" i="16"/>
  <c r="F38" i="23"/>
  <c r="G38" i="23" s="1"/>
  <c r="G38" i="16"/>
  <c r="F37" i="23"/>
  <c r="G37" i="23" s="1"/>
  <c r="G37" i="16"/>
  <c r="F47" i="23"/>
  <c r="G47" i="23" s="1"/>
  <c r="G47" i="16"/>
  <c r="F49" i="23"/>
  <c r="G49" i="23" s="1"/>
  <c r="G49" i="16"/>
  <c r="F43" i="23"/>
  <c r="G43" i="23" s="1"/>
  <c r="G43" i="16"/>
  <c r="F40" i="23"/>
  <c r="G40" i="23" s="1"/>
  <c r="G40" i="16"/>
  <c r="F52" i="23"/>
  <c r="G52" i="23" s="1"/>
  <c r="G52" i="16"/>
  <c r="F45" i="23"/>
  <c r="G45" i="23" s="1"/>
  <c r="G45" i="16"/>
  <c r="F51" i="23"/>
  <c r="G51" i="23" s="1"/>
  <c r="G51" i="16"/>
  <c r="F41" i="23"/>
  <c r="G41" i="23" s="1"/>
  <c r="G41" i="16"/>
  <c r="F53" i="23"/>
  <c r="G53" i="23" s="1"/>
  <c r="G53" i="16"/>
  <c r="F57" i="23"/>
  <c r="G57" i="23" s="1"/>
  <c r="G57" i="16"/>
  <c r="F44" i="23"/>
  <c r="G44" i="23" s="1"/>
  <c r="G44" i="16"/>
  <c r="F58" i="23"/>
  <c r="G58" i="23" s="1"/>
  <c r="G58" i="16"/>
  <c r="F56" i="23"/>
  <c r="G56" i="23" s="1"/>
  <c r="G56" i="16"/>
  <c r="R669" i="12"/>
  <c r="E4" i="25" s="1"/>
  <c r="E3" i="25"/>
  <c r="F55" i="23"/>
  <c r="G55" i="23" s="1"/>
  <c r="G55" i="16"/>
  <c r="F39" i="23"/>
  <c r="G39" i="23" s="1"/>
  <c r="G39" i="16"/>
  <c r="F54" i="23"/>
  <c r="G54" i="23" s="1"/>
  <c r="G54" i="16"/>
  <c r="F64" i="16"/>
  <c r="F62" i="16"/>
  <c r="F61" i="16"/>
  <c r="F60" i="16"/>
  <c r="D334" i="16"/>
  <c r="F333" i="16"/>
  <c r="J668" i="12"/>
  <c r="F65" i="16"/>
  <c r="F63" i="16"/>
  <c r="F66" i="16"/>
  <c r="O604" i="12"/>
  <c r="G604" i="12" s="1"/>
  <c r="K51" i="4"/>
  <c r="C50" i="4"/>
  <c r="N569" i="4"/>
  <c r="F568" i="4"/>
  <c r="R669" i="4"/>
  <c r="J668" i="4"/>
  <c r="M380" i="4"/>
  <c r="E379" i="4"/>
  <c r="L340" i="4"/>
  <c r="D339" i="4"/>
  <c r="M381" i="12"/>
  <c r="E380" i="12"/>
  <c r="N569" i="12"/>
  <c r="F568" i="12"/>
  <c r="K49" i="12"/>
  <c r="C48" i="12"/>
  <c r="L341" i="12"/>
  <c r="D340" i="12"/>
  <c r="Q658" i="12"/>
  <c r="I657" i="12"/>
  <c r="P617" i="12"/>
  <c r="H616" i="12"/>
  <c r="Q659" i="4"/>
  <c r="I658" i="4"/>
  <c r="P618" i="4"/>
  <c r="H617" i="4"/>
  <c r="O604" i="4"/>
  <c r="G603" i="4"/>
  <c r="E303" i="29" l="1"/>
  <c r="D303" i="29"/>
  <c r="Q969" i="12"/>
  <c r="K968" i="12"/>
  <c r="F302" i="29"/>
  <c r="G302" i="29" s="1"/>
  <c r="H302" i="29"/>
  <c r="I302" i="29" s="1"/>
  <c r="J669" i="12"/>
  <c r="R670" i="12"/>
  <c r="E5" i="25" s="1"/>
  <c r="F61" i="23"/>
  <c r="G61" i="23" s="1"/>
  <c r="B60" i="21"/>
  <c r="G61" i="16"/>
  <c r="F66" i="23"/>
  <c r="G66" i="23" s="1"/>
  <c r="B65" i="21"/>
  <c r="G66" i="16"/>
  <c r="F62" i="23"/>
  <c r="G62" i="23" s="1"/>
  <c r="B61" i="21"/>
  <c r="G62" i="16"/>
  <c r="F63" i="23"/>
  <c r="G63" i="23" s="1"/>
  <c r="B62" i="21"/>
  <c r="G63" i="16"/>
  <c r="F64" i="23"/>
  <c r="G64" i="23" s="1"/>
  <c r="B63" i="21"/>
  <c r="G64" i="16"/>
  <c r="F60" i="23"/>
  <c r="G60" i="23" s="1"/>
  <c r="B59" i="21"/>
  <c r="G60" i="16"/>
  <c r="F333" i="23"/>
  <c r="B332" i="21"/>
  <c r="G333" i="16"/>
  <c r="F65" i="23"/>
  <c r="G65" i="23" s="1"/>
  <c r="B64" i="21"/>
  <c r="G65" i="16"/>
  <c r="O605" i="12"/>
  <c r="O606" i="12" s="1"/>
  <c r="F334" i="16"/>
  <c r="D335" i="16"/>
  <c r="F67" i="16"/>
  <c r="R670" i="4"/>
  <c r="J669" i="4"/>
  <c r="N570" i="4"/>
  <c r="F569" i="4"/>
  <c r="M381" i="4"/>
  <c r="E380" i="4"/>
  <c r="L341" i="4"/>
  <c r="D340" i="4"/>
  <c r="K52" i="4"/>
  <c r="C51" i="4"/>
  <c r="K50" i="12"/>
  <c r="C49" i="12"/>
  <c r="I658" i="12"/>
  <c r="Q659" i="12"/>
  <c r="N570" i="12"/>
  <c r="F569" i="12"/>
  <c r="P618" i="12"/>
  <c r="H617" i="12"/>
  <c r="L342" i="12"/>
  <c r="D341" i="12"/>
  <c r="M382" i="12"/>
  <c r="E381" i="12"/>
  <c r="Q660" i="4"/>
  <c r="I659" i="4"/>
  <c r="P619" i="4"/>
  <c r="H618" i="4"/>
  <c r="O605" i="4"/>
  <c r="G604" i="4"/>
  <c r="C332" i="21" l="1"/>
  <c r="C59" i="21"/>
  <c r="C62" i="21"/>
  <c r="C61" i="21"/>
  <c r="C60" i="21"/>
  <c r="C63" i="21"/>
  <c r="C64" i="21"/>
  <c r="C65" i="21"/>
  <c r="R671" i="12"/>
  <c r="E6" i="25" s="1"/>
  <c r="J670" i="12"/>
  <c r="G605" i="12"/>
  <c r="E304" i="29"/>
  <c r="D304" i="29"/>
  <c r="Q970" i="12"/>
  <c r="K969" i="12"/>
  <c r="H303" i="29"/>
  <c r="I303" i="29" s="1"/>
  <c r="F303" i="29"/>
  <c r="G303" i="29" s="1"/>
  <c r="F67" i="23"/>
  <c r="G67" i="23" s="1"/>
  <c r="B66" i="21"/>
  <c r="G67" i="16"/>
  <c r="N332" i="16"/>
  <c r="F334" i="23"/>
  <c r="B333" i="21"/>
  <c r="G334" i="16"/>
  <c r="S329" i="16"/>
  <c r="D336" i="16"/>
  <c r="F335" i="16"/>
  <c r="F68" i="16"/>
  <c r="M382" i="4"/>
  <c r="E381" i="4"/>
  <c r="N571" i="4"/>
  <c r="F570" i="4"/>
  <c r="L342" i="4"/>
  <c r="D341" i="4"/>
  <c r="K53" i="4"/>
  <c r="C52" i="4"/>
  <c r="R671" i="4"/>
  <c r="J670" i="4"/>
  <c r="I659" i="12"/>
  <c r="Q660" i="12"/>
  <c r="G606" i="12"/>
  <c r="O607" i="12"/>
  <c r="L343" i="12"/>
  <c r="D342" i="12"/>
  <c r="H618" i="12"/>
  <c r="P619" i="12"/>
  <c r="M383" i="12"/>
  <c r="E382" i="12"/>
  <c r="F570" i="12"/>
  <c r="N571" i="12"/>
  <c r="C50" i="12"/>
  <c r="K51" i="12"/>
  <c r="Q661" i="4"/>
  <c r="I660" i="4"/>
  <c r="P620" i="4"/>
  <c r="H619" i="4"/>
  <c r="O606" i="4"/>
  <c r="G605" i="4"/>
  <c r="J671" i="12" l="1"/>
  <c r="R672" i="12"/>
  <c r="E7" i="25" s="1"/>
  <c r="C333" i="21"/>
  <c r="C66" i="21"/>
  <c r="E305" i="29"/>
  <c r="D305" i="29"/>
  <c r="Q971" i="12"/>
  <c r="K970" i="12"/>
  <c r="H304" i="29"/>
  <c r="I304" i="29" s="1"/>
  <c r="F304" i="29"/>
  <c r="G304" i="29" s="1"/>
  <c r="F68" i="23"/>
  <c r="G68" i="23" s="1"/>
  <c r="B67" i="21"/>
  <c r="G68" i="16"/>
  <c r="F335" i="23"/>
  <c r="B334" i="21"/>
  <c r="G335" i="16"/>
  <c r="D337" i="16"/>
  <c r="F336" i="16"/>
  <c r="F69" i="16"/>
  <c r="L343" i="4"/>
  <c r="D342" i="4"/>
  <c r="N572" i="4"/>
  <c r="F571" i="4"/>
  <c r="K54" i="4"/>
  <c r="C53" i="4"/>
  <c r="R672" i="4"/>
  <c r="J671" i="4"/>
  <c r="M383" i="4"/>
  <c r="E382" i="4"/>
  <c r="G607" i="12"/>
  <c r="O608" i="12"/>
  <c r="C51" i="12"/>
  <c r="K52" i="12"/>
  <c r="F571" i="12"/>
  <c r="N572" i="12"/>
  <c r="R673" i="12"/>
  <c r="E8" i="25" s="1"/>
  <c r="J672" i="12"/>
  <c r="H619" i="12"/>
  <c r="P620" i="12"/>
  <c r="Q661" i="12"/>
  <c r="I660" i="12"/>
  <c r="D343" i="12"/>
  <c r="L344" i="12"/>
  <c r="E383" i="12"/>
  <c r="M384" i="12"/>
  <c r="Q662" i="4"/>
  <c r="I661" i="4"/>
  <c r="P621" i="4"/>
  <c r="H620" i="4"/>
  <c r="O607" i="4"/>
  <c r="G606" i="4"/>
  <c r="C334" i="21" l="1"/>
  <c r="C67" i="21"/>
  <c r="E306" i="29"/>
  <c r="D306" i="29"/>
  <c r="Q972" i="12"/>
  <c r="K971" i="12"/>
  <c r="F305" i="29"/>
  <c r="G305" i="29" s="1"/>
  <c r="H305" i="29"/>
  <c r="I305" i="29" s="1"/>
  <c r="F69" i="23"/>
  <c r="G69" i="23" s="1"/>
  <c r="B68" i="21"/>
  <c r="G69" i="16"/>
  <c r="F336" i="23"/>
  <c r="B335" i="21"/>
  <c r="G336" i="16"/>
  <c r="D338" i="16"/>
  <c r="F337" i="16"/>
  <c r="F70" i="16"/>
  <c r="R673" i="4"/>
  <c r="J672" i="4"/>
  <c r="K55" i="4"/>
  <c r="C54" i="4"/>
  <c r="N573" i="4"/>
  <c r="F572" i="4"/>
  <c r="M384" i="4"/>
  <c r="E383" i="4"/>
  <c r="L344" i="4"/>
  <c r="D343" i="4"/>
  <c r="N573" i="12"/>
  <c r="F572" i="12"/>
  <c r="M385" i="12"/>
  <c r="E384" i="12"/>
  <c r="K53" i="12"/>
  <c r="C52" i="12"/>
  <c r="R674" i="12"/>
  <c r="E9" i="25" s="1"/>
  <c r="J673" i="12"/>
  <c r="Q662" i="12"/>
  <c r="I661" i="12"/>
  <c r="P621" i="12"/>
  <c r="H620" i="12"/>
  <c r="O609" i="12"/>
  <c r="G608" i="12"/>
  <c r="L345" i="12"/>
  <c r="D344" i="12"/>
  <c r="Q663" i="4"/>
  <c r="I662" i="4"/>
  <c r="P622" i="4"/>
  <c r="H621" i="4"/>
  <c r="O608" i="4"/>
  <c r="G607" i="4"/>
  <c r="C335" i="21" l="1"/>
  <c r="C68" i="21"/>
  <c r="E307" i="29"/>
  <c r="D307" i="29"/>
  <c r="Q973" i="12"/>
  <c r="K972" i="12"/>
  <c r="F306" i="29"/>
  <c r="G306" i="29" s="1"/>
  <c r="H306" i="29"/>
  <c r="I306" i="29" s="1"/>
  <c r="F70" i="23"/>
  <c r="G70" i="23" s="1"/>
  <c r="B69" i="21"/>
  <c r="G70" i="16"/>
  <c r="F337" i="23"/>
  <c r="B336" i="21"/>
  <c r="C336" i="21" s="1"/>
  <c r="G337" i="16"/>
  <c r="D339" i="16"/>
  <c r="F338" i="16"/>
  <c r="F71" i="16"/>
  <c r="N574" i="4"/>
  <c r="F573" i="4"/>
  <c r="M385" i="4"/>
  <c r="E384" i="4"/>
  <c r="K56" i="4"/>
  <c r="C55" i="4"/>
  <c r="L345" i="4"/>
  <c r="D344" i="4"/>
  <c r="R674" i="4"/>
  <c r="J673" i="4"/>
  <c r="J674" i="12"/>
  <c r="R675" i="12"/>
  <c r="E10" i="25" s="1"/>
  <c r="O610" i="12"/>
  <c r="G609" i="12"/>
  <c r="M386" i="12"/>
  <c r="E385" i="12"/>
  <c r="L346" i="12"/>
  <c r="D345" i="12"/>
  <c r="K54" i="12"/>
  <c r="C53" i="12"/>
  <c r="P622" i="12"/>
  <c r="H621" i="12"/>
  <c r="I662" i="12"/>
  <c r="Q663" i="12"/>
  <c r="N574" i="12"/>
  <c r="F573" i="12"/>
  <c r="Q664" i="4"/>
  <c r="I663" i="4"/>
  <c r="P623" i="4"/>
  <c r="H622" i="4"/>
  <c r="O609" i="4"/>
  <c r="G608" i="4"/>
  <c r="C69" i="21" l="1"/>
  <c r="E308" i="29"/>
  <c r="D308" i="29"/>
  <c r="Q974" i="12"/>
  <c r="K973" i="12"/>
  <c r="H307" i="29"/>
  <c r="I307" i="29" s="1"/>
  <c r="F307" i="29"/>
  <c r="G307" i="29" s="1"/>
  <c r="F71" i="23"/>
  <c r="G71" i="23" s="1"/>
  <c r="B70" i="21"/>
  <c r="G71" i="16"/>
  <c r="F338" i="23"/>
  <c r="B337" i="21"/>
  <c r="C337" i="21" s="1"/>
  <c r="G338" i="16"/>
  <c r="D340" i="16"/>
  <c r="F339" i="16"/>
  <c r="F72" i="16"/>
  <c r="M386" i="4"/>
  <c r="E385" i="4"/>
  <c r="L346" i="4"/>
  <c r="D345" i="4"/>
  <c r="K57" i="4"/>
  <c r="C56" i="4"/>
  <c r="R675" i="4"/>
  <c r="J674" i="4"/>
  <c r="N575" i="4"/>
  <c r="F574" i="4"/>
  <c r="F574" i="12"/>
  <c r="N575" i="12"/>
  <c r="Q664" i="12"/>
  <c r="I663" i="12"/>
  <c r="H622" i="12"/>
  <c r="P623" i="12"/>
  <c r="G610" i="12"/>
  <c r="O611" i="12"/>
  <c r="L347" i="12"/>
  <c r="D346" i="12"/>
  <c r="M387" i="12"/>
  <c r="E386" i="12"/>
  <c r="R676" i="12"/>
  <c r="E11" i="25" s="1"/>
  <c r="J675" i="12"/>
  <c r="C54" i="12"/>
  <c r="K55" i="12"/>
  <c r="Q665" i="4"/>
  <c r="I664" i="4"/>
  <c r="P624" i="4"/>
  <c r="H623" i="4"/>
  <c r="O610" i="4"/>
  <c r="G609" i="4"/>
  <c r="C70" i="21" l="1"/>
  <c r="E309" i="29"/>
  <c r="D309" i="29"/>
  <c r="Q975" i="12"/>
  <c r="K974" i="12"/>
  <c r="H308" i="29"/>
  <c r="I308" i="29" s="1"/>
  <c r="F308" i="29"/>
  <c r="G308" i="29" s="1"/>
  <c r="F72" i="23"/>
  <c r="G72" i="23" s="1"/>
  <c r="B71" i="21"/>
  <c r="G72" i="16"/>
  <c r="F339" i="23"/>
  <c r="B338" i="21"/>
  <c r="G339" i="16"/>
  <c r="D341" i="16"/>
  <c r="F340" i="16"/>
  <c r="F73" i="16"/>
  <c r="R676" i="4"/>
  <c r="J675" i="4"/>
  <c r="K58" i="4"/>
  <c r="C57" i="4"/>
  <c r="L347" i="4"/>
  <c r="D346" i="4"/>
  <c r="N576" i="4"/>
  <c r="F575" i="4"/>
  <c r="M387" i="4"/>
  <c r="E386" i="4"/>
  <c r="C55" i="12"/>
  <c r="K56" i="12"/>
  <c r="G611" i="12"/>
  <c r="O612" i="12"/>
  <c r="H623" i="12"/>
  <c r="P624" i="12"/>
  <c r="E387" i="12"/>
  <c r="M388" i="12"/>
  <c r="Q665" i="12"/>
  <c r="I664" i="12"/>
  <c r="R677" i="12"/>
  <c r="E12" i="25" s="1"/>
  <c r="J676" i="12"/>
  <c r="F575" i="12"/>
  <c r="N576" i="12"/>
  <c r="D347" i="12"/>
  <c r="L348" i="12"/>
  <c r="Q666" i="4"/>
  <c r="I666" i="4" s="1"/>
  <c r="I665" i="4"/>
  <c r="P625" i="4"/>
  <c r="H624" i="4"/>
  <c r="O611" i="4"/>
  <c r="G610" i="4"/>
  <c r="C338" i="21" l="1"/>
  <c r="C71" i="21"/>
  <c r="E310" i="29"/>
  <c r="D310" i="29"/>
  <c r="Q976" i="12"/>
  <c r="K975" i="12"/>
  <c r="F309" i="29"/>
  <c r="G309" i="29" s="1"/>
  <c r="H309" i="29"/>
  <c r="I309" i="29" s="1"/>
  <c r="F73" i="23"/>
  <c r="G73" i="23" s="1"/>
  <c r="B72" i="21"/>
  <c r="G73" i="16"/>
  <c r="F340" i="23"/>
  <c r="B339" i="21"/>
  <c r="C339" i="21" s="1"/>
  <c r="G340" i="16"/>
  <c r="F341" i="16"/>
  <c r="D342" i="16"/>
  <c r="F74" i="16"/>
  <c r="N577" i="4"/>
  <c r="F576" i="4"/>
  <c r="L348" i="4"/>
  <c r="D347" i="4"/>
  <c r="K59" i="4"/>
  <c r="C58" i="4"/>
  <c r="M388" i="4"/>
  <c r="E387" i="4"/>
  <c r="R677" i="4"/>
  <c r="J676" i="4"/>
  <c r="P625" i="12"/>
  <c r="H624" i="12"/>
  <c r="O613" i="12"/>
  <c r="G612" i="12"/>
  <c r="L349" i="12"/>
  <c r="D348" i="12"/>
  <c r="N577" i="12"/>
  <c r="F576" i="12"/>
  <c r="R678" i="12"/>
  <c r="J677" i="12"/>
  <c r="M389" i="12"/>
  <c r="E388" i="12"/>
  <c r="K57" i="12"/>
  <c r="C56" i="12"/>
  <c r="Q666" i="12"/>
  <c r="I666" i="12" s="1"/>
  <c r="I665" i="12"/>
  <c r="P626" i="4"/>
  <c r="H625" i="4"/>
  <c r="O612" i="4"/>
  <c r="G611" i="4"/>
  <c r="C72" i="21" l="1"/>
  <c r="E13" i="25"/>
  <c r="C595" i="28"/>
  <c r="E311" i="29"/>
  <c r="D311" i="29"/>
  <c r="Q977" i="12"/>
  <c r="K976" i="12"/>
  <c r="H310" i="29"/>
  <c r="I310" i="29" s="1"/>
  <c r="F310" i="29"/>
  <c r="G310" i="29" s="1"/>
  <c r="F341" i="23"/>
  <c r="B340" i="21"/>
  <c r="C340" i="21" s="1"/>
  <c r="G341" i="16"/>
  <c r="F74" i="23"/>
  <c r="G74" i="23" s="1"/>
  <c r="B73" i="21"/>
  <c r="G74" i="16"/>
  <c r="D343" i="16"/>
  <c r="F342" i="16"/>
  <c r="F75" i="16"/>
  <c r="R678" i="4"/>
  <c r="J677" i="4"/>
  <c r="M389" i="4"/>
  <c r="E388" i="4"/>
  <c r="L349" i="4"/>
  <c r="D348" i="4"/>
  <c r="N578" i="4"/>
  <c r="F577" i="4"/>
  <c r="K60" i="4"/>
  <c r="C59" i="4"/>
  <c r="N578" i="12"/>
  <c r="F577" i="12"/>
  <c r="K58" i="12"/>
  <c r="C57" i="12"/>
  <c r="M390" i="12"/>
  <c r="E389" i="12"/>
  <c r="O614" i="12"/>
  <c r="G614" i="12" s="1"/>
  <c r="G613" i="12"/>
  <c r="L350" i="12"/>
  <c r="D349" i="12"/>
  <c r="J678" i="12"/>
  <c r="R679" i="12"/>
  <c r="P626" i="12"/>
  <c r="H625" i="12"/>
  <c r="P627" i="4"/>
  <c r="H626" i="4"/>
  <c r="O613" i="4"/>
  <c r="G612" i="4"/>
  <c r="C73" i="21" l="1"/>
  <c r="E312" i="29"/>
  <c r="D312" i="29"/>
  <c r="E14" i="25"/>
  <c r="C596" i="28"/>
  <c r="Q978" i="12"/>
  <c r="K977" i="12"/>
  <c r="H311" i="29"/>
  <c r="I311" i="29" s="1"/>
  <c r="F311" i="29"/>
  <c r="G311" i="29" s="1"/>
  <c r="F75" i="23"/>
  <c r="G75" i="23" s="1"/>
  <c r="B74" i="21"/>
  <c r="G75" i="16"/>
  <c r="F342" i="23"/>
  <c r="B341" i="21"/>
  <c r="C341" i="21" s="1"/>
  <c r="G342" i="16"/>
  <c r="D344" i="16"/>
  <c r="F343" i="16"/>
  <c r="F76" i="16"/>
  <c r="M390" i="4"/>
  <c r="E389" i="4"/>
  <c r="N579" i="4"/>
  <c r="F578" i="4"/>
  <c r="L350" i="4"/>
  <c r="D349" i="4"/>
  <c r="K61" i="4"/>
  <c r="C60" i="4"/>
  <c r="R679" i="4"/>
  <c r="J678" i="4"/>
  <c r="H626" i="12"/>
  <c r="P627" i="12"/>
  <c r="C58" i="12"/>
  <c r="K59" i="12"/>
  <c r="M391" i="12"/>
  <c r="E390" i="12"/>
  <c r="R680" i="12"/>
  <c r="J679" i="12"/>
  <c r="L351" i="12"/>
  <c r="D350" i="12"/>
  <c r="F578" i="12"/>
  <c r="N579" i="12"/>
  <c r="P628" i="4"/>
  <c r="H627" i="4"/>
  <c r="O614" i="4"/>
  <c r="G613" i="4"/>
  <c r="C74" i="21" l="1"/>
  <c r="E15" i="25"/>
  <c r="C597" i="28"/>
  <c r="E313" i="29"/>
  <c r="D313" i="29"/>
  <c r="Q979" i="12"/>
  <c r="K978" i="12"/>
  <c r="H312" i="29"/>
  <c r="I312" i="29" s="1"/>
  <c r="F312" i="29"/>
  <c r="G312" i="29" s="1"/>
  <c r="F76" i="23"/>
  <c r="G76" i="23" s="1"/>
  <c r="B75" i="21"/>
  <c r="G76" i="16"/>
  <c r="F343" i="23"/>
  <c r="B342" i="21"/>
  <c r="C342" i="21" s="1"/>
  <c r="G343" i="16"/>
  <c r="D345" i="16"/>
  <c r="F344" i="16"/>
  <c r="F77" i="16"/>
  <c r="N580" i="4"/>
  <c r="F579" i="4"/>
  <c r="L351" i="4"/>
  <c r="D350" i="4"/>
  <c r="K62" i="4"/>
  <c r="C61" i="4"/>
  <c r="R680" i="4"/>
  <c r="J679" i="4"/>
  <c r="M391" i="4"/>
  <c r="E390" i="4"/>
  <c r="C59" i="12"/>
  <c r="K60" i="12"/>
  <c r="E391" i="12"/>
  <c r="M392" i="12"/>
  <c r="F579" i="12"/>
  <c r="N580" i="12"/>
  <c r="H627" i="12"/>
  <c r="P628" i="12"/>
  <c r="R681" i="12"/>
  <c r="J680" i="12"/>
  <c r="D351" i="12"/>
  <c r="L352" i="12"/>
  <c r="P629" i="4"/>
  <c r="H628" i="4"/>
  <c r="G614" i="4"/>
  <c r="C75" i="21" l="1"/>
  <c r="E314" i="29"/>
  <c r="D314" i="29"/>
  <c r="Q980" i="12"/>
  <c r="K979" i="12"/>
  <c r="H313" i="29"/>
  <c r="I313" i="29" s="1"/>
  <c r="F313" i="29"/>
  <c r="G313" i="29" s="1"/>
  <c r="E16" i="25"/>
  <c r="C598" i="28"/>
  <c r="F77" i="23"/>
  <c r="G77" i="23" s="1"/>
  <c r="B76" i="21"/>
  <c r="G77" i="16"/>
  <c r="F344" i="23"/>
  <c r="B343" i="21"/>
  <c r="C343" i="21" s="1"/>
  <c r="G344" i="16"/>
  <c r="F345" i="16"/>
  <c r="D346" i="16"/>
  <c r="F78" i="16"/>
  <c r="R681" i="4"/>
  <c r="J680" i="4"/>
  <c r="K63" i="4"/>
  <c r="C62" i="4"/>
  <c r="L352" i="4"/>
  <c r="D351" i="4"/>
  <c r="M392" i="4"/>
  <c r="E391" i="4"/>
  <c r="N581" i="4"/>
  <c r="F580" i="4"/>
  <c r="P629" i="12"/>
  <c r="H628" i="12"/>
  <c r="M393" i="12"/>
  <c r="E392" i="12"/>
  <c r="L353" i="12"/>
  <c r="D352" i="12"/>
  <c r="K61" i="12"/>
  <c r="C60" i="12"/>
  <c r="N581" i="12"/>
  <c r="F580" i="12"/>
  <c r="R682" i="12"/>
  <c r="J681" i="12"/>
  <c r="P630" i="4"/>
  <c r="H629" i="4"/>
  <c r="C76" i="21" l="1"/>
  <c r="E315" i="29"/>
  <c r="D315" i="29"/>
  <c r="Q981" i="12"/>
  <c r="K980" i="12"/>
  <c r="E17" i="25"/>
  <c r="C599" i="28"/>
  <c r="H314" i="29"/>
  <c r="I314" i="29" s="1"/>
  <c r="F314" i="29"/>
  <c r="G314" i="29" s="1"/>
  <c r="F345" i="23"/>
  <c r="B344" i="21"/>
  <c r="C344" i="21" s="1"/>
  <c r="G345" i="16"/>
  <c r="F78" i="23"/>
  <c r="G78" i="23" s="1"/>
  <c r="B77" i="21"/>
  <c r="G78" i="16"/>
  <c r="D347" i="16"/>
  <c r="F346" i="16"/>
  <c r="F79" i="16"/>
  <c r="N582" i="4"/>
  <c r="F581" i="4"/>
  <c r="L353" i="4"/>
  <c r="D352" i="4"/>
  <c r="M393" i="4"/>
  <c r="E392" i="4"/>
  <c r="K64" i="4"/>
  <c r="C63" i="4"/>
  <c r="R682" i="4"/>
  <c r="J681" i="4"/>
  <c r="L354" i="12"/>
  <c r="D353" i="12"/>
  <c r="M394" i="12"/>
  <c r="E393" i="12"/>
  <c r="J682" i="12"/>
  <c r="R683" i="12"/>
  <c r="K62" i="12"/>
  <c r="C61" i="12"/>
  <c r="N582" i="12"/>
  <c r="F581" i="12"/>
  <c r="P630" i="12"/>
  <c r="H629" i="12"/>
  <c r="P631" i="4"/>
  <c r="H630" i="4"/>
  <c r="C77" i="21" l="1"/>
  <c r="E18" i="25"/>
  <c r="C600" i="28"/>
  <c r="E316" i="29"/>
  <c r="D316" i="29"/>
  <c r="Q982" i="12"/>
  <c r="K981" i="12"/>
  <c r="F315" i="29"/>
  <c r="G315" i="29" s="1"/>
  <c r="H315" i="29"/>
  <c r="I315" i="29" s="1"/>
  <c r="F79" i="23"/>
  <c r="G79" i="23" s="1"/>
  <c r="B78" i="21"/>
  <c r="G79" i="16"/>
  <c r="F346" i="23"/>
  <c r="B345" i="21"/>
  <c r="C345" i="21" s="1"/>
  <c r="G346" i="16"/>
  <c r="D348" i="16"/>
  <c r="F347" i="16"/>
  <c r="F80" i="16"/>
  <c r="R683" i="4"/>
  <c r="J682" i="4"/>
  <c r="M394" i="4"/>
  <c r="E393" i="4"/>
  <c r="L354" i="4"/>
  <c r="D353" i="4"/>
  <c r="N583" i="4"/>
  <c r="F582" i="4"/>
  <c r="K65" i="4"/>
  <c r="C64" i="4"/>
  <c r="M395" i="12"/>
  <c r="E394" i="12"/>
  <c r="K63" i="12"/>
  <c r="C62" i="12"/>
  <c r="R684" i="12"/>
  <c r="J683" i="12"/>
  <c r="H630" i="12"/>
  <c r="P631" i="12"/>
  <c r="F582" i="12"/>
  <c r="N583" i="12"/>
  <c r="L355" i="12"/>
  <c r="D354" i="12"/>
  <c r="P632" i="4"/>
  <c r="H631" i="4"/>
  <c r="C78" i="21" l="1"/>
  <c r="E19" i="25"/>
  <c r="C601" i="28"/>
  <c r="E317" i="29"/>
  <c r="D317" i="29"/>
  <c r="Q983" i="12"/>
  <c r="K982" i="12"/>
  <c r="H316" i="29"/>
  <c r="I316" i="29" s="1"/>
  <c r="F316" i="29"/>
  <c r="G316" i="29" s="1"/>
  <c r="F80" i="23"/>
  <c r="G80" i="23" s="1"/>
  <c r="B79" i="21"/>
  <c r="G80" i="16"/>
  <c r="F347" i="23"/>
  <c r="B346" i="21"/>
  <c r="C346" i="21" s="1"/>
  <c r="G347" i="16"/>
  <c r="F348" i="16"/>
  <c r="D349" i="16"/>
  <c r="F81" i="16"/>
  <c r="L355" i="4"/>
  <c r="D354" i="4"/>
  <c r="K66" i="4"/>
  <c r="C65" i="4"/>
  <c r="N584" i="4"/>
  <c r="F583" i="4"/>
  <c r="M395" i="4"/>
  <c r="E394" i="4"/>
  <c r="R684" i="4"/>
  <c r="J683" i="4"/>
  <c r="D355" i="12"/>
  <c r="L356" i="12"/>
  <c r="C63" i="12"/>
  <c r="K64" i="12"/>
  <c r="R685" i="12"/>
  <c r="J684" i="12"/>
  <c r="F583" i="12"/>
  <c r="N584" i="12"/>
  <c r="H631" i="12"/>
  <c r="P632" i="12"/>
  <c r="E395" i="12"/>
  <c r="M396" i="12"/>
  <c r="P633" i="4"/>
  <c r="H632" i="4"/>
  <c r="C79" i="21" l="1"/>
  <c r="E20" i="25"/>
  <c r="C602" i="28"/>
  <c r="E318" i="29"/>
  <c r="D318" i="29"/>
  <c r="Q984" i="12"/>
  <c r="K983" i="12"/>
  <c r="H317" i="29"/>
  <c r="I317" i="29" s="1"/>
  <c r="F317" i="29"/>
  <c r="G317" i="29" s="1"/>
  <c r="F348" i="23"/>
  <c r="B347" i="21"/>
  <c r="C347" i="21" s="1"/>
  <c r="G348" i="16"/>
  <c r="F81" i="23"/>
  <c r="G81" i="23" s="1"/>
  <c r="B80" i="21"/>
  <c r="G81" i="16"/>
  <c r="D350" i="16"/>
  <c r="F349" i="16"/>
  <c r="F82" i="16"/>
  <c r="N585" i="4"/>
  <c r="F584" i="4"/>
  <c r="L356" i="4"/>
  <c r="D355" i="4"/>
  <c r="K67" i="4"/>
  <c r="C66" i="4"/>
  <c r="R685" i="4"/>
  <c r="J684" i="4"/>
  <c r="M396" i="4"/>
  <c r="E395" i="4"/>
  <c r="M397" i="12"/>
  <c r="E396" i="12"/>
  <c r="N585" i="12"/>
  <c r="F584" i="12"/>
  <c r="R686" i="12"/>
  <c r="J685" i="12"/>
  <c r="P633" i="12"/>
  <c r="H632" i="12"/>
  <c r="L357" i="12"/>
  <c r="D356" i="12"/>
  <c r="K65" i="12"/>
  <c r="C64" i="12"/>
  <c r="P634" i="4"/>
  <c r="H633" i="4"/>
  <c r="C80" i="21" l="1"/>
  <c r="E319" i="29"/>
  <c r="D319" i="29"/>
  <c r="Q985" i="12"/>
  <c r="K984" i="12"/>
  <c r="H318" i="29"/>
  <c r="I318" i="29" s="1"/>
  <c r="F318" i="29"/>
  <c r="G318" i="29" s="1"/>
  <c r="E21" i="25"/>
  <c r="C603" i="28"/>
  <c r="F82" i="23"/>
  <c r="G82" i="23" s="1"/>
  <c r="B81" i="21"/>
  <c r="G82" i="16"/>
  <c r="F349" i="23"/>
  <c r="B348" i="21"/>
  <c r="C348" i="21" s="1"/>
  <c r="G349" i="16"/>
  <c r="D351" i="16"/>
  <c r="F350" i="16"/>
  <c r="F83" i="16"/>
  <c r="R686" i="4"/>
  <c r="J685" i="4"/>
  <c r="K68" i="4"/>
  <c r="C67" i="4"/>
  <c r="L357" i="4"/>
  <c r="D356" i="4"/>
  <c r="M397" i="4"/>
  <c r="E396" i="4"/>
  <c r="N586" i="4"/>
  <c r="F585" i="4"/>
  <c r="P634" i="12"/>
  <c r="H633" i="12"/>
  <c r="N586" i="12"/>
  <c r="F585" i="12"/>
  <c r="J686" i="12"/>
  <c r="R687" i="12"/>
  <c r="K66" i="12"/>
  <c r="C65" i="12"/>
  <c r="L358" i="12"/>
  <c r="D357" i="12"/>
  <c r="M398" i="12"/>
  <c r="E397" i="12"/>
  <c r="P635" i="4"/>
  <c r="H634" i="4"/>
  <c r="C81" i="21" l="1"/>
  <c r="E22" i="25"/>
  <c r="C604" i="28"/>
  <c r="E320" i="29"/>
  <c r="D320" i="29"/>
  <c r="Q986" i="12"/>
  <c r="K985" i="12"/>
  <c r="H319" i="29"/>
  <c r="I319" i="29" s="1"/>
  <c r="F319" i="29"/>
  <c r="G319" i="29" s="1"/>
  <c r="F83" i="23"/>
  <c r="G83" i="23" s="1"/>
  <c r="B82" i="21"/>
  <c r="G83" i="16"/>
  <c r="F350" i="23"/>
  <c r="B349" i="21"/>
  <c r="C349" i="21" s="1"/>
  <c r="G350" i="16"/>
  <c r="D352" i="16"/>
  <c r="F351" i="16"/>
  <c r="F84" i="16"/>
  <c r="L358" i="4"/>
  <c r="D357" i="4"/>
  <c r="R687" i="4"/>
  <c r="J686" i="4"/>
  <c r="N587" i="4"/>
  <c r="F586" i="4"/>
  <c r="K69" i="4"/>
  <c r="C68" i="4"/>
  <c r="M398" i="4"/>
  <c r="E397" i="4"/>
  <c r="F586" i="12"/>
  <c r="N587" i="12"/>
  <c r="K67" i="12"/>
  <c r="C66" i="12"/>
  <c r="J687" i="12"/>
  <c r="R688" i="12"/>
  <c r="M399" i="12"/>
  <c r="E398" i="12"/>
  <c r="L359" i="12"/>
  <c r="D358" i="12"/>
  <c r="H634" i="12"/>
  <c r="P635" i="12"/>
  <c r="P636" i="4"/>
  <c r="H635" i="4"/>
  <c r="C82" i="21" l="1"/>
  <c r="E321" i="29"/>
  <c r="D321" i="29"/>
  <c r="Q987" i="12"/>
  <c r="K986" i="12"/>
  <c r="H320" i="29"/>
  <c r="I320" i="29" s="1"/>
  <c r="F320" i="29"/>
  <c r="G320" i="29" s="1"/>
  <c r="E23" i="25"/>
  <c r="C605" i="28"/>
  <c r="F84" i="23"/>
  <c r="G84" i="23" s="1"/>
  <c r="B83" i="21"/>
  <c r="G84" i="16"/>
  <c r="F351" i="23"/>
  <c r="B350" i="21"/>
  <c r="C350" i="21" s="1"/>
  <c r="G351" i="16"/>
  <c r="D353" i="16"/>
  <c r="F352" i="16"/>
  <c r="F85" i="16"/>
  <c r="N588" i="4"/>
  <c r="F587" i="4"/>
  <c r="K70" i="4"/>
  <c r="C69" i="4"/>
  <c r="R688" i="4"/>
  <c r="J687" i="4"/>
  <c r="M399" i="4"/>
  <c r="E398" i="4"/>
  <c r="L359" i="4"/>
  <c r="D358" i="4"/>
  <c r="R689" i="12"/>
  <c r="J688" i="12"/>
  <c r="H635" i="12"/>
  <c r="P636" i="12"/>
  <c r="C67" i="12"/>
  <c r="K68" i="12"/>
  <c r="F587" i="12"/>
  <c r="N588" i="12"/>
  <c r="E399" i="12"/>
  <c r="M400" i="12"/>
  <c r="D359" i="12"/>
  <c r="L360" i="12"/>
  <c r="P637" i="4"/>
  <c r="H636" i="4"/>
  <c r="C83" i="21" l="1"/>
  <c r="E322" i="29"/>
  <c r="D322" i="29"/>
  <c r="Q988" i="12"/>
  <c r="K987" i="12"/>
  <c r="E24" i="25"/>
  <c r="C606" i="28"/>
  <c r="H321" i="29"/>
  <c r="I321" i="29" s="1"/>
  <c r="F321" i="29"/>
  <c r="G321" i="29" s="1"/>
  <c r="F85" i="23"/>
  <c r="G85" i="23" s="1"/>
  <c r="B84" i="21"/>
  <c r="G85" i="16"/>
  <c r="F353" i="16"/>
  <c r="D354" i="16"/>
  <c r="F352" i="23"/>
  <c r="B351" i="21"/>
  <c r="C351" i="21" s="1"/>
  <c r="G352" i="16"/>
  <c r="F86" i="16"/>
  <c r="N589" i="4"/>
  <c r="F588" i="4"/>
  <c r="R689" i="4"/>
  <c r="J688" i="4"/>
  <c r="L360" i="4"/>
  <c r="D359" i="4"/>
  <c r="K71" i="4"/>
  <c r="C70" i="4"/>
  <c r="M400" i="4"/>
  <c r="E399" i="4"/>
  <c r="P637" i="12"/>
  <c r="H636" i="12"/>
  <c r="N589" i="12"/>
  <c r="F588" i="12"/>
  <c r="K69" i="12"/>
  <c r="C68" i="12"/>
  <c r="L361" i="12"/>
  <c r="D360" i="12"/>
  <c r="M401" i="12"/>
  <c r="E400" i="12"/>
  <c r="R690" i="12"/>
  <c r="J689" i="12"/>
  <c r="P638" i="4"/>
  <c r="H637" i="4"/>
  <c r="C84" i="21" l="1"/>
  <c r="E323" i="29"/>
  <c r="D323" i="29"/>
  <c r="E25" i="25"/>
  <c r="C607" i="28"/>
  <c r="Q989" i="12"/>
  <c r="K988" i="12"/>
  <c r="F322" i="29"/>
  <c r="G322" i="29" s="1"/>
  <c r="H322" i="29"/>
  <c r="I322" i="29" s="1"/>
  <c r="D355" i="16"/>
  <c r="F354" i="16"/>
  <c r="F353" i="23"/>
  <c r="B352" i="21"/>
  <c r="C352" i="21" s="1"/>
  <c r="G353" i="16"/>
  <c r="F86" i="23"/>
  <c r="G86" i="23" s="1"/>
  <c r="B85" i="21"/>
  <c r="G86" i="16"/>
  <c r="F87" i="16"/>
  <c r="L361" i="4"/>
  <c r="D360" i="4"/>
  <c r="K72" i="4"/>
  <c r="C71" i="4"/>
  <c r="R690" i="4"/>
  <c r="J689" i="4"/>
  <c r="M401" i="4"/>
  <c r="E400" i="4"/>
  <c r="N590" i="4"/>
  <c r="F589" i="4"/>
  <c r="N590" i="12"/>
  <c r="F589" i="12"/>
  <c r="K70" i="12"/>
  <c r="C69" i="12"/>
  <c r="L362" i="12"/>
  <c r="D361" i="12"/>
  <c r="J690" i="12"/>
  <c r="R691" i="12"/>
  <c r="M402" i="12"/>
  <c r="E401" i="12"/>
  <c r="P638" i="12"/>
  <c r="H637" i="12"/>
  <c r="P639" i="4"/>
  <c r="H638" i="4"/>
  <c r="C85" i="21" l="1"/>
  <c r="E324" i="29"/>
  <c r="D324" i="29"/>
  <c r="K989" i="12"/>
  <c r="Q990" i="12"/>
  <c r="E26" i="25"/>
  <c r="C608" i="28"/>
  <c r="H323" i="29"/>
  <c r="I323" i="29" s="1"/>
  <c r="F323" i="29"/>
  <c r="G323" i="29" s="1"/>
  <c r="F87" i="23"/>
  <c r="G87" i="23" s="1"/>
  <c r="B86" i="21"/>
  <c r="G87" i="16"/>
  <c r="F354" i="23"/>
  <c r="B353" i="21"/>
  <c r="C353" i="21" s="1"/>
  <c r="G354" i="16"/>
  <c r="D356" i="16"/>
  <c r="F355" i="16"/>
  <c r="F88" i="16"/>
  <c r="R691" i="4"/>
  <c r="J690" i="4"/>
  <c r="M402" i="4"/>
  <c r="E401" i="4"/>
  <c r="K73" i="4"/>
  <c r="C72" i="4"/>
  <c r="N591" i="4"/>
  <c r="F590" i="4"/>
  <c r="L362" i="4"/>
  <c r="D361" i="4"/>
  <c r="L363" i="12"/>
  <c r="D362" i="12"/>
  <c r="C70" i="12"/>
  <c r="K71" i="12"/>
  <c r="R692" i="12"/>
  <c r="J691" i="12"/>
  <c r="H638" i="12"/>
  <c r="P639" i="12"/>
  <c r="M403" i="12"/>
  <c r="E402" i="12"/>
  <c r="F590" i="12"/>
  <c r="N591" i="12"/>
  <c r="P640" i="4"/>
  <c r="H639" i="4"/>
  <c r="C86" i="21" l="1"/>
  <c r="E27" i="25"/>
  <c r="C609" i="28"/>
  <c r="Q991" i="12"/>
  <c r="K990" i="12"/>
  <c r="E325" i="29"/>
  <c r="D325" i="29"/>
  <c r="H324" i="29"/>
  <c r="I324" i="29" s="1"/>
  <c r="F324" i="29"/>
  <c r="G324" i="29" s="1"/>
  <c r="F355" i="23"/>
  <c r="B354" i="21"/>
  <c r="C354" i="21" s="1"/>
  <c r="G355" i="16"/>
  <c r="D357" i="16"/>
  <c r="F356" i="16"/>
  <c r="F88" i="23"/>
  <c r="G88" i="23" s="1"/>
  <c r="B87" i="21"/>
  <c r="G88" i="16"/>
  <c r="F89" i="16"/>
  <c r="K74" i="4"/>
  <c r="C73" i="4"/>
  <c r="M403" i="4"/>
  <c r="E402" i="4"/>
  <c r="N592" i="4"/>
  <c r="F591" i="4"/>
  <c r="L363" i="4"/>
  <c r="D362" i="4"/>
  <c r="R692" i="4"/>
  <c r="J691" i="4"/>
  <c r="C71" i="12"/>
  <c r="K72" i="12"/>
  <c r="H639" i="12"/>
  <c r="P640" i="12"/>
  <c r="R693" i="12"/>
  <c r="J692" i="12"/>
  <c r="F591" i="12"/>
  <c r="N592" i="12"/>
  <c r="E403" i="12"/>
  <c r="M404" i="12"/>
  <c r="D363" i="12"/>
  <c r="L364" i="12"/>
  <c r="P641" i="4"/>
  <c r="H640" i="4"/>
  <c r="C87" i="21" l="1"/>
  <c r="E28" i="25"/>
  <c r="C610" i="28"/>
  <c r="H325" i="29"/>
  <c r="I325" i="29" s="1"/>
  <c r="F325" i="29"/>
  <c r="G325" i="29" s="1"/>
  <c r="E326" i="29"/>
  <c r="D326" i="29"/>
  <c r="Q992" i="12"/>
  <c r="K991" i="12"/>
  <c r="F356" i="23"/>
  <c r="B355" i="21"/>
  <c r="C355" i="21" s="1"/>
  <c r="G356" i="16"/>
  <c r="D358" i="16"/>
  <c r="F357" i="16"/>
  <c r="F89" i="23"/>
  <c r="G89" i="23" s="1"/>
  <c r="B88" i="21"/>
  <c r="G89" i="16"/>
  <c r="F90" i="16"/>
  <c r="L364" i="4"/>
  <c r="D363" i="4"/>
  <c r="M404" i="4"/>
  <c r="E403" i="4"/>
  <c r="N593" i="4"/>
  <c r="F592" i="4"/>
  <c r="R693" i="4"/>
  <c r="J692" i="4"/>
  <c r="K75" i="4"/>
  <c r="C74" i="4"/>
  <c r="N593" i="12"/>
  <c r="F592" i="12"/>
  <c r="R694" i="12"/>
  <c r="J693" i="12"/>
  <c r="M405" i="12"/>
  <c r="E404" i="12"/>
  <c r="K73" i="12"/>
  <c r="C72" i="12"/>
  <c r="L365" i="12"/>
  <c r="D364" i="12"/>
  <c r="P641" i="12"/>
  <c r="H640" i="12"/>
  <c r="P642" i="4"/>
  <c r="H641" i="4"/>
  <c r="C88" i="21" l="1"/>
  <c r="D327" i="29"/>
  <c r="E327" i="29"/>
  <c r="H326" i="29"/>
  <c r="I326" i="29" s="1"/>
  <c r="F326" i="29"/>
  <c r="G326" i="29" s="1"/>
  <c r="Q993" i="12"/>
  <c r="K992" i="12"/>
  <c r="E29" i="25"/>
  <c r="C611" i="28"/>
  <c r="D359" i="16"/>
  <c r="F358" i="16"/>
  <c r="G357" i="16"/>
  <c r="B356" i="21"/>
  <c r="C356" i="21" s="1"/>
  <c r="F357" i="23"/>
  <c r="G357" i="23" s="1"/>
  <c r="F90" i="23"/>
  <c r="G90" i="23" s="1"/>
  <c r="B89" i="21"/>
  <c r="G90" i="16"/>
  <c r="F91" i="16"/>
  <c r="N594" i="4"/>
  <c r="F593" i="4"/>
  <c r="M405" i="4"/>
  <c r="E404" i="4"/>
  <c r="R694" i="4"/>
  <c r="J693" i="4"/>
  <c r="K76" i="4"/>
  <c r="C75" i="4"/>
  <c r="L365" i="4"/>
  <c r="D364" i="4"/>
  <c r="J694" i="12"/>
  <c r="R695" i="12"/>
  <c r="K74" i="12"/>
  <c r="C73" i="12"/>
  <c r="P642" i="12"/>
  <c r="H641" i="12"/>
  <c r="M406" i="12"/>
  <c r="E405" i="12"/>
  <c r="L366" i="12"/>
  <c r="D365" i="12"/>
  <c r="N594" i="12"/>
  <c r="F593" i="12"/>
  <c r="P643" i="4"/>
  <c r="H642" i="4"/>
  <c r="C89" i="21" l="1"/>
  <c r="E328" i="29"/>
  <c r="D328" i="29"/>
  <c r="Q994" i="12"/>
  <c r="K993" i="12"/>
  <c r="H327" i="29"/>
  <c r="I327" i="29" s="1"/>
  <c r="F327" i="29"/>
  <c r="G327" i="29" s="1"/>
  <c r="E30" i="25"/>
  <c r="C612" i="28"/>
  <c r="F91" i="23"/>
  <c r="G91" i="23" s="1"/>
  <c r="B90" i="21"/>
  <c r="G91" i="16"/>
  <c r="G358" i="16"/>
  <c r="F358" i="23"/>
  <c r="G358" i="23" s="1"/>
  <c r="B357" i="21"/>
  <c r="C357" i="21" s="1"/>
  <c r="D360" i="16"/>
  <c r="F359" i="16"/>
  <c r="F92" i="16"/>
  <c r="R695" i="4"/>
  <c r="J694" i="4"/>
  <c r="M406" i="4"/>
  <c r="E405" i="4"/>
  <c r="K77" i="4"/>
  <c r="C76" i="4"/>
  <c r="L366" i="4"/>
  <c r="D365" i="4"/>
  <c r="N595" i="4"/>
  <c r="F594" i="4"/>
  <c r="C74" i="12"/>
  <c r="K75" i="12"/>
  <c r="H642" i="12"/>
  <c r="P643" i="12"/>
  <c r="R696" i="12"/>
  <c r="J695" i="12"/>
  <c r="M407" i="12"/>
  <c r="E406" i="12"/>
  <c r="F594" i="12"/>
  <c r="N595" i="12"/>
  <c r="L367" i="12"/>
  <c r="D366" i="12"/>
  <c r="P644" i="4"/>
  <c r="H643" i="4"/>
  <c r="C90" i="21" l="1"/>
  <c r="D329" i="29"/>
  <c r="E329" i="29"/>
  <c r="E31" i="25"/>
  <c r="C613" i="28"/>
  <c r="Q995" i="12"/>
  <c r="K994" i="12"/>
  <c r="H328" i="29"/>
  <c r="I328" i="29" s="1"/>
  <c r="F328" i="29"/>
  <c r="G328" i="29" s="1"/>
  <c r="D361" i="16"/>
  <c r="F360" i="16"/>
  <c r="F92" i="23"/>
  <c r="G92" i="23" s="1"/>
  <c r="B91" i="21"/>
  <c r="G92" i="16"/>
  <c r="G359" i="16"/>
  <c r="F359" i="23"/>
  <c r="G359" i="23" s="1"/>
  <c r="B358" i="21"/>
  <c r="C358" i="21" s="1"/>
  <c r="F93" i="16"/>
  <c r="K78" i="4"/>
  <c r="C77" i="4"/>
  <c r="M407" i="4"/>
  <c r="E406" i="4"/>
  <c r="L367" i="4"/>
  <c r="D366" i="4"/>
  <c r="N596" i="4"/>
  <c r="F595" i="4"/>
  <c r="R696" i="4"/>
  <c r="J695" i="4"/>
  <c r="H643" i="12"/>
  <c r="P644" i="12"/>
  <c r="E407" i="12"/>
  <c r="M408" i="12"/>
  <c r="R697" i="12"/>
  <c r="J696" i="12"/>
  <c r="D367" i="12"/>
  <c r="L368" i="12"/>
  <c r="F595" i="12"/>
  <c r="N596" i="12"/>
  <c r="C75" i="12"/>
  <c r="K76" i="12"/>
  <c r="P645" i="4"/>
  <c r="H644" i="4"/>
  <c r="C91" i="21" l="1"/>
  <c r="E330" i="29"/>
  <c r="D330" i="29"/>
  <c r="Q996" i="12"/>
  <c r="K995" i="12"/>
  <c r="H329" i="29"/>
  <c r="I329" i="29" s="1"/>
  <c r="F329" i="29"/>
  <c r="G329" i="29" s="1"/>
  <c r="E32" i="25"/>
  <c r="C614" i="28"/>
  <c r="F93" i="23"/>
  <c r="G93" i="23" s="1"/>
  <c r="B92" i="21"/>
  <c r="G93" i="16"/>
  <c r="B359" i="21"/>
  <c r="C359" i="21" s="1"/>
  <c r="F360" i="23"/>
  <c r="D362" i="16"/>
  <c r="F361" i="16"/>
  <c r="F94" i="16"/>
  <c r="L368" i="4"/>
  <c r="D367" i="4"/>
  <c r="M408" i="4"/>
  <c r="E407" i="4"/>
  <c r="N597" i="4"/>
  <c r="F596" i="4"/>
  <c r="R697" i="4"/>
  <c r="J696" i="4"/>
  <c r="K79" i="4"/>
  <c r="C78" i="4"/>
  <c r="K77" i="12"/>
  <c r="C76" i="12"/>
  <c r="L369" i="12"/>
  <c r="D368" i="12"/>
  <c r="R698" i="12"/>
  <c r="J697" i="12"/>
  <c r="N597" i="12"/>
  <c r="F596" i="12"/>
  <c r="P645" i="12"/>
  <c r="H644" i="12"/>
  <c r="M409" i="12"/>
  <c r="E408" i="12"/>
  <c r="P646" i="4"/>
  <c r="H645" i="4"/>
  <c r="C92" i="21" l="1"/>
  <c r="E33" i="25"/>
  <c r="C615" i="28"/>
  <c r="E331" i="29"/>
  <c r="D331" i="29"/>
  <c r="Q997" i="12"/>
  <c r="K996" i="12"/>
  <c r="H330" i="29"/>
  <c r="I330" i="29" s="1"/>
  <c r="F330" i="29"/>
  <c r="G330" i="29" s="1"/>
  <c r="D363" i="16"/>
  <c r="F362" i="16"/>
  <c r="F361" i="23"/>
  <c r="B360" i="21"/>
  <c r="C360" i="21" s="1"/>
  <c r="F94" i="23"/>
  <c r="G94" i="23" s="1"/>
  <c r="B93" i="21"/>
  <c r="G94" i="16"/>
  <c r="F95" i="16"/>
  <c r="N598" i="4"/>
  <c r="F597" i="4"/>
  <c r="R698" i="4"/>
  <c r="J697" i="4"/>
  <c r="M409" i="4"/>
  <c r="E408" i="4"/>
  <c r="K80" i="4"/>
  <c r="C79" i="4"/>
  <c r="L369" i="4"/>
  <c r="D368" i="4"/>
  <c r="N598" i="12"/>
  <c r="F597" i="12"/>
  <c r="J698" i="12"/>
  <c r="R699" i="12"/>
  <c r="L370" i="12"/>
  <c r="D369" i="12"/>
  <c r="M410" i="12"/>
  <c r="E409" i="12"/>
  <c r="P646" i="12"/>
  <c r="H645" i="12"/>
  <c r="K78" i="12"/>
  <c r="C77" i="12"/>
  <c r="P647" i="4"/>
  <c r="H646" i="4"/>
  <c r="C93" i="21" l="1"/>
  <c r="E332" i="29"/>
  <c r="D332" i="29"/>
  <c r="Q998" i="12"/>
  <c r="K997" i="12"/>
  <c r="E34" i="25"/>
  <c r="C616" i="28"/>
  <c r="H331" i="29"/>
  <c r="I331" i="29" s="1"/>
  <c r="F331" i="29"/>
  <c r="G331" i="29" s="1"/>
  <c r="B361" i="21"/>
  <c r="C361" i="21" s="1"/>
  <c r="F362" i="23"/>
  <c r="F95" i="23"/>
  <c r="G95" i="23" s="1"/>
  <c r="B94" i="21"/>
  <c r="G95" i="16"/>
  <c r="D364" i="16"/>
  <c r="F363" i="16"/>
  <c r="F96" i="16"/>
  <c r="M410" i="4"/>
  <c r="E409" i="4"/>
  <c r="K81" i="4"/>
  <c r="C80" i="4"/>
  <c r="R699" i="4"/>
  <c r="J698" i="4"/>
  <c r="L370" i="4"/>
  <c r="D369" i="4"/>
  <c r="N599" i="4"/>
  <c r="F598" i="4"/>
  <c r="R700" i="12"/>
  <c r="J699" i="12"/>
  <c r="M411" i="12"/>
  <c r="E410" i="12"/>
  <c r="L371" i="12"/>
  <c r="D370" i="12"/>
  <c r="C78" i="12"/>
  <c r="K79" i="12"/>
  <c r="H646" i="12"/>
  <c r="P647" i="12"/>
  <c r="F598" i="12"/>
  <c r="N599" i="12"/>
  <c r="P648" i="4"/>
  <c r="H647" i="4"/>
  <c r="C94" i="21" l="1"/>
  <c r="E333" i="29"/>
  <c r="D333" i="29"/>
  <c r="Q999" i="12"/>
  <c r="K998" i="12"/>
  <c r="E35" i="25"/>
  <c r="C617" i="28"/>
  <c r="H332" i="29"/>
  <c r="I332" i="29" s="1"/>
  <c r="F332" i="29"/>
  <c r="G332" i="29" s="1"/>
  <c r="D365" i="16"/>
  <c r="F364" i="16"/>
  <c r="B362" i="21"/>
  <c r="C362" i="21" s="1"/>
  <c r="F363" i="23"/>
  <c r="F96" i="23"/>
  <c r="G96" i="23" s="1"/>
  <c r="B95" i="21"/>
  <c r="G96" i="16"/>
  <c r="F97" i="16"/>
  <c r="R700" i="4"/>
  <c r="J699" i="4"/>
  <c r="L371" i="4"/>
  <c r="D370" i="4"/>
  <c r="K82" i="4"/>
  <c r="C81" i="4"/>
  <c r="N600" i="4"/>
  <c r="F600" i="4" s="1"/>
  <c r="F599" i="4"/>
  <c r="M411" i="4"/>
  <c r="E410" i="4"/>
  <c r="C79" i="12"/>
  <c r="K80" i="12"/>
  <c r="E411" i="12"/>
  <c r="M412" i="12"/>
  <c r="D371" i="12"/>
  <c r="L372" i="12"/>
  <c r="F599" i="12"/>
  <c r="N600" i="12"/>
  <c r="F600" i="12" s="1"/>
  <c r="H647" i="12"/>
  <c r="P648" i="12"/>
  <c r="R701" i="12"/>
  <c r="J700" i="12"/>
  <c r="P649" i="4"/>
  <c r="H648" i="4"/>
  <c r="C95" i="21" l="1"/>
  <c r="E334" i="29"/>
  <c r="D334" i="29"/>
  <c r="Q1000" i="12"/>
  <c r="K999" i="12"/>
  <c r="E36" i="25"/>
  <c r="C618" i="28"/>
  <c r="H333" i="29"/>
  <c r="I333" i="29" s="1"/>
  <c r="F333" i="29"/>
  <c r="G333" i="29" s="1"/>
  <c r="F365" i="16"/>
  <c r="F365" i="23" s="1"/>
  <c r="D366" i="16"/>
  <c r="F364" i="23"/>
  <c r="B363" i="21"/>
  <c r="C363" i="21" s="1"/>
  <c r="F97" i="23"/>
  <c r="G97" i="23" s="1"/>
  <c r="B96" i="21"/>
  <c r="G97" i="16"/>
  <c r="F98" i="16"/>
  <c r="K83" i="4"/>
  <c r="C82" i="4"/>
  <c r="L372" i="4"/>
  <c r="D371" i="4"/>
  <c r="M412" i="4"/>
  <c r="E411" i="4"/>
  <c r="R701" i="4"/>
  <c r="J700" i="4"/>
  <c r="L373" i="12"/>
  <c r="D372" i="12"/>
  <c r="R702" i="12"/>
  <c r="J701" i="12"/>
  <c r="P649" i="12"/>
  <c r="H648" i="12"/>
  <c r="K81" i="12"/>
  <c r="C80" i="12"/>
  <c r="M413" i="12"/>
  <c r="E412" i="12"/>
  <c r="P650" i="4"/>
  <c r="H649" i="4"/>
  <c r="C96" i="21" l="1"/>
  <c r="D335" i="29"/>
  <c r="E335" i="29"/>
  <c r="Q1001" i="12"/>
  <c r="K1000" i="12"/>
  <c r="E37" i="25"/>
  <c r="C619" i="28"/>
  <c r="H334" i="29"/>
  <c r="I334" i="29" s="1"/>
  <c r="F334" i="29"/>
  <c r="G334" i="29" s="1"/>
  <c r="B364" i="21"/>
  <c r="C364" i="21" s="1"/>
  <c r="D367" i="16"/>
  <c r="F366" i="16"/>
  <c r="F98" i="23"/>
  <c r="G98" i="23" s="1"/>
  <c r="B97" i="21"/>
  <c r="G98" i="16"/>
  <c r="F99" i="16"/>
  <c r="M413" i="4"/>
  <c r="E412" i="4"/>
  <c r="L373" i="4"/>
  <c r="D372" i="4"/>
  <c r="R702" i="4"/>
  <c r="J701" i="4"/>
  <c r="K84" i="4"/>
  <c r="C83" i="4"/>
  <c r="P650" i="12"/>
  <c r="H649" i="12"/>
  <c r="J702" i="12"/>
  <c r="R703" i="12"/>
  <c r="K82" i="12"/>
  <c r="C81" i="12"/>
  <c r="M414" i="12"/>
  <c r="E413" i="12"/>
  <c r="L374" i="12"/>
  <c r="D373" i="12"/>
  <c r="P651" i="4"/>
  <c r="H650" i="4"/>
  <c r="C97" i="21" l="1"/>
  <c r="D336" i="29"/>
  <c r="E336" i="29"/>
  <c r="K1001" i="12"/>
  <c r="Q1002" i="12"/>
  <c r="H335" i="29"/>
  <c r="I335" i="29" s="1"/>
  <c r="F335" i="29"/>
  <c r="G335" i="29" s="1"/>
  <c r="E38" i="25"/>
  <c r="C620" i="28"/>
  <c r="F366" i="23"/>
  <c r="B365" i="21"/>
  <c r="C365" i="21" s="1"/>
  <c r="D368" i="16"/>
  <c r="F367" i="16"/>
  <c r="F99" i="23"/>
  <c r="G99" i="23" s="1"/>
  <c r="B98" i="21"/>
  <c r="G99" i="16"/>
  <c r="F100" i="16"/>
  <c r="R703" i="4"/>
  <c r="J702" i="4"/>
  <c r="L374" i="4"/>
  <c r="D373" i="4"/>
  <c r="K85" i="4"/>
  <c r="C84" i="4"/>
  <c r="M414" i="4"/>
  <c r="E413" i="4"/>
  <c r="R704" i="12"/>
  <c r="J703" i="12"/>
  <c r="C82" i="12"/>
  <c r="K83" i="12"/>
  <c r="M415" i="12"/>
  <c r="E414" i="12"/>
  <c r="L375" i="12"/>
  <c r="D374" i="12"/>
  <c r="H650" i="12"/>
  <c r="P651" i="12"/>
  <c r="P652" i="4"/>
  <c r="H651" i="4"/>
  <c r="C98" i="21" l="1"/>
  <c r="E39" i="25"/>
  <c r="C621" i="28"/>
  <c r="Q1003" i="12"/>
  <c r="K1002" i="12"/>
  <c r="D337" i="29"/>
  <c r="E337" i="29"/>
  <c r="H336" i="29"/>
  <c r="I336" i="29" s="1"/>
  <c r="F336" i="29"/>
  <c r="G336" i="29" s="1"/>
  <c r="F367" i="23"/>
  <c r="B366" i="21"/>
  <c r="C366" i="21" s="1"/>
  <c r="D369" i="16"/>
  <c r="F368" i="16"/>
  <c r="F100" i="23"/>
  <c r="G100" i="23" s="1"/>
  <c r="B99" i="21"/>
  <c r="G100" i="16"/>
  <c r="F101" i="16"/>
  <c r="M415" i="4"/>
  <c r="E414" i="4"/>
  <c r="L375" i="4"/>
  <c r="D374" i="4"/>
  <c r="K86" i="4"/>
  <c r="C85" i="4"/>
  <c r="R704" i="4"/>
  <c r="J703" i="4"/>
  <c r="D375" i="12"/>
  <c r="L376" i="12"/>
  <c r="E415" i="12"/>
  <c r="M416" i="12"/>
  <c r="H651" i="12"/>
  <c r="P652" i="12"/>
  <c r="C83" i="12"/>
  <c r="K84" i="12"/>
  <c r="R705" i="12"/>
  <c r="J704" i="12"/>
  <c r="P653" i="4"/>
  <c r="H652" i="4"/>
  <c r="C99" i="21" l="1"/>
  <c r="E40" i="25"/>
  <c r="C622" i="28"/>
  <c r="H337" i="29"/>
  <c r="I337" i="29" s="1"/>
  <c r="F337" i="29"/>
  <c r="G337" i="29" s="1"/>
  <c r="E338" i="29"/>
  <c r="D338" i="29"/>
  <c r="Q1004" i="12"/>
  <c r="K1003" i="12"/>
  <c r="D370" i="16"/>
  <c r="F369" i="16"/>
  <c r="F368" i="23"/>
  <c r="B367" i="21"/>
  <c r="C367" i="21" s="1"/>
  <c r="F101" i="23"/>
  <c r="G101" i="23" s="1"/>
  <c r="B100" i="21"/>
  <c r="G101" i="16"/>
  <c r="F102" i="16"/>
  <c r="K87" i="4"/>
  <c r="C86" i="4"/>
  <c r="L376" i="4"/>
  <c r="D375" i="4"/>
  <c r="R705" i="4"/>
  <c r="J704" i="4"/>
  <c r="M416" i="4"/>
  <c r="E415" i="4"/>
  <c r="M417" i="12"/>
  <c r="E416" i="12"/>
  <c r="K85" i="12"/>
  <c r="C84" i="12"/>
  <c r="P653" i="12"/>
  <c r="H652" i="12"/>
  <c r="L377" i="12"/>
  <c r="D377" i="12" s="1"/>
  <c r="D376" i="12"/>
  <c r="R706" i="12"/>
  <c r="J705" i="12"/>
  <c r="P654" i="4"/>
  <c r="H653" i="4"/>
  <c r="C100" i="21" l="1"/>
  <c r="E339" i="29"/>
  <c r="D339" i="29"/>
  <c r="Q1005" i="12"/>
  <c r="K1004" i="12"/>
  <c r="H338" i="29"/>
  <c r="I338" i="29" s="1"/>
  <c r="F338" i="29"/>
  <c r="G338" i="29" s="1"/>
  <c r="E41" i="25"/>
  <c r="C623" i="28"/>
  <c r="F369" i="23"/>
  <c r="B368" i="21"/>
  <c r="C368" i="21" s="1"/>
  <c r="D371" i="16"/>
  <c r="F370" i="16"/>
  <c r="F102" i="23"/>
  <c r="B101" i="21"/>
  <c r="G102" i="16"/>
  <c r="I329" i="16" s="1"/>
  <c r="I330" i="16" s="1"/>
  <c r="F103" i="16"/>
  <c r="R706" i="4"/>
  <c r="J705" i="4"/>
  <c r="L377" i="4"/>
  <c r="D377" i="4" s="1"/>
  <c r="D376" i="4"/>
  <c r="M417" i="4"/>
  <c r="E416" i="4"/>
  <c r="K88" i="4"/>
  <c r="C87" i="4"/>
  <c r="K86" i="12"/>
  <c r="C85" i="12"/>
  <c r="P654" i="12"/>
  <c r="H653" i="12"/>
  <c r="J706" i="12"/>
  <c r="R707" i="12"/>
  <c r="M418" i="12"/>
  <c r="E417" i="12"/>
  <c r="P655" i="4"/>
  <c r="H654" i="4"/>
  <c r="C101" i="21" l="1"/>
  <c r="E42" i="25"/>
  <c r="C624" i="28"/>
  <c r="D340" i="29"/>
  <c r="E340" i="29"/>
  <c r="Q1006" i="12"/>
  <c r="K1005" i="12"/>
  <c r="F339" i="29"/>
  <c r="G339" i="29" s="1"/>
  <c r="H339" i="29"/>
  <c r="I339" i="29" s="1"/>
  <c r="D372" i="16"/>
  <c r="F371" i="16"/>
  <c r="B369" i="21"/>
  <c r="C369" i="21" s="1"/>
  <c r="F370" i="23"/>
  <c r="F103" i="23"/>
  <c r="G103" i="23" s="1"/>
  <c r="B102" i="21"/>
  <c r="G103" i="16"/>
  <c r="G102" i="23"/>
  <c r="I329" i="23" s="1"/>
  <c r="I330" i="23" s="1"/>
  <c r="J364" i="23"/>
  <c r="J365" i="23" s="1"/>
  <c r="F104" i="16"/>
  <c r="M418" i="4"/>
  <c r="E417" i="4"/>
  <c r="K89" i="4"/>
  <c r="C88" i="4"/>
  <c r="R707" i="4"/>
  <c r="J706" i="4"/>
  <c r="M419" i="12"/>
  <c r="E418" i="12"/>
  <c r="R708" i="12"/>
  <c r="J707" i="12"/>
  <c r="H654" i="12"/>
  <c r="P655" i="12"/>
  <c r="H655" i="12" s="1"/>
  <c r="C86" i="12"/>
  <c r="K87" i="12"/>
  <c r="H655" i="4"/>
  <c r="C102" i="21" l="1"/>
  <c r="D341" i="29"/>
  <c r="E341" i="29"/>
  <c r="Q1007" i="12"/>
  <c r="K1006" i="12"/>
  <c r="H340" i="29"/>
  <c r="I340" i="29" s="1"/>
  <c r="F340" i="29"/>
  <c r="G340" i="29" s="1"/>
  <c r="E43" i="25"/>
  <c r="C625" i="28"/>
  <c r="B370" i="21"/>
  <c r="C370" i="21" s="1"/>
  <c r="F371" i="23"/>
  <c r="D373" i="16"/>
  <c r="F372" i="16"/>
  <c r="F104" i="23"/>
  <c r="G104" i="23" s="1"/>
  <c r="B103" i="21"/>
  <c r="G104" i="16"/>
  <c r="F105" i="16"/>
  <c r="K90" i="4"/>
  <c r="C89" i="4"/>
  <c r="R708" i="4"/>
  <c r="J707" i="4"/>
  <c r="M419" i="4"/>
  <c r="E418" i="4"/>
  <c r="R709" i="12"/>
  <c r="J708" i="12"/>
  <c r="C87" i="12"/>
  <c r="K88" i="12"/>
  <c r="E419" i="12"/>
  <c r="M420" i="12"/>
  <c r="C103" i="21" l="1"/>
  <c r="E44" i="25"/>
  <c r="C626" i="28"/>
  <c r="E342" i="29"/>
  <c r="D342" i="29"/>
  <c r="Q1008" i="12"/>
  <c r="K1007" i="12"/>
  <c r="F341" i="29"/>
  <c r="G341" i="29" s="1"/>
  <c r="H341" i="29"/>
  <c r="I341" i="29" s="1"/>
  <c r="F373" i="16"/>
  <c r="D374" i="16"/>
  <c r="F372" i="23"/>
  <c r="B371" i="21"/>
  <c r="C371" i="21" s="1"/>
  <c r="F105" i="23"/>
  <c r="G105" i="23" s="1"/>
  <c r="B104" i="21"/>
  <c r="G105" i="16"/>
  <c r="F106" i="16"/>
  <c r="R709" i="4"/>
  <c r="J708" i="4"/>
  <c r="M420" i="4"/>
  <c r="E419" i="4"/>
  <c r="K91" i="4"/>
  <c r="C90" i="4"/>
  <c r="M421" i="12"/>
  <c r="E420" i="12"/>
  <c r="K89" i="12"/>
  <c r="C88" i="12"/>
  <c r="R710" i="12"/>
  <c r="J709" i="12"/>
  <c r="C104" i="21" l="1"/>
  <c r="D343" i="29"/>
  <c r="E343" i="29"/>
  <c r="Q1009" i="12"/>
  <c r="K1008" i="12"/>
  <c r="H342" i="29"/>
  <c r="I342" i="29" s="1"/>
  <c r="F342" i="29"/>
  <c r="G342" i="29" s="1"/>
  <c r="E45" i="25"/>
  <c r="C627" i="28"/>
  <c r="D375" i="16"/>
  <c r="D376" i="16" s="1"/>
  <c r="D377" i="16" s="1"/>
  <c r="F374" i="16"/>
  <c r="F373" i="23"/>
  <c r="B372" i="21"/>
  <c r="C372" i="21" s="1"/>
  <c r="F106" i="23"/>
  <c r="G106" i="23" s="1"/>
  <c r="B105" i="21"/>
  <c r="G106" i="16"/>
  <c r="F107" i="16"/>
  <c r="M421" i="4"/>
  <c r="E420" i="4"/>
  <c r="K92" i="4"/>
  <c r="C91" i="4"/>
  <c r="R710" i="4"/>
  <c r="J709" i="4"/>
  <c r="J710" i="12"/>
  <c r="R711" i="12"/>
  <c r="K90" i="12"/>
  <c r="C89" i="12"/>
  <c r="M422" i="12"/>
  <c r="E421" i="12"/>
  <c r="C105" i="21" l="1"/>
  <c r="D378" i="16"/>
  <c r="F377" i="16"/>
  <c r="E46" i="25"/>
  <c r="C628" i="28"/>
  <c r="D344" i="29"/>
  <c r="E344" i="29"/>
  <c r="Q1010" i="12"/>
  <c r="K1009" i="12"/>
  <c r="H343" i="29"/>
  <c r="I343" i="29" s="1"/>
  <c r="F343" i="29"/>
  <c r="G343" i="29" s="1"/>
  <c r="F374" i="23"/>
  <c r="B373" i="21"/>
  <c r="C373" i="21" s="1"/>
  <c r="F375" i="16"/>
  <c r="F107" i="23"/>
  <c r="G107" i="23" s="1"/>
  <c r="B106" i="21"/>
  <c r="G107" i="16"/>
  <c r="F108" i="16"/>
  <c r="R711" i="4"/>
  <c r="J710" i="4"/>
  <c r="K93" i="4"/>
  <c r="C92" i="4"/>
  <c r="M422" i="4"/>
  <c r="E421" i="4"/>
  <c r="C90" i="12"/>
  <c r="K91" i="12"/>
  <c r="R712" i="12"/>
  <c r="J711" i="12"/>
  <c r="M423" i="12"/>
  <c r="E422" i="12"/>
  <c r="C106" i="21" l="1"/>
  <c r="F106" i="21"/>
  <c r="E47" i="25"/>
  <c r="C629" i="28"/>
  <c r="D345" i="29"/>
  <c r="E345" i="29"/>
  <c r="Q1011" i="12"/>
  <c r="K1010" i="12"/>
  <c r="H344" i="29"/>
  <c r="I344" i="29" s="1"/>
  <c r="F344" i="29"/>
  <c r="G344" i="29" s="1"/>
  <c r="B376" i="21"/>
  <c r="C376" i="21" s="1"/>
  <c r="F377" i="23"/>
  <c r="D379" i="16"/>
  <c r="F378" i="16"/>
  <c r="F375" i="23"/>
  <c r="B374" i="21"/>
  <c r="C374" i="21" s="1"/>
  <c r="F376" i="16"/>
  <c r="B375" i="21" s="1"/>
  <c r="C375" i="21" s="1"/>
  <c r="F108" i="23"/>
  <c r="G108" i="23" s="1"/>
  <c r="B107" i="21"/>
  <c r="G108" i="16"/>
  <c r="F109" i="16"/>
  <c r="K94" i="4"/>
  <c r="C93" i="4"/>
  <c r="M423" i="4"/>
  <c r="E422" i="4"/>
  <c r="R712" i="4"/>
  <c r="J711" i="4"/>
  <c r="R713" i="12"/>
  <c r="J712" i="12"/>
  <c r="E423" i="12"/>
  <c r="M424" i="12"/>
  <c r="C91" i="12"/>
  <c r="K92" i="12"/>
  <c r="C107" i="21" l="1"/>
  <c r="F107" i="21"/>
  <c r="E346" i="29"/>
  <c r="D346" i="29"/>
  <c r="E48" i="25"/>
  <c r="C630" i="28"/>
  <c r="Q1012" i="12"/>
  <c r="K1011" i="12"/>
  <c r="F345" i="29"/>
  <c r="G345" i="29" s="1"/>
  <c r="H345" i="29"/>
  <c r="I345" i="29" s="1"/>
  <c r="D380" i="16"/>
  <c r="F379" i="16"/>
  <c r="F376" i="23"/>
  <c r="F109" i="23"/>
  <c r="G109" i="23" s="1"/>
  <c r="B108" i="21"/>
  <c r="G109" i="16"/>
  <c r="F110" i="16"/>
  <c r="R713" i="4"/>
  <c r="J712" i="4"/>
  <c r="M424" i="4"/>
  <c r="E423" i="4"/>
  <c r="K95" i="4"/>
  <c r="C94" i="4"/>
  <c r="M425" i="12"/>
  <c r="E424" i="12"/>
  <c r="K93" i="12"/>
  <c r="C92" i="12"/>
  <c r="R714" i="12"/>
  <c r="J713" i="12"/>
  <c r="C108" i="21" l="1"/>
  <c r="F108" i="21"/>
  <c r="E347" i="29"/>
  <c r="D347" i="29"/>
  <c r="Q1013" i="12"/>
  <c r="K1012" i="12"/>
  <c r="E49" i="25"/>
  <c r="C631" i="28"/>
  <c r="B378" i="21"/>
  <c r="C378" i="21" s="1"/>
  <c r="F379" i="23"/>
  <c r="D381" i="16"/>
  <c r="F380" i="16"/>
  <c r="H346" i="29"/>
  <c r="I346" i="29" s="1"/>
  <c r="F346" i="29"/>
  <c r="G346" i="29" s="1"/>
  <c r="F110" i="23"/>
  <c r="G110" i="23" s="1"/>
  <c r="B109" i="21"/>
  <c r="G110" i="16"/>
  <c r="F111" i="16"/>
  <c r="K96" i="4"/>
  <c r="C95" i="4"/>
  <c r="M425" i="4"/>
  <c r="E424" i="4"/>
  <c r="R714" i="4"/>
  <c r="J713" i="4"/>
  <c r="J714" i="12"/>
  <c r="R715" i="12"/>
  <c r="K94" i="12"/>
  <c r="C93" i="12"/>
  <c r="M426" i="12"/>
  <c r="E425" i="12"/>
  <c r="D382" i="16" l="1"/>
  <c r="F381" i="16"/>
  <c r="B380" i="21" s="1"/>
  <c r="C109" i="21"/>
  <c r="F109" i="21"/>
  <c r="D348" i="29"/>
  <c r="E348" i="29"/>
  <c r="Q1014" i="12"/>
  <c r="K1013" i="12"/>
  <c r="B379" i="21"/>
  <c r="C379" i="21" s="1"/>
  <c r="F380" i="23"/>
  <c r="E50" i="25"/>
  <c r="C632" i="28"/>
  <c r="F381" i="23"/>
  <c r="H347" i="29"/>
  <c r="I347" i="29" s="1"/>
  <c r="F347" i="29"/>
  <c r="G347" i="29" s="1"/>
  <c r="F111" i="23"/>
  <c r="G111" i="23" s="1"/>
  <c r="B110" i="21"/>
  <c r="G111" i="16"/>
  <c r="F112" i="16"/>
  <c r="M426" i="4"/>
  <c r="E425" i="4"/>
  <c r="R715" i="4"/>
  <c r="J714" i="4"/>
  <c r="K97" i="4"/>
  <c r="C96" i="4"/>
  <c r="R716" i="12"/>
  <c r="J715" i="12"/>
  <c r="M427" i="12"/>
  <c r="E426" i="12"/>
  <c r="K95" i="12"/>
  <c r="C94" i="12"/>
  <c r="F382" i="16" l="1"/>
  <c r="D383" i="16"/>
  <c r="F383" i="16" s="1"/>
  <c r="C110" i="21"/>
  <c r="F110" i="21"/>
  <c r="C380" i="21"/>
  <c r="F380" i="21"/>
  <c r="B381" i="21"/>
  <c r="F382" i="23"/>
  <c r="D349" i="29"/>
  <c r="E349" i="29"/>
  <c r="Q1015" i="12"/>
  <c r="K1014" i="12"/>
  <c r="H348" i="29"/>
  <c r="I348" i="29" s="1"/>
  <c r="F348" i="29"/>
  <c r="G348" i="29" s="1"/>
  <c r="E51" i="25"/>
  <c r="C633" i="28"/>
  <c r="F112" i="23"/>
  <c r="G112" i="23" s="1"/>
  <c r="B111" i="21"/>
  <c r="G112" i="16"/>
  <c r="F113" i="16"/>
  <c r="K98" i="4"/>
  <c r="C97" i="4"/>
  <c r="R716" i="4"/>
  <c r="J715" i="4"/>
  <c r="M427" i="4"/>
  <c r="E426" i="4"/>
  <c r="C95" i="12"/>
  <c r="K96" i="12"/>
  <c r="E427" i="12"/>
  <c r="M428" i="12"/>
  <c r="R717" i="12"/>
  <c r="J716" i="12"/>
  <c r="F383" i="23" l="1"/>
  <c r="B382" i="21"/>
  <c r="C381" i="21"/>
  <c r="F381" i="21"/>
  <c r="C111" i="21"/>
  <c r="F111" i="21"/>
  <c r="E350" i="29"/>
  <c r="D350" i="29"/>
  <c r="K1015" i="12"/>
  <c r="Q1016" i="12"/>
  <c r="H349" i="29"/>
  <c r="I349" i="29" s="1"/>
  <c r="F349" i="29"/>
  <c r="G349" i="29" s="1"/>
  <c r="E52" i="25"/>
  <c r="C634" i="28"/>
  <c r="F113" i="23"/>
  <c r="G113" i="23" s="1"/>
  <c r="B112" i="21"/>
  <c r="G113" i="16"/>
  <c r="F114" i="16"/>
  <c r="M428" i="4"/>
  <c r="E427" i="4"/>
  <c r="R717" i="4"/>
  <c r="J716" i="4"/>
  <c r="K99" i="4"/>
  <c r="C98" i="4"/>
  <c r="R718" i="12"/>
  <c r="J717" i="12"/>
  <c r="K97" i="12"/>
  <c r="C96" i="12"/>
  <c r="M429" i="12"/>
  <c r="E428" i="12"/>
  <c r="C382" i="21" l="1"/>
  <c r="F382" i="21"/>
  <c r="C112" i="21"/>
  <c r="F112" i="21"/>
  <c r="Q1017" i="12"/>
  <c r="K1016" i="12"/>
  <c r="E53" i="25"/>
  <c r="C635" i="28"/>
  <c r="D351" i="29"/>
  <c r="E351" i="29"/>
  <c r="H350" i="29"/>
  <c r="I350" i="29" s="1"/>
  <c r="F350" i="29"/>
  <c r="G350" i="29" s="1"/>
  <c r="F114" i="23"/>
  <c r="G114" i="23" s="1"/>
  <c r="B113" i="21"/>
  <c r="G114" i="16"/>
  <c r="F115" i="16"/>
  <c r="K100" i="4"/>
  <c r="C99" i="4"/>
  <c r="R718" i="4"/>
  <c r="J717" i="4"/>
  <c r="M429" i="4"/>
  <c r="E428" i="4"/>
  <c r="M430" i="12"/>
  <c r="E429" i="12"/>
  <c r="K98" i="12"/>
  <c r="C97" i="12"/>
  <c r="J718" i="12"/>
  <c r="R719" i="12"/>
  <c r="C113" i="21" l="1"/>
  <c r="F113" i="21"/>
  <c r="H351" i="29"/>
  <c r="I351" i="29" s="1"/>
  <c r="F351" i="29"/>
  <c r="G351" i="29" s="1"/>
  <c r="D352" i="29"/>
  <c r="E352" i="29"/>
  <c r="E54" i="25"/>
  <c r="C636" i="28"/>
  <c r="Q1018" i="12"/>
  <c r="K1017" i="12"/>
  <c r="F115" i="23"/>
  <c r="G115" i="23" s="1"/>
  <c r="B114" i="21"/>
  <c r="G115" i="16"/>
  <c r="F116" i="16"/>
  <c r="R719" i="4"/>
  <c r="J718" i="4"/>
  <c r="M430" i="4"/>
  <c r="E429" i="4"/>
  <c r="K101" i="4"/>
  <c r="C100" i="4"/>
  <c r="J719" i="12"/>
  <c r="R720" i="12"/>
  <c r="K99" i="12"/>
  <c r="C98" i="12"/>
  <c r="M431" i="12"/>
  <c r="E430" i="12"/>
  <c r="C114" i="21" l="1"/>
  <c r="F114" i="21"/>
  <c r="Q1019" i="12"/>
  <c r="K1018" i="12"/>
  <c r="E55" i="25"/>
  <c r="C637" i="28"/>
  <c r="H352" i="29"/>
  <c r="I352" i="29" s="1"/>
  <c r="F352" i="29"/>
  <c r="G352" i="29" s="1"/>
  <c r="D353" i="29"/>
  <c r="E353" i="29"/>
  <c r="F116" i="23"/>
  <c r="G116" i="23" s="1"/>
  <c r="B115" i="21"/>
  <c r="G116" i="16"/>
  <c r="F117" i="16"/>
  <c r="K102" i="4"/>
  <c r="C101" i="4"/>
  <c r="M431" i="4"/>
  <c r="E430" i="4"/>
  <c r="R720" i="4"/>
  <c r="J719" i="4"/>
  <c r="C99" i="12"/>
  <c r="K100" i="12"/>
  <c r="E431" i="12"/>
  <c r="M432" i="12"/>
  <c r="R721" i="12"/>
  <c r="J720" i="12"/>
  <c r="C115" i="21" l="1"/>
  <c r="F115" i="21"/>
  <c r="E56" i="25"/>
  <c r="C638" i="28"/>
  <c r="H353" i="29"/>
  <c r="I353" i="29" s="1"/>
  <c r="F353" i="29"/>
  <c r="G353" i="29" s="1"/>
  <c r="E354" i="29"/>
  <c r="D354" i="29"/>
  <c r="Q1020" i="12"/>
  <c r="K1019" i="12"/>
  <c r="F117" i="23"/>
  <c r="G117" i="23" s="1"/>
  <c r="B116" i="21"/>
  <c r="G117" i="16"/>
  <c r="F118" i="16"/>
  <c r="R721" i="4"/>
  <c r="J720" i="4"/>
  <c r="M432" i="4"/>
  <c r="E431" i="4"/>
  <c r="K103" i="4"/>
  <c r="C102" i="4"/>
  <c r="R722" i="12"/>
  <c r="J721" i="12"/>
  <c r="K101" i="12"/>
  <c r="C100" i="12"/>
  <c r="M433" i="12"/>
  <c r="E432" i="12"/>
  <c r="C116" i="21" l="1"/>
  <c r="F116" i="21"/>
  <c r="Q1021" i="12"/>
  <c r="K1020" i="12"/>
  <c r="F354" i="29"/>
  <c r="G354" i="29" s="1"/>
  <c r="H354" i="29"/>
  <c r="I354" i="29" s="1"/>
  <c r="E57" i="25"/>
  <c r="C639" i="28"/>
  <c r="D355" i="29"/>
  <c r="E355" i="29"/>
  <c r="F118" i="23"/>
  <c r="G118" i="23" s="1"/>
  <c r="B117" i="21"/>
  <c r="G118" i="16"/>
  <c r="F119" i="16"/>
  <c r="K104" i="4"/>
  <c r="C103" i="4"/>
  <c r="M433" i="4"/>
  <c r="E432" i="4"/>
  <c r="R722" i="4"/>
  <c r="J721" i="4"/>
  <c r="M434" i="12"/>
  <c r="E433" i="12"/>
  <c r="K102" i="12"/>
  <c r="C101" i="12"/>
  <c r="J722" i="12"/>
  <c r="R723" i="12"/>
  <c r="C117" i="21" l="1"/>
  <c r="F117" i="21"/>
  <c r="E58" i="25"/>
  <c r="B58" i="25" s="1"/>
  <c r="C640" i="28"/>
  <c r="H355" i="29"/>
  <c r="I355" i="29" s="1"/>
  <c r="F355" i="29"/>
  <c r="G355" i="29" s="1"/>
  <c r="D356" i="29"/>
  <c r="E356" i="29"/>
  <c r="Q1022" i="12"/>
  <c r="K1021" i="12"/>
  <c r="F119" i="23"/>
  <c r="G119" i="23" s="1"/>
  <c r="B118" i="21"/>
  <c r="G119" i="16"/>
  <c r="F120" i="16"/>
  <c r="R723" i="4"/>
  <c r="J722" i="4"/>
  <c r="K105" i="4"/>
  <c r="C104" i="4"/>
  <c r="M434" i="4"/>
  <c r="E433" i="4"/>
  <c r="R724" i="12"/>
  <c r="J723" i="12"/>
  <c r="C102" i="12"/>
  <c r="K103" i="12"/>
  <c r="M435" i="12"/>
  <c r="E434" i="12"/>
  <c r="C118" i="21" l="1"/>
  <c r="F118" i="21"/>
  <c r="C58" i="25"/>
  <c r="Q1023" i="12"/>
  <c r="K1022" i="12"/>
  <c r="D357" i="29"/>
  <c r="E357" i="29"/>
  <c r="H356" i="29"/>
  <c r="I356" i="29" s="1"/>
  <c r="F356" i="29"/>
  <c r="G356" i="29" s="1"/>
  <c r="E59" i="25"/>
  <c r="C59" i="25" s="1"/>
  <c r="C641" i="28"/>
  <c r="F120" i="23"/>
  <c r="G120" i="23" s="1"/>
  <c r="B119" i="21"/>
  <c r="G120" i="16"/>
  <c r="F121" i="16"/>
  <c r="M435" i="4"/>
  <c r="E434" i="4"/>
  <c r="K106" i="4"/>
  <c r="C105" i="4"/>
  <c r="R724" i="4"/>
  <c r="J723" i="4"/>
  <c r="C103" i="12"/>
  <c r="K104" i="12"/>
  <c r="E435" i="12"/>
  <c r="M436" i="12"/>
  <c r="R725" i="12"/>
  <c r="J724" i="12"/>
  <c r="C119" i="21" l="1"/>
  <c r="F119" i="21"/>
  <c r="B59" i="25"/>
  <c r="H357" i="29"/>
  <c r="I357" i="29" s="1"/>
  <c r="F357" i="29"/>
  <c r="G357" i="29" s="1"/>
  <c r="E358" i="29"/>
  <c r="D358" i="29"/>
  <c r="E60" i="25"/>
  <c r="C60" i="25" s="1"/>
  <c r="C642" i="28"/>
  <c r="Q1024" i="12"/>
  <c r="K1023" i="12"/>
  <c r="F121" i="23"/>
  <c r="G121" i="23" s="1"/>
  <c r="B120" i="21"/>
  <c r="G121" i="16"/>
  <c r="F122" i="16"/>
  <c r="K107" i="4"/>
  <c r="C106" i="4"/>
  <c r="R725" i="4"/>
  <c r="J724" i="4"/>
  <c r="M436" i="4"/>
  <c r="E435" i="4"/>
  <c r="E436" i="12"/>
  <c r="M437" i="12"/>
  <c r="R726" i="12"/>
  <c r="J725" i="12"/>
  <c r="K105" i="12"/>
  <c r="C104" i="12"/>
  <c r="C120" i="21" l="1"/>
  <c r="F120" i="21"/>
  <c r="B60" i="25"/>
  <c r="Q1025" i="12"/>
  <c r="K1024" i="12"/>
  <c r="H358" i="29"/>
  <c r="I358" i="29" s="1"/>
  <c r="F358" i="29"/>
  <c r="G358" i="29" s="1"/>
  <c r="E61" i="25"/>
  <c r="C61" i="25" s="1"/>
  <c r="C643" i="28"/>
  <c r="D359" i="29"/>
  <c r="K406" i="29" s="1"/>
  <c r="K407" i="29" s="1"/>
  <c r="E359" i="29"/>
  <c r="F122" i="23"/>
  <c r="G122" i="23" s="1"/>
  <c r="B121" i="21"/>
  <c r="G122" i="16"/>
  <c r="F123" i="16"/>
  <c r="M437" i="4"/>
  <c r="E436" i="4"/>
  <c r="R726" i="4"/>
  <c r="J725" i="4"/>
  <c r="K108" i="4"/>
  <c r="C107" i="4"/>
  <c r="J726" i="12"/>
  <c r="R727" i="12"/>
  <c r="M438" i="12"/>
  <c r="E437" i="12"/>
  <c r="K106" i="12"/>
  <c r="C105" i="12"/>
  <c r="C121" i="21" l="1"/>
  <c r="F121" i="21"/>
  <c r="B61" i="25"/>
  <c r="H359" i="29"/>
  <c r="I359" i="29" s="1"/>
  <c r="F359" i="29"/>
  <c r="G359" i="29" s="1"/>
  <c r="E62" i="25"/>
  <c r="C62" i="25" s="1"/>
  <c r="C644" i="28"/>
  <c r="D360" i="29"/>
  <c r="E360" i="29"/>
  <c r="Q1026" i="12"/>
  <c r="K1025" i="12"/>
  <c r="F123" i="23"/>
  <c r="G123" i="23" s="1"/>
  <c r="B122" i="21"/>
  <c r="G123" i="16"/>
  <c r="F124" i="16"/>
  <c r="K109" i="4"/>
  <c r="C108" i="4"/>
  <c r="R727" i="4"/>
  <c r="J726" i="4"/>
  <c r="M438" i="4"/>
  <c r="E437" i="4"/>
  <c r="M439" i="12"/>
  <c r="E438" i="12"/>
  <c r="R728" i="12"/>
  <c r="J727" i="12"/>
  <c r="C106" i="12"/>
  <c r="K107" i="12"/>
  <c r="C122" i="21" l="1"/>
  <c r="F122" i="21"/>
  <c r="B62" i="25"/>
  <c r="D361" i="29"/>
  <c r="E361" i="29"/>
  <c r="Q1027" i="12"/>
  <c r="K1026" i="12"/>
  <c r="H360" i="29"/>
  <c r="I360" i="29" s="1"/>
  <c r="F360" i="29"/>
  <c r="G360" i="29" s="1"/>
  <c r="E63" i="25"/>
  <c r="C63" i="25" s="1"/>
  <c r="C645" i="28"/>
  <c r="F124" i="23"/>
  <c r="G124" i="23" s="1"/>
  <c r="B123" i="21"/>
  <c r="G124" i="16"/>
  <c r="F125" i="16"/>
  <c r="R728" i="4"/>
  <c r="J727" i="4"/>
  <c r="M439" i="4"/>
  <c r="E438" i="4"/>
  <c r="K110" i="4"/>
  <c r="C109" i="4"/>
  <c r="C107" i="12"/>
  <c r="K108" i="12"/>
  <c r="R729" i="12"/>
  <c r="J728" i="12"/>
  <c r="M440" i="12"/>
  <c r="E439" i="12"/>
  <c r="C123" i="21" l="1"/>
  <c r="F123" i="21"/>
  <c r="E362" i="29"/>
  <c r="D362" i="29"/>
  <c r="E64" i="25"/>
  <c r="C64" i="25" s="1"/>
  <c r="C646" i="28"/>
  <c r="Q1028" i="12"/>
  <c r="K1027" i="12"/>
  <c r="B63" i="25"/>
  <c r="H361" i="29"/>
  <c r="I361" i="29" s="1"/>
  <c r="F361" i="29"/>
  <c r="G361" i="29" s="1"/>
  <c r="F125" i="23"/>
  <c r="G125" i="23" s="1"/>
  <c r="B124" i="21"/>
  <c r="G125" i="16"/>
  <c r="F126" i="16"/>
  <c r="M440" i="4"/>
  <c r="E439" i="4"/>
  <c r="K111" i="4"/>
  <c r="C110" i="4"/>
  <c r="R729" i="4"/>
  <c r="J728" i="4"/>
  <c r="E440" i="12"/>
  <c r="M441" i="12"/>
  <c r="K109" i="12"/>
  <c r="C108" i="12"/>
  <c r="R730" i="12"/>
  <c r="J729" i="12"/>
  <c r="B64" i="25" l="1"/>
  <c r="C124" i="21"/>
  <c r="F124" i="21"/>
  <c r="E363" i="29"/>
  <c r="D363" i="29"/>
  <c r="Q1029" i="12"/>
  <c r="K1028" i="12"/>
  <c r="E65" i="25"/>
  <c r="C65" i="25" s="1"/>
  <c r="C647" i="28"/>
  <c r="H362" i="29"/>
  <c r="I362" i="29" s="1"/>
  <c r="F362" i="29"/>
  <c r="G362" i="29" s="1"/>
  <c r="F126" i="23"/>
  <c r="G126" i="23" s="1"/>
  <c r="B125" i="21"/>
  <c r="G126" i="16"/>
  <c r="F127" i="16"/>
  <c r="K112" i="4"/>
  <c r="C111" i="4"/>
  <c r="R730" i="4"/>
  <c r="J729" i="4"/>
  <c r="M441" i="4"/>
  <c r="E440" i="4"/>
  <c r="J730" i="12"/>
  <c r="R731" i="12"/>
  <c r="M442" i="12"/>
  <c r="E441" i="12"/>
  <c r="K110" i="12"/>
  <c r="C109" i="12"/>
  <c r="C125" i="21" l="1"/>
  <c r="F125" i="21"/>
  <c r="B65" i="25"/>
  <c r="E66" i="25"/>
  <c r="B66" i="25" s="1"/>
  <c r="C648" i="28"/>
  <c r="D364" i="29"/>
  <c r="E364" i="29"/>
  <c r="Q1030" i="12"/>
  <c r="K1029" i="12"/>
  <c r="H363" i="29"/>
  <c r="I363" i="29" s="1"/>
  <c r="F363" i="29"/>
  <c r="G363" i="29" s="1"/>
  <c r="F127" i="23"/>
  <c r="G127" i="23" s="1"/>
  <c r="B126" i="21"/>
  <c r="G127" i="16"/>
  <c r="F128" i="16"/>
  <c r="R731" i="4"/>
  <c r="J730" i="4"/>
  <c r="M442" i="4"/>
  <c r="E441" i="4"/>
  <c r="K113" i="4"/>
  <c r="C112" i="4"/>
  <c r="M443" i="12"/>
  <c r="E442" i="12"/>
  <c r="R732" i="12"/>
  <c r="J731" i="12"/>
  <c r="K111" i="12"/>
  <c r="C110" i="12"/>
  <c r="C126" i="21" l="1"/>
  <c r="F126" i="21"/>
  <c r="C66" i="25"/>
  <c r="D365" i="29"/>
  <c r="E365" i="29"/>
  <c r="Q1031" i="12"/>
  <c r="K1030" i="12"/>
  <c r="H364" i="29"/>
  <c r="I364" i="29" s="1"/>
  <c r="F364" i="29"/>
  <c r="G364" i="29" s="1"/>
  <c r="E67" i="25"/>
  <c r="C67" i="25" s="1"/>
  <c r="C649" i="28"/>
  <c r="F128" i="23"/>
  <c r="G128" i="23" s="1"/>
  <c r="B127" i="21"/>
  <c r="G128" i="16"/>
  <c r="F129" i="16"/>
  <c r="K114" i="4"/>
  <c r="C113" i="4"/>
  <c r="M443" i="4"/>
  <c r="E442" i="4"/>
  <c r="R732" i="4"/>
  <c r="J731" i="4"/>
  <c r="C111" i="12"/>
  <c r="K112" i="12"/>
  <c r="R733" i="12"/>
  <c r="J732" i="12"/>
  <c r="M444" i="12"/>
  <c r="E443" i="12"/>
  <c r="C127" i="21" l="1"/>
  <c r="F127" i="21"/>
  <c r="E68" i="25"/>
  <c r="C68" i="25" s="1"/>
  <c r="C650" i="28"/>
  <c r="E366" i="29"/>
  <c r="D366" i="29"/>
  <c r="Q1032" i="12"/>
  <c r="K1031" i="12"/>
  <c r="B67" i="25"/>
  <c r="H365" i="29"/>
  <c r="I365" i="29" s="1"/>
  <c r="F365" i="29"/>
  <c r="G365" i="29" s="1"/>
  <c r="F129" i="23"/>
  <c r="G129" i="23" s="1"/>
  <c r="B128" i="21"/>
  <c r="G129" i="16"/>
  <c r="F130" i="16"/>
  <c r="R733" i="4"/>
  <c r="J732" i="4"/>
  <c r="M444" i="4"/>
  <c r="E443" i="4"/>
  <c r="K115" i="4"/>
  <c r="C114" i="4"/>
  <c r="K113" i="12"/>
  <c r="C112" i="12"/>
  <c r="E444" i="12"/>
  <c r="M445" i="12"/>
  <c r="R734" i="12"/>
  <c r="J733" i="12"/>
  <c r="B68" i="25" l="1"/>
  <c r="C128" i="21"/>
  <c r="F128" i="21"/>
  <c r="D367" i="29"/>
  <c r="E367" i="29"/>
  <c r="Q1033" i="12"/>
  <c r="K1032" i="12"/>
  <c r="H366" i="29"/>
  <c r="I366" i="29" s="1"/>
  <c r="F366" i="29"/>
  <c r="G366" i="29" s="1"/>
  <c r="E69" i="25"/>
  <c r="B69" i="25" s="1"/>
  <c r="C651" i="28"/>
  <c r="F130" i="23"/>
  <c r="G130" i="23" s="1"/>
  <c r="B129" i="21"/>
  <c r="G130" i="16"/>
  <c r="F131" i="16"/>
  <c r="K116" i="4"/>
  <c r="C115" i="4"/>
  <c r="M445" i="4"/>
  <c r="E444" i="4"/>
  <c r="R734" i="4"/>
  <c r="J733" i="4"/>
  <c r="M446" i="12"/>
  <c r="E445" i="12"/>
  <c r="J734" i="12"/>
  <c r="R735" i="12"/>
  <c r="K114" i="12"/>
  <c r="C113" i="12"/>
  <c r="C129" i="21" l="1"/>
  <c r="F129" i="21"/>
  <c r="E70" i="25"/>
  <c r="C70" i="25" s="1"/>
  <c r="C652" i="28"/>
  <c r="C69" i="25"/>
  <c r="D368" i="29"/>
  <c r="E368" i="29"/>
  <c r="Q1034" i="12"/>
  <c r="K1033" i="12"/>
  <c r="H367" i="29"/>
  <c r="I367" i="29" s="1"/>
  <c r="F367" i="29"/>
  <c r="G367" i="29" s="1"/>
  <c r="F131" i="23"/>
  <c r="G131" i="23" s="1"/>
  <c r="B130" i="21"/>
  <c r="G131" i="16"/>
  <c r="F132" i="16"/>
  <c r="R735" i="4"/>
  <c r="J734" i="4"/>
  <c r="M446" i="4"/>
  <c r="E445" i="4"/>
  <c r="K117" i="4"/>
  <c r="C116" i="4"/>
  <c r="C114" i="12"/>
  <c r="K115" i="12"/>
  <c r="R736" i="12"/>
  <c r="J735" i="12"/>
  <c r="M447" i="12"/>
  <c r="E446" i="12"/>
  <c r="C130" i="21" l="1"/>
  <c r="F130" i="21"/>
  <c r="B70" i="25"/>
  <c r="E71" i="25"/>
  <c r="B71" i="25" s="1"/>
  <c r="C653" i="28"/>
  <c r="K1034" i="12"/>
  <c r="Q1035" i="12"/>
  <c r="F368" i="29"/>
  <c r="G368" i="29" s="1"/>
  <c r="H368" i="29"/>
  <c r="I368" i="29" s="1"/>
  <c r="F132" i="23"/>
  <c r="G132" i="23" s="1"/>
  <c r="B131" i="21"/>
  <c r="G132" i="16"/>
  <c r="F133" i="16"/>
  <c r="K118" i="4"/>
  <c r="C117" i="4"/>
  <c r="M447" i="4"/>
  <c r="E446" i="4"/>
  <c r="R736" i="4"/>
  <c r="J735" i="4"/>
  <c r="M448" i="12"/>
  <c r="E447" i="12"/>
  <c r="R737" i="12"/>
  <c r="J736" i="12"/>
  <c r="C115" i="12"/>
  <c r="K116" i="12"/>
  <c r="C131" i="21" l="1"/>
  <c r="F131" i="21"/>
  <c r="C71" i="25"/>
  <c r="K1035" i="12"/>
  <c r="Q1036" i="12"/>
  <c r="E72" i="25"/>
  <c r="B72" i="25" s="1"/>
  <c r="C654" i="28"/>
  <c r="F133" i="23"/>
  <c r="G133" i="23" s="1"/>
  <c r="B132" i="21"/>
  <c r="G133" i="16"/>
  <c r="C72" i="25"/>
  <c r="F134" i="16"/>
  <c r="R737" i="4"/>
  <c r="J736" i="4"/>
  <c r="M448" i="4"/>
  <c r="E447" i="4"/>
  <c r="K119" i="4"/>
  <c r="C118" i="4"/>
  <c r="K117" i="12"/>
  <c r="C116" i="12"/>
  <c r="R738" i="12"/>
  <c r="J737" i="12"/>
  <c r="M449" i="12"/>
  <c r="E448" i="12"/>
  <c r="C132" i="21" l="1"/>
  <c r="F132" i="21"/>
  <c r="Q1037" i="12"/>
  <c r="K1036" i="12"/>
  <c r="E73" i="25"/>
  <c r="C655" i="28"/>
  <c r="C73" i="25"/>
  <c r="B73" i="25"/>
  <c r="F134" i="23"/>
  <c r="G134" i="23" s="1"/>
  <c r="B133" i="21"/>
  <c r="G134" i="16"/>
  <c r="F135" i="16"/>
  <c r="K120" i="4"/>
  <c r="C119" i="4"/>
  <c r="M449" i="4"/>
  <c r="E448" i="4"/>
  <c r="R738" i="4"/>
  <c r="J737" i="4"/>
  <c r="J738" i="12"/>
  <c r="R739" i="12"/>
  <c r="M450" i="12"/>
  <c r="E449" i="12"/>
  <c r="K118" i="12"/>
  <c r="C117" i="12"/>
  <c r="C133" i="21" l="1"/>
  <c r="F133" i="21"/>
  <c r="E74" i="25"/>
  <c r="C656" i="28"/>
  <c r="K1037" i="12"/>
  <c r="Q1038" i="12"/>
  <c r="F135" i="23"/>
  <c r="G135" i="23" s="1"/>
  <c r="B134" i="21"/>
  <c r="G135" i="16"/>
  <c r="C74" i="25"/>
  <c r="B74" i="25"/>
  <c r="F136" i="16"/>
  <c r="R739" i="4"/>
  <c r="J738" i="4"/>
  <c r="M450" i="4"/>
  <c r="E449" i="4"/>
  <c r="K121" i="4"/>
  <c r="C120" i="4"/>
  <c r="M451" i="12"/>
  <c r="E450" i="12"/>
  <c r="R740" i="12"/>
  <c r="J739" i="12"/>
  <c r="C118" i="12"/>
  <c r="K119" i="12"/>
  <c r="C134" i="21" l="1"/>
  <c r="F134" i="21"/>
  <c r="Q1039" i="12"/>
  <c r="K1038" i="12"/>
  <c r="E75" i="25"/>
  <c r="B75" i="25" s="1"/>
  <c r="C657" i="28"/>
  <c r="F136" i="23"/>
  <c r="G136" i="23" s="1"/>
  <c r="B135" i="21"/>
  <c r="G136" i="16"/>
  <c r="F137" i="16"/>
  <c r="M451" i="4"/>
  <c r="E450" i="4"/>
  <c r="K122" i="4"/>
  <c r="C121" i="4"/>
  <c r="R740" i="4"/>
  <c r="J739" i="4"/>
  <c r="R741" i="12"/>
  <c r="J740" i="12"/>
  <c r="C119" i="12"/>
  <c r="K120" i="12"/>
  <c r="M452" i="12"/>
  <c r="E451" i="12"/>
  <c r="C135" i="21" l="1"/>
  <c r="F135" i="21"/>
  <c r="C75" i="25"/>
  <c r="E76" i="25"/>
  <c r="C658" i="28"/>
  <c r="K1039" i="12"/>
  <c r="Q1040" i="12"/>
  <c r="K1040" i="12" s="1"/>
  <c r="C76" i="25"/>
  <c r="B76" i="25"/>
  <c r="F137" i="23"/>
  <c r="G137" i="23" s="1"/>
  <c r="B136" i="21"/>
  <c r="G137" i="16"/>
  <c r="F138" i="16"/>
  <c r="R741" i="4"/>
  <c r="J740" i="4"/>
  <c r="K123" i="4"/>
  <c r="C122" i="4"/>
  <c r="M452" i="4"/>
  <c r="E451" i="4"/>
  <c r="M453" i="12"/>
  <c r="E452" i="12"/>
  <c r="R742" i="12"/>
  <c r="J741" i="12"/>
  <c r="K121" i="12"/>
  <c r="C120" i="12"/>
  <c r="C136" i="21" l="1"/>
  <c r="F136" i="21"/>
  <c r="E77" i="25"/>
  <c r="B77" i="25" s="1"/>
  <c r="C659" i="28"/>
  <c r="C77" i="25"/>
  <c r="F138" i="23"/>
  <c r="G138" i="23" s="1"/>
  <c r="B137" i="21"/>
  <c r="G138" i="16"/>
  <c r="F139" i="16"/>
  <c r="K124" i="4"/>
  <c r="C123" i="4"/>
  <c r="M453" i="4"/>
  <c r="E452" i="4"/>
  <c r="R742" i="4"/>
  <c r="J741" i="4"/>
  <c r="J742" i="12"/>
  <c r="R743" i="12"/>
  <c r="M454" i="12"/>
  <c r="E453" i="12"/>
  <c r="K122" i="12"/>
  <c r="C121" i="12"/>
  <c r="C137" i="21" l="1"/>
  <c r="F137" i="21"/>
  <c r="E78" i="25"/>
  <c r="C660" i="28"/>
  <c r="F139" i="23"/>
  <c r="G139" i="23" s="1"/>
  <c r="B138" i="21"/>
  <c r="G139" i="16"/>
  <c r="C78" i="25"/>
  <c r="B78" i="25"/>
  <c r="F140" i="16"/>
  <c r="M454" i="4"/>
  <c r="E453" i="4"/>
  <c r="R743" i="4"/>
  <c r="J742" i="4"/>
  <c r="K125" i="4"/>
  <c r="C124" i="4"/>
  <c r="C122" i="12"/>
  <c r="K123" i="12"/>
  <c r="E454" i="12"/>
  <c r="M455" i="12"/>
  <c r="R744" i="12"/>
  <c r="J743" i="12"/>
  <c r="C138" i="21" l="1"/>
  <c r="F138" i="21"/>
  <c r="E79" i="25"/>
  <c r="C661" i="28"/>
  <c r="F140" i="23"/>
  <c r="G140" i="23" s="1"/>
  <c r="B139" i="21"/>
  <c r="G140" i="16"/>
  <c r="C79" i="25"/>
  <c r="B79" i="25"/>
  <c r="F141" i="16"/>
  <c r="K126" i="4"/>
  <c r="C125" i="4"/>
  <c r="R744" i="4"/>
  <c r="J743" i="4"/>
  <c r="M455" i="4"/>
  <c r="E454" i="4"/>
  <c r="R745" i="12"/>
  <c r="J744" i="12"/>
  <c r="M456" i="12"/>
  <c r="E455" i="12"/>
  <c r="C123" i="12"/>
  <c r="K124" i="12"/>
  <c r="C139" i="21" l="1"/>
  <c r="F139" i="21"/>
  <c r="E80" i="25"/>
  <c r="C662" i="28"/>
  <c r="C80" i="25"/>
  <c r="B80" i="25"/>
  <c r="F141" i="23"/>
  <c r="G141" i="23" s="1"/>
  <c r="B140" i="21"/>
  <c r="G141" i="16"/>
  <c r="F142" i="16"/>
  <c r="M456" i="4"/>
  <c r="E455" i="4"/>
  <c r="R745" i="4"/>
  <c r="J744" i="4"/>
  <c r="K127" i="4"/>
  <c r="C126" i="4"/>
  <c r="K125" i="12"/>
  <c r="C124" i="12"/>
  <c r="M457" i="12"/>
  <c r="E456" i="12"/>
  <c r="R746" i="12"/>
  <c r="J745" i="12"/>
  <c r="C140" i="21" l="1"/>
  <c r="F140" i="21"/>
  <c r="E81" i="25"/>
  <c r="C663" i="28"/>
  <c r="C81" i="25"/>
  <c r="B81" i="25"/>
  <c r="F142" i="23"/>
  <c r="G142" i="23" s="1"/>
  <c r="B141" i="21"/>
  <c r="G142" i="16"/>
  <c r="F143" i="16"/>
  <c r="K128" i="4"/>
  <c r="C127" i="4"/>
  <c r="R746" i="4"/>
  <c r="J745" i="4"/>
  <c r="M457" i="4"/>
  <c r="E456" i="4"/>
  <c r="K126" i="12"/>
  <c r="C125" i="12"/>
  <c r="J746" i="12"/>
  <c r="R747" i="12"/>
  <c r="M458" i="12"/>
  <c r="E457" i="12"/>
  <c r="C141" i="21" l="1"/>
  <c r="F141" i="21"/>
  <c r="E82" i="25"/>
  <c r="C664" i="28"/>
  <c r="F143" i="23"/>
  <c r="G143" i="23" s="1"/>
  <c r="B142" i="21"/>
  <c r="G143" i="16"/>
  <c r="C82" i="25"/>
  <c r="B82" i="25"/>
  <c r="F144" i="16"/>
  <c r="M458" i="4"/>
  <c r="E457" i="4"/>
  <c r="R747" i="4"/>
  <c r="J746" i="4"/>
  <c r="K129" i="4"/>
  <c r="C128" i="4"/>
  <c r="K127" i="12"/>
  <c r="C126" i="12"/>
  <c r="E458" i="12"/>
  <c r="M459" i="12"/>
  <c r="R748" i="12"/>
  <c r="J747" i="12"/>
  <c r="C142" i="21" l="1"/>
  <c r="F142" i="21"/>
  <c r="E83" i="25"/>
  <c r="C665" i="28"/>
  <c r="F144" i="23"/>
  <c r="G144" i="23" s="1"/>
  <c r="B143" i="21"/>
  <c r="G144" i="16"/>
  <c r="C83" i="25"/>
  <c r="B83" i="25"/>
  <c r="F145" i="16"/>
  <c r="K130" i="4"/>
  <c r="C129" i="4"/>
  <c r="R748" i="4"/>
  <c r="J747" i="4"/>
  <c r="M459" i="4"/>
  <c r="E458" i="4"/>
  <c r="R749" i="12"/>
  <c r="J748" i="12"/>
  <c r="E459" i="12"/>
  <c r="M460" i="12"/>
  <c r="C127" i="12"/>
  <c r="K128" i="12"/>
  <c r="C143" i="21" l="1"/>
  <c r="F143" i="21"/>
  <c r="E84" i="25"/>
  <c r="C666" i="28"/>
  <c r="C84" i="25"/>
  <c r="B84" i="25"/>
  <c r="F145" i="23"/>
  <c r="G145" i="23" s="1"/>
  <c r="B144" i="21"/>
  <c r="G145" i="16"/>
  <c r="F146" i="16"/>
  <c r="M460" i="4"/>
  <c r="E459" i="4"/>
  <c r="R749" i="4"/>
  <c r="J748" i="4"/>
  <c r="K131" i="4"/>
  <c r="C130" i="4"/>
  <c r="K129" i="12"/>
  <c r="C128" i="12"/>
  <c r="M461" i="12"/>
  <c r="E460" i="12"/>
  <c r="R750" i="12"/>
  <c r="J749" i="12"/>
  <c r="C144" i="21" l="1"/>
  <c r="F144" i="21"/>
  <c r="E85" i="25"/>
  <c r="C667" i="28"/>
  <c r="F146" i="23"/>
  <c r="G146" i="23" s="1"/>
  <c r="B145" i="21"/>
  <c r="G146" i="16"/>
  <c r="C85" i="25"/>
  <c r="B85" i="25"/>
  <c r="F147" i="16"/>
  <c r="K132" i="4"/>
  <c r="C131" i="4"/>
  <c r="R750" i="4"/>
  <c r="J749" i="4"/>
  <c r="M461" i="4"/>
  <c r="E460" i="4"/>
  <c r="J750" i="12"/>
  <c r="R751" i="12"/>
  <c r="M462" i="12"/>
  <c r="E461" i="12"/>
  <c r="K130" i="12"/>
  <c r="C129" i="12"/>
  <c r="C145" i="21" l="1"/>
  <c r="F145" i="21"/>
  <c r="E86" i="25"/>
  <c r="C668" i="28"/>
  <c r="C86" i="25"/>
  <c r="B86" i="25"/>
  <c r="F147" i="23"/>
  <c r="G147" i="23" s="1"/>
  <c r="B146" i="21"/>
  <c r="G147" i="16"/>
  <c r="F148" i="16"/>
  <c r="M462" i="4"/>
  <c r="E461" i="4"/>
  <c r="R751" i="4"/>
  <c r="J750" i="4"/>
  <c r="K133" i="4"/>
  <c r="C132" i="4"/>
  <c r="C130" i="12"/>
  <c r="K131" i="12"/>
  <c r="M463" i="12"/>
  <c r="E462" i="12"/>
  <c r="J751" i="12"/>
  <c r="R752" i="12"/>
  <c r="C146" i="21" l="1"/>
  <c r="F146" i="21"/>
  <c r="E87" i="25"/>
  <c r="C669" i="28"/>
  <c r="F148" i="23"/>
  <c r="G148" i="23" s="1"/>
  <c r="B147" i="21"/>
  <c r="G148" i="16"/>
  <c r="C87" i="25"/>
  <c r="B87" i="25"/>
  <c r="F149" i="16"/>
  <c r="R752" i="4"/>
  <c r="J751" i="4"/>
  <c r="K134" i="4"/>
  <c r="C133" i="4"/>
  <c r="M463" i="4"/>
  <c r="E462" i="4"/>
  <c r="R753" i="12"/>
  <c r="J752" i="12"/>
  <c r="E463" i="12"/>
  <c r="M464" i="12"/>
  <c r="C131" i="12"/>
  <c r="K132" i="12"/>
  <c r="C147" i="21" l="1"/>
  <c r="F147" i="21"/>
  <c r="E88" i="25"/>
  <c r="C670" i="28"/>
  <c r="C88" i="25"/>
  <c r="B88" i="25"/>
  <c r="F149" i="23"/>
  <c r="G149" i="23" s="1"/>
  <c r="B148" i="21"/>
  <c r="G149" i="16"/>
  <c r="F150" i="16"/>
  <c r="M464" i="4"/>
  <c r="E463" i="4"/>
  <c r="K135" i="4"/>
  <c r="C134" i="4"/>
  <c r="R753" i="4"/>
  <c r="J752" i="4"/>
  <c r="K133" i="12"/>
  <c r="C132" i="12"/>
  <c r="M465" i="12"/>
  <c r="E464" i="12"/>
  <c r="R754" i="12"/>
  <c r="J753" i="12"/>
  <c r="C148" i="21" l="1"/>
  <c r="F148" i="21"/>
  <c r="E89" i="25"/>
  <c r="C671" i="28"/>
  <c r="C89" i="25"/>
  <c r="B89" i="25"/>
  <c r="F150" i="23"/>
  <c r="G150" i="23" s="1"/>
  <c r="B149" i="21"/>
  <c r="G150" i="16"/>
  <c r="F151" i="16"/>
  <c r="K136" i="4"/>
  <c r="C135" i="4"/>
  <c r="R754" i="4"/>
  <c r="J753" i="4"/>
  <c r="M465" i="4"/>
  <c r="E464" i="4"/>
  <c r="M466" i="12"/>
  <c r="E465" i="12"/>
  <c r="J754" i="12"/>
  <c r="R755" i="12"/>
  <c r="K134" i="12"/>
  <c r="C133" i="12"/>
  <c r="C149" i="21" l="1"/>
  <c r="F149" i="21"/>
  <c r="E90" i="25"/>
  <c r="C672" i="28"/>
  <c r="F151" i="23"/>
  <c r="G151" i="23" s="1"/>
  <c r="B150" i="21"/>
  <c r="G151" i="16"/>
  <c r="C90" i="25"/>
  <c r="B90" i="25"/>
  <c r="F152" i="16"/>
  <c r="M466" i="4"/>
  <c r="E465" i="4"/>
  <c r="R755" i="4"/>
  <c r="J754" i="4"/>
  <c r="K137" i="4"/>
  <c r="C136" i="4"/>
  <c r="K135" i="12"/>
  <c r="C134" i="12"/>
  <c r="R756" i="12"/>
  <c r="J755" i="12"/>
  <c r="M467" i="12"/>
  <c r="E466" i="12"/>
  <c r="C150" i="21" l="1"/>
  <c r="F150" i="21"/>
  <c r="E91" i="25"/>
  <c r="C91" i="25" s="1"/>
  <c r="C673" i="28"/>
  <c r="B91" i="25"/>
  <c r="F152" i="23"/>
  <c r="G152" i="23" s="1"/>
  <c r="B151" i="21"/>
  <c r="G152" i="16"/>
  <c r="F153" i="16"/>
  <c r="K138" i="4"/>
  <c r="C137" i="4"/>
  <c r="R756" i="4"/>
  <c r="J755" i="4"/>
  <c r="M467" i="4"/>
  <c r="E466" i="4"/>
  <c r="E467" i="12"/>
  <c r="M468" i="12"/>
  <c r="R757" i="12"/>
  <c r="J756" i="12"/>
  <c r="C135" i="12"/>
  <c r="K136" i="12"/>
  <c r="C151" i="21" l="1"/>
  <c r="F151" i="21"/>
  <c r="E92" i="25"/>
  <c r="C674" i="28"/>
  <c r="C92" i="25"/>
  <c r="B92" i="25"/>
  <c r="F153" i="23"/>
  <c r="G153" i="23" s="1"/>
  <c r="B152" i="21"/>
  <c r="G153" i="16"/>
  <c r="F154" i="16"/>
  <c r="M468" i="4"/>
  <c r="E467" i="4"/>
  <c r="R757" i="4"/>
  <c r="J756" i="4"/>
  <c r="K139" i="4"/>
  <c r="C138" i="4"/>
  <c r="K137" i="12"/>
  <c r="C136" i="12"/>
  <c r="R758" i="12"/>
  <c r="J757" i="12"/>
  <c r="E468" i="12"/>
  <c r="M469" i="12"/>
  <c r="C152" i="21" l="1"/>
  <c r="F152" i="21"/>
  <c r="E93" i="25"/>
  <c r="C675" i="28"/>
  <c r="F154" i="23"/>
  <c r="G154" i="23" s="1"/>
  <c r="B153" i="21"/>
  <c r="G154" i="16"/>
  <c r="C93" i="25"/>
  <c r="B93" i="25"/>
  <c r="F155" i="16"/>
  <c r="K140" i="4"/>
  <c r="C139" i="4"/>
  <c r="R758" i="4"/>
  <c r="J757" i="4"/>
  <c r="M469" i="4"/>
  <c r="E468" i="4"/>
  <c r="J758" i="12"/>
  <c r="R759" i="12"/>
  <c r="M470" i="12"/>
  <c r="E469" i="12"/>
  <c r="K138" i="12"/>
  <c r="C137" i="12"/>
  <c r="C153" i="21" l="1"/>
  <c r="F153" i="21"/>
  <c r="E94" i="25"/>
  <c r="C676" i="28"/>
  <c r="C94" i="25"/>
  <c r="B94" i="25"/>
  <c r="F155" i="23"/>
  <c r="G155" i="23" s="1"/>
  <c r="B154" i="21"/>
  <c r="G155" i="16"/>
  <c r="F156" i="16"/>
  <c r="M470" i="4"/>
  <c r="E469" i="4"/>
  <c r="R759" i="4"/>
  <c r="J758" i="4"/>
  <c r="K141" i="4"/>
  <c r="C140" i="4"/>
  <c r="M471" i="12"/>
  <c r="E470" i="12"/>
  <c r="C138" i="12"/>
  <c r="K139" i="12"/>
  <c r="R760" i="12"/>
  <c r="J759" i="12"/>
  <c r="C154" i="21" l="1"/>
  <c r="F154" i="21"/>
  <c r="E95" i="25"/>
  <c r="C677" i="28"/>
  <c r="F156" i="23"/>
  <c r="G156" i="23" s="1"/>
  <c r="B155" i="21"/>
  <c r="G156" i="16"/>
  <c r="C95" i="25"/>
  <c r="B95" i="25"/>
  <c r="F157" i="16"/>
  <c r="K142" i="4"/>
  <c r="C141" i="4"/>
  <c r="R760" i="4"/>
  <c r="J759" i="4"/>
  <c r="M471" i="4"/>
  <c r="E470" i="4"/>
  <c r="R761" i="12"/>
  <c r="J760" i="12"/>
  <c r="C139" i="12"/>
  <c r="K140" i="12"/>
  <c r="M472" i="12"/>
  <c r="E471" i="12"/>
  <c r="C155" i="21" l="1"/>
  <c r="F155" i="21"/>
  <c r="E96" i="25"/>
  <c r="C678" i="28"/>
  <c r="C96" i="25"/>
  <c r="B96" i="25"/>
  <c r="F157" i="23"/>
  <c r="G157" i="23" s="1"/>
  <c r="B156" i="21"/>
  <c r="G157" i="16"/>
  <c r="F158" i="16"/>
  <c r="M472" i="4"/>
  <c r="E471" i="4"/>
  <c r="R761" i="4"/>
  <c r="J760" i="4"/>
  <c r="K143" i="4"/>
  <c r="C142" i="4"/>
  <c r="E472" i="12"/>
  <c r="M473" i="12"/>
  <c r="K141" i="12"/>
  <c r="C140" i="12"/>
  <c r="R762" i="12"/>
  <c r="J761" i="12"/>
  <c r="C156" i="21" l="1"/>
  <c r="F156" i="21"/>
  <c r="E97" i="25"/>
  <c r="C679" i="28"/>
  <c r="F158" i="23"/>
  <c r="G158" i="23" s="1"/>
  <c r="B157" i="21"/>
  <c r="G158" i="16"/>
  <c r="C97" i="25"/>
  <c r="B97" i="25"/>
  <c r="F159" i="16"/>
  <c r="K144" i="4"/>
  <c r="C143" i="4"/>
  <c r="R762" i="4"/>
  <c r="J761" i="4"/>
  <c r="M473" i="4"/>
  <c r="E472" i="4"/>
  <c r="K142" i="12"/>
  <c r="C141" i="12"/>
  <c r="J762" i="12"/>
  <c r="R763" i="12"/>
  <c r="M474" i="12"/>
  <c r="E473" i="12"/>
  <c r="C157" i="21" l="1"/>
  <c r="F157" i="21"/>
  <c r="E98" i="25"/>
  <c r="C680" i="28"/>
  <c r="F159" i="23"/>
  <c r="G159" i="23" s="1"/>
  <c r="B158" i="21"/>
  <c r="G159" i="16"/>
  <c r="C98" i="25"/>
  <c r="B98" i="25"/>
  <c r="F160" i="16"/>
  <c r="M474" i="4"/>
  <c r="E473" i="4"/>
  <c r="R763" i="4"/>
  <c r="J762" i="4"/>
  <c r="K145" i="4"/>
  <c r="C144" i="4"/>
  <c r="M475" i="12"/>
  <c r="E474" i="12"/>
  <c r="R764" i="12"/>
  <c r="J763" i="12"/>
  <c r="C142" i="12"/>
  <c r="K143" i="12"/>
  <c r="C158" i="21" l="1"/>
  <c r="F158" i="21"/>
  <c r="E99" i="25"/>
  <c r="C681" i="28"/>
  <c r="F160" i="23"/>
  <c r="G160" i="23" s="1"/>
  <c r="B159" i="21"/>
  <c r="G160" i="16"/>
  <c r="C99" i="25"/>
  <c r="B99" i="25"/>
  <c r="F161" i="16"/>
  <c r="K146" i="4"/>
  <c r="C145" i="4"/>
  <c r="R764" i="4"/>
  <c r="J763" i="4"/>
  <c r="M475" i="4"/>
  <c r="E474" i="4"/>
  <c r="C143" i="12"/>
  <c r="K144" i="12"/>
  <c r="R765" i="12"/>
  <c r="J764" i="12"/>
  <c r="M476" i="12"/>
  <c r="E475" i="12"/>
  <c r="C159" i="21" l="1"/>
  <c r="F159" i="21"/>
  <c r="E100" i="25"/>
  <c r="C682" i="28"/>
  <c r="F161" i="23"/>
  <c r="G161" i="23" s="1"/>
  <c r="B160" i="21"/>
  <c r="G161" i="16"/>
  <c r="C100" i="25"/>
  <c r="B100" i="25"/>
  <c r="F162" i="16"/>
  <c r="M476" i="4"/>
  <c r="E475" i="4"/>
  <c r="R765" i="4"/>
  <c r="J764" i="4"/>
  <c r="K147" i="4"/>
  <c r="C146" i="4"/>
  <c r="R766" i="12"/>
  <c r="J765" i="12"/>
  <c r="E476" i="12"/>
  <c r="M477" i="12"/>
  <c r="K145" i="12"/>
  <c r="C144" i="12"/>
  <c r="C160" i="21" l="1"/>
  <c r="F160" i="21"/>
  <c r="E101" i="25"/>
  <c r="C683" i="28"/>
  <c r="B101" i="25"/>
  <c r="C101" i="25"/>
  <c r="F162" i="23"/>
  <c r="G162" i="23" s="1"/>
  <c r="B161" i="21"/>
  <c r="G162" i="16"/>
  <c r="F163" i="16"/>
  <c r="R766" i="4"/>
  <c r="J765" i="4"/>
  <c r="K148" i="4"/>
  <c r="C147" i="4"/>
  <c r="M477" i="4"/>
  <c r="E476" i="4"/>
  <c r="K146" i="12"/>
  <c r="C145" i="12"/>
  <c r="M478" i="12"/>
  <c r="E477" i="12"/>
  <c r="J766" i="12"/>
  <c r="R767" i="12"/>
  <c r="C161" i="21" l="1"/>
  <c r="F161" i="21"/>
  <c r="E102" i="25"/>
  <c r="C102" i="25" s="1"/>
  <c r="C684" i="28"/>
  <c r="B102" i="25"/>
  <c r="F163" i="23"/>
  <c r="G163" i="23" s="1"/>
  <c r="B162" i="21"/>
  <c r="G163" i="16"/>
  <c r="F164" i="16"/>
  <c r="K149" i="4"/>
  <c r="C148" i="4"/>
  <c r="M478" i="4"/>
  <c r="E477" i="4"/>
  <c r="R767" i="4"/>
  <c r="J766" i="4"/>
  <c r="R768" i="12"/>
  <c r="J767" i="12"/>
  <c r="M479" i="12"/>
  <c r="E478" i="12"/>
  <c r="C146" i="12"/>
  <c r="K147" i="12"/>
  <c r="C162" i="21" l="1"/>
  <c r="F162" i="21"/>
  <c r="E103" i="25"/>
  <c r="C103" i="25" s="1"/>
  <c r="C685" i="28"/>
  <c r="B103" i="25"/>
  <c r="F164" i="23"/>
  <c r="G164" i="23" s="1"/>
  <c r="B163" i="21"/>
  <c r="G164" i="16"/>
  <c r="F165" i="16"/>
  <c r="R768" i="4"/>
  <c r="J767" i="4"/>
  <c r="M479" i="4"/>
  <c r="E478" i="4"/>
  <c r="K150" i="4"/>
  <c r="C149" i="4"/>
  <c r="C147" i="12"/>
  <c r="K148" i="12"/>
  <c r="M480" i="12"/>
  <c r="E479" i="12"/>
  <c r="R769" i="12"/>
  <c r="J768" i="12"/>
  <c r="C163" i="21" l="1"/>
  <c r="F163" i="21"/>
  <c r="E104" i="25"/>
  <c r="C686" i="28"/>
  <c r="F165" i="23"/>
  <c r="G165" i="23" s="1"/>
  <c r="B164" i="21"/>
  <c r="G165" i="16"/>
  <c r="C104" i="25"/>
  <c r="B104" i="25"/>
  <c r="F166" i="16"/>
  <c r="K151" i="4"/>
  <c r="C150" i="4"/>
  <c r="M480" i="4"/>
  <c r="E479" i="4"/>
  <c r="R769" i="4"/>
  <c r="J768" i="4"/>
  <c r="M481" i="12"/>
  <c r="E480" i="12"/>
  <c r="K149" i="12"/>
  <c r="C148" i="12"/>
  <c r="R770" i="12"/>
  <c r="J769" i="12"/>
  <c r="C164" i="21" l="1"/>
  <c r="F164" i="21"/>
  <c r="E105" i="25"/>
  <c r="C687" i="28"/>
  <c r="F166" i="23"/>
  <c r="G166" i="23" s="1"/>
  <c r="B165" i="21"/>
  <c r="G166" i="16"/>
  <c r="C105" i="25"/>
  <c r="B105" i="25"/>
  <c r="F167" i="16"/>
  <c r="R770" i="4"/>
  <c r="J769" i="4"/>
  <c r="M481" i="4"/>
  <c r="E480" i="4"/>
  <c r="K152" i="4"/>
  <c r="C151" i="4"/>
  <c r="J770" i="12"/>
  <c r="R771" i="12"/>
  <c r="K150" i="12"/>
  <c r="C149" i="12"/>
  <c r="M482" i="12"/>
  <c r="E481" i="12"/>
  <c r="C165" i="21" l="1"/>
  <c r="F165" i="21"/>
  <c r="E106" i="25"/>
  <c r="C106" i="25" s="1"/>
  <c r="C688" i="28"/>
  <c r="F167" i="23"/>
  <c r="G167" i="23" s="1"/>
  <c r="B166" i="21"/>
  <c r="G167" i="16"/>
  <c r="F168" i="16"/>
  <c r="K153" i="4"/>
  <c r="C152" i="4"/>
  <c r="M482" i="4"/>
  <c r="E481" i="4"/>
  <c r="R771" i="4"/>
  <c r="J770" i="4"/>
  <c r="E482" i="12"/>
  <c r="M483" i="12"/>
  <c r="K151" i="12"/>
  <c r="C150" i="12"/>
  <c r="R772" i="12"/>
  <c r="J771" i="12"/>
  <c r="C166" i="21" l="1"/>
  <c r="F166" i="21"/>
  <c r="B106" i="25"/>
  <c r="E107" i="25"/>
  <c r="C107" i="25" s="1"/>
  <c r="C689" i="28"/>
  <c r="F168" i="23"/>
  <c r="G168" i="23" s="1"/>
  <c r="B167" i="21"/>
  <c r="G168" i="16"/>
  <c r="F169" i="16"/>
  <c r="R772" i="4"/>
  <c r="J771" i="4"/>
  <c r="M483" i="4"/>
  <c r="E482" i="4"/>
  <c r="K154" i="4"/>
  <c r="C153" i="4"/>
  <c r="R773" i="12"/>
  <c r="J772" i="12"/>
  <c r="C151" i="12"/>
  <c r="K152" i="12"/>
  <c r="E483" i="12"/>
  <c r="M484" i="12"/>
  <c r="C167" i="21" l="1"/>
  <c r="F167" i="21"/>
  <c r="E108" i="25"/>
  <c r="B108" i="25" s="1"/>
  <c r="C690" i="28"/>
  <c r="B107" i="25"/>
  <c r="F169" i="23"/>
  <c r="G169" i="23" s="1"/>
  <c r="B168" i="21"/>
  <c r="G169" i="16"/>
  <c r="F170" i="16"/>
  <c r="K155" i="4"/>
  <c r="C154" i="4"/>
  <c r="M484" i="4"/>
  <c r="E483" i="4"/>
  <c r="R773" i="4"/>
  <c r="J772" i="4"/>
  <c r="M485" i="12"/>
  <c r="E484" i="12"/>
  <c r="K153" i="12"/>
  <c r="C152" i="12"/>
  <c r="R774" i="12"/>
  <c r="J773" i="12"/>
  <c r="C168" i="21" l="1"/>
  <c r="F168" i="21"/>
  <c r="C108" i="25"/>
  <c r="E109" i="25"/>
  <c r="C109" i="25" s="1"/>
  <c r="C691" i="28"/>
  <c r="F170" i="23"/>
  <c r="G170" i="23" s="1"/>
  <c r="B169" i="21"/>
  <c r="G170" i="16"/>
  <c r="F171" i="16"/>
  <c r="R774" i="4"/>
  <c r="J773" i="4"/>
  <c r="M485" i="4"/>
  <c r="E484" i="4"/>
  <c r="K156" i="4"/>
  <c r="C155" i="4"/>
  <c r="K154" i="12"/>
  <c r="C153" i="12"/>
  <c r="J774" i="12"/>
  <c r="R775" i="12"/>
  <c r="M486" i="12"/>
  <c r="E485" i="12"/>
  <c r="C169" i="21" l="1"/>
  <c r="F169" i="21"/>
  <c r="B109" i="25"/>
  <c r="E110" i="25"/>
  <c r="C692" i="28"/>
  <c r="F171" i="23"/>
  <c r="G171" i="23" s="1"/>
  <c r="B170" i="21"/>
  <c r="G171" i="16"/>
  <c r="C110" i="25"/>
  <c r="B110" i="25"/>
  <c r="F172" i="16"/>
  <c r="K157" i="4"/>
  <c r="C156" i="4"/>
  <c r="M486" i="4"/>
  <c r="E485" i="4"/>
  <c r="R775" i="4"/>
  <c r="J774" i="4"/>
  <c r="M487" i="12"/>
  <c r="E486" i="12"/>
  <c r="R776" i="12"/>
  <c r="J775" i="12"/>
  <c r="K155" i="12"/>
  <c r="C154" i="12"/>
  <c r="C170" i="21" l="1"/>
  <c r="F170" i="21"/>
  <c r="E111" i="25"/>
  <c r="C693" i="28"/>
  <c r="C111" i="25"/>
  <c r="B111" i="25"/>
  <c r="F172" i="23"/>
  <c r="G172" i="23" s="1"/>
  <c r="B171" i="21"/>
  <c r="G172" i="16"/>
  <c r="F173" i="16"/>
  <c r="R776" i="4"/>
  <c r="J775" i="4"/>
  <c r="M487" i="4"/>
  <c r="E486" i="4"/>
  <c r="K158" i="4"/>
  <c r="C157" i="4"/>
  <c r="C155" i="12"/>
  <c r="K156" i="12"/>
  <c r="R777" i="12"/>
  <c r="J776" i="12"/>
  <c r="E487" i="12"/>
  <c r="M488" i="12"/>
  <c r="C171" i="21" l="1"/>
  <c r="F171" i="21"/>
  <c r="E112" i="25"/>
  <c r="C694" i="28"/>
  <c r="F173" i="23"/>
  <c r="G173" i="23" s="1"/>
  <c r="B172" i="21"/>
  <c r="G173" i="16"/>
  <c r="C112" i="25"/>
  <c r="B112" i="25"/>
  <c r="F174" i="16"/>
  <c r="K159" i="4"/>
  <c r="C158" i="4"/>
  <c r="M488" i="4"/>
  <c r="E487" i="4"/>
  <c r="R777" i="4"/>
  <c r="J776" i="4"/>
  <c r="M489" i="12"/>
  <c r="E488" i="12"/>
  <c r="R778" i="12"/>
  <c r="J777" i="12"/>
  <c r="K157" i="12"/>
  <c r="C156" i="12"/>
  <c r="C172" i="21" l="1"/>
  <c r="F172" i="21"/>
  <c r="E113" i="25"/>
  <c r="C113" i="25" s="1"/>
  <c r="C695" i="28"/>
  <c r="F174" i="23"/>
  <c r="G174" i="23" s="1"/>
  <c r="B173" i="21"/>
  <c r="G174" i="16"/>
  <c r="F175" i="16"/>
  <c r="R778" i="4"/>
  <c r="J777" i="4"/>
  <c r="M489" i="4"/>
  <c r="E488" i="4"/>
  <c r="K160" i="4"/>
  <c r="C159" i="4"/>
  <c r="J778" i="12"/>
  <c r="R779" i="12"/>
  <c r="K158" i="12"/>
  <c r="C157" i="12"/>
  <c r="M490" i="12"/>
  <c r="E489" i="12"/>
  <c r="C173" i="21" l="1"/>
  <c r="F173" i="21"/>
  <c r="B113" i="25"/>
  <c r="E114" i="25"/>
  <c r="C114" i="25" s="1"/>
  <c r="C696" i="28"/>
  <c r="B114" i="25"/>
  <c r="F175" i="23"/>
  <c r="G175" i="23" s="1"/>
  <c r="B174" i="21"/>
  <c r="G175" i="16"/>
  <c r="F176" i="16"/>
  <c r="K161" i="4"/>
  <c r="C160" i="4"/>
  <c r="M490" i="4"/>
  <c r="E489" i="4"/>
  <c r="R779" i="4"/>
  <c r="J778" i="4"/>
  <c r="E490" i="12"/>
  <c r="M491" i="12"/>
  <c r="C158" i="12"/>
  <c r="K159" i="12"/>
  <c r="R780" i="12"/>
  <c r="J779" i="12"/>
  <c r="C174" i="21" l="1"/>
  <c r="F174" i="21"/>
  <c r="E115" i="25"/>
  <c r="C697" i="28"/>
  <c r="F176" i="23"/>
  <c r="G176" i="23" s="1"/>
  <c r="B175" i="21"/>
  <c r="G176" i="16"/>
  <c r="C115" i="25"/>
  <c r="B115" i="25"/>
  <c r="F177" i="16"/>
  <c r="R780" i="4"/>
  <c r="J779" i="4"/>
  <c r="M491" i="4"/>
  <c r="E490" i="4"/>
  <c r="K162" i="4"/>
  <c r="C161" i="4"/>
  <c r="R781" i="12"/>
  <c r="J780" i="12"/>
  <c r="C159" i="12"/>
  <c r="K160" i="12"/>
  <c r="E491" i="12"/>
  <c r="M492" i="12"/>
  <c r="C175" i="21" l="1"/>
  <c r="F175" i="21"/>
  <c r="E116" i="25"/>
  <c r="C698" i="28"/>
  <c r="C116" i="25"/>
  <c r="B116" i="25"/>
  <c r="F177" i="23"/>
  <c r="G177" i="23" s="1"/>
  <c r="B176" i="21"/>
  <c r="G177" i="16"/>
  <c r="F178" i="16"/>
  <c r="K163" i="4"/>
  <c r="C162" i="4"/>
  <c r="M492" i="4"/>
  <c r="E491" i="4"/>
  <c r="R781" i="4"/>
  <c r="J780" i="4"/>
  <c r="M493" i="12"/>
  <c r="E492" i="12"/>
  <c r="K161" i="12"/>
  <c r="C160" i="12"/>
  <c r="R782" i="12"/>
  <c r="J781" i="12"/>
  <c r="C176" i="21" l="1"/>
  <c r="F176" i="21"/>
  <c r="E117" i="25"/>
  <c r="C117" i="25" s="1"/>
  <c r="C699" i="28"/>
  <c r="F178" i="23"/>
  <c r="G178" i="23" s="1"/>
  <c r="B177" i="21"/>
  <c r="G178" i="16"/>
  <c r="F179" i="16"/>
  <c r="M493" i="4"/>
  <c r="E492" i="4"/>
  <c r="R782" i="4"/>
  <c r="J781" i="4"/>
  <c r="K164" i="4"/>
  <c r="C163" i="4"/>
  <c r="J782" i="12"/>
  <c r="R783" i="12"/>
  <c r="K162" i="12"/>
  <c r="C161" i="12"/>
  <c r="M494" i="12"/>
  <c r="E493" i="12"/>
  <c r="C177" i="21" l="1"/>
  <c r="F177" i="21"/>
  <c r="B117" i="25"/>
  <c r="E118" i="25"/>
  <c r="C118" i="25" s="1"/>
  <c r="C700" i="28"/>
  <c r="F179" i="23"/>
  <c r="G179" i="23" s="1"/>
  <c r="B178" i="21"/>
  <c r="G179" i="16"/>
  <c r="F180" i="16"/>
  <c r="K165" i="4"/>
  <c r="C164" i="4"/>
  <c r="R783" i="4"/>
  <c r="J782" i="4"/>
  <c r="M494" i="4"/>
  <c r="E493" i="4"/>
  <c r="M495" i="12"/>
  <c r="E494" i="12"/>
  <c r="J783" i="12"/>
  <c r="R784" i="12"/>
  <c r="C162" i="12"/>
  <c r="K163" i="12"/>
  <c r="C178" i="21" l="1"/>
  <c r="F178" i="21"/>
  <c r="B118" i="25"/>
  <c r="E119" i="25"/>
  <c r="C701" i="28"/>
  <c r="F180" i="23"/>
  <c r="G180" i="23" s="1"/>
  <c r="B179" i="21"/>
  <c r="G180" i="16"/>
  <c r="C119" i="25"/>
  <c r="B119" i="25"/>
  <c r="F181" i="16"/>
  <c r="M495" i="4"/>
  <c r="E494" i="4"/>
  <c r="R784" i="4"/>
  <c r="J783" i="4"/>
  <c r="K166" i="4"/>
  <c r="C165" i="4"/>
  <c r="C163" i="12"/>
  <c r="K164" i="12"/>
  <c r="R785" i="12"/>
  <c r="J784" i="12"/>
  <c r="E495" i="12"/>
  <c r="M496" i="12"/>
  <c r="C179" i="21" l="1"/>
  <c r="F179" i="21"/>
  <c r="E120" i="25"/>
  <c r="C702" i="28"/>
  <c r="C120" i="25"/>
  <c r="B120" i="25"/>
  <c r="F181" i="23"/>
  <c r="G181" i="23" s="1"/>
  <c r="B180" i="21"/>
  <c r="G181" i="16"/>
  <c r="F182" i="16"/>
  <c r="R785" i="4"/>
  <c r="J784" i="4"/>
  <c r="K167" i="4"/>
  <c r="C166" i="4"/>
  <c r="M496" i="4"/>
  <c r="E495" i="4"/>
  <c r="M497" i="12"/>
  <c r="E496" i="12"/>
  <c r="R786" i="12"/>
  <c r="J785" i="12"/>
  <c r="K165" i="12"/>
  <c r="C164" i="12"/>
  <c r="C180" i="21" l="1"/>
  <c r="F180" i="21"/>
  <c r="E121" i="25"/>
  <c r="C703" i="28"/>
  <c r="C121" i="25"/>
  <c r="B121" i="25"/>
  <c r="F182" i="23"/>
  <c r="G182" i="23" s="1"/>
  <c r="B181" i="21"/>
  <c r="G182" i="16"/>
  <c r="F183" i="16"/>
  <c r="M497" i="4"/>
  <c r="E496" i="4"/>
  <c r="K168" i="4"/>
  <c r="C167" i="4"/>
  <c r="R786" i="4"/>
  <c r="J785" i="4"/>
  <c r="J786" i="12"/>
  <c r="R787" i="12"/>
  <c r="K166" i="12"/>
  <c r="C165" i="12"/>
  <c r="M498" i="12"/>
  <c r="E497" i="12"/>
  <c r="C181" i="21" l="1"/>
  <c r="F181" i="21"/>
  <c r="E122" i="25"/>
  <c r="C704" i="28"/>
  <c r="F183" i="23"/>
  <c r="G183" i="23" s="1"/>
  <c r="B182" i="21"/>
  <c r="G183" i="16"/>
  <c r="C122" i="25"/>
  <c r="B122" i="25"/>
  <c r="F184" i="16"/>
  <c r="R787" i="4"/>
  <c r="J786" i="4"/>
  <c r="K169" i="4"/>
  <c r="C168" i="4"/>
  <c r="M498" i="4"/>
  <c r="E497" i="4"/>
  <c r="E498" i="12"/>
  <c r="M499" i="12"/>
  <c r="C166" i="12"/>
  <c r="K167" i="12"/>
  <c r="R788" i="12"/>
  <c r="J787" i="12"/>
  <c r="C182" i="21" l="1"/>
  <c r="F182" i="21"/>
  <c r="E123" i="25"/>
  <c r="C705" i="28"/>
  <c r="F184" i="23"/>
  <c r="G184" i="23" s="1"/>
  <c r="B183" i="21"/>
  <c r="G184" i="16"/>
  <c r="C123" i="25"/>
  <c r="B123" i="25"/>
  <c r="F185" i="16"/>
  <c r="M499" i="4"/>
  <c r="E498" i="4"/>
  <c r="K170" i="4"/>
  <c r="C169" i="4"/>
  <c r="R788" i="4"/>
  <c r="J787" i="4"/>
  <c r="R789" i="12"/>
  <c r="J788" i="12"/>
  <c r="C167" i="12"/>
  <c r="K168" i="12"/>
  <c r="E499" i="12"/>
  <c r="M500" i="12"/>
  <c r="C183" i="21" l="1"/>
  <c r="F183" i="21"/>
  <c r="E124" i="25"/>
  <c r="C706" i="28"/>
  <c r="C124" i="25"/>
  <c r="B124" i="25"/>
  <c r="F185" i="23"/>
  <c r="G185" i="23" s="1"/>
  <c r="B184" i="21"/>
  <c r="G185" i="16"/>
  <c r="F186" i="16"/>
  <c r="R789" i="4"/>
  <c r="J788" i="4"/>
  <c r="K171" i="4"/>
  <c r="C170" i="4"/>
  <c r="M500" i="4"/>
  <c r="E499" i="4"/>
  <c r="M501" i="12"/>
  <c r="E500" i="12"/>
  <c r="K169" i="12"/>
  <c r="C168" i="12"/>
  <c r="R790" i="12"/>
  <c r="J789" i="12"/>
  <c r="C184" i="21" l="1"/>
  <c r="F184" i="21"/>
  <c r="E125" i="25"/>
  <c r="C707" i="28"/>
  <c r="F186" i="23"/>
  <c r="G186" i="23" s="1"/>
  <c r="B185" i="21"/>
  <c r="G186" i="16"/>
  <c r="C125" i="25"/>
  <c r="B125" i="25"/>
  <c r="F187" i="16"/>
  <c r="K172" i="4"/>
  <c r="C171" i="4"/>
  <c r="M501" i="4"/>
  <c r="E500" i="4"/>
  <c r="R790" i="4"/>
  <c r="J789" i="4"/>
  <c r="J790" i="12"/>
  <c r="R791" i="12"/>
  <c r="K170" i="12"/>
  <c r="C169" i="12"/>
  <c r="M502" i="12"/>
  <c r="E501" i="12"/>
  <c r="C185" i="21" l="1"/>
  <c r="F185" i="21"/>
  <c r="E126" i="25"/>
  <c r="C708" i="28"/>
  <c r="C126" i="25"/>
  <c r="B126" i="25"/>
  <c r="F187" i="23"/>
  <c r="G187" i="23" s="1"/>
  <c r="B186" i="21"/>
  <c r="G187" i="16"/>
  <c r="F188" i="16"/>
  <c r="M502" i="4"/>
  <c r="E501" i="4"/>
  <c r="R791" i="4"/>
  <c r="J790" i="4"/>
  <c r="K173" i="4"/>
  <c r="C172" i="4"/>
  <c r="K171" i="12"/>
  <c r="C170" i="12"/>
  <c r="M503" i="12"/>
  <c r="E502" i="12"/>
  <c r="R792" i="12"/>
  <c r="J791" i="12"/>
  <c r="C186" i="21" l="1"/>
  <c r="F186" i="21"/>
  <c r="E127" i="25"/>
  <c r="C709" i="28"/>
  <c r="F188" i="23"/>
  <c r="G188" i="23" s="1"/>
  <c r="B187" i="21"/>
  <c r="G188" i="16"/>
  <c r="C127" i="25"/>
  <c r="B127" i="25"/>
  <c r="F189" i="16"/>
  <c r="K174" i="4"/>
  <c r="C173" i="4"/>
  <c r="R792" i="4"/>
  <c r="J791" i="4"/>
  <c r="M503" i="4"/>
  <c r="E502" i="4"/>
  <c r="E503" i="12"/>
  <c r="M504" i="12"/>
  <c r="R793" i="12"/>
  <c r="J792" i="12"/>
  <c r="C171" i="12"/>
  <c r="K172" i="12"/>
  <c r="C187" i="21" l="1"/>
  <c r="F187" i="21"/>
  <c r="E128" i="25"/>
  <c r="C710" i="28"/>
  <c r="F189" i="23"/>
  <c r="G189" i="23" s="1"/>
  <c r="B188" i="21"/>
  <c r="G189" i="16"/>
  <c r="C128" i="25"/>
  <c r="B128" i="25"/>
  <c r="F190" i="16"/>
  <c r="M504" i="4"/>
  <c r="E503" i="4"/>
  <c r="R793" i="4"/>
  <c r="J792" i="4"/>
  <c r="K175" i="4"/>
  <c r="C174" i="4"/>
  <c r="K173" i="12"/>
  <c r="C172" i="12"/>
  <c r="R794" i="12"/>
  <c r="J793" i="12"/>
  <c r="M505" i="12"/>
  <c r="E504" i="12"/>
  <c r="C188" i="21" l="1"/>
  <c r="F188" i="21"/>
  <c r="E129" i="25"/>
  <c r="C711" i="28"/>
  <c r="F190" i="23"/>
  <c r="G190" i="23" s="1"/>
  <c r="B189" i="21"/>
  <c r="G190" i="16"/>
  <c r="C129" i="25"/>
  <c r="B129" i="25"/>
  <c r="F191" i="16"/>
  <c r="K176" i="4"/>
  <c r="C175" i="4"/>
  <c r="R794" i="4"/>
  <c r="J793" i="4"/>
  <c r="M505" i="4"/>
  <c r="E504" i="4"/>
  <c r="J794" i="12"/>
  <c r="R795" i="12"/>
  <c r="M506" i="12"/>
  <c r="E505" i="12"/>
  <c r="K174" i="12"/>
  <c r="C173" i="12"/>
  <c r="C189" i="21" l="1"/>
  <c r="F189" i="21"/>
  <c r="E130" i="25"/>
  <c r="C712" i="28"/>
  <c r="F191" i="23"/>
  <c r="G191" i="23" s="1"/>
  <c r="B190" i="21"/>
  <c r="G191" i="16"/>
  <c r="C130" i="25"/>
  <c r="B130" i="25"/>
  <c r="F192" i="16"/>
  <c r="M506" i="4"/>
  <c r="E505" i="4"/>
  <c r="R795" i="4"/>
  <c r="J794" i="4"/>
  <c r="K177" i="4"/>
  <c r="C176" i="4"/>
  <c r="E506" i="12"/>
  <c r="M507" i="12"/>
  <c r="K175" i="12"/>
  <c r="C174" i="12"/>
  <c r="R796" i="12"/>
  <c r="J795" i="12"/>
  <c r="C190" i="21" l="1"/>
  <c r="F190" i="21"/>
  <c r="E131" i="25"/>
  <c r="C713" i="28"/>
  <c r="F192" i="23"/>
  <c r="G192" i="23" s="1"/>
  <c r="B191" i="21"/>
  <c r="G192" i="16"/>
  <c r="C131" i="25"/>
  <c r="B131" i="25"/>
  <c r="F193" i="16"/>
  <c r="K178" i="4"/>
  <c r="C177" i="4"/>
  <c r="R796" i="4"/>
  <c r="J795" i="4"/>
  <c r="M507" i="4"/>
  <c r="E506" i="4"/>
  <c r="R797" i="12"/>
  <c r="J796" i="12"/>
  <c r="C175" i="12"/>
  <c r="K176" i="12"/>
  <c r="E507" i="12"/>
  <c r="M508" i="12"/>
  <c r="C191" i="21" l="1"/>
  <c r="F191" i="21"/>
  <c r="E132" i="25"/>
  <c r="C714" i="28"/>
  <c r="C132" i="25"/>
  <c r="B132" i="25"/>
  <c r="F193" i="23"/>
  <c r="G193" i="23" s="1"/>
  <c r="B192" i="21"/>
  <c r="G193" i="16"/>
  <c r="F194" i="16"/>
  <c r="M508" i="4"/>
  <c r="E507" i="4"/>
  <c r="R797" i="4"/>
  <c r="J796" i="4"/>
  <c r="K179" i="4"/>
  <c r="C178" i="4"/>
  <c r="M509" i="12"/>
  <c r="E508" i="12"/>
  <c r="K177" i="12"/>
  <c r="C176" i="12"/>
  <c r="R798" i="12"/>
  <c r="J797" i="12"/>
  <c r="C192" i="21" l="1"/>
  <c r="F192" i="21"/>
  <c r="E133" i="25"/>
  <c r="C715" i="28"/>
  <c r="F194" i="23"/>
  <c r="G194" i="23" s="1"/>
  <c r="B193" i="21"/>
  <c r="G194" i="16"/>
  <c r="B133" i="25"/>
  <c r="C133" i="25"/>
  <c r="F195" i="16"/>
  <c r="K180" i="4"/>
  <c r="C179" i="4"/>
  <c r="R798" i="4"/>
  <c r="J797" i="4"/>
  <c r="M509" i="4"/>
  <c r="E508" i="4"/>
  <c r="K178" i="12"/>
  <c r="C177" i="12"/>
  <c r="J798" i="12"/>
  <c r="R799" i="12"/>
  <c r="M510" i="12"/>
  <c r="E509" i="12"/>
  <c r="C193" i="21" l="1"/>
  <c r="F193" i="21"/>
  <c r="E134" i="25"/>
  <c r="C716" i="28"/>
  <c r="F195" i="23"/>
  <c r="G195" i="23" s="1"/>
  <c r="B194" i="21"/>
  <c r="G195" i="16"/>
  <c r="C134" i="25"/>
  <c r="B134" i="25"/>
  <c r="F196" i="16"/>
  <c r="M510" i="4"/>
  <c r="E509" i="4"/>
  <c r="R799" i="4"/>
  <c r="J798" i="4"/>
  <c r="K181" i="4"/>
  <c r="C180" i="4"/>
  <c r="E510" i="12"/>
  <c r="M511" i="12"/>
  <c r="R800" i="12"/>
  <c r="J799" i="12"/>
  <c r="C178" i="12"/>
  <c r="K179" i="12"/>
  <c r="C194" i="21" l="1"/>
  <c r="F194" i="21"/>
  <c r="E135" i="25"/>
  <c r="C717" i="28"/>
  <c r="F196" i="23"/>
  <c r="G196" i="23" s="1"/>
  <c r="B195" i="21"/>
  <c r="G196" i="16"/>
  <c r="C135" i="25"/>
  <c r="B135" i="25"/>
  <c r="F197" i="16"/>
  <c r="R800" i="4"/>
  <c r="J799" i="4"/>
  <c r="K182" i="4"/>
  <c r="C181" i="4"/>
  <c r="M511" i="4"/>
  <c r="E510" i="4"/>
  <c r="C179" i="12"/>
  <c r="K180" i="12"/>
  <c r="R801" i="12"/>
  <c r="J800" i="12"/>
  <c r="E511" i="12"/>
  <c r="M512" i="12"/>
  <c r="C195" i="21" l="1"/>
  <c r="F195" i="21"/>
  <c r="E136" i="25"/>
  <c r="C718" i="28"/>
  <c r="F197" i="23"/>
  <c r="G197" i="23" s="1"/>
  <c r="B196" i="21"/>
  <c r="G197" i="16"/>
  <c r="C136" i="25"/>
  <c r="B136" i="25"/>
  <c r="F198" i="16"/>
  <c r="K183" i="4"/>
  <c r="C182" i="4"/>
  <c r="M512" i="4"/>
  <c r="E511" i="4"/>
  <c r="R801" i="4"/>
  <c r="J800" i="4"/>
  <c r="M513" i="12"/>
  <c r="E512" i="12"/>
  <c r="R802" i="12"/>
  <c r="J801" i="12"/>
  <c r="K181" i="12"/>
  <c r="C180" i="12"/>
  <c r="C196" i="21" l="1"/>
  <c r="F196" i="21"/>
  <c r="E137" i="25"/>
  <c r="C719" i="28"/>
  <c r="C137" i="25"/>
  <c r="B137" i="25"/>
  <c r="F198" i="23"/>
  <c r="G198" i="23" s="1"/>
  <c r="B197" i="21"/>
  <c r="G198" i="16"/>
  <c r="F199" i="16"/>
  <c r="R802" i="4"/>
  <c r="J801" i="4"/>
  <c r="M513" i="4"/>
  <c r="E512" i="4"/>
  <c r="K184" i="4"/>
  <c r="C183" i="4"/>
  <c r="J802" i="12"/>
  <c r="R803" i="12"/>
  <c r="K182" i="12"/>
  <c r="C181" i="12"/>
  <c r="M514" i="12"/>
  <c r="E513" i="12"/>
  <c r="C197" i="21" l="1"/>
  <c r="F197" i="21"/>
  <c r="E138" i="25"/>
  <c r="C720" i="28"/>
  <c r="F199" i="23"/>
  <c r="G199" i="23" s="1"/>
  <c r="B198" i="21"/>
  <c r="G199" i="16"/>
  <c r="C138" i="25"/>
  <c r="B138" i="25"/>
  <c r="F200" i="16"/>
  <c r="M514" i="4"/>
  <c r="E513" i="4"/>
  <c r="K185" i="4"/>
  <c r="C184" i="4"/>
  <c r="R803" i="4"/>
  <c r="J802" i="4"/>
  <c r="K183" i="12"/>
  <c r="C182" i="12"/>
  <c r="E514" i="12"/>
  <c r="M515" i="12"/>
  <c r="R804" i="12"/>
  <c r="J803" i="12"/>
  <c r="C198" i="21" l="1"/>
  <c r="F198" i="21"/>
  <c r="E139" i="25"/>
  <c r="C721" i="28"/>
  <c r="F200" i="23"/>
  <c r="G200" i="23" s="1"/>
  <c r="B199" i="21"/>
  <c r="G200" i="16"/>
  <c r="C139" i="25"/>
  <c r="B139" i="25"/>
  <c r="F201" i="16"/>
  <c r="K186" i="4"/>
  <c r="C185" i="4"/>
  <c r="R804" i="4"/>
  <c r="J803" i="4"/>
  <c r="M515" i="4"/>
  <c r="E514" i="4"/>
  <c r="E515" i="12"/>
  <c r="M516" i="12"/>
  <c r="R805" i="12"/>
  <c r="J804" i="12"/>
  <c r="C183" i="12"/>
  <c r="K184" i="12"/>
  <c r="C199" i="21" l="1"/>
  <c r="F199" i="21"/>
  <c r="E140" i="25"/>
  <c r="C140" i="25" s="1"/>
  <c r="C722" i="28"/>
  <c r="B140" i="25"/>
  <c r="F201" i="23"/>
  <c r="G201" i="23" s="1"/>
  <c r="B200" i="21"/>
  <c r="G201" i="16"/>
  <c r="F202" i="16"/>
  <c r="R805" i="4"/>
  <c r="J804" i="4"/>
  <c r="M516" i="4"/>
  <c r="E515" i="4"/>
  <c r="K187" i="4"/>
  <c r="C186" i="4"/>
  <c r="C184" i="12"/>
  <c r="K185" i="12"/>
  <c r="R806" i="12"/>
  <c r="J805" i="12"/>
  <c r="M517" i="12"/>
  <c r="E516" i="12"/>
  <c r="C200" i="21" l="1"/>
  <c r="F200" i="21"/>
  <c r="E141" i="25"/>
  <c r="C723" i="28"/>
  <c r="F202" i="23"/>
  <c r="G202" i="23" s="1"/>
  <c r="B201" i="21"/>
  <c r="G202" i="16"/>
  <c r="B141" i="25"/>
  <c r="C141" i="25"/>
  <c r="F203" i="16"/>
  <c r="M517" i="4"/>
  <c r="E516" i="4"/>
  <c r="K188" i="4"/>
  <c r="C187" i="4"/>
  <c r="R806" i="4"/>
  <c r="J805" i="4"/>
  <c r="M518" i="12"/>
  <c r="E517" i="12"/>
  <c r="J806" i="12"/>
  <c r="R807" i="12"/>
  <c r="K186" i="12"/>
  <c r="C185" i="12"/>
  <c r="C201" i="21" l="1"/>
  <c r="F201" i="21"/>
  <c r="E142" i="25"/>
  <c r="C724" i="28"/>
  <c r="F203" i="23"/>
  <c r="G203" i="23" s="1"/>
  <c r="B202" i="21"/>
  <c r="G203" i="16"/>
  <c r="C142" i="25"/>
  <c r="B142" i="25"/>
  <c r="F204" i="16"/>
  <c r="K189" i="4"/>
  <c r="C188" i="4"/>
  <c r="R807" i="4"/>
  <c r="J806" i="4"/>
  <c r="M518" i="4"/>
  <c r="E517" i="4"/>
  <c r="K187" i="12"/>
  <c r="C186" i="12"/>
  <c r="R808" i="12"/>
  <c r="J807" i="12"/>
  <c r="E518" i="12"/>
  <c r="M519" i="12"/>
  <c r="C202" i="21" l="1"/>
  <c r="F202" i="21"/>
  <c r="E143" i="25"/>
  <c r="C725" i="28"/>
  <c r="F204" i="23"/>
  <c r="G204" i="23" s="1"/>
  <c r="B203" i="21"/>
  <c r="G204" i="16"/>
  <c r="C143" i="25"/>
  <c r="B143" i="25"/>
  <c r="F205" i="16"/>
  <c r="M519" i="4"/>
  <c r="E518" i="4"/>
  <c r="R808" i="4"/>
  <c r="J807" i="4"/>
  <c r="K190" i="4"/>
  <c r="C189" i="4"/>
  <c r="E519" i="12"/>
  <c r="M520" i="12"/>
  <c r="R809" i="12"/>
  <c r="J808" i="12"/>
  <c r="K188" i="12"/>
  <c r="C187" i="12"/>
  <c r="C203" i="21" l="1"/>
  <c r="F203" i="21"/>
  <c r="E144" i="25"/>
  <c r="C726" i="28"/>
  <c r="C144" i="25"/>
  <c r="B144" i="25"/>
  <c r="F205" i="23"/>
  <c r="G205" i="23" s="1"/>
  <c r="B204" i="21"/>
  <c r="G205" i="16"/>
  <c r="F206" i="16"/>
  <c r="R809" i="4"/>
  <c r="J808" i="4"/>
  <c r="K191" i="4"/>
  <c r="C190" i="4"/>
  <c r="M520" i="4"/>
  <c r="E519" i="4"/>
  <c r="R810" i="12"/>
  <c r="J809" i="12"/>
  <c r="C188" i="12"/>
  <c r="K189" i="12"/>
  <c r="M521" i="12"/>
  <c r="E520" i="12"/>
  <c r="C204" i="21" l="1"/>
  <c r="F204" i="21"/>
  <c r="E145" i="25"/>
  <c r="C727" i="28"/>
  <c r="C145" i="25"/>
  <c r="B145" i="25"/>
  <c r="F206" i="23"/>
  <c r="G206" i="23" s="1"/>
  <c r="B205" i="21"/>
  <c r="G206" i="16"/>
  <c r="F207" i="16"/>
  <c r="M521" i="4"/>
  <c r="E520" i="4"/>
  <c r="K192" i="4"/>
  <c r="C191" i="4"/>
  <c r="R810" i="4"/>
  <c r="J809" i="4"/>
  <c r="C189" i="12"/>
  <c r="K190" i="12"/>
  <c r="M522" i="12"/>
  <c r="E521" i="12"/>
  <c r="J810" i="12"/>
  <c r="R811" i="12"/>
  <c r="C205" i="21" l="1"/>
  <c r="F205" i="21"/>
  <c r="E146" i="25"/>
  <c r="C728" i="28"/>
  <c r="F207" i="23"/>
  <c r="B206" i="21"/>
  <c r="G207" i="16"/>
  <c r="J329" i="16" s="1"/>
  <c r="J330" i="16" s="1"/>
  <c r="C146" i="25"/>
  <c r="B146" i="25"/>
  <c r="F208" i="16"/>
  <c r="R811" i="4"/>
  <c r="J810" i="4"/>
  <c r="K193" i="4"/>
  <c r="C192" i="4"/>
  <c r="M522" i="4"/>
  <c r="E521" i="4"/>
  <c r="R812" i="12"/>
  <c r="J811" i="12"/>
  <c r="E522" i="12"/>
  <c r="M523" i="12"/>
  <c r="K191" i="12"/>
  <c r="C190" i="12"/>
  <c r="C206" i="21" l="1"/>
  <c r="F206" i="21"/>
  <c r="E147" i="25"/>
  <c r="C729" i="28"/>
  <c r="C147" i="25"/>
  <c r="B147" i="25"/>
  <c r="F208" i="23"/>
  <c r="G208" i="23" s="1"/>
  <c r="B207" i="21"/>
  <c r="G208" i="16"/>
  <c r="K364" i="23"/>
  <c r="K365" i="23" s="1"/>
  <c r="G207" i="23"/>
  <c r="J329" i="23" s="1"/>
  <c r="J330" i="23" s="1"/>
  <c r="F209" i="16"/>
  <c r="K194" i="4"/>
  <c r="C193" i="4"/>
  <c r="M523" i="4"/>
  <c r="E522" i="4"/>
  <c r="R812" i="4"/>
  <c r="J811" i="4"/>
  <c r="E523" i="12"/>
  <c r="M524" i="12"/>
  <c r="K192" i="12"/>
  <c r="C191" i="12"/>
  <c r="R813" i="12"/>
  <c r="J812" i="12"/>
  <c r="C207" i="21" l="1"/>
  <c r="F207" i="21"/>
  <c r="E148" i="25"/>
  <c r="C730" i="28"/>
  <c r="C148" i="25"/>
  <c r="B148" i="25"/>
  <c r="F209" i="23"/>
  <c r="G209" i="23" s="1"/>
  <c r="B208" i="21"/>
  <c r="G209" i="16"/>
  <c r="F210" i="16"/>
  <c r="M524" i="4"/>
  <c r="E523" i="4"/>
  <c r="R813" i="4"/>
  <c r="J812" i="4"/>
  <c r="K195" i="4"/>
  <c r="C194" i="4"/>
  <c r="R814" i="12"/>
  <c r="J813" i="12"/>
  <c r="K193" i="12"/>
  <c r="C192" i="12"/>
  <c r="M525" i="12"/>
  <c r="E524" i="12"/>
  <c r="C208" i="21" l="1"/>
  <c r="F208" i="21"/>
  <c r="E149" i="25"/>
  <c r="C731" i="28"/>
  <c r="F210" i="23"/>
  <c r="G210" i="23" s="1"/>
  <c r="B209" i="21"/>
  <c r="G210" i="16"/>
  <c r="C149" i="25"/>
  <c r="B149" i="25"/>
  <c r="F211" i="16"/>
  <c r="K196" i="4"/>
  <c r="C195" i="4"/>
  <c r="R814" i="4"/>
  <c r="J813" i="4"/>
  <c r="M525" i="4"/>
  <c r="E524" i="4"/>
  <c r="K194" i="12"/>
  <c r="C193" i="12"/>
  <c r="M526" i="12"/>
  <c r="E525" i="12"/>
  <c r="J814" i="12"/>
  <c r="R815" i="12"/>
  <c r="C209" i="21" l="1"/>
  <c r="F209" i="21"/>
  <c r="E150" i="25"/>
  <c r="C732" i="28"/>
  <c r="F211" i="23"/>
  <c r="G211" i="23" s="1"/>
  <c r="B210" i="21"/>
  <c r="G211" i="16"/>
  <c r="C150" i="25"/>
  <c r="B150" i="25"/>
  <c r="F212" i="16"/>
  <c r="M526" i="4"/>
  <c r="E525" i="4"/>
  <c r="R815" i="4"/>
  <c r="J814" i="4"/>
  <c r="K197" i="4"/>
  <c r="C196" i="4"/>
  <c r="J815" i="12"/>
  <c r="R816" i="12"/>
  <c r="E526" i="12"/>
  <c r="M527" i="12"/>
  <c r="K195" i="12"/>
  <c r="C194" i="12"/>
  <c r="C210" i="21" l="1"/>
  <c r="F210" i="21"/>
  <c r="E151" i="25"/>
  <c r="C733" i="28"/>
  <c r="F212" i="23"/>
  <c r="G212" i="23" s="1"/>
  <c r="B211" i="21"/>
  <c r="G212" i="16"/>
  <c r="C151" i="25"/>
  <c r="B151" i="25"/>
  <c r="F213" i="16"/>
  <c r="R816" i="4"/>
  <c r="J815" i="4"/>
  <c r="K198" i="4"/>
  <c r="C197" i="4"/>
  <c r="M527" i="4"/>
  <c r="E526" i="4"/>
  <c r="E527" i="12"/>
  <c r="M528" i="12"/>
  <c r="C195" i="12"/>
  <c r="K196" i="12"/>
  <c r="R817" i="12"/>
  <c r="J816" i="12"/>
  <c r="C211" i="21" l="1"/>
  <c r="F211" i="21"/>
  <c r="E152" i="25"/>
  <c r="C734" i="28"/>
  <c r="F213" i="23"/>
  <c r="G213" i="23" s="1"/>
  <c r="B212" i="21"/>
  <c r="G213" i="16"/>
  <c r="C152" i="25"/>
  <c r="B152" i="25"/>
  <c r="F214" i="16"/>
  <c r="M528" i="4"/>
  <c r="E527" i="4"/>
  <c r="K199" i="4"/>
  <c r="C198" i="4"/>
  <c r="R817" i="4"/>
  <c r="J816" i="4"/>
  <c r="R818" i="12"/>
  <c r="J817" i="12"/>
  <c r="K197" i="12"/>
  <c r="C196" i="12"/>
  <c r="M529" i="12"/>
  <c r="E528" i="12"/>
  <c r="C212" i="21" l="1"/>
  <c r="F212" i="21"/>
  <c r="E153" i="25"/>
  <c r="C735" i="28"/>
  <c r="B153" i="25"/>
  <c r="C153" i="25"/>
  <c r="F214" i="23"/>
  <c r="G214" i="23" s="1"/>
  <c r="B213" i="21"/>
  <c r="G214" i="16"/>
  <c r="F215" i="16"/>
  <c r="R818" i="4"/>
  <c r="J817" i="4"/>
  <c r="K200" i="4"/>
  <c r="C199" i="4"/>
  <c r="M529" i="4"/>
  <c r="E528" i="4"/>
  <c r="K198" i="12"/>
  <c r="C197" i="12"/>
  <c r="M530" i="12"/>
  <c r="E529" i="12"/>
  <c r="J818" i="12"/>
  <c r="R819" i="12"/>
  <c r="C213" i="21" l="1"/>
  <c r="F213" i="21"/>
  <c r="E154" i="25"/>
  <c r="C736" i="28"/>
  <c r="F215" i="23"/>
  <c r="G215" i="23" s="1"/>
  <c r="B214" i="21"/>
  <c r="G215" i="16"/>
  <c r="C154" i="25"/>
  <c r="B154" i="25"/>
  <c r="F216" i="16"/>
  <c r="K201" i="4"/>
  <c r="C200" i="4"/>
  <c r="M530" i="4"/>
  <c r="E529" i="4"/>
  <c r="R819" i="4"/>
  <c r="J818" i="4"/>
  <c r="E530" i="12"/>
  <c r="M531" i="12"/>
  <c r="R820" i="12"/>
  <c r="J819" i="12"/>
  <c r="K199" i="12"/>
  <c r="C198" i="12"/>
  <c r="C214" i="21" l="1"/>
  <c r="F214" i="21"/>
  <c r="E155" i="25"/>
  <c r="C737" i="28"/>
  <c r="F216" i="23"/>
  <c r="G216" i="23" s="1"/>
  <c r="B215" i="21"/>
  <c r="G216" i="16"/>
  <c r="C155" i="25"/>
  <c r="B155" i="25"/>
  <c r="F217" i="16"/>
  <c r="R820" i="4"/>
  <c r="J819" i="4"/>
  <c r="M531" i="4"/>
  <c r="E530" i="4"/>
  <c r="K202" i="4"/>
  <c r="C201" i="4"/>
  <c r="R821" i="12"/>
  <c r="J820" i="12"/>
  <c r="C199" i="12"/>
  <c r="K200" i="12"/>
  <c r="E531" i="12"/>
  <c r="M532" i="12"/>
  <c r="C215" i="21" l="1"/>
  <c r="F215" i="21"/>
  <c r="E156" i="25"/>
  <c r="C738" i="28"/>
  <c r="C156" i="25"/>
  <c r="B156" i="25"/>
  <c r="F217" i="23"/>
  <c r="G217" i="23" s="1"/>
  <c r="B216" i="21"/>
  <c r="G217" i="16"/>
  <c r="F218" i="16"/>
  <c r="K203" i="4"/>
  <c r="C202" i="4"/>
  <c r="M532" i="4"/>
  <c r="E531" i="4"/>
  <c r="R821" i="4"/>
  <c r="J820" i="4"/>
  <c r="M533" i="12"/>
  <c r="E532" i="12"/>
  <c r="C200" i="12"/>
  <c r="K201" i="12"/>
  <c r="R822" i="12"/>
  <c r="J821" i="12"/>
  <c r="C216" i="21" l="1"/>
  <c r="F216" i="21"/>
  <c r="E157" i="25"/>
  <c r="C739" i="28"/>
  <c r="F218" i="23"/>
  <c r="G218" i="23" s="1"/>
  <c r="B217" i="21"/>
  <c r="G218" i="16"/>
  <c r="B157" i="25"/>
  <c r="C157" i="25"/>
  <c r="F219" i="16"/>
  <c r="M533" i="4"/>
  <c r="E532" i="4"/>
  <c r="R822" i="4"/>
  <c r="J821" i="4"/>
  <c r="K204" i="4"/>
  <c r="C203" i="4"/>
  <c r="J822" i="12"/>
  <c r="R823" i="12"/>
  <c r="K202" i="12"/>
  <c r="C201" i="12"/>
  <c r="M534" i="12"/>
  <c r="E533" i="12"/>
  <c r="C217" i="21" l="1"/>
  <c r="F217" i="21"/>
  <c r="E158" i="25"/>
  <c r="C740" i="28"/>
  <c r="F219" i="23"/>
  <c r="G219" i="23" s="1"/>
  <c r="B218" i="21"/>
  <c r="G219" i="16"/>
  <c r="C158" i="25"/>
  <c r="B158" i="25"/>
  <c r="F220" i="16"/>
  <c r="K205" i="4"/>
  <c r="C204" i="4"/>
  <c r="R823" i="4"/>
  <c r="J822" i="4"/>
  <c r="M534" i="4"/>
  <c r="E533" i="4"/>
  <c r="K203" i="12"/>
  <c r="C202" i="12"/>
  <c r="E534" i="12"/>
  <c r="M535" i="12"/>
  <c r="R824" i="12"/>
  <c r="J823" i="12"/>
  <c r="C218" i="21" l="1"/>
  <c r="F218" i="21"/>
  <c r="E159" i="25"/>
  <c r="C159" i="25" s="1"/>
  <c r="C741" i="28"/>
  <c r="B159" i="25"/>
  <c r="F220" i="23"/>
  <c r="G220" i="23" s="1"/>
  <c r="B219" i="21"/>
  <c r="G220" i="16"/>
  <c r="F221" i="16"/>
  <c r="M535" i="4"/>
  <c r="E534" i="4"/>
  <c r="R824" i="4"/>
  <c r="J823" i="4"/>
  <c r="K206" i="4"/>
  <c r="C205" i="4"/>
  <c r="R825" i="12"/>
  <c r="J824" i="12"/>
  <c r="E535" i="12"/>
  <c r="M536" i="12"/>
  <c r="K204" i="12"/>
  <c r="C203" i="12"/>
  <c r="C219" i="21" l="1"/>
  <c r="F219" i="21"/>
  <c r="E160" i="25"/>
  <c r="C160" i="25" s="1"/>
  <c r="C742" i="28"/>
  <c r="B160" i="25"/>
  <c r="F221" i="23"/>
  <c r="G221" i="23" s="1"/>
  <c r="B220" i="21"/>
  <c r="G221" i="16"/>
  <c r="F222" i="16"/>
  <c r="K207" i="4"/>
  <c r="C206" i="4"/>
  <c r="R825" i="4"/>
  <c r="J824" i="4"/>
  <c r="M536" i="4"/>
  <c r="E535" i="4"/>
  <c r="M537" i="12"/>
  <c r="E536" i="12"/>
  <c r="K205" i="12"/>
  <c r="C204" i="12"/>
  <c r="R826" i="12"/>
  <c r="J825" i="12"/>
  <c r="C220" i="21" l="1"/>
  <c r="F220" i="21"/>
  <c r="E161" i="25"/>
  <c r="C743" i="28"/>
  <c r="F222" i="23"/>
  <c r="G222" i="23" s="1"/>
  <c r="B221" i="21"/>
  <c r="G222" i="16"/>
  <c r="C161" i="25"/>
  <c r="B161" i="25"/>
  <c r="F223" i="16"/>
  <c r="M537" i="4"/>
  <c r="E536" i="4"/>
  <c r="R826" i="4"/>
  <c r="J825" i="4"/>
  <c r="K208" i="4"/>
  <c r="C207" i="4"/>
  <c r="J826" i="12"/>
  <c r="R827" i="12"/>
  <c r="C205" i="12"/>
  <c r="K206" i="12"/>
  <c r="M538" i="12"/>
  <c r="E537" i="12"/>
  <c r="C221" i="21" l="1"/>
  <c r="F221" i="21"/>
  <c r="E162" i="25"/>
  <c r="C744" i="28"/>
  <c r="C162" i="25"/>
  <c r="B162" i="25"/>
  <c r="F223" i="23"/>
  <c r="G223" i="23" s="1"/>
  <c r="B222" i="21"/>
  <c r="G223" i="16"/>
  <c r="F224" i="16"/>
  <c r="K209" i="4"/>
  <c r="C208" i="4"/>
  <c r="R827" i="4"/>
  <c r="J826" i="4"/>
  <c r="M538" i="4"/>
  <c r="E537" i="4"/>
  <c r="K207" i="12"/>
  <c r="C206" i="12"/>
  <c r="E538" i="12"/>
  <c r="M539" i="12"/>
  <c r="R828" i="12"/>
  <c r="J827" i="12"/>
  <c r="C222" i="21" l="1"/>
  <c r="F222" i="21"/>
  <c r="E163" i="25"/>
  <c r="C745" i="28"/>
  <c r="F224" i="23"/>
  <c r="G224" i="23" s="1"/>
  <c r="B223" i="21"/>
  <c r="G224" i="16"/>
  <c r="C163" i="25"/>
  <c r="B163" i="25"/>
  <c r="F225" i="16"/>
  <c r="M539" i="4"/>
  <c r="E538" i="4"/>
  <c r="R828" i="4"/>
  <c r="J827" i="4"/>
  <c r="K210" i="4"/>
  <c r="C209" i="4"/>
  <c r="R829" i="12"/>
  <c r="J828" i="12"/>
  <c r="E539" i="12"/>
  <c r="M540" i="12"/>
  <c r="C207" i="12"/>
  <c r="K208" i="12"/>
  <c r="C223" i="21" l="1"/>
  <c r="F223" i="21"/>
  <c r="E164" i="25"/>
  <c r="C746" i="28"/>
  <c r="C164" i="25"/>
  <c r="B164" i="25"/>
  <c r="F225" i="23"/>
  <c r="G225" i="23" s="1"/>
  <c r="B224" i="21"/>
  <c r="G225" i="16"/>
  <c r="F226" i="16"/>
  <c r="R829" i="4"/>
  <c r="J828" i="4"/>
  <c r="K211" i="4"/>
  <c r="C210" i="4"/>
  <c r="M540" i="4"/>
  <c r="E539" i="4"/>
  <c r="K209" i="12"/>
  <c r="C208" i="12"/>
  <c r="M541" i="12"/>
  <c r="E540" i="12"/>
  <c r="R830" i="12"/>
  <c r="J829" i="12"/>
  <c r="C224" i="21" l="1"/>
  <c r="F224" i="21"/>
  <c r="E165" i="25"/>
  <c r="C747" i="28"/>
  <c r="F226" i="23"/>
  <c r="G226" i="23" s="1"/>
  <c r="B225" i="21"/>
  <c r="G226" i="16"/>
  <c r="C165" i="25"/>
  <c r="B165" i="25"/>
  <c r="F227" i="16"/>
  <c r="M541" i="4"/>
  <c r="E540" i="4"/>
  <c r="K212" i="4"/>
  <c r="C211" i="4"/>
  <c r="R830" i="4"/>
  <c r="J829" i="4"/>
  <c r="J830" i="12"/>
  <c r="R831" i="12"/>
  <c r="M542" i="12"/>
  <c r="E541" i="12"/>
  <c r="K210" i="12"/>
  <c r="C209" i="12"/>
  <c r="C225" i="21" l="1"/>
  <c r="F225" i="21"/>
  <c r="E166" i="25"/>
  <c r="C166" i="25" s="1"/>
  <c r="C748" i="28"/>
  <c r="B166" i="25"/>
  <c r="F227" i="23"/>
  <c r="G227" i="23" s="1"/>
  <c r="B226" i="21"/>
  <c r="G227" i="16"/>
  <c r="F228" i="16"/>
  <c r="R831" i="4"/>
  <c r="J830" i="4"/>
  <c r="K213" i="4"/>
  <c r="C212" i="4"/>
  <c r="M542" i="4"/>
  <c r="E541" i="4"/>
  <c r="E542" i="12"/>
  <c r="M543" i="12"/>
  <c r="K211" i="12"/>
  <c r="C210" i="12"/>
  <c r="R832" i="12"/>
  <c r="J831" i="12"/>
  <c r="C226" i="21" l="1"/>
  <c r="F226" i="21"/>
  <c r="E167" i="25"/>
  <c r="C749" i="28"/>
  <c r="F228" i="23"/>
  <c r="G228" i="23" s="1"/>
  <c r="B227" i="21"/>
  <c r="G228" i="16"/>
  <c r="C167" i="25"/>
  <c r="B167" i="25"/>
  <c r="F229" i="16"/>
  <c r="M543" i="4"/>
  <c r="E542" i="4"/>
  <c r="K214" i="4"/>
  <c r="C213" i="4"/>
  <c r="R832" i="4"/>
  <c r="J831" i="4"/>
  <c r="E543" i="12"/>
  <c r="M544" i="12"/>
  <c r="R833" i="12"/>
  <c r="J832" i="12"/>
  <c r="C211" i="12"/>
  <c r="K212" i="12"/>
  <c r="C227" i="21" l="1"/>
  <c r="F227" i="21"/>
  <c r="E168" i="25"/>
  <c r="C750" i="28"/>
  <c r="F229" i="23"/>
  <c r="G229" i="23" s="1"/>
  <c r="B228" i="21"/>
  <c r="G229" i="16"/>
  <c r="C168" i="25"/>
  <c r="B168" i="25"/>
  <c r="F230" i="16"/>
  <c r="R833" i="4"/>
  <c r="J832" i="4"/>
  <c r="K215" i="4"/>
  <c r="C214" i="4"/>
  <c r="M544" i="4"/>
  <c r="E543" i="4"/>
  <c r="R834" i="12"/>
  <c r="J833" i="12"/>
  <c r="K213" i="12"/>
  <c r="C212" i="12"/>
  <c r="M545" i="12"/>
  <c r="E544" i="12"/>
  <c r="C228" i="21" l="1"/>
  <c r="F228" i="21"/>
  <c r="E169" i="25"/>
  <c r="C751" i="28"/>
  <c r="B169" i="25"/>
  <c r="C169" i="25"/>
  <c r="F230" i="23"/>
  <c r="G230" i="23" s="1"/>
  <c r="B229" i="21"/>
  <c r="G230" i="16"/>
  <c r="F231" i="16"/>
  <c r="M545" i="4"/>
  <c r="E544" i="4"/>
  <c r="K216" i="4"/>
  <c r="C215" i="4"/>
  <c r="R834" i="4"/>
  <c r="J833" i="4"/>
  <c r="C213" i="12"/>
  <c r="K214" i="12"/>
  <c r="M546" i="12"/>
  <c r="E545" i="12"/>
  <c r="J834" i="12"/>
  <c r="R835" i="12"/>
  <c r="C229" i="21" l="1"/>
  <c r="F229" i="21"/>
  <c r="E170" i="25"/>
  <c r="C752" i="28"/>
  <c r="F231" i="23"/>
  <c r="G231" i="23" s="1"/>
  <c r="B230" i="21"/>
  <c r="G231" i="16"/>
  <c r="C170" i="25"/>
  <c r="B170" i="25"/>
  <c r="F232" i="16"/>
  <c r="R835" i="4"/>
  <c r="J834" i="4"/>
  <c r="K217" i="4"/>
  <c r="C216" i="4"/>
  <c r="M546" i="4"/>
  <c r="E545" i="4"/>
  <c r="E546" i="12"/>
  <c r="M547" i="12"/>
  <c r="R836" i="12"/>
  <c r="J835" i="12"/>
  <c r="K215" i="12"/>
  <c r="C214" i="12"/>
  <c r="C230" i="21" l="1"/>
  <c r="F230" i="21"/>
  <c r="E171" i="25"/>
  <c r="C753" i="28"/>
  <c r="C171" i="25"/>
  <c r="B171" i="25"/>
  <c r="F232" i="23"/>
  <c r="G232" i="23" s="1"/>
  <c r="B231" i="21"/>
  <c r="G232" i="16"/>
  <c r="F233" i="16"/>
  <c r="M547" i="4"/>
  <c r="E546" i="4"/>
  <c r="K218" i="4"/>
  <c r="C217" i="4"/>
  <c r="R836" i="4"/>
  <c r="J835" i="4"/>
  <c r="C215" i="12"/>
  <c r="K216" i="12"/>
  <c r="E547" i="12"/>
  <c r="M548" i="12"/>
  <c r="R837" i="12"/>
  <c r="J836" i="12"/>
  <c r="C231" i="21" l="1"/>
  <c r="F231" i="21"/>
  <c r="E172" i="25"/>
  <c r="C754" i="28"/>
  <c r="F233" i="23"/>
  <c r="G233" i="23" s="1"/>
  <c r="B232" i="21"/>
  <c r="G233" i="16"/>
  <c r="C172" i="25"/>
  <c r="B172" i="25"/>
  <c r="F234" i="16"/>
  <c r="R837" i="4"/>
  <c r="J836" i="4"/>
  <c r="K219" i="4"/>
  <c r="C218" i="4"/>
  <c r="M548" i="4"/>
  <c r="E547" i="4"/>
  <c r="R838" i="12"/>
  <c r="J837" i="12"/>
  <c r="M549" i="12"/>
  <c r="E548" i="12"/>
  <c r="K217" i="12"/>
  <c r="C216" i="12"/>
  <c r="C232" i="21" l="1"/>
  <c r="F232" i="21"/>
  <c r="E173" i="25"/>
  <c r="C755" i="28"/>
  <c r="B173" i="25"/>
  <c r="C173" i="25"/>
  <c r="F234" i="23"/>
  <c r="G234" i="23" s="1"/>
  <c r="B233" i="21"/>
  <c r="G234" i="16"/>
  <c r="F235" i="16"/>
  <c r="K220" i="4"/>
  <c r="C219" i="4"/>
  <c r="M549" i="4"/>
  <c r="E548" i="4"/>
  <c r="R838" i="4"/>
  <c r="J837" i="4"/>
  <c r="M550" i="12"/>
  <c r="E549" i="12"/>
  <c r="K218" i="12"/>
  <c r="C217" i="12"/>
  <c r="J838" i="12"/>
  <c r="R839" i="12"/>
  <c r="C233" i="21" l="1"/>
  <c r="F233" i="21"/>
  <c r="E174" i="25"/>
  <c r="C756" i="28"/>
  <c r="C174" i="25"/>
  <c r="B174" i="25"/>
  <c r="F235" i="23"/>
  <c r="G235" i="23" s="1"/>
  <c r="B234" i="21"/>
  <c r="G235" i="16"/>
  <c r="F236" i="16"/>
  <c r="R839" i="4"/>
  <c r="J838" i="4"/>
  <c r="M550" i="4"/>
  <c r="E549" i="4"/>
  <c r="K221" i="4"/>
  <c r="C220" i="4"/>
  <c r="R840" i="12"/>
  <c r="J839" i="12"/>
  <c r="K219" i="12"/>
  <c r="C218" i="12"/>
  <c r="E550" i="12"/>
  <c r="M551" i="12"/>
  <c r="C234" i="21" l="1"/>
  <c r="F234" i="21"/>
  <c r="E175" i="25"/>
  <c r="C757" i="28"/>
  <c r="F236" i="23"/>
  <c r="G236" i="23" s="1"/>
  <c r="B235" i="21"/>
  <c r="G236" i="16"/>
  <c r="C175" i="25"/>
  <c r="B175" i="25"/>
  <c r="F237" i="16"/>
  <c r="K222" i="4"/>
  <c r="C221" i="4"/>
  <c r="M551" i="4"/>
  <c r="E550" i="4"/>
  <c r="R840" i="4"/>
  <c r="J839" i="4"/>
  <c r="E551" i="12"/>
  <c r="M552" i="12"/>
  <c r="C219" i="12"/>
  <c r="K220" i="12"/>
  <c r="R841" i="12"/>
  <c r="J840" i="12"/>
  <c r="C235" i="21" l="1"/>
  <c r="F235" i="21"/>
  <c r="E176" i="25"/>
  <c r="C758" i="28"/>
  <c r="F237" i="23"/>
  <c r="G237" i="23" s="1"/>
  <c r="B236" i="21"/>
  <c r="G237" i="16"/>
  <c r="C176" i="25"/>
  <c r="B176" i="25"/>
  <c r="F238" i="16"/>
  <c r="R841" i="4"/>
  <c r="J840" i="4"/>
  <c r="M552" i="4"/>
  <c r="E551" i="4"/>
  <c r="K223" i="4"/>
  <c r="C222" i="4"/>
  <c r="R842" i="12"/>
  <c r="J841" i="12"/>
  <c r="K221" i="12"/>
  <c r="C220" i="12"/>
  <c r="M553" i="12"/>
  <c r="E552" i="12"/>
  <c r="C236" i="21" l="1"/>
  <c r="F236" i="21"/>
  <c r="E177" i="25"/>
  <c r="C759" i="28"/>
  <c r="F238" i="23"/>
  <c r="G238" i="23" s="1"/>
  <c r="B237" i="21"/>
  <c r="G238" i="16"/>
  <c r="C177" i="25"/>
  <c r="B177" i="25"/>
  <c r="F239" i="16"/>
  <c r="K224" i="4"/>
  <c r="C223" i="4"/>
  <c r="M553" i="4"/>
  <c r="E552" i="4"/>
  <c r="R842" i="4"/>
  <c r="J841" i="4"/>
  <c r="M554" i="12"/>
  <c r="E553" i="12"/>
  <c r="C221" i="12"/>
  <c r="K222" i="12"/>
  <c r="J842" i="12"/>
  <c r="R843" i="12"/>
  <c r="C237" i="21" l="1"/>
  <c r="F237" i="21"/>
  <c r="E178" i="25"/>
  <c r="C760" i="28"/>
  <c r="F239" i="23"/>
  <c r="G239" i="23" s="1"/>
  <c r="B238" i="21"/>
  <c r="G239" i="16"/>
  <c r="C178" i="25"/>
  <c r="B178" i="25"/>
  <c r="F240" i="16"/>
  <c r="R843" i="4"/>
  <c r="J842" i="4"/>
  <c r="M554" i="4"/>
  <c r="E553" i="4"/>
  <c r="K225" i="4"/>
  <c r="C224" i="4"/>
  <c r="R844" i="12"/>
  <c r="J843" i="12"/>
  <c r="K223" i="12"/>
  <c r="C222" i="12"/>
  <c r="E554" i="12"/>
  <c r="M555" i="12"/>
  <c r="C238" i="21" l="1"/>
  <c r="F238" i="21"/>
  <c r="E179" i="25"/>
  <c r="C179" i="25" s="1"/>
  <c r="C761" i="28"/>
  <c r="F240" i="23"/>
  <c r="G240" i="23" s="1"/>
  <c r="B239" i="21"/>
  <c r="G240" i="16"/>
  <c r="F241" i="16"/>
  <c r="M555" i="4"/>
  <c r="E554" i="4"/>
  <c r="K226" i="4"/>
  <c r="C225" i="4"/>
  <c r="R844" i="4"/>
  <c r="J843" i="4"/>
  <c r="R845" i="12"/>
  <c r="J844" i="12"/>
  <c r="C223" i="12"/>
  <c r="K224" i="12"/>
  <c r="E555" i="12"/>
  <c r="M556" i="12"/>
  <c r="C239" i="21" l="1"/>
  <c r="F239" i="21"/>
  <c r="B179" i="25"/>
  <c r="E180" i="25"/>
  <c r="C762" i="28"/>
  <c r="F241" i="23"/>
  <c r="G241" i="23" s="1"/>
  <c r="B240" i="21"/>
  <c r="G241" i="16"/>
  <c r="C180" i="25"/>
  <c r="B180" i="25"/>
  <c r="F242" i="16"/>
  <c r="R845" i="4"/>
  <c r="J844" i="4"/>
  <c r="K227" i="4"/>
  <c r="C226" i="4"/>
  <c r="M556" i="4"/>
  <c r="E555" i="4"/>
  <c r="M557" i="12"/>
  <c r="E556" i="12"/>
  <c r="K225" i="12"/>
  <c r="C224" i="12"/>
  <c r="R846" i="12"/>
  <c r="J845" i="12"/>
  <c r="C240" i="21" l="1"/>
  <c r="F240" i="21"/>
  <c r="E181" i="25"/>
  <c r="C763" i="28"/>
  <c r="F242" i="23"/>
  <c r="G242" i="23" s="1"/>
  <c r="B241" i="21"/>
  <c r="G242" i="16"/>
  <c r="C181" i="25"/>
  <c r="B181" i="25"/>
  <c r="F243" i="16"/>
  <c r="M557" i="4"/>
  <c r="E556" i="4"/>
  <c r="K228" i="4"/>
  <c r="C227" i="4"/>
  <c r="R846" i="4"/>
  <c r="J845" i="4"/>
  <c r="J846" i="12"/>
  <c r="R847" i="12"/>
  <c r="K226" i="12"/>
  <c r="C225" i="12"/>
  <c r="M558" i="12"/>
  <c r="E557" i="12"/>
  <c r="C241" i="21" l="1"/>
  <c r="F241" i="21"/>
  <c r="E182" i="25"/>
  <c r="C764" i="28"/>
  <c r="C182" i="25"/>
  <c r="B182" i="25"/>
  <c r="F243" i="23"/>
  <c r="G243" i="23" s="1"/>
  <c r="B242" i="21"/>
  <c r="G243" i="16"/>
  <c r="F244" i="16"/>
  <c r="K229" i="4"/>
  <c r="C228" i="4"/>
  <c r="R847" i="4"/>
  <c r="J846" i="4"/>
  <c r="M558" i="4"/>
  <c r="E557" i="4"/>
  <c r="E558" i="12"/>
  <c r="M559" i="12"/>
  <c r="K227" i="12"/>
  <c r="C226" i="12"/>
  <c r="J847" i="12"/>
  <c r="R848" i="12"/>
  <c r="C242" i="21" l="1"/>
  <c r="F242" i="21"/>
  <c r="E183" i="25"/>
  <c r="C765" i="28"/>
  <c r="C183" i="25"/>
  <c r="B183" i="25"/>
  <c r="F244" i="23"/>
  <c r="G244" i="23" s="1"/>
  <c r="B243" i="21"/>
  <c r="G244" i="16"/>
  <c r="F245" i="16"/>
  <c r="M559" i="4"/>
  <c r="E558" i="4"/>
  <c r="R848" i="4"/>
  <c r="J847" i="4"/>
  <c r="K230" i="4"/>
  <c r="C229" i="4"/>
  <c r="R849" i="12"/>
  <c r="J848" i="12"/>
  <c r="C227" i="12"/>
  <c r="K228" i="12"/>
  <c r="E559" i="12"/>
  <c r="M560" i="12"/>
  <c r="C243" i="21" l="1"/>
  <c r="F243" i="21"/>
  <c r="E184" i="25"/>
  <c r="C766" i="28"/>
  <c r="F245" i="23"/>
  <c r="G245" i="23" s="1"/>
  <c r="B244" i="21"/>
  <c r="G245" i="16"/>
  <c r="C184" i="25"/>
  <c r="B184" i="25"/>
  <c r="F246" i="16"/>
  <c r="K231" i="4"/>
  <c r="C230" i="4"/>
  <c r="R849" i="4"/>
  <c r="J848" i="4"/>
  <c r="M560" i="4"/>
  <c r="E559" i="4"/>
  <c r="M561" i="12"/>
  <c r="E560" i="12"/>
  <c r="K229" i="12"/>
  <c r="C228" i="12"/>
  <c r="R850" i="12"/>
  <c r="J849" i="12"/>
  <c r="C244" i="21" l="1"/>
  <c r="F244" i="21"/>
  <c r="E185" i="25"/>
  <c r="C767" i="28"/>
  <c r="F246" i="23"/>
  <c r="G246" i="23" s="1"/>
  <c r="B245" i="21"/>
  <c r="G246" i="16"/>
  <c r="B185" i="25"/>
  <c r="C185" i="25"/>
  <c r="F247" i="16"/>
  <c r="M561" i="4"/>
  <c r="E560" i="4"/>
  <c r="R850" i="4"/>
  <c r="J849" i="4"/>
  <c r="K232" i="4"/>
  <c r="C231" i="4"/>
  <c r="J850" i="12"/>
  <c r="R851" i="12"/>
  <c r="C229" i="12"/>
  <c r="K230" i="12"/>
  <c r="M562" i="12"/>
  <c r="E561" i="12"/>
  <c r="C245" i="21" l="1"/>
  <c r="F245" i="21"/>
  <c r="E186" i="25"/>
  <c r="C768" i="28"/>
  <c r="C186" i="25"/>
  <c r="B186" i="25"/>
  <c r="F247" i="23"/>
  <c r="G247" i="23" s="1"/>
  <c r="B246" i="21"/>
  <c r="G247" i="16"/>
  <c r="F248" i="16"/>
  <c r="K233" i="4"/>
  <c r="C232" i="4"/>
  <c r="R851" i="4"/>
  <c r="J850" i="4"/>
  <c r="M562" i="4"/>
  <c r="E561" i="4"/>
  <c r="K231" i="12"/>
  <c r="C230" i="12"/>
  <c r="E562" i="12"/>
  <c r="M563" i="12"/>
  <c r="R852" i="12"/>
  <c r="J851" i="12"/>
  <c r="C246" i="21" l="1"/>
  <c r="F246" i="21"/>
  <c r="E187" i="25"/>
  <c r="C769" i="28"/>
  <c r="F248" i="23"/>
  <c r="G248" i="23" s="1"/>
  <c r="B247" i="21"/>
  <c r="G248" i="16"/>
  <c r="C187" i="25"/>
  <c r="B187" i="25"/>
  <c r="F249" i="16"/>
  <c r="M563" i="4"/>
  <c r="E562" i="4"/>
  <c r="R852" i="4"/>
  <c r="J851" i="4"/>
  <c r="K234" i="4"/>
  <c r="C233" i="4"/>
  <c r="E563" i="12"/>
  <c r="M564" i="12"/>
  <c r="C231" i="12"/>
  <c r="K232" i="12"/>
  <c r="R853" i="12"/>
  <c r="J852" i="12"/>
  <c r="C247" i="21" l="1"/>
  <c r="F247" i="21"/>
  <c r="E188" i="25"/>
  <c r="C770" i="28"/>
  <c r="F249" i="23"/>
  <c r="G249" i="23" s="1"/>
  <c r="B248" i="21"/>
  <c r="G249" i="16"/>
  <c r="C188" i="25"/>
  <c r="B188" i="25"/>
  <c r="F250" i="16"/>
  <c r="K235" i="4"/>
  <c r="C234" i="4"/>
  <c r="R853" i="4"/>
  <c r="J852" i="4"/>
  <c r="M564" i="4"/>
  <c r="E563" i="4"/>
  <c r="R854" i="12"/>
  <c r="J853" i="12"/>
  <c r="K233" i="12"/>
  <c r="C232" i="12"/>
  <c r="M565" i="12"/>
  <c r="E564" i="12"/>
  <c r="C248" i="21" l="1"/>
  <c r="F248" i="21"/>
  <c r="E189" i="25"/>
  <c r="C771" i="28"/>
  <c r="F250" i="23"/>
  <c r="G250" i="23" s="1"/>
  <c r="B249" i="21"/>
  <c r="G250" i="16"/>
  <c r="B189" i="25"/>
  <c r="C189" i="25"/>
  <c r="F251" i="16"/>
  <c r="R854" i="4"/>
  <c r="J853" i="4"/>
  <c r="M565" i="4"/>
  <c r="E564" i="4"/>
  <c r="K236" i="4"/>
  <c r="C235" i="4"/>
  <c r="M566" i="12"/>
  <c r="E566" i="12" s="1"/>
  <c r="E565" i="12"/>
  <c r="K234" i="12"/>
  <c r="C233" i="12"/>
  <c r="J854" i="12"/>
  <c r="R855" i="12"/>
  <c r="C249" i="21" l="1"/>
  <c r="F249" i="21"/>
  <c r="E190" i="25"/>
  <c r="C772" i="28"/>
  <c r="F251" i="23"/>
  <c r="G251" i="23" s="1"/>
  <c r="B250" i="21"/>
  <c r="G251" i="16"/>
  <c r="C190" i="25"/>
  <c r="B190" i="25"/>
  <c r="F252" i="16"/>
  <c r="K237" i="4"/>
  <c r="C236" i="4"/>
  <c r="M566" i="4"/>
  <c r="E566" i="4" s="1"/>
  <c r="E565" i="4"/>
  <c r="R855" i="4"/>
  <c r="J854" i="4"/>
  <c r="K235" i="12"/>
  <c r="C234" i="12"/>
  <c r="R856" i="12"/>
  <c r="J855" i="12"/>
  <c r="C250" i="21" l="1"/>
  <c r="F250" i="21"/>
  <c r="E191" i="25"/>
  <c r="C773" i="28"/>
  <c r="F252" i="23"/>
  <c r="G252" i="23" s="1"/>
  <c r="B251" i="21"/>
  <c r="G252" i="16"/>
  <c r="C191" i="25"/>
  <c r="B191" i="25"/>
  <c r="F253" i="16"/>
  <c r="R856" i="4"/>
  <c r="J855" i="4"/>
  <c r="K238" i="4"/>
  <c r="C237" i="4"/>
  <c r="R857" i="12"/>
  <c r="J856" i="12"/>
  <c r="C235" i="12"/>
  <c r="K236" i="12"/>
  <c r="C251" i="21" l="1"/>
  <c r="F251" i="21"/>
  <c r="E192" i="25"/>
  <c r="C774" i="28"/>
  <c r="F253" i="23"/>
  <c r="G253" i="23" s="1"/>
  <c r="B252" i="21"/>
  <c r="G253" i="16"/>
  <c r="C192" i="25"/>
  <c r="B192" i="25"/>
  <c r="F254" i="16"/>
  <c r="K239" i="4"/>
  <c r="C238" i="4"/>
  <c r="R857" i="4"/>
  <c r="J856" i="4"/>
  <c r="K237" i="12"/>
  <c r="C236" i="12"/>
  <c r="R858" i="12"/>
  <c r="J857" i="12"/>
  <c r="C252" i="21" l="1"/>
  <c r="F252" i="21"/>
  <c r="E193" i="25"/>
  <c r="C775" i="28"/>
  <c r="F254" i="23"/>
  <c r="G254" i="23" s="1"/>
  <c r="B253" i="21"/>
  <c r="G254" i="16"/>
  <c r="C193" i="25"/>
  <c r="B193" i="25"/>
  <c r="F255" i="16"/>
  <c r="R858" i="4"/>
  <c r="J857" i="4"/>
  <c r="K240" i="4"/>
  <c r="C239" i="4"/>
  <c r="J858" i="12"/>
  <c r="R859" i="12"/>
  <c r="K238" i="12"/>
  <c r="C237" i="12"/>
  <c r="C253" i="21" l="1"/>
  <c r="F253" i="21"/>
  <c r="E194" i="25"/>
  <c r="B194" i="25" s="1"/>
  <c r="C776" i="28"/>
  <c r="F255" i="23"/>
  <c r="G255" i="23" s="1"/>
  <c r="B254" i="21"/>
  <c r="G255" i="16"/>
  <c r="F256" i="16"/>
  <c r="K241" i="4"/>
  <c r="C240" i="4"/>
  <c r="R859" i="4"/>
  <c r="J858" i="4"/>
  <c r="R860" i="12"/>
  <c r="J859" i="12"/>
  <c r="K239" i="12"/>
  <c r="C238" i="12"/>
  <c r="C194" i="25" l="1"/>
  <c r="C254" i="21"/>
  <c r="F254" i="21"/>
  <c r="E195" i="25"/>
  <c r="C777" i="28"/>
  <c r="F256" i="23"/>
  <c r="G256" i="23" s="1"/>
  <c r="B255" i="21"/>
  <c r="G256" i="16"/>
  <c r="C195" i="25"/>
  <c r="B195" i="25"/>
  <c r="F257" i="16"/>
  <c r="R860" i="4"/>
  <c r="J859" i="4"/>
  <c r="K242" i="4"/>
  <c r="C241" i="4"/>
  <c r="C239" i="12"/>
  <c r="K240" i="12"/>
  <c r="R861" i="12"/>
  <c r="J860" i="12"/>
  <c r="C255" i="21" l="1"/>
  <c r="F255" i="21"/>
  <c r="E196" i="25"/>
  <c r="C196" i="25" s="1"/>
  <c r="C778" i="28"/>
  <c r="F257" i="23"/>
  <c r="G257" i="23" s="1"/>
  <c r="B256" i="21"/>
  <c r="G257" i="16"/>
  <c r="B196" i="25"/>
  <c r="F258" i="16"/>
  <c r="K243" i="4"/>
  <c r="C242" i="4"/>
  <c r="R861" i="4"/>
  <c r="J860" i="4"/>
  <c r="R862" i="12"/>
  <c r="J861" i="12"/>
  <c r="K241" i="12"/>
  <c r="C240" i="12"/>
  <c r="C256" i="21" l="1"/>
  <c r="F256" i="21"/>
  <c r="E197" i="25"/>
  <c r="C779" i="28"/>
  <c r="F258" i="23"/>
  <c r="G258" i="23" s="1"/>
  <c r="B257" i="21"/>
  <c r="G258" i="16"/>
  <c r="C197" i="25"/>
  <c r="B197" i="25"/>
  <c r="F259" i="16"/>
  <c r="R862" i="4"/>
  <c r="J861" i="4"/>
  <c r="K244" i="4"/>
  <c r="C243" i="4"/>
  <c r="K242" i="12"/>
  <c r="C241" i="12"/>
  <c r="J862" i="12"/>
  <c r="R863" i="12"/>
  <c r="C257" i="21" l="1"/>
  <c r="F257" i="21"/>
  <c r="E198" i="25"/>
  <c r="C780" i="28"/>
  <c r="F259" i="23"/>
  <c r="G259" i="23" s="1"/>
  <c r="B258" i="21"/>
  <c r="G259" i="16"/>
  <c r="C198" i="25"/>
  <c r="B198" i="25"/>
  <c r="F260" i="16"/>
  <c r="K245" i="4"/>
  <c r="C244" i="4"/>
  <c r="R863" i="4"/>
  <c r="J862" i="4"/>
  <c r="R864" i="12"/>
  <c r="J863" i="12"/>
  <c r="K243" i="12"/>
  <c r="C242" i="12"/>
  <c r="C258" i="21" l="1"/>
  <c r="F258" i="21"/>
  <c r="E199" i="25"/>
  <c r="C199" i="25" s="1"/>
  <c r="C781" i="28"/>
  <c r="B199" i="25"/>
  <c r="F260" i="23"/>
  <c r="G260" i="23" s="1"/>
  <c r="B259" i="21"/>
  <c r="G260" i="16"/>
  <c r="F261" i="16"/>
  <c r="R864" i="4"/>
  <c r="J863" i="4"/>
  <c r="K246" i="4"/>
  <c r="C245" i="4"/>
  <c r="C243" i="12"/>
  <c r="K244" i="12"/>
  <c r="R865" i="12"/>
  <c r="J864" i="12"/>
  <c r="C259" i="21" l="1"/>
  <c r="F259" i="21"/>
  <c r="E200" i="25"/>
  <c r="B200" i="25" s="1"/>
  <c r="C782" i="28"/>
  <c r="F261" i="23"/>
  <c r="G261" i="23" s="1"/>
  <c r="B260" i="21"/>
  <c r="G261" i="16"/>
  <c r="F262" i="16"/>
  <c r="K247" i="4"/>
  <c r="C246" i="4"/>
  <c r="R865" i="4"/>
  <c r="J864" i="4"/>
  <c r="R866" i="12"/>
  <c r="J865" i="12"/>
  <c r="K245" i="12"/>
  <c r="C244" i="12"/>
  <c r="C200" i="25" l="1"/>
  <c r="C260" i="21"/>
  <c r="F260" i="21"/>
  <c r="E201" i="25"/>
  <c r="C783" i="28"/>
  <c r="F262" i="23"/>
  <c r="G262" i="23" s="1"/>
  <c r="B261" i="21"/>
  <c r="G262" i="16"/>
  <c r="B201" i="25"/>
  <c r="C201" i="25"/>
  <c r="F263" i="16"/>
  <c r="R866" i="4"/>
  <c r="J865" i="4"/>
  <c r="K248" i="4"/>
  <c r="C247" i="4"/>
  <c r="K246" i="12"/>
  <c r="C245" i="12"/>
  <c r="J866" i="12"/>
  <c r="R867" i="12"/>
  <c r="C261" i="21" l="1"/>
  <c r="F261" i="21"/>
  <c r="E202" i="25"/>
  <c r="C784" i="28"/>
  <c r="C202" i="25"/>
  <c r="B202" i="25"/>
  <c r="F263" i="23"/>
  <c r="G263" i="23" s="1"/>
  <c r="B262" i="21"/>
  <c r="G263" i="16"/>
  <c r="F264" i="16"/>
  <c r="K249" i="4"/>
  <c r="C248" i="4"/>
  <c r="R867" i="4"/>
  <c r="J866" i="4"/>
  <c r="R868" i="12"/>
  <c r="J867" i="12"/>
  <c r="K247" i="12"/>
  <c r="C246" i="12"/>
  <c r="C262" i="21" l="1"/>
  <c r="F262" i="21"/>
  <c r="E203" i="25"/>
  <c r="C785" i="28"/>
  <c r="F264" i="23"/>
  <c r="G264" i="23" s="1"/>
  <c r="B263" i="21"/>
  <c r="G264" i="16"/>
  <c r="C203" i="25"/>
  <c r="B203" i="25"/>
  <c r="F265" i="16"/>
  <c r="R868" i="4"/>
  <c r="J867" i="4"/>
  <c r="K250" i="4"/>
  <c r="C249" i="4"/>
  <c r="C247" i="12"/>
  <c r="K248" i="12"/>
  <c r="R869" i="12"/>
  <c r="J868" i="12"/>
  <c r="C263" i="21" l="1"/>
  <c r="F263" i="21"/>
  <c r="E204" i="25"/>
  <c r="C204" i="25" s="1"/>
  <c r="C786" i="28"/>
  <c r="B204" i="25"/>
  <c r="F265" i="23"/>
  <c r="G265" i="23" s="1"/>
  <c r="B264" i="21"/>
  <c r="G265" i="16"/>
  <c r="F266" i="16"/>
  <c r="K251" i="4"/>
  <c r="C250" i="4"/>
  <c r="R869" i="4"/>
  <c r="J868" i="4"/>
  <c r="R870" i="12"/>
  <c r="J869" i="12"/>
  <c r="K249" i="12"/>
  <c r="C248" i="12"/>
  <c r="C264" i="21" l="1"/>
  <c r="F264" i="21"/>
  <c r="E205" i="25"/>
  <c r="C787" i="28"/>
  <c r="F266" i="23"/>
  <c r="G266" i="23" s="1"/>
  <c r="B265" i="21"/>
  <c r="G266" i="16"/>
  <c r="B205" i="25"/>
  <c r="C205" i="25"/>
  <c r="F267" i="16"/>
  <c r="R870" i="4"/>
  <c r="J869" i="4"/>
  <c r="K252" i="4"/>
  <c r="C251" i="4"/>
  <c r="K250" i="12"/>
  <c r="C249" i="12"/>
  <c r="J870" i="12"/>
  <c r="R871" i="12"/>
  <c r="C265" i="21" l="1"/>
  <c r="F265" i="21"/>
  <c r="E206" i="25"/>
  <c r="C788" i="28"/>
  <c r="F267" i="23"/>
  <c r="G267" i="23" s="1"/>
  <c r="B266" i="21"/>
  <c r="G267" i="16"/>
  <c r="C206" i="25"/>
  <c r="B206" i="25"/>
  <c r="F268" i="16"/>
  <c r="K253" i="4"/>
  <c r="C252" i="4"/>
  <c r="R871" i="4"/>
  <c r="J870" i="4"/>
  <c r="R872" i="12"/>
  <c r="J871" i="12"/>
  <c r="K251" i="12"/>
  <c r="C250" i="12"/>
  <c r="C266" i="21" l="1"/>
  <c r="F266" i="21"/>
  <c r="E207" i="25"/>
  <c r="C789" i="28"/>
  <c r="F268" i="23"/>
  <c r="G268" i="23" s="1"/>
  <c r="B267" i="21"/>
  <c r="G268" i="16"/>
  <c r="C207" i="25"/>
  <c r="B207" i="25"/>
  <c r="F269" i="16"/>
  <c r="R872" i="4"/>
  <c r="J871" i="4"/>
  <c r="K254" i="4"/>
  <c r="C253" i="4"/>
  <c r="C251" i="12"/>
  <c r="K252" i="12"/>
  <c r="R873" i="12"/>
  <c r="J872" i="12"/>
  <c r="C267" i="21" l="1"/>
  <c r="F267" i="21"/>
  <c r="E208" i="25"/>
  <c r="C790" i="28"/>
  <c r="F269" i="23"/>
  <c r="G269" i="23" s="1"/>
  <c r="B268" i="21"/>
  <c r="G269" i="16"/>
  <c r="C208" i="25"/>
  <c r="B208" i="25"/>
  <c r="F270" i="16"/>
  <c r="K255" i="4"/>
  <c r="C254" i="4"/>
  <c r="R873" i="4"/>
  <c r="J872" i="4"/>
  <c r="R874" i="12"/>
  <c r="J873" i="12"/>
  <c r="K253" i="12"/>
  <c r="C252" i="12"/>
  <c r="C268" i="21" l="1"/>
  <c r="F268" i="21"/>
  <c r="E209" i="25"/>
  <c r="C791" i="28"/>
  <c r="F270" i="23"/>
  <c r="G270" i="23" s="1"/>
  <c r="B269" i="21"/>
  <c r="G270" i="16"/>
  <c r="C209" i="25"/>
  <c r="B209" i="25"/>
  <c r="F271" i="16"/>
  <c r="R874" i="4"/>
  <c r="J873" i="4"/>
  <c r="K256" i="4"/>
  <c r="C255" i="4"/>
  <c r="K254" i="12"/>
  <c r="C253" i="12"/>
  <c r="J874" i="12"/>
  <c r="R875" i="12"/>
  <c r="C269" i="21" l="1"/>
  <c r="F269" i="21"/>
  <c r="E210" i="25"/>
  <c r="C792" i="28"/>
  <c r="F271" i="23"/>
  <c r="G271" i="23" s="1"/>
  <c r="B270" i="21"/>
  <c r="G271" i="16"/>
  <c r="C210" i="25"/>
  <c r="B210" i="25"/>
  <c r="F272" i="16"/>
  <c r="K257" i="4"/>
  <c r="C256" i="4"/>
  <c r="R875" i="4"/>
  <c r="J874" i="4"/>
  <c r="R876" i="12"/>
  <c r="J875" i="12"/>
  <c r="K255" i="12"/>
  <c r="C254" i="12"/>
  <c r="C270" i="21" l="1"/>
  <c r="F270" i="21"/>
  <c r="E211" i="25"/>
  <c r="C793" i="28"/>
  <c r="F272" i="23"/>
  <c r="G272" i="23" s="1"/>
  <c r="B271" i="21"/>
  <c r="G272" i="16"/>
  <c r="C211" i="25"/>
  <c r="B211" i="25"/>
  <c r="G333" i="23"/>
  <c r="F273" i="16"/>
  <c r="R876" i="4"/>
  <c r="J875" i="4"/>
  <c r="K258" i="4"/>
  <c r="C257" i="4"/>
  <c r="C255" i="12"/>
  <c r="K256" i="12"/>
  <c r="R877" i="12"/>
  <c r="J876" i="12"/>
  <c r="C271" i="21" l="1"/>
  <c r="F271" i="21"/>
  <c r="E212" i="25"/>
  <c r="C794" i="28"/>
  <c r="C212" i="25"/>
  <c r="B212" i="25"/>
  <c r="F273" i="23"/>
  <c r="G273" i="23" s="1"/>
  <c r="B272" i="21"/>
  <c r="G273" i="16"/>
  <c r="F274" i="16"/>
  <c r="K259" i="4"/>
  <c r="C258" i="4"/>
  <c r="R877" i="4"/>
  <c r="J876" i="4"/>
  <c r="R878" i="12"/>
  <c r="J877" i="12"/>
  <c r="K257" i="12"/>
  <c r="C256" i="12"/>
  <c r="C272" i="21" l="1"/>
  <c r="F272" i="21"/>
  <c r="E213" i="25"/>
  <c r="C795" i="28"/>
  <c r="F274" i="23"/>
  <c r="G274" i="23" s="1"/>
  <c r="B273" i="21"/>
  <c r="G274" i="16"/>
  <c r="C213" i="25"/>
  <c r="B213" i="25"/>
  <c r="G334" i="23"/>
  <c r="N332" i="23"/>
  <c r="S329" i="23"/>
  <c r="G335" i="23"/>
  <c r="F275" i="16"/>
  <c r="R878" i="4"/>
  <c r="J877" i="4"/>
  <c r="K260" i="4"/>
  <c r="C259" i="4"/>
  <c r="K258" i="12"/>
  <c r="C257" i="12"/>
  <c r="J878" i="12"/>
  <c r="R879" i="12"/>
  <c r="C273" i="21" l="1"/>
  <c r="F273" i="21"/>
  <c r="E214" i="25"/>
  <c r="C796" i="28"/>
  <c r="F275" i="23"/>
  <c r="G275" i="23" s="1"/>
  <c r="B274" i="21"/>
  <c r="G275" i="16"/>
  <c r="C214" i="25"/>
  <c r="B214" i="25"/>
  <c r="G336" i="23"/>
  <c r="F276" i="16"/>
  <c r="K261" i="4"/>
  <c r="C260" i="4"/>
  <c r="R879" i="4"/>
  <c r="J878" i="4"/>
  <c r="J879" i="12"/>
  <c r="R880" i="12"/>
  <c r="K259" i="12"/>
  <c r="C258" i="12"/>
  <c r="C274" i="21" l="1"/>
  <c r="F274" i="21"/>
  <c r="E215" i="25"/>
  <c r="C797" i="28"/>
  <c r="F276" i="23"/>
  <c r="G276" i="23" s="1"/>
  <c r="B275" i="21"/>
  <c r="G276" i="16"/>
  <c r="C215" i="25"/>
  <c r="B215" i="25"/>
  <c r="G337" i="23"/>
  <c r="F277" i="16"/>
  <c r="R880" i="4"/>
  <c r="J879" i="4"/>
  <c r="K262" i="4"/>
  <c r="C261" i="4"/>
  <c r="R881" i="12"/>
  <c r="J880" i="12"/>
  <c r="C259" i="12"/>
  <c r="K260" i="12"/>
  <c r="C275" i="21" l="1"/>
  <c r="F275" i="21"/>
  <c r="E216" i="25"/>
  <c r="C798" i="28"/>
  <c r="F277" i="23"/>
  <c r="G277" i="23" s="1"/>
  <c r="B276" i="21"/>
  <c r="G277" i="16"/>
  <c r="C216" i="25"/>
  <c r="B216" i="25"/>
  <c r="G338" i="23"/>
  <c r="F278" i="16"/>
  <c r="K263" i="4"/>
  <c r="C262" i="4"/>
  <c r="R881" i="4"/>
  <c r="J880" i="4"/>
  <c r="K261" i="12"/>
  <c r="C260" i="12"/>
  <c r="R882" i="12"/>
  <c r="J881" i="12"/>
  <c r="C276" i="21" l="1"/>
  <c r="F276" i="21"/>
  <c r="E217" i="25"/>
  <c r="C799" i="28"/>
  <c r="F278" i="23"/>
  <c r="G278" i="23" s="1"/>
  <c r="B277" i="21"/>
  <c r="G278" i="16"/>
  <c r="B217" i="25"/>
  <c r="C217" i="25"/>
  <c r="G339" i="23"/>
  <c r="F279" i="16"/>
  <c r="R882" i="4"/>
  <c r="J881" i="4"/>
  <c r="K264" i="4"/>
  <c r="C263" i="4"/>
  <c r="J882" i="12"/>
  <c r="R883" i="12"/>
  <c r="K262" i="12"/>
  <c r="C261" i="12"/>
  <c r="C277" i="21" l="1"/>
  <c r="F277" i="21"/>
  <c r="E218" i="25"/>
  <c r="C218" i="25" s="1"/>
  <c r="C800" i="28"/>
  <c r="B218" i="25"/>
  <c r="F279" i="23"/>
  <c r="G279" i="23" s="1"/>
  <c r="B278" i="21"/>
  <c r="G279" i="16"/>
  <c r="G340" i="23"/>
  <c r="F280" i="16"/>
  <c r="K265" i="4"/>
  <c r="C264" i="4"/>
  <c r="R883" i="4"/>
  <c r="J882" i="4"/>
  <c r="K263" i="12"/>
  <c r="C262" i="12"/>
  <c r="R884" i="12"/>
  <c r="J883" i="12"/>
  <c r="C278" i="21" l="1"/>
  <c r="F278" i="21"/>
  <c r="E219" i="25"/>
  <c r="C219" i="25" s="1"/>
  <c r="C801" i="28"/>
  <c r="F280" i="23"/>
  <c r="G280" i="23" s="1"/>
  <c r="B279" i="21"/>
  <c r="G280" i="16"/>
  <c r="G341" i="23"/>
  <c r="F281" i="16"/>
  <c r="R884" i="4"/>
  <c r="J883" i="4"/>
  <c r="K266" i="4"/>
  <c r="C265" i="4"/>
  <c r="R885" i="12"/>
  <c r="J884" i="12"/>
  <c r="C263" i="12"/>
  <c r="K264" i="12"/>
  <c r="B219" i="25" l="1"/>
  <c r="C279" i="21"/>
  <c r="F279" i="21"/>
  <c r="E220" i="25"/>
  <c r="C220" i="25" s="1"/>
  <c r="C802" i="28"/>
  <c r="F281" i="23"/>
  <c r="G281" i="23" s="1"/>
  <c r="B280" i="21"/>
  <c r="G281" i="16"/>
  <c r="B220" i="25"/>
  <c r="G342" i="23"/>
  <c r="F282" i="16"/>
  <c r="K267" i="4"/>
  <c r="C266" i="4"/>
  <c r="R885" i="4"/>
  <c r="J884" i="4"/>
  <c r="K265" i="12"/>
  <c r="C264" i="12"/>
  <c r="R886" i="12"/>
  <c r="J885" i="12"/>
  <c r="C280" i="21" l="1"/>
  <c r="F280" i="21"/>
  <c r="E221" i="25"/>
  <c r="B221" i="25" s="1"/>
  <c r="C803" i="28"/>
  <c r="C221" i="25"/>
  <c r="F282" i="23"/>
  <c r="G282" i="23" s="1"/>
  <c r="B281" i="21"/>
  <c r="G282" i="16"/>
  <c r="G343" i="23"/>
  <c r="F283" i="16"/>
  <c r="R886" i="4"/>
  <c r="J885" i="4"/>
  <c r="K268" i="4"/>
  <c r="C267" i="4"/>
  <c r="J886" i="12"/>
  <c r="R887" i="12"/>
  <c r="K266" i="12"/>
  <c r="C265" i="12"/>
  <c r="C281" i="21" l="1"/>
  <c r="F281" i="21"/>
  <c r="E222" i="25"/>
  <c r="B222" i="25" s="1"/>
  <c r="C804" i="28"/>
  <c r="F283" i="23"/>
  <c r="G283" i="23" s="1"/>
  <c r="B282" i="21"/>
  <c r="G283" i="16"/>
  <c r="G344" i="23"/>
  <c r="F284" i="16"/>
  <c r="K269" i="4"/>
  <c r="C268" i="4"/>
  <c r="R887" i="4"/>
  <c r="J886" i="4"/>
  <c r="K267" i="12"/>
  <c r="C266" i="12"/>
  <c r="R888" i="12"/>
  <c r="J887" i="12"/>
  <c r="C282" i="21" l="1"/>
  <c r="F282" i="21"/>
  <c r="C222" i="25"/>
  <c r="E223" i="25"/>
  <c r="C805" i="28"/>
  <c r="C223" i="25"/>
  <c r="B223" i="25"/>
  <c r="F284" i="23"/>
  <c r="G284" i="23" s="1"/>
  <c r="B283" i="21"/>
  <c r="G284" i="16"/>
  <c r="G345" i="23"/>
  <c r="F285" i="16"/>
  <c r="R888" i="4"/>
  <c r="J887" i="4"/>
  <c r="K270" i="4"/>
  <c r="C269" i="4"/>
  <c r="R889" i="12"/>
  <c r="J888" i="12"/>
  <c r="C267" i="12"/>
  <c r="K268" i="12"/>
  <c r="C283" i="21" l="1"/>
  <c r="F283" i="21"/>
  <c r="E224" i="25"/>
  <c r="C224" i="25" s="1"/>
  <c r="C806" i="28"/>
  <c r="F285" i="23"/>
  <c r="G285" i="23" s="1"/>
  <c r="B284" i="21"/>
  <c r="G285" i="16"/>
  <c r="G346" i="23"/>
  <c r="F286" i="16"/>
  <c r="K271" i="4"/>
  <c r="C270" i="4"/>
  <c r="R889" i="4"/>
  <c r="J888" i="4"/>
  <c r="K269" i="12"/>
  <c r="C268" i="12"/>
  <c r="R890" i="12"/>
  <c r="J889" i="12"/>
  <c r="C284" i="21" l="1"/>
  <c r="F284" i="21"/>
  <c r="B224" i="25"/>
  <c r="E225" i="25"/>
  <c r="B225" i="25" s="1"/>
  <c r="C807" i="28"/>
  <c r="C225" i="25"/>
  <c r="F286" i="23"/>
  <c r="G286" i="23" s="1"/>
  <c r="B285" i="21"/>
  <c r="G286" i="16"/>
  <c r="G347" i="23"/>
  <c r="F287" i="16"/>
  <c r="R890" i="4"/>
  <c r="J889" i="4"/>
  <c r="K272" i="4"/>
  <c r="C271" i="4"/>
  <c r="J890" i="12"/>
  <c r="R891" i="12"/>
  <c r="K270" i="12"/>
  <c r="C269" i="12"/>
  <c r="C285" i="21" l="1"/>
  <c r="F285" i="21"/>
  <c r="E226" i="25"/>
  <c r="C808" i="28"/>
  <c r="C226" i="25"/>
  <c r="B226" i="25"/>
  <c r="F287" i="23"/>
  <c r="G287" i="23" s="1"/>
  <c r="B286" i="21"/>
  <c r="G287" i="16"/>
  <c r="G348" i="23"/>
  <c r="F288" i="16"/>
  <c r="K273" i="4"/>
  <c r="C272" i="4"/>
  <c r="R891" i="4"/>
  <c r="J890" i="4"/>
  <c r="K271" i="12"/>
  <c r="C270" i="12"/>
  <c r="R892" i="12"/>
  <c r="J891" i="12"/>
  <c r="C286" i="21" l="1"/>
  <c r="F286" i="21"/>
  <c r="E227" i="25"/>
  <c r="C809" i="28"/>
  <c r="C227" i="25"/>
  <c r="B227" i="25"/>
  <c r="F288" i="23"/>
  <c r="G288" i="23" s="1"/>
  <c r="B287" i="21"/>
  <c r="G288" i="16"/>
  <c r="G349" i="23"/>
  <c r="F289" i="16"/>
  <c r="R892" i="4"/>
  <c r="J891" i="4"/>
  <c r="K274" i="4"/>
  <c r="C273" i="4"/>
  <c r="R893" i="12"/>
  <c r="J892" i="12"/>
  <c r="C271" i="12"/>
  <c r="K272" i="12"/>
  <c r="C287" i="21" l="1"/>
  <c r="F287" i="21"/>
  <c r="E228" i="25"/>
  <c r="B228" i="25" s="1"/>
  <c r="C810" i="28"/>
  <c r="C228" i="25"/>
  <c r="F289" i="23"/>
  <c r="G289" i="23" s="1"/>
  <c r="B288" i="21"/>
  <c r="G289" i="16"/>
  <c r="G350" i="23"/>
  <c r="F290" i="16"/>
  <c r="K275" i="4"/>
  <c r="C274" i="4"/>
  <c r="R893" i="4"/>
  <c r="J892" i="4"/>
  <c r="K273" i="12"/>
  <c r="C272" i="12"/>
  <c r="R894" i="12"/>
  <c r="J893" i="12"/>
  <c r="C288" i="21" l="1"/>
  <c r="F288" i="21"/>
  <c r="E229" i="25"/>
  <c r="C811" i="28"/>
  <c r="F290" i="23"/>
  <c r="G290" i="23" s="1"/>
  <c r="B289" i="21"/>
  <c r="G290" i="16"/>
  <c r="C229" i="25"/>
  <c r="B229" i="25"/>
  <c r="G351" i="23"/>
  <c r="F291" i="16"/>
  <c r="R894" i="4"/>
  <c r="J893" i="4"/>
  <c r="K276" i="4"/>
  <c r="C275" i="4"/>
  <c r="J894" i="12"/>
  <c r="R895" i="12"/>
  <c r="K274" i="12"/>
  <c r="C273" i="12"/>
  <c r="C289" i="21" l="1"/>
  <c r="F289" i="21"/>
  <c r="E230" i="25"/>
  <c r="C812" i="28"/>
  <c r="F291" i="23"/>
  <c r="G291" i="23" s="1"/>
  <c r="B290" i="21"/>
  <c r="G291" i="16"/>
  <c r="C230" i="25"/>
  <c r="B230" i="25"/>
  <c r="G352" i="23"/>
  <c r="F292" i="16"/>
  <c r="K277" i="4"/>
  <c r="C276" i="4"/>
  <c r="R895" i="4"/>
  <c r="J894" i="4"/>
  <c r="K275" i="12"/>
  <c r="C274" i="12"/>
  <c r="R896" i="12"/>
  <c r="J895" i="12"/>
  <c r="C290" i="21" l="1"/>
  <c r="F290" i="21"/>
  <c r="E231" i="25"/>
  <c r="C231" i="25" s="1"/>
  <c r="C813" i="28"/>
  <c r="B231" i="25"/>
  <c r="F292" i="23"/>
  <c r="G292" i="23" s="1"/>
  <c r="B291" i="21"/>
  <c r="G292" i="16"/>
  <c r="G353" i="23"/>
  <c r="F293" i="16"/>
  <c r="R896" i="4"/>
  <c r="J895" i="4"/>
  <c r="K278" i="4"/>
  <c r="C277" i="4"/>
  <c r="R897" i="12"/>
  <c r="J896" i="12"/>
  <c r="C275" i="12"/>
  <c r="K276" i="12"/>
  <c r="C291" i="21" l="1"/>
  <c r="F291" i="21"/>
  <c r="E232" i="25"/>
  <c r="C814" i="28"/>
  <c r="C232" i="25"/>
  <c r="B232" i="25"/>
  <c r="F293" i="23"/>
  <c r="G293" i="23" s="1"/>
  <c r="B292" i="21"/>
  <c r="G293" i="16"/>
  <c r="G354" i="23"/>
  <c r="F294" i="16"/>
  <c r="K279" i="4"/>
  <c r="C278" i="4"/>
  <c r="R897" i="4"/>
  <c r="J896" i="4"/>
  <c r="K277" i="12"/>
  <c r="C276" i="12"/>
  <c r="R898" i="12"/>
  <c r="J897" i="12"/>
  <c r="C292" i="21" l="1"/>
  <c r="F292" i="21"/>
  <c r="E233" i="25"/>
  <c r="C815" i="28"/>
  <c r="F294" i="23"/>
  <c r="G294" i="23" s="1"/>
  <c r="B293" i="21"/>
  <c r="G294" i="16"/>
  <c r="B233" i="25"/>
  <c r="C233" i="25"/>
  <c r="G355" i="23"/>
  <c r="F295" i="16"/>
  <c r="R898" i="4"/>
  <c r="J897" i="4"/>
  <c r="K280" i="4"/>
  <c r="C279" i="4"/>
  <c r="J898" i="12"/>
  <c r="R899" i="12"/>
  <c r="K278" i="12"/>
  <c r="C277" i="12"/>
  <c r="C293" i="21" l="1"/>
  <c r="F293" i="21"/>
  <c r="E234" i="25"/>
  <c r="C234" i="25" s="1"/>
  <c r="C816" i="28"/>
  <c r="F295" i="23"/>
  <c r="G295" i="23" s="1"/>
  <c r="B294" i="21"/>
  <c r="G295" i="16"/>
  <c r="G356" i="23"/>
  <c r="F296" i="16"/>
  <c r="K281" i="4"/>
  <c r="C280" i="4"/>
  <c r="R899" i="4"/>
  <c r="J898" i="4"/>
  <c r="R900" i="12"/>
  <c r="J899" i="12"/>
  <c r="K279" i="12"/>
  <c r="C278" i="12"/>
  <c r="B234" i="25" l="1"/>
  <c r="C294" i="21"/>
  <c r="F294" i="21"/>
  <c r="E235" i="25"/>
  <c r="B235" i="25" s="1"/>
  <c r="C817" i="28"/>
  <c r="F296" i="23"/>
  <c r="G296" i="23" s="1"/>
  <c r="B295" i="21"/>
  <c r="G296" i="16"/>
  <c r="F297" i="16"/>
  <c r="R900" i="4"/>
  <c r="J899" i="4"/>
  <c r="K282" i="4"/>
  <c r="C281" i="4"/>
  <c r="C279" i="12"/>
  <c r="K280" i="12"/>
  <c r="R901" i="12"/>
  <c r="J900" i="12"/>
  <c r="C235" i="25" l="1"/>
  <c r="C295" i="21"/>
  <c r="F295" i="21"/>
  <c r="E236" i="25"/>
  <c r="B236" i="25" s="1"/>
  <c r="C818" i="28"/>
  <c r="F297" i="23"/>
  <c r="G297" i="23" s="1"/>
  <c r="B296" i="21"/>
  <c r="G297" i="16"/>
  <c r="F298" i="16"/>
  <c r="K283" i="4"/>
  <c r="C282" i="4"/>
  <c r="R901" i="4"/>
  <c r="J900" i="4"/>
  <c r="R902" i="12"/>
  <c r="J901" i="12"/>
  <c r="K281" i="12"/>
  <c r="C280" i="12"/>
  <c r="C236" i="25" l="1"/>
  <c r="C296" i="21"/>
  <c r="F296" i="21"/>
  <c r="E237" i="25"/>
  <c r="C819" i="28"/>
  <c r="F298" i="23"/>
  <c r="G298" i="23" s="1"/>
  <c r="B297" i="21"/>
  <c r="G298" i="16"/>
  <c r="B237" i="25"/>
  <c r="C237" i="25"/>
  <c r="F299" i="16"/>
  <c r="R902" i="4"/>
  <c r="J901" i="4"/>
  <c r="K284" i="4"/>
  <c r="C283" i="4"/>
  <c r="K282" i="12"/>
  <c r="C281" i="12"/>
  <c r="J902" i="12"/>
  <c r="R903" i="12"/>
  <c r="C297" i="21" l="1"/>
  <c r="F297" i="21"/>
  <c r="E238" i="25"/>
  <c r="C820" i="28"/>
  <c r="F299" i="23"/>
  <c r="G299" i="23" s="1"/>
  <c r="B298" i="21"/>
  <c r="G299" i="16"/>
  <c r="C238" i="25"/>
  <c r="B238" i="25"/>
  <c r="F300" i="16"/>
  <c r="K285" i="4"/>
  <c r="C284" i="4"/>
  <c r="R903" i="4"/>
  <c r="J902" i="4"/>
  <c r="R904" i="12"/>
  <c r="J903" i="12"/>
  <c r="K283" i="12"/>
  <c r="C282" i="12"/>
  <c r="C298" i="21" l="1"/>
  <c r="F298" i="21"/>
  <c r="E239" i="25"/>
  <c r="C821" i="28"/>
  <c r="F300" i="23"/>
  <c r="G300" i="23" s="1"/>
  <c r="B299" i="21"/>
  <c r="G300" i="16"/>
  <c r="C239" i="25"/>
  <c r="B239" i="25"/>
  <c r="F301" i="16"/>
  <c r="R904" i="4"/>
  <c r="J903" i="4"/>
  <c r="K286" i="4"/>
  <c r="C285" i="4"/>
  <c r="C283" i="12"/>
  <c r="K284" i="12"/>
  <c r="R905" i="12"/>
  <c r="J904" i="12"/>
  <c r="C299" i="21" l="1"/>
  <c r="F299" i="21"/>
  <c r="E240" i="25"/>
  <c r="C240" i="25" s="1"/>
  <c r="C822" i="28"/>
  <c r="F301" i="23"/>
  <c r="G301" i="23" s="1"/>
  <c r="B300" i="21"/>
  <c r="G301" i="16"/>
  <c r="F302" i="16"/>
  <c r="K287" i="4"/>
  <c r="C286" i="4"/>
  <c r="R905" i="4"/>
  <c r="J904" i="4"/>
  <c r="R906" i="12"/>
  <c r="J905" i="12"/>
  <c r="K285" i="12"/>
  <c r="C284" i="12"/>
  <c r="B240" i="25" l="1"/>
  <c r="C300" i="21"/>
  <c r="F300" i="21"/>
  <c r="E241" i="25"/>
  <c r="C823" i="28"/>
  <c r="F302" i="23"/>
  <c r="G302" i="23" s="1"/>
  <c r="B301" i="21"/>
  <c r="G302" i="16"/>
  <c r="C241" i="25"/>
  <c r="B241" i="25"/>
  <c r="F303" i="16"/>
  <c r="R906" i="4"/>
  <c r="J905" i="4"/>
  <c r="K288" i="4"/>
  <c r="C287" i="4"/>
  <c r="K286" i="12"/>
  <c r="C285" i="12"/>
  <c r="J906" i="12"/>
  <c r="R907" i="12"/>
  <c r="C301" i="21" l="1"/>
  <c r="F301" i="21"/>
  <c r="E242" i="25"/>
  <c r="C824" i="28"/>
  <c r="F303" i="23"/>
  <c r="G303" i="23" s="1"/>
  <c r="B302" i="21"/>
  <c r="G303" i="16"/>
  <c r="C242" i="25"/>
  <c r="B242" i="25"/>
  <c r="F304" i="16"/>
  <c r="K289" i="4"/>
  <c r="C288" i="4"/>
  <c r="R907" i="4"/>
  <c r="J906" i="4"/>
  <c r="R908" i="12"/>
  <c r="J907" i="12"/>
  <c r="K287" i="12"/>
  <c r="C286" i="12"/>
  <c r="C302" i="21" l="1"/>
  <c r="F302" i="21"/>
  <c r="E243" i="25"/>
  <c r="C825" i="28"/>
  <c r="F304" i="23"/>
  <c r="G304" i="23" s="1"/>
  <c r="B303" i="21"/>
  <c r="G304" i="16"/>
  <c r="C243" i="25"/>
  <c r="B243" i="25"/>
  <c r="F305" i="16"/>
  <c r="R908" i="4"/>
  <c r="J907" i="4"/>
  <c r="K290" i="4"/>
  <c r="C289" i="4"/>
  <c r="C287" i="12"/>
  <c r="K288" i="12"/>
  <c r="R909" i="12"/>
  <c r="J908" i="12"/>
  <c r="C303" i="21" l="1"/>
  <c r="F303" i="21"/>
  <c r="E244" i="25"/>
  <c r="C826" i="28"/>
  <c r="F305" i="23"/>
  <c r="G305" i="23" s="1"/>
  <c r="B304" i="21"/>
  <c r="G305" i="16"/>
  <c r="C244" i="25"/>
  <c r="B244" i="25"/>
  <c r="F306" i="16"/>
  <c r="K291" i="4"/>
  <c r="C290" i="4"/>
  <c r="R909" i="4"/>
  <c r="J908" i="4"/>
  <c r="K289" i="12"/>
  <c r="C288" i="12"/>
  <c r="R910" i="12"/>
  <c r="J909" i="12"/>
  <c r="C304" i="21" l="1"/>
  <c r="F304" i="21"/>
  <c r="E245" i="25"/>
  <c r="C245" i="25" s="1"/>
  <c r="C827" i="28"/>
  <c r="B245" i="25"/>
  <c r="F306" i="23"/>
  <c r="G306" i="23" s="1"/>
  <c r="B305" i="21"/>
  <c r="G306" i="16"/>
  <c r="F307" i="16"/>
  <c r="R910" i="4"/>
  <c r="J909" i="4"/>
  <c r="K292" i="4"/>
  <c r="C291" i="4"/>
  <c r="J910" i="12"/>
  <c r="R911" i="12"/>
  <c r="K290" i="12"/>
  <c r="C289" i="12"/>
  <c r="C305" i="21" l="1"/>
  <c r="F305" i="21"/>
  <c r="E246" i="25"/>
  <c r="C828" i="28"/>
  <c r="F307" i="23"/>
  <c r="G307" i="23" s="1"/>
  <c r="B306" i="21"/>
  <c r="G307" i="16"/>
  <c r="C246" i="25"/>
  <c r="B246" i="25"/>
  <c r="F308" i="16"/>
  <c r="K293" i="4"/>
  <c r="C292" i="4"/>
  <c r="R911" i="4"/>
  <c r="J910" i="4"/>
  <c r="K291" i="12"/>
  <c r="C290" i="12"/>
  <c r="J911" i="12"/>
  <c r="R912" i="12"/>
  <c r="C306" i="21" l="1"/>
  <c r="F306" i="21"/>
  <c r="E247" i="25"/>
  <c r="C829" i="28"/>
  <c r="F308" i="23"/>
  <c r="G308" i="23" s="1"/>
  <c r="B307" i="21"/>
  <c r="G308" i="16"/>
  <c r="C247" i="25"/>
  <c r="B247" i="25"/>
  <c r="F309" i="16"/>
  <c r="R912" i="4"/>
  <c r="J911" i="4"/>
  <c r="K294" i="4"/>
  <c r="C293" i="4"/>
  <c r="R913" i="12"/>
  <c r="J912" i="12"/>
  <c r="C291" i="12"/>
  <c r="K292" i="12"/>
  <c r="C307" i="21" l="1"/>
  <c r="F307" i="21"/>
  <c r="E248" i="25"/>
  <c r="C830" i="28"/>
  <c r="F309" i="23"/>
  <c r="G309" i="23" s="1"/>
  <c r="B308" i="21"/>
  <c r="G309" i="16"/>
  <c r="C248" i="25"/>
  <c r="B248" i="25"/>
  <c r="F310" i="16"/>
  <c r="K295" i="4"/>
  <c r="C294" i="4"/>
  <c r="R913" i="4"/>
  <c r="J912" i="4"/>
  <c r="K293" i="12"/>
  <c r="C292" i="12"/>
  <c r="R914" i="12"/>
  <c r="J913" i="12"/>
  <c r="C308" i="21" l="1"/>
  <c r="F308" i="21"/>
  <c r="E249" i="25"/>
  <c r="C831" i="28"/>
  <c r="F310" i="23"/>
  <c r="G310" i="23" s="1"/>
  <c r="B309" i="21"/>
  <c r="G310" i="16"/>
  <c r="B249" i="25"/>
  <c r="C249" i="25"/>
  <c r="F311" i="16"/>
  <c r="R914" i="4"/>
  <c r="J913" i="4"/>
  <c r="K296" i="4"/>
  <c r="C295" i="4"/>
  <c r="J914" i="12"/>
  <c r="R915" i="12"/>
  <c r="K294" i="12"/>
  <c r="C293" i="12"/>
  <c r="C309" i="21" l="1"/>
  <c r="F309" i="21"/>
  <c r="E250" i="25"/>
  <c r="B250" i="25" s="1"/>
  <c r="C832" i="28"/>
  <c r="F311" i="23"/>
  <c r="G311" i="23" s="1"/>
  <c r="B310" i="21"/>
  <c r="G311" i="16"/>
  <c r="F312" i="16"/>
  <c r="K297" i="4"/>
  <c r="C296" i="4"/>
  <c r="R915" i="4"/>
  <c r="J914" i="4"/>
  <c r="K295" i="12"/>
  <c r="C294" i="12"/>
  <c r="R916" i="12"/>
  <c r="J915" i="12"/>
  <c r="C250" i="25" l="1"/>
  <c r="C310" i="21"/>
  <c r="F310" i="21"/>
  <c r="E251" i="25"/>
  <c r="C833" i="28"/>
  <c r="F312" i="23"/>
  <c r="G312" i="23" s="1"/>
  <c r="B311" i="21"/>
  <c r="G312" i="16"/>
  <c r="C251" i="25"/>
  <c r="B251" i="25"/>
  <c r="F313" i="16"/>
  <c r="R916" i="4"/>
  <c r="J915" i="4"/>
  <c r="K298" i="4"/>
  <c r="C297" i="4"/>
  <c r="R917" i="12"/>
  <c r="J916" i="12"/>
  <c r="C295" i="12"/>
  <c r="K296" i="12"/>
  <c r="C311" i="21" l="1"/>
  <c r="F311" i="21"/>
  <c r="E252" i="25"/>
  <c r="C252" i="25" s="1"/>
  <c r="C834" i="28"/>
  <c r="F313" i="23"/>
  <c r="G313" i="23" s="1"/>
  <c r="B312" i="21"/>
  <c r="G313" i="16"/>
  <c r="F314" i="16"/>
  <c r="K299" i="4"/>
  <c r="C298" i="4"/>
  <c r="R917" i="4"/>
  <c r="J916" i="4"/>
  <c r="K297" i="12"/>
  <c r="C296" i="12"/>
  <c r="R918" i="12"/>
  <c r="J917" i="12"/>
  <c r="B252" i="25" l="1"/>
  <c r="C312" i="21"/>
  <c r="F312" i="21"/>
  <c r="E253" i="25"/>
  <c r="C835" i="28"/>
  <c r="F314" i="23"/>
  <c r="G314" i="23" s="1"/>
  <c r="B313" i="21"/>
  <c r="G314" i="16"/>
  <c r="B253" i="25"/>
  <c r="C253" i="25"/>
  <c r="F315" i="16"/>
  <c r="R918" i="4"/>
  <c r="J917" i="4"/>
  <c r="K300" i="4"/>
  <c r="C299" i="4"/>
  <c r="J918" i="12"/>
  <c r="R919" i="12"/>
  <c r="K298" i="12"/>
  <c r="C297" i="12"/>
  <c r="C313" i="21" l="1"/>
  <c r="F313" i="21"/>
  <c r="E254" i="25"/>
  <c r="C836" i="28"/>
  <c r="F315" i="23"/>
  <c r="G315" i="23" s="1"/>
  <c r="B314" i="21"/>
  <c r="G315" i="16"/>
  <c r="C254" i="25"/>
  <c r="B254" i="25"/>
  <c r="F316" i="16"/>
  <c r="K301" i="4"/>
  <c r="C300" i="4"/>
  <c r="R919" i="4"/>
  <c r="J918" i="4"/>
  <c r="K299" i="12"/>
  <c r="C298" i="12"/>
  <c r="R920" i="12"/>
  <c r="J919" i="12"/>
  <c r="C314" i="21" l="1"/>
  <c r="F314" i="21"/>
  <c r="E255" i="25"/>
  <c r="C837" i="28"/>
  <c r="F316" i="23"/>
  <c r="G316" i="23" s="1"/>
  <c r="B315" i="21"/>
  <c r="G316" i="16"/>
  <c r="C255" i="25"/>
  <c r="B255" i="25"/>
  <c r="F317" i="16"/>
  <c r="R920" i="4"/>
  <c r="J919" i="4"/>
  <c r="K302" i="4"/>
  <c r="C301" i="4"/>
  <c r="R921" i="12"/>
  <c r="J920" i="12"/>
  <c r="C299" i="12"/>
  <c r="K300" i="12"/>
  <c r="C315" i="21" l="1"/>
  <c r="F315" i="21"/>
  <c r="E256" i="25"/>
  <c r="C838" i="28"/>
  <c r="F317" i="23"/>
  <c r="G317" i="23" s="1"/>
  <c r="B316" i="21"/>
  <c r="G317" i="16"/>
  <c r="C256" i="25"/>
  <c r="B256" i="25"/>
  <c r="F318" i="16"/>
  <c r="K303" i="4"/>
  <c r="C302" i="4"/>
  <c r="R921" i="4"/>
  <c r="J920" i="4"/>
  <c r="K301" i="12"/>
  <c r="C300" i="12"/>
  <c r="R922" i="12"/>
  <c r="J921" i="12"/>
  <c r="C316" i="21" l="1"/>
  <c r="F316" i="21"/>
  <c r="E257" i="25"/>
  <c r="C257" i="25" s="1"/>
  <c r="C839" i="28"/>
  <c r="F318" i="23"/>
  <c r="G318" i="23" s="1"/>
  <c r="B317" i="21"/>
  <c r="G318" i="16"/>
  <c r="F319" i="16"/>
  <c r="R922" i="4"/>
  <c r="J921" i="4"/>
  <c r="K304" i="4"/>
  <c r="C303" i="4"/>
  <c r="J922" i="12"/>
  <c r="R923" i="12"/>
  <c r="K302" i="12"/>
  <c r="C301" i="12"/>
  <c r="B257" i="25" l="1"/>
  <c r="C317" i="21"/>
  <c r="F317" i="21"/>
  <c r="E258" i="25"/>
  <c r="C840" i="28"/>
  <c r="C258" i="25"/>
  <c r="B258" i="25"/>
  <c r="F319" i="23"/>
  <c r="G319" i="23" s="1"/>
  <c r="B318" i="21"/>
  <c r="G319" i="16"/>
  <c r="F320" i="16"/>
  <c r="K305" i="4"/>
  <c r="C304" i="4"/>
  <c r="R923" i="4"/>
  <c r="J922" i="4"/>
  <c r="K303" i="12"/>
  <c r="C302" i="12"/>
  <c r="R924" i="12"/>
  <c r="J923" i="12"/>
  <c r="C318" i="21" l="1"/>
  <c r="F318" i="21"/>
  <c r="E259" i="25"/>
  <c r="C259" i="25" s="1"/>
  <c r="C841" i="28"/>
  <c r="F320" i="23"/>
  <c r="G320" i="23" s="1"/>
  <c r="B319" i="21"/>
  <c r="G320" i="16"/>
  <c r="F321" i="16"/>
  <c r="R924" i="4"/>
  <c r="J923" i="4"/>
  <c r="K306" i="4"/>
  <c r="C305" i="4"/>
  <c r="R925" i="12"/>
  <c r="J924" i="12"/>
  <c r="C303" i="12"/>
  <c r="K304" i="12"/>
  <c r="C319" i="21" l="1"/>
  <c r="F319" i="21"/>
  <c r="B259" i="25"/>
  <c r="E260" i="25"/>
  <c r="C842" i="28"/>
  <c r="F321" i="23"/>
  <c r="G321" i="23" s="1"/>
  <c r="B320" i="21"/>
  <c r="G321" i="16"/>
  <c r="C260" i="25"/>
  <c r="B260" i="25"/>
  <c r="F322" i="16"/>
  <c r="K307" i="4"/>
  <c r="C306" i="4"/>
  <c r="R925" i="4"/>
  <c r="J924" i="4"/>
  <c r="K305" i="12"/>
  <c r="C304" i="12"/>
  <c r="R926" i="12"/>
  <c r="J925" i="12"/>
  <c r="C320" i="21" l="1"/>
  <c r="F320" i="21"/>
  <c r="E261" i="25"/>
  <c r="C843" i="28"/>
  <c r="F322" i="23"/>
  <c r="G322" i="23" s="1"/>
  <c r="B321" i="21"/>
  <c r="G322" i="16"/>
  <c r="C261" i="25"/>
  <c r="B261" i="25"/>
  <c r="F323" i="16"/>
  <c r="R926" i="4"/>
  <c r="J925" i="4"/>
  <c r="K308" i="4"/>
  <c r="C307" i="4"/>
  <c r="J926" i="12"/>
  <c r="R927" i="12"/>
  <c r="K306" i="12"/>
  <c r="C305" i="12"/>
  <c r="C321" i="21" l="1"/>
  <c r="F321" i="21"/>
  <c r="E262" i="25"/>
  <c r="C844" i="28"/>
  <c r="F323" i="23"/>
  <c r="G323" i="23" s="1"/>
  <c r="B322" i="21"/>
  <c r="G323" i="16"/>
  <c r="C262" i="25"/>
  <c r="B262" i="25"/>
  <c r="F324" i="16"/>
  <c r="K309" i="4"/>
  <c r="C308" i="4"/>
  <c r="R927" i="4"/>
  <c r="J926" i="4"/>
  <c r="K307" i="12"/>
  <c r="C306" i="12"/>
  <c r="R928" i="12"/>
  <c r="J927" i="12"/>
  <c r="C322" i="21" l="1"/>
  <c r="F322" i="21"/>
  <c r="E263" i="25"/>
  <c r="C845" i="28"/>
  <c r="F324" i="23"/>
  <c r="G324" i="23" s="1"/>
  <c r="B323" i="21"/>
  <c r="G324" i="16"/>
  <c r="C263" i="25"/>
  <c r="B263" i="25"/>
  <c r="F325" i="16"/>
  <c r="R928" i="4"/>
  <c r="J927" i="4"/>
  <c r="K310" i="4"/>
  <c r="C309" i="4"/>
  <c r="R929" i="12"/>
  <c r="J928" i="12"/>
  <c r="C307" i="12"/>
  <c r="K308" i="12"/>
  <c r="C323" i="21" l="1"/>
  <c r="F323" i="21"/>
  <c r="E264" i="25"/>
  <c r="C846" i="28"/>
  <c r="F325" i="23"/>
  <c r="G325" i="23" s="1"/>
  <c r="B324" i="21"/>
  <c r="G325" i="16"/>
  <c r="C264" i="25"/>
  <c r="B264" i="25"/>
  <c r="F326" i="16"/>
  <c r="K311" i="4"/>
  <c r="C310" i="4"/>
  <c r="R929" i="4"/>
  <c r="J928" i="4"/>
  <c r="K309" i="12"/>
  <c r="C308" i="12"/>
  <c r="R930" i="12"/>
  <c r="J929" i="12"/>
  <c r="C324" i="21" l="1"/>
  <c r="F324" i="21"/>
  <c r="E265" i="25"/>
  <c r="C847" i="28"/>
  <c r="F326" i="23"/>
  <c r="G326" i="23" s="1"/>
  <c r="B325" i="21"/>
  <c r="G326" i="16"/>
  <c r="B265" i="25"/>
  <c r="C265" i="25"/>
  <c r="F327" i="16"/>
  <c r="R930" i="4"/>
  <c r="J929" i="4"/>
  <c r="K312" i="4"/>
  <c r="C311" i="4"/>
  <c r="J930" i="12"/>
  <c r="R931" i="12"/>
  <c r="K310" i="12"/>
  <c r="C309" i="12"/>
  <c r="C325" i="21" l="1"/>
  <c r="F325" i="21"/>
  <c r="E266" i="25"/>
  <c r="C848" i="28"/>
  <c r="F327" i="23"/>
  <c r="G327" i="23" s="1"/>
  <c r="B326" i="21"/>
  <c r="G327" i="16"/>
  <c r="C266" i="25"/>
  <c r="B266" i="25"/>
  <c r="F328" i="16"/>
  <c r="K313" i="4"/>
  <c r="C312" i="4"/>
  <c r="R931" i="4"/>
  <c r="J930" i="4"/>
  <c r="K311" i="12"/>
  <c r="C310" i="12"/>
  <c r="R932" i="12"/>
  <c r="J931" i="12"/>
  <c r="C326" i="21" l="1"/>
  <c r="F326" i="21"/>
  <c r="E267" i="25"/>
  <c r="C849" i="28"/>
  <c r="F328" i="23"/>
  <c r="G328" i="23" s="1"/>
  <c r="B327" i="21"/>
  <c r="G328" i="16"/>
  <c r="C267" i="25"/>
  <c r="B267" i="25"/>
  <c r="F329" i="16"/>
  <c r="R932" i="4"/>
  <c r="J931" i="4"/>
  <c r="K314" i="4"/>
  <c r="C313" i="4"/>
  <c r="R933" i="12"/>
  <c r="J932" i="12"/>
  <c r="C311" i="12"/>
  <c r="K312" i="12"/>
  <c r="C327" i="21" l="1"/>
  <c r="F327" i="21"/>
  <c r="E268" i="25"/>
  <c r="C850" i="28"/>
  <c r="F329" i="23"/>
  <c r="G329" i="23" s="1"/>
  <c r="B328" i="21"/>
  <c r="G329" i="16"/>
  <c r="C268" i="25"/>
  <c r="B268" i="25"/>
  <c r="F330" i="16"/>
  <c r="K315" i="4"/>
  <c r="C314" i="4"/>
  <c r="R933" i="4"/>
  <c r="J932" i="4"/>
  <c r="K313" i="12"/>
  <c r="C312" i="12"/>
  <c r="R934" i="12"/>
  <c r="J933" i="12"/>
  <c r="C328" i="21" l="1"/>
  <c r="F328" i="21"/>
  <c r="E269" i="25"/>
  <c r="B269" i="25" s="1"/>
  <c r="C851" i="28"/>
  <c r="F330" i="23"/>
  <c r="G330" i="23" s="1"/>
  <c r="B329" i="21"/>
  <c r="G330" i="16"/>
  <c r="C269" i="25"/>
  <c r="F332" i="16"/>
  <c r="F331" i="16"/>
  <c r="R934" i="4"/>
  <c r="J933" i="4"/>
  <c r="K316" i="4"/>
  <c r="C315" i="4"/>
  <c r="J934" i="12"/>
  <c r="R935" i="12"/>
  <c r="K314" i="12"/>
  <c r="C313" i="12"/>
  <c r="C329" i="21" l="1"/>
  <c r="F329" i="21"/>
  <c r="E270" i="25"/>
  <c r="C852" i="28"/>
  <c r="F332" i="23"/>
  <c r="G332" i="23" s="1"/>
  <c r="B331" i="21"/>
  <c r="G332" i="16"/>
  <c r="C270" i="25"/>
  <c r="B270" i="25"/>
  <c r="F331" i="23"/>
  <c r="G331" i="23" s="1"/>
  <c r="B330" i="21"/>
  <c r="G331" i="16"/>
  <c r="K317" i="4"/>
  <c r="C316" i="4"/>
  <c r="R935" i="4"/>
  <c r="J934" i="4"/>
  <c r="K315" i="12"/>
  <c r="C314" i="12"/>
  <c r="R936" i="12"/>
  <c r="J935" i="12"/>
  <c r="F373" i="21" l="1"/>
  <c r="C330" i="21"/>
  <c r="F378" i="21"/>
  <c r="F330" i="21"/>
  <c r="F375" i="21"/>
  <c r="F376" i="21"/>
  <c r="F377" i="21"/>
  <c r="C331" i="21"/>
  <c r="E382" i="21" s="1"/>
  <c r="F379" i="21"/>
  <c r="F332" i="21"/>
  <c r="F331" i="21"/>
  <c r="F333" i="21"/>
  <c r="F334" i="21"/>
  <c r="F335" i="21"/>
  <c r="F336" i="21"/>
  <c r="F337" i="21"/>
  <c r="F338" i="21"/>
  <c r="F339" i="21"/>
  <c r="F340" i="21"/>
  <c r="F341" i="21"/>
  <c r="F342" i="21"/>
  <c r="F343" i="21"/>
  <c r="F344" i="21"/>
  <c r="F345" i="21"/>
  <c r="F346" i="21"/>
  <c r="F347" i="21"/>
  <c r="F349" i="21"/>
  <c r="F348" i="21"/>
  <c r="F350" i="21"/>
  <c r="F352" i="21"/>
  <c r="F351" i="21"/>
  <c r="F353" i="21"/>
  <c r="F354" i="21"/>
  <c r="F355" i="21"/>
  <c r="F356" i="21"/>
  <c r="F357" i="21"/>
  <c r="F358" i="21"/>
  <c r="F359" i="21"/>
  <c r="F360" i="21"/>
  <c r="F361" i="21"/>
  <c r="F362" i="21"/>
  <c r="F363" i="21"/>
  <c r="F364" i="21"/>
  <c r="F365" i="21"/>
  <c r="F366" i="21"/>
  <c r="F367" i="21"/>
  <c r="F368" i="21"/>
  <c r="F369" i="21"/>
  <c r="F370" i="21"/>
  <c r="F371" i="21"/>
  <c r="F372" i="21"/>
  <c r="F374" i="21"/>
  <c r="E271" i="25"/>
  <c r="C853" i="28"/>
  <c r="C271" i="25"/>
  <c r="B271" i="25"/>
  <c r="R936" i="4"/>
  <c r="J935" i="4"/>
  <c r="K318" i="4"/>
  <c r="C317" i="4"/>
  <c r="R937" i="12"/>
  <c r="J936" i="12"/>
  <c r="C315" i="12"/>
  <c r="K316" i="12"/>
  <c r="E275" i="21" l="1"/>
  <c r="E165" i="21"/>
  <c r="E72" i="21"/>
  <c r="E117" i="21"/>
  <c r="E287" i="21"/>
  <c r="E195" i="21"/>
  <c r="E289" i="21"/>
  <c r="E141" i="21"/>
  <c r="E196" i="21"/>
  <c r="E124" i="21"/>
  <c r="E113" i="21"/>
  <c r="E310" i="21"/>
  <c r="E324" i="21"/>
  <c r="E288" i="21"/>
  <c r="E242" i="21"/>
  <c r="E313" i="21"/>
  <c r="E318" i="21"/>
  <c r="E219" i="21"/>
  <c r="E69" i="21"/>
  <c r="E102" i="21"/>
  <c r="E182" i="21"/>
  <c r="E258" i="21"/>
  <c r="E237" i="21"/>
  <c r="E159" i="21"/>
  <c r="E84" i="21"/>
  <c r="E297" i="21"/>
  <c r="E119" i="21"/>
  <c r="E175" i="21"/>
  <c r="E199" i="21"/>
  <c r="E291" i="21"/>
  <c r="E303" i="21"/>
  <c r="E331" i="21"/>
  <c r="E292" i="21"/>
  <c r="E334" i="21"/>
  <c r="E236" i="21"/>
  <c r="E339" i="21"/>
  <c r="E353" i="21"/>
  <c r="E179" i="21"/>
  <c r="E181" i="21"/>
  <c r="E369" i="21"/>
  <c r="E223" i="21"/>
  <c r="E212" i="21"/>
  <c r="E260" i="21"/>
  <c r="E154" i="21"/>
  <c r="E378" i="21"/>
  <c r="E222" i="21"/>
  <c r="E85" i="21"/>
  <c r="E338" i="21"/>
  <c r="E299" i="21"/>
  <c r="E341" i="21"/>
  <c r="E148" i="21"/>
  <c r="E329" i="21"/>
  <c r="E197" i="21"/>
  <c r="E254" i="21"/>
  <c r="E309" i="21"/>
  <c r="E343" i="21"/>
  <c r="E367" i="21"/>
  <c r="E266" i="21"/>
  <c r="E58" i="21"/>
  <c r="E152" i="21"/>
  <c r="E168" i="21"/>
  <c r="E316" i="21"/>
  <c r="E250" i="21"/>
  <c r="E332" i="21"/>
  <c r="E376" i="21"/>
  <c r="E295" i="21"/>
  <c r="E240" i="21"/>
  <c r="E231" i="21"/>
  <c r="E120" i="21"/>
  <c r="E93" i="21"/>
  <c r="E180" i="21"/>
  <c r="E346" i="21"/>
  <c r="E282" i="21"/>
  <c r="E296" i="21"/>
  <c r="E193" i="21"/>
  <c r="E307" i="21"/>
  <c r="E262" i="21"/>
  <c r="E91" i="21"/>
  <c r="E90" i="21"/>
  <c r="E129" i="21"/>
  <c r="E62" i="21"/>
  <c r="E137" i="21"/>
  <c r="E67" i="21"/>
  <c r="E138" i="21"/>
  <c r="E337" i="21"/>
  <c r="E320" i="21"/>
  <c r="E121" i="21"/>
  <c r="E264" i="21"/>
  <c r="E365" i="21"/>
  <c r="E357" i="21"/>
  <c r="E143" i="21"/>
  <c r="E211" i="21"/>
  <c r="E132" i="21"/>
  <c r="E328" i="21"/>
  <c r="E281" i="21"/>
  <c r="E118" i="21"/>
  <c r="E243" i="21"/>
  <c r="E110" i="21"/>
  <c r="E97" i="21"/>
  <c r="E198" i="21"/>
  <c r="E158" i="21"/>
  <c r="E115" i="21"/>
  <c r="E135" i="21"/>
  <c r="E184" i="21"/>
  <c r="E126" i="21"/>
  <c r="E286" i="21"/>
  <c r="E362" i="21"/>
  <c r="E71" i="21"/>
  <c r="E169" i="21"/>
  <c r="E164" i="21"/>
  <c r="E104" i="21"/>
  <c r="E61" i="21"/>
  <c r="E361" i="21"/>
  <c r="E373" i="21"/>
  <c r="E174" i="21"/>
  <c r="E95" i="21"/>
  <c r="E348" i="21"/>
  <c r="E333" i="21"/>
  <c r="E326" i="21"/>
  <c r="E352" i="21"/>
  <c r="E364" i="21"/>
  <c r="E298" i="21"/>
  <c r="E146" i="21"/>
  <c r="E149" i="21"/>
  <c r="E59" i="21"/>
  <c r="E74" i="21"/>
  <c r="E123" i="21"/>
  <c r="E60" i="21"/>
  <c r="E127" i="21"/>
  <c r="E162" i="21"/>
  <c r="E160" i="21"/>
  <c r="E325" i="21"/>
  <c r="E139" i="21"/>
  <c r="E192" i="21"/>
  <c r="E203" i="21"/>
  <c r="E173" i="21"/>
  <c r="E216" i="21"/>
  <c r="E335" i="21"/>
  <c r="E209" i="21"/>
  <c r="E344" i="21"/>
  <c r="E80" i="21"/>
  <c r="E89" i="21"/>
  <c r="E349" i="21"/>
  <c r="E330" i="21"/>
  <c r="E312" i="21"/>
  <c r="E267" i="21"/>
  <c r="E270" i="21"/>
  <c r="E171" i="21"/>
  <c r="E273" i="21"/>
  <c r="E311" i="21"/>
  <c r="E241" i="21"/>
  <c r="E65" i="21"/>
  <c r="E161" i="21"/>
  <c r="E276" i="21"/>
  <c r="E96" i="21"/>
  <c r="E187" i="21"/>
  <c r="E244" i="21"/>
  <c r="E157" i="21"/>
  <c r="E280" i="21"/>
  <c r="E122" i="21"/>
  <c r="E360" i="21"/>
  <c r="E225" i="21"/>
  <c r="E153" i="21"/>
  <c r="E144" i="21"/>
  <c r="E336" i="21"/>
  <c r="E301" i="21"/>
  <c r="E134" i="21"/>
  <c r="E177" i="21"/>
  <c r="E302" i="21"/>
  <c r="E92" i="21"/>
  <c r="E98" i="21"/>
  <c r="E263" i="21"/>
  <c r="E185" i="21"/>
  <c r="E170" i="21"/>
  <c r="E183" i="21"/>
  <c r="E358" i="21"/>
  <c r="E190" i="21"/>
  <c r="E238" i="21"/>
  <c r="E204" i="21"/>
  <c r="E218" i="21"/>
  <c r="E285" i="21"/>
  <c r="E107" i="21"/>
  <c r="E202" i="21"/>
  <c r="E366" i="21"/>
  <c r="E354" i="21"/>
  <c r="E66" i="21"/>
  <c r="E249" i="21"/>
  <c r="E300" i="21"/>
  <c r="E109" i="21"/>
  <c r="E234" i="21"/>
  <c r="E247" i="21"/>
  <c r="E368" i="21"/>
  <c r="E207" i="21"/>
  <c r="E375" i="21"/>
  <c r="E200" i="21"/>
  <c r="E268" i="21"/>
  <c r="E128" i="21"/>
  <c r="E226" i="21"/>
  <c r="E78" i="21"/>
  <c r="E191" i="21"/>
  <c r="E256" i="21"/>
  <c r="E130" i="21"/>
  <c r="E88" i="21"/>
  <c r="E379" i="21"/>
  <c r="E322" i="21"/>
  <c r="E210" i="21"/>
  <c r="E224" i="21"/>
  <c r="E269" i="21"/>
  <c r="E257" i="21"/>
  <c r="E142" i="21"/>
  <c r="E176" i="21"/>
  <c r="E323" i="21"/>
  <c r="E271" i="21"/>
  <c r="E363" i="21"/>
  <c r="E133" i="21"/>
  <c r="E374" i="21"/>
  <c r="E308" i="21"/>
  <c r="E163" i="21"/>
  <c r="E103" i="21"/>
  <c r="E355" i="21"/>
  <c r="E220" i="21"/>
  <c r="E114" i="21"/>
  <c r="E68" i="21"/>
  <c r="E321" i="21"/>
  <c r="E261" i="21"/>
  <c r="E214" i="21"/>
  <c r="E151" i="21"/>
  <c r="E246" i="21"/>
  <c r="E359" i="21"/>
  <c r="E351" i="21"/>
  <c r="E105" i="21"/>
  <c r="E87" i="21"/>
  <c r="E206" i="21"/>
  <c r="E215" i="21"/>
  <c r="E125" i="21"/>
  <c r="E317" i="21"/>
  <c r="E82" i="21"/>
  <c r="E86" i="21"/>
  <c r="E294" i="21"/>
  <c r="E274" i="21"/>
  <c r="E217" i="21"/>
  <c r="E79" i="21"/>
  <c r="E314" i="21"/>
  <c r="E381" i="21"/>
  <c r="E213" i="21"/>
  <c r="E279" i="21"/>
  <c r="E112" i="21"/>
  <c r="E229" i="21"/>
  <c r="E319" i="21"/>
  <c r="E150" i="21"/>
  <c r="E99" i="21"/>
  <c r="E380" i="21"/>
  <c r="E147" i="21"/>
  <c r="E277" i="21"/>
  <c r="E106" i="21"/>
  <c r="E290" i="21"/>
  <c r="E377" i="21"/>
  <c r="E111" i="21"/>
  <c r="E81" i="21"/>
  <c r="E345" i="21"/>
  <c r="E350" i="21"/>
  <c r="E83" i="21"/>
  <c r="E63" i="21"/>
  <c r="E227" i="21"/>
  <c r="E136" i="21"/>
  <c r="E172" i="21"/>
  <c r="E305" i="21"/>
  <c r="E304" i="21"/>
  <c r="E155" i="21"/>
  <c r="E75" i="21"/>
  <c r="E293" i="21"/>
  <c r="E239" i="21"/>
  <c r="E201" i="21"/>
  <c r="E116" i="21"/>
  <c r="E272" i="21"/>
  <c r="E166" i="21"/>
  <c r="E284" i="21"/>
  <c r="E315" i="21"/>
  <c r="E221" i="21"/>
  <c r="E108" i="21"/>
  <c r="E265" i="21"/>
  <c r="E253" i="21"/>
  <c r="E327" i="21"/>
  <c r="E194" i="21"/>
  <c r="E94" i="21"/>
  <c r="E342" i="21"/>
  <c r="E100" i="21"/>
  <c r="E228" i="21"/>
  <c r="E73" i="21"/>
  <c r="E131" i="21"/>
  <c r="E77" i="21"/>
  <c r="E101" i="21"/>
  <c r="E248" i="21"/>
  <c r="E156" i="21"/>
  <c r="E186" i="21"/>
  <c r="E64" i="21"/>
  <c r="E208" i="21"/>
  <c r="E232" i="21"/>
  <c r="E189" i="21"/>
  <c r="E145" i="21"/>
  <c r="E178" i="21"/>
  <c r="E278" i="21"/>
  <c r="E235" i="21"/>
  <c r="E188" i="21"/>
  <c r="E259" i="21"/>
  <c r="E283" i="21"/>
  <c r="E255" i="21"/>
  <c r="E371" i="21"/>
  <c r="E356" i="21"/>
  <c r="E340" i="21"/>
  <c r="E70" i="21"/>
  <c r="E252" i="21"/>
  <c r="E140" i="21"/>
  <c r="E167" i="21"/>
  <c r="E230" i="21"/>
  <c r="E251" i="21"/>
  <c r="E205" i="21"/>
  <c r="E245" i="21"/>
  <c r="E372" i="21"/>
  <c r="E306" i="21"/>
  <c r="E347" i="21"/>
  <c r="E76" i="21"/>
  <c r="E233" i="21"/>
  <c r="E370" i="21"/>
  <c r="E272" i="25"/>
  <c r="C272" i="25" s="1"/>
  <c r="C854" i="28"/>
  <c r="B272" i="25"/>
  <c r="I329" i="19"/>
  <c r="K319" i="4"/>
  <c r="C318" i="4"/>
  <c r="R937" i="4"/>
  <c r="J936" i="4"/>
  <c r="K317" i="12"/>
  <c r="C316" i="12"/>
  <c r="R938" i="12"/>
  <c r="J937" i="12"/>
  <c r="E273" i="25" l="1"/>
  <c r="C273" i="25" s="1"/>
  <c r="C855" i="28"/>
  <c r="R938" i="4"/>
  <c r="J937" i="4"/>
  <c r="K320" i="4"/>
  <c r="C319" i="4"/>
  <c r="J938" i="12"/>
  <c r="R939" i="12"/>
  <c r="K318" i="12"/>
  <c r="C317" i="12"/>
  <c r="B273" i="25" l="1"/>
  <c r="E274" i="25"/>
  <c r="C856" i="28"/>
  <c r="C274" i="25"/>
  <c r="B274" i="25"/>
  <c r="K321" i="4"/>
  <c r="C320" i="4"/>
  <c r="R939" i="4"/>
  <c r="J938" i="4"/>
  <c r="R940" i="12"/>
  <c r="J939" i="12"/>
  <c r="K319" i="12"/>
  <c r="C318" i="12"/>
  <c r="E275" i="25" l="1"/>
  <c r="C275" i="25" s="1"/>
  <c r="C857" i="28"/>
  <c r="R940" i="4"/>
  <c r="J939" i="4"/>
  <c r="K322" i="4"/>
  <c r="C321" i="4"/>
  <c r="C319" i="12"/>
  <c r="K320" i="12"/>
  <c r="R941" i="12"/>
  <c r="J940" i="12"/>
  <c r="B275" i="25" l="1"/>
  <c r="E276" i="25"/>
  <c r="C858" i="28"/>
  <c r="C276" i="25"/>
  <c r="B276" i="25"/>
  <c r="K323" i="4"/>
  <c r="C322" i="4"/>
  <c r="R941" i="4"/>
  <c r="J940" i="4"/>
  <c r="R942" i="12"/>
  <c r="J941" i="12"/>
  <c r="K321" i="12"/>
  <c r="C320" i="12"/>
  <c r="E277" i="25" l="1"/>
  <c r="C859" i="28"/>
  <c r="C277" i="25"/>
  <c r="B277" i="25"/>
  <c r="R942" i="4"/>
  <c r="J941" i="4"/>
  <c r="K324" i="4"/>
  <c r="C323" i="4"/>
  <c r="K322" i="12"/>
  <c r="C321" i="12"/>
  <c r="J942" i="12"/>
  <c r="R943" i="12"/>
  <c r="E278" i="25" l="1"/>
  <c r="C278" i="25" s="1"/>
  <c r="C860" i="28"/>
  <c r="B278" i="25"/>
  <c r="S329" i="19"/>
  <c r="N332" i="19"/>
  <c r="K325" i="4"/>
  <c r="C324" i="4"/>
  <c r="R943" i="4"/>
  <c r="J942" i="4"/>
  <c r="R944" i="12"/>
  <c r="J943" i="12"/>
  <c r="K323" i="12"/>
  <c r="C322" i="12"/>
  <c r="E279" i="25" l="1"/>
  <c r="C861" i="28"/>
  <c r="C279" i="25"/>
  <c r="B279" i="25"/>
  <c r="R944" i="4"/>
  <c r="J943" i="4"/>
  <c r="K326" i="4"/>
  <c r="C325" i="4"/>
  <c r="C323" i="12"/>
  <c r="K324" i="12"/>
  <c r="R945" i="12"/>
  <c r="J944" i="12"/>
  <c r="E280" i="25" l="1"/>
  <c r="C280" i="25" s="1"/>
  <c r="C862" i="28"/>
  <c r="K327" i="4"/>
  <c r="C326" i="4"/>
  <c r="R945" i="4"/>
  <c r="J944" i="4"/>
  <c r="R946" i="12"/>
  <c r="J945" i="12"/>
  <c r="K325" i="12"/>
  <c r="C324" i="12"/>
  <c r="B280" i="25" l="1"/>
  <c r="E281" i="25"/>
  <c r="B281" i="25" s="1"/>
  <c r="C863" i="28"/>
  <c r="C281" i="25"/>
  <c r="R946" i="4"/>
  <c r="J945" i="4"/>
  <c r="K328" i="4"/>
  <c r="C327" i="4"/>
  <c r="K326" i="12"/>
  <c r="C325" i="12"/>
  <c r="J946" i="12"/>
  <c r="R947" i="12"/>
  <c r="E282" i="25" l="1"/>
  <c r="C864" i="28"/>
  <c r="C282" i="25"/>
  <c r="B282" i="25"/>
  <c r="K329" i="4"/>
  <c r="C328" i="4"/>
  <c r="R947" i="4"/>
  <c r="J946" i="4"/>
  <c r="R948" i="12"/>
  <c r="J947" i="12"/>
  <c r="K327" i="12"/>
  <c r="C326" i="12"/>
  <c r="E283" i="25" l="1"/>
  <c r="C865" i="28"/>
  <c r="C283" i="25"/>
  <c r="B283" i="25"/>
  <c r="R948" i="4"/>
  <c r="J947" i="4"/>
  <c r="K330" i="4"/>
  <c r="C329" i="4"/>
  <c r="C327" i="12"/>
  <c r="K328" i="12"/>
  <c r="R949" i="12"/>
  <c r="J948" i="12"/>
  <c r="E284" i="25" l="1"/>
  <c r="C866" i="28"/>
  <c r="C284" i="25"/>
  <c r="B284" i="25"/>
  <c r="K331" i="4"/>
  <c r="C330" i="4"/>
  <c r="R949" i="4"/>
  <c r="J948" i="4"/>
  <c r="R950" i="12"/>
  <c r="J949" i="12"/>
  <c r="K329" i="12"/>
  <c r="C328" i="12"/>
  <c r="E285" i="25" l="1"/>
  <c r="B285" i="25" s="1"/>
  <c r="C867" i="28"/>
  <c r="C285" i="25"/>
  <c r="R950" i="4"/>
  <c r="J949" i="4"/>
  <c r="K332" i="4"/>
  <c r="C331" i="4"/>
  <c r="K330" i="12"/>
  <c r="C329" i="12"/>
  <c r="J950" i="12"/>
  <c r="R951" i="12"/>
  <c r="E286" i="25" l="1"/>
  <c r="C868" i="28"/>
  <c r="C286" i="25"/>
  <c r="B286" i="25"/>
  <c r="K333" i="4"/>
  <c r="C332" i="4"/>
  <c r="R951" i="4"/>
  <c r="J950" i="4"/>
  <c r="R952" i="12"/>
  <c r="J951" i="12"/>
  <c r="K331" i="12"/>
  <c r="C330" i="12"/>
  <c r="E287" i="25" l="1"/>
  <c r="C869" i="28"/>
  <c r="C287" i="25"/>
  <c r="B287" i="25"/>
  <c r="R952" i="4"/>
  <c r="J951" i="4"/>
  <c r="K334" i="4"/>
  <c r="C333" i="4"/>
  <c r="C331" i="12"/>
  <c r="K332" i="12"/>
  <c r="R953" i="12"/>
  <c r="J952" i="12"/>
  <c r="E288" i="25" l="1"/>
  <c r="C870" i="28"/>
  <c r="C288" i="25"/>
  <c r="B288" i="25"/>
  <c r="K335" i="4"/>
  <c r="C334" i="4"/>
  <c r="R953" i="4"/>
  <c r="J952" i="4"/>
  <c r="R954" i="12"/>
  <c r="J953" i="12"/>
  <c r="K333" i="12"/>
  <c r="C332" i="12"/>
  <c r="E289" i="25" l="1"/>
  <c r="C871" i="28"/>
  <c r="C289" i="25"/>
  <c r="B289" i="25"/>
  <c r="R954" i="4"/>
  <c r="J953" i="4"/>
  <c r="K336" i="4"/>
  <c r="C335" i="4"/>
  <c r="K334" i="12"/>
  <c r="C333" i="12"/>
  <c r="J954" i="12"/>
  <c r="R955" i="12"/>
  <c r="E290" i="25" l="1"/>
  <c r="C290" i="25" s="1"/>
  <c r="C872" i="28"/>
  <c r="B290" i="25"/>
  <c r="K337" i="4"/>
  <c r="C337" i="4" s="1"/>
  <c r="C336" i="4"/>
  <c r="R955" i="4"/>
  <c r="J954" i="4"/>
  <c r="R956" i="12"/>
  <c r="J955" i="12"/>
  <c r="K335" i="12"/>
  <c r="C334" i="12"/>
  <c r="E291" i="25" l="1"/>
  <c r="C291" i="25" s="1"/>
  <c r="C873" i="28"/>
  <c r="R956" i="4"/>
  <c r="J955" i="4"/>
  <c r="C335" i="12"/>
  <c r="K336" i="12"/>
  <c r="R957" i="12"/>
  <c r="J956" i="12"/>
  <c r="E292" i="25" l="1"/>
  <c r="C874" i="28"/>
  <c r="B291" i="25"/>
  <c r="C292" i="25"/>
  <c r="B292" i="25"/>
  <c r="R957" i="4"/>
  <c r="J956" i="4"/>
  <c r="R958" i="12"/>
  <c r="J957" i="12"/>
  <c r="K337" i="12"/>
  <c r="C337" i="12" s="1"/>
  <c r="C336" i="12"/>
  <c r="E293" i="25" l="1"/>
  <c r="C293" i="25" s="1"/>
  <c r="C875" i="28"/>
  <c r="B293" i="25"/>
  <c r="R958" i="4"/>
  <c r="J957" i="4"/>
  <c r="J958" i="12"/>
  <c r="R959" i="12"/>
  <c r="E294" i="25" l="1"/>
  <c r="C876" i="28"/>
  <c r="C294" i="25"/>
  <c r="B294" i="25"/>
  <c r="R959" i="4"/>
  <c r="J958" i="4"/>
  <c r="R960" i="12"/>
  <c r="J959" i="12"/>
  <c r="E295" i="25" l="1"/>
  <c r="C877" i="28"/>
  <c r="C295" i="25"/>
  <c r="B295" i="25"/>
  <c r="R960" i="4"/>
  <c r="J959" i="4"/>
  <c r="R961" i="12"/>
  <c r="J960" i="12"/>
  <c r="E296" i="25" l="1"/>
  <c r="C296" i="25" s="1"/>
  <c r="C878" i="28"/>
  <c r="R961" i="4"/>
  <c r="J960" i="4"/>
  <c r="R962" i="12"/>
  <c r="J961" i="12"/>
  <c r="B296" i="25" l="1"/>
  <c r="E297" i="25"/>
  <c r="B297" i="25" s="1"/>
  <c r="C879" i="28"/>
  <c r="R962" i="4"/>
  <c r="J961" i="4"/>
  <c r="J962" i="12"/>
  <c r="R963" i="12"/>
  <c r="C297" i="25" l="1"/>
  <c r="E298" i="25"/>
  <c r="C880" i="28"/>
  <c r="C298" i="25"/>
  <c r="B298" i="25"/>
  <c r="R963" i="4"/>
  <c r="J962" i="4"/>
  <c r="R964" i="12"/>
  <c r="J963" i="12"/>
  <c r="E299" i="25" l="1"/>
  <c r="C881" i="28"/>
  <c r="C299" i="25"/>
  <c r="B299" i="25"/>
  <c r="R964" i="4"/>
  <c r="J963" i="4"/>
  <c r="R965" i="12"/>
  <c r="J964" i="12"/>
  <c r="E300" i="25" l="1"/>
  <c r="C882" i="28"/>
  <c r="C300" i="25"/>
  <c r="B300" i="25"/>
  <c r="R965" i="4"/>
  <c r="J964" i="4"/>
  <c r="R966" i="12"/>
  <c r="J965" i="12"/>
  <c r="E301" i="25" l="1"/>
  <c r="C883" i="28"/>
  <c r="B301" i="25"/>
  <c r="C301" i="25"/>
  <c r="R966" i="4"/>
  <c r="J965" i="4"/>
  <c r="J966" i="12"/>
  <c r="R967" i="12"/>
  <c r="E302" i="25" l="1"/>
  <c r="C884" i="28"/>
  <c r="C302" i="25"/>
  <c r="B302" i="25"/>
  <c r="R967" i="4"/>
  <c r="J966" i="4"/>
  <c r="R968" i="12"/>
  <c r="J967" i="12"/>
  <c r="E303" i="25" l="1"/>
  <c r="C885" i="28"/>
  <c r="C303" i="25"/>
  <c r="B303" i="25"/>
  <c r="R968" i="4"/>
  <c r="J967" i="4"/>
  <c r="R969" i="12"/>
  <c r="J968" i="12"/>
  <c r="E304" i="25" l="1"/>
  <c r="C886" i="28"/>
  <c r="C304" i="25"/>
  <c r="B304" i="25"/>
  <c r="R969" i="4"/>
  <c r="J968" i="4"/>
  <c r="R970" i="12"/>
  <c r="J969" i="12"/>
  <c r="E305" i="25" l="1"/>
  <c r="C887" i="28"/>
  <c r="C305" i="25"/>
  <c r="B305" i="25"/>
  <c r="R970" i="4"/>
  <c r="J969" i="4"/>
  <c r="J970" i="12"/>
  <c r="R971" i="12"/>
  <c r="E306" i="25" l="1"/>
  <c r="C888" i="28"/>
  <c r="C306" i="25"/>
  <c r="B306" i="25"/>
  <c r="R971" i="4"/>
  <c r="J970" i="4"/>
  <c r="R972" i="12"/>
  <c r="J971" i="12"/>
  <c r="E307" i="25" l="1"/>
  <c r="C307" i="25" s="1"/>
  <c r="C889" i="28"/>
  <c r="B307" i="25"/>
  <c r="R972" i="4"/>
  <c r="J971" i="4"/>
  <c r="R973" i="12"/>
  <c r="J972" i="12"/>
  <c r="E308" i="25" l="1"/>
  <c r="C890" i="28"/>
  <c r="C308" i="25"/>
  <c r="B308" i="25"/>
  <c r="R973" i="4"/>
  <c r="J972" i="4"/>
  <c r="R974" i="12"/>
  <c r="J973" i="12"/>
  <c r="E309" i="25" l="1"/>
  <c r="C891" i="28"/>
  <c r="C309" i="25"/>
  <c r="B309" i="25"/>
  <c r="R974" i="4"/>
  <c r="J973" i="4"/>
  <c r="J974" i="12"/>
  <c r="R975" i="12"/>
  <c r="E310" i="25" l="1"/>
  <c r="C892" i="28"/>
  <c r="C310" i="25"/>
  <c r="B310" i="25"/>
  <c r="R975" i="4"/>
  <c r="J974" i="4"/>
  <c r="R976" i="12"/>
  <c r="J975" i="12"/>
  <c r="E311" i="25" l="1"/>
  <c r="C893" i="28"/>
  <c r="C311" i="25"/>
  <c r="B311" i="25"/>
  <c r="R976" i="4"/>
  <c r="J975" i="4"/>
  <c r="R977" i="12"/>
  <c r="J976" i="12"/>
  <c r="E312" i="25" l="1"/>
  <c r="C894" i="28"/>
  <c r="C312" i="25"/>
  <c r="B312" i="25"/>
  <c r="R977" i="4"/>
  <c r="J976" i="4"/>
  <c r="R978" i="12"/>
  <c r="J977" i="12"/>
  <c r="E313" i="25" l="1"/>
  <c r="C895" i="28"/>
  <c r="B313" i="25"/>
  <c r="C313" i="25"/>
  <c r="R978" i="4"/>
  <c r="J977" i="4"/>
  <c r="J978" i="12"/>
  <c r="R979" i="12"/>
  <c r="E314" i="25" l="1"/>
  <c r="C896" i="28"/>
  <c r="C314" i="25"/>
  <c r="B314" i="25"/>
  <c r="R979" i="4"/>
  <c r="J978" i="4"/>
  <c r="R980" i="12"/>
  <c r="J979" i="12"/>
  <c r="E315" i="25" l="1"/>
  <c r="C315" i="25" s="1"/>
  <c r="C897" i="28"/>
  <c r="B315" i="25"/>
  <c r="R980" i="4"/>
  <c r="J979" i="4"/>
  <c r="R981" i="12"/>
  <c r="J980" i="12"/>
  <c r="E316" i="25" l="1"/>
  <c r="C898" i="28"/>
  <c r="C316" i="25"/>
  <c r="B316" i="25"/>
  <c r="R981" i="4"/>
  <c r="J980" i="4"/>
  <c r="R982" i="12"/>
  <c r="C899" i="28" s="1"/>
  <c r="J981" i="12"/>
  <c r="AF982" i="12" l="1"/>
  <c r="E317" i="25"/>
  <c r="R982" i="4"/>
  <c r="J981" i="4"/>
  <c r="J982" i="12"/>
  <c r="R983" i="12"/>
  <c r="C900" i="28" s="1"/>
  <c r="C317" i="25" l="1"/>
  <c r="B317" i="25"/>
  <c r="AF983" i="12"/>
  <c r="E318" i="25"/>
  <c r="R983" i="4"/>
  <c r="J982" i="4"/>
  <c r="R984" i="12"/>
  <c r="C901" i="28" s="1"/>
  <c r="J983" i="12"/>
  <c r="AF984" i="12" l="1"/>
  <c r="E319" i="25"/>
  <c r="C318" i="25"/>
  <c r="B318" i="25"/>
  <c r="R984" i="4"/>
  <c r="J983" i="4"/>
  <c r="R985" i="12"/>
  <c r="C902" i="28" s="1"/>
  <c r="J984" i="12"/>
  <c r="AF985" i="12" l="1"/>
  <c r="E320" i="25"/>
  <c r="C319" i="25"/>
  <c r="B319" i="25"/>
  <c r="R985" i="4"/>
  <c r="J984" i="4"/>
  <c r="R986" i="12"/>
  <c r="C903" i="28" s="1"/>
  <c r="J985" i="12"/>
  <c r="C320" i="25" l="1"/>
  <c r="B320" i="25"/>
  <c r="AF986" i="12"/>
  <c r="E321" i="25"/>
  <c r="R986" i="4"/>
  <c r="J985" i="4"/>
  <c r="J986" i="12"/>
  <c r="R987" i="12"/>
  <c r="C904" i="28" s="1"/>
  <c r="AF987" i="12" l="1"/>
  <c r="E322" i="25"/>
  <c r="C321" i="25"/>
  <c r="B321" i="25"/>
  <c r="R987" i="4"/>
  <c r="J986" i="4"/>
  <c r="R988" i="12"/>
  <c r="C905" i="28" s="1"/>
  <c r="J987" i="12"/>
  <c r="C322" i="25" l="1"/>
  <c r="B322" i="25"/>
  <c r="AF988" i="12"/>
  <c r="E323" i="25"/>
  <c r="R988" i="4"/>
  <c r="J987" i="4"/>
  <c r="R989" i="12"/>
  <c r="J988" i="12"/>
  <c r="E324" i="25" l="1"/>
  <c r="C906" i="28"/>
  <c r="C324" i="25"/>
  <c r="B324" i="25"/>
  <c r="C323" i="25"/>
  <c r="B323" i="25"/>
  <c r="R990" i="12"/>
  <c r="AF989" i="12"/>
  <c r="R989" i="4"/>
  <c r="J988" i="4"/>
  <c r="J989" i="12"/>
  <c r="D325" i="10" s="1"/>
  <c r="E325" i="25" l="1"/>
  <c r="C325" i="25" s="1"/>
  <c r="C907" i="28"/>
  <c r="B325" i="25"/>
  <c r="D325" i="9"/>
  <c r="E325" i="9"/>
  <c r="F325" i="10"/>
  <c r="C402" i="15" s="1"/>
  <c r="D402" i="15" s="1"/>
  <c r="R991" i="12"/>
  <c r="AF990" i="12"/>
  <c r="J990" i="12"/>
  <c r="D326" i="10" s="1"/>
  <c r="F326" i="10" s="1"/>
  <c r="C403" i="15" s="1"/>
  <c r="D403" i="15" s="1"/>
  <c r="R990" i="4"/>
  <c r="J990" i="4" s="1"/>
  <c r="J989" i="4"/>
  <c r="E326" i="25" l="1"/>
  <c r="C908" i="28"/>
  <c r="H325" i="9"/>
  <c r="I325" i="9" s="1"/>
  <c r="F325" i="9"/>
  <c r="G325" i="9" s="1"/>
  <c r="C326" i="25"/>
  <c r="B326" i="25"/>
  <c r="D326" i="9"/>
  <c r="E326" i="9"/>
  <c r="R992" i="12"/>
  <c r="AF991" i="12"/>
  <c r="J991" i="12"/>
  <c r="D327" i="10" s="1"/>
  <c r="F327" i="10" s="1"/>
  <c r="C404" i="15" s="1"/>
  <c r="D404" i="15" s="1"/>
  <c r="E327" i="25" l="1"/>
  <c r="C909" i="28"/>
  <c r="H326" i="9"/>
  <c r="I326" i="9" s="1"/>
  <c r="F326" i="9"/>
  <c r="G326" i="9" s="1"/>
  <c r="C327" i="25"/>
  <c r="B327" i="25"/>
  <c r="D327" i="9"/>
  <c r="E327" i="9"/>
  <c r="J992" i="12"/>
  <c r="D328" i="10" s="1"/>
  <c r="F328" i="10" s="1"/>
  <c r="C405" i="15" s="1"/>
  <c r="D405" i="15" s="1"/>
  <c r="AF992" i="12"/>
  <c r="R993" i="12"/>
  <c r="E328" i="25" l="1"/>
  <c r="C910" i="28"/>
  <c r="H327" i="9"/>
  <c r="I327" i="9" s="1"/>
  <c r="F327" i="9"/>
  <c r="G327" i="9" s="1"/>
  <c r="C328" i="25"/>
  <c r="B328" i="25"/>
  <c r="J993" i="12"/>
  <c r="D329" i="10" s="1"/>
  <c r="F329" i="10" s="1"/>
  <c r="R994" i="12"/>
  <c r="C911" i="28" s="1"/>
  <c r="AF993" i="12"/>
  <c r="E328" i="9"/>
  <c r="D328" i="9"/>
  <c r="H328" i="9" l="1"/>
  <c r="I328" i="9" s="1"/>
  <c r="F328" i="9"/>
  <c r="G328" i="9" s="1"/>
  <c r="J994" i="12"/>
  <c r="D330" i="10" s="1"/>
  <c r="F330" i="10" s="1"/>
  <c r="C407" i="15" s="1"/>
  <c r="D407" i="15" s="1"/>
  <c r="E329" i="25"/>
  <c r="I329" i="10"/>
  <c r="C406" i="15"/>
  <c r="D406" i="15" s="1"/>
  <c r="R995" i="12"/>
  <c r="C912" i="28" s="1"/>
  <c r="AF994" i="12"/>
  <c r="E329" i="9"/>
  <c r="D329" i="9"/>
  <c r="E330" i="9" l="1"/>
  <c r="B329" i="25"/>
  <c r="C329" i="25"/>
  <c r="H329" i="9"/>
  <c r="I329" i="9" s="1"/>
  <c r="F329" i="9"/>
  <c r="G329" i="9" s="1"/>
  <c r="J995" i="12"/>
  <c r="D331" i="10" s="1"/>
  <c r="E331" i="9" s="1"/>
  <c r="E330" i="25"/>
  <c r="D330" i="9"/>
  <c r="R996" i="12"/>
  <c r="C913" i="28" s="1"/>
  <c r="AF995" i="12"/>
  <c r="H331" i="9" l="1"/>
  <c r="I331" i="9" s="1"/>
  <c r="F331" i="9"/>
  <c r="G331" i="9" s="1"/>
  <c r="J996" i="12"/>
  <c r="D332" i="10" s="1"/>
  <c r="D332" i="9" s="1"/>
  <c r="E331" i="25"/>
  <c r="C330" i="25"/>
  <c r="B330" i="25"/>
  <c r="F331" i="10"/>
  <c r="C408" i="15" s="1"/>
  <c r="D408" i="15" s="1"/>
  <c r="D331" i="9"/>
  <c r="F330" i="9"/>
  <c r="G330" i="9" s="1"/>
  <c r="H330" i="9"/>
  <c r="I330" i="9" s="1"/>
  <c r="R997" i="12"/>
  <c r="C914" i="28" s="1"/>
  <c r="AF996" i="12"/>
  <c r="F332" i="10" l="1"/>
  <c r="C409" i="15" s="1"/>
  <c r="D409" i="15" s="1"/>
  <c r="J997" i="12"/>
  <c r="D333" i="10" s="1"/>
  <c r="F333" i="10" s="1"/>
  <c r="E332" i="25"/>
  <c r="C331" i="25"/>
  <c r="B331" i="25"/>
  <c r="E332" i="9"/>
  <c r="R998" i="12"/>
  <c r="C915" i="28" s="1"/>
  <c r="AF997" i="12"/>
  <c r="E333" i="9" l="1"/>
  <c r="D333" i="9"/>
  <c r="H332" i="9"/>
  <c r="I332" i="9" s="1"/>
  <c r="F332" i="9"/>
  <c r="G332" i="9" s="1"/>
  <c r="H333" i="9"/>
  <c r="I333" i="9" s="1"/>
  <c r="F333" i="9"/>
  <c r="G333" i="9" s="1"/>
  <c r="C332" i="25"/>
  <c r="B332" i="25"/>
  <c r="J998" i="12"/>
  <c r="D334" i="10" s="1"/>
  <c r="D334" i="9" s="1"/>
  <c r="E333" i="25"/>
  <c r="R999" i="12"/>
  <c r="AF998" i="12"/>
  <c r="E334" i="25" l="1"/>
  <c r="C916" i="28"/>
  <c r="B333" i="25"/>
  <c r="C333" i="25"/>
  <c r="F334" i="10"/>
  <c r="C334" i="25"/>
  <c r="B334" i="25"/>
  <c r="E334" i="9"/>
  <c r="R1000" i="12"/>
  <c r="J999" i="12"/>
  <c r="D335" i="10" s="1"/>
  <c r="E335" i="25" l="1"/>
  <c r="C917" i="28"/>
  <c r="H334" i="9"/>
  <c r="I334" i="9" s="1"/>
  <c r="F334" i="9"/>
  <c r="G334" i="9" s="1"/>
  <c r="C335" i="25"/>
  <c r="B335" i="25"/>
  <c r="E335" i="9"/>
  <c r="D335" i="9"/>
  <c r="F335" i="10"/>
  <c r="R1001" i="12"/>
  <c r="J1000" i="12"/>
  <c r="D336" i="10" s="1"/>
  <c r="E336" i="25" l="1"/>
  <c r="C336" i="25" s="1"/>
  <c r="C918" i="28"/>
  <c r="B336" i="25"/>
  <c r="H335" i="9"/>
  <c r="I335" i="9" s="1"/>
  <c r="F335" i="9"/>
  <c r="G335" i="9" s="1"/>
  <c r="D336" i="9"/>
  <c r="F336" i="10"/>
  <c r="E336" i="9"/>
  <c r="R1002" i="12"/>
  <c r="J1001" i="12"/>
  <c r="D337" i="10" s="1"/>
  <c r="E337" i="25" l="1"/>
  <c r="C919" i="28"/>
  <c r="C337" i="25"/>
  <c r="B337" i="25"/>
  <c r="H336" i="9"/>
  <c r="I336" i="9" s="1"/>
  <c r="F336" i="9"/>
  <c r="G336" i="9" s="1"/>
  <c r="F337" i="10"/>
  <c r="D337" i="9"/>
  <c r="E337" i="9"/>
  <c r="J1002" i="12"/>
  <c r="D338" i="10" s="1"/>
  <c r="R1003" i="12"/>
  <c r="E338" i="25" l="1"/>
  <c r="C338" i="25" s="1"/>
  <c r="C920" i="28"/>
  <c r="H337" i="9"/>
  <c r="I337" i="9" s="1"/>
  <c r="F337" i="9"/>
  <c r="G337" i="9" s="1"/>
  <c r="J1003" i="12"/>
  <c r="R1004" i="12"/>
  <c r="D338" i="9"/>
  <c r="E338" i="9"/>
  <c r="F338" i="10"/>
  <c r="B338" i="25" l="1"/>
  <c r="D339" i="10"/>
  <c r="F339" i="10" s="1"/>
  <c r="E339" i="25"/>
  <c r="C921" i="28"/>
  <c r="D339" i="9"/>
  <c r="E339" i="9"/>
  <c r="F338" i="9"/>
  <c r="G338" i="9" s="1"/>
  <c r="H338" i="9"/>
  <c r="I338" i="9" s="1"/>
  <c r="C339" i="25"/>
  <c r="B339" i="25"/>
  <c r="R1005" i="12"/>
  <c r="J1004" i="12"/>
  <c r="D340" i="10" s="1"/>
  <c r="E340" i="25" l="1"/>
  <c r="C922" i="28"/>
  <c r="C340" i="25"/>
  <c r="B340" i="25"/>
  <c r="H339" i="9"/>
  <c r="I339" i="9" s="1"/>
  <c r="F339" i="9"/>
  <c r="G339" i="9" s="1"/>
  <c r="D340" i="9"/>
  <c r="E340" i="9"/>
  <c r="F340" i="10"/>
  <c r="J1005" i="12"/>
  <c r="D341" i="10" s="1"/>
  <c r="R1006" i="12"/>
  <c r="E341" i="25" l="1"/>
  <c r="C923" i="28"/>
  <c r="H340" i="9"/>
  <c r="I340" i="9" s="1"/>
  <c r="F340" i="9"/>
  <c r="G340" i="9" s="1"/>
  <c r="C341" i="25"/>
  <c r="B341" i="25"/>
  <c r="F341" i="10"/>
  <c r="E341" i="9"/>
  <c r="D341" i="9"/>
  <c r="R1007" i="12"/>
  <c r="J1006" i="12"/>
  <c r="D342" i="10" s="1"/>
  <c r="E342" i="25" l="1"/>
  <c r="C924" i="28"/>
  <c r="C342" i="25"/>
  <c r="B342" i="25"/>
  <c r="H341" i="9"/>
  <c r="I341" i="9" s="1"/>
  <c r="F341" i="9"/>
  <c r="G341" i="9" s="1"/>
  <c r="E342" i="9"/>
  <c r="D342" i="9"/>
  <c r="F342" i="10"/>
  <c r="R1008" i="12"/>
  <c r="J1007" i="12"/>
  <c r="D343" i="10" s="1"/>
  <c r="E343" i="25" l="1"/>
  <c r="C343" i="25" s="1"/>
  <c r="C925" i="28"/>
  <c r="H342" i="9"/>
  <c r="I342" i="9" s="1"/>
  <c r="F342" i="9"/>
  <c r="G342" i="9" s="1"/>
  <c r="D343" i="9"/>
  <c r="E343" i="9"/>
  <c r="F343" i="10"/>
  <c r="R1009" i="12"/>
  <c r="J1008" i="12"/>
  <c r="D344" i="10" s="1"/>
  <c r="B343" i="25" l="1"/>
  <c r="E344" i="25"/>
  <c r="C926" i="28"/>
  <c r="H343" i="9"/>
  <c r="I343" i="9" s="1"/>
  <c r="F343" i="9"/>
  <c r="G343" i="9" s="1"/>
  <c r="C344" i="25"/>
  <c r="B344" i="25"/>
  <c r="R1010" i="12"/>
  <c r="J1009" i="12"/>
  <c r="D345" i="10" s="1"/>
  <c r="D344" i="9"/>
  <c r="E344" i="9"/>
  <c r="F344" i="10"/>
  <c r="E345" i="25" l="1"/>
  <c r="C927" i="28"/>
  <c r="B345" i="25"/>
  <c r="C345" i="25"/>
  <c r="H344" i="9"/>
  <c r="I344" i="9" s="1"/>
  <c r="F344" i="9"/>
  <c r="G344" i="9" s="1"/>
  <c r="D345" i="9"/>
  <c r="E345" i="9"/>
  <c r="F345" i="10"/>
  <c r="R1011" i="12"/>
  <c r="J1010" i="12"/>
  <c r="D346" i="10" s="1"/>
  <c r="E346" i="25" l="1"/>
  <c r="C346" i="25" s="1"/>
  <c r="C928" i="28"/>
  <c r="H345" i="9"/>
  <c r="I345" i="9" s="1"/>
  <c r="F345" i="9"/>
  <c r="G345" i="9" s="1"/>
  <c r="R1012" i="12"/>
  <c r="J1011" i="12"/>
  <c r="D347" i="10" s="1"/>
  <c r="E346" i="9"/>
  <c r="D346" i="9"/>
  <c r="F346" i="10"/>
  <c r="B346" i="25" l="1"/>
  <c r="E347" i="25"/>
  <c r="C347" i="25" s="1"/>
  <c r="C929" i="28"/>
  <c r="F346" i="9"/>
  <c r="G346" i="9" s="1"/>
  <c r="H346" i="9"/>
  <c r="I346" i="9" s="1"/>
  <c r="D347" i="9"/>
  <c r="E347" i="9"/>
  <c r="F347" i="10"/>
  <c r="R1013" i="12"/>
  <c r="J1012" i="12"/>
  <c r="D348" i="10" s="1"/>
  <c r="B347" i="25" l="1"/>
  <c r="E348" i="25"/>
  <c r="C348" i="25" s="1"/>
  <c r="C930" i="28"/>
  <c r="H347" i="9"/>
  <c r="I347" i="9" s="1"/>
  <c r="F347" i="9"/>
  <c r="G347" i="9" s="1"/>
  <c r="B348" i="25"/>
  <c r="R1014" i="12"/>
  <c r="J1013" i="12"/>
  <c r="D349" i="10" s="1"/>
  <c r="D348" i="9"/>
  <c r="E348" i="9"/>
  <c r="F348" i="10"/>
  <c r="E349" i="25" l="1"/>
  <c r="B349" i="25" s="1"/>
  <c r="C931" i="28"/>
  <c r="H348" i="9"/>
  <c r="I348" i="9" s="1"/>
  <c r="F348" i="9"/>
  <c r="G348" i="9" s="1"/>
  <c r="C349" i="25"/>
  <c r="D349" i="9"/>
  <c r="E349" i="9"/>
  <c r="F349" i="10"/>
  <c r="R1015" i="12"/>
  <c r="J1014" i="12"/>
  <c r="D350" i="10" s="1"/>
  <c r="E350" i="25" l="1"/>
  <c r="C932" i="28"/>
  <c r="H349" i="9"/>
  <c r="I349" i="9" s="1"/>
  <c r="F349" i="9"/>
  <c r="G349" i="9" s="1"/>
  <c r="C350" i="25"/>
  <c r="B350" i="25"/>
  <c r="R1016" i="12"/>
  <c r="J1015" i="12"/>
  <c r="D351" i="10" s="1"/>
  <c r="E350" i="9"/>
  <c r="D350" i="9"/>
  <c r="F350" i="10"/>
  <c r="E351" i="25" l="1"/>
  <c r="C933" i="28"/>
  <c r="C351" i="25"/>
  <c r="B351" i="25"/>
  <c r="H350" i="9"/>
  <c r="I350" i="9" s="1"/>
  <c r="F350" i="9"/>
  <c r="G350" i="9" s="1"/>
  <c r="D351" i="9"/>
  <c r="E351" i="9"/>
  <c r="F351" i="10"/>
  <c r="R1017" i="12"/>
  <c r="J1016" i="12"/>
  <c r="D352" i="10" s="1"/>
  <c r="E352" i="25" l="1"/>
  <c r="C934" i="28"/>
  <c r="H351" i="9"/>
  <c r="I351" i="9" s="1"/>
  <c r="F351" i="9"/>
  <c r="G351" i="9" s="1"/>
  <c r="C352" i="25"/>
  <c r="B352" i="25"/>
  <c r="J1017" i="12"/>
  <c r="D353" i="10" s="1"/>
  <c r="F353" i="10" s="1"/>
  <c r="R1018" i="12"/>
  <c r="D352" i="9"/>
  <c r="F352" i="10"/>
  <c r="E352" i="9"/>
  <c r="E353" i="25" l="1"/>
  <c r="C353" i="25" s="1"/>
  <c r="C935" i="28"/>
  <c r="E353" i="9"/>
  <c r="D353" i="9"/>
  <c r="H352" i="9"/>
  <c r="I352" i="9" s="1"/>
  <c r="F352" i="9"/>
  <c r="G352" i="9" s="1"/>
  <c r="R1019" i="12"/>
  <c r="J1018" i="12"/>
  <c r="D354" i="10" s="1"/>
  <c r="B353" i="25" l="1"/>
  <c r="E354" i="25"/>
  <c r="C936" i="28"/>
  <c r="E354" i="9"/>
  <c r="D354" i="9"/>
  <c r="F354" i="10"/>
  <c r="C354" i="25"/>
  <c r="B354" i="25"/>
  <c r="H353" i="9"/>
  <c r="I353" i="9" s="1"/>
  <c r="F353" i="9"/>
  <c r="G353" i="9" s="1"/>
  <c r="J1019" i="12"/>
  <c r="D355" i="10" s="1"/>
  <c r="R1020" i="12"/>
  <c r="C937" i="28" s="1"/>
  <c r="J406" i="9"/>
  <c r="D355" i="9" l="1"/>
  <c r="E355" i="9"/>
  <c r="F355" i="10"/>
  <c r="J1020" i="12"/>
  <c r="D356" i="10" s="1"/>
  <c r="E355" i="25"/>
  <c r="R1021" i="12"/>
  <c r="C938" i="28" s="1"/>
  <c r="F354" i="9"/>
  <c r="G354" i="9" s="1"/>
  <c r="H354" i="9"/>
  <c r="I354" i="9" s="1"/>
  <c r="D356" i="9" l="1"/>
  <c r="E356" i="9"/>
  <c r="F356" i="10"/>
  <c r="E356" i="25"/>
  <c r="J1021" i="12"/>
  <c r="D357" i="10" s="1"/>
  <c r="R1022" i="12"/>
  <c r="C939" i="28" s="1"/>
  <c r="H355" i="9"/>
  <c r="I355" i="9" s="1"/>
  <c r="F355" i="9"/>
  <c r="G355" i="9" s="1"/>
  <c r="C355" i="25"/>
  <c r="B355" i="25"/>
  <c r="D357" i="9" l="1"/>
  <c r="E357" i="9"/>
  <c r="F357" i="10"/>
  <c r="C356" i="25"/>
  <c r="B356" i="25"/>
  <c r="H356" i="9"/>
  <c r="I356" i="9" s="1"/>
  <c r="F356" i="9"/>
  <c r="G356" i="9" s="1"/>
  <c r="E357" i="25"/>
  <c r="J1022" i="12"/>
  <c r="D358" i="10" s="1"/>
  <c r="R1023" i="12"/>
  <c r="C940" i="28" s="1"/>
  <c r="C357" i="25" l="1"/>
  <c r="B357" i="25"/>
  <c r="E358" i="25"/>
  <c r="J1023" i="12"/>
  <c r="D359" i="10" s="1"/>
  <c r="R1024" i="12"/>
  <c r="C941" i="28" s="1"/>
  <c r="H357" i="9"/>
  <c r="I357" i="9" s="1"/>
  <c r="F357" i="9"/>
  <c r="G357" i="9" s="1"/>
  <c r="D358" i="9"/>
  <c r="E358" i="9"/>
  <c r="F358" i="10"/>
  <c r="D359" i="9" l="1"/>
  <c r="K406" i="9" s="1"/>
  <c r="K407" i="9" s="1"/>
  <c r="E359" i="9"/>
  <c r="F359" i="10"/>
  <c r="R1025" i="12"/>
  <c r="C942" i="28" s="1"/>
  <c r="E359" i="25"/>
  <c r="J1024" i="12"/>
  <c r="D360" i="10" s="1"/>
  <c r="C358" i="25"/>
  <c r="B358" i="25"/>
  <c r="H358" i="9"/>
  <c r="I358" i="9" s="1"/>
  <c r="F358" i="9"/>
  <c r="G358" i="9" s="1"/>
  <c r="E360" i="9" l="1"/>
  <c r="D360" i="9"/>
  <c r="F360" i="10"/>
  <c r="E360" i="25"/>
  <c r="J1025" i="12"/>
  <c r="D361" i="10" s="1"/>
  <c r="R1026" i="12"/>
  <c r="C943" i="28" s="1"/>
  <c r="C359" i="25"/>
  <c r="B359" i="25"/>
  <c r="F359" i="9"/>
  <c r="G359" i="9" s="1"/>
  <c r="H359" i="9"/>
  <c r="I359" i="9" s="1"/>
  <c r="C360" i="25" l="1"/>
  <c r="B360" i="25"/>
  <c r="E361" i="9"/>
  <c r="D361" i="9"/>
  <c r="F361" i="10"/>
  <c r="R1027" i="12"/>
  <c r="C944" i="28" s="1"/>
  <c r="E361" i="25"/>
  <c r="J1026" i="12"/>
  <c r="D362" i="10" s="1"/>
  <c r="H360" i="9"/>
  <c r="I360" i="9" s="1"/>
  <c r="F360" i="9"/>
  <c r="G360" i="9" s="1"/>
  <c r="E362" i="25" l="1"/>
  <c r="R1028" i="12"/>
  <c r="C945" i="28" s="1"/>
  <c r="J1027" i="12"/>
  <c r="D363" i="10" s="1"/>
  <c r="F361" i="9"/>
  <c r="G361" i="9" s="1"/>
  <c r="H361" i="9"/>
  <c r="I361" i="9" s="1"/>
  <c r="C361" i="25"/>
  <c r="B361" i="25"/>
  <c r="E362" i="9"/>
  <c r="D362" i="9"/>
  <c r="F362" i="10"/>
  <c r="F362" i="9" l="1"/>
  <c r="G362" i="9" s="1"/>
  <c r="H362" i="9"/>
  <c r="I362" i="9" s="1"/>
  <c r="E363" i="9"/>
  <c r="D363" i="9"/>
  <c r="F363" i="10"/>
  <c r="E363" i="25"/>
  <c r="R1029" i="12"/>
  <c r="C946" i="28" s="1"/>
  <c r="J1028" i="12"/>
  <c r="D364" i="10" s="1"/>
  <c r="C362" i="25"/>
  <c r="B362" i="25"/>
  <c r="F364" i="10" l="1"/>
  <c r="D364" i="9"/>
  <c r="E364" i="9"/>
  <c r="H363" i="9"/>
  <c r="I363" i="9" s="1"/>
  <c r="F363" i="9"/>
  <c r="G363" i="9" s="1"/>
  <c r="E364" i="25"/>
  <c r="R1030" i="12"/>
  <c r="E365" i="25" s="1"/>
  <c r="B365" i="25" s="1"/>
  <c r="J1029" i="12"/>
  <c r="D365" i="10" s="1"/>
  <c r="C363" i="25"/>
  <c r="B363" i="25"/>
  <c r="R1031" i="12" l="1"/>
  <c r="E366" i="25" s="1"/>
  <c r="B366" i="25" s="1"/>
  <c r="J1030" i="12"/>
  <c r="D366" i="10" s="1"/>
  <c r="E365" i="9"/>
  <c r="D365" i="9"/>
  <c r="F365" i="10"/>
  <c r="C364" i="25"/>
  <c r="B364" i="25"/>
  <c r="F364" i="9"/>
  <c r="G364" i="9" s="1"/>
  <c r="H364" i="9"/>
  <c r="I364" i="9" s="1"/>
  <c r="F365" i="9" l="1"/>
  <c r="G365" i="9" s="1"/>
  <c r="H365" i="9"/>
  <c r="I365" i="9" s="1"/>
  <c r="F366" i="10"/>
  <c r="E366" i="9"/>
  <c r="D366" i="9"/>
  <c r="J1031" i="12"/>
  <c r="D367" i="10" s="1"/>
  <c r="R1032" i="12"/>
  <c r="E367" i="25" s="1"/>
  <c r="B367" i="25" s="1"/>
  <c r="J1032" i="12" l="1"/>
  <c r="D368" i="10" s="1"/>
  <c r="R1033" i="12"/>
  <c r="E368" i="25" s="1"/>
  <c r="B368" i="25" s="1"/>
  <c r="F367" i="10"/>
  <c r="E367" i="9"/>
  <c r="D367" i="9"/>
  <c r="H366" i="9"/>
  <c r="I366" i="9" s="1"/>
  <c r="F366" i="9"/>
  <c r="G366" i="9" s="1"/>
  <c r="D368" i="9"/>
  <c r="E368" i="9"/>
  <c r="F368" i="10"/>
  <c r="R1034" i="12" l="1"/>
  <c r="E369" i="25" s="1"/>
  <c r="B369" i="25" s="1"/>
  <c r="J1033" i="12"/>
  <c r="D369" i="10" s="1"/>
  <c r="H368" i="9"/>
  <c r="I368" i="9" s="1"/>
  <c r="F368" i="9"/>
  <c r="G368" i="9" s="1"/>
  <c r="H367" i="9"/>
  <c r="I367" i="9" s="1"/>
  <c r="F367" i="9"/>
  <c r="G367" i="9" s="1"/>
  <c r="E369" i="9" l="1"/>
  <c r="D369" i="9"/>
  <c r="J1034" i="12"/>
  <c r="D370" i="10" s="1"/>
  <c r="R1035" i="12"/>
  <c r="E370" i="25" s="1"/>
  <c r="B370" i="25" s="1"/>
  <c r="J1035" i="12" l="1"/>
  <c r="D371" i="10" s="1"/>
  <c r="R1036" i="12"/>
  <c r="E371" i="25" s="1"/>
  <c r="B371" i="25" s="1"/>
  <c r="E370" i="9"/>
  <c r="D370" i="9"/>
  <c r="H369" i="9"/>
  <c r="I369" i="9" s="1"/>
  <c r="F369" i="9"/>
  <c r="G369" i="9" s="1"/>
  <c r="F370" i="9" l="1"/>
  <c r="G370" i="9" s="1"/>
  <c r="H370" i="9"/>
  <c r="I370" i="9" s="1"/>
  <c r="J1036" i="12"/>
  <c r="D372" i="10" s="1"/>
  <c r="R1037" i="12"/>
  <c r="E372" i="25" s="1"/>
  <c r="B372" i="25" s="1"/>
  <c r="D371" i="9"/>
  <c r="E371" i="9"/>
  <c r="D372" i="9" l="1"/>
  <c r="E372" i="9"/>
  <c r="F371" i="9"/>
  <c r="G371" i="9" s="1"/>
  <c r="H371" i="9"/>
  <c r="I371" i="9" s="1"/>
  <c r="J1037" i="12"/>
  <c r="D373" i="10" s="1"/>
  <c r="R1038" i="12"/>
  <c r="E373" i="25" s="1"/>
  <c r="B373" i="25" s="1"/>
  <c r="D373" i="9" l="1"/>
  <c r="E373" i="9"/>
  <c r="H372" i="9"/>
  <c r="I372" i="9" s="1"/>
  <c r="F372" i="9"/>
  <c r="G372" i="9" s="1"/>
  <c r="R1039" i="12"/>
  <c r="E374" i="25" s="1"/>
  <c r="B374" i="25" s="1"/>
  <c r="J1038" i="12"/>
  <c r="D374" i="10" s="1"/>
  <c r="R1040" i="12" l="1"/>
  <c r="J1039" i="12"/>
  <c r="D375" i="10" s="1"/>
  <c r="H373" i="9"/>
  <c r="I373" i="9" s="1"/>
  <c r="F373" i="9"/>
  <c r="G373" i="9" s="1"/>
  <c r="E374" i="9"/>
  <c r="D374" i="9"/>
  <c r="J1040" i="12" l="1"/>
  <c r="D376" i="10" s="1"/>
  <c r="E375" i="25"/>
  <c r="B375" i="25" s="1"/>
  <c r="R1041" i="12"/>
  <c r="F374" i="9"/>
  <c r="G374" i="9" s="1"/>
  <c r="H374" i="9"/>
  <c r="I374" i="9" s="1"/>
  <c r="D375" i="9"/>
  <c r="E375" i="9"/>
  <c r="D376" i="9"/>
  <c r="E376" i="9"/>
  <c r="E376" i="25" l="1"/>
  <c r="B376" i="25" s="1"/>
  <c r="R1042" i="12"/>
  <c r="J1041" i="12"/>
  <c r="D377" i="10" s="1"/>
  <c r="F376" i="9"/>
  <c r="G376" i="9" s="1"/>
  <c r="I376" i="9"/>
  <c r="F375" i="9"/>
  <c r="G375" i="9" s="1"/>
  <c r="H375" i="9"/>
  <c r="I375" i="9" s="1"/>
  <c r="E377" i="9" l="1"/>
  <c r="D377" i="9"/>
  <c r="R1043" i="12"/>
  <c r="J1042" i="12"/>
  <c r="D378" i="10" s="1"/>
  <c r="J1043" i="12" l="1"/>
  <c r="D379" i="10" s="1"/>
  <c r="E377" i="25"/>
  <c r="B377" i="25" s="1"/>
  <c r="R1044" i="12"/>
  <c r="E378" i="9"/>
  <c r="D378" i="9"/>
  <c r="R1045" i="12" l="1"/>
  <c r="R1046" i="12" s="1"/>
  <c r="J1044" i="12"/>
  <c r="D380" i="10" s="1"/>
  <c r="E378" i="25"/>
  <c r="B378" i="25" s="1"/>
  <c r="E379" i="9"/>
  <c r="D379" i="9"/>
  <c r="E381" i="25" l="1"/>
  <c r="B381" i="25" s="1"/>
  <c r="J1046" i="12"/>
  <c r="D382" i="10" s="1"/>
  <c r="E380" i="25"/>
  <c r="B380" i="25" s="1"/>
  <c r="E380" i="9"/>
  <c r="D380" i="9"/>
  <c r="J1045" i="12"/>
  <c r="D381" i="10" s="1"/>
  <c r="E379" i="25"/>
  <c r="B379" i="25" s="1"/>
  <c r="E383" i="9" l="1"/>
  <c r="D383" i="9"/>
  <c r="D382" i="9"/>
  <c r="E382" i="9"/>
  <c r="D381" i="9"/>
  <c r="E381" i="9"/>
</calcChain>
</file>

<file path=xl/sharedStrings.xml><?xml version="1.0" encoding="utf-8"?>
<sst xmlns="http://schemas.openxmlformats.org/spreadsheetml/2006/main" count="10713" uniqueCount="473">
  <si>
    <t>Data</t>
  </si>
  <si>
    <t>193 - Índice de preços ao consumidor-São Paulo (IPC-Fipe) - Var. % mensal</t>
  </si>
  <si>
    <t>433 - Índice nacional de preços ao consumidor-amplo (IPCA) - Var. % mensal</t>
  </si>
  <si>
    <t>1788 - BM - Base monetária restrita (saldo em final de período) - u.m.c. (mil)</t>
  </si>
  <si>
    <t>1827 - Meios de pagamento - M1 (saldo em final de período) - u.m.c. (mil)</t>
  </si>
  <si>
    <t>1837 - Meios de pagamento amplos - M2 (saldo em final de período) - u.m.c. (mil)</t>
  </si>
  <si>
    <t>-</t>
  </si>
  <si>
    <t>Cruzeiro Novo (fev-67 a mai-70)</t>
  </si>
  <si>
    <t>Cruzeiro (mai-70 a fev-86)</t>
  </si>
  <si>
    <t>Cruzado (fev-86 a jan-89)</t>
  </si>
  <si>
    <t>Cruzado Novo (jan-89 a mar-90)</t>
  </si>
  <si>
    <t>Cruzeiro (mar-90 a ago/93)</t>
  </si>
  <si>
    <t>Cruzeiro real (ago/93 a jun-94)</t>
  </si>
  <si>
    <t>Real (jul/94 a jun-21)</t>
  </si>
  <si>
    <t>Cruzeiro (nov/42 a fev/67</t>
  </si>
  <si>
    <t>Mês</t>
  </si>
  <si>
    <t>CUUR0000SA0R</t>
  </si>
  <si>
    <t>observation_date</t>
  </si>
  <si>
    <t>Frequency: Monthly</t>
  </si>
  <si>
    <t>Consumer Price Index for All Urban Consumers: Purchasing Power of the Consumer Dollar in U.S. City Average, Index 1982-1984=100, Monthly, Not Seasonally Adjusted</t>
  </si>
  <si>
    <t>Federal Reserve Bank of St. Louis</t>
  </si>
  <si>
    <t>Economic Research Division</t>
  </si>
  <si>
    <t>Help: https://fredhelp.stlouisfed.org</t>
  </si>
  <si>
    <t>Link: https://fred.stlouisfed.org</t>
  </si>
  <si>
    <t>Federal Reserve Economic Data</t>
  </si>
  <si>
    <t>FRED Graph Observations</t>
  </si>
  <si>
    <t>Real (jul/94 a mai-21)</t>
  </si>
  <si>
    <t>Dólar (jul/94 a mai-21)</t>
  </si>
  <si>
    <t>Date</t>
  </si>
  <si>
    <t>Cruzeiro (nov/42 a jan/67</t>
  </si>
  <si>
    <t>Cruzeiro (jun-70 a fev-86)</t>
  </si>
  <si>
    <t>Cruzado (mar-86 a dez-88)</t>
  </si>
  <si>
    <t>Cruzado Novo (jan-89 a fev-90)</t>
  </si>
  <si>
    <t>Cruzeiro (mar-90 a jul/93)</t>
  </si>
  <si>
    <t>Cruzeiro Real (ago/93 a jun-94)</t>
  </si>
  <si>
    <t>Qtd. Meses</t>
  </si>
  <si>
    <t>Câmbio pela PPC</t>
  </si>
  <si>
    <t>Dollar PP (Dec. '12 to Oct. '21)</t>
  </si>
  <si>
    <t>BCB-Depec</t>
  </si>
  <si>
    <t>Fonte</t>
  </si>
  <si>
    <t>11753 - Índice da taxa de câmbio real (IPCA) - Jun/1994=100 - Dólar americano - Índice</t>
  </si>
  <si>
    <t>BCB-DSTAT</t>
  </si>
  <si>
    <t>IBGE</t>
  </si>
  <si>
    <t>Real (jul/94 a set/23)</t>
  </si>
  <si>
    <t>Dólar (jul/94 a set/23)</t>
  </si>
  <si>
    <t>NaN</t>
  </si>
  <si>
    <t>2023-10-01T19:00:00-03:00</t>
  </si>
  <si>
    <t>2023-08-31T19:00:00-03:00</t>
  </si>
  <si>
    <t>2023-07-31T19:00:00-03:00</t>
  </si>
  <si>
    <t>2023-07-02T19:00:00-03:00</t>
  </si>
  <si>
    <t>2023-05-31T19:00:00-03:00</t>
  </si>
  <si>
    <t>2023-04-30T19:00:00-03:00</t>
  </si>
  <si>
    <t>2023-04-02T19:00:00-03:00</t>
  </si>
  <si>
    <t>2023-02-28T19:00:00-03:00</t>
  </si>
  <si>
    <t>2023-01-31T19:00:00-03:00</t>
  </si>
  <si>
    <t>2023-01-01T19:00:00-03:00</t>
  </si>
  <si>
    <t>2022-11-30T19:00:00-03:00</t>
  </si>
  <si>
    <t>2022-10-31T19:00:00-03:00</t>
  </si>
  <si>
    <t>2022-10-02T19:00:00-03:00</t>
  </si>
  <si>
    <t>2022-08-31T19:00:00-03:00</t>
  </si>
  <si>
    <t>2022-07-31T19:00:00-03:00</t>
  </si>
  <si>
    <t>2022-06-30T19:00:00-03:00</t>
  </si>
  <si>
    <t>2022-05-31T19:00:00-03:00</t>
  </si>
  <si>
    <t>2022-05-01T19:00:00-03:00</t>
  </si>
  <si>
    <t>2022-03-31T19:00:00-03:00</t>
  </si>
  <si>
    <t>2022-02-28T19:00:00-03:00</t>
  </si>
  <si>
    <t>2022-01-31T19:00:00-03:00</t>
  </si>
  <si>
    <t>2022-01-02T19:00:00-03:00</t>
  </si>
  <si>
    <t>2021-11-30T19:00:00-03:00</t>
  </si>
  <si>
    <t>2021-10-31T19:00:00-03:00</t>
  </si>
  <si>
    <t>2021-09-30T19:00:00-03:00</t>
  </si>
  <si>
    <t>2021-08-31T19:00:00-03:00</t>
  </si>
  <si>
    <t>2021-08-01T19:00:00-03:00</t>
  </si>
  <si>
    <t>2021-06-30T19:00:00-03:00</t>
  </si>
  <si>
    <t>2021-05-31T19:00:00-03:00</t>
  </si>
  <si>
    <t>2021-05-02T19:00:00-03:00</t>
  </si>
  <si>
    <t>2021-03-31T19:00:00-03:00</t>
  </si>
  <si>
    <t>2021-02-28T19:00:00-03:00</t>
  </si>
  <si>
    <t>2021-01-31T19:00:00-03:00</t>
  </si>
  <si>
    <t>2020-12-31T19:00:00-03:00</t>
  </si>
  <si>
    <t>2020-11-30T19:00:00-03:00</t>
  </si>
  <si>
    <t>2020-11-01T19:00:00-03:00</t>
  </si>
  <si>
    <t>2020-09-30T19:00:00-03:00</t>
  </si>
  <si>
    <t>2020-08-31T19:00:00-03:00</t>
  </si>
  <si>
    <t>2020-08-02T19:00:00-03:00</t>
  </si>
  <si>
    <t>2020-06-30T19:00:00-03:00</t>
  </si>
  <si>
    <t>2020-05-31T19:00:00-03:00</t>
  </si>
  <si>
    <t>2020-04-30T19:00:00-03:00</t>
  </si>
  <si>
    <t>2020-03-31T19:00:00-03:00</t>
  </si>
  <si>
    <t>2020-03-01T19:00:00-03:00</t>
  </si>
  <si>
    <t>2020-02-02T19:00:00-03:00</t>
  </si>
  <si>
    <t>2019-12-31T19:00:00-03:00</t>
  </si>
  <si>
    <t>2019-12-01T19:00:00-03:00</t>
  </si>
  <si>
    <t>2019-10-31T19:00:00-03:00</t>
  </si>
  <si>
    <t>2019-09-30T19:00:00-03:00</t>
  </si>
  <si>
    <t>2019-09-01T19:00:00-03:00</t>
  </si>
  <si>
    <t>2019-07-31T19:00:00-03:00</t>
  </si>
  <si>
    <t>2019-06-30T19:00:00-03:00</t>
  </si>
  <si>
    <t>2019-06-02T19:00:00-03:00</t>
  </si>
  <si>
    <t>2019-04-30T19:00:00-03:00</t>
  </si>
  <si>
    <t>2019-03-31T19:00:00-03:00</t>
  </si>
  <si>
    <t>2019-02-28T19:00:00-03:00</t>
  </si>
  <si>
    <t>2019-01-31T20:00:00-02:00</t>
  </si>
  <si>
    <t>2018-12-31T20:00:00-02:00</t>
  </si>
  <si>
    <t>2018-12-02T20:00:00-02:00</t>
  </si>
  <si>
    <t>2018-10-31T19:00:00-03:00</t>
  </si>
  <si>
    <t>2018-09-30T19:00:00-03:00</t>
  </si>
  <si>
    <t>2018-09-02T19:00:00-03:00</t>
  </si>
  <si>
    <t>2018-07-31T19:00:00-03:00</t>
  </si>
  <si>
    <t>2018-07-01T19:00:00-03:00</t>
  </si>
  <si>
    <t>2018-05-31T19:00:00-03:00</t>
  </si>
  <si>
    <t>2018-04-30T19:00:00-03:00</t>
  </si>
  <si>
    <t>2018-04-01T19:00:00-03:00</t>
  </si>
  <si>
    <t>2018-02-28T19:00:00-03:00</t>
  </si>
  <si>
    <t>2018-01-31T20:00:00-02:00</t>
  </si>
  <si>
    <t>2017-12-31T20:00:00-02:00</t>
  </si>
  <si>
    <t>2017-11-30T20:00:00-02:00</t>
  </si>
  <si>
    <t>2017-10-31T20:00:00-02:00</t>
  </si>
  <si>
    <t>2017-10-01T19:00:00-03:00</t>
  </si>
  <si>
    <t>2017-08-31T19:00:00-03:00</t>
  </si>
  <si>
    <t>2017-07-31T19:00:00-03:00</t>
  </si>
  <si>
    <t>2017-07-02T19:00:00-03:00</t>
  </si>
  <si>
    <t>2017-05-31T19:00:00-03:00</t>
  </si>
  <si>
    <t>2017-04-30T19:00:00-03:00</t>
  </si>
  <si>
    <t>2017-04-02T19:00:00-03:00</t>
  </si>
  <si>
    <t>2017-02-28T19:00:00-03:00</t>
  </si>
  <si>
    <t>2017-01-31T20:00:00-02:00</t>
  </si>
  <si>
    <t>2017-01-01T20:00:00-02:00</t>
  </si>
  <si>
    <t>2016-11-30T20:00:00-02:00</t>
  </si>
  <si>
    <t>2016-10-31T20:00:00-02:00</t>
  </si>
  <si>
    <t>2016-10-02T19:00:00-03:00</t>
  </si>
  <si>
    <t>2016-08-31T19:00:00-03:00</t>
  </si>
  <si>
    <t>2016-07-31T19:00:00-03:00</t>
  </si>
  <si>
    <t>2016-06-30T19:00:00-03:00</t>
  </si>
  <si>
    <t>2016-05-31T19:00:00-03:00</t>
  </si>
  <si>
    <t>2016-05-01T19:00:00-03:00</t>
  </si>
  <si>
    <t>2016-03-31T19:00:00-03:00</t>
  </si>
  <si>
    <t>2016-02-29T19:00:00-03:00</t>
  </si>
  <si>
    <t>2016-01-31T20:00:00-02:00</t>
  </si>
  <si>
    <t>2015-12-31T20:00:00-02:00</t>
  </si>
  <si>
    <t>2015-11-30T20:00:00-02:00</t>
  </si>
  <si>
    <t>2015-11-01T20:00:00-02:00</t>
  </si>
  <si>
    <t>2015-09-30T19:00:00-03:00</t>
  </si>
  <si>
    <t>2015-08-31T19:00:00-03:00</t>
  </si>
  <si>
    <t>2015-08-02T19:00:00-03:00</t>
  </si>
  <si>
    <t>2015-06-30T19:00:00-03:00</t>
  </si>
  <si>
    <t>2015-05-31T19:00:00-03:00</t>
  </si>
  <si>
    <t>2015-04-30T19:00:00-03:00</t>
  </si>
  <si>
    <t>2015-03-31T19:00:00-03:00</t>
  </si>
  <si>
    <t>2015-03-01T19:00:00-03:00</t>
  </si>
  <si>
    <t>2015-02-01T20:00:00-02:00</t>
  </si>
  <si>
    <t>2014-12-31T20:00:00-02:00</t>
  </si>
  <si>
    <t>2014-11-30T20:00:00-02:00</t>
  </si>
  <si>
    <t>2014-11-02T20:00:00-02:00</t>
  </si>
  <si>
    <t>2014-09-30T19:00:00-03:00</t>
  </si>
  <si>
    <t>2014-08-31T19:00:00-03:00</t>
  </si>
  <si>
    <t>2014-07-31T19:00:00-03:00</t>
  </si>
  <si>
    <t>2014-06-30T19:00:00-03:00</t>
  </si>
  <si>
    <t>2014-06-01T19:00:00-03:00</t>
  </si>
  <si>
    <t>2014-04-30T19:00:00-03:00</t>
  </si>
  <si>
    <t>2014-03-31T19:00:00-03:00</t>
  </si>
  <si>
    <t>2014-03-02T19:00:00-03:00</t>
  </si>
  <si>
    <t>2014-02-02T20:00:00-02:00</t>
  </si>
  <si>
    <t>2013-12-31T20:00:00-02:00</t>
  </si>
  <si>
    <t>2013-12-01T20:00:00-02:00</t>
  </si>
  <si>
    <t>2013-10-31T20:00:00-02:00</t>
  </si>
  <si>
    <t>2013-09-30T19:00:00-03:00</t>
  </si>
  <si>
    <t>2013-09-01T19:00:00-03:00</t>
  </si>
  <si>
    <t>2013-07-31T19:00:00-03:00</t>
  </si>
  <si>
    <t>2013-06-30T19:00:00-03:00</t>
  </si>
  <si>
    <t>2013-06-02T19:00:00-03:00</t>
  </si>
  <si>
    <t>2013-04-30T19:00:00-03:00</t>
  </si>
  <si>
    <t>2013-03-31T19:00:00-03:00</t>
  </si>
  <si>
    <t>2013-02-28T19:00:00-03:00</t>
  </si>
  <si>
    <t>2013-01-31T20:00:00-02:00</t>
  </si>
  <si>
    <t>2012-12-31T20:00:00-02:00</t>
  </si>
  <si>
    <t>2012-12-02T20:00:00-02:00</t>
  </si>
  <si>
    <t>2012-10-31T20:00:00-02:00</t>
  </si>
  <si>
    <t>2012-09-30T19:00:00-03:00</t>
  </si>
  <si>
    <t>2012-09-02T19:00:00-03:00</t>
  </si>
  <si>
    <t>2012-07-31T19:00:00-03:00</t>
  </si>
  <si>
    <t>2012-07-01T19:00:00-03:00</t>
  </si>
  <si>
    <t>2012-05-31T19:00:00-03:00</t>
  </si>
  <si>
    <t>2012-04-30T19:00:00-03:00</t>
  </si>
  <si>
    <t>2012-04-01T19:00:00-03:00</t>
  </si>
  <si>
    <t>2012-02-29T19:00:00-03:00</t>
  </si>
  <si>
    <t>2012-01-31T20:00:00-02:00</t>
  </si>
  <si>
    <t>2012-01-01T20:00:00-02:00</t>
  </si>
  <si>
    <t>2011-11-30T20:00:00-02:00</t>
  </si>
  <si>
    <t>2011-10-31T20:00:00-02:00</t>
  </si>
  <si>
    <t>2011-10-02T19:00:00-03:00</t>
  </si>
  <si>
    <t>2011-08-31T19:00:00-03:00</t>
  </si>
  <si>
    <t>2011-07-31T19:00:00-03:00</t>
  </si>
  <si>
    <t>2011-06-30T19:00:00-03:00</t>
  </si>
  <si>
    <t>2011-05-31T19:00:00-03:00</t>
  </si>
  <si>
    <t>2011-05-01T19:00:00-03:00</t>
  </si>
  <si>
    <t>2011-03-31T19:00:00-03:00</t>
  </si>
  <si>
    <t>2011-02-28T19:00:00-03:00</t>
  </si>
  <si>
    <t>2011-01-31T20:00:00-02:00</t>
  </si>
  <si>
    <t>2011-01-02T20:00:00-02:00</t>
  </si>
  <si>
    <t>2010-11-30T20:00:00-02:00</t>
  </si>
  <si>
    <t>2010-10-31T20:00:00-02:00</t>
  </si>
  <si>
    <t>2010-09-30T19:00:00-03:00</t>
  </si>
  <si>
    <t>2010-08-31T19:00:00-03:00</t>
  </si>
  <si>
    <t>2010-08-01T19:00:00-03:00</t>
  </si>
  <si>
    <t>2010-06-30T19:00:00-03:00</t>
  </si>
  <si>
    <t>2010-05-31T19:00:00-03:00</t>
  </si>
  <si>
    <t>2010-05-02T19:00:00-03:00</t>
  </si>
  <si>
    <t>2010-03-31T19:00:00-03:00</t>
  </si>
  <si>
    <t>2010-02-28T19:00:00-03:00</t>
  </si>
  <si>
    <t>2010-01-31T20:00:00-02:00</t>
  </si>
  <si>
    <t>2009-12-31T20:00:00-02:00</t>
  </si>
  <si>
    <t>2009-11-30T20:00:00-02:00</t>
  </si>
  <si>
    <t>2009-11-01T20:00:00-02:00</t>
  </si>
  <si>
    <t>2009-09-30T19:00:00-03:00</t>
  </si>
  <si>
    <t>2009-08-31T19:00:00-03:00</t>
  </si>
  <si>
    <t>2009-08-02T19:00:00-03:00</t>
  </si>
  <si>
    <t>2009-06-30T19:00:00-03:00</t>
  </si>
  <si>
    <t>2009-05-31T19:00:00-03:00</t>
  </si>
  <si>
    <t>2009-04-30T19:00:00-03:00</t>
  </si>
  <si>
    <t>2009-03-31T19:00:00-03:00</t>
  </si>
  <si>
    <t>2009-03-01T19:00:00-03:00</t>
  </si>
  <si>
    <t>2009-02-01T20:00:00-02:00</t>
  </si>
  <si>
    <t>2008-12-31T20:00:00-02:00</t>
  </si>
  <si>
    <t>2008-11-30T20:00:00-02:00</t>
  </si>
  <si>
    <t>2008-11-02T20:00:00-02:00</t>
  </si>
  <si>
    <t>2008-09-30T19:00:00-03:00</t>
  </si>
  <si>
    <t>2008-08-31T19:00:00-03:00</t>
  </si>
  <si>
    <t>2008-07-31T19:00:00-03:00</t>
  </si>
  <si>
    <t>2008-06-30T19:00:00-03:00</t>
  </si>
  <si>
    <t>2008-06-01T19:00:00-03:00</t>
  </si>
  <si>
    <t>2008-04-30T19:00:00-03:00</t>
  </si>
  <si>
    <t>2008-03-31T19:00:00-03:00</t>
  </si>
  <si>
    <t>2008-03-02T19:00:00-03:00</t>
  </si>
  <si>
    <t>2008-01-31T20:00:00-02:00</t>
  </si>
  <si>
    <t>2007-12-31T20:00:00-02:00</t>
  </si>
  <si>
    <t>2007-12-02T20:00:00-02:00</t>
  </si>
  <si>
    <t>2007-10-31T20:00:00-02:00</t>
  </si>
  <si>
    <t>2007-09-30T19:00:00-03:00</t>
  </si>
  <si>
    <t>2007-09-02T19:00:00-03:00</t>
  </si>
  <si>
    <t>2007-07-31T19:00:00-03:00</t>
  </si>
  <si>
    <t>2007-07-01T19:00:00-03:00</t>
  </si>
  <si>
    <t>2007-05-31T19:00:00-03:00</t>
  </si>
  <si>
    <t>2007-04-30T19:00:00-03:00</t>
  </si>
  <si>
    <t>2007-04-01T19:00:00-03:00</t>
  </si>
  <si>
    <t>2007-02-28T19:00:00-03:00</t>
  </si>
  <si>
    <t>2007-01-31T20:00:00-02:00</t>
  </si>
  <si>
    <t>2006-12-31T20:00:00-02:00</t>
  </si>
  <si>
    <t>2006-11-30T20:00:00-02:00</t>
  </si>
  <si>
    <t>2006-10-31T19:00:00-03:00</t>
  </si>
  <si>
    <t>2006-10-01T19:00:00-03:00</t>
  </si>
  <si>
    <t>2006-08-31T19:00:00-03:00</t>
  </si>
  <si>
    <t>2006-07-31T19:00:00-03:00</t>
  </si>
  <si>
    <t>2006-07-02T19:00:00-03:00</t>
  </si>
  <si>
    <t>2006-05-31T19:00:00-03:00</t>
  </si>
  <si>
    <t>2006-04-30T19:00:00-03:00</t>
  </si>
  <si>
    <t>2006-04-02T19:00:00-03:00</t>
  </si>
  <si>
    <t>2006-02-28T19:00:00-03:00</t>
  </si>
  <si>
    <t>2006-01-31T20:00:00-02:00</t>
  </si>
  <si>
    <t>2006-01-01T20:00:00-02:00</t>
  </si>
  <si>
    <t>2005-11-30T20:00:00-02:00</t>
  </si>
  <si>
    <t>2005-10-31T20:00:00-02:00</t>
  </si>
  <si>
    <t>2005-10-02T19:00:00-03:00</t>
  </si>
  <si>
    <t>2005-08-31T19:00:00-03:00</t>
  </si>
  <si>
    <t>2005-07-31T19:00:00-03:00</t>
  </si>
  <si>
    <t>2005-06-30T19:00:00-03:00</t>
  </si>
  <si>
    <t>2005-05-31T19:00:00-03:00</t>
  </si>
  <si>
    <t>2005-05-01T19:00:00-03:00</t>
  </si>
  <si>
    <t>2005-03-31T19:00:00-03:00</t>
  </si>
  <si>
    <t>2005-02-28T19:00:00-03:00</t>
  </si>
  <si>
    <t>2005-01-31T20:00:00-02:00</t>
  </si>
  <si>
    <t>2005-01-02T20:00:00-02:00</t>
  </si>
  <si>
    <t>2004-11-30T20:00:00-02:00</t>
  </si>
  <si>
    <t>2004-10-31T19:00:00-03:00</t>
  </si>
  <si>
    <t>2004-09-30T19:00:00-03:00</t>
  </si>
  <si>
    <t>2004-08-31T19:00:00-03:00</t>
  </si>
  <si>
    <t>2004-08-01T19:00:00-03:00</t>
  </si>
  <si>
    <t>2004-06-30T19:00:00-03:00</t>
  </si>
  <si>
    <t>2004-05-31T19:00:00-03:00</t>
  </si>
  <si>
    <t>2004-05-02T19:00:00-03:00</t>
  </si>
  <si>
    <t>2004-03-31T19:00:00-03:00</t>
  </si>
  <si>
    <t>2004-02-29T19:00:00-03:00</t>
  </si>
  <si>
    <t>2004-02-01T20:00:00-02:00</t>
  </si>
  <si>
    <t>2003-12-31T20:00:00-02:00</t>
  </si>
  <si>
    <t>2003-11-30T20:00:00-02:00</t>
  </si>
  <si>
    <t>2003-11-02T20:00:00-02:00</t>
  </si>
  <si>
    <t>2003-09-30T19:00:00-03:00</t>
  </si>
  <si>
    <t>2003-08-31T19:00:00-03:00</t>
  </si>
  <si>
    <t>2003-07-31T19:00:00-03:00</t>
  </si>
  <si>
    <t>2003-06-30T19:00:00-03:00</t>
  </si>
  <si>
    <t>2003-06-01T19:00:00-03:00</t>
  </si>
  <si>
    <t>2003-04-30T19:00:00-03:00</t>
  </si>
  <si>
    <t>2003-03-31T19:00:00-03:00</t>
  </si>
  <si>
    <t>2003-03-02T19:00:00-03:00</t>
  </si>
  <si>
    <t>2003-02-02T20:00:00-02:00</t>
  </si>
  <si>
    <t>2002-12-31T20:00:00-02:00</t>
  </si>
  <si>
    <t>2002-12-01T20:00:00-02:00</t>
  </si>
  <si>
    <t>2002-10-31T19:00:00-03:00</t>
  </si>
  <si>
    <t>2002-09-30T19:00:00-03:00</t>
  </si>
  <si>
    <t>2002-09-01T19:00:00-03:00</t>
  </si>
  <si>
    <t>2002-07-31T19:00:00-03:00</t>
  </si>
  <si>
    <t>2002-06-30T19:00:00-03:00</t>
  </si>
  <si>
    <t>2002-06-02T19:00:00-03:00</t>
  </si>
  <si>
    <t>2002-04-30T19:00:00-03:00</t>
  </si>
  <si>
    <t>2002-03-31T19:00:00-03:00</t>
  </si>
  <si>
    <t>2002-02-28T19:00:00-03:00</t>
  </si>
  <si>
    <t>2002-01-31T20:00:00-02:00</t>
  </si>
  <si>
    <t>2001-12-31T20:00:00-02:00</t>
  </si>
  <si>
    <t>2001-12-02T20:00:00-02:00</t>
  </si>
  <si>
    <t>2001-10-31T20:00:00-02:00</t>
  </si>
  <si>
    <t>2001-09-30T19:00:00-03:00</t>
  </si>
  <si>
    <t>2001-09-02T19:00:00-03:00</t>
  </si>
  <si>
    <t>2001-07-31T19:00:00-03:00</t>
  </si>
  <si>
    <t>2001-07-01T19:00:00-03:00</t>
  </si>
  <si>
    <t>2001-05-31T19:00:00-03:00</t>
  </si>
  <si>
    <t>2001-04-30T19:00:00-03:00</t>
  </si>
  <si>
    <t>2001-04-01T19:00:00-03:00</t>
  </si>
  <si>
    <t>2001-02-28T19:00:00-03:00</t>
  </si>
  <si>
    <t>2001-01-31T20:00:00-02:00</t>
  </si>
  <si>
    <t>2000-12-31T20:00:00-02:00</t>
  </si>
  <si>
    <t>2000-11-30T20:00:00-02:00</t>
  </si>
  <si>
    <t>2000-10-31T20:00:00-02:00</t>
  </si>
  <si>
    <t>2000-10-01T19:00:00-03:00</t>
  </si>
  <si>
    <t>2000-08-31T19:00:00-03:00</t>
  </si>
  <si>
    <t>2000-07-31T19:00:00-03:00</t>
  </si>
  <si>
    <t>2000-07-02T19:00:00-03:00</t>
  </si>
  <si>
    <t>2000-05-31T19:00:00-03:00</t>
  </si>
  <si>
    <t>2000-04-30T19:00:00-03:00</t>
  </si>
  <si>
    <t>2000-04-02T19:00:00-03:00</t>
  </si>
  <si>
    <t>2000-02-29T19:00:00-03:00</t>
  </si>
  <si>
    <t>2000-01-31T20:00:00-02:00</t>
  </si>
  <si>
    <t>2000-01-02T20:00:00-02:00</t>
  </si>
  <si>
    <t>1999-11-30T20:00:00-02:00</t>
  </si>
  <si>
    <t>1999-10-31T20:00:00-02:00</t>
  </si>
  <si>
    <t>1999-09-30T19:00:00-03:00</t>
  </si>
  <si>
    <t>1999-08-31T19:00:00-03:00</t>
  </si>
  <si>
    <t>1999-08-01T19:00:00-03:00</t>
  </si>
  <si>
    <t>1999-06-30T19:00:00-03:00</t>
  </si>
  <si>
    <t>1999-05-31T19:00:00-03:00</t>
  </si>
  <si>
    <t>1999-05-02T19:00:00-03:00</t>
  </si>
  <si>
    <t>1999-03-31T19:00:00-03:00</t>
  </si>
  <si>
    <t>1999-02-28T19:00:00-03:00</t>
  </si>
  <si>
    <t>1999-01-31T20:00:00-02:00</t>
  </si>
  <si>
    <t>1998-12-31T20:00:00-02:00</t>
  </si>
  <si>
    <t>1998-11-30T20:00:00-02:00</t>
  </si>
  <si>
    <t>1998-11-01T20:00:00-02:00</t>
  </si>
  <si>
    <t>1998-09-30T19:00:00-03:00</t>
  </si>
  <si>
    <t>1998-08-31T19:00:00-03:00</t>
  </si>
  <si>
    <t>1998-08-02T19:00:00-03:00</t>
  </si>
  <si>
    <t>1998-06-30T19:00:00-03:00</t>
  </si>
  <si>
    <t>1998-05-31T19:00:00-03:00</t>
  </si>
  <si>
    <t>1998-04-30T19:00:00-03:00</t>
  </si>
  <si>
    <t>1998-03-31T19:00:00-03:00</t>
  </si>
  <si>
    <t>1998-03-01T19:00:00-03:00</t>
  </si>
  <si>
    <t>1998-02-01T20:00:00-02:00</t>
  </si>
  <si>
    <t>1997-12-31T20:00:00-02:00</t>
  </si>
  <si>
    <t>1997-11-30T20:00:00-02:00</t>
  </si>
  <si>
    <t>1997-11-02T20:00:00-02:00</t>
  </si>
  <si>
    <t>1997-09-30T19:00:00-03:00</t>
  </si>
  <si>
    <t>1997-08-31T19:00:00-03:00</t>
  </si>
  <si>
    <t>1997-07-31T19:00:00-03:00</t>
  </si>
  <si>
    <t>1997-06-30T19:00:00-03:00</t>
  </si>
  <si>
    <t>1997-06-01T19:00:00-03:00</t>
  </si>
  <si>
    <t>1997-04-30T19:00:00-03:00</t>
  </si>
  <si>
    <t>1997-03-31T19:00:00-03:00</t>
  </si>
  <si>
    <t>1997-03-02T19:00:00-03:00</t>
  </si>
  <si>
    <t>1997-02-02T20:00:00-02:00</t>
  </si>
  <si>
    <t>1996-12-31T20:00:00-02:00</t>
  </si>
  <si>
    <t>1996-12-01T20:00:00-02:00</t>
  </si>
  <si>
    <t>1996-10-31T20:00:00-02:00</t>
  </si>
  <si>
    <t>1996-09-30T19:00:00-03:00</t>
  </si>
  <si>
    <t>1996-09-01T19:00:00-03:00</t>
  </si>
  <si>
    <t>1996-07-31T19:00:00-03:00</t>
  </si>
  <si>
    <t>1996-06-30T19:00:00-03:00</t>
  </si>
  <si>
    <t>1996-06-02T19:00:00-03:00</t>
  </si>
  <si>
    <t>1996-04-30T19:00:00-03:00</t>
  </si>
  <si>
    <t>1996-03-31T19:00:00-03:00</t>
  </si>
  <si>
    <t>1996-02-29T19:00:00-03:00</t>
  </si>
  <si>
    <t>1996-01-31T20:00:00-02:00</t>
  </si>
  <si>
    <t>1995-12-31T20:00:00-02:00</t>
  </si>
  <si>
    <t>1995-11-30T20:00:00-02:00</t>
  </si>
  <si>
    <t>1995-10-31T20:00:00-02:00</t>
  </si>
  <si>
    <t>1995-10-01T19:00:00-03:00</t>
  </si>
  <si>
    <t>1995-08-31T19:00:00-03:00</t>
  </si>
  <si>
    <t>1995-07-31T19:00:00-03:00</t>
  </si>
  <si>
    <t>1995-07-02T19:00:00-03:00</t>
  </si>
  <si>
    <t>1995-05-31T19:00:00-03:00</t>
  </si>
  <si>
    <t>1995-04-30T19:00:00-03:00</t>
  </si>
  <si>
    <t>1995-04-02T19:00:00-03:00</t>
  </si>
  <si>
    <t>1995-02-28T19:00:00-03:00</t>
  </si>
  <si>
    <t>1995-01-31T20:00:00-02:00</t>
  </si>
  <si>
    <t>1995-01-01T20:00:00-02:00</t>
  </si>
  <si>
    <t>1994-11-30T20:00:00-02:00</t>
  </si>
  <si>
    <t>1994-10-31T20:00:00-02:00</t>
  </si>
  <si>
    <t>1994-10-02T19:00:00-03:00</t>
  </si>
  <si>
    <t>1994-08-31T19:00:00-03:00</t>
  </si>
  <si>
    <t>1994-07-31T19:00:00-03:00</t>
  </si>
  <si>
    <t>1994-06-30T19:00:00-03:00</t>
  </si>
  <si>
    <t>1994-05-31T19:00:00-03:00</t>
  </si>
  <si>
    <t>1994-05-01T19:00:00-03:00</t>
  </si>
  <si>
    <t>1994-03-31T19:00:00-03:00</t>
  </si>
  <si>
    <t>1994-02-28T19:00:00-03:00</t>
  </si>
  <si>
    <t>1994-01-31T20:00:00-02:00</t>
  </si>
  <si>
    <t>1994-01-02T20:00:00-02:00</t>
  </si>
  <si>
    <t>1993-11-30T20:00:00-02:00</t>
  </si>
  <si>
    <t>1993-10-31T20:00:00-02:00</t>
  </si>
  <si>
    <t>1993-09-30T19:00:00-03:00</t>
  </si>
  <si>
    <t>1993-08-31T19:00:00-03:00</t>
  </si>
  <si>
    <t>1993-08-01T19:00:00-03:00</t>
  </si>
  <si>
    <t>1993-06-30T19:00:00-03:00</t>
  </si>
  <si>
    <t>1993-05-31T19:00:00-03:00</t>
  </si>
  <si>
    <t>1993-05-02T19:00:00-03:00</t>
  </si>
  <si>
    <t>1993-03-31T19:00:00-03:00</t>
  </si>
  <si>
    <t>1993-02-28T19:00:00-03:00</t>
  </si>
  <si>
    <t>1993-01-31T19:00:00-03:00</t>
  </si>
  <si>
    <t>1992-12-31T20:00:00-02:00</t>
  </si>
  <si>
    <t>1992-11-30T20:00:00-02:00</t>
  </si>
  <si>
    <t>1992-11-01T20:00:00-02:00</t>
  </si>
  <si>
    <t>1992-09-30T19:00:00-03:00</t>
  </si>
  <si>
    <t>1992-08-31T19:00:00-03:00</t>
  </si>
  <si>
    <t>1992-08-02T19:00:00-03:00</t>
  </si>
  <si>
    <t>1992-06-30T19:00:00-03:00</t>
  </si>
  <si>
    <t>1992-05-31T19:00:00-03:00</t>
  </si>
  <si>
    <t>1992-04-30T19:00:00-03:00</t>
  </si>
  <si>
    <t>1992-03-31T19:00:00-03:00</t>
  </si>
  <si>
    <t>1992-03-01T19:00:00-03:00</t>
  </si>
  <si>
    <t>1992-02-02T20:00:00-02:00</t>
  </si>
  <si>
    <t>1991-12-31T20:00:00-02:00</t>
  </si>
  <si>
    <t>1991-12-01T20:00:00-02:00</t>
  </si>
  <si>
    <t>1991-10-31T20:00:00-02:00</t>
  </si>
  <si>
    <t>1991-09-30T19:00:00-03:00</t>
  </si>
  <si>
    <t>1991-09-01T19:00:00-03:00</t>
  </si>
  <si>
    <t>1991-07-31T19:00:00-03:00</t>
  </si>
  <si>
    <t>1991-06-30T19:00:00-03:00</t>
  </si>
  <si>
    <t>1991-06-02T19:00:00-03:00</t>
  </si>
  <si>
    <t>1991-04-30T19:00:00-03:00</t>
  </si>
  <si>
    <t>1991-03-31T19:00:00-03:00</t>
  </si>
  <si>
    <t>1991-02-28T19:00:00-03:00</t>
  </si>
  <si>
    <t>1991-01-31T20:00:00-02:00</t>
  </si>
  <si>
    <t>1990-12-31T20:00:00-02:00</t>
  </si>
  <si>
    <t>BRTOT · FUNCEX: Close</t>
  </si>
  <si>
    <t>close</t>
  </si>
  <si>
    <t>time</t>
  </si>
  <si>
    <t>Termos de Troca</t>
  </si>
  <si>
    <t>BTC</t>
  </si>
  <si>
    <t>Sobre/(Sub)Valorização do BRL</t>
  </si>
  <si>
    <t>3697 - Taxa de câmbio - Livre - Dólar americano (compra) - Média de período - mensal - u.m.c./US$</t>
  </si>
  <si>
    <t>3698 - Taxa de câmbio - Livre - Dólar americano (venda) - Média de período - mensal - u.m.c./US$</t>
  </si>
  <si>
    <t>USDBRL</t>
  </si>
  <si>
    <t>Taxa de Inflação Mensal</t>
  </si>
  <si>
    <t>Taxa de Inflação Anual</t>
  </si>
  <si>
    <t>meses</t>
  </si>
  <si>
    <t>IPCA Anual</t>
  </si>
  <si>
    <t>Real (mar/99 a set/24)</t>
  </si>
  <si>
    <t>Dólar (mar/99 a set/24)</t>
  </si>
  <si>
    <t>CPIAUCSL_PC1</t>
  </si>
  <si>
    <t>Consumer Price Index for All Urban Consumers: All Items in U.S. City Average, Percent Change from Year Ago, Monthly, Seasonally Adjusted</t>
  </si>
  <si>
    <t>Inflação BR &gt; US</t>
  </si>
  <si>
    <t>Inflação US &gt; BR</t>
  </si>
  <si>
    <t>BRLUSD · ICE: close</t>
  </si>
  <si>
    <t>BRLUSD (esq.)</t>
  </si>
  <si>
    <t>Termos de Troca (FUNCEX, dir.)</t>
  </si>
  <si>
    <t>1835 - Meios de pagamento amplos - Depósito de Poupança (saldo em final de período) - u.m.c. (mil)</t>
  </si>
  <si>
    <t>1785 - BM - Base monetária restrita (média nos dias úteis do mês) - u.m.c. (mil)</t>
  </si>
  <si>
    <t>1784 - BM - Reservas bancárias (média nos dias úteis do mês) - u.m.c. (mil)</t>
  </si>
  <si>
    <t>1783 - BM - Papel moeda em circulação (média nos dias úteis do mês) - u.m.c. (mil)</t>
  </si>
  <si>
    <t>Real (jan/19 a dez/24)</t>
  </si>
  <si>
    <t>Var. Anual</t>
  </si>
  <si>
    <t>Média Histórica</t>
  </si>
  <si>
    <t>Média Móvel 5 anos</t>
  </si>
  <si>
    <t>Real (jul/94 a mar/25)</t>
  </si>
  <si>
    <t>Dólar (dez/12 a mar/26)</t>
  </si>
  <si>
    <t>Real (jul/94 a ago/26)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</si>
</sst>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R$&quot;\ #,##0;\-&quot;R$&quot;\ #,##0"/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0.0"/>
    <numFmt numFmtId="167" formatCode="yyyy\-mm\-dd"/>
    <numFmt numFmtId="168" formatCode="[$-416]mmm\-yy;@"/>
    <numFmt numFmtId="169" formatCode="[$$-409]#,##0_ ;\-[$$-409]#,##0\ "/>
    <numFmt numFmtId="170" formatCode="yyyy"/>
    <numFmt numFmtId="171" formatCode="_-* #,##0.000_-;\-* #,##0.000_-;_-* &quot;-&quot;??_-;_-@_-"/>
    <numFmt numFmtId="172" formatCode="[$$-409]#,##0.00_ ;\-[$$-409]#,##0.00\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</cellStyleXfs>
  <cellXfs count="40">
    <xf numFmtId="0" fontId="0" fillId="0" borderId="0" xfId="0"/>
    <xf numFmtId="17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quotePrefix="1" applyAlignment="1">
      <alignment horizontal="left" wrapText="1"/>
    </xf>
    <xf numFmtId="164" fontId="0" fillId="0" borderId="0" xfId="2" applyNumberFormat="1" applyFont="1"/>
    <xf numFmtId="10" fontId="0" fillId="0" borderId="0" xfId="2" applyNumberFormat="1" applyFont="1"/>
    <xf numFmtId="43" fontId="0" fillId="0" borderId="0" xfId="1" applyFont="1"/>
    <xf numFmtId="165" fontId="0" fillId="0" borderId="0" xfId="1" applyNumberFormat="1" applyFont="1"/>
    <xf numFmtId="0" fontId="18" fillId="0" borderId="0" xfId="44"/>
    <xf numFmtId="166" fontId="18" fillId="0" borderId="0" xfId="44" applyNumberFormat="1"/>
    <xf numFmtId="167" fontId="18" fillId="0" borderId="0" xfId="44" applyNumberFormat="1"/>
    <xf numFmtId="168" fontId="18" fillId="0" borderId="0" xfId="44" applyNumberFormat="1"/>
    <xf numFmtId="165" fontId="18" fillId="0" borderId="0" xfId="44" applyNumberFormat="1"/>
    <xf numFmtId="10" fontId="0" fillId="0" borderId="0" xfId="0" applyNumberFormat="1"/>
    <xf numFmtId="5" fontId="0" fillId="0" borderId="0" xfId="1" applyNumberFormat="1" applyFont="1"/>
    <xf numFmtId="10" fontId="0" fillId="0" borderId="0" xfId="0" applyNumberFormat="1" applyAlignment="1">
      <alignment wrapText="1"/>
    </xf>
    <xf numFmtId="165" fontId="18" fillId="0" borderId="0" xfId="44" quotePrefix="1" applyNumberFormat="1" applyAlignment="1">
      <alignment horizontal="left"/>
    </xf>
    <xf numFmtId="169" fontId="18" fillId="0" borderId="0" xfId="44" applyNumberFormat="1"/>
    <xf numFmtId="169" fontId="18" fillId="0" borderId="0" xfId="1" applyNumberFormat="1" applyFont="1"/>
    <xf numFmtId="43" fontId="18" fillId="0" borderId="0" xfId="44" applyNumberFormat="1"/>
    <xf numFmtId="170" fontId="18" fillId="0" borderId="0" xfId="44" applyNumberFormat="1"/>
    <xf numFmtId="171" fontId="0" fillId="0" borderId="0" xfId="1" applyNumberFormat="1" applyFont="1"/>
    <xf numFmtId="172" fontId="18" fillId="0" borderId="0" xfId="44" applyNumberFormat="1"/>
    <xf numFmtId="43" fontId="0" fillId="0" borderId="0" xfId="0" applyNumberFormat="1"/>
    <xf numFmtId="166" fontId="19" fillId="0" borderId="0" xfId="45" applyNumberFormat="1"/>
    <xf numFmtId="167" fontId="19" fillId="0" borderId="0" xfId="45" applyNumberFormat="1"/>
    <xf numFmtId="168" fontId="0" fillId="0" borderId="0" xfId="0" applyNumberFormat="1"/>
    <xf numFmtId="43" fontId="0" fillId="0" borderId="0" xfId="1" quotePrefix="1" applyFont="1" applyAlignment="1">
      <alignment horizontal="left" wrapText="1"/>
    </xf>
    <xf numFmtId="4" fontId="0" fillId="0" borderId="0" xfId="0" applyNumberFormat="1"/>
    <xf numFmtId="17" fontId="0" fillId="0" borderId="0" xfId="1" applyNumberFormat="1" applyFont="1"/>
    <xf numFmtId="10" fontId="0" fillId="0" borderId="0" xfId="2" quotePrefix="1" applyNumberFormat="1" applyFont="1" applyAlignment="1">
      <alignment horizontal="left" wrapText="1"/>
    </xf>
    <xf numFmtId="10" fontId="0" fillId="0" borderId="0" xfId="2" applyNumberFormat="1" applyFont="1" applyAlignment="1">
      <alignment wrapText="1"/>
    </xf>
    <xf numFmtId="0" fontId="19" fillId="0" borderId="0" xfId="45"/>
    <xf numFmtId="14" fontId="0" fillId="0" borderId="0" xfId="0" applyNumberFormat="1"/>
    <xf numFmtId="9" fontId="0" fillId="0" borderId="0" xfId="2" applyFont="1"/>
    <xf numFmtId="164" fontId="0" fillId="0" borderId="0" xfId="2" quotePrefix="1" applyNumberFormat="1" applyFont="1" applyAlignment="1">
      <alignment horizontal="left" wrapText="1"/>
    </xf>
    <xf numFmtId="0" fontId="18" fillId="0" borderId="0" xfId="45" applyFont="1"/>
    <xf numFmtId="164" fontId="0" fillId="0" borderId="0" xfId="1" applyNumberFormat="1" applyFont="1"/>
    <xf numFmtId="2" fontId="0" fillId="0" borderId="0" xfId="1" applyNumberFormat="1" applyFont="1"/>
  </cellXfs>
  <cellStyles count="46">
    <cellStyle name="20% - Ênfase1" xfId="21" builtinId="30" customBuiltin="1"/>
    <cellStyle name="20% - Ênfase2" xfId="25" builtinId="34" customBuiltin="1"/>
    <cellStyle name="20% - Ênfase3" xfId="29" builtinId="38" customBuiltin="1"/>
    <cellStyle name="20% - Ênfase4" xfId="33" builtinId="42" customBuiltin="1"/>
    <cellStyle name="20% - Ênfase5" xfId="37" builtinId="46" customBuiltin="1"/>
    <cellStyle name="20% - Ênfase6" xfId="41" builtinId="50" customBuiltin="1"/>
    <cellStyle name="40% - Ênfase1" xfId="22" builtinId="31" customBuiltin="1"/>
    <cellStyle name="40% - Ênfase2" xfId="26" builtinId="35" customBuiltin="1"/>
    <cellStyle name="40% - Ênfase3" xfId="30" builtinId="39" customBuiltin="1"/>
    <cellStyle name="40% - Ênfase4" xfId="34" builtinId="43" customBuiltin="1"/>
    <cellStyle name="40% - Ênfase5" xfId="38" builtinId="47" customBuiltin="1"/>
    <cellStyle name="40% - Ênfase6" xfId="42" builtinId="51" customBuiltin="1"/>
    <cellStyle name="60% - Ênfase1" xfId="23" builtinId="32" customBuiltin="1"/>
    <cellStyle name="60% - Ênfase2" xfId="27" builtinId="36" customBuiltin="1"/>
    <cellStyle name="60% - Ênfase3" xfId="31" builtinId="40" customBuiltin="1"/>
    <cellStyle name="60% - Ênfase4" xfId="35" builtinId="44" customBuiltin="1"/>
    <cellStyle name="60% - Ênfase5" xfId="39" builtinId="48" customBuiltin="1"/>
    <cellStyle name="60% - Ênfase6" xfId="43" builtinId="52" customBuiltin="1"/>
    <cellStyle name="Bom" xfId="8" builtinId="26" customBuiltin="1"/>
    <cellStyle name="Cálculo" xfId="13" builtinId="22" customBuiltin="1"/>
    <cellStyle name="Célula de Verificação" xfId="15" builtinId="23" customBuiltin="1"/>
    <cellStyle name="Célula Vinculada" xfId="14" builtinId="24" customBuiltin="1"/>
    <cellStyle name="Ênfase1" xfId="20" builtinId="29" customBuiltin="1"/>
    <cellStyle name="Ênfase2" xfId="24" builtinId="33" customBuiltin="1"/>
    <cellStyle name="Ênfase3" xfId="28" builtinId="37" customBuiltin="1"/>
    <cellStyle name="Ênfase4" xfId="32" builtinId="41" customBuiltin="1"/>
    <cellStyle name="Ênfase5" xfId="36" builtinId="45" customBuiltin="1"/>
    <cellStyle name="Ênfase6" xfId="40" builtinId="49" customBuiltin="1"/>
    <cellStyle name="Entrada" xfId="11" builtinId="20" customBuiltin="1"/>
    <cellStyle name="Neutro" xfId="10" builtinId="28" customBuiltin="1"/>
    <cellStyle name="Normal" xfId="0" builtinId="0"/>
    <cellStyle name="Normal 2" xfId="44" xr:uid="{00000000-0005-0000-0000-00001F000000}"/>
    <cellStyle name="Normal 4" xfId="45" xr:uid="{A7453832-2D8F-48E6-BB0E-6E51B7BFFCEC}"/>
    <cellStyle name="Nota" xfId="17" builtinId="10" customBuiltin="1"/>
    <cellStyle name="Porcentagem" xfId="2" builtinId="5"/>
    <cellStyle name="Ruim" xfId="9" builtinId="27" customBuiltin="1"/>
    <cellStyle name="Saída" xfId="12" builtinId="21" customBuiltin="1"/>
    <cellStyle name="Texto de Aviso" xfId="16" builtinId="11" customBuiltin="1"/>
    <cellStyle name="Texto Explicativo" xfId="18" builtinId="53" customBuiltin="1"/>
    <cellStyle name="Título" xfId="3" builtinId="15" customBuiltin="1"/>
    <cellStyle name="Título 1" xfId="4" builtinId="16" customBuiltin="1"/>
    <cellStyle name="Título 2" xfId="5" builtinId="17" customBuiltin="1"/>
    <cellStyle name="Título 3" xfId="6" builtinId="18" customBuiltin="1"/>
    <cellStyle name="Título 4" xfId="7" builtinId="19" customBuiltin="1"/>
    <cellStyle name="Total" xfId="19" builtinId="25" customBuiltin="1"/>
    <cellStyle name="Vírgula" xfId="1" builtinId="3"/>
  </cellStyles>
  <dxfs count="0"/>
  <tableStyles count="0" defaultTableStyle="TableStyleMedium2" defaultPivotStyle="PivotStyleLight16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1"/>
          <c:tx>
            <c:strRef>
              <c:f>'1-BRL PP Chart'!$E$1</c:f>
              <c:strCache>
                <c:ptCount val="1"/>
                <c:pt idx="0">
                  <c:v>Real (jul/94 a mar/25)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'1-BRL PP Chart'!$C$2:$C$381</c:f>
              <c:numCache>
                <c:formatCode>mmm\-yy</c:formatCode>
                <c:ptCount val="380"/>
                <c:pt idx="0">
                  <c:v>34486</c:v>
                </c:pt>
                <c:pt idx="1">
                  <c:v>34516</c:v>
                </c:pt>
                <c:pt idx="2">
                  <c:v>34547</c:v>
                </c:pt>
                <c:pt idx="3">
                  <c:v>34578</c:v>
                </c:pt>
                <c:pt idx="4">
                  <c:v>34608</c:v>
                </c:pt>
                <c:pt idx="5">
                  <c:v>34639</c:v>
                </c:pt>
                <c:pt idx="6">
                  <c:v>34669</c:v>
                </c:pt>
                <c:pt idx="7">
                  <c:v>34700</c:v>
                </c:pt>
                <c:pt idx="8">
                  <c:v>34731</c:v>
                </c:pt>
                <c:pt idx="9">
                  <c:v>34759</c:v>
                </c:pt>
                <c:pt idx="10">
                  <c:v>34790</c:v>
                </c:pt>
                <c:pt idx="11">
                  <c:v>34820</c:v>
                </c:pt>
                <c:pt idx="12">
                  <c:v>34851</c:v>
                </c:pt>
                <c:pt idx="13">
                  <c:v>34881</c:v>
                </c:pt>
                <c:pt idx="14">
                  <c:v>34912</c:v>
                </c:pt>
                <c:pt idx="15">
                  <c:v>34943</c:v>
                </c:pt>
                <c:pt idx="16">
                  <c:v>34973</c:v>
                </c:pt>
                <c:pt idx="17">
                  <c:v>35004</c:v>
                </c:pt>
                <c:pt idx="18">
                  <c:v>35034</c:v>
                </c:pt>
                <c:pt idx="19">
                  <c:v>35065</c:v>
                </c:pt>
                <c:pt idx="20">
                  <c:v>35096</c:v>
                </c:pt>
                <c:pt idx="21">
                  <c:v>35125</c:v>
                </c:pt>
                <c:pt idx="22">
                  <c:v>35156</c:v>
                </c:pt>
                <c:pt idx="23">
                  <c:v>35186</c:v>
                </c:pt>
                <c:pt idx="24">
                  <c:v>35217</c:v>
                </c:pt>
                <c:pt idx="25">
                  <c:v>35247</c:v>
                </c:pt>
                <c:pt idx="26">
                  <c:v>35278</c:v>
                </c:pt>
                <c:pt idx="27">
                  <c:v>35309</c:v>
                </c:pt>
                <c:pt idx="28">
                  <c:v>35339</c:v>
                </c:pt>
                <c:pt idx="29">
                  <c:v>35370</c:v>
                </c:pt>
                <c:pt idx="30">
                  <c:v>35400</c:v>
                </c:pt>
                <c:pt idx="31">
                  <c:v>35431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  <c:pt idx="262">
                  <c:v>42461</c:v>
                </c:pt>
                <c:pt idx="263">
                  <c:v>42491</c:v>
                </c:pt>
                <c:pt idx="264">
                  <c:v>42522</c:v>
                </c:pt>
                <c:pt idx="265">
                  <c:v>42552</c:v>
                </c:pt>
                <c:pt idx="266">
                  <c:v>42583</c:v>
                </c:pt>
                <c:pt idx="267">
                  <c:v>42614</c:v>
                </c:pt>
                <c:pt idx="268">
                  <c:v>42644</c:v>
                </c:pt>
                <c:pt idx="269">
                  <c:v>42675</c:v>
                </c:pt>
                <c:pt idx="270">
                  <c:v>42705</c:v>
                </c:pt>
                <c:pt idx="271">
                  <c:v>42736</c:v>
                </c:pt>
                <c:pt idx="272">
                  <c:v>42767</c:v>
                </c:pt>
                <c:pt idx="273">
                  <c:v>42795</c:v>
                </c:pt>
                <c:pt idx="274">
                  <c:v>42826</c:v>
                </c:pt>
                <c:pt idx="275">
                  <c:v>42856</c:v>
                </c:pt>
                <c:pt idx="276">
                  <c:v>42887</c:v>
                </c:pt>
                <c:pt idx="277">
                  <c:v>42917</c:v>
                </c:pt>
                <c:pt idx="278">
                  <c:v>42948</c:v>
                </c:pt>
                <c:pt idx="279">
                  <c:v>42979</c:v>
                </c:pt>
                <c:pt idx="280">
                  <c:v>43009</c:v>
                </c:pt>
                <c:pt idx="281">
                  <c:v>43040</c:v>
                </c:pt>
                <c:pt idx="282">
                  <c:v>43070</c:v>
                </c:pt>
                <c:pt idx="283">
                  <c:v>43101</c:v>
                </c:pt>
                <c:pt idx="284">
                  <c:v>43132</c:v>
                </c:pt>
                <c:pt idx="285">
                  <c:v>43160</c:v>
                </c:pt>
                <c:pt idx="286">
                  <c:v>43191</c:v>
                </c:pt>
                <c:pt idx="287">
                  <c:v>43221</c:v>
                </c:pt>
                <c:pt idx="288">
                  <c:v>43252</c:v>
                </c:pt>
                <c:pt idx="289">
                  <c:v>43282</c:v>
                </c:pt>
                <c:pt idx="290">
                  <c:v>43313</c:v>
                </c:pt>
                <c:pt idx="291">
                  <c:v>43344</c:v>
                </c:pt>
                <c:pt idx="292">
                  <c:v>43374</c:v>
                </c:pt>
                <c:pt idx="293">
                  <c:v>43405</c:v>
                </c:pt>
                <c:pt idx="294">
                  <c:v>43435</c:v>
                </c:pt>
                <c:pt idx="295">
                  <c:v>43466</c:v>
                </c:pt>
                <c:pt idx="296">
                  <c:v>43497</c:v>
                </c:pt>
                <c:pt idx="297">
                  <c:v>43525</c:v>
                </c:pt>
                <c:pt idx="298">
                  <c:v>43556</c:v>
                </c:pt>
                <c:pt idx="299">
                  <c:v>43586</c:v>
                </c:pt>
                <c:pt idx="300">
                  <c:v>43617</c:v>
                </c:pt>
                <c:pt idx="301">
                  <c:v>43647</c:v>
                </c:pt>
                <c:pt idx="302">
                  <c:v>43678</c:v>
                </c:pt>
                <c:pt idx="303">
                  <c:v>43709</c:v>
                </c:pt>
                <c:pt idx="304">
                  <c:v>43739</c:v>
                </c:pt>
                <c:pt idx="305">
                  <c:v>43770</c:v>
                </c:pt>
                <c:pt idx="306">
                  <c:v>43800</c:v>
                </c:pt>
                <c:pt idx="307">
                  <c:v>43831</c:v>
                </c:pt>
                <c:pt idx="308">
                  <c:v>43862</c:v>
                </c:pt>
                <c:pt idx="309">
                  <c:v>43891</c:v>
                </c:pt>
                <c:pt idx="310">
                  <c:v>43922</c:v>
                </c:pt>
                <c:pt idx="311">
                  <c:v>43952</c:v>
                </c:pt>
                <c:pt idx="312">
                  <c:v>43983</c:v>
                </c:pt>
                <c:pt idx="313">
                  <c:v>44013</c:v>
                </c:pt>
                <c:pt idx="314">
                  <c:v>44044</c:v>
                </c:pt>
                <c:pt idx="315">
                  <c:v>44075</c:v>
                </c:pt>
                <c:pt idx="316">
                  <c:v>44105</c:v>
                </c:pt>
                <c:pt idx="317">
                  <c:v>44136</c:v>
                </c:pt>
                <c:pt idx="318">
                  <c:v>44166</c:v>
                </c:pt>
                <c:pt idx="319">
                  <c:v>44197</c:v>
                </c:pt>
                <c:pt idx="320">
                  <c:v>44228</c:v>
                </c:pt>
                <c:pt idx="321">
                  <c:v>44256</c:v>
                </c:pt>
                <c:pt idx="322">
                  <c:v>44287</c:v>
                </c:pt>
                <c:pt idx="323">
                  <c:v>44317</c:v>
                </c:pt>
                <c:pt idx="324">
                  <c:v>44348</c:v>
                </c:pt>
                <c:pt idx="325">
                  <c:v>44378</c:v>
                </c:pt>
                <c:pt idx="326">
                  <c:v>44409</c:v>
                </c:pt>
                <c:pt idx="327">
                  <c:v>44440</c:v>
                </c:pt>
                <c:pt idx="328">
                  <c:v>44470</c:v>
                </c:pt>
                <c:pt idx="329">
                  <c:v>44501</c:v>
                </c:pt>
                <c:pt idx="330">
                  <c:v>44531</c:v>
                </c:pt>
                <c:pt idx="331">
                  <c:v>44562</c:v>
                </c:pt>
                <c:pt idx="332">
                  <c:v>44593</c:v>
                </c:pt>
                <c:pt idx="333">
                  <c:v>44621</c:v>
                </c:pt>
                <c:pt idx="334">
                  <c:v>44652</c:v>
                </c:pt>
                <c:pt idx="335">
                  <c:v>44682</c:v>
                </c:pt>
                <c:pt idx="336">
                  <c:v>44713</c:v>
                </c:pt>
                <c:pt idx="337">
                  <c:v>44743</c:v>
                </c:pt>
                <c:pt idx="338">
                  <c:v>44774</c:v>
                </c:pt>
                <c:pt idx="339">
                  <c:v>44805</c:v>
                </c:pt>
                <c:pt idx="340">
                  <c:v>44835</c:v>
                </c:pt>
                <c:pt idx="341">
                  <c:v>44866</c:v>
                </c:pt>
                <c:pt idx="342">
                  <c:v>44896</c:v>
                </c:pt>
                <c:pt idx="343">
                  <c:v>44927</c:v>
                </c:pt>
                <c:pt idx="344">
                  <c:v>44958</c:v>
                </c:pt>
                <c:pt idx="345">
                  <c:v>44986</c:v>
                </c:pt>
                <c:pt idx="346">
                  <c:v>45017</c:v>
                </c:pt>
                <c:pt idx="347">
                  <c:v>45047</c:v>
                </c:pt>
                <c:pt idx="348">
                  <c:v>45078</c:v>
                </c:pt>
                <c:pt idx="349">
                  <c:v>45108</c:v>
                </c:pt>
                <c:pt idx="350">
                  <c:v>45139</c:v>
                </c:pt>
                <c:pt idx="351">
                  <c:v>45170</c:v>
                </c:pt>
                <c:pt idx="352">
                  <c:v>45200</c:v>
                </c:pt>
                <c:pt idx="353">
                  <c:v>45231</c:v>
                </c:pt>
                <c:pt idx="354">
                  <c:v>45261</c:v>
                </c:pt>
                <c:pt idx="355">
                  <c:v>45292</c:v>
                </c:pt>
                <c:pt idx="356">
                  <c:v>45323</c:v>
                </c:pt>
                <c:pt idx="357">
                  <c:v>45352</c:v>
                </c:pt>
                <c:pt idx="358">
                  <c:v>45383</c:v>
                </c:pt>
                <c:pt idx="359">
                  <c:v>45413</c:v>
                </c:pt>
                <c:pt idx="360">
                  <c:v>45444</c:v>
                </c:pt>
                <c:pt idx="361">
                  <c:v>45474</c:v>
                </c:pt>
                <c:pt idx="362">
                  <c:v>45505</c:v>
                </c:pt>
                <c:pt idx="363">
                  <c:v>45536</c:v>
                </c:pt>
                <c:pt idx="364">
                  <c:v>45566</c:v>
                </c:pt>
                <c:pt idx="365">
                  <c:v>45597</c:v>
                </c:pt>
                <c:pt idx="366">
                  <c:v>45627</c:v>
                </c:pt>
                <c:pt idx="367">
                  <c:v>45658</c:v>
                </c:pt>
                <c:pt idx="368">
                  <c:v>45689</c:v>
                </c:pt>
                <c:pt idx="369">
                  <c:v>45717</c:v>
                </c:pt>
                <c:pt idx="370">
                  <c:v>45748</c:v>
                </c:pt>
                <c:pt idx="371">
                  <c:v>45778</c:v>
                </c:pt>
                <c:pt idx="372">
                  <c:v>45809</c:v>
                </c:pt>
                <c:pt idx="373">
                  <c:v>45839</c:v>
                </c:pt>
                <c:pt idx="374">
                  <c:v>45870</c:v>
                </c:pt>
                <c:pt idx="375">
                  <c:v>45901</c:v>
                </c:pt>
                <c:pt idx="376">
                  <c:v>45931</c:v>
                </c:pt>
                <c:pt idx="377">
                  <c:v>45962</c:v>
                </c:pt>
                <c:pt idx="378">
                  <c:v>45992</c:v>
                </c:pt>
                <c:pt idx="379">
                  <c:v>46023</c:v>
                </c:pt>
              </c:numCache>
            </c:numRef>
          </c:cat>
          <c:val>
            <c:numRef>
              <c:f>'1-BRL PP Chart'!$E$2:$E$381</c:f>
              <c:numCache>
                <c:formatCode>"R$"#,##0_);\("R$"#,##0\)</c:formatCode>
                <c:ptCount val="380"/>
                <c:pt idx="0">
                  <c:v>100</c:v>
                </c:pt>
                <c:pt idx="1">
                  <c:v>93.597903406963681</c:v>
                </c:pt>
                <c:pt idx="2">
                  <c:v>91.88877224323943</c:v>
                </c:pt>
                <c:pt idx="3">
                  <c:v>90.504060123352133</c:v>
                </c:pt>
                <c:pt idx="4">
                  <c:v>88.193393220962903</c:v>
                </c:pt>
                <c:pt idx="5">
                  <c:v>85.782893902308047</c:v>
                </c:pt>
                <c:pt idx="6">
                  <c:v>84.340668471446335</c:v>
                </c:pt>
                <c:pt idx="7">
                  <c:v>82.930844121382819</c:v>
                </c:pt>
                <c:pt idx="8">
                  <c:v>82.093490518098235</c:v>
                </c:pt>
                <c:pt idx="9">
                  <c:v>80.840463336384261</c:v>
                </c:pt>
                <c:pt idx="10">
                  <c:v>78.922643108839466</c:v>
                </c:pt>
                <c:pt idx="11">
                  <c:v>76.870208540800107</c:v>
                </c:pt>
                <c:pt idx="12">
                  <c:v>75.171336339526803</c:v>
                </c:pt>
                <c:pt idx="13">
                  <c:v>73.438194938967172</c:v>
                </c:pt>
                <c:pt idx="14">
                  <c:v>72.718283928079188</c:v>
                </c:pt>
                <c:pt idx="15">
                  <c:v>72.005430169402089</c:v>
                </c:pt>
                <c:pt idx="16">
                  <c:v>71.004269962924852</c:v>
                </c:pt>
                <c:pt idx="17">
                  <c:v>69.975628227973658</c:v>
                </c:pt>
                <c:pt idx="18">
                  <c:v>68.900776120493944</c:v>
                </c:pt>
                <c:pt idx="19">
                  <c:v>67.989713953516812</c:v>
                </c:pt>
                <c:pt idx="20">
                  <c:v>67.296559391781472</c:v>
                </c:pt>
                <c:pt idx="21">
                  <c:v>67.061842941486262</c:v>
                </c:pt>
                <c:pt idx="22">
                  <c:v>66.22737797895148</c:v>
                </c:pt>
                <c:pt idx="23">
                  <c:v>65.429142441169219</c:v>
                </c:pt>
                <c:pt idx="24">
                  <c:v>64.659692105118324</c:v>
                </c:pt>
                <c:pt idx="25">
                  <c:v>63.949848783620126</c:v>
                </c:pt>
                <c:pt idx="26">
                  <c:v>63.669702094404741</c:v>
                </c:pt>
                <c:pt idx="27">
                  <c:v>63.574340583529441</c:v>
                </c:pt>
                <c:pt idx="28">
                  <c:v>63.38418801947104</c:v>
                </c:pt>
                <c:pt idx="29">
                  <c:v>63.182005601546088</c:v>
                </c:pt>
                <c:pt idx="30">
                  <c:v>62.88643933666377</c:v>
                </c:pt>
                <c:pt idx="31">
                  <c:v>62.153033540881374</c:v>
                </c:pt>
                <c:pt idx="32">
                  <c:v>61.843814468538689</c:v>
                </c:pt>
                <c:pt idx="33">
                  <c:v>61.530011410345914</c:v>
                </c:pt>
                <c:pt idx="34">
                  <c:v>60.993270628812382</c:v>
                </c:pt>
                <c:pt idx="35">
                  <c:v>60.744219329561176</c:v>
                </c:pt>
                <c:pt idx="36">
                  <c:v>60.417962332963171</c:v>
                </c:pt>
                <c:pt idx="37">
                  <c:v>60.285334596850099</c:v>
                </c:pt>
                <c:pt idx="38">
                  <c:v>60.297394075665224</c:v>
                </c:pt>
                <c:pt idx="39">
                  <c:v>60.261237333265271</c:v>
                </c:pt>
                <c:pt idx="40">
                  <c:v>60.122954537828264</c:v>
                </c:pt>
                <c:pt idx="41">
                  <c:v>60.020918975569792</c:v>
                </c:pt>
                <c:pt idx="42">
                  <c:v>59.763934059115599</c:v>
                </c:pt>
                <c:pt idx="43">
                  <c:v>59.342601587841912</c:v>
                </c:pt>
                <c:pt idx="44">
                  <c:v>59.070875560264703</c:v>
                </c:pt>
                <c:pt idx="45">
                  <c:v>58.870715128826689</c:v>
                </c:pt>
                <c:pt idx="46">
                  <c:v>58.729763695956386</c:v>
                </c:pt>
                <c:pt idx="47">
                  <c:v>58.437575816872041</c:v>
                </c:pt>
                <c:pt idx="48">
                  <c:v>58.425890638744292</c:v>
                </c:pt>
                <c:pt idx="49">
                  <c:v>58.49608594187454</c:v>
                </c:pt>
                <c:pt idx="50">
                  <c:v>58.795945262714383</c:v>
                </c:pt>
                <c:pt idx="51">
                  <c:v>58.925581542107025</c:v>
                </c:pt>
                <c:pt idx="52">
                  <c:v>58.913798782350554</c:v>
                </c:pt>
                <c:pt idx="53">
                  <c:v>58.984580278684973</c:v>
                </c:pt>
                <c:pt idx="54">
                  <c:v>58.790571393087781</c:v>
                </c:pt>
                <c:pt idx="55">
                  <c:v>58.381898106343392</c:v>
                </c:pt>
                <c:pt idx="56">
                  <c:v>57.775257898410082</c:v>
                </c:pt>
                <c:pt idx="57">
                  <c:v>57.146644805549045</c:v>
                </c:pt>
                <c:pt idx="58">
                  <c:v>56.828405733441762</c:v>
                </c:pt>
                <c:pt idx="59">
                  <c:v>56.658430442115424</c:v>
                </c:pt>
                <c:pt idx="60">
                  <c:v>56.550983573326107</c:v>
                </c:pt>
                <c:pt idx="61">
                  <c:v>55.941224229227529</c:v>
                </c:pt>
                <c:pt idx="62">
                  <c:v>55.629697920870647</c:v>
                </c:pt>
                <c:pt idx="63">
                  <c:v>55.457778806570282</c:v>
                </c:pt>
                <c:pt idx="64">
                  <c:v>54.805592258691846</c:v>
                </c:pt>
                <c:pt idx="65">
                  <c:v>54.28983879018508</c:v>
                </c:pt>
                <c:pt idx="66">
                  <c:v>53.96604253497523</c:v>
                </c:pt>
                <c:pt idx="67">
                  <c:v>53.633514743565129</c:v>
                </c:pt>
                <c:pt idx="68">
                  <c:v>53.563881697358561</c:v>
                </c:pt>
                <c:pt idx="69">
                  <c:v>53.446299837715593</c:v>
                </c:pt>
                <c:pt idx="70">
                  <c:v>53.222764227958173</c:v>
                </c:pt>
                <c:pt idx="71">
                  <c:v>53.217442483709796</c:v>
                </c:pt>
                <c:pt idx="72">
                  <c:v>53.095323240257208</c:v>
                </c:pt>
                <c:pt idx="73">
                  <c:v>52.254033304061814</c:v>
                </c:pt>
                <c:pt idx="74">
                  <c:v>51.578356829594128</c:v>
                </c:pt>
                <c:pt idx="75">
                  <c:v>51.459998832279886</c:v>
                </c:pt>
                <c:pt idx="76">
                  <c:v>51.388055554503573</c:v>
                </c:pt>
                <c:pt idx="77">
                  <c:v>51.22413831190547</c:v>
                </c:pt>
                <c:pt idx="78">
                  <c:v>50.923688549463634</c:v>
                </c:pt>
                <c:pt idx="79">
                  <c:v>50.635068658112388</c:v>
                </c:pt>
                <c:pt idx="80">
                  <c:v>50.403213874290657</c:v>
                </c:pt>
                <c:pt idx="81">
                  <c:v>50.212406728721511</c:v>
                </c:pt>
                <c:pt idx="82">
                  <c:v>49.922854174509361</c:v>
                </c:pt>
                <c:pt idx="83">
                  <c:v>49.719006248888917</c:v>
                </c:pt>
                <c:pt idx="84">
                  <c:v>49.461804863598203</c:v>
                </c:pt>
                <c:pt idx="85">
                  <c:v>48.812597319252149</c:v>
                </c:pt>
                <c:pt idx="86">
                  <c:v>48.473284328949497</c:v>
                </c:pt>
                <c:pt idx="87">
                  <c:v>48.337938102263173</c:v>
                </c:pt>
                <c:pt idx="88">
                  <c:v>47.940035805081003</c:v>
                </c:pt>
                <c:pt idx="89">
                  <c:v>47.602061170768536</c:v>
                </c:pt>
                <c:pt idx="90">
                  <c:v>47.29464597195085</c:v>
                </c:pt>
                <c:pt idx="91">
                  <c:v>47.049986044519358</c:v>
                </c:pt>
                <c:pt idx="92">
                  <c:v>46.881213675288315</c:v>
                </c:pt>
                <c:pt idx="93">
                  <c:v>46.601604050982417</c:v>
                </c:pt>
                <c:pt idx="94">
                  <c:v>46.231750050577794</c:v>
                </c:pt>
                <c:pt idx="95">
                  <c:v>46.134866830234301</c:v>
                </c:pt>
                <c:pt idx="96">
                  <c:v>45.941910804853919</c:v>
                </c:pt>
                <c:pt idx="97">
                  <c:v>45.401631391297478</c:v>
                </c:pt>
                <c:pt idx="98">
                  <c:v>45.108426618278671</c:v>
                </c:pt>
                <c:pt idx="99">
                  <c:v>44.785967651190106</c:v>
                </c:pt>
                <c:pt idx="100">
                  <c:v>44.20685781382894</c:v>
                </c:pt>
                <c:pt idx="101">
                  <c:v>42.910947208143028</c:v>
                </c:pt>
                <c:pt idx="102">
                  <c:v>42.028351819924616</c:v>
                </c:pt>
                <c:pt idx="103">
                  <c:v>41.103522562273461</c:v>
                </c:pt>
                <c:pt idx="104">
                  <c:v>40.4681722578256</c:v>
                </c:pt>
                <c:pt idx="105">
                  <c:v>39.976461777956736</c:v>
                </c:pt>
                <c:pt idx="106">
                  <c:v>39.592415349070741</c:v>
                </c:pt>
                <c:pt idx="107">
                  <c:v>39.352365916977178</c:v>
                </c:pt>
                <c:pt idx="108">
                  <c:v>39.411483141689715</c:v>
                </c:pt>
                <c:pt idx="109">
                  <c:v>39.332817506676363</c:v>
                </c:pt>
                <c:pt idx="110">
                  <c:v>39.199539073825349</c:v>
                </c:pt>
                <c:pt idx="111">
                  <c:v>38.896149110761414</c:v>
                </c:pt>
                <c:pt idx="112">
                  <c:v>38.783676449059143</c:v>
                </c:pt>
                <c:pt idx="113">
                  <c:v>38.652258769243716</c:v>
                </c:pt>
                <c:pt idx="114">
                  <c:v>38.452306774018815</c:v>
                </c:pt>
                <c:pt idx="115">
                  <c:v>38.16227349545337</c:v>
                </c:pt>
                <c:pt idx="116">
                  <c:v>37.930895035735382</c:v>
                </c:pt>
                <c:pt idx="117">
                  <c:v>37.753453802861934</c:v>
                </c:pt>
                <c:pt idx="118">
                  <c:v>37.61428096329773</c:v>
                </c:pt>
                <c:pt idx="119">
                  <c:v>37.423421513578482</c:v>
                </c:pt>
                <c:pt idx="120">
                  <c:v>37.159588435685123</c:v>
                </c:pt>
                <c:pt idx="121">
                  <c:v>36.824485616574286</c:v>
                </c:pt>
                <c:pt idx="122">
                  <c:v>36.572137865303695</c:v>
                </c:pt>
                <c:pt idx="123">
                  <c:v>36.451846770959527</c:v>
                </c:pt>
                <c:pt idx="124">
                  <c:v>36.292161261409326</c:v>
                </c:pt>
                <c:pt idx="125">
                  <c:v>36.043461377901806</c:v>
                </c:pt>
                <c:pt idx="126">
                  <c:v>35.736130654275044</c:v>
                </c:pt>
                <c:pt idx="127">
                  <c:v>35.53005632757511</c:v>
                </c:pt>
                <c:pt idx="128">
                  <c:v>35.321658542176266</c:v>
                </c:pt>
                <c:pt idx="129">
                  <c:v>35.107502775247255</c:v>
                </c:pt>
                <c:pt idx="130">
                  <c:v>34.804701868987074</c:v>
                </c:pt>
                <c:pt idx="131">
                  <c:v>34.634990415948927</c:v>
                </c:pt>
                <c:pt idx="132">
                  <c:v>34.641918799708868</c:v>
                </c:pt>
                <c:pt idx="133">
                  <c:v>34.555529974771936</c:v>
                </c:pt>
                <c:pt idx="134">
                  <c:v>34.496885269813248</c:v>
                </c:pt>
                <c:pt idx="135">
                  <c:v>34.376567284318135</c:v>
                </c:pt>
                <c:pt idx="136">
                  <c:v>34.120662316941079</c:v>
                </c:pt>
                <c:pt idx="137">
                  <c:v>33.934025178459557</c:v>
                </c:pt>
                <c:pt idx="138">
                  <c:v>33.812300895236696</c:v>
                </c:pt>
                <c:pt idx="139">
                  <c:v>33.613978422543688</c:v>
                </c:pt>
                <c:pt idx="140">
                  <c:v>33.476723854739255</c:v>
                </c:pt>
                <c:pt idx="141">
                  <c:v>33.333390276550091</c:v>
                </c:pt>
                <c:pt idx="142">
                  <c:v>33.263536849166847</c:v>
                </c:pt>
                <c:pt idx="143">
                  <c:v>33.230306542624227</c:v>
                </c:pt>
                <c:pt idx="144">
                  <c:v>33.300237040409087</c:v>
                </c:pt>
                <c:pt idx="145">
                  <c:v>33.237086575914851</c:v>
                </c:pt>
                <c:pt idx="146">
                  <c:v>33.220476337745978</c:v>
                </c:pt>
                <c:pt idx="147">
                  <c:v>33.150859532727246</c:v>
                </c:pt>
                <c:pt idx="148">
                  <c:v>33.041821521705614</c:v>
                </c:pt>
                <c:pt idx="149">
                  <c:v>32.939708425586296</c:v>
                </c:pt>
                <c:pt idx="150">
                  <c:v>32.782353130559613</c:v>
                </c:pt>
                <c:pt idx="151">
                  <c:v>32.6387426628431</c:v>
                </c:pt>
                <c:pt idx="152">
                  <c:v>32.495761313065614</c:v>
                </c:pt>
                <c:pt idx="153">
                  <c:v>32.375970223239634</c:v>
                </c:pt>
                <c:pt idx="154">
                  <c:v>32.295232142882426</c:v>
                </c:pt>
                <c:pt idx="155">
                  <c:v>32.205057980536928</c:v>
                </c:pt>
                <c:pt idx="156">
                  <c:v>32.115135600854536</c:v>
                </c:pt>
                <c:pt idx="157">
                  <c:v>32.038243815696866</c:v>
                </c:pt>
                <c:pt idx="158">
                  <c:v>31.888368483822894</c:v>
                </c:pt>
                <c:pt idx="159">
                  <c:v>31.831072553227084</c:v>
                </c:pt>
                <c:pt idx="160">
                  <c:v>31.735864958352035</c:v>
                </c:pt>
                <c:pt idx="161">
                  <c:v>31.615725202582222</c:v>
                </c:pt>
                <c:pt idx="162">
                  <c:v>31.383487395852914</c:v>
                </c:pt>
                <c:pt idx="163">
                  <c:v>31.214926791180535</c:v>
                </c:pt>
                <c:pt idx="164">
                  <c:v>31.062719465798125</c:v>
                </c:pt>
                <c:pt idx="165">
                  <c:v>30.91433067854113</c:v>
                </c:pt>
                <c:pt idx="166">
                  <c:v>30.74523190307422</c:v>
                </c:pt>
                <c:pt idx="167">
                  <c:v>30.504248341178904</c:v>
                </c:pt>
                <c:pt idx="168">
                  <c:v>30.280175045839687</c:v>
                </c:pt>
                <c:pt idx="169">
                  <c:v>30.120536203958704</c:v>
                </c:pt>
                <c:pt idx="170">
                  <c:v>30.036434188231656</c:v>
                </c:pt>
                <c:pt idx="171">
                  <c:v>29.958541979086039</c:v>
                </c:pt>
                <c:pt idx="172">
                  <c:v>29.824332482912933</c:v>
                </c:pt>
                <c:pt idx="173">
                  <c:v>29.717350022830743</c:v>
                </c:pt>
                <c:pt idx="174">
                  <c:v>29.63437377625722</c:v>
                </c:pt>
                <c:pt idx="175">
                  <c:v>29.49280829643434</c:v>
                </c:pt>
                <c:pt idx="176">
                  <c:v>29.331485128229076</c:v>
                </c:pt>
                <c:pt idx="177">
                  <c:v>29.272939249729621</c:v>
                </c:pt>
                <c:pt idx="178">
                  <c:v>29.133100367963397</c:v>
                </c:pt>
                <c:pt idx="179">
                  <c:v>28.996815335884744</c:v>
                </c:pt>
                <c:pt idx="180">
                  <c:v>28.892801251379776</c:v>
                </c:pt>
                <c:pt idx="181">
                  <c:v>28.823624552453889</c:v>
                </c:pt>
                <c:pt idx="182">
                  <c:v>28.780453871646415</c:v>
                </c:pt>
                <c:pt idx="183">
                  <c:v>28.711546160860355</c:v>
                </c:pt>
                <c:pt idx="184">
                  <c:v>28.631378301615833</c:v>
                </c:pt>
                <c:pt idx="185">
                  <c:v>28.514468978802739</c:v>
                </c:pt>
                <c:pt idx="186">
                  <c:v>28.409354367642464</c:v>
                </c:pt>
                <c:pt idx="187">
                  <c:v>28.197870340091772</c:v>
                </c:pt>
                <c:pt idx="188">
                  <c:v>27.979629232081535</c:v>
                </c:pt>
                <c:pt idx="189">
                  <c:v>27.834887815441238</c:v>
                </c:pt>
                <c:pt idx="190">
                  <c:v>27.677128184787943</c:v>
                </c:pt>
                <c:pt idx="191">
                  <c:v>27.558626092589808</c:v>
                </c:pt>
                <c:pt idx="192">
                  <c:v>27.558626092589808</c:v>
                </c:pt>
                <c:pt idx="193">
                  <c:v>27.555870505539257</c:v>
                </c:pt>
                <c:pt idx="194">
                  <c:v>27.544852564513455</c:v>
                </c:pt>
                <c:pt idx="195">
                  <c:v>27.421456012457398</c:v>
                </c:pt>
                <c:pt idx="196">
                  <c:v>27.217326066955231</c:v>
                </c:pt>
                <c:pt idx="197">
                  <c:v>26.993281827784617</c:v>
                </c:pt>
                <c:pt idx="198">
                  <c:v>26.824288808292376</c:v>
                </c:pt>
                <c:pt idx="199">
                  <c:v>26.603479924915575</c:v>
                </c:pt>
                <c:pt idx="200">
                  <c:v>26.392341195352756</c:v>
                </c:pt>
                <c:pt idx="201">
                  <c:v>26.185475935462598</c:v>
                </c:pt>
                <c:pt idx="202">
                  <c:v>25.985388444440407</c:v>
                </c:pt>
                <c:pt idx="203">
                  <c:v>25.863828450722018</c:v>
                </c:pt>
                <c:pt idx="204">
                  <c:v>25.825090814500268</c:v>
                </c:pt>
                <c:pt idx="205">
                  <c:v>25.783836675818954</c:v>
                </c:pt>
                <c:pt idx="206">
                  <c:v>25.688788159628327</c:v>
                </c:pt>
                <c:pt idx="207">
                  <c:v>25.553355376134814</c:v>
                </c:pt>
                <c:pt idx="208">
                  <c:v>25.443946406586491</c:v>
                </c:pt>
                <c:pt idx="209">
                  <c:v>25.312322330468056</c:v>
                </c:pt>
                <c:pt idx="210">
                  <c:v>25.186390378575179</c:v>
                </c:pt>
                <c:pt idx="211">
                  <c:v>25.046132039155911</c:v>
                </c:pt>
                <c:pt idx="212">
                  <c:v>24.933929357049191</c:v>
                </c:pt>
                <c:pt idx="213">
                  <c:v>24.881677833598633</c:v>
                </c:pt>
                <c:pt idx="214">
                  <c:v>24.723447767884174</c:v>
                </c:pt>
                <c:pt idx="215">
                  <c:v>24.634762622443372</c:v>
                </c:pt>
                <c:pt idx="216">
                  <c:v>24.615070565990582</c:v>
                </c:pt>
                <c:pt idx="217">
                  <c:v>24.509678946520548</c:v>
                </c:pt>
                <c:pt idx="218">
                  <c:v>24.409599588208891</c:v>
                </c:pt>
                <c:pt idx="219">
                  <c:v>24.271253443580484</c:v>
                </c:pt>
                <c:pt idx="220">
                  <c:v>24.128892975027817</c:v>
                </c:pt>
                <c:pt idx="221">
                  <c:v>23.984983076568408</c:v>
                </c:pt>
                <c:pt idx="222">
                  <c:v>23.796986880214714</c:v>
                </c:pt>
                <c:pt idx="223">
                  <c:v>23.594077811039771</c:v>
                </c:pt>
                <c:pt idx="224">
                  <c:v>23.45335766504947</c:v>
                </c:pt>
                <c:pt idx="225">
                  <c:v>23.343642545087565</c:v>
                </c:pt>
                <c:pt idx="226">
                  <c:v>23.215954793722094</c:v>
                </c:pt>
                <c:pt idx="227">
                  <c:v>23.13037241578369</c:v>
                </c:pt>
                <c:pt idx="228">
                  <c:v>23.070389403335017</c:v>
                </c:pt>
                <c:pt idx="229">
                  <c:v>23.063470362226351</c:v>
                </c:pt>
                <c:pt idx="230">
                  <c:v>23.008250560880242</c:v>
                </c:pt>
                <c:pt idx="231">
                  <c:v>22.928002551948421</c:v>
                </c:pt>
                <c:pt idx="232">
                  <c:v>22.798053646165275</c:v>
                </c:pt>
                <c:pt idx="233">
                  <c:v>22.675605377128782</c:v>
                </c:pt>
                <c:pt idx="234">
                  <c:v>22.468891574642068</c:v>
                </c:pt>
                <c:pt idx="235">
                  <c:v>22.345988637137811</c:v>
                </c:pt>
                <c:pt idx="236">
                  <c:v>22.192857917507016</c:v>
                </c:pt>
                <c:pt idx="237">
                  <c:v>21.990544904386656</c:v>
                </c:pt>
                <c:pt idx="238">
                  <c:v>21.844188839164257</c:v>
                </c:pt>
                <c:pt idx="239">
                  <c:v>21.744165677049832</c:v>
                </c:pt>
                <c:pt idx="240">
                  <c:v>21.657535534910192</c:v>
                </c:pt>
                <c:pt idx="241">
                  <c:v>21.655369997910402</c:v>
                </c:pt>
                <c:pt idx="242">
                  <c:v>21.601366581456762</c:v>
                </c:pt>
                <c:pt idx="243">
                  <c:v>21.478936642593972</c:v>
                </c:pt>
                <c:pt idx="244">
                  <c:v>21.389102412461636</c:v>
                </c:pt>
                <c:pt idx="245">
                  <c:v>21.280571497822738</c:v>
                </c:pt>
                <c:pt idx="246">
                  <c:v>21.115867729532386</c:v>
                </c:pt>
                <c:pt idx="247">
                  <c:v>20.85723797859777</c:v>
                </c:pt>
                <c:pt idx="248">
                  <c:v>20.605846649474188</c:v>
                </c:pt>
                <c:pt idx="249">
                  <c:v>20.337393061068088</c:v>
                </c:pt>
                <c:pt idx="250">
                  <c:v>20.19401555065841</c:v>
                </c:pt>
                <c:pt idx="251">
                  <c:v>20.04567753688546</c:v>
                </c:pt>
                <c:pt idx="252">
                  <c:v>19.888557929244424</c:v>
                </c:pt>
                <c:pt idx="253">
                  <c:v>19.766008675456597</c:v>
                </c:pt>
                <c:pt idx="254">
                  <c:v>19.722618913846134</c:v>
                </c:pt>
                <c:pt idx="255">
                  <c:v>19.616688794356605</c:v>
                </c:pt>
                <c:pt idx="256">
                  <c:v>19.45714024435291</c:v>
                </c:pt>
                <c:pt idx="257">
                  <c:v>19.262588104497485</c:v>
                </c:pt>
                <c:pt idx="258">
                  <c:v>19.079425618559313</c:v>
                </c:pt>
                <c:pt idx="259">
                  <c:v>18.840155641907096</c:v>
                </c:pt>
                <c:pt idx="260">
                  <c:v>18.672106681771158</c:v>
                </c:pt>
                <c:pt idx="261">
                  <c:v>18.592160392085194</c:v>
                </c:pt>
                <c:pt idx="262">
                  <c:v>18.479435833500837</c:v>
                </c:pt>
                <c:pt idx="263">
                  <c:v>18.336411821294739</c:v>
                </c:pt>
                <c:pt idx="264">
                  <c:v>18.272458217533369</c:v>
                </c:pt>
                <c:pt idx="265">
                  <c:v>18.177932966109598</c:v>
                </c:pt>
                <c:pt idx="266">
                  <c:v>18.098300444155313</c:v>
                </c:pt>
                <c:pt idx="267">
                  <c:v>18.083833377453356</c:v>
                </c:pt>
                <c:pt idx="268">
                  <c:v>18.036937340368397</c:v>
                </c:pt>
                <c:pt idx="269">
                  <c:v>18.004529187830304</c:v>
                </c:pt>
                <c:pt idx="270">
                  <c:v>17.95067715636122</c:v>
                </c:pt>
                <c:pt idx="271">
                  <c:v>17.88272280968442</c:v>
                </c:pt>
                <c:pt idx="272">
                  <c:v>17.823903926726221</c:v>
                </c:pt>
                <c:pt idx="273">
                  <c:v>17.779455288504959</c:v>
                </c:pt>
                <c:pt idx="274">
                  <c:v>17.754598850114796</c:v>
                </c:pt>
                <c:pt idx="275">
                  <c:v>17.699729688081739</c:v>
                </c:pt>
                <c:pt idx="276">
                  <c:v>17.74053291378344</c:v>
                </c:pt>
                <c:pt idx="277">
                  <c:v>17.698057575601997</c:v>
                </c:pt>
                <c:pt idx="278">
                  <c:v>17.664495035035429</c:v>
                </c:pt>
                <c:pt idx="279">
                  <c:v>17.636276991848472</c:v>
                </c:pt>
                <c:pt idx="280">
                  <c:v>17.562514431237272</c:v>
                </c:pt>
                <c:pt idx="281">
                  <c:v>17.51347669648711</c:v>
                </c:pt>
                <c:pt idx="282">
                  <c:v>17.43675497459888</c:v>
                </c:pt>
                <c:pt idx="283">
                  <c:v>17.386334604246564</c:v>
                </c:pt>
                <c:pt idx="284">
                  <c:v>17.330875801681184</c:v>
                </c:pt>
                <c:pt idx="285">
                  <c:v>17.315292038846223</c:v>
                </c:pt>
                <c:pt idx="286">
                  <c:v>17.277282018405732</c:v>
                </c:pt>
                <c:pt idx="287">
                  <c:v>17.208448225503716</c:v>
                </c:pt>
                <c:pt idx="288">
                  <c:v>16.994319796073199</c:v>
                </c:pt>
                <c:pt idx="289">
                  <c:v>16.938423000172627</c:v>
                </c:pt>
                <c:pt idx="290">
                  <c:v>16.953681313354647</c:v>
                </c:pt>
                <c:pt idx="291">
                  <c:v>16.872692389883206</c:v>
                </c:pt>
                <c:pt idx="292">
                  <c:v>16.797105415513396</c:v>
                </c:pt>
                <c:pt idx="293">
                  <c:v>16.832453568006212</c:v>
                </c:pt>
                <c:pt idx="294">
                  <c:v>16.807242703950287</c:v>
                </c:pt>
                <c:pt idx="295">
                  <c:v>16.753631084479949</c:v>
                </c:pt>
                <c:pt idx="296">
                  <c:v>16.681898919127697</c:v>
                </c:pt>
                <c:pt idx="297">
                  <c:v>16.557716048761982</c:v>
                </c:pt>
                <c:pt idx="298">
                  <c:v>16.463871978484619</c:v>
                </c:pt>
                <c:pt idx="299">
                  <c:v>16.442496732732067</c:v>
                </c:pt>
                <c:pt idx="300">
                  <c:v>16.44085264746732</c:v>
                </c:pt>
                <c:pt idx="301">
                  <c:v>16.409674266361229</c:v>
                </c:pt>
                <c:pt idx="302">
                  <c:v>16.391643458556818</c:v>
                </c:pt>
                <c:pt idx="303">
                  <c:v>16.398202739652678</c:v>
                </c:pt>
                <c:pt idx="304">
                  <c:v>16.381820918733947</c:v>
                </c:pt>
                <c:pt idx="305">
                  <c:v>16.298697561171966</c:v>
                </c:pt>
                <c:pt idx="306">
                  <c:v>16.113393535513559</c:v>
                </c:pt>
                <c:pt idx="307">
                  <c:v>16.079626320241054</c:v>
                </c:pt>
                <c:pt idx="308">
                  <c:v>16.039527501487335</c:v>
                </c:pt>
                <c:pt idx="309">
                  <c:v>16.028307686107063</c:v>
                </c:pt>
                <c:pt idx="310">
                  <c:v>16.078149950955019</c:v>
                </c:pt>
                <c:pt idx="311">
                  <c:v>16.139479974859487</c:v>
                </c:pt>
                <c:pt idx="312">
                  <c:v>16.097626146877605</c:v>
                </c:pt>
                <c:pt idx="313">
                  <c:v>16.039882569626947</c:v>
                </c:pt>
                <c:pt idx="314">
                  <c:v>16.001479019978998</c:v>
                </c:pt>
                <c:pt idx="315">
                  <c:v>15.899720806815381</c:v>
                </c:pt>
                <c:pt idx="316">
                  <c:v>15.764149124346005</c:v>
                </c:pt>
                <c:pt idx="317">
                  <c:v>15.625085860190312</c:v>
                </c:pt>
                <c:pt idx="318">
                  <c:v>15.416956941480327</c:v>
                </c:pt>
                <c:pt idx="319">
                  <c:v>15.378510664818283</c:v>
                </c:pt>
                <c:pt idx="320">
                  <c:v>15.247383169560067</c:v>
                </c:pt>
                <c:pt idx="321">
                  <c:v>15.106889100921494</c:v>
                </c:pt>
                <c:pt idx="322">
                  <c:v>15.060202473254403</c:v>
                </c:pt>
                <c:pt idx="323">
                  <c:v>14.936231749731633</c:v>
                </c:pt>
                <c:pt idx="324">
                  <c:v>14.857487068269803</c:v>
                </c:pt>
                <c:pt idx="325">
                  <c:v>14.716211438460579</c:v>
                </c:pt>
                <c:pt idx="326">
                  <c:v>14.589284661902033</c:v>
                </c:pt>
                <c:pt idx="327">
                  <c:v>14.421989582742222</c:v>
                </c:pt>
                <c:pt idx="328">
                  <c:v>14.243940328634295</c:v>
                </c:pt>
                <c:pt idx="329">
                  <c:v>14.109896313654575</c:v>
                </c:pt>
                <c:pt idx="330">
                  <c:v>14.007640537729152</c:v>
                </c:pt>
                <c:pt idx="331">
                  <c:v>13.932405547771186</c:v>
                </c:pt>
                <c:pt idx="332">
                  <c:v>13.793095285388759</c:v>
                </c:pt>
                <c:pt idx="333">
                  <c:v>13.573209294812791</c:v>
                </c:pt>
                <c:pt idx="334">
                  <c:v>13.430842365735991</c:v>
                </c:pt>
                <c:pt idx="335">
                  <c:v>13.368012706017709</c:v>
                </c:pt>
                <c:pt idx="336">
                  <c:v>13.27904311713292</c:v>
                </c:pt>
                <c:pt idx="337">
                  <c:v>13.369958837226058</c:v>
                </c:pt>
                <c:pt idx="338">
                  <c:v>13.418264589749155</c:v>
                </c:pt>
                <c:pt idx="339">
                  <c:v>13.45729073287449</c:v>
                </c:pt>
                <c:pt idx="340">
                  <c:v>13.378358418207068</c:v>
                </c:pt>
                <c:pt idx="341">
                  <c:v>13.323731120612559</c:v>
                </c:pt>
                <c:pt idx="342">
                  <c:v>13.241632996037129</c:v>
                </c:pt>
                <c:pt idx="343">
                  <c:v>13.171822337647596</c:v>
                </c:pt>
                <c:pt idx="344">
                  <c:v>13.062100691836172</c:v>
                </c:pt>
                <c:pt idx="345">
                  <c:v>12.970013595309473</c:v>
                </c:pt>
                <c:pt idx="346">
                  <c:v>12.891376200486505</c:v>
                </c:pt>
                <c:pt idx="347">
                  <c:v>12.861794074116037</c:v>
                </c:pt>
                <c:pt idx="348">
                  <c:v>12.872091747514048</c:v>
                </c:pt>
                <c:pt idx="349">
                  <c:v>12.856663751012833</c:v>
                </c:pt>
                <c:pt idx="350">
                  <c:v>12.827161280068674</c:v>
                </c:pt>
                <c:pt idx="351">
                  <c:v>12.793897147485215</c:v>
                </c:pt>
                <c:pt idx="352">
                  <c:v>12.76326531073944</c:v>
                </c:pt>
                <c:pt idx="353">
                  <c:v>12.72762795247252</c:v>
                </c:pt>
                <c:pt idx="354">
                  <c:v>12.656750151623429</c:v>
                </c:pt>
                <c:pt idx="355">
                  <c:v>12.603814132267903</c:v>
                </c:pt>
                <c:pt idx="356">
                  <c:v>12.500063604351784</c:v>
                </c:pt>
                <c:pt idx="357">
                  <c:v>12.480095451629177</c:v>
                </c:pt>
                <c:pt idx="358">
                  <c:v>12.432850619275928</c:v>
                </c:pt>
                <c:pt idx="359">
                  <c:v>12.375921380923678</c:v>
                </c:pt>
                <c:pt idx="360">
                  <c:v>12.349986409463805</c:v>
                </c:pt>
                <c:pt idx="361">
                  <c:v>12.303234119808531</c:v>
                </c:pt>
                <c:pt idx="362">
                  <c:v>12.305695258860304</c:v>
                </c:pt>
                <c:pt idx="363">
                  <c:v>12.251787394325273</c:v>
                </c:pt>
                <c:pt idx="364">
                  <c:v>12.183559461341757</c:v>
                </c:pt>
                <c:pt idx="365">
                  <c:v>12.136228171473014</c:v>
                </c:pt>
                <c:pt idx="366">
                  <c:v>12.073446250967979</c:v>
                </c:pt>
                <c:pt idx="367">
                  <c:v>12.054159595614994</c:v>
                </c:pt>
                <c:pt idx="368">
                  <c:v>11.898291970797546</c:v>
                </c:pt>
                <c:pt idx="369">
                  <c:v>11.832032588303047</c:v>
                </c:pt>
                <c:pt idx="370">
                  <c:v>11.781372685754304</c:v>
                </c:pt>
                <c:pt idx="371">
                  <c:v>11.750820552318279</c:v>
                </c:pt>
                <c:pt idx="372">
                  <c:v>11.722686105664684</c:v>
                </c:pt>
                <c:pt idx="373">
                  <c:v>11.692286161644409</c:v>
                </c:pt>
                <c:pt idx="374">
                  <c:v>11.705161839668042</c:v>
                </c:pt>
                <c:pt idx="375">
                  <c:v>11.64924546145307</c:v>
                </c:pt>
                <c:pt idx="376">
                  <c:v>11.638770567941922</c:v>
                </c:pt>
                <c:pt idx="377">
                  <c:v>11.617858422780916</c:v>
                </c:pt>
                <c:pt idx="378">
                  <c:v>11.579645592326239</c:v>
                </c:pt>
                <c:pt idx="379">
                  <c:v>11.541558449443075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B2-4C25-B99D-E2964AD2A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373375"/>
        <c:axId val="1456379199"/>
      </c:areaChart>
      <c:lineChart>
        <c:grouping val="standard"/>
        <c:varyColors val="0"/>
        <c:ser>
          <c:idx val="1"/>
          <c:order val="0"/>
          <c:tx>
            <c:strRef>
              <c:f>'1-BRL PP Chart'!$D$1</c:f>
              <c:strCache>
                <c:ptCount val="1"/>
                <c:pt idx="0">
                  <c:v>Real (jul/94 a ago/26)</c:v>
                </c:pt>
              </c:strCache>
            </c:strRef>
          </c:tx>
          <c:spPr>
            <a:ln w="34925" cap="rnd">
              <a:solidFill>
                <a:schemeClr val="bg1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371"/>
              <c:layout>
                <c:manualLayout>
                  <c:x val="-7.6852698993595606E-2"/>
                  <c:y val="-9.6463022508038662E-2"/>
                </c:manualLayout>
              </c:layout>
              <c:numFmt formatCode="&quot;R$&quot;\ 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bg1"/>
                      </a:solidFill>
                      <a:latin typeface="Inter" panose="02000503000000020004" pitchFamily="2" charset="0"/>
                      <a:ea typeface="Inter" panose="02000503000000020004" pitchFamily="2" charset="0"/>
                      <a:cs typeface="Open Sans" panose="020B0606030504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EA-4562-9E93-5BF458B748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bg1"/>
                    </a:solidFill>
                    <a:latin typeface="Inter" panose="02000503000000020004" pitchFamily="2" charset="0"/>
                    <a:ea typeface="Inter" panose="02000503000000020004" pitchFamily="2" charset="0"/>
                    <a:cs typeface="Open Sans" panose="020B060603050402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'1-BRL PP Chart'!$C$2:$C$381</c:f>
              <c:numCache>
                <c:formatCode>mmm\-yy</c:formatCode>
                <c:ptCount val="380"/>
                <c:pt idx="0">
                  <c:v>34486</c:v>
                </c:pt>
                <c:pt idx="1">
                  <c:v>34516</c:v>
                </c:pt>
                <c:pt idx="2">
                  <c:v>34547</c:v>
                </c:pt>
                <c:pt idx="3">
                  <c:v>34578</c:v>
                </c:pt>
                <c:pt idx="4">
                  <c:v>34608</c:v>
                </c:pt>
                <c:pt idx="5">
                  <c:v>34639</c:v>
                </c:pt>
                <c:pt idx="6">
                  <c:v>34669</c:v>
                </c:pt>
                <c:pt idx="7">
                  <c:v>34700</c:v>
                </c:pt>
                <c:pt idx="8">
                  <c:v>34731</c:v>
                </c:pt>
                <c:pt idx="9">
                  <c:v>34759</c:v>
                </c:pt>
                <c:pt idx="10">
                  <c:v>34790</c:v>
                </c:pt>
                <c:pt idx="11">
                  <c:v>34820</c:v>
                </c:pt>
                <c:pt idx="12">
                  <c:v>34851</c:v>
                </c:pt>
                <c:pt idx="13">
                  <c:v>34881</c:v>
                </c:pt>
                <c:pt idx="14">
                  <c:v>34912</c:v>
                </c:pt>
                <c:pt idx="15">
                  <c:v>34943</c:v>
                </c:pt>
                <c:pt idx="16">
                  <c:v>34973</c:v>
                </c:pt>
                <c:pt idx="17">
                  <c:v>35004</c:v>
                </c:pt>
                <c:pt idx="18">
                  <c:v>35034</c:v>
                </c:pt>
                <c:pt idx="19">
                  <c:v>35065</c:v>
                </c:pt>
                <c:pt idx="20">
                  <c:v>35096</c:v>
                </c:pt>
                <c:pt idx="21">
                  <c:v>35125</c:v>
                </c:pt>
                <c:pt idx="22">
                  <c:v>35156</c:v>
                </c:pt>
                <c:pt idx="23">
                  <c:v>35186</c:v>
                </c:pt>
                <c:pt idx="24">
                  <c:v>35217</c:v>
                </c:pt>
                <c:pt idx="25">
                  <c:v>35247</c:v>
                </c:pt>
                <c:pt idx="26">
                  <c:v>35278</c:v>
                </c:pt>
                <c:pt idx="27">
                  <c:v>35309</c:v>
                </c:pt>
                <c:pt idx="28">
                  <c:v>35339</c:v>
                </c:pt>
                <c:pt idx="29">
                  <c:v>35370</c:v>
                </c:pt>
                <c:pt idx="30">
                  <c:v>35400</c:v>
                </c:pt>
                <c:pt idx="31">
                  <c:v>35431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  <c:pt idx="262">
                  <c:v>42461</c:v>
                </c:pt>
                <c:pt idx="263">
                  <c:v>42491</c:v>
                </c:pt>
                <c:pt idx="264">
                  <c:v>42522</c:v>
                </c:pt>
                <c:pt idx="265">
                  <c:v>42552</c:v>
                </c:pt>
                <c:pt idx="266">
                  <c:v>42583</c:v>
                </c:pt>
                <c:pt idx="267">
                  <c:v>42614</c:v>
                </c:pt>
                <c:pt idx="268">
                  <c:v>42644</c:v>
                </c:pt>
                <c:pt idx="269">
                  <c:v>42675</c:v>
                </c:pt>
                <c:pt idx="270">
                  <c:v>42705</c:v>
                </c:pt>
                <c:pt idx="271">
                  <c:v>42736</c:v>
                </c:pt>
                <c:pt idx="272">
                  <c:v>42767</c:v>
                </c:pt>
                <c:pt idx="273">
                  <c:v>42795</c:v>
                </c:pt>
                <c:pt idx="274">
                  <c:v>42826</c:v>
                </c:pt>
                <c:pt idx="275">
                  <c:v>42856</c:v>
                </c:pt>
                <c:pt idx="276">
                  <c:v>42887</c:v>
                </c:pt>
                <c:pt idx="277">
                  <c:v>42917</c:v>
                </c:pt>
                <c:pt idx="278">
                  <c:v>42948</c:v>
                </c:pt>
                <c:pt idx="279">
                  <c:v>42979</c:v>
                </c:pt>
                <c:pt idx="280">
                  <c:v>43009</c:v>
                </c:pt>
                <c:pt idx="281">
                  <c:v>43040</c:v>
                </c:pt>
                <c:pt idx="282">
                  <c:v>43070</c:v>
                </c:pt>
                <c:pt idx="283">
                  <c:v>43101</c:v>
                </c:pt>
                <c:pt idx="284">
                  <c:v>43132</c:v>
                </c:pt>
                <c:pt idx="285">
                  <c:v>43160</c:v>
                </c:pt>
                <c:pt idx="286">
                  <c:v>43191</c:v>
                </c:pt>
                <c:pt idx="287">
                  <c:v>43221</c:v>
                </c:pt>
                <c:pt idx="288">
                  <c:v>43252</c:v>
                </c:pt>
                <c:pt idx="289">
                  <c:v>43282</c:v>
                </c:pt>
                <c:pt idx="290">
                  <c:v>43313</c:v>
                </c:pt>
                <c:pt idx="291">
                  <c:v>43344</c:v>
                </c:pt>
                <c:pt idx="292">
                  <c:v>43374</c:v>
                </c:pt>
                <c:pt idx="293">
                  <c:v>43405</c:v>
                </c:pt>
                <c:pt idx="294">
                  <c:v>43435</c:v>
                </c:pt>
                <c:pt idx="295">
                  <c:v>43466</c:v>
                </c:pt>
                <c:pt idx="296">
                  <c:v>43497</c:v>
                </c:pt>
                <c:pt idx="297">
                  <c:v>43525</c:v>
                </c:pt>
                <c:pt idx="298">
                  <c:v>43556</c:v>
                </c:pt>
                <c:pt idx="299">
                  <c:v>43586</c:v>
                </c:pt>
                <c:pt idx="300">
                  <c:v>43617</c:v>
                </c:pt>
                <c:pt idx="301">
                  <c:v>43647</c:v>
                </c:pt>
                <c:pt idx="302">
                  <c:v>43678</c:v>
                </c:pt>
                <c:pt idx="303">
                  <c:v>43709</c:v>
                </c:pt>
                <c:pt idx="304">
                  <c:v>43739</c:v>
                </c:pt>
                <c:pt idx="305">
                  <c:v>43770</c:v>
                </c:pt>
                <c:pt idx="306">
                  <c:v>43800</c:v>
                </c:pt>
                <c:pt idx="307">
                  <c:v>43831</c:v>
                </c:pt>
                <c:pt idx="308">
                  <c:v>43862</c:v>
                </c:pt>
                <c:pt idx="309">
                  <c:v>43891</c:v>
                </c:pt>
                <c:pt idx="310">
                  <c:v>43922</c:v>
                </c:pt>
                <c:pt idx="311">
                  <c:v>43952</c:v>
                </c:pt>
                <c:pt idx="312">
                  <c:v>43983</c:v>
                </c:pt>
                <c:pt idx="313">
                  <c:v>44013</c:v>
                </c:pt>
                <c:pt idx="314">
                  <c:v>44044</c:v>
                </c:pt>
                <c:pt idx="315">
                  <c:v>44075</c:v>
                </c:pt>
                <c:pt idx="316">
                  <c:v>44105</c:v>
                </c:pt>
                <c:pt idx="317">
                  <c:v>44136</c:v>
                </c:pt>
                <c:pt idx="318">
                  <c:v>44166</c:v>
                </c:pt>
                <c:pt idx="319">
                  <c:v>44197</c:v>
                </c:pt>
                <c:pt idx="320">
                  <c:v>44228</c:v>
                </c:pt>
                <c:pt idx="321">
                  <c:v>44256</c:v>
                </c:pt>
                <c:pt idx="322">
                  <c:v>44287</c:v>
                </c:pt>
                <c:pt idx="323">
                  <c:v>44317</c:v>
                </c:pt>
                <c:pt idx="324">
                  <c:v>44348</c:v>
                </c:pt>
                <c:pt idx="325">
                  <c:v>44378</c:v>
                </c:pt>
                <c:pt idx="326">
                  <c:v>44409</c:v>
                </c:pt>
                <c:pt idx="327">
                  <c:v>44440</c:v>
                </c:pt>
                <c:pt idx="328">
                  <c:v>44470</c:v>
                </c:pt>
                <c:pt idx="329">
                  <c:v>44501</c:v>
                </c:pt>
                <c:pt idx="330">
                  <c:v>44531</c:v>
                </c:pt>
                <c:pt idx="331">
                  <c:v>44562</c:v>
                </c:pt>
                <c:pt idx="332">
                  <c:v>44593</c:v>
                </c:pt>
                <c:pt idx="333">
                  <c:v>44621</c:v>
                </c:pt>
                <c:pt idx="334">
                  <c:v>44652</c:v>
                </c:pt>
                <c:pt idx="335">
                  <c:v>44682</c:v>
                </c:pt>
                <c:pt idx="336">
                  <c:v>44713</c:v>
                </c:pt>
                <c:pt idx="337">
                  <c:v>44743</c:v>
                </c:pt>
                <c:pt idx="338">
                  <c:v>44774</c:v>
                </c:pt>
                <c:pt idx="339">
                  <c:v>44805</c:v>
                </c:pt>
                <c:pt idx="340">
                  <c:v>44835</c:v>
                </c:pt>
                <c:pt idx="341">
                  <c:v>44866</c:v>
                </c:pt>
                <c:pt idx="342">
                  <c:v>44896</c:v>
                </c:pt>
                <c:pt idx="343">
                  <c:v>44927</c:v>
                </c:pt>
                <c:pt idx="344">
                  <c:v>44958</c:v>
                </c:pt>
                <c:pt idx="345">
                  <c:v>44986</c:v>
                </c:pt>
                <c:pt idx="346">
                  <c:v>45017</c:v>
                </c:pt>
                <c:pt idx="347">
                  <c:v>45047</c:v>
                </c:pt>
                <c:pt idx="348">
                  <c:v>45078</c:v>
                </c:pt>
                <c:pt idx="349">
                  <c:v>45108</c:v>
                </c:pt>
                <c:pt idx="350">
                  <c:v>45139</c:v>
                </c:pt>
                <c:pt idx="351">
                  <c:v>45170</c:v>
                </c:pt>
                <c:pt idx="352">
                  <c:v>45200</c:v>
                </c:pt>
                <c:pt idx="353">
                  <c:v>45231</c:v>
                </c:pt>
                <c:pt idx="354">
                  <c:v>45261</c:v>
                </c:pt>
                <c:pt idx="355">
                  <c:v>45292</c:v>
                </c:pt>
                <c:pt idx="356">
                  <c:v>45323</c:v>
                </c:pt>
                <c:pt idx="357">
                  <c:v>45352</c:v>
                </c:pt>
                <c:pt idx="358">
                  <c:v>45383</c:v>
                </c:pt>
                <c:pt idx="359">
                  <c:v>45413</c:v>
                </c:pt>
                <c:pt idx="360">
                  <c:v>45444</c:v>
                </c:pt>
                <c:pt idx="361">
                  <c:v>45474</c:v>
                </c:pt>
                <c:pt idx="362">
                  <c:v>45505</c:v>
                </c:pt>
                <c:pt idx="363">
                  <c:v>45536</c:v>
                </c:pt>
                <c:pt idx="364">
                  <c:v>45566</c:v>
                </c:pt>
                <c:pt idx="365">
                  <c:v>45597</c:v>
                </c:pt>
                <c:pt idx="366">
                  <c:v>45627</c:v>
                </c:pt>
                <c:pt idx="367">
                  <c:v>45658</c:v>
                </c:pt>
                <c:pt idx="368">
                  <c:v>45689</c:v>
                </c:pt>
                <c:pt idx="369">
                  <c:v>45717</c:v>
                </c:pt>
                <c:pt idx="370">
                  <c:v>45748</c:v>
                </c:pt>
                <c:pt idx="371">
                  <c:v>45778</c:v>
                </c:pt>
                <c:pt idx="372">
                  <c:v>45809</c:v>
                </c:pt>
                <c:pt idx="373">
                  <c:v>45839</c:v>
                </c:pt>
                <c:pt idx="374">
                  <c:v>45870</c:v>
                </c:pt>
                <c:pt idx="375">
                  <c:v>45901</c:v>
                </c:pt>
                <c:pt idx="376">
                  <c:v>45931</c:v>
                </c:pt>
                <c:pt idx="377">
                  <c:v>45962</c:v>
                </c:pt>
                <c:pt idx="378">
                  <c:v>45992</c:v>
                </c:pt>
                <c:pt idx="379">
                  <c:v>46023</c:v>
                </c:pt>
              </c:numCache>
            </c:numRef>
          </c:cat>
          <c:val>
            <c:numRef>
              <c:f>'1-BRL PP Chart'!$D$2:$D$381</c:f>
              <c:numCache>
                <c:formatCode>"R$"#,##0_);\("R$"#,##0\)</c:formatCode>
                <c:ptCount val="380"/>
                <c:pt idx="0">
                  <c:v>100</c:v>
                </c:pt>
                <c:pt idx="1">
                  <c:v>93.597903406963681</c:v>
                </c:pt>
                <c:pt idx="2">
                  <c:v>91.88877224323943</c:v>
                </c:pt>
                <c:pt idx="3">
                  <c:v>90.504060123352133</c:v>
                </c:pt>
                <c:pt idx="4">
                  <c:v>88.193393220962903</c:v>
                </c:pt>
                <c:pt idx="5">
                  <c:v>85.782893902308047</c:v>
                </c:pt>
                <c:pt idx="6">
                  <c:v>84.340668471446335</c:v>
                </c:pt>
                <c:pt idx="7">
                  <c:v>82.930844121382819</c:v>
                </c:pt>
                <c:pt idx="8">
                  <c:v>82.093490518098235</c:v>
                </c:pt>
                <c:pt idx="9">
                  <c:v>80.840463336384261</c:v>
                </c:pt>
                <c:pt idx="10">
                  <c:v>78.922643108839466</c:v>
                </c:pt>
                <c:pt idx="11">
                  <c:v>76.870208540800107</c:v>
                </c:pt>
                <c:pt idx="12">
                  <c:v>75.171336339526803</c:v>
                </c:pt>
                <c:pt idx="13">
                  <c:v>73.438194938967172</c:v>
                </c:pt>
                <c:pt idx="14">
                  <c:v>72.718283928079188</c:v>
                </c:pt>
                <c:pt idx="15">
                  <c:v>72.005430169402089</c:v>
                </c:pt>
                <c:pt idx="16">
                  <c:v>71.004269962924852</c:v>
                </c:pt>
                <c:pt idx="17">
                  <c:v>69.975628227973658</c:v>
                </c:pt>
                <c:pt idx="18">
                  <c:v>68.900776120493944</c:v>
                </c:pt>
                <c:pt idx="19">
                  <c:v>67.989713953516812</c:v>
                </c:pt>
                <c:pt idx="20">
                  <c:v>67.296559391781472</c:v>
                </c:pt>
                <c:pt idx="21">
                  <c:v>67.061842941486262</c:v>
                </c:pt>
                <c:pt idx="22">
                  <c:v>66.22737797895148</c:v>
                </c:pt>
                <c:pt idx="23">
                  <c:v>65.429142441169219</c:v>
                </c:pt>
                <c:pt idx="24">
                  <c:v>64.659692105118324</c:v>
                </c:pt>
                <c:pt idx="25">
                  <c:v>63.949848783620126</c:v>
                </c:pt>
                <c:pt idx="26">
                  <c:v>63.669702094404741</c:v>
                </c:pt>
                <c:pt idx="27">
                  <c:v>63.574340583529441</c:v>
                </c:pt>
                <c:pt idx="28">
                  <c:v>63.38418801947104</c:v>
                </c:pt>
                <c:pt idx="29">
                  <c:v>63.182005601546088</c:v>
                </c:pt>
                <c:pt idx="30">
                  <c:v>62.88643933666377</c:v>
                </c:pt>
                <c:pt idx="31">
                  <c:v>62.153033540881374</c:v>
                </c:pt>
                <c:pt idx="32">
                  <c:v>61.843814468538689</c:v>
                </c:pt>
                <c:pt idx="33">
                  <c:v>61.530011410345914</c:v>
                </c:pt>
                <c:pt idx="34">
                  <c:v>60.993270628812382</c:v>
                </c:pt>
                <c:pt idx="35">
                  <c:v>60.744219329561176</c:v>
                </c:pt>
                <c:pt idx="36">
                  <c:v>60.417962332963171</c:v>
                </c:pt>
                <c:pt idx="37">
                  <c:v>60.285334596850099</c:v>
                </c:pt>
                <c:pt idx="38">
                  <c:v>60.297394075665224</c:v>
                </c:pt>
                <c:pt idx="39">
                  <c:v>60.261237333265271</c:v>
                </c:pt>
                <c:pt idx="40">
                  <c:v>60.122954537828264</c:v>
                </c:pt>
                <c:pt idx="41">
                  <c:v>60.020918975569792</c:v>
                </c:pt>
                <c:pt idx="42">
                  <c:v>59.763934059115599</c:v>
                </c:pt>
                <c:pt idx="43">
                  <c:v>59.342601587841912</c:v>
                </c:pt>
                <c:pt idx="44">
                  <c:v>59.070875560264703</c:v>
                </c:pt>
                <c:pt idx="45">
                  <c:v>58.870715128826689</c:v>
                </c:pt>
                <c:pt idx="46">
                  <c:v>58.729763695956386</c:v>
                </c:pt>
                <c:pt idx="47">
                  <c:v>58.437575816872041</c:v>
                </c:pt>
                <c:pt idx="48">
                  <c:v>58.425890638744292</c:v>
                </c:pt>
                <c:pt idx="49">
                  <c:v>58.49608594187454</c:v>
                </c:pt>
                <c:pt idx="50">
                  <c:v>58.795945262714383</c:v>
                </c:pt>
                <c:pt idx="51">
                  <c:v>58.925581542107025</c:v>
                </c:pt>
                <c:pt idx="52">
                  <c:v>58.913798782350554</c:v>
                </c:pt>
                <c:pt idx="53">
                  <c:v>58.984580278684973</c:v>
                </c:pt>
                <c:pt idx="54">
                  <c:v>58.790571393087781</c:v>
                </c:pt>
                <c:pt idx="55">
                  <c:v>58.381898106343392</c:v>
                </c:pt>
                <c:pt idx="56">
                  <c:v>57.775257898410082</c:v>
                </c:pt>
                <c:pt idx="57">
                  <c:v>57.146644805549045</c:v>
                </c:pt>
                <c:pt idx="58">
                  <c:v>56.828405733441762</c:v>
                </c:pt>
                <c:pt idx="59">
                  <c:v>56.658430442115424</c:v>
                </c:pt>
                <c:pt idx="60">
                  <c:v>56.550983573326107</c:v>
                </c:pt>
                <c:pt idx="61">
                  <c:v>55.941224229227529</c:v>
                </c:pt>
                <c:pt idx="62">
                  <c:v>55.629697920870647</c:v>
                </c:pt>
                <c:pt idx="63">
                  <c:v>55.457778806570282</c:v>
                </c:pt>
                <c:pt idx="64">
                  <c:v>54.805592258691846</c:v>
                </c:pt>
                <c:pt idx="65">
                  <c:v>54.28983879018508</c:v>
                </c:pt>
                <c:pt idx="66">
                  <c:v>53.96604253497523</c:v>
                </c:pt>
                <c:pt idx="67">
                  <c:v>53.633514743565129</c:v>
                </c:pt>
                <c:pt idx="68">
                  <c:v>53.563881697358561</c:v>
                </c:pt>
                <c:pt idx="69">
                  <c:v>53.446299837715593</c:v>
                </c:pt>
                <c:pt idx="70">
                  <c:v>53.222764227958173</c:v>
                </c:pt>
                <c:pt idx="71">
                  <c:v>53.217442483709796</c:v>
                </c:pt>
                <c:pt idx="72">
                  <c:v>53.095323240257208</c:v>
                </c:pt>
                <c:pt idx="73">
                  <c:v>52.254033304061814</c:v>
                </c:pt>
                <c:pt idx="74">
                  <c:v>51.578356829594128</c:v>
                </c:pt>
                <c:pt idx="75">
                  <c:v>51.459998832279886</c:v>
                </c:pt>
                <c:pt idx="76">
                  <c:v>51.388055554503573</c:v>
                </c:pt>
                <c:pt idx="77">
                  <c:v>51.22413831190547</c:v>
                </c:pt>
                <c:pt idx="78">
                  <c:v>50.923688549463634</c:v>
                </c:pt>
                <c:pt idx="79">
                  <c:v>50.635068658112388</c:v>
                </c:pt>
                <c:pt idx="80">
                  <c:v>50.403213874290657</c:v>
                </c:pt>
                <c:pt idx="81">
                  <c:v>50.212406728721511</c:v>
                </c:pt>
                <c:pt idx="82">
                  <c:v>49.922854174509361</c:v>
                </c:pt>
                <c:pt idx="83">
                  <c:v>49.719006248888917</c:v>
                </c:pt>
                <c:pt idx="84">
                  <c:v>49.461804863598203</c:v>
                </c:pt>
                <c:pt idx="85">
                  <c:v>48.812597319252149</c:v>
                </c:pt>
                <c:pt idx="86">
                  <c:v>48.473284328949497</c:v>
                </c:pt>
                <c:pt idx="87">
                  <c:v>48.337938102263173</c:v>
                </c:pt>
                <c:pt idx="88">
                  <c:v>47.940035805081003</c:v>
                </c:pt>
                <c:pt idx="89">
                  <c:v>47.602061170768536</c:v>
                </c:pt>
                <c:pt idx="90">
                  <c:v>47.29464597195085</c:v>
                </c:pt>
                <c:pt idx="91">
                  <c:v>47.049986044519358</c:v>
                </c:pt>
                <c:pt idx="92">
                  <c:v>46.881213675288315</c:v>
                </c:pt>
                <c:pt idx="93">
                  <c:v>46.601604050982417</c:v>
                </c:pt>
                <c:pt idx="94">
                  <c:v>46.231750050577794</c:v>
                </c:pt>
                <c:pt idx="95">
                  <c:v>46.134866830234301</c:v>
                </c:pt>
                <c:pt idx="96">
                  <c:v>45.941910804853919</c:v>
                </c:pt>
                <c:pt idx="97">
                  <c:v>45.401631391297478</c:v>
                </c:pt>
                <c:pt idx="98">
                  <c:v>45.108426618278671</c:v>
                </c:pt>
                <c:pt idx="99">
                  <c:v>44.785967651190106</c:v>
                </c:pt>
                <c:pt idx="100">
                  <c:v>44.20685781382894</c:v>
                </c:pt>
                <c:pt idx="101">
                  <c:v>42.910947208143028</c:v>
                </c:pt>
                <c:pt idx="102">
                  <c:v>42.028351819924616</c:v>
                </c:pt>
                <c:pt idx="103">
                  <c:v>41.103522562273461</c:v>
                </c:pt>
                <c:pt idx="104">
                  <c:v>40.4681722578256</c:v>
                </c:pt>
                <c:pt idx="105">
                  <c:v>39.976461777956736</c:v>
                </c:pt>
                <c:pt idx="106">
                  <c:v>39.592415349070741</c:v>
                </c:pt>
                <c:pt idx="107">
                  <c:v>39.352365916977178</c:v>
                </c:pt>
                <c:pt idx="108">
                  <c:v>39.411483141689715</c:v>
                </c:pt>
                <c:pt idx="109">
                  <c:v>39.332817506676363</c:v>
                </c:pt>
                <c:pt idx="110">
                  <c:v>39.199539073825349</c:v>
                </c:pt>
                <c:pt idx="111">
                  <c:v>38.896149110761414</c:v>
                </c:pt>
                <c:pt idx="112">
                  <c:v>38.783676449059143</c:v>
                </c:pt>
                <c:pt idx="113">
                  <c:v>38.652258769243716</c:v>
                </c:pt>
                <c:pt idx="114">
                  <c:v>38.452306774018815</c:v>
                </c:pt>
                <c:pt idx="115">
                  <c:v>38.16227349545337</c:v>
                </c:pt>
                <c:pt idx="116">
                  <c:v>37.930895035735382</c:v>
                </c:pt>
                <c:pt idx="117">
                  <c:v>37.753453802861934</c:v>
                </c:pt>
                <c:pt idx="118">
                  <c:v>37.61428096329773</c:v>
                </c:pt>
                <c:pt idx="119">
                  <c:v>37.423421513578482</c:v>
                </c:pt>
                <c:pt idx="120">
                  <c:v>37.159588435685123</c:v>
                </c:pt>
                <c:pt idx="121">
                  <c:v>36.824485616574286</c:v>
                </c:pt>
                <c:pt idx="122">
                  <c:v>36.572137865303695</c:v>
                </c:pt>
                <c:pt idx="123">
                  <c:v>36.451846770959527</c:v>
                </c:pt>
                <c:pt idx="124">
                  <c:v>36.292161261409326</c:v>
                </c:pt>
                <c:pt idx="125">
                  <c:v>36.043461377901806</c:v>
                </c:pt>
                <c:pt idx="126">
                  <c:v>35.736130654275044</c:v>
                </c:pt>
                <c:pt idx="127">
                  <c:v>35.53005632757511</c:v>
                </c:pt>
                <c:pt idx="128">
                  <c:v>35.321658542176266</c:v>
                </c:pt>
                <c:pt idx="129">
                  <c:v>35.107502775247255</c:v>
                </c:pt>
                <c:pt idx="130">
                  <c:v>34.804701868987074</c:v>
                </c:pt>
                <c:pt idx="131">
                  <c:v>34.634990415948927</c:v>
                </c:pt>
                <c:pt idx="132">
                  <c:v>34.641918799708868</c:v>
                </c:pt>
                <c:pt idx="133">
                  <c:v>34.555529974771936</c:v>
                </c:pt>
                <c:pt idx="134">
                  <c:v>34.496885269813248</c:v>
                </c:pt>
                <c:pt idx="135">
                  <c:v>34.376567284318135</c:v>
                </c:pt>
                <c:pt idx="136">
                  <c:v>34.120662316941079</c:v>
                </c:pt>
                <c:pt idx="137">
                  <c:v>33.934025178459557</c:v>
                </c:pt>
                <c:pt idx="138">
                  <c:v>33.812300895236696</c:v>
                </c:pt>
                <c:pt idx="139">
                  <c:v>33.613978422543688</c:v>
                </c:pt>
                <c:pt idx="140">
                  <c:v>33.476723854739255</c:v>
                </c:pt>
                <c:pt idx="141">
                  <c:v>33.333390276550091</c:v>
                </c:pt>
                <c:pt idx="142">
                  <c:v>33.263536849166847</c:v>
                </c:pt>
                <c:pt idx="143">
                  <c:v>33.230306542624227</c:v>
                </c:pt>
                <c:pt idx="144">
                  <c:v>33.300237040409087</c:v>
                </c:pt>
                <c:pt idx="145">
                  <c:v>33.237086575914851</c:v>
                </c:pt>
                <c:pt idx="146">
                  <c:v>33.220476337745978</c:v>
                </c:pt>
                <c:pt idx="147">
                  <c:v>33.150859532727246</c:v>
                </c:pt>
                <c:pt idx="148">
                  <c:v>33.041821521705614</c:v>
                </c:pt>
                <c:pt idx="149">
                  <c:v>32.939708425586296</c:v>
                </c:pt>
                <c:pt idx="150">
                  <c:v>32.782353130559613</c:v>
                </c:pt>
                <c:pt idx="151">
                  <c:v>32.6387426628431</c:v>
                </c:pt>
                <c:pt idx="152">
                  <c:v>32.495761313065614</c:v>
                </c:pt>
                <c:pt idx="153">
                  <c:v>32.375970223239634</c:v>
                </c:pt>
                <c:pt idx="154">
                  <c:v>32.295232142882426</c:v>
                </c:pt>
                <c:pt idx="155">
                  <c:v>32.205057980536928</c:v>
                </c:pt>
                <c:pt idx="156">
                  <c:v>32.115135600854536</c:v>
                </c:pt>
                <c:pt idx="157">
                  <c:v>32.038243815696866</c:v>
                </c:pt>
                <c:pt idx="158">
                  <c:v>31.888368483822894</c:v>
                </c:pt>
                <c:pt idx="159">
                  <c:v>31.831072553227084</c:v>
                </c:pt>
                <c:pt idx="160">
                  <c:v>31.735864958352035</c:v>
                </c:pt>
                <c:pt idx="161">
                  <c:v>31.615725202582222</c:v>
                </c:pt>
                <c:pt idx="162">
                  <c:v>31.383487395852914</c:v>
                </c:pt>
                <c:pt idx="163">
                  <c:v>31.214926791180535</c:v>
                </c:pt>
                <c:pt idx="164">
                  <c:v>31.062719465798125</c:v>
                </c:pt>
                <c:pt idx="165">
                  <c:v>30.91433067854113</c:v>
                </c:pt>
                <c:pt idx="166">
                  <c:v>30.74523190307422</c:v>
                </c:pt>
                <c:pt idx="167">
                  <c:v>30.504248341178904</c:v>
                </c:pt>
                <c:pt idx="168">
                  <c:v>30.280175045839687</c:v>
                </c:pt>
                <c:pt idx="169">
                  <c:v>30.120536203958704</c:v>
                </c:pt>
                <c:pt idx="170">
                  <c:v>30.036434188231656</c:v>
                </c:pt>
                <c:pt idx="171">
                  <c:v>29.958541979086039</c:v>
                </c:pt>
                <c:pt idx="172">
                  <c:v>29.824332482912933</c:v>
                </c:pt>
                <c:pt idx="173">
                  <c:v>29.717350022830743</c:v>
                </c:pt>
                <c:pt idx="174">
                  <c:v>29.63437377625722</c:v>
                </c:pt>
                <c:pt idx="175">
                  <c:v>29.49280829643434</c:v>
                </c:pt>
                <c:pt idx="176">
                  <c:v>29.331485128229076</c:v>
                </c:pt>
                <c:pt idx="177">
                  <c:v>29.272939249729621</c:v>
                </c:pt>
                <c:pt idx="178">
                  <c:v>29.133100367963397</c:v>
                </c:pt>
                <c:pt idx="179">
                  <c:v>28.996815335884744</c:v>
                </c:pt>
                <c:pt idx="180">
                  <c:v>28.892801251379776</c:v>
                </c:pt>
                <c:pt idx="181">
                  <c:v>28.823624552453889</c:v>
                </c:pt>
                <c:pt idx="182">
                  <c:v>28.780453871646415</c:v>
                </c:pt>
                <c:pt idx="183">
                  <c:v>28.711546160860355</c:v>
                </c:pt>
                <c:pt idx="184">
                  <c:v>28.631378301615833</c:v>
                </c:pt>
                <c:pt idx="185">
                  <c:v>28.514468978802739</c:v>
                </c:pt>
                <c:pt idx="186">
                  <c:v>28.409354367642464</c:v>
                </c:pt>
                <c:pt idx="187">
                  <c:v>28.197870340091772</c:v>
                </c:pt>
                <c:pt idx="188">
                  <c:v>27.979629232081535</c:v>
                </c:pt>
                <c:pt idx="189">
                  <c:v>27.834887815441238</c:v>
                </c:pt>
                <c:pt idx="190">
                  <c:v>27.677128184787943</c:v>
                </c:pt>
                <c:pt idx="191">
                  <c:v>27.558626092589808</c:v>
                </c:pt>
                <c:pt idx="192">
                  <c:v>27.558626092589808</c:v>
                </c:pt>
                <c:pt idx="193">
                  <c:v>27.555870505539257</c:v>
                </c:pt>
                <c:pt idx="194">
                  <c:v>27.544852564513455</c:v>
                </c:pt>
                <c:pt idx="195">
                  <c:v>27.421456012457398</c:v>
                </c:pt>
                <c:pt idx="196">
                  <c:v>27.217326066955231</c:v>
                </c:pt>
                <c:pt idx="197">
                  <c:v>26.993281827784617</c:v>
                </c:pt>
                <c:pt idx="198">
                  <c:v>26.824288808292376</c:v>
                </c:pt>
                <c:pt idx="199">
                  <c:v>26.603479924915575</c:v>
                </c:pt>
                <c:pt idx="200">
                  <c:v>26.392341195352756</c:v>
                </c:pt>
                <c:pt idx="201">
                  <c:v>26.185475935462598</c:v>
                </c:pt>
                <c:pt idx="202">
                  <c:v>25.985388444440407</c:v>
                </c:pt>
                <c:pt idx="203">
                  <c:v>25.863828450722018</c:v>
                </c:pt>
                <c:pt idx="204">
                  <c:v>25.825090814500268</c:v>
                </c:pt>
                <c:pt idx="205">
                  <c:v>25.783836675818954</c:v>
                </c:pt>
                <c:pt idx="206">
                  <c:v>25.688788159628327</c:v>
                </c:pt>
                <c:pt idx="207">
                  <c:v>25.553355376134814</c:v>
                </c:pt>
                <c:pt idx="208">
                  <c:v>25.443946406586491</c:v>
                </c:pt>
                <c:pt idx="209">
                  <c:v>25.312322330468056</c:v>
                </c:pt>
                <c:pt idx="210">
                  <c:v>25.186390378575179</c:v>
                </c:pt>
                <c:pt idx="211">
                  <c:v>25.046132039155911</c:v>
                </c:pt>
                <c:pt idx="212">
                  <c:v>24.933929357049191</c:v>
                </c:pt>
                <c:pt idx="213">
                  <c:v>24.881677833598633</c:v>
                </c:pt>
                <c:pt idx="214">
                  <c:v>24.723447767884174</c:v>
                </c:pt>
                <c:pt idx="215">
                  <c:v>24.634762622443372</c:v>
                </c:pt>
                <c:pt idx="216">
                  <c:v>24.615070565990582</c:v>
                </c:pt>
                <c:pt idx="217">
                  <c:v>24.509678946520548</c:v>
                </c:pt>
                <c:pt idx="218">
                  <c:v>24.409599588208891</c:v>
                </c:pt>
                <c:pt idx="219">
                  <c:v>24.271253443580484</c:v>
                </c:pt>
                <c:pt idx="220">
                  <c:v>24.128892975027817</c:v>
                </c:pt>
                <c:pt idx="221">
                  <c:v>23.984983076568408</c:v>
                </c:pt>
                <c:pt idx="222">
                  <c:v>23.796986880214714</c:v>
                </c:pt>
                <c:pt idx="223">
                  <c:v>23.594077811039771</c:v>
                </c:pt>
                <c:pt idx="224">
                  <c:v>23.45335766504947</c:v>
                </c:pt>
                <c:pt idx="225">
                  <c:v>23.343642545087565</c:v>
                </c:pt>
                <c:pt idx="226">
                  <c:v>23.215954793722094</c:v>
                </c:pt>
                <c:pt idx="227">
                  <c:v>23.13037241578369</c:v>
                </c:pt>
                <c:pt idx="228">
                  <c:v>23.070389403335017</c:v>
                </c:pt>
                <c:pt idx="229">
                  <c:v>23.063470362226351</c:v>
                </c:pt>
                <c:pt idx="230">
                  <c:v>23.008250560880242</c:v>
                </c:pt>
                <c:pt idx="231">
                  <c:v>22.928002551948421</c:v>
                </c:pt>
                <c:pt idx="232">
                  <c:v>22.798053646165275</c:v>
                </c:pt>
                <c:pt idx="233">
                  <c:v>22.675605377128782</c:v>
                </c:pt>
                <c:pt idx="234">
                  <c:v>22.468891574642068</c:v>
                </c:pt>
                <c:pt idx="235">
                  <c:v>22.345988637137811</c:v>
                </c:pt>
                <c:pt idx="236">
                  <c:v>22.192857917507016</c:v>
                </c:pt>
                <c:pt idx="237">
                  <c:v>21.990544904386656</c:v>
                </c:pt>
                <c:pt idx="238">
                  <c:v>21.844188839164257</c:v>
                </c:pt>
                <c:pt idx="239">
                  <c:v>21.744165677049832</c:v>
                </c:pt>
                <c:pt idx="240">
                  <c:v>21.657535534910192</c:v>
                </c:pt>
                <c:pt idx="241">
                  <c:v>21.655369997910402</c:v>
                </c:pt>
                <c:pt idx="242">
                  <c:v>21.601366581456762</c:v>
                </c:pt>
                <c:pt idx="243">
                  <c:v>21.478936642593972</c:v>
                </c:pt>
                <c:pt idx="244">
                  <c:v>21.389102412461636</c:v>
                </c:pt>
                <c:pt idx="245">
                  <c:v>21.280571497822738</c:v>
                </c:pt>
                <c:pt idx="246">
                  <c:v>21.115867729532386</c:v>
                </c:pt>
                <c:pt idx="247">
                  <c:v>20.85723797859777</c:v>
                </c:pt>
                <c:pt idx="248">
                  <c:v>20.605846649474188</c:v>
                </c:pt>
                <c:pt idx="249">
                  <c:v>20.337393061068088</c:v>
                </c:pt>
                <c:pt idx="250">
                  <c:v>20.19401555065841</c:v>
                </c:pt>
                <c:pt idx="251">
                  <c:v>20.04567753688546</c:v>
                </c:pt>
                <c:pt idx="252">
                  <c:v>19.888557929244424</c:v>
                </c:pt>
                <c:pt idx="253">
                  <c:v>19.766008675456597</c:v>
                </c:pt>
                <c:pt idx="254">
                  <c:v>19.722618913846134</c:v>
                </c:pt>
                <c:pt idx="255">
                  <c:v>19.616688794356605</c:v>
                </c:pt>
                <c:pt idx="256">
                  <c:v>19.45714024435291</c:v>
                </c:pt>
                <c:pt idx="257">
                  <c:v>19.262588104497485</c:v>
                </c:pt>
                <c:pt idx="258">
                  <c:v>19.079425618559313</c:v>
                </c:pt>
                <c:pt idx="259">
                  <c:v>18.840155641907096</c:v>
                </c:pt>
                <c:pt idx="260">
                  <c:v>18.672106681771158</c:v>
                </c:pt>
                <c:pt idx="261">
                  <c:v>18.592160392085194</c:v>
                </c:pt>
                <c:pt idx="262">
                  <c:v>18.479435833500837</c:v>
                </c:pt>
                <c:pt idx="263">
                  <c:v>18.336411821294739</c:v>
                </c:pt>
                <c:pt idx="264">
                  <c:v>18.272458217533369</c:v>
                </c:pt>
                <c:pt idx="265">
                  <c:v>18.177932966109598</c:v>
                </c:pt>
                <c:pt idx="266">
                  <c:v>18.098300444155313</c:v>
                </c:pt>
                <c:pt idx="267">
                  <c:v>18.083833377453356</c:v>
                </c:pt>
                <c:pt idx="268">
                  <c:v>18.036937340368397</c:v>
                </c:pt>
                <c:pt idx="269">
                  <c:v>18.004529187830304</c:v>
                </c:pt>
                <c:pt idx="270">
                  <c:v>17.95067715636122</c:v>
                </c:pt>
                <c:pt idx="271">
                  <c:v>17.88272280968442</c:v>
                </c:pt>
                <c:pt idx="272">
                  <c:v>17.823903926726221</c:v>
                </c:pt>
                <c:pt idx="273">
                  <c:v>17.779455288504959</c:v>
                </c:pt>
                <c:pt idx="274">
                  <c:v>17.754598850114796</c:v>
                </c:pt>
                <c:pt idx="275">
                  <c:v>17.699729688081739</c:v>
                </c:pt>
                <c:pt idx="276">
                  <c:v>17.74053291378344</c:v>
                </c:pt>
                <c:pt idx="277">
                  <c:v>17.698057575601997</c:v>
                </c:pt>
                <c:pt idx="278">
                  <c:v>17.664495035035429</c:v>
                </c:pt>
                <c:pt idx="279">
                  <c:v>17.636276991848472</c:v>
                </c:pt>
                <c:pt idx="280">
                  <c:v>17.562514431237272</c:v>
                </c:pt>
                <c:pt idx="281">
                  <c:v>17.51347669648711</c:v>
                </c:pt>
                <c:pt idx="282">
                  <c:v>17.43675497459888</c:v>
                </c:pt>
                <c:pt idx="283">
                  <c:v>17.386334604246564</c:v>
                </c:pt>
                <c:pt idx="284">
                  <c:v>17.330875801681184</c:v>
                </c:pt>
                <c:pt idx="285">
                  <c:v>17.315292038846223</c:v>
                </c:pt>
                <c:pt idx="286">
                  <c:v>17.277282018405732</c:v>
                </c:pt>
                <c:pt idx="287">
                  <c:v>17.208448225503716</c:v>
                </c:pt>
                <c:pt idx="288">
                  <c:v>16.994319796073199</c:v>
                </c:pt>
                <c:pt idx="289">
                  <c:v>16.938423000172627</c:v>
                </c:pt>
                <c:pt idx="290">
                  <c:v>16.953681313354647</c:v>
                </c:pt>
                <c:pt idx="291">
                  <c:v>16.872692389883206</c:v>
                </c:pt>
                <c:pt idx="292">
                  <c:v>16.797105415513396</c:v>
                </c:pt>
                <c:pt idx="293">
                  <c:v>16.832453568006212</c:v>
                </c:pt>
                <c:pt idx="294">
                  <c:v>16.807242703950287</c:v>
                </c:pt>
                <c:pt idx="295">
                  <c:v>16.753631084479949</c:v>
                </c:pt>
                <c:pt idx="296">
                  <c:v>16.681898919127697</c:v>
                </c:pt>
                <c:pt idx="297">
                  <c:v>16.557716048761982</c:v>
                </c:pt>
                <c:pt idx="298">
                  <c:v>16.463871978484619</c:v>
                </c:pt>
                <c:pt idx="299">
                  <c:v>16.442496732732067</c:v>
                </c:pt>
                <c:pt idx="300">
                  <c:v>16.44085264746732</c:v>
                </c:pt>
                <c:pt idx="301">
                  <c:v>16.409674266361229</c:v>
                </c:pt>
                <c:pt idx="302">
                  <c:v>16.391643458556818</c:v>
                </c:pt>
                <c:pt idx="303">
                  <c:v>16.398202739652678</c:v>
                </c:pt>
                <c:pt idx="304">
                  <c:v>16.381820918733947</c:v>
                </c:pt>
                <c:pt idx="305">
                  <c:v>16.298697561171966</c:v>
                </c:pt>
                <c:pt idx="306">
                  <c:v>16.113393535513559</c:v>
                </c:pt>
                <c:pt idx="307">
                  <c:v>16.079626320241054</c:v>
                </c:pt>
                <c:pt idx="308">
                  <c:v>16.039527501487335</c:v>
                </c:pt>
                <c:pt idx="309">
                  <c:v>16.028307686107063</c:v>
                </c:pt>
                <c:pt idx="310">
                  <c:v>16.078149950955019</c:v>
                </c:pt>
                <c:pt idx="311">
                  <c:v>16.139479974859487</c:v>
                </c:pt>
                <c:pt idx="312">
                  <c:v>16.097626146877605</c:v>
                </c:pt>
                <c:pt idx="313">
                  <c:v>16.039882569626947</c:v>
                </c:pt>
                <c:pt idx="314">
                  <c:v>16.001479019978998</c:v>
                </c:pt>
                <c:pt idx="315">
                  <c:v>15.899720806815381</c:v>
                </c:pt>
                <c:pt idx="316">
                  <c:v>15.764149124346005</c:v>
                </c:pt>
                <c:pt idx="317">
                  <c:v>15.625085860190312</c:v>
                </c:pt>
                <c:pt idx="318">
                  <c:v>15.416956941480327</c:v>
                </c:pt>
                <c:pt idx="319">
                  <c:v>15.378510664818283</c:v>
                </c:pt>
                <c:pt idx="320">
                  <c:v>15.247383169560067</c:v>
                </c:pt>
                <c:pt idx="321">
                  <c:v>15.106889100921494</c:v>
                </c:pt>
                <c:pt idx="322">
                  <c:v>15.060202473254403</c:v>
                </c:pt>
                <c:pt idx="323">
                  <c:v>14.936231749731633</c:v>
                </c:pt>
                <c:pt idx="324">
                  <c:v>14.857487068269803</c:v>
                </c:pt>
                <c:pt idx="325">
                  <c:v>14.716211438460579</c:v>
                </c:pt>
                <c:pt idx="326">
                  <c:v>14.589284661902033</c:v>
                </c:pt>
                <c:pt idx="327">
                  <c:v>14.421989582742222</c:v>
                </c:pt>
                <c:pt idx="328">
                  <c:v>14.243940328634295</c:v>
                </c:pt>
                <c:pt idx="329">
                  <c:v>14.109896313654575</c:v>
                </c:pt>
                <c:pt idx="330">
                  <c:v>14.007640537729152</c:v>
                </c:pt>
                <c:pt idx="331">
                  <c:v>13.932405547771186</c:v>
                </c:pt>
                <c:pt idx="332">
                  <c:v>13.793095285388759</c:v>
                </c:pt>
                <c:pt idx="333">
                  <c:v>13.573209294812791</c:v>
                </c:pt>
                <c:pt idx="334">
                  <c:v>13.430842365735991</c:v>
                </c:pt>
                <c:pt idx="335">
                  <c:v>13.368012706017709</c:v>
                </c:pt>
                <c:pt idx="336">
                  <c:v>13.27904311713292</c:v>
                </c:pt>
                <c:pt idx="337">
                  <c:v>13.369958837226058</c:v>
                </c:pt>
                <c:pt idx="338">
                  <c:v>13.418264589749155</c:v>
                </c:pt>
                <c:pt idx="339">
                  <c:v>13.45729073287449</c:v>
                </c:pt>
                <c:pt idx="340">
                  <c:v>13.378358418207068</c:v>
                </c:pt>
                <c:pt idx="341">
                  <c:v>13.323731120612559</c:v>
                </c:pt>
                <c:pt idx="342">
                  <c:v>13.241632996037129</c:v>
                </c:pt>
                <c:pt idx="343">
                  <c:v>13.171822337647596</c:v>
                </c:pt>
                <c:pt idx="344">
                  <c:v>13.062100691836172</c:v>
                </c:pt>
                <c:pt idx="345">
                  <c:v>12.970013595309473</c:v>
                </c:pt>
                <c:pt idx="346">
                  <c:v>12.891376200486505</c:v>
                </c:pt>
                <c:pt idx="347">
                  <c:v>12.861794074116037</c:v>
                </c:pt>
                <c:pt idx="348">
                  <c:v>12.872091747514048</c:v>
                </c:pt>
                <c:pt idx="349">
                  <c:v>12.856663751012833</c:v>
                </c:pt>
                <c:pt idx="350">
                  <c:v>12.827161280068674</c:v>
                </c:pt>
                <c:pt idx="351">
                  <c:v>12.793897147485215</c:v>
                </c:pt>
                <c:pt idx="352">
                  <c:v>12.76326531073944</c:v>
                </c:pt>
                <c:pt idx="353">
                  <c:v>12.72762795247252</c:v>
                </c:pt>
                <c:pt idx="354">
                  <c:v>12.656750151623429</c:v>
                </c:pt>
                <c:pt idx="355">
                  <c:v>12.603814132267903</c:v>
                </c:pt>
                <c:pt idx="356">
                  <c:v>12.500063604351784</c:v>
                </c:pt>
                <c:pt idx="357">
                  <c:v>12.480095451629177</c:v>
                </c:pt>
                <c:pt idx="358">
                  <c:v>12.432850619275928</c:v>
                </c:pt>
                <c:pt idx="359">
                  <c:v>12.375921380923678</c:v>
                </c:pt>
                <c:pt idx="360">
                  <c:v>12.349986409463805</c:v>
                </c:pt>
                <c:pt idx="361">
                  <c:v>12.303234119808531</c:v>
                </c:pt>
                <c:pt idx="362">
                  <c:v>12.305695258860304</c:v>
                </c:pt>
                <c:pt idx="363">
                  <c:v>12.251787394325273</c:v>
                </c:pt>
                <c:pt idx="364">
                  <c:v>12.183559461341757</c:v>
                </c:pt>
                <c:pt idx="365">
                  <c:v>12.136228171473014</c:v>
                </c:pt>
                <c:pt idx="366">
                  <c:v>12.073446250967979</c:v>
                </c:pt>
                <c:pt idx="367">
                  <c:v>12.054159595614994</c:v>
                </c:pt>
                <c:pt idx="368">
                  <c:v>11.898291970797546</c:v>
                </c:pt>
                <c:pt idx="369">
                  <c:v>11.832032588303047</c:v>
                </c:pt>
                <c:pt idx="370">
                  <c:v>11.781372685754304</c:v>
                </c:pt>
                <c:pt idx="371">
                  <c:v>11.750820552318279</c:v>
                </c:pt>
                <c:pt idx="372">
                  <c:v>11.722686105664684</c:v>
                </c:pt>
                <c:pt idx="373">
                  <c:v>11.692286161644409</c:v>
                </c:pt>
                <c:pt idx="374">
                  <c:v>11.705161839668042</c:v>
                </c:pt>
                <c:pt idx="375">
                  <c:v>11.64924546145307</c:v>
                </c:pt>
                <c:pt idx="376">
                  <c:v>11.638770567941922</c:v>
                </c:pt>
                <c:pt idx="377">
                  <c:v>11.617858422780916</c:v>
                </c:pt>
                <c:pt idx="378">
                  <c:v>11.579645592326239</c:v>
                </c:pt>
                <c:pt idx="379">
                  <c:v>11.541558449443075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B2-4C25-B99D-E2964AD2A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6522095"/>
        <c:axId val="916522511"/>
      </c:lineChart>
      <c:dateAx>
        <c:axId val="916522095"/>
        <c:scaling>
          <c:orientation val="minMax"/>
        </c:scaling>
        <c:delete val="0"/>
        <c:axPos val="b"/>
        <c:numFmt formatCode="[$-416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/>
                </a:solidFill>
                <a:latin typeface="Inter" panose="02000503000000020004" pitchFamily="2" charset="0"/>
                <a:ea typeface="Inter" panose="02000503000000020004" pitchFamily="2" charset="0"/>
                <a:cs typeface="Open Sans" panose="020B0606030504020204" pitchFamily="34" charset="0"/>
              </a:defRPr>
            </a:pPr>
            <a:endParaRPr lang="pt-BR"/>
          </a:p>
        </c:txPr>
        <c:crossAx val="916522511"/>
        <c:crosses val="autoZero"/>
        <c:auto val="1"/>
        <c:lblOffset val="100"/>
        <c:baseTimeUnit val="months"/>
      </c:dateAx>
      <c:valAx>
        <c:axId val="91652251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#,##0_);\(&quot;R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Inter" panose="02000503000000020004" pitchFamily="2" charset="0"/>
                <a:ea typeface="Inter" panose="02000503000000020004" pitchFamily="2" charset="0"/>
                <a:cs typeface="Open Sans" panose="020B0606030504020204" pitchFamily="34" charset="0"/>
              </a:defRPr>
            </a:pPr>
            <a:endParaRPr lang="pt-BR"/>
          </a:p>
        </c:txPr>
        <c:crossAx val="916522095"/>
        <c:crosses val="autoZero"/>
        <c:crossBetween val="between"/>
      </c:valAx>
      <c:valAx>
        <c:axId val="1456379199"/>
        <c:scaling>
          <c:orientation val="minMax"/>
          <c:max val="100"/>
        </c:scaling>
        <c:delete val="0"/>
        <c:axPos val="r"/>
        <c:numFmt formatCode="&quot;R$&quot;#,##0_);\(&quot;R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Inter" panose="02000503000000020004" pitchFamily="2" charset="0"/>
                <a:ea typeface="Inter" panose="02000503000000020004" pitchFamily="2" charset="0"/>
                <a:cs typeface="Open Sans" panose="020B0606030504020204" pitchFamily="34" charset="0"/>
              </a:defRPr>
            </a:pPr>
            <a:endParaRPr lang="pt-BR"/>
          </a:p>
        </c:txPr>
        <c:crossAx val="1456373375"/>
        <c:crosses val="max"/>
        <c:crossBetween val="between"/>
      </c:valAx>
      <c:dateAx>
        <c:axId val="145637337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5637919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bg1"/>
              </a:solidFill>
              <a:latin typeface="Inter" panose="02000503000000020004" pitchFamily="2" charset="0"/>
              <a:ea typeface="Inter" panose="02000503000000020004" pitchFamily="2" charset="0"/>
              <a:cs typeface="Open Sans" panose="020B0606030504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2000">
          <a:solidFill>
            <a:schemeClr val="bg1"/>
          </a:solidFill>
          <a:latin typeface="Inter" panose="02000503000000020004" pitchFamily="2" charset="0"/>
          <a:ea typeface="Inter" panose="02000503000000020004" pitchFamily="2" charset="0"/>
          <a:cs typeface="Open Sans" panose="020B0606030504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'1-BRL PP Chart'!$F$1</c:f>
              <c:strCache>
                <c:ptCount val="1"/>
                <c:pt idx="0">
                  <c:v>Taxa de Inflação Mensal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'1-BRL PP Chart'!$C$4:$C$385</c:f>
              <c:numCache>
                <c:formatCode>mmm\-yy</c:formatCode>
                <c:ptCount val="382"/>
                <c:pt idx="0">
                  <c:v>34547</c:v>
                </c:pt>
                <c:pt idx="1">
                  <c:v>34578</c:v>
                </c:pt>
                <c:pt idx="2">
                  <c:v>34608</c:v>
                </c:pt>
                <c:pt idx="3">
                  <c:v>34639</c:v>
                </c:pt>
                <c:pt idx="4">
                  <c:v>34669</c:v>
                </c:pt>
                <c:pt idx="5">
                  <c:v>34700</c:v>
                </c:pt>
                <c:pt idx="6">
                  <c:v>34731</c:v>
                </c:pt>
                <c:pt idx="7">
                  <c:v>34759</c:v>
                </c:pt>
                <c:pt idx="8">
                  <c:v>34790</c:v>
                </c:pt>
                <c:pt idx="9">
                  <c:v>34820</c:v>
                </c:pt>
                <c:pt idx="10">
                  <c:v>34851</c:v>
                </c:pt>
                <c:pt idx="11">
                  <c:v>34881</c:v>
                </c:pt>
                <c:pt idx="12">
                  <c:v>34912</c:v>
                </c:pt>
                <c:pt idx="13">
                  <c:v>34943</c:v>
                </c:pt>
                <c:pt idx="14">
                  <c:v>34973</c:v>
                </c:pt>
                <c:pt idx="15">
                  <c:v>35004</c:v>
                </c:pt>
                <c:pt idx="16">
                  <c:v>35034</c:v>
                </c:pt>
                <c:pt idx="17">
                  <c:v>35065</c:v>
                </c:pt>
                <c:pt idx="18">
                  <c:v>35096</c:v>
                </c:pt>
                <c:pt idx="19">
                  <c:v>35125</c:v>
                </c:pt>
                <c:pt idx="20">
                  <c:v>35156</c:v>
                </c:pt>
                <c:pt idx="21">
                  <c:v>35186</c:v>
                </c:pt>
                <c:pt idx="22">
                  <c:v>35217</c:v>
                </c:pt>
                <c:pt idx="23">
                  <c:v>35247</c:v>
                </c:pt>
                <c:pt idx="24">
                  <c:v>35278</c:v>
                </c:pt>
                <c:pt idx="25">
                  <c:v>35309</c:v>
                </c:pt>
                <c:pt idx="26">
                  <c:v>35339</c:v>
                </c:pt>
                <c:pt idx="27">
                  <c:v>35370</c:v>
                </c:pt>
                <c:pt idx="28">
                  <c:v>35400</c:v>
                </c:pt>
                <c:pt idx="29">
                  <c:v>35431</c:v>
                </c:pt>
                <c:pt idx="30">
                  <c:v>35462</c:v>
                </c:pt>
                <c:pt idx="31">
                  <c:v>35490</c:v>
                </c:pt>
                <c:pt idx="32">
                  <c:v>35521</c:v>
                </c:pt>
                <c:pt idx="33">
                  <c:v>35551</c:v>
                </c:pt>
                <c:pt idx="34">
                  <c:v>35582</c:v>
                </c:pt>
                <c:pt idx="35">
                  <c:v>35612</c:v>
                </c:pt>
                <c:pt idx="36">
                  <c:v>35643</c:v>
                </c:pt>
                <c:pt idx="37">
                  <c:v>35674</c:v>
                </c:pt>
                <c:pt idx="38">
                  <c:v>35704</c:v>
                </c:pt>
                <c:pt idx="39">
                  <c:v>35735</c:v>
                </c:pt>
                <c:pt idx="40">
                  <c:v>35765</c:v>
                </c:pt>
                <c:pt idx="41">
                  <c:v>35796</c:v>
                </c:pt>
                <c:pt idx="42">
                  <c:v>35827</c:v>
                </c:pt>
                <c:pt idx="43">
                  <c:v>35855</c:v>
                </c:pt>
                <c:pt idx="44">
                  <c:v>35886</c:v>
                </c:pt>
                <c:pt idx="45">
                  <c:v>35916</c:v>
                </c:pt>
                <c:pt idx="46">
                  <c:v>35947</c:v>
                </c:pt>
                <c:pt idx="47">
                  <c:v>35977</c:v>
                </c:pt>
                <c:pt idx="48">
                  <c:v>36008</c:v>
                </c:pt>
                <c:pt idx="49">
                  <c:v>36039</c:v>
                </c:pt>
                <c:pt idx="50">
                  <c:v>36069</c:v>
                </c:pt>
                <c:pt idx="51">
                  <c:v>36100</c:v>
                </c:pt>
                <c:pt idx="52">
                  <c:v>36130</c:v>
                </c:pt>
                <c:pt idx="53">
                  <c:v>36161</c:v>
                </c:pt>
                <c:pt idx="54">
                  <c:v>36192</c:v>
                </c:pt>
                <c:pt idx="55">
                  <c:v>36220</c:v>
                </c:pt>
                <c:pt idx="56">
                  <c:v>36251</c:v>
                </c:pt>
                <c:pt idx="57">
                  <c:v>36281</c:v>
                </c:pt>
                <c:pt idx="58">
                  <c:v>36312</c:v>
                </c:pt>
                <c:pt idx="59">
                  <c:v>36342</c:v>
                </c:pt>
                <c:pt idx="60">
                  <c:v>36373</c:v>
                </c:pt>
                <c:pt idx="61">
                  <c:v>36404</c:v>
                </c:pt>
                <c:pt idx="62">
                  <c:v>36434</c:v>
                </c:pt>
                <c:pt idx="63">
                  <c:v>36465</c:v>
                </c:pt>
                <c:pt idx="64">
                  <c:v>36495</c:v>
                </c:pt>
                <c:pt idx="65">
                  <c:v>36526</c:v>
                </c:pt>
                <c:pt idx="66">
                  <c:v>36557</c:v>
                </c:pt>
                <c:pt idx="67">
                  <c:v>36586</c:v>
                </c:pt>
                <c:pt idx="68">
                  <c:v>36617</c:v>
                </c:pt>
                <c:pt idx="69">
                  <c:v>36647</c:v>
                </c:pt>
                <c:pt idx="70">
                  <c:v>36678</c:v>
                </c:pt>
                <c:pt idx="71">
                  <c:v>36708</c:v>
                </c:pt>
                <c:pt idx="72">
                  <c:v>36739</c:v>
                </c:pt>
                <c:pt idx="73">
                  <c:v>36770</c:v>
                </c:pt>
                <c:pt idx="74">
                  <c:v>36800</c:v>
                </c:pt>
                <c:pt idx="75">
                  <c:v>36831</c:v>
                </c:pt>
                <c:pt idx="76">
                  <c:v>36861</c:v>
                </c:pt>
                <c:pt idx="77">
                  <c:v>36892</c:v>
                </c:pt>
                <c:pt idx="78">
                  <c:v>36923</c:v>
                </c:pt>
                <c:pt idx="79">
                  <c:v>36951</c:v>
                </c:pt>
                <c:pt idx="80">
                  <c:v>36982</c:v>
                </c:pt>
                <c:pt idx="81">
                  <c:v>37012</c:v>
                </c:pt>
                <c:pt idx="82">
                  <c:v>37043</c:v>
                </c:pt>
                <c:pt idx="83">
                  <c:v>37073</c:v>
                </c:pt>
                <c:pt idx="84">
                  <c:v>37104</c:v>
                </c:pt>
                <c:pt idx="85">
                  <c:v>37135</c:v>
                </c:pt>
                <c:pt idx="86">
                  <c:v>37165</c:v>
                </c:pt>
                <c:pt idx="87">
                  <c:v>37196</c:v>
                </c:pt>
                <c:pt idx="88">
                  <c:v>37226</c:v>
                </c:pt>
                <c:pt idx="89">
                  <c:v>37257</c:v>
                </c:pt>
                <c:pt idx="90">
                  <c:v>37288</c:v>
                </c:pt>
                <c:pt idx="91">
                  <c:v>37316</c:v>
                </c:pt>
                <c:pt idx="92">
                  <c:v>37347</c:v>
                </c:pt>
                <c:pt idx="93">
                  <c:v>37377</c:v>
                </c:pt>
                <c:pt idx="94">
                  <c:v>37408</c:v>
                </c:pt>
                <c:pt idx="95">
                  <c:v>37438</c:v>
                </c:pt>
                <c:pt idx="96">
                  <c:v>37469</c:v>
                </c:pt>
                <c:pt idx="97">
                  <c:v>37500</c:v>
                </c:pt>
                <c:pt idx="98">
                  <c:v>37530</c:v>
                </c:pt>
                <c:pt idx="99">
                  <c:v>37561</c:v>
                </c:pt>
                <c:pt idx="100">
                  <c:v>37591</c:v>
                </c:pt>
                <c:pt idx="101">
                  <c:v>37622</c:v>
                </c:pt>
                <c:pt idx="102">
                  <c:v>37653</c:v>
                </c:pt>
                <c:pt idx="103">
                  <c:v>37681</c:v>
                </c:pt>
                <c:pt idx="104">
                  <c:v>37712</c:v>
                </c:pt>
                <c:pt idx="105">
                  <c:v>37742</c:v>
                </c:pt>
                <c:pt idx="106">
                  <c:v>37773</c:v>
                </c:pt>
                <c:pt idx="107">
                  <c:v>37803</c:v>
                </c:pt>
                <c:pt idx="108">
                  <c:v>37834</c:v>
                </c:pt>
                <c:pt idx="109">
                  <c:v>37865</c:v>
                </c:pt>
                <c:pt idx="110">
                  <c:v>37895</c:v>
                </c:pt>
                <c:pt idx="111">
                  <c:v>37926</c:v>
                </c:pt>
                <c:pt idx="112">
                  <c:v>37956</c:v>
                </c:pt>
                <c:pt idx="113">
                  <c:v>37987</c:v>
                </c:pt>
                <c:pt idx="114">
                  <c:v>38018</c:v>
                </c:pt>
                <c:pt idx="115">
                  <c:v>38047</c:v>
                </c:pt>
                <c:pt idx="116">
                  <c:v>38078</c:v>
                </c:pt>
                <c:pt idx="117">
                  <c:v>38108</c:v>
                </c:pt>
                <c:pt idx="118">
                  <c:v>38139</c:v>
                </c:pt>
                <c:pt idx="119">
                  <c:v>38169</c:v>
                </c:pt>
                <c:pt idx="120">
                  <c:v>38200</c:v>
                </c:pt>
                <c:pt idx="121">
                  <c:v>38231</c:v>
                </c:pt>
                <c:pt idx="122">
                  <c:v>38261</c:v>
                </c:pt>
                <c:pt idx="123">
                  <c:v>38292</c:v>
                </c:pt>
                <c:pt idx="124">
                  <c:v>38322</c:v>
                </c:pt>
                <c:pt idx="125">
                  <c:v>38353</c:v>
                </c:pt>
                <c:pt idx="126">
                  <c:v>38384</c:v>
                </c:pt>
                <c:pt idx="127">
                  <c:v>38412</c:v>
                </c:pt>
                <c:pt idx="128">
                  <c:v>38443</c:v>
                </c:pt>
                <c:pt idx="129">
                  <c:v>38473</c:v>
                </c:pt>
                <c:pt idx="130">
                  <c:v>38504</c:v>
                </c:pt>
                <c:pt idx="131">
                  <c:v>38534</c:v>
                </c:pt>
                <c:pt idx="132">
                  <c:v>38565</c:v>
                </c:pt>
                <c:pt idx="133">
                  <c:v>38596</c:v>
                </c:pt>
                <c:pt idx="134">
                  <c:v>38626</c:v>
                </c:pt>
                <c:pt idx="135">
                  <c:v>38657</c:v>
                </c:pt>
                <c:pt idx="136">
                  <c:v>38687</c:v>
                </c:pt>
                <c:pt idx="137">
                  <c:v>38718</c:v>
                </c:pt>
                <c:pt idx="138">
                  <c:v>38749</c:v>
                </c:pt>
                <c:pt idx="139">
                  <c:v>38777</c:v>
                </c:pt>
                <c:pt idx="140">
                  <c:v>38808</c:v>
                </c:pt>
                <c:pt idx="141">
                  <c:v>38838</c:v>
                </c:pt>
                <c:pt idx="142">
                  <c:v>38869</c:v>
                </c:pt>
                <c:pt idx="143">
                  <c:v>38899</c:v>
                </c:pt>
                <c:pt idx="144">
                  <c:v>38930</c:v>
                </c:pt>
                <c:pt idx="145">
                  <c:v>38961</c:v>
                </c:pt>
                <c:pt idx="146">
                  <c:v>38991</c:v>
                </c:pt>
                <c:pt idx="147">
                  <c:v>39022</c:v>
                </c:pt>
                <c:pt idx="148">
                  <c:v>39052</c:v>
                </c:pt>
                <c:pt idx="149">
                  <c:v>39083</c:v>
                </c:pt>
                <c:pt idx="150">
                  <c:v>39114</c:v>
                </c:pt>
                <c:pt idx="151">
                  <c:v>39142</c:v>
                </c:pt>
                <c:pt idx="152">
                  <c:v>39173</c:v>
                </c:pt>
                <c:pt idx="153">
                  <c:v>39203</c:v>
                </c:pt>
                <c:pt idx="154">
                  <c:v>39234</c:v>
                </c:pt>
                <c:pt idx="155">
                  <c:v>39264</c:v>
                </c:pt>
                <c:pt idx="156">
                  <c:v>39295</c:v>
                </c:pt>
                <c:pt idx="157">
                  <c:v>39326</c:v>
                </c:pt>
                <c:pt idx="158">
                  <c:v>39356</c:v>
                </c:pt>
                <c:pt idx="159">
                  <c:v>39387</c:v>
                </c:pt>
                <c:pt idx="160">
                  <c:v>39417</c:v>
                </c:pt>
                <c:pt idx="161">
                  <c:v>39448</c:v>
                </c:pt>
                <c:pt idx="162">
                  <c:v>39479</c:v>
                </c:pt>
                <c:pt idx="163">
                  <c:v>39508</c:v>
                </c:pt>
                <c:pt idx="164">
                  <c:v>39539</c:v>
                </c:pt>
                <c:pt idx="165">
                  <c:v>39569</c:v>
                </c:pt>
                <c:pt idx="166">
                  <c:v>39600</c:v>
                </c:pt>
                <c:pt idx="167">
                  <c:v>39630</c:v>
                </c:pt>
                <c:pt idx="168">
                  <c:v>39661</c:v>
                </c:pt>
                <c:pt idx="169">
                  <c:v>39692</c:v>
                </c:pt>
                <c:pt idx="170">
                  <c:v>39722</c:v>
                </c:pt>
                <c:pt idx="171">
                  <c:v>39753</c:v>
                </c:pt>
                <c:pt idx="172">
                  <c:v>39783</c:v>
                </c:pt>
                <c:pt idx="173">
                  <c:v>39814</c:v>
                </c:pt>
                <c:pt idx="174">
                  <c:v>39845</c:v>
                </c:pt>
                <c:pt idx="175">
                  <c:v>39873</c:v>
                </c:pt>
                <c:pt idx="176">
                  <c:v>39904</c:v>
                </c:pt>
                <c:pt idx="177">
                  <c:v>39934</c:v>
                </c:pt>
                <c:pt idx="178">
                  <c:v>39965</c:v>
                </c:pt>
                <c:pt idx="179">
                  <c:v>39995</c:v>
                </c:pt>
                <c:pt idx="180">
                  <c:v>40026</c:v>
                </c:pt>
                <c:pt idx="181">
                  <c:v>40057</c:v>
                </c:pt>
                <c:pt idx="182">
                  <c:v>40087</c:v>
                </c:pt>
                <c:pt idx="183">
                  <c:v>40118</c:v>
                </c:pt>
                <c:pt idx="184">
                  <c:v>40148</c:v>
                </c:pt>
                <c:pt idx="185">
                  <c:v>40179</c:v>
                </c:pt>
                <c:pt idx="186">
                  <c:v>40210</c:v>
                </c:pt>
                <c:pt idx="187">
                  <c:v>40238</c:v>
                </c:pt>
                <c:pt idx="188">
                  <c:v>40269</c:v>
                </c:pt>
                <c:pt idx="189">
                  <c:v>40299</c:v>
                </c:pt>
                <c:pt idx="190">
                  <c:v>40330</c:v>
                </c:pt>
                <c:pt idx="191">
                  <c:v>40360</c:v>
                </c:pt>
                <c:pt idx="192">
                  <c:v>40391</c:v>
                </c:pt>
                <c:pt idx="193">
                  <c:v>40422</c:v>
                </c:pt>
                <c:pt idx="194">
                  <c:v>40452</c:v>
                </c:pt>
                <c:pt idx="195">
                  <c:v>40483</c:v>
                </c:pt>
                <c:pt idx="196">
                  <c:v>40513</c:v>
                </c:pt>
                <c:pt idx="197">
                  <c:v>40544</c:v>
                </c:pt>
                <c:pt idx="198">
                  <c:v>40575</c:v>
                </c:pt>
                <c:pt idx="199">
                  <c:v>40603</c:v>
                </c:pt>
                <c:pt idx="200">
                  <c:v>40634</c:v>
                </c:pt>
                <c:pt idx="201">
                  <c:v>40664</c:v>
                </c:pt>
                <c:pt idx="202">
                  <c:v>40695</c:v>
                </c:pt>
                <c:pt idx="203">
                  <c:v>40725</c:v>
                </c:pt>
                <c:pt idx="204">
                  <c:v>40756</c:v>
                </c:pt>
                <c:pt idx="205">
                  <c:v>40787</c:v>
                </c:pt>
                <c:pt idx="206">
                  <c:v>40817</c:v>
                </c:pt>
                <c:pt idx="207">
                  <c:v>40848</c:v>
                </c:pt>
                <c:pt idx="208">
                  <c:v>40878</c:v>
                </c:pt>
                <c:pt idx="209">
                  <c:v>40909</c:v>
                </c:pt>
                <c:pt idx="210">
                  <c:v>40940</c:v>
                </c:pt>
                <c:pt idx="211">
                  <c:v>40969</c:v>
                </c:pt>
                <c:pt idx="212">
                  <c:v>41000</c:v>
                </c:pt>
                <c:pt idx="213">
                  <c:v>41030</c:v>
                </c:pt>
                <c:pt idx="214">
                  <c:v>41061</c:v>
                </c:pt>
                <c:pt idx="215">
                  <c:v>41091</c:v>
                </c:pt>
                <c:pt idx="216">
                  <c:v>41122</c:v>
                </c:pt>
                <c:pt idx="217">
                  <c:v>41153</c:v>
                </c:pt>
                <c:pt idx="218">
                  <c:v>41183</c:v>
                </c:pt>
                <c:pt idx="219">
                  <c:v>41214</c:v>
                </c:pt>
                <c:pt idx="220">
                  <c:v>41244</c:v>
                </c:pt>
                <c:pt idx="221">
                  <c:v>41275</c:v>
                </c:pt>
                <c:pt idx="222">
                  <c:v>41306</c:v>
                </c:pt>
                <c:pt idx="223">
                  <c:v>41334</c:v>
                </c:pt>
                <c:pt idx="224">
                  <c:v>41365</c:v>
                </c:pt>
                <c:pt idx="225">
                  <c:v>41395</c:v>
                </c:pt>
                <c:pt idx="226">
                  <c:v>41426</c:v>
                </c:pt>
                <c:pt idx="227">
                  <c:v>41456</c:v>
                </c:pt>
                <c:pt idx="228">
                  <c:v>41487</c:v>
                </c:pt>
                <c:pt idx="229">
                  <c:v>41518</c:v>
                </c:pt>
                <c:pt idx="230">
                  <c:v>41548</c:v>
                </c:pt>
                <c:pt idx="231">
                  <c:v>41579</c:v>
                </c:pt>
                <c:pt idx="232">
                  <c:v>41609</c:v>
                </c:pt>
                <c:pt idx="233">
                  <c:v>41640</c:v>
                </c:pt>
                <c:pt idx="234">
                  <c:v>41671</c:v>
                </c:pt>
                <c:pt idx="235">
                  <c:v>41699</c:v>
                </c:pt>
                <c:pt idx="236">
                  <c:v>41730</c:v>
                </c:pt>
                <c:pt idx="237">
                  <c:v>41760</c:v>
                </c:pt>
                <c:pt idx="238">
                  <c:v>41791</c:v>
                </c:pt>
                <c:pt idx="239">
                  <c:v>41821</c:v>
                </c:pt>
                <c:pt idx="240">
                  <c:v>41852</c:v>
                </c:pt>
                <c:pt idx="241">
                  <c:v>41883</c:v>
                </c:pt>
                <c:pt idx="242">
                  <c:v>41913</c:v>
                </c:pt>
                <c:pt idx="243">
                  <c:v>41944</c:v>
                </c:pt>
                <c:pt idx="244">
                  <c:v>41974</c:v>
                </c:pt>
                <c:pt idx="245">
                  <c:v>42005</c:v>
                </c:pt>
                <c:pt idx="246">
                  <c:v>42036</c:v>
                </c:pt>
                <c:pt idx="247">
                  <c:v>42064</c:v>
                </c:pt>
                <c:pt idx="248">
                  <c:v>42095</c:v>
                </c:pt>
                <c:pt idx="249">
                  <c:v>42125</c:v>
                </c:pt>
                <c:pt idx="250">
                  <c:v>42156</c:v>
                </c:pt>
                <c:pt idx="251">
                  <c:v>42186</c:v>
                </c:pt>
                <c:pt idx="252">
                  <c:v>42217</c:v>
                </c:pt>
                <c:pt idx="253">
                  <c:v>42248</c:v>
                </c:pt>
                <c:pt idx="254">
                  <c:v>42278</c:v>
                </c:pt>
                <c:pt idx="255">
                  <c:v>42309</c:v>
                </c:pt>
                <c:pt idx="256">
                  <c:v>42339</c:v>
                </c:pt>
                <c:pt idx="257">
                  <c:v>42370</c:v>
                </c:pt>
                <c:pt idx="258">
                  <c:v>42401</c:v>
                </c:pt>
                <c:pt idx="259">
                  <c:v>42430</c:v>
                </c:pt>
                <c:pt idx="260">
                  <c:v>42461</c:v>
                </c:pt>
                <c:pt idx="261">
                  <c:v>42491</c:v>
                </c:pt>
                <c:pt idx="262">
                  <c:v>42522</c:v>
                </c:pt>
                <c:pt idx="263">
                  <c:v>42552</c:v>
                </c:pt>
                <c:pt idx="264">
                  <c:v>42583</c:v>
                </c:pt>
                <c:pt idx="265">
                  <c:v>42614</c:v>
                </c:pt>
                <c:pt idx="266">
                  <c:v>42644</c:v>
                </c:pt>
                <c:pt idx="267">
                  <c:v>42675</c:v>
                </c:pt>
                <c:pt idx="268">
                  <c:v>42705</c:v>
                </c:pt>
                <c:pt idx="269">
                  <c:v>42736</c:v>
                </c:pt>
                <c:pt idx="270">
                  <c:v>42767</c:v>
                </c:pt>
                <c:pt idx="271">
                  <c:v>42795</c:v>
                </c:pt>
                <c:pt idx="272">
                  <c:v>42826</c:v>
                </c:pt>
                <c:pt idx="273">
                  <c:v>42856</c:v>
                </c:pt>
                <c:pt idx="274">
                  <c:v>42887</c:v>
                </c:pt>
                <c:pt idx="275">
                  <c:v>42917</c:v>
                </c:pt>
                <c:pt idx="276">
                  <c:v>42948</c:v>
                </c:pt>
                <c:pt idx="277">
                  <c:v>42979</c:v>
                </c:pt>
                <c:pt idx="278">
                  <c:v>43009</c:v>
                </c:pt>
                <c:pt idx="279">
                  <c:v>43040</c:v>
                </c:pt>
                <c:pt idx="280">
                  <c:v>43070</c:v>
                </c:pt>
                <c:pt idx="281">
                  <c:v>43101</c:v>
                </c:pt>
                <c:pt idx="282">
                  <c:v>43132</c:v>
                </c:pt>
                <c:pt idx="283">
                  <c:v>43160</c:v>
                </c:pt>
                <c:pt idx="284">
                  <c:v>43191</c:v>
                </c:pt>
                <c:pt idx="285">
                  <c:v>43221</c:v>
                </c:pt>
                <c:pt idx="286">
                  <c:v>43252</c:v>
                </c:pt>
                <c:pt idx="287">
                  <c:v>43282</c:v>
                </c:pt>
                <c:pt idx="288">
                  <c:v>43313</c:v>
                </c:pt>
                <c:pt idx="289">
                  <c:v>43344</c:v>
                </c:pt>
                <c:pt idx="290">
                  <c:v>43374</c:v>
                </c:pt>
                <c:pt idx="291">
                  <c:v>43405</c:v>
                </c:pt>
                <c:pt idx="292">
                  <c:v>43435</c:v>
                </c:pt>
                <c:pt idx="293">
                  <c:v>43466</c:v>
                </c:pt>
                <c:pt idx="294">
                  <c:v>43497</c:v>
                </c:pt>
                <c:pt idx="295">
                  <c:v>43525</c:v>
                </c:pt>
                <c:pt idx="296">
                  <c:v>43556</c:v>
                </c:pt>
                <c:pt idx="297">
                  <c:v>43586</c:v>
                </c:pt>
                <c:pt idx="298">
                  <c:v>43617</c:v>
                </c:pt>
                <c:pt idx="299">
                  <c:v>43647</c:v>
                </c:pt>
                <c:pt idx="300">
                  <c:v>43678</c:v>
                </c:pt>
                <c:pt idx="301">
                  <c:v>43709</c:v>
                </c:pt>
                <c:pt idx="302">
                  <c:v>43739</c:v>
                </c:pt>
                <c:pt idx="303">
                  <c:v>43770</c:v>
                </c:pt>
                <c:pt idx="304">
                  <c:v>43800</c:v>
                </c:pt>
                <c:pt idx="305">
                  <c:v>43831</c:v>
                </c:pt>
                <c:pt idx="306">
                  <c:v>43862</c:v>
                </c:pt>
                <c:pt idx="307">
                  <c:v>43891</c:v>
                </c:pt>
                <c:pt idx="308">
                  <c:v>43922</c:v>
                </c:pt>
                <c:pt idx="309">
                  <c:v>43952</c:v>
                </c:pt>
                <c:pt idx="310">
                  <c:v>43983</c:v>
                </c:pt>
                <c:pt idx="311">
                  <c:v>44013</c:v>
                </c:pt>
                <c:pt idx="312">
                  <c:v>44044</c:v>
                </c:pt>
                <c:pt idx="313">
                  <c:v>44075</c:v>
                </c:pt>
                <c:pt idx="314">
                  <c:v>44105</c:v>
                </c:pt>
                <c:pt idx="315">
                  <c:v>44136</c:v>
                </c:pt>
                <c:pt idx="316">
                  <c:v>44166</c:v>
                </c:pt>
                <c:pt idx="317">
                  <c:v>44197</c:v>
                </c:pt>
                <c:pt idx="318">
                  <c:v>44228</c:v>
                </c:pt>
                <c:pt idx="319">
                  <c:v>44256</c:v>
                </c:pt>
                <c:pt idx="320">
                  <c:v>44287</c:v>
                </c:pt>
                <c:pt idx="321">
                  <c:v>44317</c:v>
                </c:pt>
                <c:pt idx="322">
                  <c:v>44348</c:v>
                </c:pt>
                <c:pt idx="323">
                  <c:v>44378</c:v>
                </c:pt>
                <c:pt idx="324">
                  <c:v>44409</c:v>
                </c:pt>
                <c:pt idx="325">
                  <c:v>44440</c:v>
                </c:pt>
                <c:pt idx="326">
                  <c:v>44470</c:v>
                </c:pt>
                <c:pt idx="327">
                  <c:v>44501</c:v>
                </c:pt>
                <c:pt idx="328">
                  <c:v>44531</c:v>
                </c:pt>
                <c:pt idx="329">
                  <c:v>44562</c:v>
                </c:pt>
                <c:pt idx="330">
                  <c:v>44593</c:v>
                </c:pt>
                <c:pt idx="331">
                  <c:v>44621</c:v>
                </c:pt>
                <c:pt idx="332">
                  <c:v>44652</c:v>
                </c:pt>
                <c:pt idx="333">
                  <c:v>44682</c:v>
                </c:pt>
                <c:pt idx="334">
                  <c:v>44713</c:v>
                </c:pt>
                <c:pt idx="335">
                  <c:v>44743</c:v>
                </c:pt>
                <c:pt idx="336">
                  <c:v>44774</c:v>
                </c:pt>
                <c:pt idx="337">
                  <c:v>44805</c:v>
                </c:pt>
                <c:pt idx="338">
                  <c:v>44835</c:v>
                </c:pt>
                <c:pt idx="339">
                  <c:v>44866</c:v>
                </c:pt>
                <c:pt idx="340">
                  <c:v>44896</c:v>
                </c:pt>
                <c:pt idx="341">
                  <c:v>44927</c:v>
                </c:pt>
                <c:pt idx="342">
                  <c:v>44958</c:v>
                </c:pt>
                <c:pt idx="343">
                  <c:v>44986</c:v>
                </c:pt>
                <c:pt idx="344">
                  <c:v>45017</c:v>
                </c:pt>
                <c:pt idx="345">
                  <c:v>45047</c:v>
                </c:pt>
                <c:pt idx="346">
                  <c:v>45078</c:v>
                </c:pt>
                <c:pt idx="347">
                  <c:v>45108</c:v>
                </c:pt>
                <c:pt idx="348">
                  <c:v>45139</c:v>
                </c:pt>
                <c:pt idx="349">
                  <c:v>45170</c:v>
                </c:pt>
                <c:pt idx="350">
                  <c:v>45200</c:v>
                </c:pt>
                <c:pt idx="351">
                  <c:v>45231</c:v>
                </c:pt>
                <c:pt idx="352">
                  <c:v>45261</c:v>
                </c:pt>
                <c:pt idx="353">
                  <c:v>45292</c:v>
                </c:pt>
                <c:pt idx="354">
                  <c:v>45323</c:v>
                </c:pt>
                <c:pt idx="355">
                  <c:v>45352</c:v>
                </c:pt>
                <c:pt idx="356">
                  <c:v>45383</c:v>
                </c:pt>
                <c:pt idx="357">
                  <c:v>45413</c:v>
                </c:pt>
                <c:pt idx="358">
                  <c:v>45444</c:v>
                </c:pt>
                <c:pt idx="359">
                  <c:v>45474</c:v>
                </c:pt>
                <c:pt idx="360">
                  <c:v>45505</c:v>
                </c:pt>
                <c:pt idx="361">
                  <c:v>45536</c:v>
                </c:pt>
                <c:pt idx="362">
                  <c:v>45566</c:v>
                </c:pt>
                <c:pt idx="363">
                  <c:v>45597</c:v>
                </c:pt>
                <c:pt idx="364">
                  <c:v>45627</c:v>
                </c:pt>
                <c:pt idx="365">
                  <c:v>45658</c:v>
                </c:pt>
                <c:pt idx="366">
                  <c:v>45689</c:v>
                </c:pt>
                <c:pt idx="367">
                  <c:v>45717</c:v>
                </c:pt>
                <c:pt idx="368">
                  <c:v>45748</c:v>
                </c:pt>
                <c:pt idx="369">
                  <c:v>45778</c:v>
                </c:pt>
                <c:pt idx="370">
                  <c:v>45809</c:v>
                </c:pt>
                <c:pt idx="371">
                  <c:v>45839</c:v>
                </c:pt>
                <c:pt idx="372">
                  <c:v>45870</c:v>
                </c:pt>
                <c:pt idx="373">
                  <c:v>45901</c:v>
                </c:pt>
                <c:pt idx="374">
                  <c:v>45931</c:v>
                </c:pt>
                <c:pt idx="375">
                  <c:v>45962</c:v>
                </c:pt>
                <c:pt idx="376">
                  <c:v>45992</c:v>
                </c:pt>
                <c:pt idx="377">
                  <c:v>46023</c:v>
                </c:pt>
                <c:pt idx="378">
                  <c:v>46054</c:v>
                </c:pt>
                <c:pt idx="379">
                  <c:v>46082</c:v>
                </c:pt>
                <c:pt idx="380">
                  <c:v>46113</c:v>
                </c:pt>
                <c:pt idx="381">
                  <c:v>46143</c:v>
                </c:pt>
              </c:numCache>
            </c:numRef>
          </c:cat>
          <c:val>
            <c:numRef>
              <c:f>'1-BRL PP Chart'!$F$4:$F$385</c:f>
              <c:numCache>
                <c:formatCode>0.00%</c:formatCode>
                <c:ptCount val="382"/>
                <c:pt idx="0">
                  <c:v>-1.826035735322995E-2</c:v>
                </c:pt>
                <c:pt idx="1">
                  <c:v>-1.5069437604648961E-2</c:v>
                </c:pt>
                <c:pt idx="2">
                  <c:v>-2.5531085558370692E-2</c:v>
                </c:pt>
                <c:pt idx="3">
                  <c:v>-2.733197159809353E-2</c:v>
                </c:pt>
                <c:pt idx="4">
                  <c:v>-1.681250614492158E-2</c:v>
                </c:pt>
                <c:pt idx="5">
                  <c:v>-1.6715830875122961E-2</c:v>
                </c:pt>
                <c:pt idx="6">
                  <c:v>-1.0097010492971514E-2</c:v>
                </c:pt>
                <c:pt idx="7">
                  <c:v>-1.5263417035943139E-2</c:v>
                </c:pt>
                <c:pt idx="8">
                  <c:v>-2.37235185004393E-2</c:v>
                </c:pt>
                <c:pt idx="9">
                  <c:v>-2.6005649167234801E-2</c:v>
                </c:pt>
                <c:pt idx="10">
                  <c:v>-2.2100528065714831E-2</c:v>
                </c:pt>
                <c:pt idx="11">
                  <c:v>-2.3055881203595252E-2</c:v>
                </c:pt>
                <c:pt idx="12">
                  <c:v>-9.8029507872066102E-3</c:v>
                </c:pt>
                <c:pt idx="13">
                  <c:v>-9.8029507872069432E-3</c:v>
                </c:pt>
                <c:pt idx="14">
                  <c:v>-1.3903954245143457E-2</c:v>
                </c:pt>
                <c:pt idx="15">
                  <c:v>-1.4487040504582382E-2</c:v>
                </c:pt>
                <c:pt idx="16">
                  <c:v>-1.5360378101614947E-2</c:v>
                </c:pt>
                <c:pt idx="17">
                  <c:v>-1.322281428853378E-2</c:v>
                </c:pt>
                <c:pt idx="18">
                  <c:v>-1.0194991586657265E-2</c:v>
                </c:pt>
                <c:pt idx="19">
                  <c:v>-3.4877927254609586E-3</c:v>
                </c:pt>
                <c:pt idx="20">
                  <c:v>-1.2443215484890247E-2</c:v>
                </c:pt>
                <c:pt idx="21">
                  <c:v>-1.2052953961667612E-2</c:v>
                </c:pt>
                <c:pt idx="22">
                  <c:v>-1.1760055341436648E-2</c:v>
                </c:pt>
                <c:pt idx="23">
                  <c:v>-1.0978142616952069E-2</c:v>
                </c:pt>
                <c:pt idx="24">
                  <c:v>-4.3807248108324037E-3</c:v>
                </c:pt>
                <c:pt idx="25">
                  <c:v>-1.4977533699451762E-3</c:v>
                </c:pt>
                <c:pt idx="26">
                  <c:v>-2.9910269192421346E-3</c:v>
                </c:pt>
                <c:pt idx="27">
                  <c:v>-3.1897926634769647E-3</c:v>
                </c:pt>
                <c:pt idx="28">
                  <c:v>-4.678013337314546E-3</c:v>
                </c:pt>
                <c:pt idx="29">
                  <c:v>-1.1662383870330029E-2</c:v>
                </c:pt>
                <c:pt idx="30">
                  <c:v>-4.9751243781093191E-3</c:v>
                </c:pt>
                <c:pt idx="31">
                  <c:v>-5.0741219779127933E-3</c:v>
                </c:pt>
                <c:pt idx="32">
                  <c:v>-8.7232355273589857E-3</c:v>
                </c:pt>
                <c:pt idx="33">
                  <c:v>-4.0832586395778137E-3</c:v>
                </c:pt>
                <c:pt idx="34">
                  <c:v>-5.3709966182614588E-3</c:v>
                </c:pt>
                <c:pt idx="35">
                  <c:v>-2.1951706246258196E-3</c:v>
                </c:pt>
                <c:pt idx="36">
                  <c:v>2.000400080015563E-4</c:v>
                </c:pt>
                <c:pt idx="37">
                  <c:v>-5.99640215870334E-4</c:v>
                </c:pt>
                <c:pt idx="38">
                  <c:v>-2.2947221390801076E-3</c:v>
                </c:pt>
                <c:pt idx="39">
                  <c:v>-1.6971149046621781E-3</c:v>
                </c:pt>
                <c:pt idx="40">
                  <c:v>-4.2815891665836103E-3</c:v>
                </c:pt>
                <c:pt idx="41">
                  <c:v>-7.0499453877471696E-3</c:v>
                </c:pt>
                <c:pt idx="42">
                  <c:v>-4.5789368903044192E-3</c:v>
                </c:pt>
                <c:pt idx="43">
                  <c:v>-3.3884791708193029E-3</c:v>
                </c:pt>
                <c:pt idx="44">
                  <c:v>-2.3942537909019679E-3</c:v>
                </c:pt>
                <c:pt idx="45">
                  <c:v>-4.975124378109208E-3</c:v>
                </c:pt>
                <c:pt idx="46">
                  <c:v>-1.9996000799837876E-4</c:v>
                </c:pt>
                <c:pt idx="47">
                  <c:v>1.2014417300760805E-3</c:v>
                </c:pt>
                <c:pt idx="48">
                  <c:v>5.1261433309879312E-3</c:v>
                </c:pt>
                <c:pt idx="49">
                  <c:v>2.2048506714773541E-3</c:v>
                </c:pt>
                <c:pt idx="50">
                  <c:v>-1.9996000799837876E-4</c:v>
                </c:pt>
                <c:pt idx="51">
                  <c:v>1.2014417300760805E-3</c:v>
                </c:pt>
                <c:pt idx="52">
                  <c:v>-3.2891458187980227E-3</c:v>
                </c:pt>
                <c:pt idx="53">
                  <c:v>-6.951340615689916E-3</c:v>
                </c:pt>
                <c:pt idx="54">
                  <c:v>-1.0390895596239513E-2</c:v>
                </c:pt>
                <c:pt idx="55">
                  <c:v>-1.0880316518298683E-2</c:v>
                </c:pt>
                <c:pt idx="56">
                  <c:v>-5.5688146380271641E-3</c:v>
                </c:pt>
                <c:pt idx="57">
                  <c:v>-2.9910269192421346E-3</c:v>
                </c:pt>
                <c:pt idx="58">
                  <c:v>-1.8963968459925207E-3</c:v>
                </c:pt>
                <c:pt idx="59">
                  <c:v>-1.0782471065387211E-2</c:v>
                </c:pt>
                <c:pt idx="60">
                  <c:v>-5.5688146380271641E-3</c:v>
                </c:pt>
                <c:pt idx="61">
                  <c:v>-3.090419698933311E-3</c:v>
                </c:pt>
                <c:pt idx="62">
                  <c:v>-1.1760055341436981E-2</c:v>
                </c:pt>
                <c:pt idx="63">
                  <c:v>-9.4105993065876081E-3</c:v>
                </c:pt>
                <c:pt idx="64">
                  <c:v>-5.9642147117295874E-3</c:v>
                </c:pt>
                <c:pt idx="65">
                  <c:v>-6.1617968594712691E-3</c:v>
                </c:pt>
                <c:pt idx="66">
                  <c:v>-1.2983121941476661E-3</c:v>
                </c:pt>
                <c:pt idx="67">
                  <c:v>-2.1951706246257086E-3</c:v>
                </c:pt>
                <c:pt idx="68">
                  <c:v>-4.1824337781317666E-3</c:v>
                </c:pt>
                <c:pt idx="69">
                  <c:v>-9.999000100002764E-5</c:v>
                </c:pt>
                <c:pt idx="70">
                  <c:v>-2.2947221390799966E-3</c:v>
                </c:pt>
                <c:pt idx="71">
                  <c:v>-1.5844897155791737E-2</c:v>
                </c:pt>
                <c:pt idx="72">
                  <c:v>-1.293060902181431E-2</c:v>
                </c:pt>
                <c:pt idx="73">
                  <c:v>-2.2947221390801076E-3</c:v>
                </c:pt>
                <c:pt idx="74">
                  <c:v>-1.3980427401639739E-3</c:v>
                </c:pt>
                <c:pt idx="75">
                  <c:v>-3.1897926634769647E-3</c:v>
                </c:pt>
                <c:pt idx="76">
                  <c:v>-5.8653941743712634E-3</c:v>
                </c:pt>
                <c:pt idx="77">
                  <c:v>-5.667694143382862E-3</c:v>
                </c:pt>
                <c:pt idx="78">
                  <c:v>-4.5789368903045302E-3</c:v>
                </c:pt>
                <c:pt idx="79">
                  <c:v>-3.7856146642758493E-3</c:v>
                </c:pt>
                <c:pt idx="80">
                  <c:v>-5.7665539868760884E-3</c:v>
                </c:pt>
                <c:pt idx="81">
                  <c:v>-4.0832586395777026E-3</c:v>
                </c:pt>
                <c:pt idx="82">
                  <c:v>-5.1730998806208683E-3</c:v>
                </c:pt>
                <c:pt idx="83">
                  <c:v>-1.3125431757623596E-2</c:v>
                </c:pt>
                <c:pt idx="84">
                  <c:v>-6.9513406156902491E-3</c:v>
                </c:pt>
                <c:pt idx="85">
                  <c:v>-2.7921818907057361E-3</c:v>
                </c:pt>
                <c:pt idx="86">
                  <c:v>-8.2316770802339789E-3</c:v>
                </c:pt>
                <c:pt idx="87">
                  <c:v>-7.0499453877471696E-3</c:v>
                </c:pt>
                <c:pt idx="88">
                  <c:v>-6.4580228514655724E-3</c:v>
                </c:pt>
                <c:pt idx="89">
                  <c:v>-5.1730998806205353E-3</c:v>
                </c:pt>
                <c:pt idx="90">
                  <c:v>-3.5870864886410336E-3</c:v>
                </c:pt>
                <c:pt idx="91">
                  <c:v>-5.9642147117296984E-3</c:v>
                </c:pt>
                <c:pt idx="92">
                  <c:v>-7.9365079365079083E-3</c:v>
                </c:pt>
                <c:pt idx="93">
                  <c:v>-2.0955992415926383E-3</c:v>
                </c:pt>
                <c:pt idx="94">
                  <c:v>-4.1824337781317666E-3</c:v>
                </c:pt>
                <c:pt idx="95">
                  <c:v>-1.176005534143687E-2</c:v>
                </c:pt>
                <c:pt idx="96">
                  <c:v>-6.4580228514653504E-3</c:v>
                </c:pt>
                <c:pt idx="97">
                  <c:v>-7.1485305798251186E-3</c:v>
                </c:pt>
                <c:pt idx="98">
                  <c:v>-1.2930609021814421E-2</c:v>
                </c:pt>
                <c:pt idx="99">
                  <c:v>-2.9314696175499755E-2</c:v>
                </c:pt>
                <c:pt idx="100">
                  <c:v>-2.0568070519098813E-2</c:v>
                </c:pt>
                <c:pt idx="101">
                  <c:v>-2.2004889975550168E-2</c:v>
                </c:pt>
                <c:pt idx="102">
                  <c:v>-1.5457320074825254E-2</c:v>
                </c:pt>
                <c:pt idx="103">
                  <c:v>-1.215054825644557E-2</c:v>
                </c:pt>
                <c:pt idx="104">
                  <c:v>-9.6068139051205259E-3</c:v>
                </c:pt>
                <c:pt idx="105">
                  <c:v>-6.0630156048107064E-3</c:v>
                </c:pt>
                <c:pt idx="106">
                  <c:v>1.502253380070151E-3</c:v>
                </c:pt>
                <c:pt idx="107">
                  <c:v>-1.9960079840318778E-3</c:v>
                </c:pt>
                <c:pt idx="108">
                  <c:v>-3.388479170819414E-3</c:v>
                </c:pt>
                <c:pt idx="109">
                  <c:v>-7.7396308791426449E-3</c:v>
                </c:pt>
                <c:pt idx="110">
                  <c:v>-2.8916143184763987E-3</c:v>
                </c:pt>
                <c:pt idx="111">
                  <c:v>-3.3884791708191919E-3</c:v>
                </c:pt>
                <c:pt idx="112">
                  <c:v>-5.1730998806208683E-3</c:v>
                </c:pt>
                <c:pt idx="113">
                  <c:v>-7.5426756649463744E-3</c:v>
                </c:pt>
                <c:pt idx="114">
                  <c:v>-6.0630156048107064E-3</c:v>
                </c:pt>
                <c:pt idx="115">
                  <c:v>-4.678013337314546E-3</c:v>
                </c:pt>
                <c:pt idx="116">
                  <c:v>-3.6863604662747962E-3</c:v>
                </c:pt>
                <c:pt idx="117">
                  <c:v>-5.0741219779125712E-3</c:v>
                </c:pt>
                <c:pt idx="118">
                  <c:v>-7.0499453877468365E-3</c:v>
                </c:pt>
                <c:pt idx="119">
                  <c:v>-9.0179367753446815E-3</c:v>
                </c:pt>
                <c:pt idx="120">
                  <c:v>-6.8527162578209122E-3</c:v>
                </c:pt>
                <c:pt idx="121">
                  <c:v>-3.2891458187980227E-3</c:v>
                </c:pt>
                <c:pt idx="122">
                  <c:v>-4.3807248108322927E-3</c:v>
                </c:pt>
                <c:pt idx="123">
                  <c:v>-6.8527162578209122E-3</c:v>
                </c:pt>
                <c:pt idx="124">
                  <c:v>-8.5266706325598518E-3</c:v>
                </c:pt>
                <c:pt idx="125">
                  <c:v>-5.7665539868760884E-3</c:v>
                </c:pt>
                <c:pt idx="126">
                  <c:v>-5.8653941743713744E-3</c:v>
                </c:pt>
                <c:pt idx="127">
                  <c:v>-6.0630156048107064E-3</c:v>
                </c:pt>
                <c:pt idx="128">
                  <c:v>-8.6249628234359443E-3</c:v>
                </c:pt>
                <c:pt idx="129">
                  <c:v>-4.8761070753308156E-3</c:v>
                </c:pt>
                <c:pt idx="130">
                  <c:v>2.000400080015563E-4</c:v>
                </c:pt>
                <c:pt idx="131">
                  <c:v>-2.4937655860349794E-3</c:v>
                </c:pt>
                <c:pt idx="132">
                  <c:v>-1.6971149046621781E-3</c:v>
                </c:pt>
                <c:pt idx="133">
                  <c:v>-3.4877927254608476E-3</c:v>
                </c:pt>
                <c:pt idx="134">
                  <c:v>-7.4441687344912744E-3</c:v>
                </c:pt>
                <c:pt idx="135">
                  <c:v>-5.4699154649426873E-3</c:v>
                </c:pt>
                <c:pt idx="136">
                  <c:v>-3.5870864886411447E-3</c:v>
                </c:pt>
                <c:pt idx="137">
                  <c:v>-5.8653941743711524E-3</c:v>
                </c:pt>
                <c:pt idx="138">
                  <c:v>-4.0832586395778137E-3</c:v>
                </c:pt>
                <c:pt idx="139">
                  <c:v>-4.2815891665836103E-3</c:v>
                </c:pt>
                <c:pt idx="140">
                  <c:v>-2.0955992415924163E-3</c:v>
                </c:pt>
                <c:pt idx="141">
                  <c:v>-9.9900099900085415E-4</c:v>
                </c:pt>
                <c:pt idx="142">
                  <c:v>2.1044192804891004E-3</c:v>
                </c:pt>
                <c:pt idx="143">
                  <c:v>-1.8963968459925207E-3</c:v>
                </c:pt>
                <c:pt idx="144">
                  <c:v>-4.997501249375258E-4</c:v>
                </c:pt>
                <c:pt idx="145">
                  <c:v>-2.0955992415928604E-3</c:v>
                </c:pt>
                <c:pt idx="146">
                  <c:v>-3.2891458187980227E-3</c:v>
                </c:pt>
                <c:pt idx="147">
                  <c:v>-3.090419698933311E-3</c:v>
                </c:pt>
                <c:pt idx="148">
                  <c:v>-4.7770700636942109E-3</c:v>
                </c:pt>
                <c:pt idx="149">
                  <c:v>-4.3807248108324037E-3</c:v>
                </c:pt>
                <c:pt idx="150">
                  <c:v>-4.3807248108322927E-3</c:v>
                </c:pt>
                <c:pt idx="151">
                  <c:v>-3.6863604662745741E-3</c:v>
                </c:pt>
                <c:pt idx="152">
                  <c:v>-2.4937655860349794E-3</c:v>
                </c:pt>
                <c:pt idx="153">
                  <c:v>-2.7921818907058471E-3</c:v>
                </c:pt>
                <c:pt idx="154">
                  <c:v>-2.7921818907059581E-3</c:v>
                </c:pt>
                <c:pt idx="155">
                  <c:v>-2.3942537909017458E-3</c:v>
                </c:pt>
                <c:pt idx="156">
                  <c:v>-4.6780133373147681E-3</c:v>
                </c:pt>
                <c:pt idx="157">
                  <c:v>-1.7967658215213289E-3</c:v>
                </c:pt>
                <c:pt idx="158">
                  <c:v>-2.9910269192420236E-3</c:v>
                </c:pt>
                <c:pt idx="159">
                  <c:v>-3.7856146642757382E-3</c:v>
                </c:pt>
                <c:pt idx="160">
                  <c:v>-7.3456422473693328E-3</c:v>
                </c:pt>
                <c:pt idx="161">
                  <c:v>-5.3709966182615698E-3</c:v>
                </c:pt>
                <c:pt idx="162">
                  <c:v>-4.8761070753308156E-3</c:v>
                </c:pt>
                <c:pt idx="163">
                  <c:v>-4.7770700636942109E-3</c:v>
                </c:pt>
                <c:pt idx="164">
                  <c:v>-5.4699154649429094E-3</c:v>
                </c:pt>
                <c:pt idx="165">
                  <c:v>-7.8380791745213951E-3</c:v>
                </c:pt>
                <c:pt idx="166">
                  <c:v>-7.3456422473695548E-3</c:v>
                </c:pt>
                <c:pt idx="167">
                  <c:v>-5.2720580921118421E-3</c:v>
                </c:pt>
                <c:pt idx="168">
                  <c:v>-2.7921818907059581E-3</c:v>
                </c:pt>
                <c:pt idx="169">
                  <c:v>-2.5932575304207228E-3</c:v>
                </c:pt>
                <c:pt idx="170">
                  <c:v>-4.4798407167744303E-3</c:v>
                </c:pt>
                <c:pt idx="171">
                  <c:v>-3.5870864886408116E-3</c:v>
                </c:pt>
                <c:pt idx="172">
                  <c:v>-2.7921818907060691E-3</c:v>
                </c:pt>
                <c:pt idx="173">
                  <c:v>-4.7770700636940999E-3</c:v>
                </c:pt>
                <c:pt idx="174">
                  <c:v>-5.4699154649429094E-3</c:v>
                </c:pt>
                <c:pt idx="175">
                  <c:v>-1.9960079840317668E-3</c:v>
                </c:pt>
                <c:pt idx="176">
                  <c:v>-4.7770700636942109E-3</c:v>
                </c:pt>
                <c:pt idx="177">
                  <c:v>-4.678013337314435E-3</c:v>
                </c:pt>
                <c:pt idx="178">
                  <c:v>-3.5870864886409226E-3</c:v>
                </c:pt>
                <c:pt idx="179">
                  <c:v>-2.3942537909017458E-3</c:v>
                </c:pt>
                <c:pt idx="180">
                  <c:v>-1.4977533699452872E-3</c:v>
                </c:pt>
                <c:pt idx="181">
                  <c:v>-2.3942537909016348E-3</c:v>
                </c:pt>
                <c:pt idx="182">
                  <c:v>-2.7921818907059581E-3</c:v>
                </c:pt>
                <c:pt idx="183">
                  <c:v>-4.0832586395778137E-3</c:v>
                </c:pt>
                <c:pt idx="184">
                  <c:v>-3.6863604662746852E-3</c:v>
                </c:pt>
                <c:pt idx="185">
                  <c:v>-7.4441687344914964E-3</c:v>
                </c:pt>
                <c:pt idx="186">
                  <c:v>-7.7396308791426449E-3</c:v>
                </c:pt>
                <c:pt idx="187">
                  <c:v>-5.1730998806208683E-3</c:v>
                </c:pt>
                <c:pt idx="188">
                  <c:v>-5.667694143382862E-3</c:v>
                </c:pt>
                <c:pt idx="189">
                  <c:v>-4.2815891665836103E-3</c:v>
                </c:pt>
                <c:pt idx="190">
                  <c:v>0</c:v>
                </c:pt>
                <c:pt idx="191">
                  <c:v>-9.9990000999805595E-5</c:v>
                </c:pt>
                <c:pt idx="192">
                  <c:v>-3.9984006397431049E-4</c:v>
                </c:pt>
                <c:pt idx="193">
                  <c:v>-4.4798407167744303E-3</c:v>
                </c:pt>
                <c:pt idx="194">
                  <c:v>-7.4441687344913854E-3</c:v>
                </c:pt>
                <c:pt idx="195">
                  <c:v>-8.2316770802340899E-3</c:v>
                </c:pt>
                <c:pt idx="196">
                  <c:v>-6.2605584815661475E-3</c:v>
                </c:pt>
                <c:pt idx="197">
                  <c:v>-8.2316770802340899E-3</c:v>
                </c:pt>
                <c:pt idx="198">
                  <c:v>-7.9365079365077973E-3</c:v>
                </c:pt>
                <c:pt idx="199">
                  <c:v>-7.8380791745213951E-3</c:v>
                </c:pt>
                <c:pt idx="200">
                  <c:v>-7.6411630445569756E-3</c:v>
                </c:pt>
                <c:pt idx="201">
                  <c:v>-4.678013337314435E-3</c:v>
                </c:pt>
                <c:pt idx="202">
                  <c:v>-1.4977533699450651E-3</c:v>
                </c:pt>
                <c:pt idx="203">
                  <c:v>-1.5974440894570563E-3</c:v>
                </c:pt>
                <c:pt idx="204">
                  <c:v>-3.6863604662747962E-3</c:v>
                </c:pt>
                <c:pt idx="205">
                  <c:v>-5.272058092111731E-3</c:v>
                </c:pt>
                <c:pt idx="206">
                  <c:v>-4.2815891665837214E-3</c:v>
                </c:pt>
                <c:pt idx="207">
                  <c:v>-5.1730998806207573E-3</c:v>
                </c:pt>
                <c:pt idx="208">
                  <c:v>-4.9751243781095411E-3</c:v>
                </c:pt>
                <c:pt idx="209">
                  <c:v>-5.5688146380268311E-3</c:v>
                </c:pt>
                <c:pt idx="210">
                  <c:v>-4.4798407167744303E-3</c:v>
                </c:pt>
                <c:pt idx="211">
                  <c:v>-2.0955992415926383E-3</c:v>
                </c:pt>
                <c:pt idx="212">
                  <c:v>-6.3593004769475492E-3</c:v>
                </c:pt>
                <c:pt idx="213">
                  <c:v>-3.5870864886411447E-3</c:v>
                </c:pt>
                <c:pt idx="214">
                  <c:v>-7.9936051159057442E-4</c:v>
                </c:pt>
                <c:pt idx="215">
                  <c:v>-4.2815891665834993E-3</c:v>
                </c:pt>
                <c:pt idx="216">
                  <c:v>-4.0832586395777026E-3</c:v>
                </c:pt>
                <c:pt idx="217">
                  <c:v>-5.66769414338264E-3</c:v>
                </c:pt>
                <c:pt idx="218">
                  <c:v>-5.8653941743713744E-3</c:v>
                </c:pt>
                <c:pt idx="219">
                  <c:v>-5.9642147117295874E-3</c:v>
                </c:pt>
                <c:pt idx="220">
                  <c:v>-7.8380791745211731E-3</c:v>
                </c:pt>
                <c:pt idx="221">
                  <c:v>-8.5266706325600738E-3</c:v>
                </c:pt>
                <c:pt idx="222">
                  <c:v>-5.9642147117298094E-3</c:v>
                </c:pt>
                <c:pt idx="223">
                  <c:v>-4.678013337314324E-3</c:v>
                </c:pt>
                <c:pt idx="224">
                  <c:v>-5.4699154649427983E-3</c:v>
                </c:pt>
                <c:pt idx="225">
                  <c:v>-3.6863604662750182E-3</c:v>
                </c:pt>
                <c:pt idx="226">
                  <c:v>-2.5932575304209449E-3</c:v>
                </c:pt>
                <c:pt idx="227">
                  <c:v>-2.9991002699181202E-4</c:v>
                </c:pt>
                <c:pt idx="228">
                  <c:v>-2.3942537909016348E-3</c:v>
                </c:pt>
                <c:pt idx="229">
                  <c:v>-3.4877927254609586E-3</c:v>
                </c:pt>
                <c:pt idx="230">
                  <c:v>-5.667694143382862E-3</c:v>
                </c:pt>
                <c:pt idx="231">
                  <c:v>-5.3709966182612368E-3</c:v>
                </c:pt>
                <c:pt idx="232">
                  <c:v>-9.1161315893780737E-3</c:v>
                </c:pt>
                <c:pt idx="233">
                  <c:v>-5.4699154649427983E-3</c:v>
                </c:pt>
                <c:pt idx="234">
                  <c:v>-6.8527162578209122E-3</c:v>
                </c:pt>
                <c:pt idx="235">
                  <c:v>-9.1161315893778516E-3</c:v>
                </c:pt>
                <c:pt idx="236">
                  <c:v>-6.6554087612992197E-3</c:v>
                </c:pt>
                <c:pt idx="237">
                  <c:v>-4.5789368903044192E-3</c:v>
                </c:pt>
                <c:pt idx="238">
                  <c:v>-3.9840637450199168E-3</c:v>
                </c:pt>
                <c:pt idx="239">
                  <c:v>-9.9990000999805595E-5</c:v>
                </c:pt>
                <c:pt idx="240">
                  <c:v>-2.4937655860347574E-3</c:v>
                </c:pt>
                <c:pt idx="241">
                  <c:v>-5.6676941433829731E-3</c:v>
                </c:pt>
                <c:pt idx="242">
                  <c:v>-4.1824337781317666E-3</c:v>
                </c:pt>
                <c:pt idx="243">
                  <c:v>-5.0741219779127933E-3</c:v>
                </c:pt>
                <c:pt idx="244">
                  <c:v>-7.7396308791426449E-3</c:v>
                </c:pt>
                <c:pt idx="245">
                  <c:v>-1.224812327143443E-2</c:v>
                </c:pt>
                <c:pt idx="246">
                  <c:v>-1.2052953961667501E-2</c:v>
                </c:pt>
                <c:pt idx="247">
                  <c:v>-1.3028030003947921E-2</c:v>
                </c:pt>
                <c:pt idx="248">
                  <c:v>-7.0499453877471696E-3</c:v>
                </c:pt>
                <c:pt idx="249">
                  <c:v>-7.3456422473693328E-3</c:v>
                </c:pt>
                <c:pt idx="250">
                  <c:v>-7.8380791745215062E-3</c:v>
                </c:pt>
                <c:pt idx="251">
                  <c:v>-6.1617968594711581E-3</c:v>
                </c:pt>
                <c:pt idx="252">
                  <c:v>-2.1951706246259306E-3</c:v>
                </c:pt>
                <c:pt idx="253">
                  <c:v>-5.3709966182615698E-3</c:v>
                </c:pt>
                <c:pt idx="254">
                  <c:v>-8.1333068835549582E-3</c:v>
                </c:pt>
                <c:pt idx="255">
                  <c:v>-9.9990099990100445E-3</c:v>
                </c:pt>
                <c:pt idx="256">
                  <c:v>-9.5087163232965288E-3</c:v>
                </c:pt>
                <c:pt idx="257">
                  <c:v>-1.254073269477618E-2</c:v>
                </c:pt>
                <c:pt idx="258">
                  <c:v>-8.9197224975221534E-3</c:v>
                </c:pt>
                <c:pt idx="259">
                  <c:v>-4.2815891665834993E-3</c:v>
                </c:pt>
                <c:pt idx="260">
                  <c:v>-6.0630156048108175E-3</c:v>
                </c:pt>
                <c:pt idx="261">
                  <c:v>-7.7396308791426449E-3</c:v>
                </c:pt>
                <c:pt idx="262">
                  <c:v>-3.4877927254610697E-3</c:v>
                </c:pt>
                <c:pt idx="263">
                  <c:v>-5.1730998806208683E-3</c:v>
                </c:pt>
                <c:pt idx="264">
                  <c:v>-4.3807248108324037E-3</c:v>
                </c:pt>
                <c:pt idx="265">
                  <c:v>-7.993605115904634E-4</c:v>
                </c:pt>
                <c:pt idx="266">
                  <c:v>-2.5932575304209449E-3</c:v>
                </c:pt>
                <c:pt idx="267">
                  <c:v>-1.7967658215211069E-3</c:v>
                </c:pt>
                <c:pt idx="268">
                  <c:v>-2.9910269192423566E-3</c:v>
                </c:pt>
                <c:pt idx="269">
                  <c:v>-3.7856146642757382E-3</c:v>
                </c:pt>
                <c:pt idx="270">
                  <c:v>-3.2891458187981337E-3</c:v>
                </c:pt>
                <c:pt idx="271">
                  <c:v>-2.4937655860348684E-3</c:v>
                </c:pt>
                <c:pt idx="272">
                  <c:v>-1.3980427401638629E-3</c:v>
                </c:pt>
                <c:pt idx="273">
                  <c:v>-3.0904196989335331E-3</c:v>
                </c:pt>
                <c:pt idx="274">
                  <c:v>2.3053021950485419E-3</c:v>
                </c:pt>
                <c:pt idx="275">
                  <c:v>-2.3942537909017458E-3</c:v>
                </c:pt>
                <c:pt idx="276">
                  <c:v>-1.8963968459926317E-3</c:v>
                </c:pt>
                <c:pt idx="277">
                  <c:v>-1.5974440894568342E-3</c:v>
                </c:pt>
                <c:pt idx="278">
                  <c:v>-4.1824337781320997E-3</c:v>
                </c:pt>
                <c:pt idx="279">
                  <c:v>-2.7921818907058471E-3</c:v>
                </c:pt>
                <c:pt idx="280">
                  <c:v>-4.3807248108320707E-3</c:v>
                </c:pt>
                <c:pt idx="281">
                  <c:v>-2.8916143184765097E-3</c:v>
                </c:pt>
                <c:pt idx="282">
                  <c:v>-3.1897926634768536E-3</c:v>
                </c:pt>
                <c:pt idx="283">
                  <c:v>-8.9919072834443448E-4</c:v>
                </c:pt>
                <c:pt idx="284">
                  <c:v>-2.1951706246258196E-3</c:v>
                </c:pt>
                <c:pt idx="285">
                  <c:v>-3.9840637450199168E-3</c:v>
                </c:pt>
                <c:pt idx="286">
                  <c:v>-1.2443215484890024E-2</c:v>
                </c:pt>
                <c:pt idx="287">
                  <c:v>-3.2891458187981337E-3</c:v>
                </c:pt>
                <c:pt idx="288">
                  <c:v>9.0081072965664255E-4</c:v>
                </c:pt>
                <c:pt idx="289">
                  <c:v>-4.777070063694322E-3</c:v>
                </c:pt>
                <c:pt idx="290">
                  <c:v>-4.4798407167744303E-3</c:v>
                </c:pt>
                <c:pt idx="291">
                  <c:v>2.1044192804891004E-3</c:v>
                </c:pt>
                <c:pt idx="292">
                  <c:v>-1.4977533699450651E-3</c:v>
                </c:pt>
                <c:pt idx="293">
                  <c:v>-3.1897926634769647E-3</c:v>
                </c:pt>
                <c:pt idx="294">
                  <c:v>-4.2815891665838324E-3</c:v>
                </c:pt>
                <c:pt idx="295">
                  <c:v>-7.4441687344912744E-3</c:v>
                </c:pt>
                <c:pt idx="296">
                  <c:v>-5.667694143382751E-3</c:v>
                </c:pt>
                <c:pt idx="297">
                  <c:v>-1.2983121941475551E-3</c:v>
                </c:pt>
                <c:pt idx="298">
                  <c:v>-9.9990000999916617E-5</c:v>
                </c:pt>
                <c:pt idx="299">
                  <c:v>-1.8963968459929648E-3</c:v>
                </c:pt>
                <c:pt idx="300">
                  <c:v>-1.0987913295373852E-3</c:v>
                </c:pt>
                <c:pt idx="301">
                  <c:v>4.0016006402554538E-4</c:v>
                </c:pt>
                <c:pt idx="302">
                  <c:v>-9.9900099900085415E-4</c:v>
                </c:pt>
                <c:pt idx="303">
                  <c:v>-5.0741219779129043E-3</c:v>
                </c:pt>
                <c:pt idx="304">
                  <c:v>-1.1369253583786487E-2</c:v>
                </c:pt>
                <c:pt idx="305">
                  <c:v>-2.0955992415925273E-3</c:v>
                </c:pt>
                <c:pt idx="306">
                  <c:v>-2.4937655860349794E-3</c:v>
                </c:pt>
                <c:pt idx="307">
                  <c:v>-6.9951034275994584E-4</c:v>
                </c:pt>
                <c:pt idx="308">
                  <c:v>3.1096398836389927E-3</c:v>
                </c:pt>
                <c:pt idx="309">
                  <c:v>3.8144950813090439E-3</c:v>
                </c:pt>
                <c:pt idx="310">
                  <c:v>-2.5932575304209449E-3</c:v>
                </c:pt>
                <c:pt idx="311">
                  <c:v>-3.5870864886409226E-3</c:v>
                </c:pt>
                <c:pt idx="312">
                  <c:v>-2.3942537909018569E-3</c:v>
                </c:pt>
                <c:pt idx="313">
                  <c:v>-6.3593004769474382E-3</c:v>
                </c:pt>
                <c:pt idx="314">
                  <c:v>-8.5266706325599628E-3</c:v>
                </c:pt>
                <c:pt idx="315">
                  <c:v>-8.8214887501238959E-3</c:v>
                </c:pt>
                <c:pt idx="316">
                  <c:v>-1.3320177602368033E-2</c:v>
                </c:pt>
                <c:pt idx="317">
                  <c:v>-2.4937655860348684E-3</c:v>
                </c:pt>
                <c:pt idx="318">
                  <c:v>-8.5266706325599628E-3</c:v>
                </c:pt>
                <c:pt idx="319">
                  <c:v>-9.2143069454079241E-3</c:v>
                </c:pt>
                <c:pt idx="320">
                  <c:v>-3.0904196989334221E-3</c:v>
                </c:pt>
                <c:pt idx="321">
                  <c:v>-8.2316770802338679E-3</c:v>
                </c:pt>
                <c:pt idx="322">
                  <c:v>-5.272058092111731E-3</c:v>
                </c:pt>
                <c:pt idx="323">
                  <c:v>-9.5087163232965288E-3</c:v>
                </c:pt>
                <c:pt idx="324">
                  <c:v>-8.6249628234360554E-3</c:v>
                </c:pt>
                <c:pt idx="325">
                  <c:v>-1.1466982997232145E-2</c:v>
                </c:pt>
                <c:pt idx="326">
                  <c:v>-1.2345679012345623E-2</c:v>
                </c:pt>
                <c:pt idx="327">
                  <c:v>-9.4105993065874971E-3</c:v>
                </c:pt>
                <c:pt idx="328">
                  <c:v>-7.2470961977564308E-3</c:v>
                </c:pt>
                <c:pt idx="329">
                  <c:v>-5.3709966182615698E-3</c:v>
                </c:pt>
                <c:pt idx="330">
                  <c:v>-9.9990099990100445E-3</c:v>
                </c:pt>
                <c:pt idx="331">
                  <c:v>-1.5941743751230142E-2</c:v>
                </c:pt>
                <c:pt idx="332">
                  <c:v>-1.0488818523649246E-2</c:v>
                </c:pt>
                <c:pt idx="333">
                  <c:v>-4.678013337314546E-3</c:v>
                </c:pt>
                <c:pt idx="334">
                  <c:v>-6.6554087612991086E-3</c:v>
                </c:pt>
                <c:pt idx="335">
                  <c:v>6.8465565847766197E-3</c:v>
                </c:pt>
                <c:pt idx="336">
                  <c:v>3.6130068245685543E-3</c:v>
                </c:pt>
                <c:pt idx="337">
                  <c:v>2.9084344599337175E-3</c:v>
                </c:pt>
                <c:pt idx="338">
                  <c:v>-5.8653941743712634E-3</c:v>
                </c:pt>
                <c:pt idx="339">
                  <c:v>-4.0832586395775916E-3</c:v>
                </c:pt>
                <c:pt idx="340">
                  <c:v>-6.1617968594711581E-3</c:v>
                </c:pt>
                <c:pt idx="341">
                  <c:v>-5.2720580921119531E-3</c:v>
                </c:pt>
                <c:pt idx="342">
                  <c:v>-8.3300277667592848E-3</c:v>
                </c:pt>
                <c:pt idx="343">
                  <c:v>-7.0499453877471696E-3</c:v>
                </c:pt>
                <c:pt idx="344">
                  <c:v>-6.0630156048107064E-3</c:v>
                </c:pt>
                <c:pt idx="345">
                  <c:v>-2.2947221390801076E-3</c:v>
                </c:pt>
                <c:pt idx="346">
                  <c:v>8.0064051240991141E-4</c:v>
                </c:pt>
                <c:pt idx="347">
                  <c:v>-1.1985617259288039E-3</c:v>
                </c:pt>
                <c:pt idx="348">
                  <c:v>-2.2947221390802186E-3</c:v>
                </c:pt>
                <c:pt idx="349">
                  <c:v>-2.5932575304207228E-3</c:v>
                </c:pt>
                <c:pt idx="350">
                  <c:v>-2.3942537909018569E-3</c:v>
                </c:pt>
                <c:pt idx="351">
                  <c:v>-2.7921818907057361E-3</c:v>
                </c:pt>
                <c:pt idx="352">
                  <c:v>-5.5688146380270531E-3</c:v>
                </c:pt>
                <c:pt idx="353">
                  <c:v>-4.1824337781318777E-3</c:v>
                </c:pt>
                <c:pt idx="354">
                  <c:v>-8.2316770802339789E-3</c:v>
                </c:pt>
                <c:pt idx="355">
                  <c:v>-1.5974440894568342E-3</c:v>
                </c:pt>
                <c:pt idx="356">
                  <c:v>-3.7856146642757382E-3</c:v>
                </c:pt>
                <c:pt idx="357">
                  <c:v>-4.5789368903047523E-3</c:v>
                </c:pt>
                <c:pt idx="358">
                  <c:v>-2.0955992415926383E-3</c:v>
                </c:pt>
                <c:pt idx="359">
                  <c:v>-3.7856146642758493E-3</c:v>
                </c:pt>
                <c:pt idx="360">
                  <c:v>2.0004000800177835E-4</c:v>
                </c:pt>
                <c:pt idx="361">
                  <c:v>-4.3807248108322927E-3</c:v>
                </c:pt>
                <c:pt idx="362">
                  <c:v>-5.5688146380272752E-3</c:v>
                </c:pt>
                <c:pt idx="363">
                  <c:v>-3.8848490885544651E-3</c:v>
                </c:pt>
                <c:pt idx="364">
                  <c:v>-5.1730998806208683E-3</c:v>
                </c:pt>
                <c:pt idx="365">
                  <c:v>-1.5974440894569453E-3</c:v>
                </c:pt>
                <c:pt idx="366">
                  <c:v>-1.293060902181431E-2</c:v>
                </c:pt>
                <c:pt idx="367">
                  <c:v>-5.5688146380271641E-3</c:v>
                </c:pt>
                <c:pt idx="368">
                  <c:v>-4.2815891665836103E-3</c:v>
                </c:pt>
                <c:pt idx="369">
                  <c:v>-2.5932575304207228E-3</c:v>
                </c:pt>
                <c:pt idx="370">
                  <c:v>-2.3942537909018569E-3</c:v>
                </c:pt>
                <c:pt idx="371">
                  <c:v>-2.5932575304208338E-3</c:v>
                </c:pt>
                <c:pt idx="372">
                  <c:v>1.1012113324655459E-3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B-4645-A6FF-950A1F4E4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4088288"/>
        <c:axId val="294088768"/>
      </c:barChart>
      <c:barChart>
        <c:barDir val="col"/>
        <c:grouping val="clustered"/>
        <c:varyColors val="0"/>
        <c:ser>
          <c:idx val="1"/>
          <c:order val="1"/>
          <c:tx>
            <c:strRef>
              <c:f>'1-BRL PP Chart'!$G$1</c:f>
              <c:strCache>
                <c:ptCount val="1"/>
                <c:pt idx="0">
                  <c:v>Taxa de Inflação Mensal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'1-BRL PP Chart'!$C$4:$C$385</c:f>
              <c:numCache>
                <c:formatCode>mmm\-yy</c:formatCode>
                <c:ptCount val="382"/>
                <c:pt idx="0">
                  <c:v>34547</c:v>
                </c:pt>
                <c:pt idx="1">
                  <c:v>34578</c:v>
                </c:pt>
                <c:pt idx="2">
                  <c:v>34608</c:v>
                </c:pt>
                <c:pt idx="3">
                  <c:v>34639</c:v>
                </c:pt>
                <c:pt idx="4">
                  <c:v>34669</c:v>
                </c:pt>
                <c:pt idx="5">
                  <c:v>34700</c:v>
                </c:pt>
                <c:pt idx="6">
                  <c:v>34731</c:v>
                </c:pt>
                <c:pt idx="7">
                  <c:v>34759</c:v>
                </c:pt>
                <c:pt idx="8">
                  <c:v>34790</c:v>
                </c:pt>
                <c:pt idx="9">
                  <c:v>34820</c:v>
                </c:pt>
                <c:pt idx="10">
                  <c:v>34851</c:v>
                </c:pt>
                <c:pt idx="11">
                  <c:v>34881</c:v>
                </c:pt>
                <c:pt idx="12">
                  <c:v>34912</c:v>
                </c:pt>
                <c:pt idx="13">
                  <c:v>34943</c:v>
                </c:pt>
                <c:pt idx="14">
                  <c:v>34973</c:v>
                </c:pt>
                <c:pt idx="15">
                  <c:v>35004</c:v>
                </c:pt>
                <c:pt idx="16">
                  <c:v>35034</c:v>
                </c:pt>
                <c:pt idx="17">
                  <c:v>35065</c:v>
                </c:pt>
                <c:pt idx="18">
                  <c:v>35096</c:v>
                </c:pt>
                <c:pt idx="19">
                  <c:v>35125</c:v>
                </c:pt>
                <c:pt idx="20">
                  <c:v>35156</c:v>
                </c:pt>
                <c:pt idx="21">
                  <c:v>35186</c:v>
                </c:pt>
                <c:pt idx="22">
                  <c:v>35217</c:v>
                </c:pt>
                <c:pt idx="23">
                  <c:v>35247</c:v>
                </c:pt>
                <c:pt idx="24">
                  <c:v>35278</c:v>
                </c:pt>
                <c:pt idx="25">
                  <c:v>35309</c:v>
                </c:pt>
                <c:pt idx="26">
                  <c:v>35339</c:v>
                </c:pt>
                <c:pt idx="27">
                  <c:v>35370</c:v>
                </c:pt>
                <c:pt idx="28">
                  <c:v>35400</c:v>
                </c:pt>
                <c:pt idx="29">
                  <c:v>35431</c:v>
                </c:pt>
                <c:pt idx="30">
                  <c:v>35462</c:v>
                </c:pt>
                <c:pt idx="31">
                  <c:v>35490</c:v>
                </c:pt>
                <c:pt idx="32">
                  <c:v>35521</c:v>
                </c:pt>
                <c:pt idx="33">
                  <c:v>35551</c:v>
                </c:pt>
                <c:pt idx="34">
                  <c:v>35582</c:v>
                </c:pt>
                <c:pt idx="35">
                  <c:v>35612</c:v>
                </c:pt>
                <c:pt idx="36">
                  <c:v>35643</c:v>
                </c:pt>
                <c:pt idx="37">
                  <c:v>35674</c:v>
                </c:pt>
                <c:pt idx="38">
                  <c:v>35704</c:v>
                </c:pt>
                <c:pt idx="39">
                  <c:v>35735</c:v>
                </c:pt>
                <c:pt idx="40">
                  <c:v>35765</c:v>
                </c:pt>
                <c:pt idx="41">
                  <c:v>35796</c:v>
                </c:pt>
                <c:pt idx="42">
                  <c:v>35827</c:v>
                </c:pt>
                <c:pt idx="43">
                  <c:v>35855</c:v>
                </c:pt>
                <c:pt idx="44">
                  <c:v>35886</c:v>
                </c:pt>
                <c:pt idx="45">
                  <c:v>35916</c:v>
                </c:pt>
                <c:pt idx="46">
                  <c:v>35947</c:v>
                </c:pt>
                <c:pt idx="47">
                  <c:v>35977</c:v>
                </c:pt>
                <c:pt idx="48">
                  <c:v>36008</c:v>
                </c:pt>
                <c:pt idx="49">
                  <c:v>36039</c:v>
                </c:pt>
                <c:pt idx="50">
                  <c:v>36069</c:v>
                </c:pt>
                <c:pt idx="51">
                  <c:v>36100</c:v>
                </c:pt>
                <c:pt idx="52">
                  <c:v>36130</c:v>
                </c:pt>
                <c:pt idx="53">
                  <c:v>36161</c:v>
                </c:pt>
                <c:pt idx="54">
                  <c:v>36192</c:v>
                </c:pt>
                <c:pt idx="55">
                  <c:v>36220</c:v>
                </c:pt>
                <c:pt idx="56">
                  <c:v>36251</c:v>
                </c:pt>
                <c:pt idx="57">
                  <c:v>36281</c:v>
                </c:pt>
                <c:pt idx="58">
                  <c:v>36312</c:v>
                </c:pt>
                <c:pt idx="59">
                  <c:v>36342</c:v>
                </c:pt>
                <c:pt idx="60">
                  <c:v>36373</c:v>
                </c:pt>
                <c:pt idx="61">
                  <c:v>36404</c:v>
                </c:pt>
                <c:pt idx="62">
                  <c:v>36434</c:v>
                </c:pt>
                <c:pt idx="63">
                  <c:v>36465</c:v>
                </c:pt>
                <c:pt idx="64">
                  <c:v>36495</c:v>
                </c:pt>
                <c:pt idx="65">
                  <c:v>36526</c:v>
                </c:pt>
                <c:pt idx="66">
                  <c:v>36557</c:v>
                </c:pt>
                <c:pt idx="67">
                  <c:v>36586</c:v>
                </c:pt>
                <c:pt idx="68">
                  <c:v>36617</c:v>
                </c:pt>
                <c:pt idx="69">
                  <c:v>36647</c:v>
                </c:pt>
                <c:pt idx="70">
                  <c:v>36678</c:v>
                </c:pt>
                <c:pt idx="71">
                  <c:v>36708</c:v>
                </c:pt>
                <c:pt idx="72">
                  <c:v>36739</c:v>
                </c:pt>
                <c:pt idx="73">
                  <c:v>36770</c:v>
                </c:pt>
                <c:pt idx="74">
                  <c:v>36800</c:v>
                </c:pt>
                <c:pt idx="75">
                  <c:v>36831</c:v>
                </c:pt>
                <c:pt idx="76">
                  <c:v>36861</c:v>
                </c:pt>
                <c:pt idx="77">
                  <c:v>36892</c:v>
                </c:pt>
                <c:pt idx="78">
                  <c:v>36923</c:v>
                </c:pt>
                <c:pt idx="79">
                  <c:v>36951</c:v>
                </c:pt>
                <c:pt idx="80">
                  <c:v>36982</c:v>
                </c:pt>
                <c:pt idx="81">
                  <c:v>37012</c:v>
                </c:pt>
                <c:pt idx="82">
                  <c:v>37043</c:v>
                </c:pt>
                <c:pt idx="83">
                  <c:v>37073</c:v>
                </c:pt>
                <c:pt idx="84">
                  <c:v>37104</c:v>
                </c:pt>
                <c:pt idx="85">
                  <c:v>37135</c:v>
                </c:pt>
                <c:pt idx="86">
                  <c:v>37165</c:v>
                </c:pt>
                <c:pt idx="87">
                  <c:v>37196</c:v>
                </c:pt>
                <c:pt idx="88">
                  <c:v>37226</c:v>
                </c:pt>
                <c:pt idx="89">
                  <c:v>37257</c:v>
                </c:pt>
                <c:pt idx="90">
                  <c:v>37288</c:v>
                </c:pt>
                <c:pt idx="91">
                  <c:v>37316</c:v>
                </c:pt>
                <c:pt idx="92">
                  <c:v>37347</c:v>
                </c:pt>
                <c:pt idx="93">
                  <c:v>37377</c:v>
                </c:pt>
                <c:pt idx="94">
                  <c:v>37408</c:v>
                </c:pt>
                <c:pt idx="95">
                  <c:v>37438</c:v>
                </c:pt>
                <c:pt idx="96">
                  <c:v>37469</c:v>
                </c:pt>
                <c:pt idx="97">
                  <c:v>37500</c:v>
                </c:pt>
                <c:pt idx="98">
                  <c:v>37530</c:v>
                </c:pt>
                <c:pt idx="99">
                  <c:v>37561</c:v>
                </c:pt>
                <c:pt idx="100">
                  <c:v>37591</c:v>
                </c:pt>
                <c:pt idx="101">
                  <c:v>37622</c:v>
                </c:pt>
                <c:pt idx="102">
                  <c:v>37653</c:v>
                </c:pt>
                <c:pt idx="103">
                  <c:v>37681</c:v>
                </c:pt>
                <c:pt idx="104">
                  <c:v>37712</c:v>
                </c:pt>
                <c:pt idx="105">
                  <c:v>37742</c:v>
                </c:pt>
                <c:pt idx="106">
                  <c:v>37773</c:v>
                </c:pt>
                <c:pt idx="107">
                  <c:v>37803</c:v>
                </c:pt>
                <c:pt idx="108">
                  <c:v>37834</c:v>
                </c:pt>
                <c:pt idx="109">
                  <c:v>37865</c:v>
                </c:pt>
                <c:pt idx="110">
                  <c:v>37895</c:v>
                </c:pt>
                <c:pt idx="111">
                  <c:v>37926</c:v>
                </c:pt>
                <c:pt idx="112">
                  <c:v>37956</c:v>
                </c:pt>
                <c:pt idx="113">
                  <c:v>37987</c:v>
                </c:pt>
                <c:pt idx="114">
                  <c:v>38018</c:v>
                </c:pt>
                <c:pt idx="115">
                  <c:v>38047</c:v>
                </c:pt>
                <c:pt idx="116">
                  <c:v>38078</c:v>
                </c:pt>
                <c:pt idx="117">
                  <c:v>38108</c:v>
                </c:pt>
                <c:pt idx="118">
                  <c:v>38139</c:v>
                </c:pt>
                <c:pt idx="119">
                  <c:v>38169</c:v>
                </c:pt>
                <c:pt idx="120">
                  <c:v>38200</c:v>
                </c:pt>
                <c:pt idx="121">
                  <c:v>38231</c:v>
                </c:pt>
                <c:pt idx="122">
                  <c:v>38261</c:v>
                </c:pt>
                <c:pt idx="123">
                  <c:v>38292</c:v>
                </c:pt>
                <c:pt idx="124">
                  <c:v>38322</c:v>
                </c:pt>
                <c:pt idx="125">
                  <c:v>38353</c:v>
                </c:pt>
                <c:pt idx="126">
                  <c:v>38384</c:v>
                </c:pt>
                <c:pt idx="127">
                  <c:v>38412</c:v>
                </c:pt>
                <c:pt idx="128">
                  <c:v>38443</c:v>
                </c:pt>
                <c:pt idx="129">
                  <c:v>38473</c:v>
                </c:pt>
                <c:pt idx="130">
                  <c:v>38504</c:v>
                </c:pt>
                <c:pt idx="131">
                  <c:v>38534</c:v>
                </c:pt>
                <c:pt idx="132">
                  <c:v>38565</c:v>
                </c:pt>
                <c:pt idx="133">
                  <c:v>38596</c:v>
                </c:pt>
                <c:pt idx="134">
                  <c:v>38626</c:v>
                </c:pt>
                <c:pt idx="135">
                  <c:v>38657</c:v>
                </c:pt>
                <c:pt idx="136">
                  <c:v>38687</c:v>
                </c:pt>
                <c:pt idx="137">
                  <c:v>38718</c:v>
                </c:pt>
                <c:pt idx="138">
                  <c:v>38749</c:v>
                </c:pt>
                <c:pt idx="139">
                  <c:v>38777</c:v>
                </c:pt>
                <c:pt idx="140">
                  <c:v>38808</c:v>
                </c:pt>
                <c:pt idx="141">
                  <c:v>38838</c:v>
                </c:pt>
                <c:pt idx="142">
                  <c:v>38869</c:v>
                </c:pt>
                <c:pt idx="143">
                  <c:v>38899</c:v>
                </c:pt>
                <c:pt idx="144">
                  <c:v>38930</c:v>
                </c:pt>
                <c:pt idx="145">
                  <c:v>38961</c:v>
                </c:pt>
                <c:pt idx="146">
                  <c:v>38991</c:v>
                </c:pt>
                <c:pt idx="147">
                  <c:v>39022</c:v>
                </c:pt>
                <c:pt idx="148">
                  <c:v>39052</c:v>
                </c:pt>
                <c:pt idx="149">
                  <c:v>39083</c:v>
                </c:pt>
                <c:pt idx="150">
                  <c:v>39114</c:v>
                </c:pt>
                <c:pt idx="151">
                  <c:v>39142</c:v>
                </c:pt>
                <c:pt idx="152">
                  <c:v>39173</c:v>
                </c:pt>
                <c:pt idx="153">
                  <c:v>39203</c:v>
                </c:pt>
                <c:pt idx="154">
                  <c:v>39234</c:v>
                </c:pt>
                <c:pt idx="155">
                  <c:v>39264</c:v>
                </c:pt>
                <c:pt idx="156">
                  <c:v>39295</c:v>
                </c:pt>
                <c:pt idx="157">
                  <c:v>39326</c:v>
                </c:pt>
                <c:pt idx="158">
                  <c:v>39356</c:v>
                </c:pt>
                <c:pt idx="159">
                  <c:v>39387</c:v>
                </c:pt>
                <c:pt idx="160">
                  <c:v>39417</c:v>
                </c:pt>
                <c:pt idx="161">
                  <c:v>39448</c:v>
                </c:pt>
                <c:pt idx="162">
                  <c:v>39479</c:v>
                </c:pt>
                <c:pt idx="163">
                  <c:v>39508</c:v>
                </c:pt>
                <c:pt idx="164">
                  <c:v>39539</c:v>
                </c:pt>
                <c:pt idx="165">
                  <c:v>39569</c:v>
                </c:pt>
                <c:pt idx="166">
                  <c:v>39600</c:v>
                </c:pt>
                <c:pt idx="167">
                  <c:v>39630</c:v>
                </c:pt>
                <c:pt idx="168">
                  <c:v>39661</c:v>
                </c:pt>
                <c:pt idx="169">
                  <c:v>39692</c:v>
                </c:pt>
                <c:pt idx="170">
                  <c:v>39722</c:v>
                </c:pt>
                <c:pt idx="171">
                  <c:v>39753</c:v>
                </c:pt>
                <c:pt idx="172">
                  <c:v>39783</c:v>
                </c:pt>
                <c:pt idx="173">
                  <c:v>39814</c:v>
                </c:pt>
                <c:pt idx="174">
                  <c:v>39845</c:v>
                </c:pt>
                <c:pt idx="175">
                  <c:v>39873</c:v>
                </c:pt>
                <c:pt idx="176">
                  <c:v>39904</c:v>
                </c:pt>
                <c:pt idx="177">
                  <c:v>39934</c:v>
                </c:pt>
                <c:pt idx="178">
                  <c:v>39965</c:v>
                </c:pt>
                <c:pt idx="179">
                  <c:v>39995</c:v>
                </c:pt>
                <c:pt idx="180">
                  <c:v>40026</c:v>
                </c:pt>
                <c:pt idx="181">
                  <c:v>40057</c:v>
                </c:pt>
                <c:pt idx="182">
                  <c:v>40087</c:v>
                </c:pt>
                <c:pt idx="183">
                  <c:v>40118</c:v>
                </c:pt>
                <c:pt idx="184">
                  <c:v>40148</c:v>
                </c:pt>
                <c:pt idx="185">
                  <c:v>40179</c:v>
                </c:pt>
                <c:pt idx="186">
                  <c:v>40210</c:v>
                </c:pt>
                <c:pt idx="187">
                  <c:v>40238</c:v>
                </c:pt>
                <c:pt idx="188">
                  <c:v>40269</c:v>
                </c:pt>
                <c:pt idx="189">
                  <c:v>40299</c:v>
                </c:pt>
                <c:pt idx="190">
                  <c:v>40330</c:v>
                </c:pt>
                <c:pt idx="191">
                  <c:v>40360</c:v>
                </c:pt>
                <c:pt idx="192">
                  <c:v>40391</c:v>
                </c:pt>
                <c:pt idx="193">
                  <c:v>40422</c:v>
                </c:pt>
                <c:pt idx="194">
                  <c:v>40452</c:v>
                </c:pt>
                <c:pt idx="195">
                  <c:v>40483</c:v>
                </c:pt>
                <c:pt idx="196">
                  <c:v>40513</c:v>
                </c:pt>
                <c:pt idx="197">
                  <c:v>40544</c:v>
                </c:pt>
                <c:pt idx="198">
                  <c:v>40575</c:v>
                </c:pt>
                <c:pt idx="199">
                  <c:v>40603</c:v>
                </c:pt>
                <c:pt idx="200">
                  <c:v>40634</c:v>
                </c:pt>
                <c:pt idx="201">
                  <c:v>40664</c:v>
                </c:pt>
                <c:pt idx="202">
                  <c:v>40695</c:v>
                </c:pt>
                <c:pt idx="203">
                  <c:v>40725</c:v>
                </c:pt>
                <c:pt idx="204">
                  <c:v>40756</c:v>
                </c:pt>
                <c:pt idx="205">
                  <c:v>40787</c:v>
                </c:pt>
                <c:pt idx="206">
                  <c:v>40817</c:v>
                </c:pt>
                <c:pt idx="207">
                  <c:v>40848</c:v>
                </c:pt>
                <c:pt idx="208">
                  <c:v>40878</c:v>
                </c:pt>
                <c:pt idx="209">
                  <c:v>40909</c:v>
                </c:pt>
                <c:pt idx="210">
                  <c:v>40940</c:v>
                </c:pt>
                <c:pt idx="211">
                  <c:v>40969</c:v>
                </c:pt>
                <c:pt idx="212">
                  <c:v>41000</c:v>
                </c:pt>
                <c:pt idx="213">
                  <c:v>41030</c:v>
                </c:pt>
                <c:pt idx="214">
                  <c:v>41061</c:v>
                </c:pt>
                <c:pt idx="215">
                  <c:v>41091</c:v>
                </c:pt>
                <c:pt idx="216">
                  <c:v>41122</c:v>
                </c:pt>
                <c:pt idx="217">
                  <c:v>41153</c:v>
                </c:pt>
                <c:pt idx="218">
                  <c:v>41183</c:v>
                </c:pt>
                <c:pt idx="219">
                  <c:v>41214</c:v>
                </c:pt>
                <c:pt idx="220">
                  <c:v>41244</c:v>
                </c:pt>
                <c:pt idx="221">
                  <c:v>41275</c:v>
                </c:pt>
                <c:pt idx="222">
                  <c:v>41306</c:v>
                </c:pt>
                <c:pt idx="223">
                  <c:v>41334</c:v>
                </c:pt>
                <c:pt idx="224">
                  <c:v>41365</c:v>
                </c:pt>
                <c:pt idx="225">
                  <c:v>41395</c:v>
                </c:pt>
                <c:pt idx="226">
                  <c:v>41426</c:v>
                </c:pt>
                <c:pt idx="227">
                  <c:v>41456</c:v>
                </c:pt>
                <c:pt idx="228">
                  <c:v>41487</c:v>
                </c:pt>
                <c:pt idx="229">
                  <c:v>41518</c:v>
                </c:pt>
                <c:pt idx="230">
                  <c:v>41548</c:v>
                </c:pt>
                <c:pt idx="231">
                  <c:v>41579</c:v>
                </c:pt>
                <c:pt idx="232">
                  <c:v>41609</c:v>
                </c:pt>
                <c:pt idx="233">
                  <c:v>41640</c:v>
                </c:pt>
                <c:pt idx="234">
                  <c:v>41671</c:v>
                </c:pt>
                <c:pt idx="235">
                  <c:v>41699</c:v>
                </c:pt>
                <c:pt idx="236">
                  <c:v>41730</c:v>
                </c:pt>
                <c:pt idx="237">
                  <c:v>41760</c:v>
                </c:pt>
                <c:pt idx="238">
                  <c:v>41791</c:v>
                </c:pt>
                <c:pt idx="239">
                  <c:v>41821</c:v>
                </c:pt>
                <c:pt idx="240">
                  <c:v>41852</c:v>
                </c:pt>
                <c:pt idx="241">
                  <c:v>41883</c:v>
                </c:pt>
                <c:pt idx="242">
                  <c:v>41913</c:v>
                </c:pt>
                <c:pt idx="243">
                  <c:v>41944</c:v>
                </c:pt>
                <c:pt idx="244">
                  <c:v>41974</c:v>
                </c:pt>
                <c:pt idx="245">
                  <c:v>42005</c:v>
                </c:pt>
                <c:pt idx="246">
                  <c:v>42036</c:v>
                </c:pt>
                <c:pt idx="247">
                  <c:v>42064</c:v>
                </c:pt>
                <c:pt idx="248">
                  <c:v>42095</c:v>
                </c:pt>
                <c:pt idx="249">
                  <c:v>42125</c:v>
                </c:pt>
                <c:pt idx="250">
                  <c:v>42156</c:v>
                </c:pt>
                <c:pt idx="251">
                  <c:v>42186</c:v>
                </c:pt>
                <c:pt idx="252">
                  <c:v>42217</c:v>
                </c:pt>
                <c:pt idx="253">
                  <c:v>42248</c:v>
                </c:pt>
                <c:pt idx="254">
                  <c:v>42278</c:v>
                </c:pt>
                <c:pt idx="255">
                  <c:v>42309</c:v>
                </c:pt>
                <c:pt idx="256">
                  <c:v>42339</c:v>
                </c:pt>
                <c:pt idx="257">
                  <c:v>42370</c:v>
                </c:pt>
                <c:pt idx="258">
                  <c:v>42401</c:v>
                </c:pt>
                <c:pt idx="259">
                  <c:v>42430</c:v>
                </c:pt>
                <c:pt idx="260">
                  <c:v>42461</c:v>
                </c:pt>
                <c:pt idx="261">
                  <c:v>42491</c:v>
                </c:pt>
                <c:pt idx="262">
                  <c:v>42522</c:v>
                </c:pt>
                <c:pt idx="263">
                  <c:v>42552</c:v>
                </c:pt>
                <c:pt idx="264">
                  <c:v>42583</c:v>
                </c:pt>
                <c:pt idx="265">
                  <c:v>42614</c:v>
                </c:pt>
                <c:pt idx="266">
                  <c:v>42644</c:v>
                </c:pt>
                <c:pt idx="267">
                  <c:v>42675</c:v>
                </c:pt>
                <c:pt idx="268">
                  <c:v>42705</c:v>
                </c:pt>
                <c:pt idx="269">
                  <c:v>42736</c:v>
                </c:pt>
                <c:pt idx="270">
                  <c:v>42767</c:v>
                </c:pt>
                <c:pt idx="271">
                  <c:v>42795</c:v>
                </c:pt>
                <c:pt idx="272">
                  <c:v>42826</c:v>
                </c:pt>
                <c:pt idx="273">
                  <c:v>42856</c:v>
                </c:pt>
                <c:pt idx="274">
                  <c:v>42887</c:v>
                </c:pt>
                <c:pt idx="275">
                  <c:v>42917</c:v>
                </c:pt>
                <c:pt idx="276">
                  <c:v>42948</c:v>
                </c:pt>
                <c:pt idx="277">
                  <c:v>42979</c:v>
                </c:pt>
                <c:pt idx="278">
                  <c:v>43009</c:v>
                </c:pt>
                <c:pt idx="279">
                  <c:v>43040</c:v>
                </c:pt>
                <c:pt idx="280">
                  <c:v>43070</c:v>
                </c:pt>
                <c:pt idx="281">
                  <c:v>43101</c:v>
                </c:pt>
                <c:pt idx="282">
                  <c:v>43132</c:v>
                </c:pt>
                <c:pt idx="283">
                  <c:v>43160</c:v>
                </c:pt>
                <c:pt idx="284">
                  <c:v>43191</c:v>
                </c:pt>
                <c:pt idx="285">
                  <c:v>43221</c:v>
                </c:pt>
                <c:pt idx="286">
                  <c:v>43252</c:v>
                </c:pt>
                <c:pt idx="287">
                  <c:v>43282</c:v>
                </c:pt>
                <c:pt idx="288">
                  <c:v>43313</c:v>
                </c:pt>
                <c:pt idx="289">
                  <c:v>43344</c:v>
                </c:pt>
                <c:pt idx="290">
                  <c:v>43374</c:v>
                </c:pt>
                <c:pt idx="291">
                  <c:v>43405</c:v>
                </c:pt>
                <c:pt idx="292">
                  <c:v>43435</c:v>
                </c:pt>
                <c:pt idx="293">
                  <c:v>43466</c:v>
                </c:pt>
                <c:pt idx="294">
                  <c:v>43497</c:v>
                </c:pt>
                <c:pt idx="295">
                  <c:v>43525</c:v>
                </c:pt>
                <c:pt idx="296">
                  <c:v>43556</c:v>
                </c:pt>
                <c:pt idx="297">
                  <c:v>43586</c:v>
                </c:pt>
                <c:pt idx="298">
                  <c:v>43617</c:v>
                </c:pt>
                <c:pt idx="299">
                  <c:v>43647</c:v>
                </c:pt>
                <c:pt idx="300">
                  <c:v>43678</c:v>
                </c:pt>
                <c:pt idx="301">
                  <c:v>43709</c:v>
                </c:pt>
                <c:pt idx="302">
                  <c:v>43739</c:v>
                </c:pt>
                <c:pt idx="303">
                  <c:v>43770</c:v>
                </c:pt>
                <c:pt idx="304">
                  <c:v>43800</c:v>
                </c:pt>
                <c:pt idx="305">
                  <c:v>43831</c:v>
                </c:pt>
                <c:pt idx="306">
                  <c:v>43862</c:v>
                </c:pt>
                <c:pt idx="307">
                  <c:v>43891</c:v>
                </c:pt>
                <c:pt idx="308">
                  <c:v>43922</c:v>
                </c:pt>
                <c:pt idx="309">
                  <c:v>43952</c:v>
                </c:pt>
                <c:pt idx="310">
                  <c:v>43983</c:v>
                </c:pt>
                <c:pt idx="311">
                  <c:v>44013</c:v>
                </c:pt>
                <c:pt idx="312">
                  <c:v>44044</c:v>
                </c:pt>
                <c:pt idx="313">
                  <c:v>44075</c:v>
                </c:pt>
                <c:pt idx="314">
                  <c:v>44105</c:v>
                </c:pt>
                <c:pt idx="315">
                  <c:v>44136</c:v>
                </c:pt>
                <c:pt idx="316">
                  <c:v>44166</c:v>
                </c:pt>
                <c:pt idx="317">
                  <c:v>44197</c:v>
                </c:pt>
                <c:pt idx="318">
                  <c:v>44228</c:v>
                </c:pt>
                <c:pt idx="319">
                  <c:v>44256</c:v>
                </c:pt>
                <c:pt idx="320">
                  <c:v>44287</c:v>
                </c:pt>
                <c:pt idx="321">
                  <c:v>44317</c:v>
                </c:pt>
                <c:pt idx="322">
                  <c:v>44348</c:v>
                </c:pt>
                <c:pt idx="323">
                  <c:v>44378</c:v>
                </c:pt>
                <c:pt idx="324">
                  <c:v>44409</c:v>
                </c:pt>
                <c:pt idx="325">
                  <c:v>44440</c:v>
                </c:pt>
                <c:pt idx="326">
                  <c:v>44470</c:v>
                </c:pt>
                <c:pt idx="327">
                  <c:v>44501</c:v>
                </c:pt>
                <c:pt idx="328">
                  <c:v>44531</c:v>
                </c:pt>
                <c:pt idx="329">
                  <c:v>44562</c:v>
                </c:pt>
                <c:pt idx="330">
                  <c:v>44593</c:v>
                </c:pt>
                <c:pt idx="331">
                  <c:v>44621</c:v>
                </c:pt>
                <c:pt idx="332">
                  <c:v>44652</c:v>
                </c:pt>
                <c:pt idx="333">
                  <c:v>44682</c:v>
                </c:pt>
                <c:pt idx="334">
                  <c:v>44713</c:v>
                </c:pt>
                <c:pt idx="335">
                  <c:v>44743</c:v>
                </c:pt>
                <c:pt idx="336">
                  <c:v>44774</c:v>
                </c:pt>
                <c:pt idx="337">
                  <c:v>44805</c:v>
                </c:pt>
                <c:pt idx="338">
                  <c:v>44835</c:v>
                </c:pt>
                <c:pt idx="339">
                  <c:v>44866</c:v>
                </c:pt>
                <c:pt idx="340">
                  <c:v>44896</c:v>
                </c:pt>
                <c:pt idx="341">
                  <c:v>44927</c:v>
                </c:pt>
                <c:pt idx="342">
                  <c:v>44958</c:v>
                </c:pt>
                <c:pt idx="343">
                  <c:v>44986</c:v>
                </c:pt>
                <c:pt idx="344">
                  <c:v>45017</c:v>
                </c:pt>
                <c:pt idx="345">
                  <c:v>45047</c:v>
                </c:pt>
                <c:pt idx="346">
                  <c:v>45078</c:v>
                </c:pt>
                <c:pt idx="347">
                  <c:v>45108</c:v>
                </c:pt>
                <c:pt idx="348">
                  <c:v>45139</c:v>
                </c:pt>
                <c:pt idx="349">
                  <c:v>45170</c:v>
                </c:pt>
                <c:pt idx="350">
                  <c:v>45200</c:v>
                </c:pt>
                <c:pt idx="351">
                  <c:v>45231</c:v>
                </c:pt>
                <c:pt idx="352">
                  <c:v>45261</c:v>
                </c:pt>
                <c:pt idx="353">
                  <c:v>45292</c:v>
                </c:pt>
                <c:pt idx="354">
                  <c:v>45323</c:v>
                </c:pt>
                <c:pt idx="355">
                  <c:v>45352</c:v>
                </c:pt>
                <c:pt idx="356">
                  <c:v>45383</c:v>
                </c:pt>
                <c:pt idx="357">
                  <c:v>45413</c:v>
                </c:pt>
                <c:pt idx="358">
                  <c:v>45444</c:v>
                </c:pt>
                <c:pt idx="359">
                  <c:v>45474</c:v>
                </c:pt>
                <c:pt idx="360">
                  <c:v>45505</c:v>
                </c:pt>
                <c:pt idx="361">
                  <c:v>45536</c:v>
                </c:pt>
                <c:pt idx="362">
                  <c:v>45566</c:v>
                </c:pt>
                <c:pt idx="363">
                  <c:v>45597</c:v>
                </c:pt>
                <c:pt idx="364">
                  <c:v>45627</c:v>
                </c:pt>
                <c:pt idx="365">
                  <c:v>45658</c:v>
                </c:pt>
                <c:pt idx="366">
                  <c:v>45689</c:v>
                </c:pt>
                <c:pt idx="367">
                  <c:v>45717</c:v>
                </c:pt>
                <c:pt idx="368">
                  <c:v>45748</c:v>
                </c:pt>
                <c:pt idx="369">
                  <c:v>45778</c:v>
                </c:pt>
                <c:pt idx="370">
                  <c:v>45809</c:v>
                </c:pt>
                <c:pt idx="371">
                  <c:v>45839</c:v>
                </c:pt>
                <c:pt idx="372">
                  <c:v>45870</c:v>
                </c:pt>
                <c:pt idx="373">
                  <c:v>45901</c:v>
                </c:pt>
                <c:pt idx="374">
                  <c:v>45931</c:v>
                </c:pt>
                <c:pt idx="375">
                  <c:v>45962</c:v>
                </c:pt>
                <c:pt idx="376">
                  <c:v>45992</c:v>
                </c:pt>
                <c:pt idx="377">
                  <c:v>46023</c:v>
                </c:pt>
                <c:pt idx="378">
                  <c:v>46054</c:v>
                </c:pt>
                <c:pt idx="379">
                  <c:v>46082</c:v>
                </c:pt>
                <c:pt idx="380">
                  <c:v>46113</c:v>
                </c:pt>
                <c:pt idx="381">
                  <c:v>46143</c:v>
                </c:pt>
              </c:numCache>
            </c:numRef>
          </c:cat>
          <c:val>
            <c:numRef>
              <c:f>'1-BRL PP Chart'!$G$4:$G$385</c:f>
              <c:numCache>
                <c:formatCode>0.00%</c:formatCode>
                <c:ptCount val="382"/>
                <c:pt idx="0">
                  <c:v>-1.826035735322995E-2</c:v>
                </c:pt>
                <c:pt idx="1">
                  <c:v>-1.5069437604648961E-2</c:v>
                </c:pt>
                <c:pt idx="2">
                  <c:v>-2.5531085558370692E-2</c:v>
                </c:pt>
                <c:pt idx="3">
                  <c:v>-2.733197159809353E-2</c:v>
                </c:pt>
                <c:pt idx="4">
                  <c:v>-1.681250614492158E-2</c:v>
                </c:pt>
                <c:pt idx="5">
                  <c:v>-1.6715830875122961E-2</c:v>
                </c:pt>
                <c:pt idx="6">
                  <c:v>-1.0097010492971514E-2</c:v>
                </c:pt>
                <c:pt idx="7">
                  <c:v>-1.5263417035943139E-2</c:v>
                </c:pt>
                <c:pt idx="8">
                  <c:v>-2.37235185004393E-2</c:v>
                </c:pt>
                <c:pt idx="9">
                  <c:v>-2.6005649167234801E-2</c:v>
                </c:pt>
                <c:pt idx="10">
                  <c:v>-2.2100528065714831E-2</c:v>
                </c:pt>
                <c:pt idx="11">
                  <c:v>-2.3055881203595252E-2</c:v>
                </c:pt>
                <c:pt idx="12">
                  <c:v>-9.8029507872066102E-3</c:v>
                </c:pt>
                <c:pt idx="13">
                  <c:v>-9.8029507872069432E-3</c:v>
                </c:pt>
                <c:pt idx="14">
                  <c:v>-1.3903954245143457E-2</c:v>
                </c:pt>
                <c:pt idx="15">
                  <c:v>-1.4487040504582382E-2</c:v>
                </c:pt>
                <c:pt idx="16">
                  <c:v>-1.5360378101614947E-2</c:v>
                </c:pt>
                <c:pt idx="17">
                  <c:v>-1.322281428853378E-2</c:v>
                </c:pt>
                <c:pt idx="18">
                  <c:v>-1.0194991586657265E-2</c:v>
                </c:pt>
                <c:pt idx="19">
                  <c:v>-3.4877927254609586E-3</c:v>
                </c:pt>
                <c:pt idx="20">
                  <c:v>-1.2443215484890247E-2</c:v>
                </c:pt>
                <c:pt idx="21">
                  <c:v>-1.2052953961667612E-2</c:v>
                </c:pt>
                <c:pt idx="22">
                  <c:v>-1.1760055341436648E-2</c:v>
                </c:pt>
                <c:pt idx="23">
                  <c:v>-1.0978142616952069E-2</c:v>
                </c:pt>
                <c:pt idx="24">
                  <c:v>-4.3807248108324037E-3</c:v>
                </c:pt>
                <c:pt idx="25">
                  <c:v>-1.4977533699451762E-3</c:v>
                </c:pt>
                <c:pt idx="26">
                  <c:v>-2.9910269192421346E-3</c:v>
                </c:pt>
                <c:pt idx="27">
                  <c:v>-3.1897926634769647E-3</c:v>
                </c:pt>
                <c:pt idx="28">
                  <c:v>-4.678013337314546E-3</c:v>
                </c:pt>
                <c:pt idx="29">
                  <c:v>-1.1662383870330029E-2</c:v>
                </c:pt>
                <c:pt idx="30">
                  <c:v>-4.9751243781093191E-3</c:v>
                </c:pt>
                <c:pt idx="31">
                  <c:v>-5.0741219779127933E-3</c:v>
                </c:pt>
                <c:pt idx="32">
                  <c:v>-8.7232355273589857E-3</c:v>
                </c:pt>
                <c:pt idx="33">
                  <c:v>-4.0832586395778137E-3</c:v>
                </c:pt>
                <c:pt idx="34">
                  <c:v>-5.3709966182614588E-3</c:v>
                </c:pt>
                <c:pt idx="35">
                  <c:v>-2.1951706246258196E-3</c:v>
                </c:pt>
                <c:pt idx="36">
                  <c:v>2.000400080015563E-4</c:v>
                </c:pt>
                <c:pt idx="37">
                  <c:v>-5.99640215870334E-4</c:v>
                </c:pt>
                <c:pt idx="38">
                  <c:v>-2.2947221390801076E-3</c:v>
                </c:pt>
                <c:pt idx="39">
                  <c:v>-1.6971149046621781E-3</c:v>
                </c:pt>
                <c:pt idx="40">
                  <c:v>-4.2815891665836103E-3</c:v>
                </c:pt>
                <c:pt idx="41">
                  <c:v>-7.0499453877471696E-3</c:v>
                </c:pt>
                <c:pt idx="42">
                  <c:v>-4.5789368903044192E-3</c:v>
                </c:pt>
                <c:pt idx="43">
                  <c:v>-3.3884791708193029E-3</c:v>
                </c:pt>
                <c:pt idx="44">
                  <c:v>-2.3942537909019679E-3</c:v>
                </c:pt>
                <c:pt idx="45">
                  <c:v>-4.975124378109208E-3</c:v>
                </c:pt>
                <c:pt idx="46">
                  <c:v>-1.9996000799837876E-4</c:v>
                </c:pt>
                <c:pt idx="47">
                  <c:v>1.2014417300760805E-3</c:v>
                </c:pt>
                <c:pt idx="48">
                  <c:v>5.1261433309879312E-3</c:v>
                </c:pt>
                <c:pt idx="49">
                  <c:v>2.2048506714773541E-3</c:v>
                </c:pt>
                <c:pt idx="50">
                  <c:v>-1.9996000799837876E-4</c:v>
                </c:pt>
                <c:pt idx="51">
                  <c:v>1.2014417300760805E-3</c:v>
                </c:pt>
                <c:pt idx="52">
                  <c:v>-3.2891458187980227E-3</c:v>
                </c:pt>
                <c:pt idx="53">
                  <c:v>-6.951340615689916E-3</c:v>
                </c:pt>
                <c:pt idx="54">
                  <c:v>-1.0390895596239513E-2</c:v>
                </c:pt>
                <c:pt idx="55">
                  <c:v>-1.0880316518298683E-2</c:v>
                </c:pt>
                <c:pt idx="56">
                  <c:v>-5.5688146380271641E-3</c:v>
                </c:pt>
                <c:pt idx="57">
                  <c:v>-2.9910269192421346E-3</c:v>
                </c:pt>
                <c:pt idx="58">
                  <c:v>-1.8963968459925207E-3</c:v>
                </c:pt>
                <c:pt idx="59">
                  <c:v>-1.0782471065387211E-2</c:v>
                </c:pt>
                <c:pt idx="60">
                  <c:v>-5.5688146380271641E-3</c:v>
                </c:pt>
                <c:pt idx="61">
                  <c:v>-3.090419698933311E-3</c:v>
                </c:pt>
                <c:pt idx="62">
                  <c:v>-1.1760055341436981E-2</c:v>
                </c:pt>
                <c:pt idx="63">
                  <c:v>-9.4105993065876081E-3</c:v>
                </c:pt>
                <c:pt idx="64">
                  <c:v>-5.9642147117295874E-3</c:v>
                </c:pt>
                <c:pt idx="65">
                  <c:v>-6.1617968594712691E-3</c:v>
                </c:pt>
                <c:pt idx="66">
                  <c:v>-1.2983121941476661E-3</c:v>
                </c:pt>
                <c:pt idx="67">
                  <c:v>-2.1951706246257086E-3</c:v>
                </c:pt>
                <c:pt idx="68">
                  <c:v>-4.1824337781317666E-3</c:v>
                </c:pt>
                <c:pt idx="69">
                  <c:v>-9.999000100002764E-5</c:v>
                </c:pt>
                <c:pt idx="70">
                  <c:v>-2.2947221390799966E-3</c:v>
                </c:pt>
                <c:pt idx="71">
                  <c:v>-1.5844897155791737E-2</c:v>
                </c:pt>
                <c:pt idx="72">
                  <c:v>-1.293060902181431E-2</c:v>
                </c:pt>
                <c:pt idx="73">
                  <c:v>-2.2947221390801076E-3</c:v>
                </c:pt>
                <c:pt idx="74">
                  <c:v>-1.3980427401639739E-3</c:v>
                </c:pt>
                <c:pt idx="75">
                  <c:v>-3.1897926634769647E-3</c:v>
                </c:pt>
                <c:pt idx="76">
                  <c:v>-5.8653941743712634E-3</c:v>
                </c:pt>
                <c:pt idx="77">
                  <c:v>-5.667694143382862E-3</c:v>
                </c:pt>
                <c:pt idx="78">
                  <c:v>-4.5789368903045302E-3</c:v>
                </c:pt>
                <c:pt idx="79">
                  <c:v>-3.7856146642758493E-3</c:v>
                </c:pt>
                <c:pt idx="80">
                  <c:v>-5.7665539868760884E-3</c:v>
                </c:pt>
                <c:pt idx="81">
                  <c:v>-4.0832586395777026E-3</c:v>
                </c:pt>
                <c:pt idx="82">
                  <c:v>-5.1730998806208683E-3</c:v>
                </c:pt>
                <c:pt idx="83">
                  <c:v>-1.3125431757623596E-2</c:v>
                </c:pt>
                <c:pt idx="84">
                  <c:v>-6.9513406156902491E-3</c:v>
                </c:pt>
                <c:pt idx="85">
                  <c:v>-2.7921818907057361E-3</c:v>
                </c:pt>
                <c:pt idx="86">
                  <c:v>-8.2316770802339789E-3</c:v>
                </c:pt>
                <c:pt idx="87">
                  <c:v>-7.0499453877471696E-3</c:v>
                </c:pt>
                <c:pt idx="88">
                  <c:v>-6.4580228514655724E-3</c:v>
                </c:pt>
                <c:pt idx="89">
                  <c:v>-5.1730998806205353E-3</c:v>
                </c:pt>
                <c:pt idx="90">
                  <c:v>-3.5870864886410336E-3</c:v>
                </c:pt>
                <c:pt idx="91">
                  <c:v>-5.9642147117296984E-3</c:v>
                </c:pt>
                <c:pt idx="92">
                  <c:v>-7.9365079365079083E-3</c:v>
                </c:pt>
                <c:pt idx="93">
                  <c:v>-2.0955992415926383E-3</c:v>
                </c:pt>
                <c:pt idx="94">
                  <c:v>-4.1824337781317666E-3</c:v>
                </c:pt>
                <c:pt idx="95">
                  <c:v>-1.176005534143687E-2</c:v>
                </c:pt>
                <c:pt idx="96">
                  <c:v>-6.4580228514653504E-3</c:v>
                </c:pt>
                <c:pt idx="97">
                  <c:v>-7.1485305798251186E-3</c:v>
                </c:pt>
                <c:pt idx="98">
                  <c:v>-1.2930609021814421E-2</c:v>
                </c:pt>
                <c:pt idx="99">
                  <c:v>-2.9314696175499755E-2</c:v>
                </c:pt>
                <c:pt idx="100">
                  <c:v>-2.0568070519098813E-2</c:v>
                </c:pt>
                <c:pt idx="101">
                  <c:v>-2.2004889975550168E-2</c:v>
                </c:pt>
                <c:pt idx="102">
                  <c:v>-1.5457320074825254E-2</c:v>
                </c:pt>
                <c:pt idx="103">
                  <c:v>-1.215054825644557E-2</c:v>
                </c:pt>
                <c:pt idx="104">
                  <c:v>-9.6068139051205259E-3</c:v>
                </c:pt>
                <c:pt idx="105">
                  <c:v>-6.0630156048107064E-3</c:v>
                </c:pt>
                <c:pt idx="106">
                  <c:v>1.502253380070151E-3</c:v>
                </c:pt>
                <c:pt idx="107">
                  <c:v>-1.9960079840318778E-3</c:v>
                </c:pt>
                <c:pt idx="108">
                  <c:v>-3.388479170819414E-3</c:v>
                </c:pt>
                <c:pt idx="109">
                  <c:v>-7.7396308791426449E-3</c:v>
                </c:pt>
                <c:pt idx="110">
                  <c:v>-2.8916143184763987E-3</c:v>
                </c:pt>
                <c:pt idx="111">
                  <c:v>-3.3884791708191919E-3</c:v>
                </c:pt>
                <c:pt idx="112">
                  <c:v>-5.1730998806208683E-3</c:v>
                </c:pt>
                <c:pt idx="113">
                  <c:v>-7.5426756649463744E-3</c:v>
                </c:pt>
                <c:pt idx="114">
                  <c:v>-6.0630156048107064E-3</c:v>
                </c:pt>
                <c:pt idx="115">
                  <c:v>-4.678013337314546E-3</c:v>
                </c:pt>
                <c:pt idx="116">
                  <c:v>-3.6863604662747962E-3</c:v>
                </c:pt>
                <c:pt idx="117">
                  <c:v>-5.0741219779125712E-3</c:v>
                </c:pt>
                <c:pt idx="118">
                  <c:v>-7.0499453877468365E-3</c:v>
                </c:pt>
                <c:pt idx="119">
                  <c:v>-9.0179367753446815E-3</c:v>
                </c:pt>
                <c:pt idx="120">
                  <c:v>-6.8527162578209122E-3</c:v>
                </c:pt>
                <c:pt idx="121">
                  <c:v>-3.2891458187980227E-3</c:v>
                </c:pt>
                <c:pt idx="122">
                  <c:v>-4.3807248108322927E-3</c:v>
                </c:pt>
                <c:pt idx="123">
                  <c:v>-6.8527162578209122E-3</c:v>
                </c:pt>
                <c:pt idx="124">
                  <c:v>-8.5266706325598518E-3</c:v>
                </c:pt>
                <c:pt idx="125">
                  <c:v>-5.7665539868760884E-3</c:v>
                </c:pt>
                <c:pt idx="126">
                  <c:v>-5.8653941743713744E-3</c:v>
                </c:pt>
                <c:pt idx="127">
                  <c:v>-6.0630156048107064E-3</c:v>
                </c:pt>
                <c:pt idx="128">
                  <c:v>-8.6249628234359443E-3</c:v>
                </c:pt>
                <c:pt idx="129">
                  <c:v>-4.8761070753308156E-3</c:v>
                </c:pt>
                <c:pt idx="130">
                  <c:v>2.000400080015563E-4</c:v>
                </c:pt>
                <c:pt idx="131">
                  <c:v>-2.4937655860349794E-3</c:v>
                </c:pt>
                <c:pt idx="132">
                  <c:v>-1.6971149046621781E-3</c:v>
                </c:pt>
                <c:pt idx="133">
                  <c:v>-3.4877927254608476E-3</c:v>
                </c:pt>
                <c:pt idx="134">
                  <c:v>-7.4441687344912744E-3</c:v>
                </c:pt>
                <c:pt idx="135">
                  <c:v>-5.4699154649426873E-3</c:v>
                </c:pt>
                <c:pt idx="136">
                  <c:v>-3.5870864886411447E-3</c:v>
                </c:pt>
                <c:pt idx="137">
                  <c:v>-5.8653941743711524E-3</c:v>
                </c:pt>
                <c:pt idx="138">
                  <c:v>-4.0832586395778137E-3</c:v>
                </c:pt>
                <c:pt idx="139">
                  <c:v>-4.2815891665836103E-3</c:v>
                </c:pt>
                <c:pt idx="140">
                  <c:v>-2.0955992415924163E-3</c:v>
                </c:pt>
                <c:pt idx="141">
                  <c:v>-9.9900099900085415E-4</c:v>
                </c:pt>
                <c:pt idx="142">
                  <c:v>2.1044192804891004E-3</c:v>
                </c:pt>
                <c:pt idx="143">
                  <c:v>-1.8963968459925207E-3</c:v>
                </c:pt>
                <c:pt idx="144">
                  <c:v>-4.997501249375258E-4</c:v>
                </c:pt>
                <c:pt idx="145">
                  <c:v>-2.0955992415928604E-3</c:v>
                </c:pt>
                <c:pt idx="146">
                  <c:v>-3.2891458187980227E-3</c:v>
                </c:pt>
                <c:pt idx="147">
                  <c:v>-3.090419698933311E-3</c:v>
                </c:pt>
                <c:pt idx="148">
                  <c:v>-4.7770700636942109E-3</c:v>
                </c:pt>
                <c:pt idx="149">
                  <c:v>-4.3807248108324037E-3</c:v>
                </c:pt>
                <c:pt idx="150">
                  <c:v>-4.3807248108322927E-3</c:v>
                </c:pt>
                <c:pt idx="151">
                  <c:v>-3.6863604662745741E-3</c:v>
                </c:pt>
                <c:pt idx="152">
                  <c:v>-2.4937655860349794E-3</c:v>
                </c:pt>
                <c:pt idx="153">
                  <c:v>-2.7921818907058471E-3</c:v>
                </c:pt>
                <c:pt idx="154">
                  <c:v>-2.7921818907059581E-3</c:v>
                </c:pt>
                <c:pt idx="155">
                  <c:v>-2.3942537909017458E-3</c:v>
                </c:pt>
                <c:pt idx="156">
                  <c:v>-4.6780133373147681E-3</c:v>
                </c:pt>
                <c:pt idx="157">
                  <c:v>-1.7967658215213289E-3</c:v>
                </c:pt>
                <c:pt idx="158">
                  <c:v>-2.9910269192420236E-3</c:v>
                </c:pt>
                <c:pt idx="159">
                  <c:v>-3.7856146642757382E-3</c:v>
                </c:pt>
                <c:pt idx="160">
                  <c:v>-7.3456422473693328E-3</c:v>
                </c:pt>
                <c:pt idx="161">
                  <c:v>-5.3709966182615698E-3</c:v>
                </c:pt>
                <c:pt idx="162">
                  <c:v>-4.8761070753308156E-3</c:v>
                </c:pt>
                <c:pt idx="163">
                  <c:v>-4.7770700636942109E-3</c:v>
                </c:pt>
                <c:pt idx="164">
                  <c:v>-5.4699154649429094E-3</c:v>
                </c:pt>
                <c:pt idx="165">
                  <c:v>-7.8380791745213951E-3</c:v>
                </c:pt>
                <c:pt idx="166">
                  <c:v>-7.3456422473695548E-3</c:v>
                </c:pt>
                <c:pt idx="167">
                  <c:v>-5.2720580921118421E-3</c:v>
                </c:pt>
                <c:pt idx="168">
                  <c:v>-2.7921818907059581E-3</c:v>
                </c:pt>
                <c:pt idx="169">
                  <c:v>-2.5932575304207228E-3</c:v>
                </c:pt>
                <c:pt idx="170">
                  <c:v>-4.4798407167744303E-3</c:v>
                </c:pt>
                <c:pt idx="171">
                  <c:v>-3.5870864886408116E-3</c:v>
                </c:pt>
                <c:pt idx="172">
                  <c:v>-2.7921818907060691E-3</c:v>
                </c:pt>
                <c:pt idx="173">
                  <c:v>-4.7770700636940999E-3</c:v>
                </c:pt>
                <c:pt idx="174">
                  <c:v>-5.4699154649429094E-3</c:v>
                </c:pt>
                <c:pt idx="175">
                  <c:v>-1.9960079840317668E-3</c:v>
                </c:pt>
                <c:pt idx="176">
                  <c:v>-4.7770700636942109E-3</c:v>
                </c:pt>
                <c:pt idx="177">
                  <c:v>-4.678013337314435E-3</c:v>
                </c:pt>
                <c:pt idx="178">
                  <c:v>-3.5870864886409226E-3</c:v>
                </c:pt>
                <c:pt idx="179">
                  <c:v>-2.3942537909017458E-3</c:v>
                </c:pt>
                <c:pt idx="180">
                  <c:v>-1.4977533699452872E-3</c:v>
                </c:pt>
                <c:pt idx="181">
                  <c:v>-2.3942537909016348E-3</c:v>
                </c:pt>
                <c:pt idx="182">
                  <c:v>-2.7921818907059581E-3</c:v>
                </c:pt>
                <c:pt idx="183">
                  <c:v>-4.0832586395778137E-3</c:v>
                </c:pt>
                <c:pt idx="184">
                  <c:v>-3.6863604662746852E-3</c:v>
                </c:pt>
                <c:pt idx="185">
                  <c:v>-7.4441687344914964E-3</c:v>
                </c:pt>
                <c:pt idx="186">
                  <c:v>-7.7396308791426449E-3</c:v>
                </c:pt>
                <c:pt idx="187">
                  <c:v>-5.1730998806208683E-3</c:v>
                </c:pt>
                <c:pt idx="188">
                  <c:v>-5.667694143382862E-3</c:v>
                </c:pt>
                <c:pt idx="189">
                  <c:v>-4.2815891665836103E-3</c:v>
                </c:pt>
                <c:pt idx="190">
                  <c:v>0</c:v>
                </c:pt>
                <c:pt idx="191">
                  <c:v>-9.9990000999805595E-5</c:v>
                </c:pt>
                <c:pt idx="192">
                  <c:v>-3.9984006397431049E-4</c:v>
                </c:pt>
                <c:pt idx="193">
                  <c:v>-4.4798407167744303E-3</c:v>
                </c:pt>
                <c:pt idx="194">
                  <c:v>-7.4441687344913854E-3</c:v>
                </c:pt>
                <c:pt idx="195">
                  <c:v>-8.2316770802340899E-3</c:v>
                </c:pt>
                <c:pt idx="196">
                  <c:v>-6.2605584815661475E-3</c:v>
                </c:pt>
                <c:pt idx="197">
                  <c:v>-8.2316770802340899E-3</c:v>
                </c:pt>
                <c:pt idx="198">
                  <c:v>-7.9365079365077973E-3</c:v>
                </c:pt>
                <c:pt idx="199">
                  <c:v>-7.8380791745213951E-3</c:v>
                </c:pt>
                <c:pt idx="200">
                  <c:v>-7.6411630445569756E-3</c:v>
                </c:pt>
                <c:pt idx="201">
                  <c:v>-4.678013337314435E-3</c:v>
                </c:pt>
                <c:pt idx="202">
                  <c:v>-1.4977533699450651E-3</c:v>
                </c:pt>
                <c:pt idx="203">
                  <c:v>-1.5974440894570563E-3</c:v>
                </c:pt>
                <c:pt idx="204">
                  <c:v>-3.6863604662747962E-3</c:v>
                </c:pt>
                <c:pt idx="205">
                  <c:v>-5.272058092111731E-3</c:v>
                </c:pt>
                <c:pt idx="206">
                  <c:v>-4.2815891665837214E-3</c:v>
                </c:pt>
                <c:pt idx="207">
                  <c:v>-5.1730998806207573E-3</c:v>
                </c:pt>
                <c:pt idx="208">
                  <c:v>-4.9751243781095411E-3</c:v>
                </c:pt>
                <c:pt idx="209">
                  <c:v>-5.5688146380268311E-3</c:v>
                </c:pt>
                <c:pt idx="210">
                  <c:v>-4.4798407167744303E-3</c:v>
                </c:pt>
                <c:pt idx="211">
                  <c:v>-2.0955992415926383E-3</c:v>
                </c:pt>
                <c:pt idx="212">
                  <c:v>-6.3593004769475492E-3</c:v>
                </c:pt>
                <c:pt idx="213">
                  <c:v>-3.5870864886411447E-3</c:v>
                </c:pt>
                <c:pt idx="214">
                  <c:v>-7.9936051159057442E-4</c:v>
                </c:pt>
                <c:pt idx="215">
                  <c:v>-4.2815891665834993E-3</c:v>
                </c:pt>
                <c:pt idx="216">
                  <c:v>-4.0832586395777026E-3</c:v>
                </c:pt>
                <c:pt idx="217">
                  <c:v>-5.66769414338264E-3</c:v>
                </c:pt>
                <c:pt idx="218">
                  <c:v>-5.8653941743713744E-3</c:v>
                </c:pt>
                <c:pt idx="219">
                  <c:v>-5.9642147117295874E-3</c:v>
                </c:pt>
                <c:pt idx="220">
                  <c:v>-7.8380791745211731E-3</c:v>
                </c:pt>
                <c:pt idx="221">
                  <c:v>-8.5266706325600738E-3</c:v>
                </c:pt>
                <c:pt idx="222">
                  <c:v>-5.9642147117298094E-3</c:v>
                </c:pt>
                <c:pt idx="223">
                  <c:v>-4.678013337314324E-3</c:v>
                </c:pt>
                <c:pt idx="224">
                  <c:v>-5.4699154649427983E-3</c:v>
                </c:pt>
                <c:pt idx="225">
                  <c:v>-3.6863604662750182E-3</c:v>
                </c:pt>
                <c:pt idx="226">
                  <c:v>-2.5932575304209449E-3</c:v>
                </c:pt>
                <c:pt idx="227">
                  <c:v>-2.9991002699181202E-4</c:v>
                </c:pt>
                <c:pt idx="228">
                  <c:v>-2.3942537909016348E-3</c:v>
                </c:pt>
                <c:pt idx="229">
                  <c:v>-3.4877927254609586E-3</c:v>
                </c:pt>
                <c:pt idx="230">
                  <c:v>-5.667694143382862E-3</c:v>
                </c:pt>
                <c:pt idx="231">
                  <c:v>-5.3709966182612368E-3</c:v>
                </c:pt>
                <c:pt idx="232">
                  <c:v>-9.1161315893780737E-3</c:v>
                </c:pt>
                <c:pt idx="233">
                  <c:v>-5.4699154649427983E-3</c:v>
                </c:pt>
                <c:pt idx="234">
                  <c:v>-6.8527162578209122E-3</c:v>
                </c:pt>
                <c:pt idx="235">
                  <c:v>-9.1161315893778516E-3</c:v>
                </c:pt>
                <c:pt idx="236">
                  <c:v>-6.6554087612992197E-3</c:v>
                </c:pt>
                <c:pt idx="237">
                  <c:v>-4.5789368903044192E-3</c:v>
                </c:pt>
                <c:pt idx="238">
                  <c:v>-3.9840637450199168E-3</c:v>
                </c:pt>
                <c:pt idx="239">
                  <c:v>-9.9990000999805595E-5</c:v>
                </c:pt>
                <c:pt idx="240">
                  <c:v>-2.4937655860347574E-3</c:v>
                </c:pt>
                <c:pt idx="241">
                  <c:v>-5.6676941433829731E-3</c:v>
                </c:pt>
                <c:pt idx="242">
                  <c:v>-4.1824337781317666E-3</c:v>
                </c:pt>
                <c:pt idx="243">
                  <c:v>-5.0741219779127933E-3</c:v>
                </c:pt>
                <c:pt idx="244">
                  <c:v>-7.7396308791426449E-3</c:v>
                </c:pt>
                <c:pt idx="245">
                  <c:v>-1.224812327143443E-2</c:v>
                </c:pt>
                <c:pt idx="246">
                  <c:v>-1.2052953961667501E-2</c:v>
                </c:pt>
                <c:pt idx="247">
                  <c:v>-1.3028030003947921E-2</c:v>
                </c:pt>
                <c:pt idx="248">
                  <c:v>-7.0499453877471696E-3</c:v>
                </c:pt>
                <c:pt idx="249">
                  <c:v>-7.3456422473693328E-3</c:v>
                </c:pt>
                <c:pt idx="250">
                  <c:v>-7.8380791745215062E-3</c:v>
                </c:pt>
                <c:pt idx="251">
                  <c:v>-6.1617968594711581E-3</c:v>
                </c:pt>
                <c:pt idx="252">
                  <c:v>-2.1951706246259306E-3</c:v>
                </c:pt>
                <c:pt idx="253">
                  <c:v>-5.3709966182615698E-3</c:v>
                </c:pt>
                <c:pt idx="254">
                  <c:v>-8.1333068835549582E-3</c:v>
                </c:pt>
                <c:pt idx="255">
                  <c:v>-9.9990099990100445E-3</c:v>
                </c:pt>
                <c:pt idx="256">
                  <c:v>-9.5087163232965288E-3</c:v>
                </c:pt>
                <c:pt idx="257">
                  <c:v>-1.254073269477618E-2</c:v>
                </c:pt>
                <c:pt idx="258">
                  <c:v>-8.9197224975221534E-3</c:v>
                </c:pt>
                <c:pt idx="259">
                  <c:v>-4.2815891665834993E-3</c:v>
                </c:pt>
                <c:pt idx="260">
                  <c:v>-6.0630156048108175E-3</c:v>
                </c:pt>
                <c:pt idx="261">
                  <c:v>-7.7396308791426449E-3</c:v>
                </c:pt>
                <c:pt idx="262">
                  <c:v>-3.4877927254610697E-3</c:v>
                </c:pt>
                <c:pt idx="263">
                  <c:v>-5.1730998806208683E-3</c:v>
                </c:pt>
                <c:pt idx="264">
                  <c:v>-4.3807248108324037E-3</c:v>
                </c:pt>
                <c:pt idx="265">
                  <c:v>-7.993605115904634E-4</c:v>
                </c:pt>
                <c:pt idx="266">
                  <c:v>-2.5932575304209449E-3</c:v>
                </c:pt>
                <c:pt idx="267">
                  <c:v>-1.7967658215211069E-3</c:v>
                </c:pt>
                <c:pt idx="268">
                  <c:v>-2.9910269192423566E-3</c:v>
                </c:pt>
                <c:pt idx="269">
                  <c:v>-3.7856146642757382E-3</c:v>
                </c:pt>
                <c:pt idx="270">
                  <c:v>-3.2891458187981337E-3</c:v>
                </c:pt>
                <c:pt idx="271">
                  <c:v>-2.4937655860348684E-3</c:v>
                </c:pt>
                <c:pt idx="272">
                  <c:v>-1.3980427401638629E-3</c:v>
                </c:pt>
                <c:pt idx="273">
                  <c:v>-3.0904196989335331E-3</c:v>
                </c:pt>
                <c:pt idx="274">
                  <c:v>2.3053021950485419E-3</c:v>
                </c:pt>
                <c:pt idx="275">
                  <c:v>-2.3942537909017458E-3</c:v>
                </c:pt>
                <c:pt idx="276">
                  <c:v>-1.8963968459926317E-3</c:v>
                </c:pt>
                <c:pt idx="277">
                  <c:v>-1.5974440894568342E-3</c:v>
                </c:pt>
                <c:pt idx="278">
                  <c:v>-4.1824337781320997E-3</c:v>
                </c:pt>
                <c:pt idx="279">
                  <c:v>-2.7921818907058471E-3</c:v>
                </c:pt>
                <c:pt idx="280">
                  <c:v>-4.3807248108320707E-3</c:v>
                </c:pt>
                <c:pt idx="281">
                  <c:v>-2.8916143184765097E-3</c:v>
                </c:pt>
                <c:pt idx="282">
                  <c:v>-3.1897926634768536E-3</c:v>
                </c:pt>
                <c:pt idx="283">
                  <c:v>-8.9919072834443448E-4</c:v>
                </c:pt>
                <c:pt idx="284">
                  <c:v>-2.1951706246258196E-3</c:v>
                </c:pt>
                <c:pt idx="285">
                  <c:v>-3.9840637450199168E-3</c:v>
                </c:pt>
                <c:pt idx="286">
                  <c:v>-1.2443215484890024E-2</c:v>
                </c:pt>
                <c:pt idx="287">
                  <c:v>-3.2891458187981337E-3</c:v>
                </c:pt>
                <c:pt idx="288">
                  <c:v>9.0081072965664255E-4</c:v>
                </c:pt>
                <c:pt idx="289">
                  <c:v>-4.777070063694322E-3</c:v>
                </c:pt>
                <c:pt idx="290">
                  <c:v>-4.4798407167744303E-3</c:v>
                </c:pt>
                <c:pt idx="291">
                  <c:v>2.1044192804891004E-3</c:v>
                </c:pt>
                <c:pt idx="292">
                  <c:v>-1.4977533699450651E-3</c:v>
                </c:pt>
                <c:pt idx="293">
                  <c:v>-3.1897926634769647E-3</c:v>
                </c:pt>
                <c:pt idx="294">
                  <c:v>-4.2815891665838324E-3</c:v>
                </c:pt>
                <c:pt idx="295">
                  <c:v>-7.4441687344912744E-3</c:v>
                </c:pt>
                <c:pt idx="296">
                  <c:v>-5.667694143382751E-3</c:v>
                </c:pt>
                <c:pt idx="297">
                  <c:v>-1.2983121941475551E-3</c:v>
                </c:pt>
                <c:pt idx="298">
                  <c:v>-9.9990000999916617E-5</c:v>
                </c:pt>
                <c:pt idx="299">
                  <c:v>-1.8963968459929648E-3</c:v>
                </c:pt>
                <c:pt idx="300">
                  <c:v>-1.0987913295373852E-3</c:v>
                </c:pt>
                <c:pt idx="301">
                  <c:v>4.0016006402554538E-4</c:v>
                </c:pt>
                <c:pt idx="302">
                  <c:v>-9.9900099900085415E-4</c:v>
                </c:pt>
                <c:pt idx="303">
                  <c:v>-5.0741219779129043E-3</c:v>
                </c:pt>
                <c:pt idx="304">
                  <c:v>-1.1369253583786487E-2</c:v>
                </c:pt>
                <c:pt idx="305">
                  <c:v>-2.0955992415925273E-3</c:v>
                </c:pt>
                <c:pt idx="306">
                  <c:v>-2.4937655860349794E-3</c:v>
                </c:pt>
                <c:pt idx="307">
                  <c:v>-6.9951034275994584E-4</c:v>
                </c:pt>
                <c:pt idx="308">
                  <c:v>3.1096398836389927E-3</c:v>
                </c:pt>
                <c:pt idx="309">
                  <c:v>3.8144950813090439E-3</c:v>
                </c:pt>
                <c:pt idx="310">
                  <c:v>-2.5932575304209449E-3</c:v>
                </c:pt>
                <c:pt idx="311">
                  <c:v>-3.5870864886409226E-3</c:v>
                </c:pt>
                <c:pt idx="312">
                  <c:v>-2.3942537909018569E-3</c:v>
                </c:pt>
                <c:pt idx="313">
                  <c:v>-6.3593004769474382E-3</c:v>
                </c:pt>
                <c:pt idx="314">
                  <c:v>-8.5266706325599628E-3</c:v>
                </c:pt>
                <c:pt idx="315">
                  <c:v>-8.8214887501238959E-3</c:v>
                </c:pt>
                <c:pt idx="316">
                  <c:v>-1.3320177602368033E-2</c:v>
                </c:pt>
                <c:pt idx="317">
                  <c:v>-2.4937655860348684E-3</c:v>
                </c:pt>
                <c:pt idx="318">
                  <c:v>-8.5266706325599628E-3</c:v>
                </c:pt>
                <c:pt idx="319">
                  <c:v>-9.2143069454079241E-3</c:v>
                </c:pt>
                <c:pt idx="320">
                  <c:v>-3.0904196989334221E-3</c:v>
                </c:pt>
                <c:pt idx="321">
                  <c:v>-8.2316770802338679E-3</c:v>
                </c:pt>
                <c:pt idx="322">
                  <c:v>-5.272058092111731E-3</c:v>
                </c:pt>
                <c:pt idx="323">
                  <c:v>-9.5087163232965288E-3</c:v>
                </c:pt>
                <c:pt idx="324">
                  <c:v>-8.6249628234360554E-3</c:v>
                </c:pt>
                <c:pt idx="325">
                  <c:v>-1.1466982997232145E-2</c:v>
                </c:pt>
                <c:pt idx="326">
                  <c:v>-1.2345679012345623E-2</c:v>
                </c:pt>
                <c:pt idx="327">
                  <c:v>-9.4105993065874971E-3</c:v>
                </c:pt>
                <c:pt idx="328">
                  <c:v>-7.2470961977564308E-3</c:v>
                </c:pt>
                <c:pt idx="329">
                  <c:v>-5.3709966182615698E-3</c:v>
                </c:pt>
                <c:pt idx="330">
                  <c:v>-9.9990099990100445E-3</c:v>
                </c:pt>
                <c:pt idx="331">
                  <c:v>-1.5941743751230142E-2</c:v>
                </c:pt>
                <c:pt idx="332">
                  <c:v>-1.0488818523649246E-2</c:v>
                </c:pt>
                <c:pt idx="333">
                  <c:v>-4.678013337314546E-3</c:v>
                </c:pt>
                <c:pt idx="334">
                  <c:v>-6.6554087612991086E-3</c:v>
                </c:pt>
                <c:pt idx="335">
                  <c:v>6.8465565847766197E-3</c:v>
                </c:pt>
                <c:pt idx="336">
                  <c:v>3.6130068245685543E-3</c:v>
                </c:pt>
                <c:pt idx="337">
                  <c:v>2.9084344599337175E-3</c:v>
                </c:pt>
                <c:pt idx="338">
                  <c:v>-5.8653941743712634E-3</c:v>
                </c:pt>
                <c:pt idx="339">
                  <c:v>-4.0832586395775916E-3</c:v>
                </c:pt>
                <c:pt idx="340">
                  <c:v>-6.1617968594711581E-3</c:v>
                </c:pt>
                <c:pt idx="341">
                  <c:v>-5.2720580921119531E-3</c:v>
                </c:pt>
                <c:pt idx="342">
                  <c:v>-8.3300277667592848E-3</c:v>
                </c:pt>
                <c:pt idx="343">
                  <c:v>-7.0499453877471696E-3</c:v>
                </c:pt>
                <c:pt idx="344">
                  <c:v>-6.0630156048107064E-3</c:v>
                </c:pt>
                <c:pt idx="345">
                  <c:v>-2.2947221390801076E-3</c:v>
                </c:pt>
                <c:pt idx="346">
                  <c:v>8.0064051240991141E-4</c:v>
                </c:pt>
                <c:pt idx="347">
                  <c:v>-1.1985617259288039E-3</c:v>
                </c:pt>
                <c:pt idx="348">
                  <c:v>-2.2947221390802186E-3</c:v>
                </c:pt>
                <c:pt idx="349">
                  <c:v>-2.5932575304207228E-3</c:v>
                </c:pt>
                <c:pt idx="350">
                  <c:v>-2.3942537909018569E-3</c:v>
                </c:pt>
                <c:pt idx="351">
                  <c:v>-2.7921818907057361E-3</c:v>
                </c:pt>
                <c:pt idx="352">
                  <c:v>-5.5688146380270531E-3</c:v>
                </c:pt>
                <c:pt idx="353">
                  <c:v>-4.1824337781318777E-3</c:v>
                </c:pt>
                <c:pt idx="354">
                  <c:v>-8.2316770802339789E-3</c:v>
                </c:pt>
                <c:pt idx="355">
                  <c:v>-1.5974440894568342E-3</c:v>
                </c:pt>
                <c:pt idx="356">
                  <c:v>-3.7856146642757382E-3</c:v>
                </c:pt>
                <c:pt idx="357">
                  <c:v>-4.5789368903047523E-3</c:v>
                </c:pt>
                <c:pt idx="358">
                  <c:v>-2.0955992415926383E-3</c:v>
                </c:pt>
                <c:pt idx="359">
                  <c:v>-3.7856146642758493E-3</c:v>
                </c:pt>
                <c:pt idx="360">
                  <c:v>2.0004000800177835E-4</c:v>
                </c:pt>
                <c:pt idx="361">
                  <c:v>-4.3807248108322927E-3</c:v>
                </c:pt>
                <c:pt idx="362">
                  <c:v>-5.5688146380272752E-3</c:v>
                </c:pt>
                <c:pt idx="363">
                  <c:v>-3.8848490885544651E-3</c:v>
                </c:pt>
                <c:pt idx="364">
                  <c:v>-5.1730998806208683E-3</c:v>
                </c:pt>
                <c:pt idx="365">
                  <c:v>-1.5974440894569453E-3</c:v>
                </c:pt>
                <c:pt idx="366">
                  <c:v>-1.293060902181431E-2</c:v>
                </c:pt>
                <c:pt idx="367">
                  <c:v>-5.5688146380271641E-3</c:v>
                </c:pt>
                <c:pt idx="368">
                  <c:v>-4.2815891665836103E-3</c:v>
                </c:pt>
                <c:pt idx="369">
                  <c:v>-2.5932575304207228E-3</c:v>
                </c:pt>
                <c:pt idx="370">
                  <c:v>-2.3942537909018569E-3</c:v>
                </c:pt>
                <c:pt idx="371">
                  <c:v>-2.5932575304208338E-3</c:v>
                </c:pt>
                <c:pt idx="372">
                  <c:v>1.1012113324655459E-3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1B-4645-A6FF-950A1F4E4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156384"/>
        <c:axId val="605163104"/>
      </c:barChart>
      <c:dateAx>
        <c:axId val="2940882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pt-BR"/>
          </a:p>
        </c:txPr>
        <c:crossAx val="294088768"/>
        <c:crosses val="autoZero"/>
        <c:auto val="1"/>
        <c:lblOffset val="100"/>
        <c:baseTimeUnit val="months"/>
      </c:dateAx>
      <c:valAx>
        <c:axId val="29408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pt-BR"/>
          </a:p>
        </c:txPr>
        <c:crossAx val="294088288"/>
        <c:crosses val="autoZero"/>
        <c:crossBetween val="between"/>
      </c:valAx>
      <c:valAx>
        <c:axId val="6051631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pt-BR"/>
          </a:p>
        </c:txPr>
        <c:crossAx val="605156384"/>
        <c:crosses val="max"/>
        <c:crossBetween val="between"/>
      </c:valAx>
      <c:dateAx>
        <c:axId val="60515638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60516310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/>
              </a:solidFill>
              <a:latin typeface="Open Sans" pitchFamily="2" charset="0"/>
              <a:ea typeface="Open Sans" pitchFamily="2" charset="0"/>
              <a:cs typeface="Open Sans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400">
          <a:solidFill>
            <a:schemeClr val="bg1"/>
          </a:solidFill>
          <a:latin typeface="Open Sans" pitchFamily="2" charset="0"/>
          <a:ea typeface="Open Sans" pitchFamily="2" charset="0"/>
          <a:cs typeface="Open Sans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'1-BRL PP Chart'!$H$1</c:f>
              <c:strCache>
                <c:ptCount val="1"/>
                <c:pt idx="0">
                  <c:v>Var. Anual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'1-BRL PP Chart'!$C$27:$C$380</c:f>
              <c:numCache>
                <c:formatCode>mmm\-yy</c:formatCode>
                <c:ptCount val="354"/>
                <c:pt idx="0">
                  <c:v>35247</c:v>
                </c:pt>
                <c:pt idx="1">
                  <c:v>35278</c:v>
                </c:pt>
                <c:pt idx="2">
                  <c:v>35309</c:v>
                </c:pt>
                <c:pt idx="3">
                  <c:v>35339</c:v>
                </c:pt>
                <c:pt idx="4">
                  <c:v>35370</c:v>
                </c:pt>
                <c:pt idx="5">
                  <c:v>35400</c:v>
                </c:pt>
                <c:pt idx="6">
                  <c:v>35431</c:v>
                </c:pt>
                <c:pt idx="7">
                  <c:v>35462</c:v>
                </c:pt>
                <c:pt idx="8">
                  <c:v>35490</c:v>
                </c:pt>
                <c:pt idx="9">
                  <c:v>35521</c:v>
                </c:pt>
                <c:pt idx="10">
                  <c:v>35551</c:v>
                </c:pt>
                <c:pt idx="11">
                  <c:v>35582</c:v>
                </c:pt>
                <c:pt idx="12">
                  <c:v>35612</c:v>
                </c:pt>
                <c:pt idx="13">
                  <c:v>35643</c:v>
                </c:pt>
                <c:pt idx="14">
                  <c:v>35674</c:v>
                </c:pt>
                <c:pt idx="15">
                  <c:v>35704</c:v>
                </c:pt>
                <c:pt idx="16">
                  <c:v>35735</c:v>
                </c:pt>
                <c:pt idx="17">
                  <c:v>35765</c:v>
                </c:pt>
                <c:pt idx="18">
                  <c:v>35796</c:v>
                </c:pt>
                <c:pt idx="19">
                  <c:v>35827</c:v>
                </c:pt>
                <c:pt idx="20">
                  <c:v>35855</c:v>
                </c:pt>
                <c:pt idx="21">
                  <c:v>35886</c:v>
                </c:pt>
                <c:pt idx="22">
                  <c:v>35916</c:v>
                </c:pt>
                <c:pt idx="23">
                  <c:v>35947</c:v>
                </c:pt>
                <c:pt idx="24">
                  <c:v>35977</c:v>
                </c:pt>
                <c:pt idx="25">
                  <c:v>36008</c:v>
                </c:pt>
                <c:pt idx="26">
                  <c:v>36039</c:v>
                </c:pt>
                <c:pt idx="27">
                  <c:v>36069</c:v>
                </c:pt>
                <c:pt idx="28">
                  <c:v>36100</c:v>
                </c:pt>
                <c:pt idx="29">
                  <c:v>36130</c:v>
                </c:pt>
                <c:pt idx="30">
                  <c:v>36161</c:v>
                </c:pt>
                <c:pt idx="31">
                  <c:v>36192</c:v>
                </c:pt>
                <c:pt idx="32">
                  <c:v>36220</c:v>
                </c:pt>
                <c:pt idx="33">
                  <c:v>36251</c:v>
                </c:pt>
                <c:pt idx="34">
                  <c:v>36281</c:v>
                </c:pt>
                <c:pt idx="35">
                  <c:v>36312</c:v>
                </c:pt>
                <c:pt idx="36">
                  <c:v>36342</c:v>
                </c:pt>
                <c:pt idx="37">
                  <c:v>36373</c:v>
                </c:pt>
                <c:pt idx="38">
                  <c:v>36404</c:v>
                </c:pt>
                <c:pt idx="39">
                  <c:v>36434</c:v>
                </c:pt>
                <c:pt idx="40">
                  <c:v>36465</c:v>
                </c:pt>
                <c:pt idx="41">
                  <c:v>36495</c:v>
                </c:pt>
                <c:pt idx="42">
                  <c:v>36526</c:v>
                </c:pt>
                <c:pt idx="43">
                  <c:v>36557</c:v>
                </c:pt>
                <c:pt idx="44">
                  <c:v>36586</c:v>
                </c:pt>
                <c:pt idx="45">
                  <c:v>36617</c:v>
                </c:pt>
                <c:pt idx="46">
                  <c:v>36647</c:v>
                </c:pt>
                <c:pt idx="47">
                  <c:v>36678</c:v>
                </c:pt>
                <c:pt idx="48">
                  <c:v>36708</c:v>
                </c:pt>
                <c:pt idx="49">
                  <c:v>36739</c:v>
                </c:pt>
                <c:pt idx="50">
                  <c:v>36770</c:v>
                </c:pt>
                <c:pt idx="51">
                  <c:v>36800</c:v>
                </c:pt>
                <c:pt idx="52">
                  <c:v>36831</c:v>
                </c:pt>
                <c:pt idx="53">
                  <c:v>36861</c:v>
                </c:pt>
                <c:pt idx="54">
                  <c:v>36892</c:v>
                </c:pt>
                <c:pt idx="55">
                  <c:v>36923</c:v>
                </c:pt>
                <c:pt idx="56">
                  <c:v>36951</c:v>
                </c:pt>
                <c:pt idx="57">
                  <c:v>36982</c:v>
                </c:pt>
                <c:pt idx="58">
                  <c:v>37012</c:v>
                </c:pt>
                <c:pt idx="59">
                  <c:v>37043</c:v>
                </c:pt>
                <c:pt idx="60">
                  <c:v>37073</c:v>
                </c:pt>
                <c:pt idx="61">
                  <c:v>37104</c:v>
                </c:pt>
                <c:pt idx="62">
                  <c:v>37135</c:v>
                </c:pt>
                <c:pt idx="63">
                  <c:v>37165</c:v>
                </c:pt>
                <c:pt idx="64">
                  <c:v>37196</c:v>
                </c:pt>
                <c:pt idx="65">
                  <c:v>37226</c:v>
                </c:pt>
                <c:pt idx="66">
                  <c:v>37257</c:v>
                </c:pt>
                <c:pt idx="67">
                  <c:v>37288</c:v>
                </c:pt>
                <c:pt idx="68">
                  <c:v>37316</c:v>
                </c:pt>
                <c:pt idx="69">
                  <c:v>37347</c:v>
                </c:pt>
                <c:pt idx="70">
                  <c:v>37377</c:v>
                </c:pt>
                <c:pt idx="71">
                  <c:v>37408</c:v>
                </c:pt>
                <c:pt idx="72">
                  <c:v>37438</c:v>
                </c:pt>
                <c:pt idx="73">
                  <c:v>37469</c:v>
                </c:pt>
                <c:pt idx="74">
                  <c:v>37500</c:v>
                </c:pt>
                <c:pt idx="75">
                  <c:v>37530</c:v>
                </c:pt>
                <c:pt idx="76">
                  <c:v>37561</c:v>
                </c:pt>
                <c:pt idx="77">
                  <c:v>37591</c:v>
                </c:pt>
                <c:pt idx="78">
                  <c:v>37622</c:v>
                </c:pt>
                <c:pt idx="79">
                  <c:v>37653</c:v>
                </c:pt>
                <c:pt idx="80">
                  <c:v>37681</c:v>
                </c:pt>
                <c:pt idx="81">
                  <c:v>37712</c:v>
                </c:pt>
                <c:pt idx="82">
                  <c:v>37742</c:v>
                </c:pt>
                <c:pt idx="83">
                  <c:v>37773</c:v>
                </c:pt>
                <c:pt idx="84">
                  <c:v>37803</c:v>
                </c:pt>
                <c:pt idx="85">
                  <c:v>37834</c:v>
                </c:pt>
                <c:pt idx="86">
                  <c:v>37865</c:v>
                </c:pt>
                <c:pt idx="87">
                  <c:v>37895</c:v>
                </c:pt>
                <c:pt idx="88">
                  <c:v>37926</c:v>
                </c:pt>
                <c:pt idx="89">
                  <c:v>37956</c:v>
                </c:pt>
                <c:pt idx="90">
                  <c:v>37987</c:v>
                </c:pt>
                <c:pt idx="91">
                  <c:v>38018</c:v>
                </c:pt>
                <c:pt idx="92">
                  <c:v>38047</c:v>
                </c:pt>
                <c:pt idx="93">
                  <c:v>38078</c:v>
                </c:pt>
                <c:pt idx="94">
                  <c:v>38108</c:v>
                </c:pt>
                <c:pt idx="95">
                  <c:v>38139</c:v>
                </c:pt>
                <c:pt idx="96">
                  <c:v>38169</c:v>
                </c:pt>
                <c:pt idx="97">
                  <c:v>38200</c:v>
                </c:pt>
                <c:pt idx="98">
                  <c:v>38231</c:v>
                </c:pt>
                <c:pt idx="99">
                  <c:v>38261</c:v>
                </c:pt>
                <c:pt idx="100">
                  <c:v>38292</c:v>
                </c:pt>
                <c:pt idx="101">
                  <c:v>38322</c:v>
                </c:pt>
                <c:pt idx="102">
                  <c:v>38353</c:v>
                </c:pt>
                <c:pt idx="103">
                  <c:v>38384</c:v>
                </c:pt>
                <c:pt idx="104">
                  <c:v>38412</c:v>
                </c:pt>
                <c:pt idx="105">
                  <c:v>38443</c:v>
                </c:pt>
                <c:pt idx="106">
                  <c:v>38473</c:v>
                </c:pt>
                <c:pt idx="107">
                  <c:v>38504</c:v>
                </c:pt>
                <c:pt idx="108">
                  <c:v>38534</c:v>
                </c:pt>
                <c:pt idx="109">
                  <c:v>38565</c:v>
                </c:pt>
                <c:pt idx="110">
                  <c:v>38596</c:v>
                </c:pt>
                <c:pt idx="111">
                  <c:v>38626</c:v>
                </c:pt>
                <c:pt idx="112">
                  <c:v>38657</c:v>
                </c:pt>
                <c:pt idx="113">
                  <c:v>38687</c:v>
                </c:pt>
                <c:pt idx="114">
                  <c:v>38718</c:v>
                </c:pt>
                <c:pt idx="115">
                  <c:v>38749</c:v>
                </c:pt>
                <c:pt idx="116">
                  <c:v>38777</c:v>
                </c:pt>
                <c:pt idx="117">
                  <c:v>38808</c:v>
                </c:pt>
                <c:pt idx="118">
                  <c:v>38838</c:v>
                </c:pt>
                <c:pt idx="119">
                  <c:v>38869</c:v>
                </c:pt>
                <c:pt idx="120">
                  <c:v>38899</c:v>
                </c:pt>
                <c:pt idx="121">
                  <c:v>38930</c:v>
                </c:pt>
                <c:pt idx="122">
                  <c:v>38961</c:v>
                </c:pt>
                <c:pt idx="123">
                  <c:v>38991</c:v>
                </c:pt>
                <c:pt idx="124">
                  <c:v>39022</c:v>
                </c:pt>
                <c:pt idx="125">
                  <c:v>39052</c:v>
                </c:pt>
                <c:pt idx="126">
                  <c:v>39083</c:v>
                </c:pt>
                <c:pt idx="127">
                  <c:v>39114</c:v>
                </c:pt>
                <c:pt idx="128">
                  <c:v>39142</c:v>
                </c:pt>
                <c:pt idx="129">
                  <c:v>39173</c:v>
                </c:pt>
                <c:pt idx="130">
                  <c:v>39203</c:v>
                </c:pt>
                <c:pt idx="131">
                  <c:v>39234</c:v>
                </c:pt>
                <c:pt idx="132">
                  <c:v>39264</c:v>
                </c:pt>
                <c:pt idx="133">
                  <c:v>39295</c:v>
                </c:pt>
                <c:pt idx="134">
                  <c:v>39326</c:v>
                </c:pt>
                <c:pt idx="135">
                  <c:v>39356</c:v>
                </c:pt>
                <c:pt idx="136">
                  <c:v>39387</c:v>
                </c:pt>
                <c:pt idx="137">
                  <c:v>39417</c:v>
                </c:pt>
                <c:pt idx="138">
                  <c:v>39448</c:v>
                </c:pt>
                <c:pt idx="139">
                  <c:v>39479</c:v>
                </c:pt>
                <c:pt idx="140">
                  <c:v>39508</c:v>
                </c:pt>
                <c:pt idx="141">
                  <c:v>39539</c:v>
                </c:pt>
                <c:pt idx="142">
                  <c:v>39569</c:v>
                </c:pt>
                <c:pt idx="143">
                  <c:v>39600</c:v>
                </c:pt>
                <c:pt idx="144">
                  <c:v>39630</c:v>
                </c:pt>
                <c:pt idx="145">
                  <c:v>39661</c:v>
                </c:pt>
                <c:pt idx="146">
                  <c:v>39692</c:v>
                </c:pt>
                <c:pt idx="147">
                  <c:v>39722</c:v>
                </c:pt>
                <c:pt idx="148">
                  <c:v>39753</c:v>
                </c:pt>
                <c:pt idx="149">
                  <c:v>39783</c:v>
                </c:pt>
                <c:pt idx="150">
                  <c:v>39814</c:v>
                </c:pt>
                <c:pt idx="151">
                  <c:v>39845</c:v>
                </c:pt>
                <c:pt idx="152">
                  <c:v>39873</c:v>
                </c:pt>
                <c:pt idx="153">
                  <c:v>39904</c:v>
                </c:pt>
                <c:pt idx="154">
                  <c:v>39934</c:v>
                </c:pt>
                <c:pt idx="155">
                  <c:v>39965</c:v>
                </c:pt>
                <c:pt idx="156">
                  <c:v>39995</c:v>
                </c:pt>
                <c:pt idx="157">
                  <c:v>40026</c:v>
                </c:pt>
                <c:pt idx="158">
                  <c:v>40057</c:v>
                </c:pt>
                <c:pt idx="159">
                  <c:v>40087</c:v>
                </c:pt>
                <c:pt idx="160">
                  <c:v>40118</c:v>
                </c:pt>
                <c:pt idx="161">
                  <c:v>40148</c:v>
                </c:pt>
                <c:pt idx="162">
                  <c:v>40179</c:v>
                </c:pt>
                <c:pt idx="163">
                  <c:v>40210</c:v>
                </c:pt>
                <c:pt idx="164">
                  <c:v>40238</c:v>
                </c:pt>
                <c:pt idx="165">
                  <c:v>40269</c:v>
                </c:pt>
                <c:pt idx="166">
                  <c:v>40299</c:v>
                </c:pt>
                <c:pt idx="167">
                  <c:v>40330</c:v>
                </c:pt>
                <c:pt idx="168">
                  <c:v>40360</c:v>
                </c:pt>
                <c:pt idx="169">
                  <c:v>40391</c:v>
                </c:pt>
                <c:pt idx="170">
                  <c:v>40422</c:v>
                </c:pt>
                <c:pt idx="171">
                  <c:v>40452</c:v>
                </c:pt>
                <c:pt idx="172">
                  <c:v>40483</c:v>
                </c:pt>
                <c:pt idx="173">
                  <c:v>40513</c:v>
                </c:pt>
                <c:pt idx="174">
                  <c:v>40544</c:v>
                </c:pt>
                <c:pt idx="175">
                  <c:v>40575</c:v>
                </c:pt>
                <c:pt idx="176">
                  <c:v>40603</c:v>
                </c:pt>
                <c:pt idx="177">
                  <c:v>40634</c:v>
                </c:pt>
                <c:pt idx="178">
                  <c:v>40664</c:v>
                </c:pt>
                <c:pt idx="179">
                  <c:v>40695</c:v>
                </c:pt>
                <c:pt idx="180">
                  <c:v>40725</c:v>
                </c:pt>
                <c:pt idx="181">
                  <c:v>40756</c:v>
                </c:pt>
                <c:pt idx="182">
                  <c:v>40787</c:v>
                </c:pt>
                <c:pt idx="183">
                  <c:v>40817</c:v>
                </c:pt>
                <c:pt idx="184">
                  <c:v>40848</c:v>
                </c:pt>
                <c:pt idx="185">
                  <c:v>40878</c:v>
                </c:pt>
                <c:pt idx="186">
                  <c:v>40909</c:v>
                </c:pt>
                <c:pt idx="187">
                  <c:v>40940</c:v>
                </c:pt>
                <c:pt idx="188">
                  <c:v>40969</c:v>
                </c:pt>
                <c:pt idx="189">
                  <c:v>41000</c:v>
                </c:pt>
                <c:pt idx="190">
                  <c:v>41030</c:v>
                </c:pt>
                <c:pt idx="191">
                  <c:v>41061</c:v>
                </c:pt>
                <c:pt idx="192">
                  <c:v>41091</c:v>
                </c:pt>
                <c:pt idx="193">
                  <c:v>41122</c:v>
                </c:pt>
                <c:pt idx="194">
                  <c:v>41153</c:v>
                </c:pt>
                <c:pt idx="195">
                  <c:v>41183</c:v>
                </c:pt>
                <c:pt idx="196">
                  <c:v>41214</c:v>
                </c:pt>
                <c:pt idx="197">
                  <c:v>41244</c:v>
                </c:pt>
                <c:pt idx="198">
                  <c:v>41275</c:v>
                </c:pt>
                <c:pt idx="199">
                  <c:v>41306</c:v>
                </c:pt>
                <c:pt idx="200">
                  <c:v>41334</c:v>
                </c:pt>
                <c:pt idx="201">
                  <c:v>41365</c:v>
                </c:pt>
                <c:pt idx="202">
                  <c:v>41395</c:v>
                </c:pt>
                <c:pt idx="203">
                  <c:v>41426</c:v>
                </c:pt>
                <c:pt idx="204">
                  <c:v>41456</c:v>
                </c:pt>
                <c:pt idx="205">
                  <c:v>41487</c:v>
                </c:pt>
                <c:pt idx="206">
                  <c:v>41518</c:v>
                </c:pt>
                <c:pt idx="207">
                  <c:v>41548</c:v>
                </c:pt>
                <c:pt idx="208">
                  <c:v>41579</c:v>
                </c:pt>
                <c:pt idx="209">
                  <c:v>41609</c:v>
                </c:pt>
                <c:pt idx="210">
                  <c:v>41640</c:v>
                </c:pt>
                <c:pt idx="211">
                  <c:v>41671</c:v>
                </c:pt>
                <c:pt idx="212">
                  <c:v>41699</c:v>
                </c:pt>
                <c:pt idx="213">
                  <c:v>41730</c:v>
                </c:pt>
                <c:pt idx="214">
                  <c:v>41760</c:v>
                </c:pt>
                <c:pt idx="215">
                  <c:v>41791</c:v>
                </c:pt>
                <c:pt idx="216">
                  <c:v>41821</c:v>
                </c:pt>
                <c:pt idx="217">
                  <c:v>41852</c:v>
                </c:pt>
                <c:pt idx="218">
                  <c:v>41883</c:v>
                </c:pt>
                <c:pt idx="219">
                  <c:v>41913</c:v>
                </c:pt>
                <c:pt idx="220">
                  <c:v>41944</c:v>
                </c:pt>
                <c:pt idx="221">
                  <c:v>41974</c:v>
                </c:pt>
                <c:pt idx="222">
                  <c:v>42005</c:v>
                </c:pt>
                <c:pt idx="223">
                  <c:v>42036</c:v>
                </c:pt>
                <c:pt idx="224">
                  <c:v>42064</c:v>
                </c:pt>
                <c:pt idx="225">
                  <c:v>42095</c:v>
                </c:pt>
                <c:pt idx="226">
                  <c:v>42125</c:v>
                </c:pt>
                <c:pt idx="227">
                  <c:v>42156</c:v>
                </c:pt>
                <c:pt idx="228">
                  <c:v>42186</c:v>
                </c:pt>
                <c:pt idx="229">
                  <c:v>42217</c:v>
                </c:pt>
                <c:pt idx="230">
                  <c:v>42248</c:v>
                </c:pt>
                <c:pt idx="231">
                  <c:v>42278</c:v>
                </c:pt>
                <c:pt idx="232">
                  <c:v>42309</c:v>
                </c:pt>
                <c:pt idx="233">
                  <c:v>42339</c:v>
                </c:pt>
                <c:pt idx="234">
                  <c:v>42370</c:v>
                </c:pt>
                <c:pt idx="235">
                  <c:v>42401</c:v>
                </c:pt>
                <c:pt idx="236">
                  <c:v>42430</c:v>
                </c:pt>
                <c:pt idx="237">
                  <c:v>42461</c:v>
                </c:pt>
                <c:pt idx="238">
                  <c:v>42491</c:v>
                </c:pt>
                <c:pt idx="239">
                  <c:v>42522</c:v>
                </c:pt>
                <c:pt idx="240">
                  <c:v>42552</c:v>
                </c:pt>
                <c:pt idx="241">
                  <c:v>42583</c:v>
                </c:pt>
                <c:pt idx="242">
                  <c:v>42614</c:v>
                </c:pt>
                <c:pt idx="243">
                  <c:v>42644</c:v>
                </c:pt>
                <c:pt idx="244">
                  <c:v>42675</c:v>
                </c:pt>
                <c:pt idx="245">
                  <c:v>42705</c:v>
                </c:pt>
                <c:pt idx="246">
                  <c:v>42736</c:v>
                </c:pt>
                <c:pt idx="247">
                  <c:v>42767</c:v>
                </c:pt>
                <c:pt idx="248">
                  <c:v>42795</c:v>
                </c:pt>
                <c:pt idx="249">
                  <c:v>42826</c:v>
                </c:pt>
                <c:pt idx="250">
                  <c:v>42856</c:v>
                </c:pt>
                <c:pt idx="251">
                  <c:v>42887</c:v>
                </c:pt>
                <c:pt idx="252">
                  <c:v>42917</c:v>
                </c:pt>
                <c:pt idx="253">
                  <c:v>42948</c:v>
                </c:pt>
                <c:pt idx="254">
                  <c:v>42979</c:v>
                </c:pt>
                <c:pt idx="255">
                  <c:v>43009</c:v>
                </c:pt>
                <c:pt idx="256">
                  <c:v>43040</c:v>
                </c:pt>
                <c:pt idx="257">
                  <c:v>43070</c:v>
                </c:pt>
                <c:pt idx="258">
                  <c:v>43101</c:v>
                </c:pt>
                <c:pt idx="259">
                  <c:v>43132</c:v>
                </c:pt>
                <c:pt idx="260">
                  <c:v>43160</c:v>
                </c:pt>
                <c:pt idx="261">
                  <c:v>43191</c:v>
                </c:pt>
                <c:pt idx="262">
                  <c:v>43221</c:v>
                </c:pt>
                <c:pt idx="263">
                  <c:v>43252</c:v>
                </c:pt>
                <c:pt idx="264">
                  <c:v>43282</c:v>
                </c:pt>
                <c:pt idx="265">
                  <c:v>43313</c:v>
                </c:pt>
                <c:pt idx="266">
                  <c:v>43344</c:v>
                </c:pt>
                <c:pt idx="267">
                  <c:v>43374</c:v>
                </c:pt>
                <c:pt idx="268">
                  <c:v>43405</c:v>
                </c:pt>
                <c:pt idx="269">
                  <c:v>43435</c:v>
                </c:pt>
                <c:pt idx="270">
                  <c:v>43466</c:v>
                </c:pt>
                <c:pt idx="271">
                  <c:v>43497</c:v>
                </c:pt>
                <c:pt idx="272">
                  <c:v>43525</c:v>
                </c:pt>
                <c:pt idx="273">
                  <c:v>43556</c:v>
                </c:pt>
                <c:pt idx="274">
                  <c:v>43586</c:v>
                </c:pt>
                <c:pt idx="275">
                  <c:v>43617</c:v>
                </c:pt>
                <c:pt idx="276">
                  <c:v>43647</c:v>
                </c:pt>
                <c:pt idx="277">
                  <c:v>43678</c:v>
                </c:pt>
                <c:pt idx="278">
                  <c:v>43709</c:v>
                </c:pt>
                <c:pt idx="279">
                  <c:v>43739</c:v>
                </c:pt>
                <c:pt idx="280">
                  <c:v>43770</c:v>
                </c:pt>
                <c:pt idx="281">
                  <c:v>43800</c:v>
                </c:pt>
                <c:pt idx="282">
                  <c:v>43831</c:v>
                </c:pt>
                <c:pt idx="283">
                  <c:v>43862</c:v>
                </c:pt>
                <c:pt idx="284">
                  <c:v>43891</c:v>
                </c:pt>
                <c:pt idx="285">
                  <c:v>43922</c:v>
                </c:pt>
                <c:pt idx="286">
                  <c:v>43952</c:v>
                </c:pt>
                <c:pt idx="287">
                  <c:v>43983</c:v>
                </c:pt>
                <c:pt idx="288">
                  <c:v>44013</c:v>
                </c:pt>
                <c:pt idx="289">
                  <c:v>44044</c:v>
                </c:pt>
                <c:pt idx="290">
                  <c:v>44075</c:v>
                </c:pt>
                <c:pt idx="291">
                  <c:v>44105</c:v>
                </c:pt>
                <c:pt idx="292">
                  <c:v>44136</c:v>
                </c:pt>
                <c:pt idx="293">
                  <c:v>44166</c:v>
                </c:pt>
                <c:pt idx="294">
                  <c:v>44197</c:v>
                </c:pt>
                <c:pt idx="295">
                  <c:v>44228</c:v>
                </c:pt>
                <c:pt idx="296">
                  <c:v>44256</c:v>
                </c:pt>
                <c:pt idx="297">
                  <c:v>44287</c:v>
                </c:pt>
                <c:pt idx="298">
                  <c:v>44317</c:v>
                </c:pt>
                <c:pt idx="299">
                  <c:v>44348</c:v>
                </c:pt>
                <c:pt idx="300">
                  <c:v>44378</c:v>
                </c:pt>
                <c:pt idx="301">
                  <c:v>44409</c:v>
                </c:pt>
                <c:pt idx="302">
                  <c:v>44440</c:v>
                </c:pt>
                <c:pt idx="303">
                  <c:v>44470</c:v>
                </c:pt>
                <c:pt idx="304">
                  <c:v>44501</c:v>
                </c:pt>
                <c:pt idx="305">
                  <c:v>44531</c:v>
                </c:pt>
                <c:pt idx="306">
                  <c:v>44562</c:v>
                </c:pt>
                <c:pt idx="307">
                  <c:v>44593</c:v>
                </c:pt>
                <c:pt idx="308">
                  <c:v>44621</c:v>
                </c:pt>
                <c:pt idx="309">
                  <c:v>44652</c:v>
                </c:pt>
                <c:pt idx="310">
                  <c:v>44682</c:v>
                </c:pt>
                <c:pt idx="311">
                  <c:v>44713</c:v>
                </c:pt>
                <c:pt idx="312">
                  <c:v>44743</c:v>
                </c:pt>
                <c:pt idx="313">
                  <c:v>44774</c:v>
                </c:pt>
                <c:pt idx="314">
                  <c:v>44805</c:v>
                </c:pt>
                <c:pt idx="315">
                  <c:v>44835</c:v>
                </c:pt>
                <c:pt idx="316">
                  <c:v>44866</c:v>
                </c:pt>
                <c:pt idx="317">
                  <c:v>44896</c:v>
                </c:pt>
                <c:pt idx="318">
                  <c:v>44927</c:v>
                </c:pt>
                <c:pt idx="319">
                  <c:v>44958</c:v>
                </c:pt>
                <c:pt idx="320">
                  <c:v>44986</c:v>
                </c:pt>
                <c:pt idx="321">
                  <c:v>45017</c:v>
                </c:pt>
                <c:pt idx="322">
                  <c:v>45047</c:v>
                </c:pt>
                <c:pt idx="323">
                  <c:v>45078</c:v>
                </c:pt>
                <c:pt idx="324">
                  <c:v>45108</c:v>
                </c:pt>
                <c:pt idx="325">
                  <c:v>45139</c:v>
                </c:pt>
                <c:pt idx="326">
                  <c:v>45170</c:v>
                </c:pt>
                <c:pt idx="327">
                  <c:v>45200</c:v>
                </c:pt>
                <c:pt idx="328">
                  <c:v>45231</c:v>
                </c:pt>
                <c:pt idx="329">
                  <c:v>45261</c:v>
                </c:pt>
                <c:pt idx="330">
                  <c:v>45292</c:v>
                </c:pt>
                <c:pt idx="331">
                  <c:v>45323</c:v>
                </c:pt>
                <c:pt idx="332">
                  <c:v>45352</c:v>
                </c:pt>
                <c:pt idx="333">
                  <c:v>45383</c:v>
                </c:pt>
                <c:pt idx="334">
                  <c:v>45413</c:v>
                </c:pt>
                <c:pt idx="335">
                  <c:v>45444</c:v>
                </c:pt>
                <c:pt idx="336">
                  <c:v>45474</c:v>
                </c:pt>
                <c:pt idx="337">
                  <c:v>45505</c:v>
                </c:pt>
                <c:pt idx="338">
                  <c:v>45536</c:v>
                </c:pt>
                <c:pt idx="339">
                  <c:v>45566</c:v>
                </c:pt>
                <c:pt idx="340">
                  <c:v>45597</c:v>
                </c:pt>
                <c:pt idx="341">
                  <c:v>45627</c:v>
                </c:pt>
                <c:pt idx="342">
                  <c:v>45658</c:v>
                </c:pt>
                <c:pt idx="343">
                  <c:v>45689</c:v>
                </c:pt>
                <c:pt idx="344">
                  <c:v>45717</c:v>
                </c:pt>
                <c:pt idx="345">
                  <c:v>45748</c:v>
                </c:pt>
                <c:pt idx="346">
                  <c:v>45778</c:v>
                </c:pt>
                <c:pt idx="347">
                  <c:v>45809</c:v>
                </c:pt>
                <c:pt idx="348">
                  <c:v>45839</c:v>
                </c:pt>
                <c:pt idx="349">
                  <c:v>45870</c:v>
                </c:pt>
                <c:pt idx="350">
                  <c:v>45901</c:v>
                </c:pt>
                <c:pt idx="351">
                  <c:v>45931</c:v>
                </c:pt>
                <c:pt idx="352">
                  <c:v>45962</c:v>
                </c:pt>
                <c:pt idx="353">
                  <c:v>45992</c:v>
                </c:pt>
              </c:numCache>
            </c:numRef>
          </c:cat>
          <c:val>
            <c:numRef>
              <c:f>'1-BRL PP Chart'!$H$27:$H$380</c:f>
              <c:numCache>
                <c:formatCode>0.0%</c:formatCode>
                <c:ptCount val="354"/>
                <c:pt idx="0">
                  <c:v>-0.1292017888407061</c:v>
                </c:pt>
                <c:pt idx="1">
                  <c:v>-0.12443337967963874</c:v>
                </c:pt>
                <c:pt idx="2">
                  <c:v>-0.11708963568493957</c:v>
                </c:pt>
                <c:pt idx="3">
                  <c:v>-0.10731864361724541</c:v>
                </c:pt>
                <c:pt idx="4">
                  <c:v>-9.7085553905920219E-2</c:v>
                </c:pt>
                <c:pt idx="5">
                  <c:v>-8.7289826362946576E-2</c:v>
                </c:pt>
                <c:pt idx="6">
                  <c:v>-8.5846521087378891E-2</c:v>
                </c:pt>
                <c:pt idx="7">
                  <c:v>-8.1025612193610819E-2</c:v>
                </c:pt>
                <c:pt idx="8">
                  <c:v>-8.2488510433079809E-2</c:v>
                </c:pt>
                <c:pt idx="9">
                  <c:v>-7.9032380714251005E-2</c:v>
                </c:pt>
                <c:pt idx="10">
                  <c:v>-7.1603003444841162E-2</c:v>
                </c:pt>
                <c:pt idx="11">
                  <c:v>-6.5600834678570696E-2</c:v>
                </c:pt>
                <c:pt idx="12">
                  <c:v>-5.7302937481044425E-2</c:v>
                </c:pt>
                <c:pt idx="13">
                  <c:v>-5.2965663538668828E-2</c:v>
                </c:pt>
                <c:pt idx="14">
                  <c:v>-5.2113843727739972E-2</c:v>
                </c:pt>
                <c:pt idx="15">
                  <c:v>-5.1451846013093272E-2</c:v>
                </c:pt>
                <c:pt idx="16">
                  <c:v>-5.0031438474927747E-2</c:v>
                </c:pt>
                <c:pt idx="17">
                  <c:v>-4.9653078000358342E-2</c:v>
                </c:pt>
                <c:pt idx="18">
                  <c:v>-4.5217936968288019E-2</c:v>
                </c:pt>
                <c:pt idx="19">
                  <c:v>-4.4837772897799555E-2</c:v>
                </c:pt>
                <c:pt idx="20">
                  <c:v>-4.3219499242154846E-2</c:v>
                </c:pt>
                <c:pt idx="21">
                  <c:v>-3.71107649994874E-2</c:v>
                </c:pt>
                <c:pt idx="22">
                  <c:v>-3.7973053866651729E-2</c:v>
                </c:pt>
                <c:pt idx="23">
                  <c:v>-3.2971514054720652E-2</c:v>
                </c:pt>
                <c:pt idx="24">
                  <c:v>-2.9679666986024311E-2</c:v>
                </c:pt>
                <c:pt idx="25">
                  <c:v>-2.4900724748846081E-2</c:v>
                </c:pt>
                <c:pt idx="26">
                  <c:v>-2.2164426922925751E-2</c:v>
                </c:pt>
                <c:pt idx="27">
                  <c:v>-2.0111382828282842E-2</c:v>
                </c:pt>
                <c:pt idx="28">
                  <c:v>-1.7266291729165939E-2</c:v>
                </c:pt>
                <c:pt idx="29">
                  <c:v>-1.6286790375362736E-2</c:v>
                </c:pt>
                <c:pt idx="30">
                  <c:v>-1.6189102866958738E-2</c:v>
                </c:pt>
                <c:pt idx="31">
                  <c:v>-2.1933273369764361E-2</c:v>
                </c:pt>
                <c:pt idx="32">
                  <c:v>-2.9285703757884751E-2</c:v>
                </c:pt>
                <c:pt idx="33">
                  <c:v>-3.2374691176316306E-2</c:v>
                </c:pt>
                <c:pt idx="34">
                  <c:v>-3.0445228945361946E-2</c:v>
                </c:pt>
                <c:pt idx="35">
                  <c:v>-3.2090346333118025E-2</c:v>
                </c:pt>
                <c:pt idx="36">
                  <c:v>-4.3675772002688906E-2</c:v>
                </c:pt>
                <c:pt idx="37">
                  <c:v>-5.385145740401287E-2</c:v>
                </c:pt>
                <c:pt idx="38">
                  <c:v>-5.8850547500472694E-2</c:v>
                </c:pt>
                <c:pt idx="39">
                  <c:v>-6.9732500849859491E-2</c:v>
                </c:pt>
                <c:pt idx="40">
                  <c:v>-7.9592691281663908E-2</c:v>
                </c:pt>
                <c:pt idx="41">
                  <c:v>-8.2062969346812453E-2</c:v>
                </c:pt>
                <c:pt idx="42">
                  <c:v>-8.1333144635500232E-2</c:v>
                </c:pt>
                <c:pt idx="43">
                  <c:v>-7.2892382556849045E-2</c:v>
                </c:pt>
                <c:pt idx="44">
                  <c:v>-6.4751744926136778E-2</c:v>
                </c:pt>
                <c:pt idx="45">
                  <c:v>-6.3447873628483364E-2</c:v>
                </c:pt>
                <c:pt idx="46">
                  <c:v>-6.0732144034965518E-2</c:v>
                </c:pt>
                <c:pt idx="47">
                  <c:v>-6.1106989033854031E-2</c:v>
                </c:pt>
                <c:pt idx="48">
                  <c:v>-6.5911874042242968E-2</c:v>
                </c:pt>
                <c:pt idx="49">
                  <c:v>-7.2826947524310959E-2</c:v>
                </c:pt>
                <c:pt idx="50">
                  <c:v>-7.208691116595467E-2</c:v>
                </c:pt>
                <c:pt idx="51">
                  <c:v>-6.2357444985849386E-2</c:v>
                </c:pt>
                <c:pt idx="52">
                  <c:v>-5.6469139466920781E-2</c:v>
                </c:pt>
                <c:pt idx="53">
                  <c:v>-5.6375339798908852E-2</c:v>
                </c:pt>
                <c:pt idx="54">
                  <c:v>-5.5906201556788493E-2</c:v>
                </c:pt>
                <c:pt idx="55">
                  <c:v>-5.9007445370109712E-2</c:v>
                </c:pt>
                <c:pt idx="56">
                  <c:v>-6.0507333881175684E-2</c:v>
                </c:pt>
                <c:pt idx="57">
                  <c:v>-6.2001853930678696E-2</c:v>
                </c:pt>
                <c:pt idx="58">
                  <c:v>-6.5738526158820476E-2</c:v>
                </c:pt>
                <c:pt idx="59">
                  <c:v>-6.8433868651995522E-2</c:v>
                </c:pt>
                <c:pt idx="60">
                  <c:v>-6.5859719665738337E-2</c:v>
                </c:pt>
                <c:pt idx="61">
                  <c:v>-6.0201074472055138E-2</c:v>
                </c:pt>
                <c:pt idx="62">
                  <c:v>-6.0669661890048521E-2</c:v>
                </c:pt>
                <c:pt idx="63">
                  <c:v>-6.7097688601303607E-2</c:v>
                </c:pt>
                <c:pt idx="64">
                  <c:v>-7.0710357665403456E-2</c:v>
                </c:pt>
                <c:pt idx="65">
                  <c:v>-7.1264330626556904E-2</c:v>
                </c:pt>
                <c:pt idx="66">
                  <c:v>-7.0802365013060031E-2</c:v>
                </c:pt>
                <c:pt idx="67">
                  <c:v>-6.9876500490355098E-2</c:v>
                </c:pt>
                <c:pt idx="68">
                  <c:v>-7.1910567785505419E-2</c:v>
                </c:pt>
                <c:pt idx="69">
                  <c:v>-7.393615980025936E-2</c:v>
                </c:pt>
                <c:pt idx="70">
                  <c:v>-7.2087913437222206E-2</c:v>
                </c:pt>
                <c:pt idx="71">
                  <c:v>-7.1163882281513269E-2</c:v>
                </c:pt>
                <c:pt idx="72">
                  <c:v>-6.9878804146513929E-2</c:v>
                </c:pt>
                <c:pt idx="73">
                  <c:v>-6.9416746920555661E-2</c:v>
                </c:pt>
                <c:pt idx="74">
                  <c:v>-7.348204310160189E-2</c:v>
                </c:pt>
                <c:pt idx="75">
                  <c:v>-7.7871823175743149E-2</c:v>
                </c:pt>
                <c:pt idx="76">
                  <c:v>-9.8548547000864462E-2</c:v>
                </c:pt>
                <c:pt idx="77">
                  <c:v>-0.11135074687205671</c:v>
                </c:pt>
                <c:pt idx="78">
                  <c:v>-0.12638608386874484</c:v>
                </c:pt>
                <c:pt idx="79">
                  <c:v>-0.136793417121859</c:v>
                </c:pt>
                <c:pt idx="80">
                  <c:v>-0.14216554146457572</c:v>
                </c:pt>
                <c:pt idx="81">
                  <c:v>-0.1436098502488784</c:v>
                </c:pt>
                <c:pt idx="82">
                  <c:v>-0.14701464162051592</c:v>
                </c:pt>
                <c:pt idx="83">
                  <c:v>-0.14214532109696754</c:v>
                </c:pt>
                <c:pt idx="84">
                  <c:v>-0.13366951139523098</c:v>
                </c:pt>
                <c:pt idx="85">
                  <c:v>-0.1309929870632851</c:v>
                </c:pt>
                <c:pt idx="86">
                  <c:v>-0.13151035579494019</c:v>
                </c:pt>
                <c:pt idx="87">
                  <c:v>-0.12267737706237281</c:v>
                </c:pt>
                <c:pt idx="88">
                  <c:v>-9.9244801524473458E-2</c:v>
                </c:pt>
                <c:pt idx="89">
                  <c:v>-8.5086492594993568E-2</c:v>
                </c:pt>
                <c:pt idx="90">
                  <c:v>-7.1557104682791639E-2</c:v>
                </c:pt>
                <c:pt idx="91">
                  <c:v>-6.2698092859866383E-2</c:v>
                </c:pt>
                <c:pt idx="92">
                  <c:v>-5.5607922167853818E-2</c:v>
                </c:pt>
                <c:pt idx="93">
                  <c:v>-4.9962457918583114E-2</c:v>
                </c:pt>
                <c:pt idx="94">
                  <c:v>-4.9017240982873633E-2</c:v>
                </c:pt>
                <c:pt idx="95">
                  <c:v>-5.7138035072385351E-2</c:v>
                </c:pt>
                <c:pt idx="96">
                  <c:v>-6.3771986069299791E-2</c:v>
                </c:pt>
                <c:pt idx="97">
                  <c:v>-6.702632915079465E-2</c:v>
                </c:pt>
                <c:pt idx="98">
                  <c:v>-6.2841756720991682E-2</c:v>
                </c:pt>
                <c:pt idx="99">
                  <c:v>-6.4241335937358257E-2</c:v>
                </c:pt>
                <c:pt idx="100">
                  <c:v>-6.7494047551440284E-2</c:v>
                </c:pt>
                <c:pt idx="101">
                  <c:v>-7.0637533807959119E-2</c:v>
                </c:pt>
                <c:pt idx="102">
                  <c:v>-6.8974327962715853E-2</c:v>
                </c:pt>
                <c:pt idx="103">
                  <c:v>-6.8789214994819048E-2</c:v>
                </c:pt>
                <c:pt idx="104">
                  <c:v>-7.0085005770097242E-2</c:v>
                </c:pt>
                <c:pt idx="105">
                  <c:v>-7.4694478329975555E-2</c:v>
                </c:pt>
                <c:pt idx="106">
                  <c:v>-7.451031960340182E-2</c:v>
                </c:pt>
                <c:pt idx="107">
                  <c:v>-6.775289345127633E-2</c:v>
                </c:pt>
                <c:pt idx="108">
                  <c:v>-6.1615406266017692E-2</c:v>
                </c:pt>
                <c:pt idx="109">
                  <c:v>-5.6744087620299033E-2</c:v>
                </c:pt>
                <c:pt idx="110">
                  <c:v>-5.6932080826552989E-2</c:v>
                </c:pt>
                <c:pt idx="111">
                  <c:v>-5.9833828270163592E-2</c:v>
                </c:pt>
                <c:pt idx="112">
                  <c:v>-5.8524795311016953E-2</c:v>
                </c:pt>
                <c:pt idx="113">
                  <c:v>-5.3834305052503084E-2</c:v>
                </c:pt>
                <c:pt idx="114">
                  <c:v>-5.3928366658522298E-2</c:v>
                </c:pt>
                <c:pt idx="115">
                  <c:v>-5.2232391217814533E-2</c:v>
                </c:pt>
                <c:pt idx="116">
                  <c:v>-5.0533713834753691E-2</c:v>
                </c:pt>
                <c:pt idx="117">
                  <c:v>-4.4280368371535705E-2</c:v>
                </c:pt>
                <c:pt idx="118">
                  <c:v>-4.0556785391165029E-2</c:v>
                </c:pt>
                <c:pt idx="119">
                  <c:v>-3.8730007048889514E-2</c:v>
                </c:pt>
                <c:pt idx="120">
                  <c:v>-3.8154338822748324E-2</c:v>
                </c:pt>
                <c:pt idx="121">
                  <c:v>-3.7000700848322743E-2</c:v>
                </c:pt>
                <c:pt idx="122">
                  <c:v>-3.565532711435182E-2</c:v>
                </c:pt>
                <c:pt idx="123">
                  <c:v>-3.161840134327687E-2</c:v>
                </c:pt>
                <c:pt idx="124">
                  <c:v>-2.9301467999865438E-2</c:v>
                </c:pt>
                <c:pt idx="125">
                  <c:v>-3.0460741724387508E-2</c:v>
                </c:pt>
                <c:pt idx="126">
                  <c:v>-2.901280376399995E-2</c:v>
                </c:pt>
                <c:pt idx="127">
                  <c:v>-2.9302823834560177E-2</c:v>
                </c:pt>
                <c:pt idx="128">
                  <c:v>-2.8722552532677637E-2</c:v>
                </c:pt>
                <c:pt idx="129">
                  <c:v>-2.9110094656355612E-2</c:v>
                </c:pt>
                <c:pt idx="130">
                  <c:v>-3.0852816863793375E-2</c:v>
                </c:pt>
                <c:pt idx="131">
                  <c:v>-3.5588378488611294E-2</c:v>
                </c:pt>
                <c:pt idx="132">
                  <c:v>-3.6069429776276585E-2</c:v>
                </c:pt>
                <c:pt idx="133">
                  <c:v>-4.0098999194948526E-2</c:v>
                </c:pt>
                <c:pt idx="134">
                  <c:v>-3.9811546309900026E-2</c:v>
                </c:pt>
                <c:pt idx="135">
                  <c:v>-3.9524351358646403E-2</c:v>
                </c:pt>
                <c:pt idx="136">
                  <c:v>-4.019413911920533E-2</c:v>
                </c:pt>
                <c:pt idx="137">
                  <c:v>-4.2671303342244893E-2</c:v>
                </c:pt>
                <c:pt idx="138">
                  <c:v>-4.3623490229710349E-2</c:v>
                </c:pt>
                <c:pt idx="139">
                  <c:v>-4.4099346787462523E-2</c:v>
                </c:pt>
                <c:pt idx="140">
                  <c:v>-4.5145814461162614E-2</c:v>
                </c:pt>
                <c:pt idx="141">
                  <c:v>-4.7994708102750416E-2</c:v>
                </c:pt>
                <c:pt idx="142">
                  <c:v>-5.2811879437879128E-2</c:v>
                </c:pt>
                <c:pt idx="143">
                  <c:v>-5.7136939349121785E-2</c:v>
                </c:pt>
                <c:pt idx="144">
                  <c:v>-5.9856826821406361E-2</c:v>
                </c:pt>
                <c:pt idx="145">
                  <c:v>-5.8075542388778323E-2</c:v>
                </c:pt>
                <c:pt idx="146">
                  <c:v>-5.8827127832712822E-2</c:v>
                </c:pt>
                <c:pt idx="147">
                  <c:v>-6.0232562684132462E-2</c:v>
                </c:pt>
                <c:pt idx="148">
                  <c:v>-6.0045283402084593E-2</c:v>
                </c:pt>
                <c:pt idx="149">
                  <c:v>-5.5733564518608114E-2</c:v>
                </c:pt>
                <c:pt idx="150">
                  <c:v>-5.516971115347169E-2</c:v>
                </c:pt>
                <c:pt idx="151">
                  <c:v>-5.5733508441694557E-2</c:v>
                </c:pt>
                <c:pt idx="152">
                  <c:v>-5.3094839603008648E-2</c:v>
                </c:pt>
                <c:pt idx="153">
                  <c:v>-5.2435172393337059E-2</c:v>
                </c:pt>
                <c:pt idx="154">
                  <c:v>-4.9417149651880377E-2</c:v>
                </c:pt>
                <c:pt idx="155">
                  <c:v>-4.5817892147572925E-2</c:v>
                </c:pt>
                <c:pt idx="156">
                  <c:v>-4.3057389241774602E-2</c:v>
                </c:pt>
                <c:pt idx="157">
                  <c:v>-4.1815227091015261E-2</c:v>
                </c:pt>
                <c:pt idx="158">
                  <c:v>-4.1624048963938565E-2</c:v>
                </c:pt>
                <c:pt idx="159">
                  <c:v>-3.9999358979134647E-2</c:v>
                </c:pt>
                <c:pt idx="160">
                  <c:v>-4.0477399334189479E-2</c:v>
                </c:pt>
                <c:pt idx="161">
                  <c:v>-4.1337786243225039E-2</c:v>
                </c:pt>
                <c:pt idx="162">
                  <c:v>-4.3906905823516529E-2</c:v>
                </c:pt>
                <c:pt idx="163">
                  <c:v>-4.6088900382561748E-2</c:v>
                </c:pt>
                <c:pt idx="164">
                  <c:v>-4.9125624933672007E-2</c:v>
                </c:pt>
                <c:pt idx="165">
                  <c:v>-4.9976561532617869E-2</c:v>
                </c:pt>
                <c:pt idx="166">
                  <c:v>-4.9598179201255865E-2</c:v>
                </c:pt>
                <c:pt idx="167">
                  <c:v>-4.6176732646380336E-2</c:v>
                </c:pt>
                <c:pt idx="168">
                  <c:v>-4.398315848888279E-2</c:v>
                </c:pt>
                <c:pt idx="169">
                  <c:v>-4.2931960442438855E-2</c:v>
                </c:pt>
                <c:pt idx="170">
                  <c:v>-4.4932799549527891E-2</c:v>
                </c:pt>
                <c:pt idx="171">
                  <c:v>-4.9388199889098594E-2</c:v>
                </c:pt>
                <c:pt idx="172">
                  <c:v>-5.3347903906222127E-2</c:v>
                </c:pt>
                <c:pt idx="173">
                  <c:v>-5.5793790271961852E-2</c:v>
                </c:pt>
                <c:pt idx="174">
                  <c:v>-5.6542937319251751E-2</c:v>
                </c:pt>
                <c:pt idx="175">
                  <c:v>-5.673013118089465E-2</c:v>
                </c:pt>
                <c:pt idx="176">
                  <c:v>-5.9256997582136428E-2</c:v>
                </c:pt>
                <c:pt idx="177">
                  <c:v>-6.1124106845643067E-2</c:v>
                </c:pt>
                <c:pt idx="178">
                  <c:v>-6.1497900373324588E-2</c:v>
                </c:pt>
                <c:pt idx="179">
                  <c:v>-6.2903545055740917E-2</c:v>
                </c:pt>
                <c:pt idx="180">
                  <c:v>-6.4306944299367785E-2</c:v>
                </c:pt>
                <c:pt idx="181">
                  <c:v>-6.7383348686945954E-2</c:v>
                </c:pt>
                <c:pt idx="182">
                  <c:v>-6.8125508560665682E-2</c:v>
                </c:pt>
                <c:pt idx="183">
                  <c:v>-6.5156277879986679E-2</c:v>
                </c:pt>
                <c:pt idx="184">
                  <c:v>-6.2273254065251193E-2</c:v>
                </c:pt>
                <c:pt idx="185">
                  <c:v>-6.1060274194887909E-2</c:v>
                </c:pt>
                <c:pt idx="186">
                  <c:v>-5.8539254644695005E-2</c:v>
                </c:pt>
                <c:pt idx="187">
                  <c:v>-5.52589036155825E-2</c:v>
                </c:pt>
                <c:pt idx="188">
                  <c:v>-4.9790888089158214E-2</c:v>
                </c:pt>
                <c:pt idx="189">
                  <c:v>-4.8563471708510275E-2</c:v>
                </c:pt>
                <c:pt idx="190">
                  <c:v>-4.7520645701017106E-2</c:v>
                </c:pt>
                <c:pt idx="191">
                  <c:v>-4.6854443115076472E-2</c:v>
                </c:pt>
                <c:pt idx="192">
                  <c:v>-4.9416917478900979E-2</c:v>
                </c:pt>
                <c:pt idx="193">
                  <c:v>-4.9795598121275653E-2</c:v>
                </c:pt>
                <c:pt idx="194">
                  <c:v>-5.0173525694857668E-2</c:v>
                </c:pt>
                <c:pt idx="195">
                  <c:v>-5.1684334283075506E-2</c:v>
                </c:pt>
                <c:pt idx="196">
                  <c:v>-5.2438462049053114E-2</c:v>
                </c:pt>
                <c:pt idx="197">
                  <c:v>-5.5164852028274813E-2</c:v>
                </c:pt>
                <c:pt idx="198">
                  <c:v>-5.7975188577863768E-2</c:v>
                </c:pt>
                <c:pt idx="199">
                  <c:v>-5.9379798137638606E-2</c:v>
                </c:pt>
                <c:pt idx="200">
                  <c:v>-6.1813970054471312E-2</c:v>
                </c:pt>
                <c:pt idx="201">
                  <c:v>-6.0974221245967075E-2</c:v>
                </c:pt>
                <c:pt idx="202">
                  <c:v>-6.1067777665091638E-2</c:v>
                </c:pt>
                <c:pt idx="203">
                  <c:v>-6.2753472857793646E-2</c:v>
                </c:pt>
                <c:pt idx="204">
                  <c:v>-5.9005611107749933E-2</c:v>
                </c:pt>
                <c:pt idx="205">
                  <c:v>-5.7409750711583718E-2</c:v>
                </c:pt>
                <c:pt idx="206">
                  <c:v>-5.5343284793861414E-2</c:v>
                </c:pt>
                <c:pt idx="207">
                  <c:v>-5.5155424255886598E-2</c:v>
                </c:pt>
                <c:pt idx="208">
                  <c:v>-5.459156236465279E-2</c:v>
                </c:pt>
                <c:pt idx="209">
                  <c:v>-5.5809389325538916E-2</c:v>
                </c:pt>
                <c:pt idx="210">
                  <c:v>-5.2898408825199916E-2</c:v>
                </c:pt>
                <c:pt idx="211">
                  <c:v>-5.374495906063248E-2</c:v>
                </c:pt>
                <c:pt idx="212">
                  <c:v>-5.7964288910243522E-2</c:v>
                </c:pt>
                <c:pt idx="213">
                  <c:v>-5.908720820428115E-2</c:v>
                </c:pt>
                <c:pt idx="214">
                  <c:v>-5.9930152174633378E-2</c:v>
                </c:pt>
                <c:pt idx="215">
                  <c:v>-6.124100654411091E-2</c:v>
                </c:pt>
                <c:pt idx="216">
                  <c:v>-6.1053273518722251E-2</c:v>
                </c:pt>
                <c:pt idx="217">
                  <c:v>-6.1146934040066991E-2</c:v>
                </c:pt>
                <c:pt idx="218">
                  <c:v>-6.3200704294727461E-2</c:v>
                </c:pt>
                <c:pt idx="219">
                  <c:v>-6.1801382502695845E-2</c:v>
                </c:pt>
                <c:pt idx="220">
                  <c:v>-6.1521351077714281E-2</c:v>
                </c:pt>
                <c:pt idx="221">
                  <c:v>-6.0217649838885556E-2</c:v>
                </c:pt>
                <c:pt idx="222">
                  <c:v>-6.6622725121493143E-2</c:v>
                </c:pt>
                <c:pt idx="223">
                  <c:v>-7.1509999925737477E-2</c:v>
                </c:pt>
                <c:pt idx="224">
                  <c:v>-7.5175574343717133E-2</c:v>
                </c:pt>
                <c:pt idx="225">
                  <c:v>-7.5542896129302206E-2</c:v>
                </c:pt>
                <c:pt idx="226">
                  <c:v>-7.8112361972897615E-2</c:v>
                </c:pt>
                <c:pt idx="227">
                  <c:v>-8.1679543030845791E-2</c:v>
                </c:pt>
                <c:pt idx="228">
                  <c:v>-8.7246780943300295E-2</c:v>
                </c:pt>
                <c:pt idx="229">
                  <c:v>-8.6973556072299618E-2</c:v>
                </c:pt>
                <c:pt idx="230">
                  <c:v>-8.6701119297704077E-2</c:v>
                </c:pt>
                <c:pt idx="231">
                  <c:v>-9.0324602260220765E-2</c:v>
                </c:pt>
                <c:pt idx="232">
                  <c:v>-9.4827499981930297E-2</c:v>
                </c:pt>
                <c:pt idx="233">
                  <c:v>-9.6441317830615603E-2</c:v>
                </c:pt>
                <c:pt idx="234">
                  <c:v>-9.6708986048893997E-2</c:v>
                </c:pt>
                <c:pt idx="235">
                  <c:v>-9.3844237540823161E-2</c:v>
                </c:pt>
                <c:pt idx="236">
                  <c:v>-8.5813981356528735E-2</c:v>
                </c:pt>
                <c:pt idx="237">
                  <c:v>-8.4905338061981972E-2</c:v>
                </c:pt>
                <c:pt idx="238">
                  <c:v>-8.5268542928796043E-2</c:v>
                </c:pt>
                <c:pt idx="239">
                  <c:v>-8.1257762250058319E-2</c:v>
                </c:pt>
                <c:pt idx="240">
                  <c:v>-8.0343772757669019E-2</c:v>
                </c:pt>
                <c:pt idx="241">
                  <c:v>-8.2358153183727412E-2</c:v>
                </c:pt>
                <c:pt idx="242">
                  <c:v>-7.8140374910990351E-2</c:v>
                </c:pt>
                <c:pt idx="243">
                  <c:v>-7.2991348479214624E-2</c:v>
                </c:pt>
                <c:pt idx="244">
                  <c:v>-6.5311001296520788E-2</c:v>
                </c:pt>
                <c:pt idx="245">
                  <c:v>-5.9160505392788942E-2</c:v>
                </c:pt>
                <c:pt idx="246">
                  <c:v>-5.0818732627293639E-2</c:v>
                </c:pt>
                <c:pt idx="247">
                  <c:v>-4.5426194778171669E-2</c:v>
                </c:pt>
                <c:pt idx="248">
                  <c:v>-4.3712246798721099E-2</c:v>
                </c:pt>
                <c:pt idx="249">
                  <c:v>-3.9223977935084142E-2</c:v>
                </c:pt>
                <c:pt idx="250">
                  <c:v>-3.4722285876760184E-2</c:v>
                </c:pt>
                <c:pt idx="251">
                  <c:v>-2.911076864521267E-2</c:v>
                </c:pt>
                <c:pt idx="252">
                  <c:v>-2.6398787552042724E-2</c:v>
                </c:pt>
                <c:pt idx="253">
                  <c:v>-2.3969400356594117E-2</c:v>
                </c:pt>
                <c:pt idx="254">
                  <c:v>-2.4748977512859094E-2</c:v>
                </c:pt>
                <c:pt idx="255">
                  <c:v>-2.6302852872328919E-2</c:v>
                </c:pt>
                <c:pt idx="256">
                  <c:v>-2.7273831279915228E-2</c:v>
                </c:pt>
                <c:pt idx="257">
                  <c:v>-2.862968217219708E-2</c:v>
                </c:pt>
                <c:pt idx="258">
                  <c:v>-2.775797683163983E-2</c:v>
                </c:pt>
                <c:pt idx="259">
                  <c:v>-2.766106275437008E-2</c:v>
                </c:pt>
                <c:pt idx="260">
                  <c:v>-2.6106719363828468E-2</c:v>
                </c:pt>
                <c:pt idx="261">
                  <c:v>-2.6884123698800333E-2</c:v>
                </c:pt>
                <c:pt idx="262">
                  <c:v>-2.7756438727357002E-2</c:v>
                </c:pt>
                <c:pt idx="263">
                  <c:v>-4.2062610031882053E-2</c:v>
                </c:pt>
                <c:pt idx="264">
                  <c:v>-4.2921917966668777E-2</c:v>
                </c:pt>
                <c:pt idx="265">
                  <c:v>-4.023968532760025E-2</c:v>
                </c:pt>
                <c:pt idx="266">
                  <c:v>-4.3296246839295893E-2</c:v>
                </c:pt>
                <c:pt idx="267">
                  <c:v>-4.3581972201115704E-2</c:v>
                </c:pt>
                <c:pt idx="268">
                  <c:v>-3.8885661612665379E-2</c:v>
                </c:pt>
                <c:pt idx="269">
                  <c:v>-3.610260461683612E-2</c:v>
                </c:pt>
                <c:pt idx="270">
                  <c:v>-3.6390851445599059E-2</c:v>
                </c:pt>
                <c:pt idx="271">
                  <c:v>-3.7446283152668625E-2</c:v>
                </c:pt>
                <c:pt idx="272">
                  <c:v>-4.3751845962785252E-2</c:v>
                </c:pt>
                <c:pt idx="273">
                  <c:v>-4.7079745474697732E-2</c:v>
                </c:pt>
                <c:pt idx="274">
                  <c:v>-4.4510201195042898E-2</c:v>
                </c:pt>
                <c:pt idx="275">
                  <c:v>-3.256777295280544E-2</c:v>
                </c:pt>
                <c:pt idx="276">
                  <c:v>-3.1215936324533233E-2</c:v>
                </c:pt>
                <c:pt idx="277">
                  <c:v>-3.3151375468825406E-2</c:v>
                </c:pt>
                <c:pt idx="278">
                  <c:v>-2.8121750771384235E-2</c:v>
                </c:pt>
                <c:pt idx="279">
                  <c:v>-2.4723575074780624E-2</c:v>
                </c:pt>
                <c:pt idx="280">
                  <c:v>-3.1709934899138315E-2</c:v>
                </c:pt>
                <c:pt idx="281">
                  <c:v>-4.128274819721911E-2</c:v>
                </c:pt>
                <c:pt idx="282">
                  <c:v>-4.023036921609624E-2</c:v>
                </c:pt>
                <c:pt idx="283">
                  <c:v>-3.8507092073541416E-2</c:v>
                </c:pt>
                <c:pt idx="284">
                  <c:v>-3.197351380442981E-2</c:v>
                </c:pt>
                <c:pt idx="285">
                  <c:v>-2.3428390844733915E-2</c:v>
                </c:pt>
                <c:pt idx="286">
                  <c:v>-1.8428877487283613E-2</c:v>
                </c:pt>
                <c:pt idx="287">
                  <c:v>-2.0876441626802689E-2</c:v>
                </c:pt>
                <c:pt idx="288">
                  <c:v>-2.2534980934528992E-2</c:v>
                </c:pt>
                <c:pt idx="289">
                  <c:v>-2.3802643070188645E-2</c:v>
                </c:pt>
                <c:pt idx="290">
                  <c:v>-3.0398571157552068E-2</c:v>
                </c:pt>
                <c:pt idx="291">
                  <c:v>-3.7704709229337441E-2</c:v>
                </c:pt>
                <c:pt idx="292">
                  <c:v>-4.1329173601354796E-2</c:v>
                </c:pt>
                <c:pt idx="293">
                  <c:v>-4.3220975922812377E-2</c:v>
                </c:pt>
                <c:pt idx="294">
                  <c:v>-4.3602733139401773E-2</c:v>
                </c:pt>
                <c:pt idx="295">
                  <c:v>-4.9387011671872094E-2</c:v>
                </c:pt>
                <c:pt idx="296">
                  <c:v>-5.7486953908691851E-2</c:v>
                </c:pt>
                <c:pt idx="297">
                  <c:v>-6.3312475676976288E-2</c:v>
                </c:pt>
                <c:pt idx="298">
                  <c:v>-7.4553097559658554E-2</c:v>
                </c:pt>
                <c:pt idx="299">
                  <c:v>-7.7038630869704194E-2</c:v>
                </c:pt>
                <c:pt idx="300">
                  <c:v>-8.2523742017467483E-2</c:v>
                </c:pt>
                <c:pt idx="301">
                  <c:v>-8.8253989291473545E-2</c:v>
                </c:pt>
                <c:pt idx="302">
                  <c:v>-9.2940702671944542E-2</c:v>
                </c:pt>
                <c:pt idx="303">
                  <c:v>-9.6434560706096906E-2</c:v>
                </c:pt>
                <c:pt idx="304">
                  <c:v>-9.6971598114295565E-2</c:v>
                </c:pt>
                <c:pt idx="305">
                  <c:v>-9.1413396891530385E-2</c:v>
                </c:pt>
                <c:pt idx="306">
                  <c:v>-9.4034145995384288E-2</c:v>
                </c:pt>
                <c:pt idx="307">
                  <c:v>-9.5379506633941791E-2</c:v>
                </c:pt>
                <c:pt idx="308">
                  <c:v>-0.10152188156429576</c:v>
                </c:pt>
                <c:pt idx="309">
                  <c:v>-0.1081897876480753</c:v>
                </c:pt>
                <c:pt idx="310">
                  <c:v>-0.10499428972385227</c:v>
                </c:pt>
                <c:pt idx="311">
                  <c:v>-0.10623895843785491</c:v>
                </c:pt>
                <c:pt idx="312">
                  <c:v>-9.1480922713308654E-2</c:v>
                </c:pt>
                <c:pt idx="313">
                  <c:v>-8.0265763489476671E-2</c:v>
                </c:pt>
                <c:pt idx="314">
                  <c:v>-6.6890829752236036E-2</c:v>
                </c:pt>
                <c:pt idx="315">
                  <c:v>-6.0768431379003118E-2</c:v>
                </c:pt>
                <c:pt idx="316">
                  <c:v>-5.5717290585701962E-2</c:v>
                </c:pt>
                <c:pt idx="317">
                  <c:v>-5.4684979931402755E-2</c:v>
                </c:pt>
                <c:pt idx="318">
                  <c:v>-5.4590946804966012E-2</c:v>
                </c:pt>
                <c:pt idx="319">
                  <c:v>-5.2997139396763315E-2</c:v>
                </c:pt>
                <c:pt idx="320">
                  <c:v>-4.4440167863162516E-2</c:v>
                </c:pt>
                <c:pt idx="321">
                  <c:v>-4.0166219702327921E-2</c:v>
                </c:pt>
                <c:pt idx="322">
                  <c:v>-3.7867904753994819E-2</c:v>
                </c:pt>
                <c:pt idx="323">
                  <c:v>-3.0646136625146925E-2</c:v>
                </c:pt>
                <c:pt idx="324">
                  <c:v>-3.8391672888629547E-2</c:v>
                </c:pt>
                <c:pt idx="325">
                  <c:v>-4.4052142937474392E-2</c:v>
                </c:pt>
                <c:pt idx="326">
                  <c:v>-4.9296221546933472E-2</c:v>
                </c:pt>
                <c:pt idx="327">
                  <c:v>-4.5976725113787253E-2</c:v>
                </c:pt>
                <c:pt idx="328">
                  <c:v>-4.4739957804899921E-2</c:v>
                </c:pt>
                <c:pt idx="329">
                  <c:v>-4.4169993579246669E-2</c:v>
                </c:pt>
                <c:pt idx="330">
                  <c:v>-4.3122978037459236E-2</c:v>
                </c:pt>
                <c:pt idx="331">
                  <c:v>-4.3028078005527992E-2</c:v>
                </c:pt>
                <c:pt idx="332">
                  <c:v>-3.7773140334831368E-2</c:v>
                </c:pt>
                <c:pt idx="333">
                  <c:v>-3.5568396583855244E-2</c:v>
                </c:pt>
                <c:pt idx="334">
                  <c:v>-3.7776432307384145E-2</c:v>
                </c:pt>
                <c:pt idx="335">
                  <c:v>-4.0561032992254442E-2</c:v>
                </c:pt>
                <c:pt idx="336">
                  <c:v>-4.304613093429499E-2</c:v>
                </c:pt>
                <c:pt idx="337">
                  <c:v>-4.0653267688981476E-2</c:v>
                </c:pt>
                <c:pt idx="338">
                  <c:v>-4.2372527065883125E-2</c:v>
                </c:pt>
                <c:pt idx="339">
                  <c:v>-4.5419869859627537E-2</c:v>
                </c:pt>
                <c:pt idx="340">
                  <c:v>-4.6465828763058603E-2</c:v>
                </c:pt>
                <c:pt idx="341">
                  <c:v>-4.6086388185566873E-2</c:v>
                </c:pt>
                <c:pt idx="342">
                  <c:v>-4.3610174736368079E-2</c:v>
                </c:pt>
                <c:pt idx="343">
                  <c:v>-4.8141485723699584E-2</c:v>
                </c:pt>
                <c:pt idx="344">
                  <c:v>-5.1927716886294384E-2</c:v>
                </c:pt>
                <c:pt idx="345">
                  <c:v>-5.239972339984289E-2</c:v>
                </c:pt>
                <c:pt idx="346">
                  <c:v>-5.0509437589748574E-2</c:v>
                </c:pt>
                <c:pt idx="347">
                  <c:v>-5.0793602762058132E-2</c:v>
                </c:pt>
                <c:pt idx="348">
                  <c:v>-4.9657508929337513E-2</c:v>
                </c:pt>
                <c:pt idx="349">
                  <c:v>-4.8801258812245285E-2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D4-406A-AE6A-D5161D684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088288"/>
        <c:axId val="294088768"/>
      </c:lineChart>
      <c:lineChart>
        <c:grouping val="standard"/>
        <c:varyColors val="0"/>
        <c:ser>
          <c:idx val="1"/>
          <c:order val="1"/>
          <c:tx>
            <c:strRef>
              <c:f>'1-BRL PP Chart'!$I$1</c:f>
              <c:strCache>
                <c:ptCount val="1"/>
                <c:pt idx="0">
                  <c:v>Var. Anual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'1-BRL PP Chart'!$C$27:$C$380</c:f>
              <c:numCache>
                <c:formatCode>mmm\-yy</c:formatCode>
                <c:ptCount val="354"/>
                <c:pt idx="0">
                  <c:v>35247</c:v>
                </c:pt>
                <c:pt idx="1">
                  <c:v>35278</c:v>
                </c:pt>
                <c:pt idx="2">
                  <c:v>35309</c:v>
                </c:pt>
                <c:pt idx="3">
                  <c:v>35339</c:v>
                </c:pt>
                <c:pt idx="4">
                  <c:v>35370</c:v>
                </c:pt>
                <c:pt idx="5">
                  <c:v>35400</c:v>
                </c:pt>
                <c:pt idx="6">
                  <c:v>35431</c:v>
                </c:pt>
                <c:pt idx="7">
                  <c:v>35462</c:v>
                </c:pt>
                <c:pt idx="8">
                  <c:v>35490</c:v>
                </c:pt>
                <c:pt idx="9">
                  <c:v>35521</c:v>
                </c:pt>
                <c:pt idx="10">
                  <c:v>35551</c:v>
                </c:pt>
                <c:pt idx="11">
                  <c:v>35582</c:v>
                </c:pt>
                <c:pt idx="12">
                  <c:v>35612</c:v>
                </c:pt>
                <c:pt idx="13">
                  <c:v>35643</c:v>
                </c:pt>
                <c:pt idx="14">
                  <c:v>35674</c:v>
                </c:pt>
                <c:pt idx="15">
                  <c:v>35704</c:v>
                </c:pt>
                <c:pt idx="16">
                  <c:v>35735</c:v>
                </c:pt>
                <c:pt idx="17">
                  <c:v>35765</c:v>
                </c:pt>
                <c:pt idx="18">
                  <c:v>35796</c:v>
                </c:pt>
                <c:pt idx="19">
                  <c:v>35827</c:v>
                </c:pt>
                <c:pt idx="20">
                  <c:v>35855</c:v>
                </c:pt>
                <c:pt idx="21">
                  <c:v>35886</c:v>
                </c:pt>
                <c:pt idx="22">
                  <c:v>35916</c:v>
                </c:pt>
                <c:pt idx="23">
                  <c:v>35947</c:v>
                </c:pt>
                <c:pt idx="24">
                  <c:v>35977</c:v>
                </c:pt>
                <c:pt idx="25">
                  <c:v>36008</c:v>
                </c:pt>
                <c:pt idx="26">
                  <c:v>36039</c:v>
                </c:pt>
                <c:pt idx="27">
                  <c:v>36069</c:v>
                </c:pt>
                <c:pt idx="28">
                  <c:v>36100</c:v>
                </c:pt>
                <c:pt idx="29">
                  <c:v>36130</c:v>
                </c:pt>
                <c:pt idx="30">
                  <c:v>36161</c:v>
                </c:pt>
                <c:pt idx="31">
                  <c:v>36192</c:v>
                </c:pt>
                <c:pt idx="32">
                  <c:v>36220</c:v>
                </c:pt>
                <c:pt idx="33">
                  <c:v>36251</c:v>
                </c:pt>
                <c:pt idx="34">
                  <c:v>36281</c:v>
                </c:pt>
                <c:pt idx="35">
                  <c:v>36312</c:v>
                </c:pt>
                <c:pt idx="36">
                  <c:v>36342</c:v>
                </c:pt>
                <c:pt idx="37">
                  <c:v>36373</c:v>
                </c:pt>
                <c:pt idx="38">
                  <c:v>36404</c:v>
                </c:pt>
                <c:pt idx="39">
                  <c:v>36434</c:v>
                </c:pt>
                <c:pt idx="40">
                  <c:v>36465</c:v>
                </c:pt>
                <c:pt idx="41">
                  <c:v>36495</c:v>
                </c:pt>
                <c:pt idx="42">
                  <c:v>36526</c:v>
                </c:pt>
                <c:pt idx="43">
                  <c:v>36557</c:v>
                </c:pt>
                <c:pt idx="44">
                  <c:v>36586</c:v>
                </c:pt>
                <c:pt idx="45">
                  <c:v>36617</c:v>
                </c:pt>
                <c:pt idx="46">
                  <c:v>36647</c:v>
                </c:pt>
                <c:pt idx="47">
                  <c:v>36678</c:v>
                </c:pt>
                <c:pt idx="48">
                  <c:v>36708</c:v>
                </c:pt>
                <c:pt idx="49">
                  <c:v>36739</c:v>
                </c:pt>
                <c:pt idx="50">
                  <c:v>36770</c:v>
                </c:pt>
                <c:pt idx="51">
                  <c:v>36800</c:v>
                </c:pt>
                <c:pt idx="52">
                  <c:v>36831</c:v>
                </c:pt>
                <c:pt idx="53">
                  <c:v>36861</c:v>
                </c:pt>
                <c:pt idx="54">
                  <c:v>36892</c:v>
                </c:pt>
                <c:pt idx="55">
                  <c:v>36923</c:v>
                </c:pt>
                <c:pt idx="56">
                  <c:v>36951</c:v>
                </c:pt>
                <c:pt idx="57">
                  <c:v>36982</c:v>
                </c:pt>
                <c:pt idx="58">
                  <c:v>37012</c:v>
                </c:pt>
                <c:pt idx="59">
                  <c:v>37043</c:v>
                </c:pt>
                <c:pt idx="60">
                  <c:v>37073</c:v>
                </c:pt>
                <c:pt idx="61">
                  <c:v>37104</c:v>
                </c:pt>
                <c:pt idx="62">
                  <c:v>37135</c:v>
                </c:pt>
                <c:pt idx="63">
                  <c:v>37165</c:v>
                </c:pt>
                <c:pt idx="64">
                  <c:v>37196</c:v>
                </c:pt>
                <c:pt idx="65">
                  <c:v>37226</c:v>
                </c:pt>
                <c:pt idx="66">
                  <c:v>37257</c:v>
                </c:pt>
                <c:pt idx="67">
                  <c:v>37288</c:v>
                </c:pt>
                <c:pt idx="68">
                  <c:v>37316</c:v>
                </c:pt>
                <c:pt idx="69">
                  <c:v>37347</c:v>
                </c:pt>
                <c:pt idx="70">
                  <c:v>37377</c:v>
                </c:pt>
                <c:pt idx="71">
                  <c:v>37408</c:v>
                </c:pt>
                <c:pt idx="72">
                  <c:v>37438</c:v>
                </c:pt>
                <c:pt idx="73">
                  <c:v>37469</c:v>
                </c:pt>
                <c:pt idx="74">
                  <c:v>37500</c:v>
                </c:pt>
                <c:pt idx="75">
                  <c:v>37530</c:v>
                </c:pt>
                <c:pt idx="76">
                  <c:v>37561</c:v>
                </c:pt>
                <c:pt idx="77">
                  <c:v>37591</c:v>
                </c:pt>
                <c:pt idx="78">
                  <c:v>37622</c:v>
                </c:pt>
                <c:pt idx="79">
                  <c:v>37653</c:v>
                </c:pt>
                <c:pt idx="80">
                  <c:v>37681</c:v>
                </c:pt>
                <c:pt idx="81">
                  <c:v>37712</c:v>
                </c:pt>
                <c:pt idx="82">
                  <c:v>37742</c:v>
                </c:pt>
                <c:pt idx="83">
                  <c:v>37773</c:v>
                </c:pt>
                <c:pt idx="84">
                  <c:v>37803</c:v>
                </c:pt>
                <c:pt idx="85">
                  <c:v>37834</c:v>
                </c:pt>
                <c:pt idx="86">
                  <c:v>37865</c:v>
                </c:pt>
                <c:pt idx="87">
                  <c:v>37895</c:v>
                </c:pt>
                <c:pt idx="88">
                  <c:v>37926</c:v>
                </c:pt>
                <c:pt idx="89">
                  <c:v>37956</c:v>
                </c:pt>
                <c:pt idx="90">
                  <c:v>37987</c:v>
                </c:pt>
                <c:pt idx="91">
                  <c:v>38018</c:v>
                </c:pt>
                <c:pt idx="92">
                  <c:v>38047</c:v>
                </c:pt>
                <c:pt idx="93">
                  <c:v>38078</c:v>
                </c:pt>
                <c:pt idx="94">
                  <c:v>38108</c:v>
                </c:pt>
                <c:pt idx="95">
                  <c:v>38139</c:v>
                </c:pt>
                <c:pt idx="96">
                  <c:v>38169</c:v>
                </c:pt>
                <c:pt idx="97">
                  <c:v>38200</c:v>
                </c:pt>
                <c:pt idx="98">
                  <c:v>38231</c:v>
                </c:pt>
                <c:pt idx="99">
                  <c:v>38261</c:v>
                </c:pt>
                <c:pt idx="100">
                  <c:v>38292</c:v>
                </c:pt>
                <c:pt idx="101">
                  <c:v>38322</c:v>
                </c:pt>
                <c:pt idx="102">
                  <c:v>38353</c:v>
                </c:pt>
                <c:pt idx="103">
                  <c:v>38384</c:v>
                </c:pt>
                <c:pt idx="104">
                  <c:v>38412</c:v>
                </c:pt>
                <c:pt idx="105">
                  <c:v>38443</c:v>
                </c:pt>
                <c:pt idx="106">
                  <c:v>38473</c:v>
                </c:pt>
                <c:pt idx="107">
                  <c:v>38504</c:v>
                </c:pt>
                <c:pt idx="108">
                  <c:v>38534</c:v>
                </c:pt>
                <c:pt idx="109">
                  <c:v>38565</c:v>
                </c:pt>
                <c:pt idx="110">
                  <c:v>38596</c:v>
                </c:pt>
                <c:pt idx="111">
                  <c:v>38626</c:v>
                </c:pt>
                <c:pt idx="112">
                  <c:v>38657</c:v>
                </c:pt>
                <c:pt idx="113">
                  <c:v>38687</c:v>
                </c:pt>
                <c:pt idx="114">
                  <c:v>38718</c:v>
                </c:pt>
                <c:pt idx="115">
                  <c:v>38749</c:v>
                </c:pt>
                <c:pt idx="116">
                  <c:v>38777</c:v>
                </c:pt>
                <c:pt idx="117">
                  <c:v>38808</c:v>
                </c:pt>
                <c:pt idx="118">
                  <c:v>38838</c:v>
                </c:pt>
                <c:pt idx="119">
                  <c:v>38869</c:v>
                </c:pt>
                <c:pt idx="120">
                  <c:v>38899</c:v>
                </c:pt>
                <c:pt idx="121">
                  <c:v>38930</c:v>
                </c:pt>
                <c:pt idx="122">
                  <c:v>38961</c:v>
                </c:pt>
                <c:pt idx="123">
                  <c:v>38991</c:v>
                </c:pt>
                <c:pt idx="124">
                  <c:v>39022</c:v>
                </c:pt>
                <c:pt idx="125">
                  <c:v>39052</c:v>
                </c:pt>
                <c:pt idx="126">
                  <c:v>39083</c:v>
                </c:pt>
                <c:pt idx="127">
                  <c:v>39114</c:v>
                </c:pt>
                <c:pt idx="128">
                  <c:v>39142</c:v>
                </c:pt>
                <c:pt idx="129">
                  <c:v>39173</c:v>
                </c:pt>
                <c:pt idx="130">
                  <c:v>39203</c:v>
                </c:pt>
                <c:pt idx="131">
                  <c:v>39234</c:v>
                </c:pt>
                <c:pt idx="132">
                  <c:v>39264</c:v>
                </c:pt>
                <c:pt idx="133">
                  <c:v>39295</c:v>
                </c:pt>
                <c:pt idx="134">
                  <c:v>39326</c:v>
                </c:pt>
                <c:pt idx="135">
                  <c:v>39356</c:v>
                </c:pt>
                <c:pt idx="136">
                  <c:v>39387</c:v>
                </c:pt>
                <c:pt idx="137">
                  <c:v>39417</c:v>
                </c:pt>
                <c:pt idx="138">
                  <c:v>39448</c:v>
                </c:pt>
                <c:pt idx="139">
                  <c:v>39479</c:v>
                </c:pt>
                <c:pt idx="140">
                  <c:v>39508</c:v>
                </c:pt>
                <c:pt idx="141">
                  <c:v>39539</c:v>
                </c:pt>
                <c:pt idx="142">
                  <c:v>39569</c:v>
                </c:pt>
                <c:pt idx="143">
                  <c:v>39600</c:v>
                </c:pt>
                <c:pt idx="144">
                  <c:v>39630</c:v>
                </c:pt>
                <c:pt idx="145">
                  <c:v>39661</c:v>
                </c:pt>
                <c:pt idx="146">
                  <c:v>39692</c:v>
                </c:pt>
                <c:pt idx="147">
                  <c:v>39722</c:v>
                </c:pt>
                <c:pt idx="148">
                  <c:v>39753</c:v>
                </c:pt>
                <c:pt idx="149">
                  <c:v>39783</c:v>
                </c:pt>
                <c:pt idx="150">
                  <c:v>39814</c:v>
                </c:pt>
                <c:pt idx="151">
                  <c:v>39845</c:v>
                </c:pt>
                <c:pt idx="152">
                  <c:v>39873</c:v>
                </c:pt>
                <c:pt idx="153">
                  <c:v>39904</c:v>
                </c:pt>
                <c:pt idx="154">
                  <c:v>39934</c:v>
                </c:pt>
                <c:pt idx="155">
                  <c:v>39965</c:v>
                </c:pt>
                <c:pt idx="156">
                  <c:v>39995</c:v>
                </c:pt>
                <c:pt idx="157">
                  <c:v>40026</c:v>
                </c:pt>
                <c:pt idx="158">
                  <c:v>40057</c:v>
                </c:pt>
                <c:pt idx="159">
                  <c:v>40087</c:v>
                </c:pt>
                <c:pt idx="160">
                  <c:v>40118</c:v>
                </c:pt>
                <c:pt idx="161">
                  <c:v>40148</c:v>
                </c:pt>
                <c:pt idx="162">
                  <c:v>40179</c:v>
                </c:pt>
                <c:pt idx="163">
                  <c:v>40210</c:v>
                </c:pt>
                <c:pt idx="164">
                  <c:v>40238</c:v>
                </c:pt>
                <c:pt idx="165">
                  <c:v>40269</c:v>
                </c:pt>
                <c:pt idx="166">
                  <c:v>40299</c:v>
                </c:pt>
                <c:pt idx="167">
                  <c:v>40330</c:v>
                </c:pt>
                <c:pt idx="168">
                  <c:v>40360</c:v>
                </c:pt>
                <c:pt idx="169">
                  <c:v>40391</c:v>
                </c:pt>
                <c:pt idx="170">
                  <c:v>40422</c:v>
                </c:pt>
                <c:pt idx="171">
                  <c:v>40452</c:v>
                </c:pt>
                <c:pt idx="172">
                  <c:v>40483</c:v>
                </c:pt>
                <c:pt idx="173">
                  <c:v>40513</c:v>
                </c:pt>
                <c:pt idx="174">
                  <c:v>40544</c:v>
                </c:pt>
                <c:pt idx="175">
                  <c:v>40575</c:v>
                </c:pt>
                <c:pt idx="176">
                  <c:v>40603</c:v>
                </c:pt>
                <c:pt idx="177">
                  <c:v>40634</c:v>
                </c:pt>
                <c:pt idx="178">
                  <c:v>40664</c:v>
                </c:pt>
                <c:pt idx="179">
                  <c:v>40695</c:v>
                </c:pt>
                <c:pt idx="180">
                  <c:v>40725</c:v>
                </c:pt>
                <c:pt idx="181">
                  <c:v>40756</c:v>
                </c:pt>
                <c:pt idx="182">
                  <c:v>40787</c:v>
                </c:pt>
                <c:pt idx="183">
                  <c:v>40817</c:v>
                </c:pt>
                <c:pt idx="184">
                  <c:v>40848</c:v>
                </c:pt>
                <c:pt idx="185">
                  <c:v>40878</c:v>
                </c:pt>
                <c:pt idx="186">
                  <c:v>40909</c:v>
                </c:pt>
                <c:pt idx="187">
                  <c:v>40940</c:v>
                </c:pt>
                <c:pt idx="188">
                  <c:v>40969</c:v>
                </c:pt>
                <c:pt idx="189">
                  <c:v>41000</c:v>
                </c:pt>
                <c:pt idx="190">
                  <c:v>41030</c:v>
                </c:pt>
                <c:pt idx="191">
                  <c:v>41061</c:v>
                </c:pt>
                <c:pt idx="192">
                  <c:v>41091</c:v>
                </c:pt>
                <c:pt idx="193">
                  <c:v>41122</c:v>
                </c:pt>
                <c:pt idx="194">
                  <c:v>41153</c:v>
                </c:pt>
                <c:pt idx="195">
                  <c:v>41183</c:v>
                </c:pt>
                <c:pt idx="196">
                  <c:v>41214</c:v>
                </c:pt>
                <c:pt idx="197">
                  <c:v>41244</c:v>
                </c:pt>
                <c:pt idx="198">
                  <c:v>41275</c:v>
                </c:pt>
                <c:pt idx="199">
                  <c:v>41306</c:v>
                </c:pt>
                <c:pt idx="200">
                  <c:v>41334</c:v>
                </c:pt>
                <c:pt idx="201">
                  <c:v>41365</c:v>
                </c:pt>
                <c:pt idx="202">
                  <c:v>41395</c:v>
                </c:pt>
                <c:pt idx="203">
                  <c:v>41426</c:v>
                </c:pt>
                <c:pt idx="204">
                  <c:v>41456</c:v>
                </c:pt>
                <c:pt idx="205">
                  <c:v>41487</c:v>
                </c:pt>
                <c:pt idx="206">
                  <c:v>41518</c:v>
                </c:pt>
                <c:pt idx="207">
                  <c:v>41548</c:v>
                </c:pt>
                <c:pt idx="208">
                  <c:v>41579</c:v>
                </c:pt>
                <c:pt idx="209">
                  <c:v>41609</c:v>
                </c:pt>
                <c:pt idx="210">
                  <c:v>41640</c:v>
                </c:pt>
                <c:pt idx="211">
                  <c:v>41671</c:v>
                </c:pt>
                <c:pt idx="212">
                  <c:v>41699</c:v>
                </c:pt>
                <c:pt idx="213">
                  <c:v>41730</c:v>
                </c:pt>
                <c:pt idx="214">
                  <c:v>41760</c:v>
                </c:pt>
                <c:pt idx="215">
                  <c:v>41791</c:v>
                </c:pt>
                <c:pt idx="216">
                  <c:v>41821</c:v>
                </c:pt>
                <c:pt idx="217">
                  <c:v>41852</c:v>
                </c:pt>
                <c:pt idx="218">
                  <c:v>41883</c:v>
                </c:pt>
                <c:pt idx="219">
                  <c:v>41913</c:v>
                </c:pt>
                <c:pt idx="220">
                  <c:v>41944</c:v>
                </c:pt>
                <c:pt idx="221">
                  <c:v>41974</c:v>
                </c:pt>
                <c:pt idx="222">
                  <c:v>42005</c:v>
                </c:pt>
                <c:pt idx="223">
                  <c:v>42036</c:v>
                </c:pt>
                <c:pt idx="224">
                  <c:v>42064</c:v>
                </c:pt>
                <c:pt idx="225">
                  <c:v>42095</c:v>
                </c:pt>
                <c:pt idx="226">
                  <c:v>42125</c:v>
                </c:pt>
                <c:pt idx="227">
                  <c:v>42156</c:v>
                </c:pt>
                <c:pt idx="228">
                  <c:v>42186</c:v>
                </c:pt>
                <c:pt idx="229">
                  <c:v>42217</c:v>
                </c:pt>
                <c:pt idx="230">
                  <c:v>42248</c:v>
                </c:pt>
                <c:pt idx="231">
                  <c:v>42278</c:v>
                </c:pt>
                <c:pt idx="232">
                  <c:v>42309</c:v>
                </c:pt>
                <c:pt idx="233">
                  <c:v>42339</c:v>
                </c:pt>
                <c:pt idx="234">
                  <c:v>42370</c:v>
                </c:pt>
                <c:pt idx="235">
                  <c:v>42401</c:v>
                </c:pt>
                <c:pt idx="236">
                  <c:v>42430</c:v>
                </c:pt>
                <c:pt idx="237">
                  <c:v>42461</c:v>
                </c:pt>
                <c:pt idx="238">
                  <c:v>42491</c:v>
                </c:pt>
                <c:pt idx="239">
                  <c:v>42522</c:v>
                </c:pt>
                <c:pt idx="240">
                  <c:v>42552</c:v>
                </c:pt>
                <c:pt idx="241">
                  <c:v>42583</c:v>
                </c:pt>
                <c:pt idx="242">
                  <c:v>42614</c:v>
                </c:pt>
                <c:pt idx="243">
                  <c:v>42644</c:v>
                </c:pt>
                <c:pt idx="244">
                  <c:v>42675</c:v>
                </c:pt>
                <c:pt idx="245">
                  <c:v>42705</c:v>
                </c:pt>
                <c:pt idx="246">
                  <c:v>42736</c:v>
                </c:pt>
                <c:pt idx="247">
                  <c:v>42767</c:v>
                </c:pt>
                <c:pt idx="248">
                  <c:v>42795</c:v>
                </c:pt>
                <c:pt idx="249">
                  <c:v>42826</c:v>
                </c:pt>
                <c:pt idx="250">
                  <c:v>42856</c:v>
                </c:pt>
                <c:pt idx="251">
                  <c:v>42887</c:v>
                </c:pt>
                <c:pt idx="252">
                  <c:v>42917</c:v>
                </c:pt>
                <c:pt idx="253">
                  <c:v>42948</c:v>
                </c:pt>
                <c:pt idx="254">
                  <c:v>42979</c:v>
                </c:pt>
                <c:pt idx="255">
                  <c:v>43009</c:v>
                </c:pt>
                <c:pt idx="256">
                  <c:v>43040</c:v>
                </c:pt>
                <c:pt idx="257">
                  <c:v>43070</c:v>
                </c:pt>
                <c:pt idx="258">
                  <c:v>43101</c:v>
                </c:pt>
                <c:pt idx="259">
                  <c:v>43132</c:v>
                </c:pt>
                <c:pt idx="260">
                  <c:v>43160</c:v>
                </c:pt>
                <c:pt idx="261">
                  <c:v>43191</c:v>
                </c:pt>
                <c:pt idx="262">
                  <c:v>43221</c:v>
                </c:pt>
                <c:pt idx="263">
                  <c:v>43252</c:v>
                </c:pt>
                <c:pt idx="264">
                  <c:v>43282</c:v>
                </c:pt>
                <c:pt idx="265">
                  <c:v>43313</c:v>
                </c:pt>
                <c:pt idx="266">
                  <c:v>43344</c:v>
                </c:pt>
                <c:pt idx="267">
                  <c:v>43374</c:v>
                </c:pt>
                <c:pt idx="268">
                  <c:v>43405</c:v>
                </c:pt>
                <c:pt idx="269">
                  <c:v>43435</c:v>
                </c:pt>
                <c:pt idx="270">
                  <c:v>43466</c:v>
                </c:pt>
                <c:pt idx="271">
                  <c:v>43497</c:v>
                </c:pt>
                <c:pt idx="272">
                  <c:v>43525</c:v>
                </c:pt>
                <c:pt idx="273">
                  <c:v>43556</c:v>
                </c:pt>
                <c:pt idx="274">
                  <c:v>43586</c:v>
                </c:pt>
                <c:pt idx="275">
                  <c:v>43617</c:v>
                </c:pt>
                <c:pt idx="276">
                  <c:v>43647</c:v>
                </c:pt>
                <c:pt idx="277">
                  <c:v>43678</c:v>
                </c:pt>
                <c:pt idx="278">
                  <c:v>43709</c:v>
                </c:pt>
                <c:pt idx="279">
                  <c:v>43739</c:v>
                </c:pt>
                <c:pt idx="280">
                  <c:v>43770</c:v>
                </c:pt>
                <c:pt idx="281">
                  <c:v>43800</c:v>
                </c:pt>
                <c:pt idx="282">
                  <c:v>43831</c:v>
                </c:pt>
                <c:pt idx="283">
                  <c:v>43862</c:v>
                </c:pt>
                <c:pt idx="284">
                  <c:v>43891</c:v>
                </c:pt>
                <c:pt idx="285">
                  <c:v>43922</c:v>
                </c:pt>
                <c:pt idx="286">
                  <c:v>43952</c:v>
                </c:pt>
                <c:pt idx="287">
                  <c:v>43983</c:v>
                </c:pt>
                <c:pt idx="288">
                  <c:v>44013</c:v>
                </c:pt>
                <c:pt idx="289">
                  <c:v>44044</c:v>
                </c:pt>
                <c:pt idx="290">
                  <c:v>44075</c:v>
                </c:pt>
                <c:pt idx="291">
                  <c:v>44105</c:v>
                </c:pt>
                <c:pt idx="292">
                  <c:v>44136</c:v>
                </c:pt>
                <c:pt idx="293">
                  <c:v>44166</c:v>
                </c:pt>
                <c:pt idx="294">
                  <c:v>44197</c:v>
                </c:pt>
                <c:pt idx="295">
                  <c:v>44228</c:v>
                </c:pt>
                <c:pt idx="296">
                  <c:v>44256</c:v>
                </c:pt>
                <c:pt idx="297">
                  <c:v>44287</c:v>
                </c:pt>
                <c:pt idx="298">
                  <c:v>44317</c:v>
                </c:pt>
                <c:pt idx="299">
                  <c:v>44348</c:v>
                </c:pt>
                <c:pt idx="300">
                  <c:v>44378</c:v>
                </c:pt>
                <c:pt idx="301">
                  <c:v>44409</c:v>
                </c:pt>
                <c:pt idx="302">
                  <c:v>44440</c:v>
                </c:pt>
                <c:pt idx="303">
                  <c:v>44470</c:v>
                </c:pt>
                <c:pt idx="304">
                  <c:v>44501</c:v>
                </c:pt>
                <c:pt idx="305">
                  <c:v>44531</c:v>
                </c:pt>
                <c:pt idx="306">
                  <c:v>44562</c:v>
                </c:pt>
                <c:pt idx="307">
                  <c:v>44593</c:v>
                </c:pt>
                <c:pt idx="308">
                  <c:v>44621</c:v>
                </c:pt>
                <c:pt idx="309">
                  <c:v>44652</c:v>
                </c:pt>
                <c:pt idx="310">
                  <c:v>44682</c:v>
                </c:pt>
                <c:pt idx="311">
                  <c:v>44713</c:v>
                </c:pt>
                <c:pt idx="312">
                  <c:v>44743</c:v>
                </c:pt>
                <c:pt idx="313">
                  <c:v>44774</c:v>
                </c:pt>
                <c:pt idx="314">
                  <c:v>44805</c:v>
                </c:pt>
                <c:pt idx="315">
                  <c:v>44835</c:v>
                </c:pt>
                <c:pt idx="316">
                  <c:v>44866</c:v>
                </c:pt>
                <c:pt idx="317">
                  <c:v>44896</c:v>
                </c:pt>
                <c:pt idx="318">
                  <c:v>44927</c:v>
                </c:pt>
                <c:pt idx="319">
                  <c:v>44958</c:v>
                </c:pt>
                <c:pt idx="320">
                  <c:v>44986</c:v>
                </c:pt>
                <c:pt idx="321">
                  <c:v>45017</c:v>
                </c:pt>
                <c:pt idx="322">
                  <c:v>45047</c:v>
                </c:pt>
                <c:pt idx="323">
                  <c:v>45078</c:v>
                </c:pt>
                <c:pt idx="324">
                  <c:v>45108</c:v>
                </c:pt>
                <c:pt idx="325">
                  <c:v>45139</c:v>
                </c:pt>
                <c:pt idx="326">
                  <c:v>45170</c:v>
                </c:pt>
                <c:pt idx="327">
                  <c:v>45200</c:v>
                </c:pt>
                <c:pt idx="328">
                  <c:v>45231</c:v>
                </c:pt>
                <c:pt idx="329">
                  <c:v>45261</c:v>
                </c:pt>
                <c:pt idx="330">
                  <c:v>45292</c:v>
                </c:pt>
                <c:pt idx="331">
                  <c:v>45323</c:v>
                </c:pt>
                <c:pt idx="332">
                  <c:v>45352</c:v>
                </c:pt>
                <c:pt idx="333">
                  <c:v>45383</c:v>
                </c:pt>
                <c:pt idx="334">
                  <c:v>45413</c:v>
                </c:pt>
                <c:pt idx="335">
                  <c:v>45444</c:v>
                </c:pt>
                <c:pt idx="336">
                  <c:v>45474</c:v>
                </c:pt>
                <c:pt idx="337">
                  <c:v>45505</c:v>
                </c:pt>
                <c:pt idx="338">
                  <c:v>45536</c:v>
                </c:pt>
                <c:pt idx="339">
                  <c:v>45566</c:v>
                </c:pt>
                <c:pt idx="340">
                  <c:v>45597</c:v>
                </c:pt>
                <c:pt idx="341">
                  <c:v>45627</c:v>
                </c:pt>
                <c:pt idx="342">
                  <c:v>45658</c:v>
                </c:pt>
                <c:pt idx="343">
                  <c:v>45689</c:v>
                </c:pt>
                <c:pt idx="344">
                  <c:v>45717</c:v>
                </c:pt>
                <c:pt idx="345">
                  <c:v>45748</c:v>
                </c:pt>
                <c:pt idx="346">
                  <c:v>45778</c:v>
                </c:pt>
                <c:pt idx="347">
                  <c:v>45809</c:v>
                </c:pt>
                <c:pt idx="348">
                  <c:v>45839</c:v>
                </c:pt>
                <c:pt idx="349">
                  <c:v>45870</c:v>
                </c:pt>
                <c:pt idx="350">
                  <c:v>45901</c:v>
                </c:pt>
                <c:pt idx="351">
                  <c:v>45931</c:v>
                </c:pt>
                <c:pt idx="352">
                  <c:v>45962</c:v>
                </c:pt>
                <c:pt idx="353">
                  <c:v>45992</c:v>
                </c:pt>
              </c:numCache>
            </c:numRef>
          </c:cat>
          <c:val>
            <c:numRef>
              <c:f>'1-BRL PP Chart'!$I$27:$I$380</c:f>
              <c:numCache>
                <c:formatCode>0.0%</c:formatCode>
                <c:ptCount val="354"/>
                <c:pt idx="0">
                  <c:v>-0.1292017888407061</c:v>
                </c:pt>
                <c:pt idx="1">
                  <c:v>-0.12443337967963874</c:v>
                </c:pt>
                <c:pt idx="2">
                  <c:v>-0.11708963568493957</c:v>
                </c:pt>
                <c:pt idx="3">
                  <c:v>-0.10731864361724541</c:v>
                </c:pt>
                <c:pt idx="4">
                  <c:v>-9.7085553905920219E-2</c:v>
                </c:pt>
                <c:pt idx="5">
                  <c:v>-8.7289826362946576E-2</c:v>
                </c:pt>
                <c:pt idx="6">
                  <c:v>-8.5846521087378891E-2</c:v>
                </c:pt>
                <c:pt idx="7">
                  <c:v>-8.1025612193610819E-2</c:v>
                </c:pt>
                <c:pt idx="8">
                  <c:v>-8.2488510433079809E-2</c:v>
                </c:pt>
                <c:pt idx="9">
                  <c:v>-7.9032380714251005E-2</c:v>
                </c:pt>
                <c:pt idx="10">
                  <c:v>-7.1603003444841162E-2</c:v>
                </c:pt>
                <c:pt idx="11">
                  <c:v>-6.5600834678570696E-2</c:v>
                </c:pt>
                <c:pt idx="12">
                  <c:v>-5.7302937481044425E-2</c:v>
                </c:pt>
                <c:pt idx="13">
                  <c:v>-5.2965663538668828E-2</c:v>
                </c:pt>
                <c:pt idx="14">
                  <c:v>-5.2113843727739972E-2</c:v>
                </c:pt>
                <c:pt idx="15">
                  <c:v>-5.1451846013093272E-2</c:v>
                </c:pt>
                <c:pt idx="16">
                  <c:v>-5.0031438474927747E-2</c:v>
                </c:pt>
                <c:pt idx="17">
                  <c:v>-4.9653078000358342E-2</c:v>
                </c:pt>
                <c:pt idx="18">
                  <c:v>-4.5217936968288019E-2</c:v>
                </c:pt>
                <c:pt idx="19">
                  <c:v>-4.4837772897799555E-2</c:v>
                </c:pt>
                <c:pt idx="20">
                  <c:v>-4.3219499242154846E-2</c:v>
                </c:pt>
                <c:pt idx="21">
                  <c:v>-3.71107649994874E-2</c:v>
                </c:pt>
                <c:pt idx="22">
                  <c:v>-3.7973053866651729E-2</c:v>
                </c:pt>
                <c:pt idx="23">
                  <c:v>-3.2971514054720652E-2</c:v>
                </c:pt>
                <c:pt idx="24">
                  <c:v>-2.9679666986024311E-2</c:v>
                </c:pt>
                <c:pt idx="25">
                  <c:v>-2.4900724748846081E-2</c:v>
                </c:pt>
                <c:pt idx="26">
                  <c:v>-2.2164426922925751E-2</c:v>
                </c:pt>
                <c:pt idx="27">
                  <c:v>-2.0111382828282842E-2</c:v>
                </c:pt>
                <c:pt idx="28">
                  <c:v>-1.7266291729165939E-2</c:v>
                </c:pt>
                <c:pt idx="29">
                  <c:v>-1.6286790375362736E-2</c:v>
                </c:pt>
                <c:pt idx="30">
                  <c:v>-1.6189102866958738E-2</c:v>
                </c:pt>
                <c:pt idx="31">
                  <c:v>-2.1933273369764361E-2</c:v>
                </c:pt>
                <c:pt idx="32">
                  <c:v>-2.9285703757884751E-2</c:v>
                </c:pt>
                <c:pt idx="33">
                  <c:v>-3.2374691176316306E-2</c:v>
                </c:pt>
                <c:pt idx="34">
                  <c:v>-3.0445228945361946E-2</c:v>
                </c:pt>
                <c:pt idx="35">
                  <c:v>-3.2090346333118025E-2</c:v>
                </c:pt>
                <c:pt idx="36">
                  <c:v>-4.3675772002688906E-2</c:v>
                </c:pt>
                <c:pt idx="37">
                  <c:v>-5.385145740401287E-2</c:v>
                </c:pt>
                <c:pt idx="38">
                  <c:v>-5.8850547500472694E-2</c:v>
                </c:pt>
                <c:pt idx="39">
                  <c:v>-6.9732500849859491E-2</c:v>
                </c:pt>
                <c:pt idx="40">
                  <c:v>-7.9592691281663908E-2</c:v>
                </c:pt>
                <c:pt idx="41">
                  <c:v>-8.2062969346812453E-2</c:v>
                </c:pt>
                <c:pt idx="42">
                  <c:v>-8.1333144635500232E-2</c:v>
                </c:pt>
                <c:pt idx="43">
                  <c:v>-7.2892382556849045E-2</c:v>
                </c:pt>
                <c:pt idx="44">
                  <c:v>-6.4751744926136778E-2</c:v>
                </c:pt>
                <c:pt idx="45">
                  <c:v>-6.3447873628483364E-2</c:v>
                </c:pt>
                <c:pt idx="46">
                  <c:v>-6.0732144034965518E-2</c:v>
                </c:pt>
                <c:pt idx="47">
                  <c:v>-6.1106989033854031E-2</c:v>
                </c:pt>
                <c:pt idx="48">
                  <c:v>-6.5911874042242968E-2</c:v>
                </c:pt>
                <c:pt idx="49">
                  <c:v>-7.2826947524310959E-2</c:v>
                </c:pt>
                <c:pt idx="50">
                  <c:v>-7.208691116595467E-2</c:v>
                </c:pt>
                <c:pt idx="51">
                  <c:v>-6.2357444985849386E-2</c:v>
                </c:pt>
                <c:pt idx="52">
                  <c:v>-5.6469139466920781E-2</c:v>
                </c:pt>
                <c:pt idx="53">
                  <c:v>-5.6375339798908852E-2</c:v>
                </c:pt>
                <c:pt idx="54">
                  <c:v>-5.5906201556788493E-2</c:v>
                </c:pt>
                <c:pt idx="55">
                  <c:v>-5.9007445370109712E-2</c:v>
                </c:pt>
                <c:pt idx="56">
                  <c:v>-6.0507333881175684E-2</c:v>
                </c:pt>
                <c:pt idx="57">
                  <c:v>-6.2001853930678696E-2</c:v>
                </c:pt>
                <c:pt idx="58">
                  <c:v>-6.5738526158820476E-2</c:v>
                </c:pt>
                <c:pt idx="59">
                  <c:v>-6.8433868651995522E-2</c:v>
                </c:pt>
                <c:pt idx="60">
                  <c:v>-6.5859719665738337E-2</c:v>
                </c:pt>
                <c:pt idx="61">
                  <c:v>-6.0201074472055138E-2</c:v>
                </c:pt>
                <c:pt idx="62">
                  <c:v>-6.0669661890048521E-2</c:v>
                </c:pt>
                <c:pt idx="63">
                  <c:v>-6.7097688601303607E-2</c:v>
                </c:pt>
                <c:pt idx="64">
                  <c:v>-7.0710357665403456E-2</c:v>
                </c:pt>
                <c:pt idx="65">
                  <c:v>-7.1264330626556904E-2</c:v>
                </c:pt>
                <c:pt idx="66">
                  <c:v>-7.0802365013060031E-2</c:v>
                </c:pt>
                <c:pt idx="67">
                  <c:v>-6.9876500490355098E-2</c:v>
                </c:pt>
                <c:pt idx="68">
                  <c:v>-7.1910567785505419E-2</c:v>
                </c:pt>
                <c:pt idx="69">
                  <c:v>-7.393615980025936E-2</c:v>
                </c:pt>
                <c:pt idx="70">
                  <c:v>-7.2087913437222206E-2</c:v>
                </c:pt>
                <c:pt idx="71">
                  <c:v>-7.1163882281513269E-2</c:v>
                </c:pt>
                <c:pt idx="72">
                  <c:v>-6.9878804146513929E-2</c:v>
                </c:pt>
                <c:pt idx="73">
                  <c:v>-6.9416746920555661E-2</c:v>
                </c:pt>
                <c:pt idx="74">
                  <c:v>-7.348204310160189E-2</c:v>
                </c:pt>
                <c:pt idx="75">
                  <c:v>-7.7871823175743149E-2</c:v>
                </c:pt>
                <c:pt idx="76">
                  <c:v>-9.8548547000864462E-2</c:v>
                </c:pt>
                <c:pt idx="77">
                  <c:v>-0.11135074687205671</c:v>
                </c:pt>
                <c:pt idx="78">
                  <c:v>-0.12638608386874484</c:v>
                </c:pt>
                <c:pt idx="79">
                  <c:v>-0.136793417121859</c:v>
                </c:pt>
                <c:pt idx="80">
                  <c:v>-0.14216554146457572</c:v>
                </c:pt>
                <c:pt idx="81">
                  <c:v>-0.1436098502488784</c:v>
                </c:pt>
                <c:pt idx="82">
                  <c:v>-0.14701464162051592</c:v>
                </c:pt>
                <c:pt idx="83">
                  <c:v>-0.14214532109696754</c:v>
                </c:pt>
                <c:pt idx="84">
                  <c:v>-0.13366951139523098</c:v>
                </c:pt>
                <c:pt idx="85">
                  <c:v>-0.1309929870632851</c:v>
                </c:pt>
                <c:pt idx="86">
                  <c:v>-0.13151035579494019</c:v>
                </c:pt>
                <c:pt idx="87">
                  <c:v>-0.12267737706237281</c:v>
                </c:pt>
                <c:pt idx="88">
                  <c:v>-9.9244801524473458E-2</c:v>
                </c:pt>
                <c:pt idx="89">
                  <c:v>-8.5086492594993568E-2</c:v>
                </c:pt>
                <c:pt idx="90">
                  <c:v>-7.1557104682791639E-2</c:v>
                </c:pt>
                <c:pt idx="91">
                  <c:v>-6.2698092859866383E-2</c:v>
                </c:pt>
                <c:pt idx="92">
                  <c:v>-5.5607922167853818E-2</c:v>
                </c:pt>
                <c:pt idx="93">
                  <c:v>-4.9962457918583114E-2</c:v>
                </c:pt>
                <c:pt idx="94">
                  <c:v>-4.9017240982873633E-2</c:v>
                </c:pt>
                <c:pt idx="95">
                  <c:v>-5.7138035072385351E-2</c:v>
                </c:pt>
                <c:pt idx="96">
                  <c:v>-6.3771986069299791E-2</c:v>
                </c:pt>
                <c:pt idx="97">
                  <c:v>-6.702632915079465E-2</c:v>
                </c:pt>
                <c:pt idx="98">
                  <c:v>-6.2841756720991682E-2</c:v>
                </c:pt>
                <c:pt idx="99">
                  <c:v>-6.4241335937358257E-2</c:v>
                </c:pt>
                <c:pt idx="100">
                  <c:v>-6.7494047551440284E-2</c:v>
                </c:pt>
                <c:pt idx="101">
                  <c:v>-7.0637533807959119E-2</c:v>
                </c:pt>
                <c:pt idx="102">
                  <c:v>-6.8974327962715853E-2</c:v>
                </c:pt>
                <c:pt idx="103">
                  <c:v>-6.8789214994819048E-2</c:v>
                </c:pt>
                <c:pt idx="104">
                  <c:v>-7.0085005770097242E-2</c:v>
                </c:pt>
                <c:pt idx="105">
                  <c:v>-7.4694478329975555E-2</c:v>
                </c:pt>
                <c:pt idx="106">
                  <c:v>-7.451031960340182E-2</c:v>
                </c:pt>
                <c:pt idx="107">
                  <c:v>-6.775289345127633E-2</c:v>
                </c:pt>
                <c:pt idx="108">
                  <c:v>-6.1615406266017692E-2</c:v>
                </c:pt>
                <c:pt idx="109">
                  <c:v>-5.6744087620299033E-2</c:v>
                </c:pt>
                <c:pt idx="110">
                  <c:v>-5.6932080826552989E-2</c:v>
                </c:pt>
                <c:pt idx="111">
                  <c:v>-5.9833828270163592E-2</c:v>
                </c:pt>
                <c:pt idx="112">
                  <c:v>-5.8524795311016953E-2</c:v>
                </c:pt>
                <c:pt idx="113">
                  <c:v>-5.3834305052503084E-2</c:v>
                </c:pt>
                <c:pt idx="114">
                  <c:v>-5.3928366658522298E-2</c:v>
                </c:pt>
                <c:pt idx="115">
                  <c:v>-5.2232391217814533E-2</c:v>
                </c:pt>
                <c:pt idx="116">
                  <c:v>-5.0533713834753691E-2</c:v>
                </c:pt>
                <c:pt idx="117">
                  <c:v>-4.4280368371535705E-2</c:v>
                </c:pt>
                <c:pt idx="118">
                  <c:v>-4.0556785391165029E-2</c:v>
                </c:pt>
                <c:pt idx="119">
                  <c:v>-3.8730007048889514E-2</c:v>
                </c:pt>
                <c:pt idx="120">
                  <c:v>-3.8154338822748324E-2</c:v>
                </c:pt>
                <c:pt idx="121">
                  <c:v>-3.7000700848322743E-2</c:v>
                </c:pt>
                <c:pt idx="122">
                  <c:v>-3.565532711435182E-2</c:v>
                </c:pt>
                <c:pt idx="123">
                  <c:v>-3.161840134327687E-2</c:v>
                </c:pt>
                <c:pt idx="124">
                  <c:v>-2.9301467999865438E-2</c:v>
                </c:pt>
                <c:pt idx="125">
                  <c:v>-3.0460741724387508E-2</c:v>
                </c:pt>
                <c:pt idx="126">
                  <c:v>-2.901280376399995E-2</c:v>
                </c:pt>
                <c:pt idx="127">
                  <c:v>-2.9302823834560177E-2</c:v>
                </c:pt>
                <c:pt idx="128">
                  <c:v>-2.8722552532677637E-2</c:v>
                </c:pt>
                <c:pt idx="129">
                  <c:v>-2.9110094656355612E-2</c:v>
                </c:pt>
                <c:pt idx="130">
                  <c:v>-3.0852816863793375E-2</c:v>
                </c:pt>
                <c:pt idx="131">
                  <c:v>-3.5588378488611294E-2</c:v>
                </c:pt>
                <c:pt idx="132">
                  <c:v>-3.6069429776276585E-2</c:v>
                </c:pt>
                <c:pt idx="133">
                  <c:v>-4.0098999194948526E-2</c:v>
                </c:pt>
                <c:pt idx="134">
                  <c:v>-3.9811546309900026E-2</c:v>
                </c:pt>
                <c:pt idx="135">
                  <c:v>-3.9524351358646403E-2</c:v>
                </c:pt>
                <c:pt idx="136">
                  <c:v>-4.019413911920533E-2</c:v>
                </c:pt>
                <c:pt idx="137">
                  <c:v>-4.2671303342244893E-2</c:v>
                </c:pt>
                <c:pt idx="138">
                  <c:v>-4.3623490229710349E-2</c:v>
                </c:pt>
                <c:pt idx="139">
                  <c:v>-4.4099346787462523E-2</c:v>
                </c:pt>
                <c:pt idx="140">
                  <c:v>-4.5145814461162614E-2</c:v>
                </c:pt>
                <c:pt idx="141">
                  <c:v>-4.7994708102750416E-2</c:v>
                </c:pt>
                <c:pt idx="142">
                  <c:v>-5.2811879437879128E-2</c:v>
                </c:pt>
                <c:pt idx="143">
                  <c:v>-5.7136939349121785E-2</c:v>
                </c:pt>
                <c:pt idx="144">
                  <c:v>-5.9856826821406361E-2</c:v>
                </c:pt>
                <c:pt idx="145">
                  <c:v>-5.8075542388778323E-2</c:v>
                </c:pt>
                <c:pt idx="146">
                  <c:v>-5.8827127832712822E-2</c:v>
                </c:pt>
                <c:pt idx="147">
                  <c:v>-6.0232562684132462E-2</c:v>
                </c:pt>
                <c:pt idx="148">
                  <c:v>-6.0045283402084593E-2</c:v>
                </c:pt>
                <c:pt idx="149">
                  <c:v>-5.5733564518608114E-2</c:v>
                </c:pt>
                <c:pt idx="150">
                  <c:v>-5.516971115347169E-2</c:v>
                </c:pt>
                <c:pt idx="151">
                  <c:v>-5.5733508441694557E-2</c:v>
                </c:pt>
                <c:pt idx="152">
                  <c:v>-5.3094839603008648E-2</c:v>
                </c:pt>
                <c:pt idx="153">
                  <c:v>-5.2435172393337059E-2</c:v>
                </c:pt>
                <c:pt idx="154">
                  <c:v>-4.9417149651880377E-2</c:v>
                </c:pt>
                <c:pt idx="155">
                  <c:v>-4.5817892147572925E-2</c:v>
                </c:pt>
                <c:pt idx="156">
                  <c:v>-4.3057389241774602E-2</c:v>
                </c:pt>
                <c:pt idx="157">
                  <c:v>-4.1815227091015261E-2</c:v>
                </c:pt>
                <c:pt idx="158">
                  <c:v>-4.1624048963938565E-2</c:v>
                </c:pt>
                <c:pt idx="159">
                  <c:v>-3.9999358979134647E-2</c:v>
                </c:pt>
                <c:pt idx="160">
                  <c:v>-4.0477399334189479E-2</c:v>
                </c:pt>
                <c:pt idx="161">
                  <c:v>-4.1337786243225039E-2</c:v>
                </c:pt>
                <c:pt idx="162">
                  <c:v>-4.3906905823516529E-2</c:v>
                </c:pt>
                <c:pt idx="163">
                  <c:v>-4.6088900382561748E-2</c:v>
                </c:pt>
                <c:pt idx="164">
                  <c:v>-4.9125624933672007E-2</c:v>
                </c:pt>
                <c:pt idx="165">
                  <c:v>-4.9976561532617869E-2</c:v>
                </c:pt>
                <c:pt idx="166">
                  <c:v>-4.9598179201255865E-2</c:v>
                </c:pt>
                <c:pt idx="167">
                  <c:v>-4.6176732646380336E-2</c:v>
                </c:pt>
                <c:pt idx="168">
                  <c:v>-4.398315848888279E-2</c:v>
                </c:pt>
                <c:pt idx="169">
                  <c:v>-4.2931960442438855E-2</c:v>
                </c:pt>
                <c:pt idx="170">
                  <c:v>-4.4932799549527891E-2</c:v>
                </c:pt>
                <c:pt idx="171">
                  <c:v>-4.9388199889098594E-2</c:v>
                </c:pt>
                <c:pt idx="172">
                  <c:v>-5.3347903906222127E-2</c:v>
                </c:pt>
                <c:pt idx="173">
                  <c:v>-5.5793790271961852E-2</c:v>
                </c:pt>
                <c:pt idx="174">
                  <c:v>-5.6542937319251751E-2</c:v>
                </c:pt>
                <c:pt idx="175">
                  <c:v>-5.673013118089465E-2</c:v>
                </c:pt>
                <c:pt idx="176">
                  <c:v>-5.9256997582136428E-2</c:v>
                </c:pt>
                <c:pt idx="177">
                  <c:v>-6.1124106845643067E-2</c:v>
                </c:pt>
                <c:pt idx="178">
                  <c:v>-6.1497900373324588E-2</c:v>
                </c:pt>
                <c:pt idx="179">
                  <c:v>-6.2903545055740917E-2</c:v>
                </c:pt>
                <c:pt idx="180">
                  <c:v>-6.4306944299367785E-2</c:v>
                </c:pt>
                <c:pt idx="181">
                  <c:v>-6.7383348686945954E-2</c:v>
                </c:pt>
                <c:pt idx="182">
                  <c:v>-6.8125508560665682E-2</c:v>
                </c:pt>
                <c:pt idx="183">
                  <c:v>-6.5156277879986679E-2</c:v>
                </c:pt>
                <c:pt idx="184">
                  <c:v>-6.2273254065251193E-2</c:v>
                </c:pt>
                <c:pt idx="185">
                  <c:v>-6.1060274194887909E-2</c:v>
                </c:pt>
                <c:pt idx="186">
                  <c:v>-5.8539254644695005E-2</c:v>
                </c:pt>
                <c:pt idx="187">
                  <c:v>-5.52589036155825E-2</c:v>
                </c:pt>
                <c:pt idx="188">
                  <c:v>-4.9790888089158214E-2</c:v>
                </c:pt>
                <c:pt idx="189">
                  <c:v>-4.8563471708510275E-2</c:v>
                </c:pt>
                <c:pt idx="190">
                  <c:v>-4.7520645701017106E-2</c:v>
                </c:pt>
                <c:pt idx="191">
                  <c:v>-4.6854443115076472E-2</c:v>
                </c:pt>
                <c:pt idx="192">
                  <c:v>-4.9416917478900979E-2</c:v>
                </c:pt>
                <c:pt idx="193">
                  <c:v>-4.9795598121275653E-2</c:v>
                </c:pt>
                <c:pt idx="194">
                  <c:v>-5.0173525694857668E-2</c:v>
                </c:pt>
                <c:pt idx="195">
                  <c:v>-5.1684334283075506E-2</c:v>
                </c:pt>
                <c:pt idx="196">
                  <c:v>-5.2438462049053114E-2</c:v>
                </c:pt>
                <c:pt idx="197">
                  <c:v>-5.5164852028274813E-2</c:v>
                </c:pt>
                <c:pt idx="198">
                  <c:v>-5.7975188577863768E-2</c:v>
                </c:pt>
                <c:pt idx="199">
                  <c:v>-5.9379798137638606E-2</c:v>
                </c:pt>
                <c:pt idx="200">
                  <c:v>-6.1813970054471312E-2</c:v>
                </c:pt>
                <c:pt idx="201">
                  <c:v>-6.0974221245967075E-2</c:v>
                </c:pt>
                <c:pt idx="202">
                  <c:v>-6.1067777665091638E-2</c:v>
                </c:pt>
                <c:pt idx="203">
                  <c:v>-6.2753472857793646E-2</c:v>
                </c:pt>
                <c:pt idx="204">
                  <c:v>-5.9005611107749933E-2</c:v>
                </c:pt>
                <c:pt idx="205">
                  <c:v>-5.7409750711583718E-2</c:v>
                </c:pt>
                <c:pt idx="206">
                  <c:v>-5.5343284793861414E-2</c:v>
                </c:pt>
                <c:pt idx="207">
                  <c:v>-5.5155424255886598E-2</c:v>
                </c:pt>
                <c:pt idx="208">
                  <c:v>-5.459156236465279E-2</c:v>
                </c:pt>
                <c:pt idx="209">
                  <c:v>-5.5809389325538916E-2</c:v>
                </c:pt>
                <c:pt idx="210">
                  <c:v>-5.2898408825199916E-2</c:v>
                </c:pt>
                <c:pt idx="211">
                  <c:v>-5.374495906063248E-2</c:v>
                </c:pt>
                <c:pt idx="212">
                  <c:v>-5.7964288910243522E-2</c:v>
                </c:pt>
                <c:pt idx="213">
                  <c:v>-5.908720820428115E-2</c:v>
                </c:pt>
                <c:pt idx="214">
                  <c:v>-5.9930152174633378E-2</c:v>
                </c:pt>
                <c:pt idx="215">
                  <c:v>-6.124100654411091E-2</c:v>
                </c:pt>
                <c:pt idx="216">
                  <c:v>-6.1053273518722251E-2</c:v>
                </c:pt>
                <c:pt idx="217">
                  <c:v>-6.1146934040066991E-2</c:v>
                </c:pt>
                <c:pt idx="218">
                  <c:v>-6.3200704294727461E-2</c:v>
                </c:pt>
                <c:pt idx="219">
                  <c:v>-6.1801382502695845E-2</c:v>
                </c:pt>
                <c:pt idx="220">
                  <c:v>-6.1521351077714281E-2</c:v>
                </c:pt>
                <c:pt idx="221">
                  <c:v>-6.0217649838885556E-2</c:v>
                </c:pt>
                <c:pt idx="222">
                  <c:v>-6.6622725121493143E-2</c:v>
                </c:pt>
                <c:pt idx="223">
                  <c:v>-7.1509999925737477E-2</c:v>
                </c:pt>
                <c:pt idx="224">
                  <c:v>-7.5175574343717133E-2</c:v>
                </c:pt>
                <c:pt idx="225">
                  <c:v>-7.5542896129302206E-2</c:v>
                </c:pt>
                <c:pt idx="226">
                  <c:v>-7.8112361972897615E-2</c:v>
                </c:pt>
                <c:pt idx="227">
                  <c:v>-8.1679543030845791E-2</c:v>
                </c:pt>
                <c:pt idx="228">
                  <c:v>-8.7246780943300295E-2</c:v>
                </c:pt>
                <c:pt idx="229">
                  <c:v>-8.6973556072299618E-2</c:v>
                </c:pt>
                <c:pt idx="230">
                  <c:v>-8.6701119297704077E-2</c:v>
                </c:pt>
                <c:pt idx="231">
                  <c:v>-9.0324602260220765E-2</c:v>
                </c:pt>
                <c:pt idx="232">
                  <c:v>-9.4827499981930297E-2</c:v>
                </c:pt>
                <c:pt idx="233">
                  <c:v>-9.6441317830615603E-2</c:v>
                </c:pt>
                <c:pt idx="234">
                  <c:v>-9.6708986048893997E-2</c:v>
                </c:pt>
                <c:pt idx="235">
                  <c:v>-9.3844237540823161E-2</c:v>
                </c:pt>
                <c:pt idx="236">
                  <c:v>-8.5813981356528735E-2</c:v>
                </c:pt>
                <c:pt idx="237">
                  <c:v>-8.4905338061981972E-2</c:v>
                </c:pt>
                <c:pt idx="238">
                  <c:v>-8.5268542928796043E-2</c:v>
                </c:pt>
                <c:pt idx="239">
                  <c:v>-8.1257762250058319E-2</c:v>
                </c:pt>
                <c:pt idx="240">
                  <c:v>-8.0343772757669019E-2</c:v>
                </c:pt>
                <c:pt idx="241">
                  <c:v>-8.2358153183727412E-2</c:v>
                </c:pt>
                <c:pt idx="242">
                  <c:v>-7.8140374910990351E-2</c:v>
                </c:pt>
                <c:pt idx="243">
                  <c:v>-7.2991348479214624E-2</c:v>
                </c:pt>
                <c:pt idx="244">
                  <c:v>-6.5311001296520788E-2</c:v>
                </c:pt>
                <c:pt idx="245">
                  <c:v>-5.9160505392788942E-2</c:v>
                </c:pt>
                <c:pt idx="246">
                  <c:v>-5.0818732627293639E-2</c:v>
                </c:pt>
                <c:pt idx="247">
                  <c:v>-4.5426194778171669E-2</c:v>
                </c:pt>
                <c:pt idx="248">
                  <c:v>-4.3712246798721099E-2</c:v>
                </c:pt>
                <c:pt idx="249">
                  <c:v>-3.9223977935084142E-2</c:v>
                </c:pt>
                <c:pt idx="250">
                  <c:v>-3.4722285876760184E-2</c:v>
                </c:pt>
                <c:pt idx="251">
                  <c:v>-2.911076864521267E-2</c:v>
                </c:pt>
                <c:pt idx="252">
                  <c:v>-2.6398787552042724E-2</c:v>
                </c:pt>
                <c:pt idx="253">
                  <c:v>-2.3969400356594117E-2</c:v>
                </c:pt>
                <c:pt idx="254">
                  <c:v>-2.4748977512859094E-2</c:v>
                </c:pt>
                <c:pt idx="255">
                  <c:v>-2.6302852872328919E-2</c:v>
                </c:pt>
                <c:pt idx="256">
                  <c:v>-2.7273831279915228E-2</c:v>
                </c:pt>
                <c:pt idx="257">
                  <c:v>-2.862968217219708E-2</c:v>
                </c:pt>
                <c:pt idx="258">
                  <c:v>-2.775797683163983E-2</c:v>
                </c:pt>
                <c:pt idx="259">
                  <c:v>-2.766106275437008E-2</c:v>
                </c:pt>
                <c:pt idx="260">
                  <c:v>-2.6106719363828468E-2</c:v>
                </c:pt>
                <c:pt idx="261">
                  <c:v>-2.6884123698800333E-2</c:v>
                </c:pt>
                <c:pt idx="262">
                  <c:v>-2.7756438727357002E-2</c:v>
                </c:pt>
                <c:pt idx="263">
                  <c:v>-4.2062610031882053E-2</c:v>
                </c:pt>
                <c:pt idx="264">
                  <c:v>-4.2921917966668777E-2</c:v>
                </c:pt>
                <c:pt idx="265">
                  <c:v>-4.023968532760025E-2</c:v>
                </c:pt>
                <c:pt idx="266">
                  <c:v>-4.3296246839295893E-2</c:v>
                </c:pt>
                <c:pt idx="267">
                  <c:v>-4.3581972201115704E-2</c:v>
                </c:pt>
                <c:pt idx="268">
                  <c:v>-3.8885661612665379E-2</c:v>
                </c:pt>
                <c:pt idx="269">
                  <c:v>-3.610260461683612E-2</c:v>
                </c:pt>
                <c:pt idx="270">
                  <c:v>-3.6390851445599059E-2</c:v>
                </c:pt>
                <c:pt idx="271">
                  <c:v>-3.7446283152668625E-2</c:v>
                </c:pt>
                <c:pt idx="272">
                  <c:v>-4.3751845962785252E-2</c:v>
                </c:pt>
                <c:pt idx="273">
                  <c:v>-4.7079745474697732E-2</c:v>
                </c:pt>
                <c:pt idx="274">
                  <c:v>-4.4510201195042898E-2</c:v>
                </c:pt>
                <c:pt idx="275">
                  <c:v>-3.256777295280544E-2</c:v>
                </c:pt>
                <c:pt idx="276">
                  <c:v>-3.1215936324533233E-2</c:v>
                </c:pt>
                <c:pt idx="277">
                  <c:v>-3.3151375468825406E-2</c:v>
                </c:pt>
                <c:pt idx="278">
                  <c:v>-2.8121750771384235E-2</c:v>
                </c:pt>
                <c:pt idx="279">
                  <c:v>-2.4723575074780624E-2</c:v>
                </c:pt>
                <c:pt idx="280">
                  <c:v>-3.1709934899138315E-2</c:v>
                </c:pt>
                <c:pt idx="281">
                  <c:v>-4.128274819721911E-2</c:v>
                </c:pt>
                <c:pt idx="282">
                  <c:v>-4.023036921609624E-2</c:v>
                </c:pt>
                <c:pt idx="283">
                  <c:v>-3.8507092073541416E-2</c:v>
                </c:pt>
                <c:pt idx="284">
                  <c:v>-3.197351380442981E-2</c:v>
                </c:pt>
                <c:pt idx="285">
                  <c:v>-2.3428390844733915E-2</c:v>
                </c:pt>
                <c:pt idx="286">
                  <c:v>-1.8428877487283613E-2</c:v>
                </c:pt>
                <c:pt idx="287">
                  <c:v>-2.0876441626802689E-2</c:v>
                </c:pt>
                <c:pt idx="288">
                  <c:v>-2.2534980934528992E-2</c:v>
                </c:pt>
                <c:pt idx="289">
                  <c:v>-2.3802643070188645E-2</c:v>
                </c:pt>
                <c:pt idx="290">
                  <c:v>-3.0398571157552068E-2</c:v>
                </c:pt>
                <c:pt idx="291">
                  <c:v>-3.7704709229337441E-2</c:v>
                </c:pt>
                <c:pt idx="292">
                  <c:v>-4.1329173601354796E-2</c:v>
                </c:pt>
                <c:pt idx="293">
                  <c:v>-4.3220975922812377E-2</c:v>
                </c:pt>
                <c:pt idx="294">
                  <c:v>-4.3602733139401773E-2</c:v>
                </c:pt>
                <c:pt idx="295">
                  <c:v>-4.9387011671872094E-2</c:v>
                </c:pt>
                <c:pt idx="296">
                  <c:v>-5.7486953908691851E-2</c:v>
                </c:pt>
                <c:pt idx="297">
                  <c:v>-6.3312475676976288E-2</c:v>
                </c:pt>
                <c:pt idx="298">
                  <c:v>-7.4553097559658554E-2</c:v>
                </c:pt>
                <c:pt idx="299">
                  <c:v>-7.7038630869704194E-2</c:v>
                </c:pt>
                <c:pt idx="300">
                  <c:v>-8.2523742017467483E-2</c:v>
                </c:pt>
                <c:pt idx="301">
                  <c:v>-8.8253989291473545E-2</c:v>
                </c:pt>
                <c:pt idx="302">
                  <c:v>-9.2940702671944542E-2</c:v>
                </c:pt>
                <c:pt idx="303">
                  <c:v>-9.6434560706096906E-2</c:v>
                </c:pt>
                <c:pt idx="304">
                  <c:v>-9.6971598114295565E-2</c:v>
                </c:pt>
                <c:pt idx="305">
                  <c:v>-9.1413396891530385E-2</c:v>
                </c:pt>
                <c:pt idx="306">
                  <c:v>-9.4034145995384288E-2</c:v>
                </c:pt>
                <c:pt idx="307">
                  <c:v>-9.5379506633941791E-2</c:v>
                </c:pt>
                <c:pt idx="308">
                  <c:v>-0.10152188156429576</c:v>
                </c:pt>
                <c:pt idx="309">
                  <c:v>-0.1081897876480753</c:v>
                </c:pt>
                <c:pt idx="310">
                  <c:v>-0.10499428972385227</c:v>
                </c:pt>
                <c:pt idx="311">
                  <c:v>-0.10623895843785491</c:v>
                </c:pt>
                <c:pt idx="312">
                  <c:v>-9.1480922713308654E-2</c:v>
                </c:pt>
                <c:pt idx="313">
                  <c:v>-8.0265763489476671E-2</c:v>
                </c:pt>
                <c:pt idx="314">
                  <c:v>-6.6890829752236036E-2</c:v>
                </c:pt>
                <c:pt idx="315">
                  <c:v>-6.0768431379003118E-2</c:v>
                </c:pt>
                <c:pt idx="316">
                  <c:v>-5.5717290585701962E-2</c:v>
                </c:pt>
                <c:pt idx="317">
                  <c:v>-5.4684979931402755E-2</c:v>
                </c:pt>
                <c:pt idx="318">
                  <c:v>-5.4590946804966012E-2</c:v>
                </c:pt>
                <c:pt idx="319">
                  <c:v>-5.2997139396763315E-2</c:v>
                </c:pt>
                <c:pt idx="320">
                  <c:v>-4.4440167863162516E-2</c:v>
                </c:pt>
                <c:pt idx="321">
                  <c:v>-4.0166219702327921E-2</c:v>
                </c:pt>
                <c:pt idx="322">
                  <c:v>-3.7867904753994819E-2</c:v>
                </c:pt>
                <c:pt idx="323">
                  <c:v>-3.0646136625146925E-2</c:v>
                </c:pt>
                <c:pt idx="324">
                  <c:v>-3.8391672888629547E-2</c:v>
                </c:pt>
                <c:pt idx="325">
                  <c:v>-4.4052142937474392E-2</c:v>
                </c:pt>
                <c:pt idx="326">
                  <c:v>-4.9296221546933472E-2</c:v>
                </c:pt>
                <c:pt idx="327">
                  <c:v>-4.5976725113787253E-2</c:v>
                </c:pt>
                <c:pt idx="328">
                  <c:v>-4.4739957804899921E-2</c:v>
                </c:pt>
                <c:pt idx="329">
                  <c:v>-4.4169993579246669E-2</c:v>
                </c:pt>
                <c:pt idx="330">
                  <c:v>-4.3122978037459236E-2</c:v>
                </c:pt>
                <c:pt idx="331">
                  <c:v>-4.3028078005527992E-2</c:v>
                </c:pt>
                <c:pt idx="332">
                  <c:v>-3.7773140334831368E-2</c:v>
                </c:pt>
                <c:pt idx="333">
                  <c:v>-3.5568396583855244E-2</c:v>
                </c:pt>
                <c:pt idx="334">
                  <c:v>-3.7776432307384145E-2</c:v>
                </c:pt>
                <c:pt idx="335">
                  <c:v>-4.0561032992254442E-2</c:v>
                </c:pt>
                <c:pt idx="336">
                  <c:v>-4.304613093429499E-2</c:v>
                </c:pt>
                <c:pt idx="337">
                  <c:v>-4.0653267688981476E-2</c:v>
                </c:pt>
                <c:pt idx="338">
                  <c:v>-4.2372527065883125E-2</c:v>
                </c:pt>
                <c:pt idx="339">
                  <c:v>-4.5419869859627537E-2</c:v>
                </c:pt>
                <c:pt idx="340">
                  <c:v>-4.6465828763058603E-2</c:v>
                </c:pt>
                <c:pt idx="341">
                  <c:v>-4.6086388185566873E-2</c:v>
                </c:pt>
                <c:pt idx="342">
                  <c:v>-4.3610174736368079E-2</c:v>
                </c:pt>
                <c:pt idx="343">
                  <c:v>-4.8141485723699584E-2</c:v>
                </c:pt>
                <c:pt idx="344">
                  <c:v>-5.1927716886294384E-2</c:v>
                </c:pt>
                <c:pt idx="345">
                  <c:v>-5.239972339984289E-2</c:v>
                </c:pt>
                <c:pt idx="346">
                  <c:v>-5.0509437589748574E-2</c:v>
                </c:pt>
                <c:pt idx="347">
                  <c:v>-5.0793602762058132E-2</c:v>
                </c:pt>
                <c:pt idx="348">
                  <c:v>-4.9657508929337513E-2</c:v>
                </c:pt>
                <c:pt idx="349">
                  <c:v>-4.8801258812245285E-2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D4-406A-AE6A-D5161D684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2083760"/>
        <c:axId val="1332087120"/>
      </c:lineChart>
      <c:dateAx>
        <c:axId val="2940882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/>
                </a:solidFill>
                <a:latin typeface="Inter" panose="02000503000000020004" pitchFamily="2" charset="0"/>
                <a:ea typeface="Inter" panose="02000503000000020004" pitchFamily="2" charset="0"/>
                <a:cs typeface="Open Sans" pitchFamily="2" charset="0"/>
              </a:defRPr>
            </a:pPr>
            <a:endParaRPr lang="pt-BR"/>
          </a:p>
        </c:txPr>
        <c:crossAx val="294088768"/>
        <c:crosses val="autoZero"/>
        <c:auto val="1"/>
        <c:lblOffset val="100"/>
        <c:baseTimeUnit val="months"/>
      </c:dateAx>
      <c:valAx>
        <c:axId val="29408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Inter" panose="02000503000000020004" pitchFamily="2" charset="0"/>
                <a:ea typeface="Inter" panose="02000503000000020004" pitchFamily="2" charset="0"/>
                <a:cs typeface="Open Sans" pitchFamily="2" charset="0"/>
              </a:defRPr>
            </a:pPr>
            <a:endParaRPr lang="pt-BR"/>
          </a:p>
        </c:txPr>
        <c:crossAx val="294088288"/>
        <c:crosses val="autoZero"/>
        <c:crossBetween val="between"/>
      </c:valAx>
      <c:valAx>
        <c:axId val="133208712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Inter" panose="02000503000000020004" pitchFamily="2" charset="0"/>
                <a:ea typeface="Inter" panose="02000503000000020004" pitchFamily="2" charset="0"/>
                <a:cs typeface="Open Sans" pitchFamily="2" charset="0"/>
              </a:defRPr>
            </a:pPr>
            <a:endParaRPr lang="pt-BR"/>
          </a:p>
        </c:txPr>
        <c:crossAx val="1332083760"/>
        <c:crosses val="max"/>
        <c:crossBetween val="between"/>
      </c:valAx>
      <c:dateAx>
        <c:axId val="133208376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33208712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bg1"/>
              </a:solidFill>
              <a:latin typeface="Inter" panose="02000503000000020004" pitchFamily="2" charset="0"/>
              <a:ea typeface="Inter" panose="02000503000000020004" pitchFamily="2" charset="0"/>
              <a:cs typeface="Open Sans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2000">
          <a:solidFill>
            <a:schemeClr val="bg1"/>
          </a:solidFill>
          <a:latin typeface="Inter" panose="02000503000000020004" pitchFamily="2" charset="0"/>
          <a:ea typeface="Inter" panose="02000503000000020004" pitchFamily="2" charset="0"/>
          <a:cs typeface="Open Sans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'2-Chart Câmbio Justo'!$D$1</c:f>
              <c:strCache>
                <c:ptCount val="1"/>
                <c:pt idx="0">
                  <c:v>USDBRL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'2-Chart Câmbio Justo'!$C$59:$C$381</c:f>
              <c:numCache>
                <c:formatCode>mmm\-yy</c:formatCode>
                <c:ptCount val="322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  <c:pt idx="202">
                  <c:v>42370</c:v>
                </c:pt>
                <c:pt idx="203">
                  <c:v>42401</c:v>
                </c:pt>
                <c:pt idx="204">
                  <c:v>42430</c:v>
                </c:pt>
                <c:pt idx="205">
                  <c:v>42461</c:v>
                </c:pt>
                <c:pt idx="206">
                  <c:v>42491</c:v>
                </c:pt>
                <c:pt idx="207">
                  <c:v>42522</c:v>
                </c:pt>
                <c:pt idx="208">
                  <c:v>42552</c:v>
                </c:pt>
                <c:pt idx="209">
                  <c:v>42583</c:v>
                </c:pt>
                <c:pt idx="210">
                  <c:v>42614</c:v>
                </c:pt>
                <c:pt idx="211">
                  <c:v>42644</c:v>
                </c:pt>
                <c:pt idx="212">
                  <c:v>42675</c:v>
                </c:pt>
                <c:pt idx="213">
                  <c:v>42705</c:v>
                </c:pt>
                <c:pt idx="214">
                  <c:v>42736</c:v>
                </c:pt>
                <c:pt idx="215">
                  <c:v>42767</c:v>
                </c:pt>
                <c:pt idx="216">
                  <c:v>42795</c:v>
                </c:pt>
                <c:pt idx="217">
                  <c:v>42826</c:v>
                </c:pt>
                <c:pt idx="218">
                  <c:v>42856</c:v>
                </c:pt>
                <c:pt idx="219">
                  <c:v>42887</c:v>
                </c:pt>
                <c:pt idx="220">
                  <c:v>42917</c:v>
                </c:pt>
                <c:pt idx="221">
                  <c:v>42948</c:v>
                </c:pt>
                <c:pt idx="222">
                  <c:v>42979</c:v>
                </c:pt>
                <c:pt idx="223">
                  <c:v>43009</c:v>
                </c:pt>
                <c:pt idx="224">
                  <c:v>43040</c:v>
                </c:pt>
                <c:pt idx="225">
                  <c:v>43070</c:v>
                </c:pt>
                <c:pt idx="226">
                  <c:v>43101</c:v>
                </c:pt>
                <c:pt idx="227">
                  <c:v>43132</c:v>
                </c:pt>
                <c:pt idx="228">
                  <c:v>43160</c:v>
                </c:pt>
                <c:pt idx="229">
                  <c:v>43191</c:v>
                </c:pt>
                <c:pt idx="230">
                  <c:v>43221</c:v>
                </c:pt>
                <c:pt idx="231">
                  <c:v>43252</c:v>
                </c:pt>
                <c:pt idx="232">
                  <c:v>43282</c:v>
                </c:pt>
                <c:pt idx="233">
                  <c:v>43313</c:v>
                </c:pt>
                <c:pt idx="234">
                  <c:v>43344</c:v>
                </c:pt>
                <c:pt idx="235">
                  <c:v>43374</c:v>
                </c:pt>
                <c:pt idx="236">
                  <c:v>43405</c:v>
                </c:pt>
                <c:pt idx="237">
                  <c:v>43435</c:v>
                </c:pt>
                <c:pt idx="238">
                  <c:v>43466</c:v>
                </c:pt>
                <c:pt idx="239">
                  <c:v>43497</c:v>
                </c:pt>
                <c:pt idx="240">
                  <c:v>43525</c:v>
                </c:pt>
                <c:pt idx="241">
                  <c:v>43556</c:v>
                </c:pt>
                <c:pt idx="242">
                  <c:v>43586</c:v>
                </c:pt>
                <c:pt idx="243">
                  <c:v>43617</c:v>
                </c:pt>
                <c:pt idx="244">
                  <c:v>43647</c:v>
                </c:pt>
                <c:pt idx="245">
                  <c:v>43678</c:v>
                </c:pt>
                <c:pt idx="246">
                  <c:v>43709</c:v>
                </c:pt>
                <c:pt idx="247">
                  <c:v>43739</c:v>
                </c:pt>
                <c:pt idx="248">
                  <c:v>43770</c:v>
                </c:pt>
                <c:pt idx="249">
                  <c:v>43800</c:v>
                </c:pt>
                <c:pt idx="250">
                  <c:v>43831</c:v>
                </c:pt>
                <c:pt idx="251">
                  <c:v>43862</c:v>
                </c:pt>
                <c:pt idx="252">
                  <c:v>43891</c:v>
                </c:pt>
                <c:pt idx="253">
                  <c:v>43922</c:v>
                </c:pt>
                <c:pt idx="254">
                  <c:v>43952</c:v>
                </c:pt>
                <c:pt idx="255">
                  <c:v>43983</c:v>
                </c:pt>
                <c:pt idx="256">
                  <c:v>44013</c:v>
                </c:pt>
                <c:pt idx="257">
                  <c:v>44044</c:v>
                </c:pt>
                <c:pt idx="258">
                  <c:v>44075</c:v>
                </c:pt>
                <c:pt idx="259">
                  <c:v>44105</c:v>
                </c:pt>
                <c:pt idx="260">
                  <c:v>44136</c:v>
                </c:pt>
                <c:pt idx="261">
                  <c:v>44166</c:v>
                </c:pt>
                <c:pt idx="262">
                  <c:v>44197</c:v>
                </c:pt>
                <c:pt idx="263">
                  <c:v>44228</c:v>
                </c:pt>
                <c:pt idx="264">
                  <c:v>44256</c:v>
                </c:pt>
                <c:pt idx="265">
                  <c:v>44287</c:v>
                </c:pt>
                <c:pt idx="266">
                  <c:v>44317</c:v>
                </c:pt>
                <c:pt idx="267">
                  <c:v>44348</c:v>
                </c:pt>
                <c:pt idx="268">
                  <c:v>44378</c:v>
                </c:pt>
                <c:pt idx="269">
                  <c:v>44409</c:v>
                </c:pt>
                <c:pt idx="270">
                  <c:v>44440</c:v>
                </c:pt>
                <c:pt idx="271">
                  <c:v>44470</c:v>
                </c:pt>
                <c:pt idx="272">
                  <c:v>44501</c:v>
                </c:pt>
                <c:pt idx="273">
                  <c:v>44531</c:v>
                </c:pt>
                <c:pt idx="274">
                  <c:v>44562</c:v>
                </c:pt>
                <c:pt idx="275">
                  <c:v>44593</c:v>
                </c:pt>
                <c:pt idx="276">
                  <c:v>44621</c:v>
                </c:pt>
                <c:pt idx="277">
                  <c:v>44652</c:v>
                </c:pt>
                <c:pt idx="278">
                  <c:v>44682</c:v>
                </c:pt>
                <c:pt idx="279">
                  <c:v>44713</c:v>
                </c:pt>
                <c:pt idx="280">
                  <c:v>44743</c:v>
                </c:pt>
                <c:pt idx="281">
                  <c:v>44774</c:v>
                </c:pt>
                <c:pt idx="282">
                  <c:v>44805</c:v>
                </c:pt>
                <c:pt idx="283">
                  <c:v>44835</c:v>
                </c:pt>
                <c:pt idx="284">
                  <c:v>44866</c:v>
                </c:pt>
                <c:pt idx="285">
                  <c:v>44896</c:v>
                </c:pt>
                <c:pt idx="286">
                  <c:v>44927</c:v>
                </c:pt>
                <c:pt idx="287">
                  <c:v>44958</c:v>
                </c:pt>
                <c:pt idx="288">
                  <c:v>44986</c:v>
                </c:pt>
                <c:pt idx="289">
                  <c:v>45017</c:v>
                </c:pt>
                <c:pt idx="290">
                  <c:v>45047</c:v>
                </c:pt>
                <c:pt idx="291">
                  <c:v>45078</c:v>
                </c:pt>
                <c:pt idx="292">
                  <c:v>45108</c:v>
                </c:pt>
                <c:pt idx="293">
                  <c:v>45139</c:v>
                </c:pt>
                <c:pt idx="294">
                  <c:v>45170</c:v>
                </c:pt>
                <c:pt idx="295">
                  <c:v>45200</c:v>
                </c:pt>
                <c:pt idx="296">
                  <c:v>45231</c:v>
                </c:pt>
                <c:pt idx="297">
                  <c:v>45261</c:v>
                </c:pt>
                <c:pt idx="298">
                  <c:v>45292</c:v>
                </c:pt>
                <c:pt idx="299">
                  <c:v>45323</c:v>
                </c:pt>
                <c:pt idx="300">
                  <c:v>45352</c:v>
                </c:pt>
                <c:pt idx="301">
                  <c:v>45383</c:v>
                </c:pt>
                <c:pt idx="302">
                  <c:v>45413</c:v>
                </c:pt>
                <c:pt idx="303">
                  <c:v>45444</c:v>
                </c:pt>
                <c:pt idx="304">
                  <c:v>45474</c:v>
                </c:pt>
                <c:pt idx="305">
                  <c:v>45505</c:v>
                </c:pt>
                <c:pt idx="306">
                  <c:v>45536</c:v>
                </c:pt>
                <c:pt idx="307">
                  <c:v>45566</c:v>
                </c:pt>
                <c:pt idx="308">
                  <c:v>45597</c:v>
                </c:pt>
                <c:pt idx="309">
                  <c:v>45627</c:v>
                </c:pt>
                <c:pt idx="310">
                  <c:v>45658</c:v>
                </c:pt>
                <c:pt idx="311">
                  <c:v>45689</c:v>
                </c:pt>
                <c:pt idx="312">
                  <c:v>45717</c:v>
                </c:pt>
                <c:pt idx="313">
                  <c:v>45748</c:v>
                </c:pt>
                <c:pt idx="314">
                  <c:v>45778</c:v>
                </c:pt>
                <c:pt idx="315">
                  <c:v>45809</c:v>
                </c:pt>
                <c:pt idx="316">
                  <c:v>45839</c:v>
                </c:pt>
                <c:pt idx="317">
                  <c:v>45870</c:v>
                </c:pt>
                <c:pt idx="318">
                  <c:v>45901</c:v>
                </c:pt>
                <c:pt idx="319">
                  <c:v>45962</c:v>
                </c:pt>
                <c:pt idx="320">
                  <c:v>45992</c:v>
                </c:pt>
                <c:pt idx="321">
                  <c:v>46023</c:v>
                </c:pt>
              </c:numCache>
            </c:numRef>
          </c:cat>
          <c:val>
            <c:numRef>
              <c:f>'2-Chart Câmbio Justo'!$D$59:$D$381</c:f>
              <c:numCache>
                <c:formatCode>_(* #,##0.00_);_(* \(#,##0.00\);_(* "-"??_);_(@_)</c:formatCode>
                <c:ptCount val="322"/>
                <c:pt idx="0">
                  <c:v>1.8963999999999999</c:v>
                </c:pt>
                <c:pt idx="1">
                  <c:v>1.6937</c:v>
                </c:pt>
                <c:pt idx="2">
                  <c:v>1.6831</c:v>
                </c:pt>
                <c:pt idx="3">
                  <c:v>1.7650000000000001</c:v>
                </c:pt>
                <c:pt idx="4">
                  <c:v>1.7999000000000001</c:v>
                </c:pt>
                <c:pt idx="5">
                  <c:v>1.88035</c:v>
                </c:pt>
                <c:pt idx="6">
                  <c:v>1.8976999999999999</c:v>
                </c:pt>
                <c:pt idx="7">
                  <c:v>1.9691000000000001</c:v>
                </c:pt>
                <c:pt idx="8">
                  <c:v>1.9295</c:v>
                </c:pt>
                <c:pt idx="9">
                  <c:v>1.8424</c:v>
                </c:pt>
                <c:pt idx="10">
                  <c:v>1.8033000000000001</c:v>
                </c:pt>
                <c:pt idx="11">
                  <c:v>1.7749000000000001</c:v>
                </c:pt>
                <c:pt idx="12">
                  <c:v>1.7416</c:v>
                </c:pt>
                <c:pt idx="13">
                  <c:v>1.7678</c:v>
                </c:pt>
                <c:pt idx="14">
                  <c:v>1.8275000000000001</c:v>
                </c:pt>
                <c:pt idx="15">
                  <c:v>1.8079000000000001</c:v>
                </c:pt>
                <c:pt idx="16">
                  <c:v>1.7974000000000001</c:v>
                </c:pt>
                <c:pt idx="17">
                  <c:v>1.8088</c:v>
                </c:pt>
                <c:pt idx="18">
                  <c:v>1.8388</c:v>
                </c:pt>
                <c:pt idx="19">
                  <c:v>1.8792</c:v>
                </c:pt>
                <c:pt idx="20">
                  <c:v>1.9476</c:v>
                </c:pt>
                <c:pt idx="21">
                  <c:v>1.9628999999999999</c:v>
                </c:pt>
                <c:pt idx="22">
                  <c:v>1.9540999999999999</c:v>
                </c:pt>
                <c:pt idx="23">
                  <c:v>2.0015000000000001</c:v>
                </c:pt>
                <c:pt idx="24">
                  <c:v>2.0886</c:v>
                </c:pt>
                <c:pt idx="25">
                  <c:v>2.1920999999999999</c:v>
                </c:pt>
                <c:pt idx="26">
                  <c:v>2.2968000000000002</c:v>
                </c:pt>
                <c:pt idx="27">
                  <c:v>2.3754</c:v>
                </c:pt>
                <c:pt idx="28">
                  <c:v>2.4656000000000002</c:v>
                </c:pt>
                <c:pt idx="29">
                  <c:v>2.5102000000000002</c:v>
                </c:pt>
                <c:pt idx="30">
                  <c:v>2.6713</c:v>
                </c:pt>
                <c:pt idx="31">
                  <c:v>2.7397999999999998</c:v>
                </c:pt>
                <c:pt idx="32">
                  <c:v>2.5427</c:v>
                </c:pt>
                <c:pt idx="33">
                  <c:v>2.3622999999999998</c:v>
                </c:pt>
                <c:pt idx="34">
                  <c:v>2.3774999999999999</c:v>
                </c:pt>
                <c:pt idx="35">
                  <c:v>2.4192</c:v>
                </c:pt>
                <c:pt idx="36">
                  <c:v>2.3462000000000001</c:v>
                </c:pt>
                <c:pt idx="37">
                  <c:v>2.3199999999999998</c:v>
                </c:pt>
                <c:pt idx="38">
                  <c:v>2.48</c:v>
                </c:pt>
                <c:pt idx="39">
                  <c:v>2.7136</c:v>
                </c:pt>
                <c:pt idx="40">
                  <c:v>2.9342000000000001</c:v>
                </c:pt>
                <c:pt idx="41">
                  <c:v>3.1097000000000001</c:v>
                </c:pt>
                <c:pt idx="42">
                  <c:v>3.3416000000000001</c:v>
                </c:pt>
                <c:pt idx="43">
                  <c:v>3.8054999999999999</c:v>
                </c:pt>
                <c:pt idx="44">
                  <c:v>3.5760000000000001</c:v>
                </c:pt>
                <c:pt idx="45">
                  <c:v>3.6255000000000002</c:v>
                </c:pt>
                <c:pt idx="46">
                  <c:v>3.4380000000000002</c:v>
                </c:pt>
                <c:pt idx="47">
                  <c:v>3.5903999999999998</c:v>
                </c:pt>
                <c:pt idx="48">
                  <c:v>3.4464999999999999</c:v>
                </c:pt>
                <c:pt idx="49">
                  <c:v>3.1183000000000001</c:v>
                </c:pt>
                <c:pt idx="50">
                  <c:v>2.9553000000000003</c:v>
                </c:pt>
                <c:pt idx="51">
                  <c:v>2.8828</c:v>
                </c:pt>
                <c:pt idx="52">
                  <c:v>2.8794</c:v>
                </c:pt>
                <c:pt idx="53">
                  <c:v>3.0021</c:v>
                </c:pt>
                <c:pt idx="54">
                  <c:v>2.9224000000000001</c:v>
                </c:pt>
                <c:pt idx="55">
                  <c:v>2.8611</c:v>
                </c:pt>
                <c:pt idx="56">
                  <c:v>2.9134000000000002</c:v>
                </c:pt>
                <c:pt idx="57">
                  <c:v>2.9249000000000001</c:v>
                </c:pt>
                <c:pt idx="58">
                  <c:v>2.8513999999999999</c:v>
                </c:pt>
                <c:pt idx="59">
                  <c:v>2.9298999999999999</c:v>
                </c:pt>
                <c:pt idx="60">
                  <c:v>2.9051</c:v>
                </c:pt>
                <c:pt idx="61">
                  <c:v>2.9055999999999997</c:v>
                </c:pt>
                <c:pt idx="62">
                  <c:v>3.1</c:v>
                </c:pt>
                <c:pt idx="63">
                  <c:v>3.1287000000000003</c:v>
                </c:pt>
                <c:pt idx="64">
                  <c:v>3.0364</c:v>
                </c:pt>
                <c:pt idx="65">
                  <c:v>3.0024999999999999</c:v>
                </c:pt>
                <c:pt idx="66">
                  <c:v>2.8906999999999998</c:v>
                </c:pt>
                <c:pt idx="67">
                  <c:v>2.8525</c:v>
                </c:pt>
                <c:pt idx="68">
                  <c:v>2.7856000000000001</c:v>
                </c:pt>
                <c:pt idx="69">
                  <c:v>2.7178</c:v>
                </c:pt>
                <c:pt idx="70">
                  <c:v>2.6926000000000001</c:v>
                </c:pt>
                <c:pt idx="71">
                  <c:v>2.5973999999999999</c:v>
                </c:pt>
                <c:pt idx="72">
                  <c:v>2.7042999999999999</c:v>
                </c:pt>
                <c:pt idx="73">
                  <c:v>2.5788000000000002</c:v>
                </c:pt>
                <c:pt idx="74">
                  <c:v>2.4523999999999999</c:v>
                </c:pt>
                <c:pt idx="75">
                  <c:v>2.4131</c:v>
                </c:pt>
                <c:pt idx="76">
                  <c:v>2.3731</c:v>
                </c:pt>
                <c:pt idx="77">
                  <c:v>2.3601999999999999</c:v>
                </c:pt>
                <c:pt idx="78">
                  <c:v>2.294</c:v>
                </c:pt>
                <c:pt idx="79">
                  <c:v>2.2561</c:v>
                </c:pt>
                <c:pt idx="80">
                  <c:v>2.2103999999999999</c:v>
                </c:pt>
                <c:pt idx="81">
                  <c:v>2.2850999999999999</c:v>
                </c:pt>
                <c:pt idx="82">
                  <c:v>2.2734999999999999</c:v>
                </c:pt>
                <c:pt idx="83">
                  <c:v>2.1615000000000002</c:v>
                </c:pt>
                <c:pt idx="84">
                  <c:v>2.1516000000000002</c:v>
                </c:pt>
                <c:pt idx="85">
                  <c:v>2.1288999999999998</c:v>
                </c:pt>
                <c:pt idx="86">
                  <c:v>2.1776999999999997</c:v>
                </c:pt>
                <c:pt idx="87">
                  <c:v>2.2479</c:v>
                </c:pt>
                <c:pt idx="88">
                  <c:v>2.1888999999999998</c:v>
                </c:pt>
                <c:pt idx="89">
                  <c:v>2.1555</c:v>
                </c:pt>
                <c:pt idx="90">
                  <c:v>2.1682999999999999</c:v>
                </c:pt>
                <c:pt idx="91">
                  <c:v>2.1478999999999999</c:v>
                </c:pt>
                <c:pt idx="92">
                  <c:v>2.1574999999999998</c:v>
                </c:pt>
                <c:pt idx="93">
                  <c:v>2.1494999999999997</c:v>
                </c:pt>
                <c:pt idx="94">
                  <c:v>2.1381000000000001</c:v>
                </c:pt>
                <c:pt idx="95">
                  <c:v>2.0958999999999999</c:v>
                </c:pt>
                <c:pt idx="96">
                  <c:v>2.0882999999999998</c:v>
                </c:pt>
                <c:pt idx="97">
                  <c:v>2.0316000000000001</c:v>
                </c:pt>
                <c:pt idx="98">
                  <c:v>1.9811999999999999</c:v>
                </c:pt>
                <c:pt idx="99">
                  <c:v>1.9315</c:v>
                </c:pt>
                <c:pt idx="100">
                  <c:v>1.8824000000000001</c:v>
                </c:pt>
                <c:pt idx="101">
                  <c:v>1.9656</c:v>
                </c:pt>
                <c:pt idx="102">
                  <c:v>1.8992</c:v>
                </c:pt>
                <c:pt idx="103">
                  <c:v>1.8006</c:v>
                </c:pt>
                <c:pt idx="104">
                  <c:v>1.7694999999999999</c:v>
                </c:pt>
                <c:pt idx="105">
                  <c:v>1.7856000000000001</c:v>
                </c:pt>
                <c:pt idx="106">
                  <c:v>1.7739</c:v>
                </c:pt>
                <c:pt idx="107">
                  <c:v>1.7273000000000001</c:v>
                </c:pt>
                <c:pt idx="108">
                  <c:v>1.7072000000000001</c:v>
                </c:pt>
                <c:pt idx="109">
                  <c:v>1.6884999999999999</c:v>
                </c:pt>
                <c:pt idx="110">
                  <c:v>1.6600999999999999</c:v>
                </c:pt>
                <c:pt idx="111">
                  <c:v>1.6185</c:v>
                </c:pt>
                <c:pt idx="112">
                  <c:v>1.591</c:v>
                </c:pt>
                <c:pt idx="113">
                  <c:v>1.6118999999999999</c:v>
                </c:pt>
                <c:pt idx="114">
                  <c:v>1.7991999999999999</c:v>
                </c:pt>
                <c:pt idx="115">
                  <c:v>2.1724999999999999</c:v>
                </c:pt>
                <c:pt idx="116">
                  <c:v>2.2659000000000002</c:v>
                </c:pt>
                <c:pt idx="117">
                  <c:v>2.3940000000000001</c:v>
                </c:pt>
                <c:pt idx="118">
                  <c:v>2.3069999999999999</c:v>
                </c:pt>
                <c:pt idx="119">
                  <c:v>2.3123</c:v>
                </c:pt>
                <c:pt idx="120">
                  <c:v>2.3134000000000001</c:v>
                </c:pt>
                <c:pt idx="121">
                  <c:v>2.2054999999999998</c:v>
                </c:pt>
                <c:pt idx="122">
                  <c:v>2.0605000000000002</c:v>
                </c:pt>
                <c:pt idx="123">
                  <c:v>1.9572000000000001</c:v>
                </c:pt>
                <c:pt idx="124">
                  <c:v>1.9323999999999999</c:v>
                </c:pt>
                <c:pt idx="125">
                  <c:v>1.8448</c:v>
                </c:pt>
                <c:pt idx="126">
                  <c:v>1.8193999999999999</c:v>
                </c:pt>
                <c:pt idx="127">
                  <c:v>1.738</c:v>
                </c:pt>
                <c:pt idx="128">
                  <c:v>1.7258</c:v>
                </c:pt>
                <c:pt idx="129">
                  <c:v>1.7499</c:v>
                </c:pt>
                <c:pt idx="130">
                  <c:v>1.7793999999999999</c:v>
                </c:pt>
                <c:pt idx="131">
                  <c:v>1.8411999999999999</c:v>
                </c:pt>
                <c:pt idx="132">
                  <c:v>1.7854000000000001</c:v>
                </c:pt>
                <c:pt idx="133">
                  <c:v>1.7562</c:v>
                </c:pt>
                <c:pt idx="134">
                  <c:v>1.8128</c:v>
                </c:pt>
                <c:pt idx="135">
                  <c:v>1.8061</c:v>
                </c:pt>
                <c:pt idx="136">
                  <c:v>1.7692000000000001</c:v>
                </c:pt>
                <c:pt idx="137">
                  <c:v>1.7591999999999999</c:v>
                </c:pt>
                <c:pt idx="138">
                  <c:v>1.7182999999999999</c:v>
                </c:pt>
                <c:pt idx="139">
                  <c:v>1.6831</c:v>
                </c:pt>
                <c:pt idx="140">
                  <c:v>1.7128999999999999</c:v>
                </c:pt>
                <c:pt idx="141">
                  <c:v>1.6930000000000001</c:v>
                </c:pt>
                <c:pt idx="142">
                  <c:v>1.6745000000000001</c:v>
                </c:pt>
                <c:pt idx="143">
                  <c:v>1.6676</c:v>
                </c:pt>
                <c:pt idx="144">
                  <c:v>1.6587000000000001</c:v>
                </c:pt>
                <c:pt idx="145">
                  <c:v>1.5859999999999999</c:v>
                </c:pt>
                <c:pt idx="146">
                  <c:v>1.6131</c:v>
                </c:pt>
                <c:pt idx="147">
                  <c:v>1.5866</c:v>
                </c:pt>
                <c:pt idx="148">
                  <c:v>1.5634999999999999</c:v>
                </c:pt>
                <c:pt idx="149">
                  <c:v>1.5966</c:v>
                </c:pt>
                <c:pt idx="150">
                  <c:v>1.7494000000000001</c:v>
                </c:pt>
                <c:pt idx="151">
                  <c:v>1.7722500000000001</c:v>
                </c:pt>
                <c:pt idx="152">
                  <c:v>1.7901500000000001</c:v>
                </c:pt>
                <c:pt idx="153">
                  <c:v>1.8365499999999999</c:v>
                </c:pt>
                <c:pt idx="154">
                  <c:v>1.78935</c:v>
                </c:pt>
                <c:pt idx="155">
                  <c:v>1.7181</c:v>
                </c:pt>
                <c:pt idx="156">
                  <c:v>1.7949999999999999</c:v>
                </c:pt>
                <c:pt idx="157">
                  <c:v>1.8545</c:v>
                </c:pt>
                <c:pt idx="158">
                  <c:v>1.9857</c:v>
                </c:pt>
                <c:pt idx="159">
                  <c:v>2.0488999999999997</c:v>
                </c:pt>
                <c:pt idx="160">
                  <c:v>2.0284500000000003</c:v>
                </c:pt>
                <c:pt idx="161">
                  <c:v>2.02915</c:v>
                </c:pt>
                <c:pt idx="162">
                  <c:v>2.0278</c:v>
                </c:pt>
                <c:pt idx="163">
                  <c:v>2.02955</c:v>
                </c:pt>
                <c:pt idx="164">
                  <c:v>2.0674999999999999</c:v>
                </c:pt>
                <c:pt idx="165">
                  <c:v>2.0774999999999997</c:v>
                </c:pt>
                <c:pt idx="166">
                  <c:v>2.0308000000000002</c:v>
                </c:pt>
                <c:pt idx="167">
                  <c:v>1.9729999999999999</c:v>
                </c:pt>
                <c:pt idx="168">
                  <c:v>1.9825499999999998</c:v>
                </c:pt>
                <c:pt idx="169">
                  <c:v>2.0019</c:v>
                </c:pt>
                <c:pt idx="170">
                  <c:v>2.0345500000000003</c:v>
                </c:pt>
                <c:pt idx="171">
                  <c:v>2.1726999999999999</c:v>
                </c:pt>
                <c:pt idx="172">
                  <c:v>2.2519</c:v>
                </c:pt>
                <c:pt idx="173">
                  <c:v>2.3418999999999999</c:v>
                </c:pt>
                <c:pt idx="174">
                  <c:v>2.2702</c:v>
                </c:pt>
                <c:pt idx="175">
                  <c:v>2.1883499999999998</c:v>
                </c:pt>
                <c:pt idx="176">
                  <c:v>2.2950499999999998</c:v>
                </c:pt>
                <c:pt idx="177">
                  <c:v>2.3452000000000002</c:v>
                </c:pt>
                <c:pt idx="178">
                  <c:v>2.3818999999999999</c:v>
                </c:pt>
                <c:pt idx="179">
                  <c:v>2.3834</c:v>
                </c:pt>
                <c:pt idx="180">
                  <c:v>2.3258000000000001</c:v>
                </c:pt>
                <c:pt idx="181">
                  <c:v>2.2324999999999999</c:v>
                </c:pt>
                <c:pt idx="182">
                  <c:v>2.2206000000000001</c:v>
                </c:pt>
                <c:pt idx="183">
                  <c:v>2.2351999999999999</c:v>
                </c:pt>
                <c:pt idx="184">
                  <c:v>2.2243000000000004</c:v>
                </c:pt>
                <c:pt idx="185">
                  <c:v>2.2676999999999996</c:v>
                </c:pt>
                <c:pt idx="186">
                  <c:v>2.3326000000000002</c:v>
                </c:pt>
                <c:pt idx="187">
                  <c:v>2.4479500000000001</c:v>
                </c:pt>
                <c:pt idx="188">
                  <c:v>2.5480499999999999</c:v>
                </c:pt>
                <c:pt idx="189">
                  <c:v>2.6390500000000001</c:v>
                </c:pt>
                <c:pt idx="190">
                  <c:v>2.6338999999999997</c:v>
                </c:pt>
                <c:pt idx="191">
                  <c:v>2.8161499999999999</c:v>
                </c:pt>
                <c:pt idx="192">
                  <c:v>3.1391999999999998</c:v>
                </c:pt>
                <c:pt idx="193">
                  <c:v>3.0429000000000004</c:v>
                </c:pt>
                <c:pt idx="194">
                  <c:v>3.0613999999999999</c:v>
                </c:pt>
                <c:pt idx="195">
                  <c:v>3.1113999999999997</c:v>
                </c:pt>
                <c:pt idx="196">
                  <c:v>3.2228000000000003</c:v>
                </c:pt>
                <c:pt idx="197">
                  <c:v>3.5140000000000002</c:v>
                </c:pt>
                <c:pt idx="198">
                  <c:v>3.9061500000000002</c:v>
                </c:pt>
                <c:pt idx="199">
                  <c:v>3.8798000000000004</c:v>
                </c:pt>
                <c:pt idx="200">
                  <c:v>3.7761499999999999</c:v>
                </c:pt>
                <c:pt idx="201">
                  <c:v>3.8708</c:v>
                </c:pt>
                <c:pt idx="202">
                  <c:v>4.0520499999999995</c:v>
                </c:pt>
                <c:pt idx="203">
                  <c:v>3.9733999999999998</c:v>
                </c:pt>
                <c:pt idx="204">
                  <c:v>3.7035999999999998</c:v>
                </c:pt>
                <c:pt idx="205">
                  <c:v>3.5655000000000001</c:v>
                </c:pt>
                <c:pt idx="206">
                  <c:v>3.5389999999999997</c:v>
                </c:pt>
                <c:pt idx="207">
                  <c:v>3.4241999999999999</c:v>
                </c:pt>
                <c:pt idx="208">
                  <c:v>3.2752999999999997</c:v>
                </c:pt>
                <c:pt idx="209">
                  <c:v>3.2094</c:v>
                </c:pt>
                <c:pt idx="210">
                  <c:v>3.2561</c:v>
                </c:pt>
                <c:pt idx="211">
                  <c:v>3.1855000000000002</c:v>
                </c:pt>
                <c:pt idx="212">
                  <c:v>3.3417000000000003</c:v>
                </c:pt>
                <c:pt idx="213">
                  <c:v>3.3520000000000003</c:v>
                </c:pt>
                <c:pt idx="214">
                  <c:v>3.1962999999999999</c:v>
                </c:pt>
                <c:pt idx="215">
                  <c:v>3.1039000000000003</c:v>
                </c:pt>
                <c:pt idx="216">
                  <c:v>3.1276000000000002</c:v>
                </c:pt>
                <c:pt idx="217">
                  <c:v>3.1359000000000004</c:v>
                </c:pt>
                <c:pt idx="218">
                  <c:v>3.2090999999999998</c:v>
                </c:pt>
                <c:pt idx="219">
                  <c:v>3.2950999999999997</c:v>
                </c:pt>
                <c:pt idx="220">
                  <c:v>3.2058</c:v>
                </c:pt>
                <c:pt idx="221">
                  <c:v>3.1505999999999998</c:v>
                </c:pt>
                <c:pt idx="222">
                  <c:v>3.1345000000000001</c:v>
                </c:pt>
                <c:pt idx="223">
                  <c:v>3.1909000000000001</c:v>
                </c:pt>
                <c:pt idx="224">
                  <c:v>3.2590500000000002</c:v>
                </c:pt>
                <c:pt idx="225">
                  <c:v>3.2915999999999999</c:v>
                </c:pt>
                <c:pt idx="226">
                  <c:v>3.2103000000000002</c:v>
                </c:pt>
                <c:pt idx="227">
                  <c:v>3.2412000000000001</c:v>
                </c:pt>
                <c:pt idx="228">
                  <c:v>3.2789000000000001</c:v>
                </c:pt>
                <c:pt idx="229">
                  <c:v>3.4072</c:v>
                </c:pt>
                <c:pt idx="230">
                  <c:v>3.6357999999999997</c:v>
                </c:pt>
                <c:pt idx="231">
                  <c:v>3.7728999999999999</c:v>
                </c:pt>
                <c:pt idx="232">
                  <c:v>3.8284500000000001</c:v>
                </c:pt>
                <c:pt idx="233">
                  <c:v>3.9295</c:v>
                </c:pt>
                <c:pt idx="234">
                  <c:v>4.1162000000000001</c:v>
                </c:pt>
                <c:pt idx="235">
                  <c:v>3.7580999999999998</c:v>
                </c:pt>
                <c:pt idx="236">
                  <c:v>3.7863500000000001</c:v>
                </c:pt>
                <c:pt idx="237">
                  <c:v>3.8847499999999999</c:v>
                </c:pt>
                <c:pt idx="238">
                  <c:v>3.7413999999999996</c:v>
                </c:pt>
                <c:pt idx="239">
                  <c:v>3.7233000000000001</c:v>
                </c:pt>
                <c:pt idx="240">
                  <c:v>3.8461999999999996</c:v>
                </c:pt>
                <c:pt idx="241">
                  <c:v>3.8959000000000001</c:v>
                </c:pt>
                <c:pt idx="242">
                  <c:v>4.0011999999999999</c:v>
                </c:pt>
                <c:pt idx="243">
                  <c:v>3.8585000000000003</c:v>
                </c:pt>
                <c:pt idx="244">
                  <c:v>3.7789999999999999</c:v>
                </c:pt>
                <c:pt idx="245">
                  <c:v>4.0197000000000003</c:v>
                </c:pt>
                <c:pt idx="246">
                  <c:v>4.1212</c:v>
                </c:pt>
                <c:pt idx="247">
                  <c:v>4.0867000000000004</c:v>
                </c:pt>
                <c:pt idx="248">
                  <c:v>4.1550000000000002</c:v>
                </c:pt>
                <c:pt idx="249">
                  <c:v>4.1092500000000003</c:v>
                </c:pt>
                <c:pt idx="250">
                  <c:v>4.1492000000000004</c:v>
                </c:pt>
                <c:pt idx="251">
                  <c:v>4.3407</c:v>
                </c:pt>
                <c:pt idx="252">
                  <c:v>4.8835499999999996</c:v>
                </c:pt>
                <c:pt idx="253">
                  <c:v>5.3253000000000004</c:v>
                </c:pt>
                <c:pt idx="254">
                  <c:v>5.6431500000000003</c:v>
                </c:pt>
                <c:pt idx="255">
                  <c:v>5.1962999999999999</c:v>
                </c:pt>
                <c:pt idx="256">
                  <c:v>5.2798999999999996</c:v>
                </c:pt>
                <c:pt idx="257">
                  <c:v>5.4609000000000005</c:v>
                </c:pt>
                <c:pt idx="258">
                  <c:v>5.3992000000000004</c:v>
                </c:pt>
                <c:pt idx="259">
                  <c:v>5.6255000000000006</c:v>
                </c:pt>
                <c:pt idx="260">
                  <c:v>5.4175000000000004</c:v>
                </c:pt>
                <c:pt idx="261">
                  <c:v>5.1452499999999999</c:v>
                </c:pt>
                <c:pt idx="262">
                  <c:v>5.3559000000000001</c:v>
                </c:pt>
                <c:pt idx="263">
                  <c:v>5.4161999999999999</c:v>
                </c:pt>
                <c:pt idx="264">
                  <c:v>5.6457999999999995</c:v>
                </c:pt>
                <c:pt idx="265">
                  <c:v>5.5617999999999999</c:v>
                </c:pt>
                <c:pt idx="266">
                  <c:v>5.2907500000000001</c:v>
                </c:pt>
                <c:pt idx="267">
                  <c:v>5.0316000000000001</c:v>
                </c:pt>
                <c:pt idx="268">
                  <c:v>5.1563499999999998</c:v>
                </c:pt>
                <c:pt idx="269">
                  <c:v>5.2514000000000003</c:v>
                </c:pt>
                <c:pt idx="270">
                  <c:v>5.2793999999999999</c:v>
                </c:pt>
                <c:pt idx="271">
                  <c:v>5.5396999999999998</c:v>
                </c:pt>
                <c:pt idx="272">
                  <c:v>5.5565999999999995</c:v>
                </c:pt>
                <c:pt idx="273">
                  <c:v>5.6509999999999998</c:v>
                </c:pt>
                <c:pt idx="274">
                  <c:v>5.5337999999999994</c:v>
                </c:pt>
                <c:pt idx="275">
                  <c:v>5.1962999999999999</c:v>
                </c:pt>
                <c:pt idx="276">
                  <c:v>4.9680999999999997</c:v>
                </c:pt>
                <c:pt idx="277">
                  <c:v>4.7576999999999998</c:v>
                </c:pt>
                <c:pt idx="278">
                  <c:v>4.9548000000000005</c:v>
                </c:pt>
                <c:pt idx="279">
                  <c:v>5.0488999999999997</c:v>
                </c:pt>
                <c:pt idx="280">
                  <c:v>5.3677999999999999</c:v>
                </c:pt>
                <c:pt idx="281">
                  <c:v>5.1429999999999998</c:v>
                </c:pt>
                <c:pt idx="282">
                  <c:v>5.2366999999999999</c:v>
                </c:pt>
                <c:pt idx="283">
                  <c:v>5.25</c:v>
                </c:pt>
                <c:pt idx="284">
                  <c:v>5.2744</c:v>
                </c:pt>
                <c:pt idx="285">
                  <c:v>5.2420999999999998</c:v>
                </c:pt>
                <c:pt idx="286">
                  <c:v>5.2004000000000001</c:v>
                </c:pt>
                <c:pt idx="287">
                  <c:v>5.1714000000000002</c:v>
                </c:pt>
                <c:pt idx="288">
                  <c:v>5.2111999999999998</c:v>
                </c:pt>
                <c:pt idx="289">
                  <c:v>5.0194000000000001</c:v>
                </c:pt>
                <c:pt idx="290">
                  <c:v>4.9824999999999999</c:v>
                </c:pt>
                <c:pt idx="291">
                  <c:v>4.8513000000000002</c:v>
                </c:pt>
                <c:pt idx="292">
                  <c:v>4.8004999999999995</c:v>
                </c:pt>
                <c:pt idx="293">
                  <c:v>4.9032</c:v>
                </c:pt>
                <c:pt idx="294">
                  <c:v>4.9367000000000001</c:v>
                </c:pt>
                <c:pt idx="295">
                  <c:v>5.0644999999999998</c:v>
                </c:pt>
                <c:pt idx="296">
                  <c:v>4.8979999999999997</c:v>
                </c:pt>
                <c:pt idx="297">
                  <c:v>4.8969000000000005</c:v>
                </c:pt>
                <c:pt idx="298">
                  <c:v>4.9140999999999995</c:v>
                </c:pt>
                <c:pt idx="299">
                  <c:v>4.9641000000000002</c:v>
                </c:pt>
                <c:pt idx="300">
                  <c:v>4.9798</c:v>
                </c:pt>
                <c:pt idx="301">
                  <c:v>5.1288</c:v>
                </c:pt>
                <c:pt idx="302">
                  <c:v>5.1326999999999998</c:v>
                </c:pt>
                <c:pt idx="303">
                  <c:v>5.3887</c:v>
                </c:pt>
                <c:pt idx="304">
                  <c:v>5.5417000000000005</c:v>
                </c:pt>
                <c:pt idx="305">
                  <c:v>5.5522999999999998</c:v>
                </c:pt>
                <c:pt idx="306">
                  <c:v>5.5412999999999997</c:v>
                </c:pt>
                <c:pt idx="307">
                  <c:v>5.6238000000000001</c:v>
                </c:pt>
                <c:pt idx="308">
                  <c:v>5.8068</c:v>
                </c:pt>
                <c:pt idx="309">
                  <c:v>6.0967000000000002</c:v>
                </c:pt>
                <c:pt idx="310">
                  <c:v>6.0214999999999996</c:v>
                </c:pt>
                <c:pt idx="311">
                  <c:v>5.7652999999999999</c:v>
                </c:pt>
                <c:pt idx="312">
                  <c:v>5.7465000000000002</c:v>
                </c:pt>
                <c:pt idx="313">
                  <c:v>5.7834000000000003</c:v>
                </c:pt>
                <c:pt idx="314">
                  <c:v>5.6670999999999996</c:v>
                </c:pt>
                <c:pt idx="315">
                  <c:v>5.5468000000000002</c:v>
                </c:pt>
                <c:pt idx="316">
                  <c:v>5.5282</c:v>
                </c:pt>
                <c:pt idx="317">
                  <c:v>5.4466000000000001</c:v>
                </c:pt>
                <c:pt idx="318">
                  <c:v>5.3670999999999998</c:v>
                </c:pt>
                <c:pt idx="319">
                  <c:v>5.3406000000000002</c:v>
                </c:pt>
                <c:pt idx="320">
                  <c:v>5.4527999999999999</c:v>
                </c:pt>
                <c:pt idx="321">
                  <c:v>5.3376999999999999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A1-42B8-9EFD-CA63C33AA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6522095"/>
        <c:axId val="916522511"/>
      </c:lineChart>
      <c:lineChart>
        <c:grouping val="standard"/>
        <c:varyColors val="0"/>
        <c:ser>
          <c:idx val="0"/>
          <c:order val="1"/>
          <c:tx>
            <c:strRef>
              <c:f>'2-Chart Câmbio Justo'!$F$1</c:f>
              <c:strCache>
                <c:ptCount val="1"/>
                <c:pt idx="0">
                  <c:v>Câmbio pela PPC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'2-Chart Câmbio Justo'!$C$59:$C$381</c:f>
              <c:numCache>
                <c:formatCode>mmm\-yy</c:formatCode>
                <c:ptCount val="322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  <c:pt idx="202">
                  <c:v>42370</c:v>
                </c:pt>
                <c:pt idx="203">
                  <c:v>42401</c:v>
                </c:pt>
                <c:pt idx="204">
                  <c:v>42430</c:v>
                </c:pt>
                <c:pt idx="205">
                  <c:v>42461</c:v>
                </c:pt>
                <c:pt idx="206">
                  <c:v>42491</c:v>
                </c:pt>
                <c:pt idx="207">
                  <c:v>42522</c:v>
                </c:pt>
                <c:pt idx="208">
                  <c:v>42552</c:v>
                </c:pt>
                <c:pt idx="209">
                  <c:v>42583</c:v>
                </c:pt>
                <c:pt idx="210">
                  <c:v>42614</c:v>
                </c:pt>
                <c:pt idx="211">
                  <c:v>42644</c:v>
                </c:pt>
                <c:pt idx="212">
                  <c:v>42675</c:v>
                </c:pt>
                <c:pt idx="213">
                  <c:v>42705</c:v>
                </c:pt>
                <c:pt idx="214">
                  <c:v>42736</c:v>
                </c:pt>
                <c:pt idx="215">
                  <c:v>42767</c:v>
                </c:pt>
                <c:pt idx="216">
                  <c:v>42795</c:v>
                </c:pt>
                <c:pt idx="217">
                  <c:v>42826</c:v>
                </c:pt>
                <c:pt idx="218">
                  <c:v>42856</c:v>
                </c:pt>
                <c:pt idx="219">
                  <c:v>42887</c:v>
                </c:pt>
                <c:pt idx="220">
                  <c:v>42917</c:v>
                </c:pt>
                <c:pt idx="221">
                  <c:v>42948</c:v>
                </c:pt>
                <c:pt idx="222">
                  <c:v>42979</c:v>
                </c:pt>
                <c:pt idx="223">
                  <c:v>43009</c:v>
                </c:pt>
                <c:pt idx="224">
                  <c:v>43040</c:v>
                </c:pt>
                <c:pt idx="225">
                  <c:v>43070</c:v>
                </c:pt>
                <c:pt idx="226">
                  <c:v>43101</c:v>
                </c:pt>
                <c:pt idx="227">
                  <c:v>43132</c:v>
                </c:pt>
                <c:pt idx="228">
                  <c:v>43160</c:v>
                </c:pt>
                <c:pt idx="229">
                  <c:v>43191</c:v>
                </c:pt>
                <c:pt idx="230">
                  <c:v>43221</c:v>
                </c:pt>
                <c:pt idx="231">
                  <c:v>43252</c:v>
                </c:pt>
                <c:pt idx="232">
                  <c:v>43282</c:v>
                </c:pt>
                <c:pt idx="233">
                  <c:v>43313</c:v>
                </c:pt>
                <c:pt idx="234">
                  <c:v>43344</c:v>
                </c:pt>
                <c:pt idx="235">
                  <c:v>43374</c:v>
                </c:pt>
                <c:pt idx="236">
                  <c:v>43405</c:v>
                </c:pt>
                <c:pt idx="237">
                  <c:v>43435</c:v>
                </c:pt>
                <c:pt idx="238">
                  <c:v>43466</c:v>
                </c:pt>
                <c:pt idx="239">
                  <c:v>43497</c:v>
                </c:pt>
                <c:pt idx="240">
                  <c:v>43525</c:v>
                </c:pt>
                <c:pt idx="241">
                  <c:v>43556</c:v>
                </c:pt>
                <c:pt idx="242">
                  <c:v>43586</c:v>
                </c:pt>
                <c:pt idx="243">
                  <c:v>43617</c:v>
                </c:pt>
                <c:pt idx="244">
                  <c:v>43647</c:v>
                </c:pt>
                <c:pt idx="245">
                  <c:v>43678</c:v>
                </c:pt>
                <c:pt idx="246">
                  <c:v>43709</c:v>
                </c:pt>
                <c:pt idx="247">
                  <c:v>43739</c:v>
                </c:pt>
                <c:pt idx="248">
                  <c:v>43770</c:v>
                </c:pt>
                <c:pt idx="249">
                  <c:v>43800</c:v>
                </c:pt>
                <c:pt idx="250">
                  <c:v>43831</c:v>
                </c:pt>
                <c:pt idx="251">
                  <c:v>43862</c:v>
                </c:pt>
                <c:pt idx="252">
                  <c:v>43891</c:v>
                </c:pt>
                <c:pt idx="253">
                  <c:v>43922</c:v>
                </c:pt>
                <c:pt idx="254">
                  <c:v>43952</c:v>
                </c:pt>
                <c:pt idx="255">
                  <c:v>43983</c:v>
                </c:pt>
                <c:pt idx="256">
                  <c:v>44013</c:v>
                </c:pt>
                <c:pt idx="257">
                  <c:v>44044</c:v>
                </c:pt>
                <c:pt idx="258">
                  <c:v>44075</c:v>
                </c:pt>
                <c:pt idx="259">
                  <c:v>44105</c:v>
                </c:pt>
                <c:pt idx="260">
                  <c:v>44136</c:v>
                </c:pt>
                <c:pt idx="261">
                  <c:v>44166</c:v>
                </c:pt>
                <c:pt idx="262">
                  <c:v>44197</c:v>
                </c:pt>
                <c:pt idx="263">
                  <c:v>44228</c:v>
                </c:pt>
                <c:pt idx="264">
                  <c:v>44256</c:v>
                </c:pt>
                <c:pt idx="265">
                  <c:v>44287</c:v>
                </c:pt>
                <c:pt idx="266">
                  <c:v>44317</c:v>
                </c:pt>
                <c:pt idx="267">
                  <c:v>44348</c:v>
                </c:pt>
                <c:pt idx="268">
                  <c:v>44378</c:v>
                </c:pt>
                <c:pt idx="269">
                  <c:v>44409</c:v>
                </c:pt>
                <c:pt idx="270">
                  <c:v>44440</c:v>
                </c:pt>
                <c:pt idx="271">
                  <c:v>44470</c:v>
                </c:pt>
                <c:pt idx="272">
                  <c:v>44501</c:v>
                </c:pt>
                <c:pt idx="273">
                  <c:v>44531</c:v>
                </c:pt>
                <c:pt idx="274">
                  <c:v>44562</c:v>
                </c:pt>
                <c:pt idx="275">
                  <c:v>44593</c:v>
                </c:pt>
                <c:pt idx="276">
                  <c:v>44621</c:v>
                </c:pt>
                <c:pt idx="277">
                  <c:v>44652</c:v>
                </c:pt>
                <c:pt idx="278">
                  <c:v>44682</c:v>
                </c:pt>
                <c:pt idx="279">
                  <c:v>44713</c:v>
                </c:pt>
                <c:pt idx="280">
                  <c:v>44743</c:v>
                </c:pt>
                <c:pt idx="281">
                  <c:v>44774</c:v>
                </c:pt>
                <c:pt idx="282">
                  <c:v>44805</c:v>
                </c:pt>
                <c:pt idx="283">
                  <c:v>44835</c:v>
                </c:pt>
                <c:pt idx="284">
                  <c:v>44866</c:v>
                </c:pt>
                <c:pt idx="285">
                  <c:v>44896</c:v>
                </c:pt>
                <c:pt idx="286">
                  <c:v>44927</c:v>
                </c:pt>
                <c:pt idx="287">
                  <c:v>44958</c:v>
                </c:pt>
                <c:pt idx="288">
                  <c:v>44986</c:v>
                </c:pt>
                <c:pt idx="289">
                  <c:v>45017</c:v>
                </c:pt>
                <c:pt idx="290">
                  <c:v>45047</c:v>
                </c:pt>
                <c:pt idx="291">
                  <c:v>45078</c:v>
                </c:pt>
                <c:pt idx="292">
                  <c:v>45108</c:v>
                </c:pt>
                <c:pt idx="293">
                  <c:v>45139</c:v>
                </c:pt>
                <c:pt idx="294">
                  <c:v>45170</c:v>
                </c:pt>
                <c:pt idx="295">
                  <c:v>45200</c:v>
                </c:pt>
                <c:pt idx="296">
                  <c:v>45231</c:v>
                </c:pt>
                <c:pt idx="297">
                  <c:v>45261</c:v>
                </c:pt>
                <c:pt idx="298">
                  <c:v>45292</c:v>
                </c:pt>
                <c:pt idx="299">
                  <c:v>45323</c:v>
                </c:pt>
                <c:pt idx="300">
                  <c:v>45352</c:v>
                </c:pt>
                <c:pt idx="301">
                  <c:v>45383</c:v>
                </c:pt>
                <c:pt idx="302">
                  <c:v>45413</c:v>
                </c:pt>
                <c:pt idx="303">
                  <c:v>45444</c:v>
                </c:pt>
                <c:pt idx="304">
                  <c:v>45474</c:v>
                </c:pt>
                <c:pt idx="305">
                  <c:v>45505</c:v>
                </c:pt>
                <c:pt idx="306">
                  <c:v>45536</c:v>
                </c:pt>
                <c:pt idx="307">
                  <c:v>45566</c:v>
                </c:pt>
                <c:pt idx="308">
                  <c:v>45597</c:v>
                </c:pt>
                <c:pt idx="309">
                  <c:v>45627</c:v>
                </c:pt>
                <c:pt idx="310">
                  <c:v>45658</c:v>
                </c:pt>
                <c:pt idx="311">
                  <c:v>45689</c:v>
                </c:pt>
                <c:pt idx="312">
                  <c:v>45717</c:v>
                </c:pt>
                <c:pt idx="313">
                  <c:v>45748</c:v>
                </c:pt>
                <c:pt idx="314">
                  <c:v>45778</c:v>
                </c:pt>
                <c:pt idx="315">
                  <c:v>45809</c:v>
                </c:pt>
                <c:pt idx="316">
                  <c:v>45839</c:v>
                </c:pt>
                <c:pt idx="317">
                  <c:v>45870</c:v>
                </c:pt>
                <c:pt idx="318">
                  <c:v>45901</c:v>
                </c:pt>
                <c:pt idx="319">
                  <c:v>45962</c:v>
                </c:pt>
                <c:pt idx="320">
                  <c:v>45992</c:v>
                </c:pt>
                <c:pt idx="321">
                  <c:v>46023</c:v>
                </c:pt>
              </c:numCache>
            </c:numRef>
          </c:cat>
          <c:val>
            <c:numRef>
              <c:f>'2-Chart Câmbio Justo'!$F$59:$F$381</c:f>
              <c:numCache>
                <c:formatCode>_(* #,##0.00_);_(* \(#,##0.00\);_(* "-"??_);_(@_)</c:formatCode>
                <c:ptCount val="322"/>
                <c:pt idx="0">
                  <c:v>1.8957534097442326</c:v>
                </c:pt>
                <c:pt idx="1">
                  <c:v>1.8937863309586764</c:v>
                </c:pt>
                <c:pt idx="2">
                  <c:v>1.8994676899515524</c:v>
                </c:pt>
                <c:pt idx="3">
                  <c:v>1.9030766785624604</c:v>
                </c:pt>
                <c:pt idx="4">
                  <c:v>1.917428785075207</c:v>
                </c:pt>
                <c:pt idx="5">
                  <c:v>1.9217391649840558</c:v>
                </c:pt>
                <c:pt idx="6">
                  <c:v>1.9212494107219433</c:v>
                </c:pt>
                <c:pt idx="7">
                  <c:v>1.9375884120024556</c:v>
                </c:pt>
                <c:pt idx="8">
                  <c:v>1.9559955019164788</c:v>
                </c:pt>
                <c:pt idx="9">
                  <c:v>1.9677314749279775</c:v>
                </c:pt>
                <c:pt idx="10">
                  <c:v>1.9732649743483812</c:v>
                </c:pt>
                <c:pt idx="11">
                  <c:v>1.965817565679147</c:v>
                </c:pt>
                <c:pt idx="12">
                  <c:v>1.9534178960356643</c:v>
                </c:pt>
                <c:pt idx="13">
                  <c:v>1.961622251199014</c:v>
                </c:pt>
                <c:pt idx="14">
                  <c:v>1.9584591353189553</c:v>
                </c:pt>
                <c:pt idx="15">
                  <c:v>1.9528625779957283</c:v>
                </c:pt>
                <c:pt idx="16">
                  <c:v>1.9808824522850774</c:v>
                </c:pt>
                <c:pt idx="17">
                  <c:v>2.0068320124100123</c:v>
                </c:pt>
                <c:pt idx="18">
                  <c:v>2.0010257170953505</c:v>
                </c:pt>
                <c:pt idx="19">
                  <c:v>2.0003482865140421</c:v>
                </c:pt>
                <c:pt idx="20">
                  <c:v>2.003259402072572</c:v>
                </c:pt>
                <c:pt idx="21">
                  <c:v>2.0185892224969693</c:v>
                </c:pt>
                <c:pt idx="22">
                  <c:v>2.0159727798056184</c:v>
                </c:pt>
                <c:pt idx="23">
                  <c:v>2.0181525724400347</c:v>
                </c:pt>
                <c:pt idx="24">
                  <c:v>2.0187009140704375</c:v>
                </c:pt>
                <c:pt idx="25">
                  <c:v>2.0232474415259363</c:v>
                </c:pt>
                <c:pt idx="26">
                  <c:v>2.0243514542449139</c:v>
                </c:pt>
                <c:pt idx="27">
                  <c:v>2.0312637335266914</c:v>
                </c:pt>
                <c:pt idx="28">
                  <c:v>2.0619419602950213</c:v>
                </c:pt>
                <c:pt idx="29">
                  <c:v>2.0763755540170861</c:v>
                </c:pt>
                <c:pt idx="30">
                  <c:v>2.0747926403620518</c:v>
                </c:pt>
                <c:pt idx="31">
                  <c:v>2.0994715776345507</c:v>
                </c:pt>
                <c:pt idx="32">
                  <c:v>2.1181333814766723</c:v>
                </c:pt>
                <c:pt idx="33">
                  <c:v>2.1394611819614351</c:v>
                </c:pt>
                <c:pt idx="34">
                  <c:v>2.1467867575279391</c:v>
                </c:pt>
                <c:pt idx="35">
                  <c:v>2.1430752861920928</c:v>
                </c:pt>
                <c:pt idx="36">
                  <c:v>2.1444251948243203</c:v>
                </c:pt>
                <c:pt idx="37">
                  <c:v>2.1499799849533106</c:v>
                </c:pt>
                <c:pt idx="38">
                  <c:v>2.1544949429217124</c:v>
                </c:pt>
                <c:pt idx="39">
                  <c:v>2.1635438216819836</c:v>
                </c:pt>
                <c:pt idx="40">
                  <c:v>2.185352421229855</c:v>
                </c:pt>
                <c:pt idx="41">
                  <c:v>2.1955940458201595</c:v>
                </c:pt>
                <c:pt idx="42">
                  <c:v>2.2074106220061114</c:v>
                </c:pt>
                <c:pt idx="43">
                  <c:v>2.2322837089280734</c:v>
                </c:pt>
                <c:pt idx="44">
                  <c:v>2.2996986769377012</c:v>
                </c:pt>
                <c:pt idx="45">
                  <c:v>2.3522459584815687</c:v>
                </c:pt>
                <c:pt idx="46">
                  <c:v>2.3921235459332224</c:v>
                </c:pt>
                <c:pt idx="47">
                  <c:v>2.4120094864363426</c:v>
                </c:pt>
                <c:pt idx="48">
                  <c:v>2.4282613943111606</c:v>
                </c:pt>
                <c:pt idx="49">
                  <c:v>2.4563308438872427</c:v>
                </c:pt>
                <c:pt idx="50">
                  <c:v>2.4758573195019307</c:v>
                </c:pt>
                <c:pt idx="51">
                  <c:v>2.4676074903419023</c:v>
                </c:pt>
                <c:pt idx="52">
                  <c:v>2.4725427053225864</c:v>
                </c:pt>
                <c:pt idx="53">
                  <c:v>2.4718282132025924</c:v>
                </c:pt>
                <c:pt idx="54">
                  <c:v>2.4819161910764009</c:v>
                </c:pt>
                <c:pt idx="55">
                  <c:v>2.4891137480305221</c:v>
                </c:pt>
                <c:pt idx="56">
                  <c:v>2.5068270189766921</c:v>
                </c:pt>
                <c:pt idx="57">
                  <c:v>2.5245117123157317</c:v>
                </c:pt>
                <c:pt idx="58">
                  <c:v>2.5296444212114899</c:v>
                </c:pt>
                <c:pt idx="59">
                  <c:v>2.5309359452243196</c:v>
                </c:pt>
                <c:pt idx="60">
                  <c:v>2.528625582467618</c:v>
                </c:pt>
                <c:pt idx="61">
                  <c:v>2.5284759484443855</c:v>
                </c:pt>
                <c:pt idx="62">
                  <c:v>2.5270401353165193</c:v>
                </c:pt>
                <c:pt idx="63">
                  <c:v>2.5353602597091109</c:v>
                </c:pt>
                <c:pt idx="64">
                  <c:v>2.5632867478221266</c:v>
                </c:pt>
                <c:pt idx="65">
                  <c:v>2.5809734263820991</c:v>
                </c:pt>
                <c:pt idx="66">
                  <c:v>2.5845863003583096</c:v>
                </c:pt>
                <c:pt idx="67">
                  <c:v>2.5811807278213665</c:v>
                </c:pt>
                <c:pt idx="68">
                  <c:v>2.5989908748433335</c:v>
                </c:pt>
                <c:pt idx="69">
                  <c:v>2.6263447578104344</c:v>
                </c:pt>
                <c:pt idx="70">
                  <c:v>2.6365459811059142</c:v>
                </c:pt>
                <c:pt idx="71">
                  <c:v>2.6369178145944714</c:v>
                </c:pt>
                <c:pt idx="72">
                  <c:v>2.6326344680561005</c:v>
                </c:pt>
                <c:pt idx="73">
                  <c:v>2.6401290742651624</c:v>
                </c:pt>
                <c:pt idx="74">
                  <c:v>2.6530657067290613</c:v>
                </c:pt>
                <c:pt idx="75">
                  <c:v>2.6525350935877157</c:v>
                </c:pt>
                <c:pt idx="76">
                  <c:v>2.6488194802270479</c:v>
                </c:pt>
                <c:pt idx="77">
                  <c:v>2.6377756619761876</c:v>
                </c:pt>
                <c:pt idx="78">
                  <c:v>2.6158054263790396</c:v>
                </c:pt>
                <c:pt idx="79">
                  <c:v>2.6301845556115215</c:v>
                </c:pt>
                <c:pt idx="80">
                  <c:v>2.6657234835810697</c:v>
                </c:pt>
                <c:pt idx="81">
                  <c:v>2.6858944758220478</c:v>
                </c:pt>
                <c:pt idx="82">
                  <c:v>2.680467700054364</c:v>
                </c:pt>
                <c:pt idx="83">
                  <c:v>2.686117423938823</c:v>
                </c:pt>
                <c:pt idx="84">
                  <c:v>2.6815782593059252</c:v>
                </c:pt>
                <c:pt idx="85">
                  <c:v>2.6657118970612639</c:v>
                </c:pt>
                <c:pt idx="86">
                  <c:v>2.6576180218254275</c:v>
                </c:pt>
                <c:pt idx="87">
                  <c:v>2.6466685279796351</c:v>
                </c:pt>
                <c:pt idx="88">
                  <c:v>2.6409398058980798</c:v>
                </c:pt>
                <c:pt idx="89">
                  <c:v>2.6368788903105984</c:v>
                </c:pt>
                <c:pt idx="90">
                  <c:v>2.6585943951801294</c:v>
                </c:pt>
                <c:pt idx="91">
                  <c:v>2.6781887212143838</c:v>
                </c:pt>
                <c:pt idx="92">
                  <c:v>2.6919183610102504</c:v>
                </c:pt>
                <c:pt idx="93">
                  <c:v>2.7048395691430991</c:v>
                </c:pt>
                <c:pt idx="94">
                  <c:v>2.7057862629922989</c:v>
                </c:pt>
                <c:pt idx="95">
                  <c:v>2.7011875218052377</c:v>
                </c:pt>
                <c:pt idx="96">
                  <c:v>2.6890948939199424</c:v>
                </c:pt>
                <c:pt idx="97">
                  <c:v>2.6792109517020437</c:v>
                </c:pt>
                <c:pt idx="98">
                  <c:v>2.6700595642116429</c:v>
                </c:pt>
                <c:pt idx="99">
                  <c:v>2.6719691286401015</c:v>
                </c:pt>
                <c:pt idx="100">
                  <c:v>2.6783818545488378</c:v>
                </c:pt>
                <c:pt idx="101">
                  <c:v>2.69657643728452</c:v>
                </c:pt>
                <c:pt idx="102">
                  <c:v>2.6958139957138947</c:v>
                </c:pt>
                <c:pt idx="103">
                  <c:v>2.6982683097058251</c:v>
                </c:pt>
                <c:pt idx="104">
                  <c:v>2.6915581276379306</c:v>
                </c:pt>
                <c:pt idx="105">
                  <c:v>2.7114756577824517</c:v>
                </c:pt>
                <c:pt idx="106">
                  <c:v>2.7146633505935753</c:v>
                </c:pt>
                <c:pt idx="107">
                  <c:v>2.7164547993194526</c:v>
                </c:pt>
                <c:pt idx="108">
                  <c:v>2.7063624791158789</c:v>
                </c:pt>
                <c:pt idx="109">
                  <c:v>2.7038035786949202</c:v>
                </c:pt>
                <c:pt idx="110">
                  <c:v>2.707581926147471</c:v>
                </c:pt>
                <c:pt idx="111">
                  <c:v>2.6980983567256276</c:v>
                </c:pt>
                <c:pt idx="112">
                  <c:v>2.7005278260337078</c:v>
                </c:pt>
                <c:pt idx="113">
                  <c:v>2.7140411485706601</c:v>
                </c:pt>
                <c:pt idx="114">
                  <c:v>2.7270649749770253</c:v>
                </c:pt>
                <c:pt idx="115">
                  <c:v>2.7693076291517786</c:v>
                </c:pt>
                <c:pt idx="116">
                  <c:v>2.8334188990183495</c:v>
                </c:pt>
                <c:pt idx="117">
                  <c:v>2.8715154493446837</c:v>
                </c:pt>
                <c:pt idx="118">
                  <c:v>2.873175619621279</c:v>
                </c:pt>
                <c:pt idx="119">
                  <c:v>2.8706934141017961</c:v>
                </c:pt>
                <c:pt idx="120">
                  <c:v>2.8703277206732483</c:v>
                </c:pt>
                <c:pt idx="121">
                  <c:v>2.8779688994904959</c:v>
                </c:pt>
                <c:pt idx="122">
                  <c:v>2.8853301180231794</c:v>
                </c:pt>
                <c:pt idx="123">
                  <c:v>2.8709675858801309</c:v>
                </c:pt>
                <c:pt idx="124">
                  <c:v>2.8778579080862428</c:v>
                </c:pt>
                <c:pt idx="125">
                  <c:v>2.8759631115540873</c:v>
                </c:pt>
                <c:pt idx="126">
                  <c:v>2.8828654230218174</c:v>
                </c:pt>
                <c:pt idx="127">
                  <c:v>2.8909374462062782</c:v>
                </c:pt>
                <c:pt idx="128">
                  <c:v>2.8965207642719322</c:v>
                </c:pt>
                <c:pt idx="129">
                  <c:v>2.9135306138077461</c:v>
                </c:pt>
                <c:pt idx="130">
                  <c:v>2.9227022571546679</c:v>
                </c:pt>
                <c:pt idx="131">
                  <c:v>2.9454993347604748</c:v>
                </c:pt>
                <c:pt idx="132">
                  <c:v>2.9479707428790984</c:v>
                </c:pt>
                <c:pt idx="133">
                  <c:v>2.9647741761135094</c:v>
                </c:pt>
                <c:pt idx="134">
                  <c:v>2.9710357274998365</c:v>
                </c:pt>
                <c:pt idx="135">
                  <c:v>2.9775227050707969</c:v>
                </c:pt>
                <c:pt idx="136">
                  <c:v>2.9778204573413039</c:v>
                </c:pt>
                <c:pt idx="137">
                  <c:v>2.972521364205015</c:v>
                </c:pt>
                <c:pt idx="138">
                  <c:v>2.9858977103439375</c:v>
                </c:pt>
                <c:pt idx="139">
                  <c:v>3.0017236201514925</c:v>
                </c:pt>
                <c:pt idx="140">
                  <c:v>3.0266379261987502</c:v>
                </c:pt>
                <c:pt idx="141">
                  <c:v>3.0390411811400737</c:v>
                </c:pt>
                <c:pt idx="142">
                  <c:v>3.0508254631937839</c:v>
                </c:pt>
                <c:pt idx="143">
                  <c:v>3.0616847890715841</c:v>
                </c:pt>
                <c:pt idx="144">
                  <c:v>3.0517363455987754</c:v>
                </c:pt>
                <c:pt idx="145">
                  <c:v>3.0614752760171124</c:v>
                </c:pt>
                <c:pt idx="146">
                  <c:v>3.0620401010062386</c:v>
                </c:pt>
                <c:pt idx="147">
                  <c:v>3.066633161157748</c:v>
                </c:pt>
                <c:pt idx="148">
                  <c:v>3.0715397742156005</c:v>
                </c:pt>
                <c:pt idx="149">
                  <c:v>3.068986166769001</c:v>
                </c:pt>
                <c:pt idx="150">
                  <c:v>3.0852517934528771</c:v>
                </c:pt>
                <c:pt idx="151">
                  <c:v>3.1055444949315381</c:v>
                </c:pt>
                <c:pt idx="152">
                  <c:v>3.1216933263051825</c:v>
                </c:pt>
                <c:pt idx="153">
                  <c:v>3.1443997607940304</c:v>
                </c:pt>
                <c:pt idx="154">
                  <c:v>3.1477329664998295</c:v>
                </c:pt>
                <c:pt idx="155">
                  <c:v>3.1475580924461348</c:v>
                </c:pt>
                <c:pt idx="156">
                  <c:v>3.1326132858677878</c:v>
                </c:pt>
                <c:pt idx="157">
                  <c:v>3.1454311347255581</c:v>
                </c:pt>
                <c:pt idx="158">
                  <c:v>3.1567546868105705</c:v>
                </c:pt>
                <c:pt idx="159">
                  <c:v>3.1665428034118812</c:v>
                </c:pt>
                <c:pt idx="160">
                  <c:v>3.180158937466552</c:v>
                </c:pt>
                <c:pt idx="161">
                  <c:v>3.1785498937472743</c:v>
                </c:pt>
                <c:pt idx="162">
                  <c:v>3.1819364409151745</c:v>
                </c:pt>
                <c:pt idx="163">
                  <c:v>3.2007098659165742</c:v>
                </c:pt>
                <c:pt idx="164">
                  <c:v>3.2348211349505558</c:v>
                </c:pt>
                <c:pt idx="165">
                  <c:v>3.2754009971328708</c:v>
                </c:pt>
                <c:pt idx="166">
                  <c:v>3.2884154574251481</c:v>
                </c:pt>
                <c:pt idx="167">
                  <c:v>3.285278581850553</c:v>
                </c:pt>
                <c:pt idx="168">
                  <c:v>3.2930611095351692</c:v>
                </c:pt>
                <c:pt idx="169">
                  <c:v>3.3111729456376131</c:v>
                </c:pt>
                <c:pt idx="170">
                  <c:v>3.3156953918491778</c:v>
                </c:pt>
                <c:pt idx="171">
                  <c:v>3.3165672110571038</c:v>
                </c:pt>
                <c:pt idx="172">
                  <c:v>3.317562181220421</c:v>
                </c:pt>
                <c:pt idx="173">
                  <c:v>3.3255243304553499</c:v>
                </c:pt>
                <c:pt idx="174">
                  <c:v>3.3293665542436921</c:v>
                </c:pt>
                <c:pt idx="175">
                  <c:v>3.3561854985059321</c:v>
                </c:pt>
                <c:pt idx="176">
                  <c:v>3.3821927994973926</c:v>
                </c:pt>
                <c:pt idx="177">
                  <c:v>3.4133089732527688</c:v>
                </c:pt>
                <c:pt idx="178">
                  <c:v>3.4240819810611236</c:v>
                </c:pt>
                <c:pt idx="179">
                  <c:v>3.4315973609980603</c:v>
                </c:pt>
                <c:pt idx="180">
                  <c:v>3.4387795492775575</c:v>
                </c:pt>
                <c:pt idx="181">
                  <c:v>3.4536354021105362</c:v>
                </c:pt>
                <c:pt idx="182">
                  <c:v>3.4530788921405278</c:v>
                </c:pt>
                <c:pt idx="183">
                  <c:v>3.4668912077090899</c:v>
                </c:pt>
                <c:pt idx="184">
                  <c:v>3.4672378968298605</c:v>
                </c:pt>
                <c:pt idx="185">
                  <c:v>3.4759059915719348</c:v>
                </c:pt>
                <c:pt idx="186">
                  <c:v>3.4957186557238953</c:v>
                </c:pt>
                <c:pt idx="187">
                  <c:v>3.5187587709209787</c:v>
                </c:pt>
                <c:pt idx="188">
                  <c:v>3.5535058869265597</c:v>
                </c:pt>
                <c:pt idx="189">
                  <c:v>3.6066219791768184</c:v>
                </c:pt>
                <c:pt idx="190">
                  <c:v>3.6684865522431114</c:v>
                </c:pt>
                <c:pt idx="191">
                  <c:v>3.6958904896375779</c:v>
                </c:pt>
                <c:pt idx="192">
                  <c:v>3.7270956044571286</c:v>
                </c:pt>
                <c:pt idx="193">
                  <c:v>3.7447052521562063</c:v>
                </c:pt>
                <c:pt idx="194">
                  <c:v>3.7545795884168571</c:v>
                </c:pt>
                <c:pt idx="195">
                  <c:v>3.7662633763474629</c:v>
                </c:pt>
                <c:pt idx="196">
                  <c:v>3.7896142092808169</c:v>
                </c:pt>
                <c:pt idx="197">
                  <c:v>3.8070156835974185</c:v>
                </c:pt>
                <c:pt idx="198">
                  <c:v>3.8275735682888445</c:v>
                </c:pt>
                <c:pt idx="199">
                  <c:v>3.8589596715488135</c:v>
                </c:pt>
                <c:pt idx="200">
                  <c:v>3.9072159622415312</c:v>
                </c:pt>
                <c:pt idx="201">
                  <c:v>3.9634650228209929</c:v>
                </c:pt>
                <c:pt idx="202">
                  <c:v>4.0043121372902268</c:v>
                </c:pt>
                <c:pt idx="203">
                  <c:v>4.0403509465258383</c:v>
                </c:pt>
                <c:pt idx="204">
                  <c:v>4.038493534005398</c:v>
                </c:pt>
                <c:pt idx="205">
                  <c:v>4.0437801143506258</c:v>
                </c:pt>
                <c:pt idx="206">
                  <c:v>4.0558224528347022</c:v>
                </c:pt>
                <c:pt idx="207">
                  <c:v>4.0602341347094812</c:v>
                </c:pt>
                <c:pt idx="208">
                  <c:v>4.0911819241430063</c:v>
                </c:pt>
                <c:pt idx="209">
                  <c:v>4.0993052805596948</c:v>
                </c:pt>
                <c:pt idx="210">
                  <c:v>4.092698978459361</c:v>
                </c:pt>
                <c:pt idx="211">
                  <c:v>4.1033399958033554</c:v>
                </c:pt>
                <c:pt idx="212">
                  <c:v>4.110726007795801</c:v>
                </c:pt>
                <c:pt idx="213">
                  <c:v>4.1230581858191888</c:v>
                </c:pt>
                <c:pt idx="214">
                  <c:v>4.1187319624474013</c:v>
                </c:pt>
                <c:pt idx="215">
                  <c:v>4.122293865841141</c:v>
                </c:pt>
                <c:pt idx="216">
                  <c:v>4.122544613643198</c:v>
                </c:pt>
                <c:pt idx="217">
                  <c:v>4.1182471122581461</c:v>
                </c:pt>
                <c:pt idx="218">
                  <c:v>4.1310136783061466</c:v>
                </c:pt>
                <c:pt idx="219">
                  <c:v>4.1114352995432402</c:v>
                </c:pt>
                <c:pt idx="220">
                  <c:v>4.1314039764784729</c:v>
                </c:pt>
                <c:pt idx="221">
                  <c:v>4.119012794918703</c:v>
                </c:pt>
                <c:pt idx="222">
                  <c:v>4.1053299809169088</c:v>
                </c:pt>
                <c:pt idx="223">
                  <c:v>4.1225723668367591</c:v>
                </c:pt>
                <c:pt idx="224">
                  <c:v>4.1341155694639022</c:v>
                </c:pt>
                <c:pt idx="225">
                  <c:v>4.1625582845818139</c:v>
                </c:pt>
                <c:pt idx="226">
                  <c:v>4.1437826860927611</c:v>
                </c:pt>
                <c:pt idx="227">
                  <c:v>4.1467275480314649</c:v>
                </c:pt>
                <c:pt idx="228">
                  <c:v>4.1401350764495071</c:v>
                </c:pt>
                <c:pt idx="229">
                  <c:v>4.1285488929512724</c:v>
                </c:pt>
                <c:pt idx="230">
                  <c:v>4.1242858299339904</c:v>
                </c:pt>
                <c:pt idx="231">
                  <c:v>4.1762518313911583</c:v>
                </c:pt>
                <c:pt idx="232">
                  <c:v>4.1900334624347497</c:v>
                </c:pt>
                <c:pt idx="233">
                  <c:v>4.1862624323185589</c:v>
                </c:pt>
                <c:pt idx="234">
                  <c:v>4.195761135590681</c:v>
                </c:pt>
                <c:pt idx="235">
                  <c:v>4.2039990251940189</c:v>
                </c:pt>
                <c:pt idx="236">
                  <c:v>4.2164119975056229</c:v>
                </c:pt>
                <c:pt idx="237">
                  <c:v>4.2333732316618358</c:v>
                </c:pt>
                <c:pt idx="238">
                  <c:v>4.2362493726714883</c:v>
                </c:pt>
                <c:pt idx="239">
                  <c:v>4.2437487078329834</c:v>
                </c:pt>
                <c:pt idx="240">
                  <c:v>4.2431860896330802</c:v>
                </c:pt>
                <c:pt idx="241">
                  <c:v>4.2456553432175577</c:v>
                </c:pt>
                <c:pt idx="242">
                  <c:v>4.2403021256108921</c:v>
                </c:pt>
                <c:pt idx="243">
                  <c:v>4.2407261558234532</c:v>
                </c:pt>
                <c:pt idx="244">
                  <c:v>4.2487835355195172</c:v>
                </c:pt>
                <c:pt idx="245">
                  <c:v>4.2534571974085891</c:v>
                </c:pt>
                <c:pt idx="246">
                  <c:v>4.2408538765436523</c:v>
                </c:pt>
                <c:pt idx="247">
                  <c:v>4.2450947304201954</c:v>
                </c:pt>
                <c:pt idx="248">
                  <c:v>4.2667447135453394</c:v>
                </c:pt>
                <c:pt idx="249">
                  <c:v>4.3158122777511103</c:v>
                </c:pt>
                <c:pt idx="250">
                  <c:v>4.3137575517001103</c:v>
                </c:pt>
                <c:pt idx="251">
                  <c:v>4.3133962189154955</c:v>
                </c:pt>
                <c:pt idx="252">
                  <c:v>4.3164155962687358</c:v>
                </c:pt>
                <c:pt idx="253">
                  <c:v>4.336391566121236</c:v>
                </c:pt>
                <c:pt idx="254">
                  <c:v>4.3199132781699747</c:v>
                </c:pt>
                <c:pt idx="255">
                  <c:v>4.3089340524229955</c:v>
                </c:pt>
                <c:pt idx="256">
                  <c:v>4.3021552551405247</c:v>
                </c:pt>
                <c:pt idx="257">
                  <c:v>4.3013081986654189</c:v>
                </c:pt>
                <c:pt idx="258">
                  <c:v>4.3175928397832752</c:v>
                </c:pt>
                <c:pt idx="259">
                  <c:v>4.3547241382054107</c:v>
                </c:pt>
                <c:pt idx="260">
                  <c:v>4.3934811830354388</c:v>
                </c:pt>
                <c:pt idx="261">
                  <c:v>4.4527931790064175</c:v>
                </c:pt>
                <c:pt idx="262">
                  <c:v>4.4406755517354242</c:v>
                </c:pt>
                <c:pt idx="263">
                  <c:v>4.455415804613958</c:v>
                </c:pt>
                <c:pt idx="264">
                  <c:v>4.4731835338516204</c:v>
                </c:pt>
                <c:pt idx="265">
                  <c:v>4.4395683879620478</c:v>
                </c:pt>
                <c:pt idx="266">
                  <c:v>4.4405097189063412</c:v>
                </c:pt>
                <c:pt idx="267">
                  <c:v>4.4279470261813705</c:v>
                </c:pt>
                <c:pt idx="268">
                  <c:v>4.4461593648194908</c:v>
                </c:pt>
                <c:pt idx="269">
                  <c:v>4.4848409512934202</c:v>
                </c:pt>
                <c:pt idx="270">
                  <c:v>4.52446930002698</c:v>
                </c:pt>
                <c:pt idx="271">
                  <c:v>4.5433729046366818</c:v>
                </c:pt>
                <c:pt idx="272">
                  <c:v>4.5611949751465826</c:v>
                </c:pt>
                <c:pt idx="273">
                  <c:v>4.5817292215249719</c:v>
                </c:pt>
                <c:pt idx="274">
                  <c:v>4.5679763763742329</c:v>
                </c:pt>
                <c:pt idx="275">
                  <c:v>4.5622689721826291</c:v>
                </c:pt>
                <c:pt idx="276">
                  <c:v>4.5834938916963957</c:v>
                </c:pt>
                <c:pt idx="277">
                  <c:v>4.6054577836900537</c:v>
                </c:pt>
                <c:pt idx="278">
                  <c:v>4.5736109100101201</c:v>
                </c:pt>
                <c:pt idx="279">
                  <c:v>4.5369404466290124</c:v>
                </c:pt>
                <c:pt idx="280">
                  <c:v>4.519460436314759</c:v>
                </c:pt>
                <c:pt idx="281">
                  <c:v>4.5031903787440255</c:v>
                </c:pt>
                <c:pt idx="282">
                  <c:v>4.4768467150283735</c:v>
                </c:pt>
                <c:pt idx="283">
                  <c:v>4.4898973210012043</c:v>
                </c:pt>
                <c:pt idx="284">
                  <c:v>4.5083059000173087</c:v>
                </c:pt>
                <c:pt idx="285">
                  <c:v>4.5497581626587174</c:v>
                </c:pt>
                <c:pt idx="286">
                  <c:v>4.5331549205565285</c:v>
                </c:pt>
                <c:pt idx="287">
                  <c:v>4.5438607666683106</c:v>
                </c:pt>
                <c:pt idx="288">
                  <c:v>4.5623386775751742</c:v>
                </c:pt>
                <c:pt idx="289">
                  <c:v>4.5763013636186294</c:v>
                </c:pt>
                <c:pt idx="290">
                  <c:v>4.5729273814314517</c:v>
                </c:pt>
                <c:pt idx="291">
                  <c:v>4.5553806837830644</c:v>
                </c:pt>
                <c:pt idx="292">
                  <c:v>4.5469421188334724</c:v>
                </c:pt>
                <c:pt idx="293">
                  <c:v>4.5434630823865847</c:v>
                </c:pt>
                <c:pt idx="294">
                  <c:v>4.541302846871953</c:v>
                </c:pt>
                <c:pt idx="295">
                  <c:v>4.5522019737044452</c:v>
                </c:pt>
                <c:pt idx="296">
                  <c:v>4.5789941335053737</c:v>
                </c:pt>
                <c:pt idx="297">
                  <c:v>4.6046365006530037</c:v>
                </c:pt>
                <c:pt idx="298">
                  <c:v>4.5956080231952816</c:v>
                </c:pt>
                <c:pt idx="299">
                  <c:v>4.6051481650360264</c:v>
                </c:pt>
                <c:pt idx="300">
                  <c:v>4.5838672319007037</c:v>
                </c:pt>
                <c:pt idx="301">
                  <c:v>4.5869069088588592</c:v>
                </c:pt>
                <c:pt idx="302">
                  <c:v>4.5935615186313346</c:v>
                </c:pt>
                <c:pt idx="303">
                  <c:v>4.6032079978204603</c:v>
                </c:pt>
                <c:pt idx="304">
                  <c:v>4.6207001882121785</c:v>
                </c:pt>
                <c:pt idx="305">
                  <c:v>4.6197760481745362</c:v>
                </c:pt>
                <c:pt idx="306">
                  <c:v>4.6255115437211369</c:v>
                </c:pt>
                <c:pt idx="307">
                  <c:v>4.6514144083659756</c:v>
                </c:pt>
                <c:pt idx="308">
                  <c:v>4.6695549245586028</c:v>
                </c:pt>
                <c:pt idx="309">
                  <c:v>4.6938366101663078</c:v>
                </c:pt>
                <c:pt idx="310">
                  <c:v>4.6716852550596561</c:v>
                </c:pt>
                <c:pt idx="311">
                  <c:v>4.7028342726507733</c:v>
                </c:pt>
                <c:pt idx="312">
                  <c:v>4.7291701445776173</c:v>
                </c:pt>
                <c:pt idx="313">
                  <c:v>4.7343314369782181</c:v>
                </c:pt>
                <c:pt idx="314">
                  <c:v>4.731427106731303</c:v>
                </c:pt>
                <c:pt idx="315">
                  <c:v>4.7275324271836396</c:v>
                </c:pt>
                <c:pt idx="316">
                  <c:v>4.7398240114943171</c:v>
                </c:pt>
                <c:pt idx="317">
                  <c:v>4.7193372689362487</c:v>
                </c:pt>
                <c:pt idx="318">
                  <c:v>4.7266438415882206</c:v>
                </c:pt>
                <c:pt idx="319">
                  <c:v>4.7548011430882173</c:v>
                </c:pt>
                <c:pt idx="320">
                  <c:v>4.7704919868604092</c:v>
                </c:pt>
                <c:pt idx="321">
                  <c:v>4.7552557456247051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A1-42B8-9EFD-CA63C33AA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0356943"/>
        <c:axId val="1504375871"/>
      </c:lineChart>
      <c:dateAx>
        <c:axId val="916522095"/>
        <c:scaling>
          <c:orientation val="minMax"/>
        </c:scaling>
        <c:delete val="0"/>
        <c:axPos val="b"/>
        <c:numFmt formatCode="[$-416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Inter" panose="02000503000000020004" pitchFamily="2" charset="0"/>
                <a:ea typeface="Inter" panose="02000503000000020004" pitchFamily="2" charset="0"/>
                <a:cs typeface="Open Sans" panose="020B0606030504020204" pitchFamily="34" charset="0"/>
              </a:defRPr>
            </a:pPr>
            <a:endParaRPr lang="pt-BR"/>
          </a:p>
        </c:txPr>
        <c:crossAx val="916522511"/>
        <c:crosses val="autoZero"/>
        <c:auto val="1"/>
        <c:lblOffset val="100"/>
        <c:baseTimeUnit val="months"/>
      </c:dateAx>
      <c:valAx>
        <c:axId val="916522511"/>
        <c:scaling>
          <c:orientation val="minMax"/>
          <c:max val="6.5"/>
          <c:min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Inter" panose="02000503000000020004" pitchFamily="2" charset="0"/>
                <a:ea typeface="Inter" panose="02000503000000020004" pitchFamily="2" charset="0"/>
                <a:cs typeface="Open Sans" panose="020B0606030504020204" pitchFamily="34" charset="0"/>
              </a:defRPr>
            </a:pPr>
            <a:endParaRPr lang="pt-BR"/>
          </a:p>
        </c:txPr>
        <c:crossAx val="916522095"/>
        <c:crosses val="autoZero"/>
        <c:crossBetween val="between"/>
        <c:majorUnit val="0.5"/>
      </c:valAx>
      <c:valAx>
        <c:axId val="1504375871"/>
        <c:scaling>
          <c:orientation val="minMax"/>
          <c:max val="6.5"/>
          <c:min val="1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Inter" panose="02000503000000020004" pitchFamily="2" charset="0"/>
                <a:ea typeface="Inter" panose="02000503000000020004" pitchFamily="2" charset="0"/>
                <a:cs typeface="Open Sans" panose="020B0606030504020204" pitchFamily="34" charset="0"/>
              </a:defRPr>
            </a:pPr>
            <a:endParaRPr lang="pt-BR"/>
          </a:p>
        </c:txPr>
        <c:crossAx val="1650356943"/>
        <c:crosses val="max"/>
        <c:crossBetween val="between"/>
        <c:majorUnit val="0.5"/>
      </c:valAx>
      <c:dateAx>
        <c:axId val="165035694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0437587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bg1"/>
              </a:solidFill>
              <a:latin typeface="Inter" panose="02000503000000020004" pitchFamily="2" charset="0"/>
              <a:ea typeface="Inter" panose="02000503000000020004" pitchFamily="2" charset="0"/>
              <a:cs typeface="Open Sans" panose="020B0606030504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2000">
          <a:solidFill>
            <a:schemeClr val="bg1"/>
          </a:solidFill>
          <a:latin typeface="Inter" panose="02000503000000020004" pitchFamily="2" charset="0"/>
          <a:ea typeface="Inter" panose="02000503000000020004" pitchFamily="2" charset="0"/>
          <a:cs typeface="Open Sans" panose="020B0606030504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07763503246307E-2"/>
          <c:y val="0.10217220995301211"/>
          <c:w val="0.87158447299350739"/>
          <c:h val="0.71284077534110191"/>
        </c:manualLayout>
      </c:layout>
      <c:areaChart>
        <c:grouping val="stacked"/>
        <c:varyColors val="0"/>
        <c:ser>
          <c:idx val="0"/>
          <c:order val="0"/>
          <c:tx>
            <c:strRef>
              <c:f>'3-BRL USD 99 Depr %'!$B$1</c:f>
              <c:strCache>
                <c:ptCount val="1"/>
                <c:pt idx="0">
                  <c:v> Sobre/(Sub)Valorização do BRL </c:v>
                </c:pt>
              </c:strCache>
            </c:strRef>
          </c:tx>
          <c:spPr>
            <a:solidFill>
              <a:srgbClr val="F79646">
                <a:alpha val="50196"/>
              </a:srgbClr>
            </a:solidFill>
            <a:ln w="19050" cap="rnd">
              <a:solidFill>
                <a:schemeClr val="accent6"/>
              </a:solidFill>
              <a:round/>
            </a:ln>
            <a:effectLst/>
          </c:spPr>
          <c:cat>
            <c:numRef>
              <c:f>'3-BRL USD 99 Depr %'!$A$58:$A$380</c:f>
              <c:numCache>
                <c:formatCode>mmm\-yy</c:formatCode>
                <c:ptCount val="322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  <c:pt idx="202">
                  <c:v>42370</c:v>
                </c:pt>
                <c:pt idx="203">
                  <c:v>42401</c:v>
                </c:pt>
                <c:pt idx="204">
                  <c:v>42430</c:v>
                </c:pt>
                <c:pt idx="205">
                  <c:v>42461</c:v>
                </c:pt>
                <c:pt idx="206">
                  <c:v>42491</c:v>
                </c:pt>
                <c:pt idx="207">
                  <c:v>42522</c:v>
                </c:pt>
                <c:pt idx="208">
                  <c:v>42552</c:v>
                </c:pt>
                <c:pt idx="209">
                  <c:v>42583</c:v>
                </c:pt>
                <c:pt idx="210">
                  <c:v>42614</c:v>
                </c:pt>
                <c:pt idx="211">
                  <c:v>42644</c:v>
                </c:pt>
                <c:pt idx="212">
                  <c:v>42675</c:v>
                </c:pt>
                <c:pt idx="213">
                  <c:v>42705</c:v>
                </c:pt>
                <c:pt idx="214">
                  <c:v>42736</c:v>
                </c:pt>
                <c:pt idx="215">
                  <c:v>42767</c:v>
                </c:pt>
                <c:pt idx="216">
                  <c:v>42795</c:v>
                </c:pt>
                <c:pt idx="217">
                  <c:v>42826</c:v>
                </c:pt>
                <c:pt idx="218">
                  <c:v>42856</c:v>
                </c:pt>
                <c:pt idx="219">
                  <c:v>42887</c:v>
                </c:pt>
                <c:pt idx="220">
                  <c:v>42917</c:v>
                </c:pt>
                <c:pt idx="221">
                  <c:v>42948</c:v>
                </c:pt>
                <c:pt idx="222">
                  <c:v>42979</c:v>
                </c:pt>
                <c:pt idx="223">
                  <c:v>43009</c:v>
                </c:pt>
                <c:pt idx="224">
                  <c:v>43040</c:v>
                </c:pt>
                <c:pt idx="225">
                  <c:v>43070</c:v>
                </c:pt>
                <c:pt idx="226">
                  <c:v>43101</c:v>
                </c:pt>
                <c:pt idx="227">
                  <c:v>43132</c:v>
                </c:pt>
                <c:pt idx="228">
                  <c:v>43160</c:v>
                </c:pt>
                <c:pt idx="229">
                  <c:v>43191</c:v>
                </c:pt>
                <c:pt idx="230">
                  <c:v>43221</c:v>
                </c:pt>
                <c:pt idx="231">
                  <c:v>43252</c:v>
                </c:pt>
                <c:pt idx="232">
                  <c:v>43282</c:v>
                </c:pt>
                <c:pt idx="233">
                  <c:v>43313</c:v>
                </c:pt>
                <c:pt idx="234">
                  <c:v>43344</c:v>
                </c:pt>
                <c:pt idx="235">
                  <c:v>43374</c:v>
                </c:pt>
                <c:pt idx="236">
                  <c:v>43405</c:v>
                </c:pt>
                <c:pt idx="237">
                  <c:v>43435</c:v>
                </c:pt>
                <c:pt idx="238">
                  <c:v>43466</c:v>
                </c:pt>
                <c:pt idx="239">
                  <c:v>43497</c:v>
                </c:pt>
                <c:pt idx="240">
                  <c:v>43525</c:v>
                </c:pt>
                <c:pt idx="241">
                  <c:v>43556</c:v>
                </c:pt>
                <c:pt idx="242">
                  <c:v>43586</c:v>
                </c:pt>
                <c:pt idx="243">
                  <c:v>43617</c:v>
                </c:pt>
                <c:pt idx="244">
                  <c:v>43647</c:v>
                </c:pt>
                <c:pt idx="245">
                  <c:v>43678</c:v>
                </c:pt>
                <c:pt idx="246">
                  <c:v>43709</c:v>
                </c:pt>
                <c:pt idx="247">
                  <c:v>43739</c:v>
                </c:pt>
                <c:pt idx="248">
                  <c:v>43770</c:v>
                </c:pt>
                <c:pt idx="249">
                  <c:v>43800</c:v>
                </c:pt>
                <c:pt idx="250">
                  <c:v>43831</c:v>
                </c:pt>
                <c:pt idx="251">
                  <c:v>43862</c:v>
                </c:pt>
                <c:pt idx="252">
                  <c:v>43891</c:v>
                </c:pt>
                <c:pt idx="253">
                  <c:v>43922</c:v>
                </c:pt>
                <c:pt idx="254">
                  <c:v>43952</c:v>
                </c:pt>
                <c:pt idx="255">
                  <c:v>43983</c:v>
                </c:pt>
                <c:pt idx="256">
                  <c:v>44013</c:v>
                </c:pt>
                <c:pt idx="257">
                  <c:v>44044</c:v>
                </c:pt>
                <c:pt idx="258">
                  <c:v>44075</c:v>
                </c:pt>
                <c:pt idx="259">
                  <c:v>44105</c:v>
                </c:pt>
                <c:pt idx="260">
                  <c:v>44136</c:v>
                </c:pt>
                <c:pt idx="261">
                  <c:v>44166</c:v>
                </c:pt>
                <c:pt idx="262">
                  <c:v>44197</c:v>
                </c:pt>
                <c:pt idx="263">
                  <c:v>44228</c:v>
                </c:pt>
                <c:pt idx="264">
                  <c:v>44256</c:v>
                </c:pt>
                <c:pt idx="265">
                  <c:v>44287</c:v>
                </c:pt>
                <c:pt idx="266">
                  <c:v>44317</c:v>
                </c:pt>
                <c:pt idx="267">
                  <c:v>44348</c:v>
                </c:pt>
                <c:pt idx="268">
                  <c:v>44378</c:v>
                </c:pt>
                <c:pt idx="269">
                  <c:v>44409</c:v>
                </c:pt>
                <c:pt idx="270">
                  <c:v>44440</c:v>
                </c:pt>
                <c:pt idx="271">
                  <c:v>44470</c:v>
                </c:pt>
                <c:pt idx="272">
                  <c:v>44501</c:v>
                </c:pt>
                <c:pt idx="273">
                  <c:v>44531</c:v>
                </c:pt>
                <c:pt idx="274">
                  <c:v>44562</c:v>
                </c:pt>
                <c:pt idx="275">
                  <c:v>44593</c:v>
                </c:pt>
                <c:pt idx="276">
                  <c:v>44621</c:v>
                </c:pt>
                <c:pt idx="277">
                  <c:v>44652</c:v>
                </c:pt>
                <c:pt idx="278">
                  <c:v>44682</c:v>
                </c:pt>
                <c:pt idx="279">
                  <c:v>44713</c:v>
                </c:pt>
                <c:pt idx="280">
                  <c:v>44743</c:v>
                </c:pt>
                <c:pt idx="281">
                  <c:v>44774</c:v>
                </c:pt>
                <c:pt idx="282">
                  <c:v>44805</c:v>
                </c:pt>
                <c:pt idx="283">
                  <c:v>44835</c:v>
                </c:pt>
                <c:pt idx="284">
                  <c:v>44866</c:v>
                </c:pt>
                <c:pt idx="285">
                  <c:v>44896</c:v>
                </c:pt>
                <c:pt idx="286">
                  <c:v>44927</c:v>
                </c:pt>
                <c:pt idx="287">
                  <c:v>44958</c:v>
                </c:pt>
                <c:pt idx="288">
                  <c:v>44986</c:v>
                </c:pt>
                <c:pt idx="289">
                  <c:v>45017</c:v>
                </c:pt>
                <c:pt idx="290">
                  <c:v>45047</c:v>
                </c:pt>
                <c:pt idx="291">
                  <c:v>45078</c:v>
                </c:pt>
                <c:pt idx="292">
                  <c:v>45108</c:v>
                </c:pt>
                <c:pt idx="293">
                  <c:v>45139</c:v>
                </c:pt>
                <c:pt idx="294">
                  <c:v>45170</c:v>
                </c:pt>
                <c:pt idx="295">
                  <c:v>45200</c:v>
                </c:pt>
                <c:pt idx="296">
                  <c:v>45231</c:v>
                </c:pt>
                <c:pt idx="297">
                  <c:v>45261</c:v>
                </c:pt>
                <c:pt idx="298">
                  <c:v>45292</c:v>
                </c:pt>
                <c:pt idx="299">
                  <c:v>45323</c:v>
                </c:pt>
                <c:pt idx="300">
                  <c:v>45352</c:v>
                </c:pt>
                <c:pt idx="301">
                  <c:v>45383</c:v>
                </c:pt>
                <c:pt idx="302">
                  <c:v>45413</c:v>
                </c:pt>
                <c:pt idx="303">
                  <c:v>45444</c:v>
                </c:pt>
                <c:pt idx="304">
                  <c:v>45474</c:v>
                </c:pt>
                <c:pt idx="305">
                  <c:v>45505</c:v>
                </c:pt>
                <c:pt idx="306">
                  <c:v>45536</c:v>
                </c:pt>
                <c:pt idx="307">
                  <c:v>45566</c:v>
                </c:pt>
                <c:pt idx="308">
                  <c:v>45597</c:v>
                </c:pt>
                <c:pt idx="309">
                  <c:v>45627</c:v>
                </c:pt>
                <c:pt idx="310">
                  <c:v>45658</c:v>
                </c:pt>
                <c:pt idx="311">
                  <c:v>45689</c:v>
                </c:pt>
                <c:pt idx="312">
                  <c:v>45717</c:v>
                </c:pt>
                <c:pt idx="313">
                  <c:v>45748</c:v>
                </c:pt>
                <c:pt idx="314">
                  <c:v>45778</c:v>
                </c:pt>
                <c:pt idx="315">
                  <c:v>45809</c:v>
                </c:pt>
                <c:pt idx="316">
                  <c:v>45839</c:v>
                </c:pt>
                <c:pt idx="317">
                  <c:v>45870</c:v>
                </c:pt>
                <c:pt idx="318">
                  <c:v>45901</c:v>
                </c:pt>
                <c:pt idx="319">
                  <c:v>45962</c:v>
                </c:pt>
                <c:pt idx="320">
                  <c:v>45992</c:v>
                </c:pt>
                <c:pt idx="321">
                  <c:v>46023</c:v>
                </c:pt>
              </c:numCache>
            </c:numRef>
          </c:cat>
          <c:val>
            <c:numRef>
              <c:f>'3-BRL USD 99 Depr %'!$B$58:$B$380</c:f>
              <c:numCache>
                <c:formatCode>0.0%</c:formatCode>
                <c:ptCount val="322"/>
                <c:pt idx="0">
                  <c:v>-3.4095668412115199E-4</c:v>
                </c:pt>
                <c:pt idx="1">
                  <c:v>0.11813563851843689</c:v>
                </c:pt>
                <c:pt idx="2">
                  <c:v>0.12855308059625226</c:v>
                </c:pt>
                <c:pt idx="3">
                  <c:v>7.8230412783263592E-2</c:v>
                </c:pt>
                <c:pt idx="4">
                  <c:v>6.5297397119399303E-2</c:v>
                </c:pt>
                <c:pt idx="5">
                  <c:v>2.2011415419499469E-2</c:v>
                </c:pt>
                <c:pt idx="6">
                  <c:v>1.2409448659926881E-2</c:v>
                </c:pt>
                <c:pt idx="7">
                  <c:v>-1.6003040981943273E-2</c:v>
                </c:pt>
                <c:pt idx="8">
                  <c:v>1.373179679527281E-2</c:v>
                </c:pt>
                <c:pt idx="9">
                  <c:v>6.8026202197121854E-2</c:v>
                </c:pt>
                <c:pt idx="10">
                  <c:v>9.4252190067310559E-2</c:v>
                </c:pt>
                <c:pt idx="11">
                  <c:v>0.10756525194610789</c:v>
                </c:pt>
                <c:pt idx="12">
                  <c:v>0.12162258614817656</c:v>
                </c:pt>
                <c:pt idx="13">
                  <c:v>0.10964037289230344</c:v>
                </c:pt>
                <c:pt idx="14">
                  <c:v>7.1660265564407855E-2</c:v>
                </c:pt>
                <c:pt idx="15">
                  <c:v>8.0182851925288068E-2</c:v>
                </c:pt>
                <c:pt idx="16">
                  <c:v>0.1020821477050613</c:v>
                </c:pt>
                <c:pt idx="17">
                  <c:v>0.10948253671495589</c:v>
                </c:pt>
                <c:pt idx="18">
                  <c:v>8.822368778298384E-2</c:v>
                </c:pt>
                <c:pt idx="19">
                  <c:v>6.4468011129226399E-2</c:v>
                </c:pt>
                <c:pt idx="20">
                  <c:v>2.8578456599184676E-2</c:v>
                </c:pt>
                <c:pt idx="21">
                  <c:v>2.837089128176129E-2</c:v>
                </c:pt>
                <c:pt idx="22">
                  <c:v>3.1663057062391031E-2</c:v>
                </c:pt>
                <c:pt idx="23">
                  <c:v>8.3200461853782937E-3</c:v>
                </c:pt>
                <c:pt idx="24">
                  <c:v>-3.3466956779451551E-2</c:v>
                </c:pt>
                <c:pt idx="25">
                  <c:v>-7.7027762635857755E-2</c:v>
                </c:pt>
                <c:pt idx="26">
                  <c:v>-0.11862092727058793</c:v>
                </c:pt>
                <c:pt idx="27">
                  <c:v>-0.14487508060676457</c:v>
                </c:pt>
                <c:pt idx="28">
                  <c:v>-0.16371594731707451</c:v>
                </c:pt>
                <c:pt idx="29">
                  <c:v>-0.17282465380563861</c:v>
                </c:pt>
                <c:pt idx="30">
                  <c:v>-0.22330227216634158</c:v>
                </c:pt>
                <c:pt idx="31">
                  <c:v>-0.23371356389716369</c:v>
                </c:pt>
                <c:pt idx="32">
                  <c:v>-0.16697471920530449</c:v>
                </c:pt>
                <c:pt idx="33">
                  <c:v>-9.4331294940763089E-2</c:v>
                </c:pt>
                <c:pt idx="34">
                  <c:v>-9.7040270230099201E-2</c:v>
                </c:pt>
                <c:pt idx="35">
                  <c:v>-0.11413885326054363</c:v>
                </c:pt>
                <c:pt idx="36">
                  <c:v>-8.6000684159781682E-2</c:v>
                </c:pt>
                <c:pt idx="37">
                  <c:v>-7.3284489244262674E-2</c:v>
                </c:pt>
                <c:pt idx="38">
                  <c:v>-0.13125203914447081</c:v>
                </c:pt>
                <c:pt idx="39">
                  <c:v>-0.20270348552403317</c:v>
                </c:pt>
                <c:pt idx="40">
                  <c:v>-0.25521354330657253</c:v>
                </c:pt>
                <c:pt idx="41">
                  <c:v>-0.2939530997137475</c:v>
                </c:pt>
                <c:pt idx="42">
                  <c:v>-0.33941506403934907</c:v>
                </c:pt>
                <c:pt idx="43">
                  <c:v>-0.4134059364267314</c:v>
                </c:pt>
                <c:pt idx="44">
                  <c:v>-0.35690752882055332</c:v>
                </c:pt>
                <c:pt idx="45">
                  <c:v>-0.3511940536528565</c:v>
                </c:pt>
                <c:pt idx="46">
                  <c:v>-0.30421071962384461</c:v>
                </c:pt>
                <c:pt idx="47">
                  <c:v>-0.32820591398274768</c:v>
                </c:pt>
                <c:pt idx="48">
                  <c:v>-0.29544134794395449</c:v>
                </c:pt>
                <c:pt idx="49">
                  <c:v>-0.21228526957404914</c:v>
                </c:pt>
                <c:pt idx="50">
                  <c:v>-0.16223147582244424</c:v>
                </c:pt>
                <c:pt idx="51">
                  <c:v>-0.1440240424788739</c:v>
                </c:pt>
                <c:pt idx="52">
                  <c:v>-0.14129933134591011</c:v>
                </c:pt>
                <c:pt idx="53">
                  <c:v>-0.17663361873268968</c:v>
                </c:pt>
                <c:pt idx="54">
                  <c:v>-0.15072673450711715</c:v>
                </c:pt>
                <c:pt idx="55">
                  <c:v>-0.13001511725192338</c:v>
                </c:pt>
                <c:pt idx="56">
                  <c:v>-0.13955274971624498</c:v>
                </c:pt>
                <c:pt idx="57">
                  <c:v>-0.136889564663499</c:v>
                </c:pt>
                <c:pt idx="58">
                  <c:v>-0.11284126351564494</c:v>
                </c:pt>
                <c:pt idx="59">
                  <c:v>-0.13616985384336677</c:v>
                </c:pt>
                <c:pt idx="60">
                  <c:v>-0.12959086349261018</c:v>
                </c:pt>
                <c:pt idx="61">
                  <c:v>-0.12979214329419542</c:v>
                </c:pt>
                <c:pt idx="62">
                  <c:v>-0.18482576280112284</c:v>
                </c:pt>
                <c:pt idx="63">
                  <c:v>-0.18964417818611223</c:v>
                </c:pt>
                <c:pt idx="64">
                  <c:v>-0.1558138757007882</c:v>
                </c:pt>
                <c:pt idx="65">
                  <c:v>-0.14039186465209019</c:v>
                </c:pt>
                <c:pt idx="66">
                  <c:v>-0.10589604581647705</c:v>
                </c:pt>
                <c:pt idx="67">
                  <c:v>-9.5116309265077525E-2</c:v>
                </c:pt>
                <c:pt idx="68">
                  <c:v>-6.6990639415805076E-2</c:v>
                </c:pt>
                <c:pt idx="69">
                  <c:v>-3.3650468095358543E-2</c:v>
                </c:pt>
                <c:pt idx="70">
                  <c:v>-2.0817803941946766E-2</c:v>
                </c:pt>
                <c:pt idx="71">
                  <c:v>1.5214373833245309E-2</c:v>
                </c:pt>
                <c:pt idx="72">
                  <c:v>-2.6500584973523478E-2</c:v>
                </c:pt>
                <c:pt idx="73">
                  <c:v>2.3782020422352446E-2</c:v>
                </c:pt>
                <c:pt idx="74">
                  <c:v>8.1824215759689123E-2</c:v>
                </c:pt>
                <c:pt idx="75">
                  <c:v>9.9223029956369668E-2</c:v>
                </c:pt>
                <c:pt idx="76">
                  <c:v>0.11618536101599086</c:v>
                </c:pt>
                <c:pt idx="77">
                  <c:v>0.11760683924082183</c:v>
                </c:pt>
                <c:pt idx="78">
                  <c:v>0.14028135413210086</c:v>
                </c:pt>
                <c:pt idx="79">
                  <c:v>0.16581027242210955</c:v>
                </c:pt>
                <c:pt idx="80">
                  <c:v>0.20599144208336484</c:v>
                </c:pt>
                <c:pt idx="81">
                  <c:v>0.17539472050328131</c:v>
                </c:pt>
                <c:pt idx="82">
                  <c:v>0.17900492634896148</c:v>
                </c:pt>
                <c:pt idx="83">
                  <c:v>0.24270988847505093</c:v>
                </c:pt>
                <c:pt idx="84">
                  <c:v>0.24631820938182059</c:v>
                </c:pt>
                <c:pt idx="85">
                  <c:v>0.25215458549545033</c:v>
                </c:pt>
                <c:pt idx="86">
                  <c:v>0.220378390882779</c:v>
                </c:pt>
                <c:pt idx="87">
                  <c:v>0.17739602650457553</c:v>
                </c:pt>
                <c:pt idx="88">
                  <c:v>0.20651459906714775</c:v>
                </c:pt>
                <c:pt idx="89">
                  <c:v>0.2233258595734624</c:v>
                </c:pt>
                <c:pt idx="90">
                  <c:v>0.2261192617166119</c:v>
                </c:pt>
                <c:pt idx="91">
                  <c:v>0.24688706234665658</c:v>
                </c:pt>
                <c:pt idx="92">
                  <c:v>0.24770260070000027</c:v>
                </c:pt>
                <c:pt idx="93">
                  <c:v>0.25835755717287712</c:v>
                </c:pt>
                <c:pt idx="94">
                  <c:v>0.2655096875694769</c:v>
                </c:pt>
                <c:pt idx="95">
                  <c:v>0.28879599303651782</c:v>
                </c:pt>
                <c:pt idx="96">
                  <c:v>0.28769568257431533</c:v>
                </c:pt>
                <c:pt idx="97">
                  <c:v>0.31876892680746383</c:v>
                </c:pt>
                <c:pt idx="98">
                  <c:v>0.34769814466567905</c:v>
                </c:pt>
                <c:pt idx="99">
                  <c:v>0.38336480902930448</c:v>
                </c:pt>
                <c:pt idx="100">
                  <c:v>0.42285478885934857</c:v>
                </c:pt>
                <c:pt idx="101">
                  <c:v>0.3718846343531339</c:v>
                </c:pt>
                <c:pt idx="102">
                  <c:v>0.4194471333792622</c:v>
                </c:pt>
                <c:pt idx="103">
                  <c:v>0.49853843702422806</c:v>
                </c:pt>
                <c:pt idx="104">
                  <c:v>0.52108399414406947</c:v>
                </c:pt>
                <c:pt idx="105">
                  <c:v>0.51852355386562032</c:v>
                </c:pt>
                <c:pt idx="106">
                  <c:v>0.53033618050260745</c:v>
                </c:pt>
                <c:pt idx="107">
                  <c:v>0.57265952603453507</c:v>
                </c:pt>
                <c:pt idx="108">
                  <c:v>0.58526387014753922</c:v>
                </c:pt>
                <c:pt idx="109">
                  <c:v>0.60130505104822052</c:v>
                </c:pt>
                <c:pt idx="110">
                  <c:v>0.63097519796847856</c:v>
                </c:pt>
                <c:pt idx="111">
                  <c:v>0.66703636498339658</c:v>
                </c:pt>
                <c:pt idx="112">
                  <c:v>0.69737764049887363</c:v>
                </c:pt>
                <c:pt idx="113">
                  <c:v>0.68375280635936497</c:v>
                </c:pt>
                <c:pt idx="114">
                  <c:v>0.51570974598545205</c:v>
                </c:pt>
                <c:pt idx="115">
                  <c:v>0.27471007095593958</c:v>
                </c:pt>
                <c:pt idx="116">
                  <c:v>0.25046069950939986</c:v>
                </c:pt>
                <c:pt idx="117">
                  <c:v>0.19946342913311765</c:v>
                </c:pt>
                <c:pt idx="118">
                  <c:v>0.24541639342058041</c:v>
                </c:pt>
                <c:pt idx="119">
                  <c:v>0.24148830778955843</c:v>
                </c:pt>
                <c:pt idx="120">
                  <c:v>0.24073991556723784</c:v>
                </c:pt>
                <c:pt idx="121">
                  <c:v>0.30490541804148541</c:v>
                </c:pt>
                <c:pt idx="122">
                  <c:v>0.40030580831020579</c:v>
                </c:pt>
                <c:pt idx="123">
                  <c:v>0.46687491614558074</c:v>
                </c:pt>
                <c:pt idx="124">
                  <c:v>0.48926614991008233</c:v>
                </c:pt>
                <c:pt idx="125">
                  <c:v>0.55895658692220684</c:v>
                </c:pt>
                <c:pt idx="126">
                  <c:v>0.58451435804211149</c:v>
                </c:pt>
                <c:pt idx="127">
                  <c:v>0.66337022221304842</c:v>
                </c:pt>
                <c:pt idx="128">
                  <c:v>0.67836410028504579</c:v>
                </c:pt>
                <c:pt idx="129">
                  <c:v>0.66496977759171738</c:v>
                </c:pt>
                <c:pt idx="130">
                  <c:v>0.64252121903712944</c:v>
                </c:pt>
                <c:pt idx="131">
                  <c:v>0.59977152659161126</c:v>
                </c:pt>
                <c:pt idx="132">
                  <c:v>0.65115421915486627</c:v>
                </c:pt>
                <c:pt idx="133">
                  <c:v>0.68817570670396844</c:v>
                </c:pt>
                <c:pt idx="134">
                  <c:v>0.63892085585825042</c:v>
                </c:pt>
                <c:pt idx="135">
                  <c:v>0.64859238418182641</c:v>
                </c:pt>
                <c:pt idx="136">
                  <c:v>0.68314518276130665</c:v>
                </c:pt>
                <c:pt idx="137">
                  <c:v>0.68970063904332379</c:v>
                </c:pt>
                <c:pt idx="138">
                  <c:v>0.73770453957046933</c:v>
                </c:pt>
                <c:pt idx="139">
                  <c:v>0.78344936138761367</c:v>
                </c:pt>
                <c:pt idx="140">
                  <c:v>0.76696708867928676</c:v>
                </c:pt>
                <c:pt idx="141">
                  <c:v>0.79506271774369375</c:v>
                </c:pt>
                <c:pt idx="142">
                  <c:v>0.82193219659228656</c:v>
                </c:pt>
                <c:pt idx="143">
                  <c:v>0.83598272311800437</c:v>
                </c:pt>
                <c:pt idx="144">
                  <c:v>0.83983622451243467</c:v>
                </c:pt>
                <c:pt idx="145">
                  <c:v>0.93031227996034849</c:v>
                </c:pt>
                <c:pt idx="146">
                  <c:v>0.89823327816393195</c:v>
                </c:pt>
                <c:pt idx="147">
                  <c:v>0.9328332038054632</c:v>
                </c:pt>
                <c:pt idx="148">
                  <c:v>0.96452815747719911</c:v>
                </c:pt>
                <c:pt idx="149">
                  <c:v>0.92220103142239829</c:v>
                </c:pt>
                <c:pt idx="150">
                  <c:v>0.76360568963809139</c:v>
                </c:pt>
                <c:pt idx="151">
                  <c:v>0.75231739028440558</c:v>
                </c:pt>
                <c:pt idx="152">
                  <c:v>0.74381662224125478</c:v>
                </c:pt>
                <c:pt idx="153">
                  <c:v>0.71212314437071167</c:v>
                </c:pt>
                <c:pt idx="154">
                  <c:v>0.75914883421344603</c:v>
                </c:pt>
                <c:pt idx="155">
                  <c:v>0.83199935536123326</c:v>
                </c:pt>
                <c:pt idx="156">
                  <c:v>0.74518846009347506</c:v>
                </c:pt>
                <c:pt idx="157">
                  <c:v>0.69610737919954602</c:v>
                </c:pt>
                <c:pt idx="158">
                  <c:v>0.58974401309894264</c:v>
                </c:pt>
                <c:pt idx="159">
                  <c:v>0.54548431031864975</c:v>
                </c:pt>
                <c:pt idx="160">
                  <c:v>0.56777782911412733</c:v>
                </c:pt>
                <c:pt idx="161">
                  <c:v>0.56644402520625592</c:v>
                </c:pt>
                <c:pt idx="162">
                  <c:v>0.56915693900541187</c:v>
                </c:pt>
                <c:pt idx="163">
                  <c:v>0.57705396068910564</c:v>
                </c:pt>
                <c:pt idx="164">
                  <c:v>0.56460514386967642</c:v>
                </c:pt>
                <c:pt idx="165">
                  <c:v>0.57660697816263351</c:v>
                </c:pt>
                <c:pt idx="166">
                  <c:v>0.61927095599032289</c:v>
                </c:pt>
                <c:pt idx="167">
                  <c:v>0.66511838917919586</c:v>
                </c:pt>
                <c:pt idx="168">
                  <c:v>0.66102298027044437</c:v>
                </c:pt>
                <c:pt idx="169">
                  <c:v>0.65401515841830915</c:v>
                </c:pt>
                <c:pt idx="170">
                  <c:v>0.62969471964276003</c:v>
                </c:pt>
                <c:pt idx="171">
                  <c:v>0.52647268884664422</c:v>
                </c:pt>
                <c:pt idx="172">
                  <c:v>0.473228021324402</c:v>
                </c:pt>
                <c:pt idx="173">
                  <c:v>0.42001124320225025</c:v>
                </c:pt>
                <c:pt idx="174">
                  <c:v>0.46655208979107221</c:v>
                </c:pt>
                <c:pt idx="175">
                  <c:v>0.53366029131808546</c:v>
                </c:pt>
                <c:pt idx="176">
                  <c:v>0.47369024618086431</c:v>
                </c:pt>
                <c:pt idx="177">
                  <c:v>0.45544472678354442</c:v>
                </c:pt>
                <c:pt idx="178">
                  <c:v>0.4375422902141668</c:v>
                </c:pt>
                <c:pt idx="179">
                  <c:v>0.43979078669046756</c:v>
                </c:pt>
                <c:pt idx="180">
                  <c:v>0.47853622378431382</c:v>
                </c:pt>
                <c:pt idx="181">
                  <c:v>0.54698114316261415</c:v>
                </c:pt>
                <c:pt idx="182">
                  <c:v>0.55502066654981874</c:v>
                </c:pt>
                <c:pt idx="183">
                  <c:v>0.55104295262575609</c:v>
                </c:pt>
                <c:pt idx="184">
                  <c:v>0.55879957596990515</c:v>
                </c:pt>
                <c:pt idx="185">
                  <c:v>0.53278916592668146</c:v>
                </c:pt>
                <c:pt idx="186">
                  <c:v>0.49863613809649965</c:v>
                </c:pt>
                <c:pt idx="187">
                  <c:v>0.4374308179991333</c:v>
                </c:pt>
                <c:pt idx="188">
                  <c:v>0.3945981777934342</c:v>
                </c:pt>
                <c:pt idx="189">
                  <c:v>0.36663647114560849</c:v>
                </c:pt>
                <c:pt idx="190">
                  <c:v>0.39279644338931319</c:v>
                </c:pt>
                <c:pt idx="191">
                  <c:v>0.31239120417505384</c:v>
                </c:pt>
                <c:pt idx="192">
                  <c:v>0.18727561304062457</c:v>
                </c:pt>
                <c:pt idx="193">
                  <c:v>0.23063697530520422</c:v>
                </c:pt>
                <c:pt idx="194">
                  <c:v>0.22642568381030159</c:v>
                </c:pt>
                <c:pt idx="195">
                  <c:v>0.21047225568794214</c:v>
                </c:pt>
                <c:pt idx="196">
                  <c:v>0.17587632160879263</c:v>
                </c:pt>
                <c:pt idx="197">
                  <c:v>8.3385225838764399E-2</c:v>
                </c:pt>
                <c:pt idx="198">
                  <c:v>-2.0116081489741977E-2</c:v>
                </c:pt>
                <c:pt idx="199">
                  <c:v>-5.3714955542004672E-3</c:v>
                </c:pt>
                <c:pt idx="200">
                  <c:v>3.4708886628320279E-2</c:v>
                </c:pt>
                <c:pt idx="201">
                  <c:v>2.3939501607159519E-2</c:v>
                </c:pt>
                <c:pt idx="202">
                  <c:v>-1.1781163290130348E-2</c:v>
                </c:pt>
                <c:pt idx="203">
                  <c:v>1.6849787719796172E-2</c:v>
                </c:pt>
                <c:pt idx="204">
                  <c:v>9.0423786047466814E-2</c:v>
                </c:pt>
                <c:pt idx="205">
                  <c:v>0.13414110625455766</c:v>
                </c:pt>
                <c:pt idx="206">
                  <c:v>0.14603629636470816</c:v>
                </c:pt>
                <c:pt idx="207">
                  <c:v>0.18574678310539139</c:v>
                </c:pt>
                <c:pt idx="208">
                  <c:v>0.24910143319482381</c:v>
                </c:pt>
                <c:pt idx="209">
                  <c:v>0.27728088756767466</c:v>
                </c:pt>
                <c:pt idx="210">
                  <c:v>0.25693282714270471</c:v>
                </c:pt>
                <c:pt idx="211">
                  <c:v>0.2881305904264182</c:v>
                </c:pt>
                <c:pt idx="212">
                  <c:v>0.23013017559798921</c:v>
                </c:pt>
                <c:pt idx="213">
                  <c:v>0.23002929171216846</c:v>
                </c:pt>
                <c:pt idx="214">
                  <c:v>0.28859367470118613</c:v>
                </c:pt>
                <c:pt idx="215">
                  <c:v>0.32810137757052105</c:v>
                </c:pt>
                <c:pt idx="216">
                  <c:v>0.31811760252052612</c:v>
                </c:pt>
                <c:pt idx="217">
                  <c:v>0.31325843051696345</c:v>
                </c:pt>
                <c:pt idx="218">
                  <c:v>0.28728106893089866</c:v>
                </c:pt>
                <c:pt idx="219">
                  <c:v>0.24774219281455512</c:v>
                </c:pt>
                <c:pt idx="220">
                  <c:v>0.28872792328856223</c:v>
                </c:pt>
                <c:pt idx="221">
                  <c:v>0.30737408586259862</c:v>
                </c:pt>
                <c:pt idx="222">
                  <c:v>0.30972403283359662</c:v>
                </c:pt>
                <c:pt idx="223">
                  <c:v>0.29197792686601232</c:v>
                </c:pt>
                <c:pt idx="224">
                  <c:v>0.26850326612476083</c:v>
                </c:pt>
                <c:pt idx="225">
                  <c:v>0.26460028089130327</c:v>
                </c:pt>
                <c:pt idx="226">
                  <c:v>0.29077739964886806</c:v>
                </c:pt>
                <c:pt idx="227">
                  <c:v>0.27938033692196251</c:v>
                </c:pt>
                <c:pt idx="228">
                  <c:v>0.26265975676278841</c:v>
                </c:pt>
                <c:pt idx="229">
                  <c:v>0.21171310546820621</c:v>
                </c:pt>
                <c:pt idx="230">
                  <c:v>0.13435442816821364</c:v>
                </c:pt>
                <c:pt idx="231">
                  <c:v>0.10690763905514555</c:v>
                </c:pt>
                <c:pt idx="232">
                  <c:v>9.4446437183389964E-2</c:v>
                </c:pt>
                <c:pt idx="233">
                  <c:v>6.5342265509240161E-2</c:v>
                </c:pt>
                <c:pt idx="234">
                  <c:v>1.932878275853489E-2</c:v>
                </c:pt>
                <c:pt idx="235">
                  <c:v>0.11865012245390472</c:v>
                </c:pt>
                <c:pt idx="236">
                  <c:v>0.11358220912108563</c:v>
                </c:pt>
                <c:pt idx="237">
                  <c:v>8.9741484435764463E-2</c:v>
                </c:pt>
                <c:pt idx="238">
                  <c:v>0.13226315621732199</c:v>
                </c:pt>
                <c:pt idx="239">
                  <c:v>0.13978156684472998</c:v>
                </c:pt>
                <c:pt idx="240">
                  <c:v>0.10321514472286419</c:v>
                </c:pt>
                <c:pt idx="241">
                  <c:v>8.9775236329874275E-2</c:v>
                </c:pt>
                <c:pt idx="242">
                  <c:v>5.9757604121486674E-2</c:v>
                </c:pt>
                <c:pt idx="243">
                  <c:v>9.9060815296994509E-2</c:v>
                </c:pt>
                <c:pt idx="244">
                  <c:v>0.12431424596970553</c:v>
                </c:pt>
                <c:pt idx="245">
                  <c:v>5.8152896337684057E-2</c:v>
                </c:pt>
                <c:pt idx="246">
                  <c:v>2.9033746613523315E-2</c:v>
                </c:pt>
                <c:pt idx="247">
                  <c:v>3.8758590163260109E-2</c:v>
                </c:pt>
                <c:pt idx="248">
                  <c:v>2.6894034547614742E-2</c:v>
                </c:pt>
                <c:pt idx="249">
                  <c:v>5.0267634665963401E-2</c:v>
                </c:pt>
                <c:pt idx="250">
                  <c:v>3.9660067410611566E-2</c:v>
                </c:pt>
                <c:pt idx="251">
                  <c:v>-6.2901792532320533E-3</c:v>
                </c:pt>
                <c:pt idx="252">
                  <c:v>-0.11613158536950863</c:v>
                </c:pt>
                <c:pt idx="253">
                  <c:v>-0.18570004204059198</c:v>
                </c:pt>
                <c:pt idx="254">
                  <c:v>-0.23448547740712644</c:v>
                </c:pt>
                <c:pt idx="255">
                  <c:v>-0.17076880618459378</c:v>
                </c:pt>
                <c:pt idx="256">
                  <c:v>-0.18518243619376784</c:v>
                </c:pt>
                <c:pt idx="257">
                  <c:v>-0.21234444896163296</c:v>
                </c:pt>
                <c:pt idx="258">
                  <c:v>-0.20032730038093149</c:v>
                </c:pt>
                <c:pt idx="259">
                  <c:v>-0.22589562915200245</c:v>
                </c:pt>
                <c:pt idx="260">
                  <c:v>-0.18902054766304777</c:v>
                </c:pt>
                <c:pt idx="261">
                  <c:v>-0.13458176395580046</c:v>
                </c:pt>
                <c:pt idx="262">
                  <c:v>-0.17088154152702173</c:v>
                </c:pt>
                <c:pt idx="263">
                  <c:v>-0.1773908266655666</c:v>
                </c:pt>
                <c:pt idx="264">
                  <c:v>-0.20769713169938342</c:v>
                </c:pt>
                <c:pt idx="265">
                  <c:v>-0.20177489518464387</c:v>
                </c:pt>
                <c:pt idx="266">
                  <c:v>-0.16070316705451193</c:v>
                </c:pt>
                <c:pt idx="267">
                  <c:v>-0.11997236938918621</c:v>
                </c:pt>
                <c:pt idx="268">
                  <c:v>-0.13773127021643394</c:v>
                </c:pt>
                <c:pt idx="269">
                  <c:v>-0.14597232142030314</c:v>
                </c:pt>
                <c:pt idx="270">
                  <c:v>-0.14299554873148845</c:v>
                </c:pt>
                <c:pt idx="271">
                  <c:v>-0.17985217527362818</c:v>
                </c:pt>
                <c:pt idx="272">
                  <c:v>-0.17913922629907086</c:v>
                </c:pt>
                <c:pt idx="273">
                  <c:v>-0.18921797530968465</c:v>
                </c:pt>
                <c:pt idx="274">
                  <c:v>-0.17453171846213567</c:v>
                </c:pt>
                <c:pt idx="275">
                  <c:v>-0.12201586279032595</c:v>
                </c:pt>
                <c:pt idx="276">
                  <c:v>-7.7415130191341608E-2</c:v>
                </c:pt>
                <c:pt idx="277">
                  <c:v>-3.1999120648621426E-2</c:v>
                </c:pt>
                <c:pt idx="278">
                  <c:v>-7.6933294984637191E-2</c:v>
                </c:pt>
                <c:pt idx="279">
                  <c:v>-0.10140021655627707</c:v>
                </c:pt>
                <c:pt idx="280">
                  <c:v>-0.15804231969992188</c:v>
                </c:pt>
                <c:pt idx="281">
                  <c:v>-0.12440397068947584</c:v>
                </c:pt>
                <c:pt idx="282">
                  <c:v>-0.1451015496346223</c:v>
                </c:pt>
                <c:pt idx="283">
                  <c:v>-0.14478146266643732</c:v>
                </c:pt>
                <c:pt idx="284">
                  <c:v>-0.14524763005890551</c:v>
                </c:pt>
                <c:pt idx="285">
                  <c:v>-0.13207337466688585</c:v>
                </c:pt>
                <c:pt idx="286">
                  <c:v>-0.12830649170130604</c:v>
                </c:pt>
                <c:pt idx="287">
                  <c:v>-0.12134803599251454</c:v>
                </c:pt>
                <c:pt idx="288">
                  <c:v>-0.12451284203730917</c:v>
                </c:pt>
                <c:pt idx="289">
                  <c:v>-8.8277211694897884E-2</c:v>
                </c:pt>
                <c:pt idx="290">
                  <c:v>-8.2202231524043823E-2</c:v>
                </c:pt>
                <c:pt idx="291">
                  <c:v>-6.0997942039646258E-2</c:v>
                </c:pt>
                <c:pt idx="292">
                  <c:v>-5.2819056591298263E-2</c:v>
                </c:pt>
                <c:pt idx="293">
                  <c:v>-7.3367783817387733E-2</c:v>
                </c:pt>
                <c:pt idx="294">
                  <c:v>-8.0093413237192324E-2</c:v>
                </c:pt>
                <c:pt idx="295">
                  <c:v>-0.10115470950647731</c:v>
                </c:pt>
                <c:pt idx="296">
                  <c:v>-6.5129821660805609E-2</c:v>
                </c:pt>
                <c:pt idx="297">
                  <c:v>-5.9683370978986017E-2</c:v>
                </c:pt>
                <c:pt idx="298">
                  <c:v>-6.4811863170207706E-2</c:v>
                </c:pt>
                <c:pt idx="299">
                  <c:v>-7.2309549558625674E-2</c:v>
                </c:pt>
                <c:pt idx="300">
                  <c:v>-7.950776499042056E-2</c:v>
                </c:pt>
                <c:pt idx="301">
                  <c:v>-0.10565689657252009</c:v>
                </c:pt>
                <c:pt idx="302">
                  <c:v>-0.10503993636266784</c:v>
                </c:pt>
                <c:pt idx="303">
                  <c:v>-0.1457665118079573</c:v>
                </c:pt>
                <c:pt idx="304">
                  <c:v>-0.16619445509280939</c:v>
                </c:pt>
                <c:pt idx="305">
                  <c:v>-0.16795273162931823</c:v>
                </c:pt>
                <c:pt idx="306">
                  <c:v>-0.16526599467252501</c:v>
                </c:pt>
                <c:pt idx="307">
                  <c:v>-0.17290543611686482</c:v>
                </c:pt>
                <c:pt idx="308">
                  <c:v>-0.19584712327639964</c:v>
                </c:pt>
                <c:pt idx="309">
                  <c:v>-0.23010208634731777</c:v>
                </c:pt>
                <c:pt idx="310">
                  <c:v>-0.2241658631471134</c:v>
                </c:pt>
                <c:pt idx="311">
                  <c:v>-0.18428628646370993</c:v>
                </c:pt>
                <c:pt idx="312">
                  <c:v>-0.17703469162488172</c:v>
                </c:pt>
                <c:pt idx="313">
                  <c:v>-0.18139304959397273</c:v>
                </c:pt>
                <c:pt idx="314">
                  <c:v>-0.16510612010882053</c:v>
                </c:pt>
                <c:pt idx="315">
                  <c:v>-0.14770093978805088</c:v>
                </c:pt>
                <c:pt idx="316">
                  <c:v>-0.14260988902457994</c:v>
                </c:pt>
                <c:pt idx="317">
                  <c:v>-0.13352600357355993</c:v>
                </c:pt>
                <c:pt idx="318">
                  <c:v>-0.1193300215035642</c:v>
                </c:pt>
                <c:pt idx="319">
                  <c:v>-0.10968783599441689</c:v>
                </c:pt>
                <c:pt idx="320">
                  <c:v>-0.12512984395899185</c:v>
                </c:pt>
                <c:pt idx="321">
                  <c:v>-0.10911895654969272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D-43CC-8C40-3AB519E62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69152"/>
        <c:axId val="71170688"/>
      </c:areaChart>
      <c:lineChart>
        <c:grouping val="standard"/>
        <c:varyColors val="0"/>
        <c:ser>
          <c:idx val="1"/>
          <c:order val="1"/>
          <c:tx>
            <c:strRef>
              <c:f>'3-BRL USD 99 Depr %'!$C$1</c:f>
              <c:strCache>
                <c:ptCount val="1"/>
                <c:pt idx="0">
                  <c:v> Sobre/(Sub)Valorização do BRL 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363"/>
              <c:layout>
                <c:manualLayout>
                  <c:x val="0"/>
                  <c:y val="2.14477332532467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5D-43CC-8C40-3AB519E62B02}"/>
                </c:ext>
              </c:extLst>
            </c:dLbl>
            <c:spPr>
              <a:solidFill>
                <a:srgbClr val="11D478"/>
              </a:solidFill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'3-BRL USD 99 Depr %'!$A$58:$A$380</c:f>
              <c:numCache>
                <c:formatCode>mmm\-yy</c:formatCode>
                <c:ptCount val="322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  <c:pt idx="202">
                  <c:v>42370</c:v>
                </c:pt>
                <c:pt idx="203">
                  <c:v>42401</c:v>
                </c:pt>
                <c:pt idx="204">
                  <c:v>42430</c:v>
                </c:pt>
                <c:pt idx="205">
                  <c:v>42461</c:v>
                </c:pt>
                <c:pt idx="206">
                  <c:v>42491</c:v>
                </c:pt>
                <c:pt idx="207">
                  <c:v>42522</c:v>
                </c:pt>
                <c:pt idx="208">
                  <c:v>42552</c:v>
                </c:pt>
                <c:pt idx="209">
                  <c:v>42583</c:v>
                </c:pt>
                <c:pt idx="210">
                  <c:v>42614</c:v>
                </c:pt>
                <c:pt idx="211">
                  <c:v>42644</c:v>
                </c:pt>
                <c:pt idx="212">
                  <c:v>42675</c:v>
                </c:pt>
                <c:pt idx="213">
                  <c:v>42705</c:v>
                </c:pt>
                <c:pt idx="214">
                  <c:v>42736</c:v>
                </c:pt>
                <c:pt idx="215">
                  <c:v>42767</c:v>
                </c:pt>
                <c:pt idx="216">
                  <c:v>42795</c:v>
                </c:pt>
                <c:pt idx="217">
                  <c:v>42826</c:v>
                </c:pt>
                <c:pt idx="218">
                  <c:v>42856</c:v>
                </c:pt>
                <c:pt idx="219">
                  <c:v>42887</c:v>
                </c:pt>
                <c:pt idx="220">
                  <c:v>42917</c:v>
                </c:pt>
                <c:pt idx="221">
                  <c:v>42948</c:v>
                </c:pt>
                <c:pt idx="222">
                  <c:v>42979</c:v>
                </c:pt>
                <c:pt idx="223">
                  <c:v>43009</c:v>
                </c:pt>
                <c:pt idx="224">
                  <c:v>43040</c:v>
                </c:pt>
                <c:pt idx="225">
                  <c:v>43070</c:v>
                </c:pt>
                <c:pt idx="226">
                  <c:v>43101</c:v>
                </c:pt>
                <c:pt idx="227">
                  <c:v>43132</c:v>
                </c:pt>
                <c:pt idx="228">
                  <c:v>43160</c:v>
                </c:pt>
                <c:pt idx="229">
                  <c:v>43191</c:v>
                </c:pt>
                <c:pt idx="230">
                  <c:v>43221</c:v>
                </c:pt>
                <c:pt idx="231">
                  <c:v>43252</c:v>
                </c:pt>
                <c:pt idx="232">
                  <c:v>43282</c:v>
                </c:pt>
                <c:pt idx="233">
                  <c:v>43313</c:v>
                </c:pt>
                <c:pt idx="234">
                  <c:v>43344</c:v>
                </c:pt>
                <c:pt idx="235">
                  <c:v>43374</c:v>
                </c:pt>
                <c:pt idx="236">
                  <c:v>43405</c:v>
                </c:pt>
                <c:pt idx="237">
                  <c:v>43435</c:v>
                </c:pt>
                <c:pt idx="238">
                  <c:v>43466</c:v>
                </c:pt>
                <c:pt idx="239">
                  <c:v>43497</c:v>
                </c:pt>
                <c:pt idx="240">
                  <c:v>43525</c:v>
                </c:pt>
                <c:pt idx="241">
                  <c:v>43556</c:v>
                </c:pt>
                <c:pt idx="242">
                  <c:v>43586</c:v>
                </c:pt>
                <c:pt idx="243">
                  <c:v>43617</c:v>
                </c:pt>
                <c:pt idx="244">
                  <c:v>43647</c:v>
                </c:pt>
                <c:pt idx="245">
                  <c:v>43678</c:v>
                </c:pt>
                <c:pt idx="246">
                  <c:v>43709</c:v>
                </c:pt>
                <c:pt idx="247">
                  <c:v>43739</c:v>
                </c:pt>
                <c:pt idx="248">
                  <c:v>43770</c:v>
                </c:pt>
                <c:pt idx="249">
                  <c:v>43800</c:v>
                </c:pt>
                <c:pt idx="250">
                  <c:v>43831</c:v>
                </c:pt>
                <c:pt idx="251">
                  <c:v>43862</c:v>
                </c:pt>
                <c:pt idx="252">
                  <c:v>43891</c:v>
                </c:pt>
                <c:pt idx="253">
                  <c:v>43922</c:v>
                </c:pt>
                <c:pt idx="254">
                  <c:v>43952</c:v>
                </c:pt>
                <c:pt idx="255">
                  <c:v>43983</c:v>
                </c:pt>
                <c:pt idx="256">
                  <c:v>44013</c:v>
                </c:pt>
                <c:pt idx="257">
                  <c:v>44044</c:v>
                </c:pt>
                <c:pt idx="258">
                  <c:v>44075</c:v>
                </c:pt>
                <c:pt idx="259">
                  <c:v>44105</c:v>
                </c:pt>
                <c:pt idx="260">
                  <c:v>44136</c:v>
                </c:pt>
                <c:pt idx="261">
                  <c:v>44166</c:v>
                </c:pt>
                <c:pt idx="262">
                  <c:v>44197</c:v>
                </c:pt>
                <c:pt idx="263">
                  <c:v>44228</c:v>
                </c:pt>
                <c:pt idx="264">
                  <c:v>44256</c:v>
                </c:pt>
                <c:pt idx="265">
                  <c:v>44287</c:v>
                </c:pt>
                <c:pt idx="266">
                  <c:v>44317</c:v>
                </c:pt>
                <c:pt idx="267">
                  <c:v>44348</c:v>
                </c:pt>
                <c:pt idx="268">
                  <c:v>44378</c:v>
                </c:pt>
                <c:pt idx="269">
                  <c:v>44409</c:v>
                </c:pt>
                <c:pt idx="270">
                  <c:v>44440</c:v>
                </c:pt>
                <c:pt idx="271">
                  <c:v>44470</c:v>
                </c:pt>
                <c:pt idx="272">
                  <c:v>44501</c:v>
                </c:pt>
                <c:pt idx="273">
                  <c:v>44531</c:v>
                </c:pt>
                <c:pt idx="274">
                  <c:v>44562</c:v>
                </c:pt>
                <c:pt idx="275">
                  <c:v>44593</c:v>
                </c:pt>
                <c:pt idx="276">
                  <c:v>44621</c:v>
                </c:pt>
                <c:pt idx="277">
                  <c:v>44652</c:v>
                </c:pt>
                <c:pt idx="278">
                  <c:v>44682</c:v>
                </c:pt>
                <c:pt idx="279">
                  <c:v>44713</c:v>
                </c:pt>
                <c:pt idx="280">
                  <c:v>44743</c:v>
                </c:pt>
                <c:pt idx="281">
                  <c:v>44774</c:v>
                </c:pt>
                <c:pt idx="282">
                  <c:v>44805</c:v>
                </c:pt>
                <c:pt idx="283">
                  <c:v>44835</c:v>
                </c:pt>
                <c:pt idx="284">
                  <c:v>44866</c:v>
                </c:pt>
                <c:pt idx="285">
                  <c:v>44896</c:v>
                </c:pt>
                <c:pt idx="286">
                  <c:v>44927</c:v>
                </c:pt>
                <c:pt idx="287">
                  <c:v>44958</c:v>
                </c:pt>
                <c:pt idx="288">
                  <c:v>44986</c:v>
                </c:pt>
                <c:pt idx="289">
                  <c:v>45017</c:v>
                </c:pt>
                <c:pt idx="290">
                  <c:v>45047</c:v>
                </c:pt>
                <c:pt idx="291">
                  <c:v>45078</c:v>
                </c:pt>
                <c:pt idx="292">
                  <c:v>45108</c:v>
                </c:pt>
                <c:pt idx="293">
                  <c:v>45139</c:v>
                </c:pt>
                <c:pt idx="294">
                  <c:v>45170</c:v>
                </c:pt>
                <c:pt idx="295">
                  <c:v>45200</c:v>
                </c:pt>
                <c:pt idx="296">
                  <c:v>45231</c:v>
                </c:pt>
                <c:pt idx="297">
                  <c:v>45261</c:v>
                </c:pt>
                <c:pt idx="298">
                  <c:v>45292</c:v>
                </c:pt>
                <c:pt idx="299">
                  <c:v>45323</c:v>
                </c:pt>
                <c:pt idx="300">
                  <c:v>45352</c:v>
                </c:pt>
                <c:pt idx="301">
                  <c:v>45383</c:v>
                </c:pt>
                <c:pt idx="302">
                  <c:v>45413</c:v>
                </c:pt>
                <c:pt idx="303">
                  <c:v>45444</c:v>
                </c:pt>
                <c:pt idx="304">
                  <c:v>45474</c:v>
                </c:pt>
                <c:pt idx="305">
                  <c:v>45505</c:v>
                </c:pt>
                <c:pt idx="306">
                  <c:v>45536</c:v>
                </c:pt>
                <c:pt idx="307">
                  <c:v>45566</c:v>
                </c:pt>
                <c:pt idx="308">
                  <c:v>45597</c:v>
                </c:pt>
                <c:pt idx="309">
                  <c:v>45627</c:v>
                </c:pt>
                <c:pt idx="310">
                  <c:v>45658</c:v>
                </c:pt>
                <c:pt idx="311">
                  <c:v>45689</c:v>
                </c:pt>
                <c:pt idx="312">
                  <c:v>45717</c:v>
                </c:pt>
                <c:pt idx="313">
                  <c:v>45748</c:v>
                </c:pt>
                <c:pt idx="314">
                  <c:v>45778</c:v>
                </c:pt>
                <c:pt idx="315">
                  <c:v>45809</c:v>
                </c:pt>
                <c:pt idx="316">
                  <c:v>45839</c:v>
                </c:pt>
                <c:pt idx="317">
                  <c:v>45870</c:v>
                </c:pt>
                <c:pt idx="318">
                  <c:v>45901</c:v>
                </c:pt>
                <c:pt idx="319">
                  <c:v>45962</c:v>
                </c:pt>
                <c:pt idx="320">
                  <c:v>45992</c:v>
                </c:pt>
                <c:pt idx="321">
                  <c:v>46023</c:v>
                </c:pt>
              </c:numCache>
            </c:numRef>
          </c:cat>
          <c:val>
            <c:numRef>
              <c:f>'3-BRL USD 99 Depr %'!$C$58:$C$380</c:f>
              <c:numCache>
                <c:formatCode>0.0%</c:formatCode>
                <c:ptCount val="322"/>
                <c:pt idx="0">
                  <c:v>-3.4095668412115199E-4</c:v>
                </c:pt>
                <c:pt idx="1">
                  <c:v>0.11813563851843689</c:v>
                </c:pt>
                <c:pt idx="2">
                  <c:v>0.12855308059625226</c:v>
                </c:pt>
                <c:pt idx="3">
                  <c:v>7.8230412783263592E-2</c:v>
                </c:pt>
                <c:pt idx="4">
                  <c:v>6.5297397119399303E-2</c:v>
                </c:pt>
                <c:pt idx="5">
                  <c:v>2.2011415419499469E-2</c:v>
                </c:pt>
                <c:pt idx="6">
                  <c:v>1.2409448659926881E-2</c:v>
                </c:pt>
                <c:pt idx="7">
                  <c:v>-1.6003040981943273E-2</c:v>
                </c:pt>
                <c:pt idx="8">
                  <c:v>1.373179679527281E-2</c:v>
                </c:pt>
                <c:pt idx="9">
                  <c:v>6.8026202197121854E-2</c:v>
                </c:pt>
                <c:pt idx="10">
                  <c:v>9.4252190067310559E-2</c:v>
                </c:pt>
                <c:pt idx="11">
                  <c:v>0.10756525194610789</c:v>
                </c:pt>
                <c:pt idx="12">
                  <c:v>0.12162258614817656</c:v>
                </c:pt>
                <c:pt idx="13">
                  <c:v>0.10964037289230344</c:v>
                </c:pt>
                <c:pt idx="14">
                  <c:v>7.1660265564407855E-2</c:v>
                </c:pt>
                <c:pt idx="15">
                  <c:v>8.0182851925288068E-2</c:v>
                </c:pt>
                <c:pt idx="16">
                  <c:v>0.1020821477050613</c:v>
                </c:pt>
                <c:pt idx="17">
                  <c:v>0.10948253671495589</c:v>
                </c:pt>
                <c:pt idx="18">
                  <c:v>8.822368778298384E-2</c:v>
                </c:pt>
                <c:pt idx="19">
                  <c:v>6.4468011129226399E-2</c:v>
                </c:pt>
                <c:pt idx="20">
                  <c:v>2.8578456599184676E-2</c:v>
                </c:pt>
                <c:pt idx="21">
                  <c:v>2.837089128176129E-2</c:v>
                </c:pt>
                <c:pt idx="22">
                  <c:v>3.1663057062391031E-2</c:v>
                </c:pt>
                <c:pt idx="23">
                  <c:v>8.3200461853782937E-3</c:v>
                </c:pt>
                <c:pt idx="24">
                  <c:v>-3.3466956779451551E-2</c:v>
                </c:pt>
                <c:pt idx="25">
                  <c:v>-7.7027762635857755E-2</c:v>
                </c:pt>
                <c:pt idx="26">
                  <c:v>-0.11862092727058793</c:v>
                </c:pt>
                <c:pt idx="27">
                  <c:v>-0.14487508060676457</c:v>
                </c:pt>
                <c:pt idx="28">
                  <c:v>-0.16371594731707451</c:v>
                </c:pt>
                <c:pt idx="29">
                  <c:v>-0.17282465380563861</c:v>
                </c:pt>
                <c:pt idx="30">
                  <c:v>-0.22330227216634158</c:v>
                </c:pt>
                <c:pt idx="31">
                  <c:v>-0.23371356389716369</c:v>
                </c:pt>
                <c:pt idx="32">
                  <c:v>-0.16697471920530449</c:v>
                </c:pt>
                <c:pt idx="33">
                  <c:v>-9.4331294940763089E-2</c:v>
                </c:pt>
                <c:pt idx="34">
                  <c:v>-9.7040270230099201E-2</c:v>
                </c:pt>
                <c:pt idx="35">
                  <c:v>-0.11413885326054363</c:v>
                </c:pt>
                <c:pt idx="36">
                  <c:v>-8.6000684159781682E-2</c:v>
                </c:pt>
                <c:pt idx="37">
                  <c:v>-7.3284489244262674E-2</c:v>
                </c:pt>
                <c:pt idx="38">
                  <c:v>-0.13125203914447081</c:v>
                </c:pt>
                <c:pt idx="39">
                  <c:v>-0.20270348552403317</c:v>
                </c:pt>
                <c:pt idx="40">
                  <c:v>-0.25521354330657253</c:v>
                </c:pt>
                <c:pt idx="41">
                  <c:v>-0.2939530997137475</c:v>
                </c:pt>
                <c:pt idx="42">
                  <c:v>-0.33941506403934907</c:v>
                </c:pt>
                <c:pt idx="43">
                  <c:v>-0.4134059364267314</c:v>
                </c:pt>
                <c:pt idx="44">
                  <c:v>-0.35690752882055332</c:v>
                </c:pt>
                <c:pt idx="45">
                  <c:v>-0.3511940536528565</c:v>
                </c:pt>
                <c:pt idx="46">
                  <c:v>-0.30421071962384461</c:v>
                </c:pt>
                <c:pt idx="47">
                  <c:v>-0.32820591398274768</c:v>
                </c:pt>
                <c:pt idx="48">
                  <c:v>-0.29544134794395449</c:v>
                </c:pt>
                <c:pt idx="49">
                  <c:v>-0.21228526957404914</c:v>
                </c:pt>
                <c:pt idx="50">
                  <c:v>-0.16223147582244424</c:v>
                </c:pt>
                <c:pt idx="51">
                  <c:v>-0.1440240424788739</c:v>
                </c:pt>
                <c:pt idx="52">
                  <c:v>-0.14129933134591011</c:v>
                </c:pt>
                <c:pt idx="53">
                  <c:v>-0.17663361873268968</c:v>
                </c:pt>
                <c:pt idx="54">
                  <c:v>-0.15072673450711715</c:v>
                </c:pt>
                <c:pt idx="55">
                  <c:v>-0.13001511725192338</c:v>
                </c:pt>
                <c:pt idx="56">
                  <c:v>-0.13955274971624498</c:v>
                </c:pt>
                <c:pt idx="57">
                  <c:v>-0.136889564663499</c:v>
                </c:pt>
                <c:pt idx="58">
                  <c:v>-0.11284126351564494</c:v>
                </c:pt>
                <c:pt idx="59">
                  <c:v>-0.13616985384336677</c:v>
                </c:pt>
                <c:pt idx="60">
                  <c:v>-0.12959086349261018</c:v>
                </c:pt>
                <c:pt idx="61">
                  <c:v>-0.12979214329419542</c:v>
                </c:pt>
                <c:pt idx="62">
                  <c:v>-0.18482576280112284</c:v>
                </c:pt>
                <c:pt idx="63">
                  <c:v>-0.18964417818611223</c:v>
                </c:pt>
                <c:pt idx="64">
                  <c:v>-0.1558138757007882</c:v>
                </c:pt>
                <c:pt idx="65">
                  <c:v>-0.14039186465209019</c:v>
                </c:pt>
                <c:pt idx="66">
                  <c:v>-0.10589604581647705</c:v>
                </c:pt>
                <c:pt idx="67">
                  <c:v>-9.5116309265077525E-2</c:v>
                </c:pt>
                <c:pt idx="68">
                  <c:v>-6.6990639415805076E-2</c:v>
                </c:pt>
                <c:pt idx="69">
                  <c:v>-3.3650468095358543E-2</c:v>
                </c:pt>
                <c:pt idx="70">
                  <c:v>-2.0817803941946766E-2</c:v>
                </c:pt>
                <c:pt idx="71">
                  <c:v>1.5214373833245309E-2</c:v>
                </c:pt>
                <c:pt idx="72">
                  <c:v>-2.6500584973523478E-2</c:v>
                </c:pt>
                <c:pt idx="73">
                  <c:v>2.3782020422352446E-2</c:v>
                </c:pt>
                <c:pt idx="74">
                  <c:v>8.1824215759689123E-2</c:v>
                </c:pt>
                <c:pt idx="75">
                  <c:v>9.9223029956369668E-2</c:v>
                </c:pt>
                <c:pt idx="76">
                  <c:v>0.11618536101599086</c:v>
                </c:pt>
                <c:pt idx="77">
                  <c:v>0.11760683924082183</c:v>
                </c:pt>
                <c:pt idx="78">
                  <c:v>0.14028135413210086</c:v>
                </c:pt>
                <c:pt idx="79">
                  <c:v>0.16581027242210955</c:v>
                </c:pt>
                <c:pt idx="80">
                  <c:v>0.20599144208336484</c:v>
                </c:pt>
                <c:pt idx="81">
                  <c:v>0.17539472050328131</c:v>
                </c:pt>
                <c:pt idx="82">
                  <c:v>0.17900492634896148</c:v>
                </c:pt>
                <c:pt idx="83">
                  <c:v>0.24270988847505093</c:v>
                </c:pt>
                <c:pt idx="84">
                  <c:v>0.24631820938182059</c:v>
                </c:pt>
                <c:pt idx="85">
                  <c:v>0.25215458549545033</c:v>
                </c:pt>
                <c:pt idx="86">
                  <c:v>0.220378390882779</c:v>
                </c:pt>
                <c:pt idx="87">
                  <c:v>0.17739602650457553</c:v>
                </c:pt>
                <c:pt idx="88">
                  <c:v>0.20651459906714775</c:v>
                </c:pt>
                <c:pt idx="89">
                  <c:v>0.2233258595734624</c:v>
                </c:pt>
                <c:pt idx="90">
                  <c:v>0.2261192617166119</c:v>
                </c:pt>
                <c:pt idx="91">
                  <c:v>0.24688706234665658</c:v>
                </c:pt>
                <c:pt idx="92">
                  <c:v>0.24770260070000027</c:v>
                </c:pt>
                <c:pt idx="93">
                  <c:v>0.25835755717287712</c:v>
                </c:pt>
                <c:pt idx="94">
                  <c:v>0.2655096875694769</c:v>
                </c:pt>
                <c:pt idx="95">
                  <c:v>0.28879599303651782</c:v>
                </c:pt>
                <c:pt idx="96">
                  <c:v>0.28769568257431533</c:v>
                </c:pt>
                <c:pt idx="97">
                  <c:v>0.31876892680746383</c:v>
                </c:pt>
                <c:pt idx="98">
                  <c:v>0.34769814466567905</c:v>
                </c:pt>
                <c:pt idx="99">
                  <c:v>0.38336480902930448</c:v>
                </c:pt>
                <c:pt idx="100">
                  <c:v>0.42285478885934857</c:v>
                </c:pt>
                <c:pt idx="101">
                  <c:v>0.3718846343531339</c:v>
                </c:pt>
                <c:pt idx="102">
                  <c:v>0.4194471333792622</c:v>
                </c:pt>
                <c:pt idx="103">
                  <c:v>0.49853843702422806</c:v>
                </c:pt>
                <c:pt idx="104">
                  <c:v>0.52108399414406947</c:v>
                </c:pt>
                <c:pt idx="105">
                  <c:v>0.51852355386562032</c:v>
                </c:pt>
                <c:pt idx="106">
                  <c:v>0.53033618050260745</c:v>
                </c:pt>
                <c:pt idx="107">
                  <c:v>0.57265952603453507</c:v>
                </c:pt>
                <c:pt idx="108">
                  <c:v>0.58526387014753922</c:v>
                </c:pt>
                <c:pt idx="109">
                  <c:v>0.60130505104822052</c:v>
                </c:pt>
                <c:pt idx="110">
                  <c:v>0.63097519796847856</c:v>
                </c:pt>
                <c:pt idx="111">
                  <c:v>0.66703636498339658</c:v>
                </c:pt>
                <c:pt idx="112">
                  <c:v>0.69737764049887363</c:v>
                </c:pt>
                <c:pt idx="113">
                  <c:v>0.68375280635936497</c:v>
                </c:pt>
                <c:pt idx="114">
                  <c:v>0.51570974598545205</c:v>
                </c:pt>
                <c:pt idx="115">
                  <c:v>0.27471007095593958</c:v>
                </c:pt>
                <c:pt idx="116">
                  <c:v>0.25046069950939986</c:v>
                </c:pt>
                <c:pt idx="117">
                  <c:v>0.19946342913311765</c:v>
                </c:pt>
                <c:pt idx="118">
                  <c:v>0.24541639342058041</c:v>
                </c:pt>
                <c:pt idx="119">
                  <c:v>0.24148830778955843</c:v>
                </c:pt>
                <c:pt idx="120">
                  <c:v>0.24073991556723784</c:v>
                </c:pt>
                <c:pt idx="121">
                  <c:v>0.30490541804148541</c:v>
                </c:pt>
                <c:pt idx="122">
                  <c:v>0.40030580831020579</c:v>
                </c:pt>
                <c:pt idx="123">
                  <c:v>0.46687491614558074</c:v>
                </c:pt>
                <c:pt idx="124">
                  <c:v>0.48926614991008233</c:v>
                </c:pt>
                <c:pt idx="125">
                  <c:v>0.55895658692220684</c:v>
                </c:pt>
                <c:pt idx="126">
                  <c:v>0.58451435804211149</c:v>
                </c:pt>
                <c:pt idx="127">
                  <c:v>0.66337022221304842</c:v>
                </c:pt>
                <c:pt idx="128">
                  <c:v>0.67836410028504579</c:v>
                </c:pt>
                <c:pt idx="129">
                  <c:v>0.66496977759171738</c:v>
                </c:pt>
                <c:pt idx="130">
                  <c:v>0.64252121903712944</c:v>
                </c:pt>
                <c:pt idx="131">
                  <c:v>0.59977152659161126</c:v>
                </c:pt>
                <c:pt idx="132">
                  <c:v>0.65115421915486627</c:v>
                </c:pt>
                <c:pt idx="133">
                  <c:v>0.68817570670396844</c:v>
                </c:pt>
                <c:pt idx="134">
                  <c:v>0.63892085585825042</c:v>
                </c:pt>
                <c:pt idx="135">
                  <c:v>0.64859238418182641</c:v>
                </c:pt>
                <c:pt idx="136">
                  <c:v>0.68314518276130665</c:v>
                </c:pt>
                <c:pt idx="137">
                  <c:v>0.68970063904332379</c:v>
                </c:pt>
                <c:pt idx="138">
                  <c:v>0.73770453957046933</c:v>
                </c:pt>
                <c:pt idx="139">
                  <c:v>0.78344936138761367</c:v>
                </c:pt>
                <c:pt idx="140">
                  <c:v>0.76696708867928676</c:v>
                </c:pt>
                <c:pt idx="141">
                  <c:v>0.79506271774369375</c:v>
                </c:pt>
                <c:pt idx="142">
                  <c:v>0.82193219659228656</c:v>
                </c:pt>
                <c:pt idx="143">
                  <c:v>0.83598272311800437</c:v>
                </c:pt>
                <c:pt idx="144">
                  <c:v>0.83983622451243467</c:v>
                </c:pt>
                <c:pt idx="145">
                  <c:v>0.93031227996034849</c:v>
                </c:pt>
                <c:pt idx="146">
                  <c:v>0.89823327816393195</c:v>
                </c:pt>
                <c:pt idx="147">
                  <c:v>0.9328332038054632</c:v>
                </c:pt>
                <c:pt idx="148">
                  <c:v>0.96452815747719911</c:v>
                </c:pt>
                <c:pt idx="149">
                  <c:v>0.92220103142239829</c:v>
                </c:pt>
                <c:pt idx="150">
                  <c:v>0.76360568963809139</c:v>
                </c:pt>
                <c:pt idx="151">
                  <c:v>0.75231739028440558</c:v>
                </c:pt>
                <c:pt idx="152">
                  <c:v>0.74381662224125478</c:v>
                </c:pt>
                <c:pt idx="153">
                  <c:v>0.71212314437071167</c:v>
                </c:pt>
                <c:pt idx="154">
                  <c:v>0.75914883421344603</c:v>
                </c:pt>
                <c:pt idx="155">
                  <c:v>0.83199935536123326</c:v>
                </c:pt>
                <c:pt idx="156">
                  <c:v>0.74518846009347506</c:v>
                </c:pt>
                <c:pt idx="157">
                  <c:v>0.69610737919954602</c:v>
                </c:pt>
                <c:pt idx="158">
                  <c:v>0.58974401309894264</c:v>
                </c:pt>
                <c:pt idx="159">
                  <c:v>0.54548431031864975</c:v>
                </c:pt>
                <c:pt idx="160">
                  <c:v>0.56777782911412733</c:v>
                </c:pt>
                <c:pt idx="161">
                  <c:v>0.56644402520625592</c:v>
                </c:pt>
                <c:pt idx="162">
                  <c:v>0.56915693900541187</c:v>
                </c:pt>
                <c:pt idx="163">
                  <c:v>0.57705396068910564</c:v>
                </c:pt>
                <c:pt idx="164">
                  <c:v>0.56460514386967642</c:v>
                </c:pt>
                <c:pt idx="165">
                  <c:v>0.57660697816263351</c:v>
                </c:pt>
                <c:pt idx="166">
                  <c:v>0.61927095599032289</c:v>
                </c:pt>
                <c:pt idx="167">
                  <c:v>0.66511838917919586</c:v>
                </c:pt>
                <c:pt idx="168">
                  <c:v>0.66102298027044437</c:v>
                </c:pt>
                <c:pt idx="169">
                  <c:v>0.65401515841830915</c:v>
                </c:pt>
                <c:pt idx="170">
                  <c:v>0.62969471964276003</c:v>
                </c:pt>
                <c:pt idx="171">
                  <c:v>0.52647268884664422</c:v>
                </c:pt>
                <c:pt idx="172">
                  <c:v>0.473228021324402</c:v>
                </c:pt>
                <c:pt idx="173">
                  <c:v>0.42001124320225025</c:v>
                </c:pt>
                <c:pt idx="174">
                  <c:v>0.46655208979107221</c:v>
                </c:pt>
                <c:pt idx="175">
                  <c:v>0.53366029131808546</c:v>
                </c:pt>
                <c:pt idx="176">
                  <c:v>0.47369024618086431</c:v>
                </c:pt>
                <c:pt idx="177">
                  <c:v>0.45544472678354442</c:v>
                </c:pt>
                <c:pt idx="178">
                  <c:v>0.4375422902141668</c:v>
                </c:pt>
                <c:pt idx="179">
                  <c:v>0.43979078669046756</c:v>
                </c:pt>
                <c:pt idx="180">
                  <c:v>0.47853622378431382</c:v>
                </c:pt>
                <c:pt idx="181">
                  <c:v>0.54698114316261415</c:v>
                </c:pt>
                <c:pt idx="182">
                  <c:v>0.55502066654981874</c:v>
                </c:pt>
                <c:pt idx="183">
                  <c:v>0.55104295262575609</c:v>
                </c:pt>
                <c:pt idx="184">
                  <c:v>0.55879957596990515</c:v>
                </c:pt>
                <c:pt idx="185">
                  <c:v>0.53278916592668146</c:v>
                </c:pt>
                <c:pt idx="186">
                  <c:v>0.49863613809649965</c:v>
                </c:pt>
                <c:pt idx="187">
                  <c:v>0.4374308179991333</c:v>
                </c:pt>
                <c:pt idx="188">
                  <c:v>0.3945981777934342</c:v>
                </c:pt>
                <c:pt idx="189">
                  <c:v>0.36663647114560849</c:v>
                </c:pt>
                <c:pt idx="190">
                  <c:v>0.39279644338931319</c:v>
                </c:pt>
                <c:pt idx="191">
                  <c:v>0.31239120417505384</c:v>
                </c:pt>
                <c:pt idx="192">
                  <c:v>0.18727561304062457</c:v>
                </c:pt>
                <c:pt idx="193">
                  <c:v>0.23063697530520422</c:v>
                </c:pt>
                <c:pt idx="194">
                  <c:v>0.22642568381030159</c:v>
                </c:pt>
                <c:pt idx="195">
                  <c:v>0.21047225568794214</c:v>
                </c:pt>
                <c:pt idx="196">
                  <c:v>0.17587632160879263</c:v>
                </c:pt>
                <c:pt idx="197">
                  <c:v>8.3385225838764399E-2</c:v>
                </c:pt>
                <c:pt idx="198">
                  <c:v>-2.0116081489741977E-2</c:v>
                </c:pt>
                <c:pt idx="199">
                  <c:v>-5.3714955542004672E-3</c:v>
                </c:pt>
                <c:pt idx="200">
                  <c:v>3.4708886628320279E-2</c:v>
                </c:pt>
                <c:pt idx="201">
                  <c:v>2.3939501607159519E-2</c:v>
                </c:pt>
                <c:pt idx="202">
                  <c:v>-1.1781163290130348E-2</c:v>
                </c:pt>
                <c:pt idx="203">
                  <c:v>1.6849787719796172E-2</c:v>
                </c:pt>
                <c:pt idx="204">
                  <c:v>9.0423786047466814E-2</c:v>
                </c:pt>
                <c:pt idx="205">
                  <c:v>0.13414110625455766</c:v>
                </c:pt>
                <c:pt idx="206">
                  <c:v>0.14603629636470816</c:v>
                </c:pt>
                <c:pt idx="207">
                  <c:v>0.18574678310539139</c:v>
                </c:pt>
                <c:pt idx="208">
                  <c:v>0.24910143319482381</c:v>
                </c:pt>
                <c:pt idx="209">
                  <c:v>0.27728088756767466</c:v>
                </c:pt>
                <c:pt idx="210">
                  <c:v>0.25693282714270471</c:v>
                </c:pt>
                <c:pt idx="211">
                  <c:v>0.2881305904264182</c:v>
                </c:pt>
                <c:pt idx="212">
                  <c:v>0.23013017559798921</c:v>
                </c:pt>
                <c:pt idx="213">
                  <c:v>0.23002929171216846</c:v>
                </c:pt>
                <c:pt idx="214">
                  <c:v>0.28859367470118613</c:v>
                </c:pt>
                <c:pt idx="215">
                  <c:v>0.32810137757052105</c:v>
                </c:pt>
                <c:pt idx="216">
                  <c:v>0.31811760252052612</c:v>
                </c:pt>
                <c:pt idx="217">
                  <c:v>0.31325843051696345</c:v>
                </c:pt>
                <c:pt idx="218">
                  <c:v>0.28728106893089866</c:v>
                </c:pt>
                <c:pt idx="219">
                  <c:v>0.24774219281455512</c:v>
                </c:pt>
                <c:pt idx="220">
                  <c:v>0.28872792328856223</c:v>
                </c:pt>
                <c:pt idx="221">
                  <c:v>0.30737408586259862</c:v>
                </c:pt>
                <c:pt idx="222">
                  <c:v>0.30972403283359662</c:v>
                </c:pt>
                <c:pt idx="223">
                  <c:v>0.29197792686601232</c:v>
                </c:pt>
                <c:pt idx="224">
                  <c:v>0.26850326612476083</c:v>
                </c:pt>
                <c:pt idx="225">
                  <c:v>0.26460028089130327</c:v>
                </c:pt>
                <c:pt idx="226">
                  <c:v>0.29077739964886806</c:v>
                </c:pt>
                <c:pt idx="227">
                  <c:v>0.27938033692196251</c:v>
                </c:pt>
                <c:pt idx="228">
                  <c:v>0.26265975676278841</c:v>
                </c:pt>
                <c:pt idx="229">
                  <c:v>0.21171310546820621</c:v>
                </c:pt>
                <c:pt idx="230">
                  <c:v>0.13435442816821364</c:v>
                </c:pt>
                <c:pt idx="231">
                  <c:v>0.10690763905514555</c:v>
                </c:pt>
                <c:pt idx="232">
                  <c:v>9.4446437183389964E-2</c:v>
                </c:pt>
                <c:pt idx="233">
                  <c:v>6.5342265509240161E-2</c:v>
                </c:pt>
                <c:pt idx="234">
                  <c:v>1.932878275853489E-2</c:v>
                </c:pt>
                <c:pt idx="235">
                  <c:v>0.11865012245390472</c:v>
                </c:pt>
                <c:pt idx="236">
                  <c:v>0.11358220912108563</c:v>
                </c:pt>
                <c:pt idx="237">
                  <c:v>8.9741484435764463E-2</c:v>
                </c:pt>
                <c:pt idx="238">
                  <c:v>0.13226315621732199</c:v>
                </c:pt>
                <c:pt idx="239">
                  <c:v>0.13978156684472998</c:v>
                </c:pt>
                <c:pt idx="240">
                  <c:v>0.10321514472286419</c:v>
                </c:pt>
                <c:pt idx="241">
                  <c:v>8.9775236329874275E-2</c:v>
                </c:pt>
                <c:pt idx="242">
                  <c:v>5.9757604121486674E-2</c:v>
                </c:pt>
                <c:pt idx="243">
                  <c:v>9.9060815296994509E-2</c:v>
                </c:pt>
                <c:pt idx="244">
                  <c:v>0.12431424596970553</c:v>
                </c:pt>
                <c:pt idx="245">
                  <c:v>5.8152896337684057E-2</c:v>
                </c:pt>
                <c:pt idx="246">
                  <c:v>2.9033746613523315E-2</c:v>
                </c:pt>
                <c:pt idx="247">
                  <c:v>3.8758590163260109E-2</c:v>
                </c:pt>
                <c:pt idx="248">
                  <c:v>2.6894034547614742E-2</c:v>
                </c:pt>
                <c:pt idx="249">
                  <c:v>5.0267634665963401E-2</c:v>
                </c:pt>
                <c:pt idx="250">
                  <c:v>3.9660067410611566E-2</c:v>
                </c:pt>
                <c:pt idx="251">
                  <c:v>-6.2901792532320533E-3</c:v>
                </c:pt>
                <c:pt idx="252">
                  <c:v>-0.11613158536950863</c:v>
                </c:pt>
                <c:pt idx="253">
                  <c:v>-0.18570004204059198</c:v>
                </c:pt>
                <c:pt idx="254">
                  <c:v>-0.23448547740712644</c:v>
                </c:pt>
                <c:pt idx="255">
                  <c:v>-0.17076880618459378</c:v>
                </c:pt>
                <c:pt idx="256">
                  <c:v>-0.18518243619376784</c:v>
                </c:pt>
                <c:pt idx="257">
                  <c:v>-0.21234444896163296</c:v>
                </c:pt>
                <c:pt idx="258">
                  <c:v>-0.20032730038093149</c:v>
                </c:pt>
                <c:pt idx="259">
                  <c:v>-0.22589562915200245</c:v>
                </c:pt>
                <c:pt idx="260">
                  <c:v>-0.18902054766304777</c:v>
                </c:pt>
                <c:pt idx="261">
                  <c:v>-0.13458176395580046</c:v>
                </c:pt>
                <c:pt idx="262">
                  <c:v>-0.17088154152702173</c:v>
                </c:pt>
                <c:pt idx="263">
                  <c:v>-0.1773908266655666</c:v>
                </c:pt>
                <c:pt idx="264">
                  <c:v>-0.20769713169938342</c:v>
                </c:pt>
                <c:pt idx="265">
                  <c:v>-0.20177489518464387</c:v>
                </c:pt>
                <c:pt idx="266">
                  <c:v>-0.16070316705451193</c:v>
                </c:pt>
                <c:pt idx="267">
                  <c:v>-0.11997236938918621</c:v>
                </c:pt>
                <c:pt idx="268">
                  <c:v>-0.13773127021643394</c:v>
                </c:pt>
                <c:pt idx="269">
                  <c:v>-0.14597232142030314</c:v>
                </c:pt>
                <c:pt idx="270">
                  <c:v>-0.14299554873148845</c:v>
                </c:pt>
                <c:pt idx="271">
                  <c:v>-0.17985217527362818</c:v>
                </c:pt>
                <c:pt idx="272">
                  <c:v>-0.17913922629907086</c:v>
                </c:pt>
                <c:pt idx="273">
                  <c:v>-0.18921797530968465</c:v>
                </c:pt>
                <c:pt idx="274">
                  <c:v>-0.17453171846213567</c:v>
                </c:pt>
                <c:pt idx="275">
                  <c:v>-0.12201586279032595</c:v>
                </c:pt>
                <c:pt idx="276">
                  <c:v>-7.7415130191341608E-2</c:v>
                </c:pt>
                <c:pt idx="277">
                  <c:v>-3.1999120648621426E-2</c:v>
                </c:pt>
                <c:pt idx="278">
                  <c:v>-7.6933294984637191E-2</c:v>
                </c:pt>
                <c:pt idx="279">
                  <c:v>-0.10140021655627707</c:v>
                </c:pt>
                <c:pt idx="280">
                  <c:v>-0.15804231969992188</c:v>
                </c:pt>
                <c:pt idx="281">
                  <c:v>-0.12440397068947584</c:v>
                </c:pt>
                <c:pt idx="282">
                  <c:v>-0.1451015496346223</c:v>
                </c:pt>
                <c:pt idx="283">
                  <c:v>-0.14478146266643732</c:v>
                </c:pt>
                <c:pt idx="284">
                  <c:v>-0.14524763005890551</c:v>
                </c:pt>
                <c:pt idx="285">
                  <c:v>-0.13207337466688585</c:v>
                </c:pt>
                <c:pt idx="286">
                  <c:v>-0.12830649170130604</c:v>
                </c:pt>
                <c:pt idx="287">
                  <c:v>-0.12134803599251454</c:v>
                </c:pt>
                <c:pt idx="288">
                  <c:v>-0.12451284203730917</c:v>
                </c:pt>
                <c:pt idx="289">
                  <c:v>-8.8277211694897884E-2</c:v>
                </c:pt>
                <c:pt idx="290">
                  <c:v>-8.2202231524043823E-2</c:v>
                </c:pt>
                <c:pt idx="291">
                  <c:v>-6.0997942039646258E-2</c:v>
                </c:pt>
                <c:pt idx="292">
                  <c:v>-5.2819056591298263E-2</c:v>
                </c:pt>
                <c:pt idx="293">
                  <c:v>-7.3367783817387733E-2</c:v>
                </c:pt>
                <c:pt idx="294">
                  <c:v>-8.0093413237192324E-2</c:v>
                </c:pt>
                <c:pt idx="295">
                  <c:v>-0.10115470950647731</c:v>
                </c:pt>
                <c:pt idx="296">
                  <c:v>-6.5129821660805609E-2</c:v>
                </c:pt>
                <c:pt idx="297">
                  <c:v>-5.9683370978986017E-2</c:v>
                </c:pt>
                <c:pt idx="298">
                  <c:v>-6.4811863170207706E-2</c:v>
                </c:pt>
                <c:pt idx="299">
                  <c:v>-7.2309549558625674E-2</c:v>
                </c:pt>
                <c:pt idx="300">
                  <c:v>-7.950776499042056E-2</c:v>
                </c:pt>
                <c:pt idx="301">
                  <c:v>-0.10565689657252009</c:v>
                </c:pt>
                <c:pt idx="302">
                  <c:v>-0.10503993636266784</c:v>
                </c:pt>
                <c:pt idx="303">
                  <c:v>-0.1457665118079573</c:v>
                </c:pt>
                <c:pt idx="304">
                  <c:v>-0.16619445509280939</c:v>
                </c:pt>
                <c:pt idx="305">
                  <c:v>-0.16795273162931823</c:v>
                </c:pt>
                <c:pt idx="306">
                  <c:v>-0.16526599467252501</c:v>
                </c:pt>
                <c:pt idx="307">
                  <c:v>-0.17290543611686482</c:v>
                </c:pt>
                <c:pt idx="308">
                  <c:v>-0.19584712327639964</c:v>
                </c:pt>
                <c:pt idx="309">
                  <c:v>-0.23010208634731777</c:v>
                </c:pt>
                <c:pt idx="310">
                  <c:v>-0.2241658631471134</c:v>
                </c:pt>
                <c:pt idx="311">
                  <c:v>-0.18428628646370993</c:v>
                </c:pt>
                <c:pt idx="312">
                  <c:v>-0.17703469162488172</c:v>
                </c:pt>
                <c:pt idx="313">
                  <c:v>-0.18139304959397273</c:v>
                </c:pt>
                <c:pt idx="314">
                  <c:v>-0.16510612010882053</c:v>
                </c:pt>
                <c:pt idx="315">
                  <c:v>-0.14770093978805088</c:v>
                </c:pt>
                <c:pt idx="316">
                  <c:v>-0.14260988902457994</c:v>
                </c:pt>
                <c:pt idx="317">
                  <c:v>-0.13352600357355993</c:v>
                </c:pt>
                <c:pt idx="318">
                  <c:v>-0.1193300215035642</c:v>
                </c:pt>
                <c:pt idx="319">
                  <c:v>-0.10968783599441689</c:v>
                </c:pt>
                <c:pt idx="320">
                  <c:v>-0.12512984395899185</c:v>
                </c:pt>
                <c:pt idx="321">
                  <c:v>-0.10911895654969272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5D-43CC-8C40-3AB519E62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9152"/>
        <c:axId val="71170688"/>
      </c:lineChart>
      <c:lineChart>
        <c:grouping val="standard"/>
        <c:varyColors val="0"/>
        <c:ser>
          <c:idx val="2"/>
          <c:order val="2"/>
          <c:tx>
            <c:strRef>
              <c:f>'3-BRL USD 99 Depr %'!$D$1</c:f>
              <c:strCache>
                <c:ptCount val="1"/>
                <c:pt idx="0">
                  <c:v>BTC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'3-BRL USD 99 Depr %'!$A$58:$A$380</c:f>
              <c:numCache>
                <c:formatCode>mmm\-yy</c:formatCode>
                <c:ptCount val="322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  <c:pt idx="202">
                  <c:v>42370</c:v>
                </c:pt>
                <c:pt idx="203">
                  <c:v>42401</c:v>
                </c:pt>
                <c:pt idx="204">
                  <c:v>42430</c:v>
                </c:pt>
                <c:pt idx="205">
                  <c:v>42461</c:v>
                </c:pt>
                <c:pt idx="206">
                  <c:v>42491</c:v>
                </c:pt>
                <c:pt idx="207">
                  <c:v>42522</c:v>
                </c:pt>
                <c:pt idx="208">
                  <c:v>42552</c:v>
                </c:pt>
                <c:pt idx="209">
                  <c:v>42583</c:v>
                </c:pt>
                <c:pt idx="210">
                  <c:v>42614</c:v>
                </c:pt>
                <c:pt idx="211">
                  <c:v>42644</c:v>
                </c:pt>
                <c:pt idx="212">
                  <c:v>42675</c:v>
                </c:pt>
                <c:pt idx="213">
                  <c:v>42705</c:v>
                </c:pt>
                <c:pt idx="214">
                  <c:v>42736</c:v>
                </c:pt>
                <c:pt idx="215">
                  <c:v>42767</c:v>
                </c:pt>
                <c:pt idx="216">
                  <c:v>42795</c:v>
                </c:pt>
                <c:pt idx="217">
                  <c:v>42826</c:v>
                </c:pt>
                <c:pt idx="218">
                  <c:v>42856</c:v>
                </c:pt>
                <c:pt idx="219">
                  <c:v>42887</c:v>
                </c:pt>
                <c:pt idx="220">
                  <c:v>42917</c:v>
                </c:pt>
                <c:pt idx="221">
                  <c:v>42948</c:v>
                </c:pt>
                <c:pt idx="222">
                  <c:v>42979</c:v>
                </c:pt>
                <c:pt idx="223">
                  <c:v>43009</c:v>
                </c:pt>
                <c:pt idx="224">
                  <c:v>43040</c:v>
                </c:pt>
                <c:pt idx="225">
                  <c:v>43070</c:v>
                </c:pt>
                <c:pt idx="226">
                  <c:v>43101</c:v>
                </c:pt>
                <c:pt idx="227">
                  <c:v>43132</c:v>
                </c:pt>
                <c:pt idx="228">
                  <c:v>43160</c:v>
                </c:pt>
                <c:pt idx="229">
                  <c:v>43191</c:v>
                </c:pt>
                <c:pt idx="230">
                  <c:v>43221</c:v>
                </c:pt>
                <c:pt idx="231">
                  <c:v>43252</c:v>
                </c:pt>
                <c:pt idx="232">
                  <c:v>43282</c:v>
                </c:pt>
                <c:pt idx="233">
                  <c:v>43313</c:v>
                </c:pt>
                <c:pt idx="234">
                  <c:v>43344</c:v>
                </c:pt>
                <c:pt idx="235">
                  <c:v>43374</c:v>
                </c:pt>
                <c:pt idx="236">
                  <c:v>43405</c:v>
                </c:pt>
                <c:pt idx="237">
                  <c:v>43435</c:v>
                </c:pt>
                <c:pt idx="238">
                  <c:v>43466</c:v>
                </c:pt>
                <c:pt idx="239">
                  <c:v>43497</c:v>
                </c:pt>
                <c:pt idx="240">
                  <c:v>43525</c:v>
                </c:pt>
                <c:pt idx="241">
                  <c:v>43556</c:v>
                </c:pt>
                <c:pt idx="242">
                  <c:v>43586</c:v>
                </c:pt>
                <c:pt idx="243">
                  <c:v>43617</c:v>
                </c:pt>
                <c:pt idx="244">
                  <c:v>43647</c:v>
                </c:pt>
                <c:pt idx="245">
                  <c:v>43678</c:v>
                </c:pt>
                <c:pt idx="246">
                  <c:v>43709</c:v>
                </c:pt>
                <c:pt idx="247">
                  <c:v>43739</c:v>
                </c:pt>
                <c:pt idx="248">
                  <c:v>43770</c:v>
                </c:pt>
                <c:pt idx="249">
                  <c:v>43800</c:v>
                </c:pt>
                <c:pt idx="250">
                  <c:v>43831</c:v>
                </c:pt>
                <c:pt idx="251">
                  <c:v>43862</c:v>
                </c:pt>
                <c:pt idx="252">
                  <c:v>43891</c:v>
                </c:pt>
                <c:pt idx="253">
                  <c:v>43922</c:v>
                </c:pt>
                <c:pt idx="254">
                  <c:v>43952</c:v>
                </c:pt>
                <c:pt idx="255">
                  <c:v>43983</c:v>
                </c:pt>
                <c:pt idx="256">
                  <c:v>44013</c:v>
                </c:pt>
                <c:pt idx="257">
                  <c:v>44044</c:v>
                </c:pt>
                <c:pt idx="258">
                  <c:v>44075</c:v>
                </c:pt>
                <c:pt idx="259">
                  <c:v>44105</c:v>
                </c:pt>
                <c:pt idx="260">
                  <c:v>44136</c:v>
                </c:pt>
                <c:pt idx="261">
                  <c:v>44166</c:v>
                </c:pt>
                <c:pt idx="262">
                  <c:v>44197</c:v>
                </c:pt>
                <c:pt idx="263">
                  <c:v>44228</c:v>
                </c:pt>
                <c:pt idx="264">
                  <c:v>44256</c:v>
                </c:pt>
                <c:pt idx="265">
                  <c:v>44287</c:v>
                </c:pt>
                <c:pt idx="266">
                  <c:v>44317</c:v>
                </c:pt>
                <c:pt idx="267">
                  <c:v>44348</c:v>
                </c:pt>
                <c:pt idx="268">
                  <c:v>44378</c:v>
                </c:pt>
                <c:pt idx="269">
                  <c:v>44409</c:v>
                </c:pt>
                <c:pt idx="270">
                  <c:v>44440</c:v>
                </c:pt>
                <c:pt idx="271">
                  <c:v>44470</c:v>
                </c:pt>
                <c:pt idx="272">
                  <c:v>44501</c:v>
                </c:pt>
                <c:pt idx="273">
                  <c:v>44531</c:v>
                </c:pt>
                <c:pt idx="274">
                  <c:v>44562</c:v>
                </c:pt>
                <c:pt idx="275">
                  <c:v>44593</c:v>
                </c:pt>
                <c:pt idx="276">
                  <c:v>44621</c:v>
                </c:pt>
                <c:pt idx="277">
                  <c:v>44652</c:v>
                </c:pt>
                <c:pt idx="278">
                  <c:v>44682</c:v>
                </c:pt>
                <c:pt idx="279">
                  <c:v>44713</c:v>
                </c:pt>
                <c:pt idx="280">
                  <c:v>44743</c:v>
                </c:pt>
                <c:pt idx="281">
                  <c:v>44774</c:v>
                </c:pt>
                <c:pt idx="282">
                  <c:v>44805</c:v>
                </c:pt>
                <c:pt idx="283">
                  <c:v>44835</c:v>
                </c:pt>
                <c:pt idx="284">
                  <c:v>44866</c:v>
                </c:pt>
                <c:pt idx="285">
                  <c:v>44896</c:v>
                </c:pt>
                <c:pt idx="286">
                  <c:v>44927</c:v>
                </c:pt>
                <c:pt idx="287">
                  <c:v>44958</c:v>
                </c:pt>
                <c:pt idx="288">
                  <c:v>44986</c:v>
                </c:pt>
                <c:pt idx="289">
                  <c:v>45017</c:v>
                </c:pt>
                <c:pt idx="290">
                  <c:v>45047</c:v>
                </c:pt>
                <c:pt idx="291">
                  <c:v>45078</c:v>
                </c:pt>
                <c:pt idx="292">
                  <c:v>45108</c:v>
                </c:pt>
                <c:pt idx="293">
                  <c:v>45139</c:v>
                </c:pt>
                <c:pt idx="294">
                  <c:v>45170</c:v>
                </c:pt>
                <c:pt idx="295">
                  <c:v>45200</c:v>
                </c:pt>
                <c:pt idx="296">
                  <c:v>45231</c:v>
                </c:pt>
                <c:pt idx="297">
                  <c:v>45261</c:v>
                </c:pt>
                <c:pt idx="298">
                  <c:v>45292</c:v>
                </c:pt>
                <c:pt idx="299">
                  <c:v>45323</c:v>
                </c:pt>
                <c:pt idx="300">
                  <c:v>45352</c:v>
                </c:pt>
                <c:pt idx="301">
                  <c:v>45383</c:v>
                </c:pt>
                <c:pt idx="302">
                  <c:v>45413</c:v>
                </c:pt>
                <c:pt idx="303">
                  <c:v>45444</c:v>
                </c:pt>
                <c:pt idx="304">
                  <c:v>45474</c:v>
                </c:pt>
                <c:pt idx="305">
                  <c:v>45505</c:v>
                </c:pt>
                <c:pt idx="306">
                  <c:v>45536</c:v>
                </c:pt>
                <c:pt idx="307">
                  <c:v>45566</c:v>
                </c:pt>
                <c:pt idx="308">
                  <c:v>45597</c:v>
                </c:pt>
                <c:pt idx="309">
                  <c:v>45627</c:v>
                </c:pt>
                <c:pt idx="310">
                  <c:v>45658</c:v>
                </c:pt>
                <c:pt idx="311">
                  <c:v>45689</c:v>
                </c:pt>
                <c:pt idx="312">
                  <c:v>45717</c:v>
                </c:pt>
                <c:pt idx="313">
                  <c:v>45748</c:v>
                </c:pt>
                <c:pt idx="314">
                  <c:v>45778</c:v>
                </c:pt>
                <c:pt idx="315">
                  <c:v>45809</c:v>
                </c:pt>
                <c:pt idx="316">
                  <c:v>45839</c:v>
                </c:pt>
                <c:pt idx="317">
                  <c:v>45870</c:v>
                </c:pt>
                <c:pt idx="318">
                  <c:v>45901</c:v>
                </c:pt>
                <c:pt idx="319">
                  <c:v>45962</c:v>
                </c:pt>
                <c:pt idx="320">
                  <c:v>45992</c:v>
                </c:pt>
                <c:pt idx="321">
                  <c:v>46023</c:v>
                </c:pt>
              </c:numCache>
            </c:numRef>
          </c:cat>
          <c:val>
            <c:numRef>
              <c:f>'3-BRL USD 99 Depr %'!$D$58:$D$380</c:f>
              <c:numCache>
                <c:formatCode>0.0%</c:formatCode>
                <c:ptCount val="3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5D-43CC-8C40-3AB519E62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920064"/>
        <c:axId val="70918528"/>
      </c:lineChart>
      <c:dateAx>
        <c:axId val="711691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85000"/>
                  <a:lumOff val="15000"/>
                </a:schemeClr>
              </a:solidFill>
              <a:prstDash val="sysDash"/>
              <a:round/>
            </a:ln>
            <a:effectLst/>
          </c:spPr>
        </c:minorGridlines>
        <c:numFmt formatCode="mmm\-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bg1">
                <a:lumMod val="75000"/>
              </a:schemeClr>
            </a:solidFill>
            <a:prstDash val="solid"/>
            <a:round/>
          </a:ln>
          <a:effectLst/>
        </c:spPr>
        <c:txPr>
          <a:bodyPr rot="-60000000" vert="horz"/>
          <a:lstStyle/>
          <a:p>
            <a:pPr>
              <a:defRPr sz="1800"/>
            </a:pPr>
            <a:endParaRPr lang="pt-BR"/>
          </a:p>
        </c:txPr>
        <c:crossAx val="71170688"/>
        <c:crosses val="autoZero"/>
        <c:auto val="1"/>
        <c:lblOffset val="100"/>
        <c:baseTimeUnit val="days"/>
        <c:minorUnit val="12"/>
        <c:minorTimeUnit val="months"/>
      </c:dateAx>
      <c:valAx>
        <c:axId val="711706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85000"/>
                  <a:lumOff val="15000"/>
                </a:schemeClr>
              </a:solidFill>
              <a:prstDash val="sysDash"/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71169152"/>
        <c:crosses val="autoZero"/>
        <c:crossBetween val="between"/>
        <c:majorUnit val="0.1"/>
      </c:valAx>
      <c:valAx>
        <c:axId val="70918528"/>
        <c:scaling>
          <c:orientation val="minMax"/>
          <c:max val="1"/>
          <c:min val="-0.5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70920064"/>
        <c:crosses val="max"/>
        <c:crossBetween val="between"/>
        <c:majorUnit val="0.1"/>
      </c:valAx>
      <c:dateAx>
        <c:axId val="7092006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7091852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pt-BR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sz="2000">
          <a:solidFill>
            <a:schemeClr val="bg1"/>
          </a:solidFill>
          <a:latin typeface="Inter" panose="02000503000000020004" pitchFamily="2" charset="0"/>
          <a:ea typeface="Inter" panose="02000503000000020004" pitchFamily="2" charset="0"/>
          <a:cs typeface="Open Sans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'BRL e USD Chart'!$D$1</c:f>
              <c:strCache>
                <c:ptCount val="1"/>
                <c:pt idx="0">
                  <c:v>Real (jul/94 a set/23)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'BRL e USD Chart'!$C$2:$C$353</c:f>
              <c:numCache>
                <c:formatCode>mmm\-yy</c:formatCode>
                <c:ptCount val="352"/>
                <c:pt idx="0">
                  <c:v>34486</c:v>
                </c:pt>
                <c:pt idx="1">
                  <c:v>34516</c:v>
                </c:pt>
                <c:pt idx="2">
                  <c:v>34547</c:v>
                </c:pt>
                <c:pt idx="3">
                  <c:v>34578</c:v>
                </c:pt>
                <c:pt idx="4">
                  <c:v>34608</c:v>
                </c:pt>
                <c:pt idx="5">
                  <c:v>34639</c:v>
                </c:pt>
                <c:pt idx="6">
                  <c:v>34669</c:v>
                </c:pt>
                <c:pt idx="7">
                  <c:v>34700</c:v>
                </c:pt>
                <c:pt idx="8">
                  <c:v>34731</c:v>
                </c:pt>
                <c:pt idx="9">
                  <c:v>34759</c:v>
                </c:pt>
                <c:pt idx="10">
                  <c:v>34790</c:v>
                </c:pt>
                <c:pt idx="11">
                  <c:v>34820</c:v>
                </c:pt>
                <c:pt idx="12">
                  <c:v>34851</c:v>
                </c:pt>
                <c:pt idx="13">
                  <c:v>34881</c:v>
                </c:pt>
                <c:pt idx="14">
                  <c:v>34912</c:v>
                </c:pt>
                <c:pt idx="15">
                  <c:v>34943</c:v>
                </c:pt>
                <c:pt idx="16">
                  <c:v>34973</c:v>
                </c:pt>
                <c:pt idx="17">
                  <c:v>35004</c:v>
                </c:pt>
                <c:pt idx="18">
                  <c:v>35034</c:v>
                </c:pt>
                <c:pt idx="19">
                  <c:v>35065</c:v>
                </c:pt>
                <c:pt idx="20">
                  <c:v>35096</c:v>
                </c:pt>
                <c:pt idx="21">
                  <c:v>35125</c:v>
                </c:pt>
                <c:pt idx="22">
                  <c:v>35156</c:v>
                </c:pt>
                <c:pt idx="23">
                  <c:v>35186</c:v>
                </c:pt>
                <c:pt idx="24">
                  <c:v>35217</c:v>
                </c:pt>
                <c:pt idx="25">
                  <c:v>35247</c:v>
                </c:pt>
                <c:pt idx="26">
                  <c:v>35278</c:v>
                </c:pt>
                <c:pt idx="27">
                  <c:v>35309</c:v>
                </c:pt>
                <c:pt idx="28">
                  <c:v>35339</c:v>
                </c:pt>
                <c:pt idx="29">
                  <c:v>35370</c:v>
                </c:pt>
                <c:pt idx="30">
                  <c:v>35400</c:v>
                </c:pt>
                <c:pt idx="31">
                  <c:v>35431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  <c:pt idx="262">
                  <c:v>42461</c:v>
                </c:pt>
                <c:pt idx="263">
                  <c:v>42491</c:v>
                </c:pt>
                <c:pt idx="264">
                  <c:v>42522</c:v>
                </c:pt>
                <c:pt idx="265">
                  <c:v>42552</c:v>
                </c:pt>
                <c:pt idx="266">
                  <c:v>42583</c:v>
                </c:pt>
                <c:pt idx="267">
                  <c:v>42614</c:v>
                </c:pt>
                <c:pt idx="268">
                  <c:v>42644</c:v>
                </c:pt>
                <c:pt idx="269">
                  <c:v>42675</c:v>
                </c:pt>
                <c:pt idx="270">
                  <c:v>42705</c:v>
                </c:pt>
                <c:pt idx="271">
                  <c:v>42736</c:v>
                </c:pt>
                <c:pt idx="272">
                  <c:v>42767</c:v>
                </c:pt>
                <c:pt idx="273">
                  <c:v>42795</c:v>
                </c:pt>
                <c:pt idx="274">
                  <c:v>42826</c:v>
                </c:pt>
                <c:pt idx="275">
                  <c:v>42856</c:v>
                </c:pt>
                <c:pt idx="276">
                  <c:v>42887</c:v>
                </c:pt>
                <c:pt idx="277">
                  <c:v>42917</c:v>
                </c:pt>
                <c:pt idx="278">
                  <c:v>42948</c:v>
                </c:pt>
                <c:pt idx="279">
                  <c:v>42979</c:v>
                </c:pt>
                <c:pt idx="280">
                  <c:v>43009</c:v>
                </c:pt>
                <c:pt idx="281">
                  <c:v>43040</c:v>
                </c:pt>
                <c:pt idx="282">
                  <c:v>43070</c:v>
                </c:pt>
                <c:pt idx="283">
                  <c:v>43101</c:v>
                </c:pt>
                <c:pt idx="284">
                  <c:v>43132</c:v>
                </c:pt>
                <c:pt idx="285">
                  <c:v>43160</c:v>
                </c:pt>
                <c:pt idx="286">
                  <c:v>43191</c:v>
                </c:pt>
                <c:pt idx="287">
                  <c:v>43221</c:v>
                </c:pt>
                <c:pt idx="288">
                  <c:v>43252</c:v>
                </c:pt>
                <c:pt idx="289">
                  <c:v>43282</c:v>
                </c:pt>
                <c:pt idx="290">
                  <c:v>43313</c:v>
                </c:pt>
                <c:pt idx="291">
                  <c:v>43344</c:v>
                </c:pt>
                <c:pt idx="292">
                  <c:v>43374</c:v>
                </c:pt>
                <c:pt idx="293">
                  <c:v>43405</c:v>
                </c:pt>
                <c:pt idx="294">
                  <c:v>43435</c:v>
                </c:pt>
                <c:pt idx="295">
                  <c:v>43466</c:v>
                </c:pt>
                <c:pt idx="296">
                  <c:v>43497</c:v>
                </c:pt>
                <c:pt idx="297">
                  <c:v>43525</c:v>
                </c:pt>
                <c:pt idx="298">
                  <c:v>43556</c:v>
                </c:pt>
                <c:pt idx="299">
                  <c:v>43586</c:v>
                </c:pt>
                <c:pt idx="300">
                  <c:v>43617</c:v>
                </c:pt>
                <c:pt idx="301">
                  <c:v>43647</c:v>
                </c:pt>
                <c:pt idx="302">
                  <c:v>43678</c:v>
                </c:pt>
                <c:pt idx="303">
                  <c:v>43709</c:v>
                </c:pt>
                <c:pt idx="304">
                  <c:v>43739</c:v>
                </c:pt>
                <c:pt idx="305">
                  <c:v>43770</c:v>
                </c:pt>
                <c:pt idx="306">
                  <c:v>43800</c:v>
                </c:pt>
                <c:pt idx="307">
                  <c:v>43831</c:v>
                </c:pt>
                <c:pt idx="308">
                  <c:v>43862</c:v>
                </c:pt>
                <c:pt idx="309">
                  <c:v>43891</c:v>
                </c:pt>
                <c:pt idx="310">
                  <c:v>43922</c:v>
                </c:pt>
                <c:pt idx="311">
                  <c:v>43952</c:v>
                </c:pt>
                <c:pt idx="312">
                  <c:v>43983</c:v>
                </c:pt>
                <c:pt idx="313">
                  <c:v>44013</c:v>
                </c:pt>
                <c:pt idx="314">
                  <c:v>44044</c:v>
                </c:pt>
                <c:pt idx="315">
                  <c:v>44075</c:v>
                </c:pt>
                <c:pt idx="316">
                  <c:v>44105</c:v>
                </c:pt>
                <c:pt idx="317">
                  <c:v>44136</c:v>
                </c:pt>
                <c:pt idx="318">
                  <c:v>44166</c:v>
                </c:pt>
                <c:pt idx="319">
                  <c:v>44197</c:v>
                </c:pt>
                <c:pt idx="320">
                  <c:v>44228</c:v>
                </c:pt>
                <c:pt idx="321">
                  <c:v>44256</c:v>
                </c:pt>
                <c:pt idx="322">
                  <c:v>44287</c:v>
                </c:pt>
                <c:pt idx="323">
                  <c:v>44317</c:v>
                </c:pt>
                <c:pt idx="324">
                  <c:v>44348</c:v>
                </c:pt>
                <c:pt idx="325">
                  <c:v>44378</c:v>
                </c:pt>
                <c:pt idx="326">
                  <c:v>44409</c:v>
                </c:pt>
                <c:pt idx="327">
                  <c:v>44440</c:v>
                </c:pt>
                <c:pt idx="328">
                  <c:v>44470</c:v>
                </c:pt>
                <c:pt idx="329">
                  <c:v>44501</c:v>
                </c:pt>
                <c:pt idx="330">
                  <c:v>44531</c:v>
                </c:pt>
                <c:pt idx="331">
                  <c:v>44562</c:v>
                </c:pt>
                <c:pt idx="332">
                  <c:v>44593</c:v>
                </c:pt>
                <c:pt idx="333">
                  <c:v>44621</c:v>
                </c:pt>
                <c:pt idx="334">
                  <c:v>44652</c:v>
                </c:pt>
                <c:pt idx="335">
                  <c:v>44682</c:v>
                </c:pt>
                <c:pt idx="336">
                  <c:v>44713</c:v>
                </c:pt>
                <c:pt idx="337">
                  <c:v>44743</c:v>
                </c:pt>
                <c:pt idx="338">
                  <c:v>44774</c:v>
                </c:pt>
                <c:pt idx="339">
                  <c:v>44805</c:v>
                </c:pt>
                <c:pt idx="340">
                  <c:v>44835</c:v>
                </c:pt>
                <c:pt idx="341">
                  <c:v>44866</c:v>
                </c:pt>
                <c:pt idx="342">
                  <c:v>44896</c:v>
                </c:pt>
                <c:pt idx="343">
                  <c:v>44927</c:v>
                </c:pt>
                <c:pt idx="344">
                  <c:v>44958</c:v>
                </c:pt>
                <c:pt idx="345">
                  <c:v>44986</c:v>
                </c:pt>
                <c:pt idx="346">
                  <c:v>45017</c:v>
                </c:pt>
                <c:pt idx="347">
                  <c:v>45047</c:v>
                </c:pt>
                <c:pt idx="348">
                  <c:v>45078</c:v>
                </c:pt>
                <c:pt idx="349">
                  <c:v>45108</c:v>
                </c:pt>
                <c:pt idx="350">
                  <c:v>45139</c:v>
                </c:pt>
                <c:pt idx="351">
                  <c:v>45170</c:v>
                </c:pt>
              </c:numCache>
            </c:numRef>
          </c:cat>
          <c:val>
            <c:numRef>
              <c:f>'BRL e USD Chart'!$D$2:$D$353</c:f>
              <c:numCache>
                <c:formatCode>_(* #,##0.00_);_(* \(#,##0.00\);_(* "-"??_);_(@_)</c:formatCode>
                <c:ptCount val="352"/>
                <c:pt idx="0">
                  <c:v>100</c:v>
                </c:pt>
                <c:pt idx="1">
                  <c:v>93.597903406963681</c:v>
                </c:pt>
                <c:pt idx="2">
                  <c:v>91.88877224323943</c:v>
                </c:pt>
                <c:pt idx="3">
                  <c:v>90.504060123352133</c:v>
                </c:pt>
                <c:pt idx="4">
                  <c:v>88.193393220962903</c:v>
                </c:pt>
                <c:pt idx="5">
                  <c:v>85.782893902308047</c:v>
                </c:pt>
                <c:pt idx="6">
                  <c:v>84.340668471446335</c:v>
                </c:pt>
                <c:pt idx="7">
                  <c:v>82.930844121382819</c:v>
                </c:pt>
                <c:pt idx="8">
                  <c:v>82.093490518098235</c:v>
                </c:pt>
                <c:pt idx="9">
                  <c:v>80.840463336384261</c:v>
                </c:pt>
                <c:pt idx="10">
                  <c:v>78.922643108839466</c:v>
                </c:pt>
                <c:pt idx="11">
                  <c:v>76.870208540800107</c:v>
                </c:pt>
                <c:pt idx="12">
                  <c:v>75.171336339526803</c:v>
                </c:pt>
                <c:pt idx="13">
                  <c:v>73.438194938967172</c:v>
                </c:pt>
                <c:pt idx="14">
                  <c:v>72.718283928079188</c:v>
                </c:pt>
                <c:pt idx="15">
                  <c:v>72.005430169402089</c:v>
                </c:pt>
                <c:pt idx="16">
                  <c:v>71.004269962924852</c:v>
                </c:pt>
                <c:pt idx="17">
                  <c:v>69.975628227973658</c:v>
                </c:pt>
                <c:pt idx="18">
                  <c:v>68.900776120493944</c:v>
                </c:pt>
                <c:pt idx="19">
                  <c:v>67.989713953516812</c:v>
                </c:pt>
                <c:pt idx="20">
                  <c:v>67.296559391781472</c:v>
                </c:pt>
                <c:pt idx="21">
                  <c:v>67.061842941486262</c:v>
                </c:pt>
                <c:pt idx="22">
                  <c:v>66.22737797895148</c:v>
                </c:pt>
                <c:pt idx="23">
                  <c:v>65.429142441169219</c:v>
                </c:pt>
                <c:pt idx="24">
                  <c:v>64.659692105118324</c:v>
                </c:pt>
                <c:pt idx="25">
                  <c:v>63.949848783620126</c:v>
                </c:pt>
                <c:pt idx="26">
                  <c:v>63.669702094404741</c:v>
                </c:pt>
                <c:pt idx="27">
                  <c:v>63.574340583529441</c:v>
                </c:pt>
                <c:pt idx="28">
                  <c:v>63.38418801947104</c:v>
                </c:pt>
                <c:pt idx="29">
                  <c:v>63.182005601546088</c:v>
                </c:pt>
                <c:pt idx="30">
                  <c:v>62.88643933666377</c:v>
                </c:pt>
                <c:pt idx="31">
                  <c:v>62.153033540881374</c:v>
                </c:pt>
                <c:pt idx="32">
                  <c:v>61.843814468538689</c:v>
                </c:pt>
                <c:pt idx="33">
                  <c:v>61.530011410345914</c:v>
                </c:pt>
                <c:pt idx="34">
                  <c:v>60.993270628812382</c:v>
                </c:pt>
                <c:pt idx="35">
                  <c:v>60.744219329561176</c:v>
                </c:pt>
                <c:pt idx="36">
                  <c:v>60.417962332963171</c:v>
                </c:pt>
                <c:pt idx="37">
                  <c:v>60.285334596850099</c:v>
                </c:pt>
                <c:pt idx="38">
                  <c:v>60.297394075665224</c:v>
                </c:pt>
                <c:pt idx="39">
                  <c:v>60.261237333265271</c:v>
                </c:pt>
                <c:pt idx="40">
                  <c:v>60.122954537828264</c:v>
                </c:pt>
                <c:pt idx="41">
                  <c:v>60.020918975569792</c:v>
                </c:pt>
                <c:pt idx="42">
                  <c:v>59.763934059115599</c:v>
                </c:pt>
                <c:pt idx="43">
                  <c:v>59.342601587841912</c:v>
                </c:pt>
                <c:pt idx="44">
                  <c:v>59.070875560264703</c:v>
                </c:pt>
                <c:pt idx="45">
                  <c:v>58.870715128826689</c:v>
                </c:pt>
                <c:pt idx="46">
                  <c:v>58.729763695956386</c:v>
                </c:pt>
                <c:pt idx="47">
                  <c:v>58.437575816872041</c:v>
                </c:pt>
                <c:pt idx="48">
                  <c:v>58.425890638744292</c:v>
                </c:pt>
                <c:pt idx="49">
                  <c:v>58.49608594187454</c:v>
                </c:pt>
                <c:pt idx="50">
                  <c:v>58.795945262714383</c:v>
                </c:pt>
                <c:pt idx="51">
                  <c:v>58.925581542107025</c:v>
                </c:pt>
                <c:pt idx="52">
                  <c:v>58.913798782350554</c:v>
                </c:pt>
                <c:pt idx="53">
                  <c:v>58.984580278684973</c:v>
                </c:pt>
                <c:pt idx="54">
                  <c:v>58.790571393087781</c:v>
                </c:pt>
                <c:pt idx="55">
                  <c:v>58.381898106343392</c:v>
                </c:pt>
                <c:pt idx="56">
                  <c:v>57.775257898410082</c:v>
                </c:pt>
                <c:pt idx="57">
                  <c:v>57.146644805549045</c:v>
                </c:pt>
                <c:pt idx="58">
                  <c:v>56.828405733441762</c:v>
                </c:pt>
                <c:pt idx="59">
                  <c:v>56.658430442115424</c:v>
                </c:pt>
                <c:pt idx="60">
                  <c:v>56.550983573326107</c:v>
                </c:pt>
                <c:pt idx="61">
                  <c:v>55.941224229227529</c:v>
                </c:pt>
                <c:pt idx="62">
                  <c:v>55.629697920870647</c:v>
                </c:pt>
                <c:pt idx="63">
                  <c:v>55.457778806570282</c:v>
                </c:pt>
                <c:pt idx="64">
                  <c:v>54.805592258691846</c:v>
                </c:pt>
                <c:pt idx="65">
                  <c:v>54.28983879018508</c:v>
                </c:pt>
                <c:pt idx="66">
                  <c:v>53.96604253497523</c:v>
                </c:pt>
                <c:pt idx="67">
                  <c:v>53.633514743565129</c:v>
                </c:pt>
                <c:pt idx="68">
                  <c:v>53.563881697358561</c:v>
                </c:pt>
                <c:pt idx="69">
                  <c:v>53.446299837715593</c:v>
                </c:pt>
                <c:pt idx="70">
                  <c:v>53.222764227958173</c:v>
                </c:pt>
                <c:pt idx="71">
                  <c:v>53.217442483709796</c:v>
                </c:pt>
                <c:pt idx="72">
                  <c:v>53.095323240257208</c:v>
                </c:pt>
                <c:pt idx="73">
                  <c:v>52.254033304061814</c:v>
                </c:pt>
                <c:pt idx="74">
                  <c:v>51.578356829594128</c:v>
                </c:pt>
                <c:pt idx="75">
                  <c:v>51.459998832279886</c:v>
                </c:pt>
                <c:pt idx="76">
                  <c:v>51.388055554503573</c:v>
                </c:pt>
                <c:pt idx="77">
                  <c:v>51.22413831190547</c:v>
                </c:pt>
                <c:pt idx="78">
                  <c:v>50.923688549463634</c:v>
                </c:pt>
                <c:pt idx="79">
                  <c:v>50.635068658112388</c:v>
                </c:pt>
                <c:pt idx="80">
                  <c:v>50.403213874290657</c:v>
                </c:pt>
                <c:pt idx="81">
                  <c:v>50.212406728721511</c:v>
                </c:pt>
                <c:pt idx="82">
                  <c:v>49.922854174509361</c:v>
                </c:pt>
                <c:pt idx="83">
                  <c:v>49.719006248888917</c:v>
                </c:pt>
                <c:pt idx="84">
                  <c:v>49.461804863598203</c:v>
                </c:pt>
                <c:pt idx="85">
                  <c:v>48.812597319252149</c:v>
                </c:pt>
                <c:pt idx="86">
                  <c:v>48.473284328949497</c:v>
                </c:pt>
                <c:pt idx="87">
                  <c:v>48.337938102263173</c:v>
                </c:pt>
                <c:pt idx="88">
                  <c:v>47.940035805081003</c:v>
                </c:pt>
                <c:pt idx="89">
                  <c:v>47.602061170768536</c:v>
                </c:pt>
                <c:pt idx="90">
                  <c:v>47.29464597195085</c:v>
                </c:pt>
                <c:pt idx="91">
                  <c:v>47.049986044519358</c:v>
                </c:pt>
                <c:pt idx="92">
                  <c:v>46.881213675288315</c:v>
                </c:pt>
                <c:pt idx="93">
                  <c:v>46.601604050982417</c:v>
                </c:pt>
                <c:pt idx="94">
                  <c:v>46.231750050577794</c:v>
                </c:pt>
                <c:pt idx="95">
                  <c:v>46.134866830234301</c:v>
                </c:pt>
                <c:pt idx="96">
                  <c:v>45.941910804853919</c:v>
                </c:pt>
                <c:pt idx="97">
                  <c:v>45.401631391297478</c:v>
                </c:pt>
                <c:pt idx="98">
                  <c:v>45.108426618278671</c:v>
                </c:pt>
                <c:pt idx="99">
                  <c:v>44.785967651190106</c:v>
                </c:pt>
                <c:pt idx="100">
                  <c:v>44.20685781382894</c:v>
                </c:pt>
                <c:pt idx="101">
                  <c:v>42.910947208143028</c:v>
                </c:pt>
                <c:pt idx="102">
                  <c:v>42.028351819924616</c:v>
                </c:pt>
                <c:pt idx="103">
                  <c:v>41.103522562273461</c:v>
                </c:pt>
                <c:pt idx="104">
                  <c:v>40.4681722578256</c:v>
                </c:pt>
                <c:pt idx="105">
                  <c:v>39.976461777956736</c:v>
                </c:pt>
                <c:pt idx="106">
                  <c:v>39.592415349070741</c:v>
                </c:pt>
                <c:pt idx="107">
                  <c:v>39.352365916977178</c:v>
                </c:pt>
                <c:pt idx="108">
                  <c:v>39.411483141689715</c:v>
                </c:pt>
                <c:pt idx="109">
                  <c:v>39.332817506676363</c:v>
                </c:pt>
                <c:pt idx="110">
                  <c:v>39.199539073825349</c:v>
                </c:pt>
                <c:pt idx="111">
                  <c:v>38.896149110761414</c:v>
                </c:pt>
                <c:pt idx="112">
                  <c:v>38.783676449059143</c:v>
                </c:pt>
                <c:pt idx="113">
                  <c:v>38.652258769243716</c:v>
                </c:pt>
                <c:pt idx="114">
                  <c:v>38.452306774018815</c:v>
                </c:pt>
                <c:pt idx="115">
                  <c:v>38.16227349545337</c:v>
                </c:pt>
                <c:pt idx="116">
                  <c:v>37.930895035735382</c:v>
                </c:pt>
                <c:pt idx="117">
                  <c:v>37.753453802861934</c:v>
                </c:pt>
                <c:pt idx="118">
                  <c:v>37.61428096329773</c:v>
                </c:pt>
                <c:pt idx="119">
                  <c:v>37.423421513578482</c:v>
                </c:pt>
                <c:pt idx="120">
                  <c:v>37.159588435685123</c:v>
                </c:pt>
                <c:pt idx="121">
                  <c:v>36.824485616574286</c:v>
                </c:pt>
                <c:pt idx="122">
                  <c:v>36.572137865303695</c:v>
                </c:pt>
                <c:pt idx="123">
                  <c:v>36.451846770959527</c:v>
                </c:pt>
                <c:pt idx="124">
                  <c:v>36.292161261409326</c:v>
                </c:pt>
                <c:pt idx="125">
                  <c:v>36.043461377901806</c:v>
                </c:pt>
                <c:pt idx="126">
                  <c:v>35.736130654275044</c:v>
                </c:pt>
                <c:pt idx="127">
                  <c:v>35.53005632757511</c:v>
                </c:pt>
                <c:pt idx="128">
                  <c:v>35.321658542176266</c:v>
                </c:pt>
                <c:pt idx="129">
                  <c:v>35.107502775247255</c:v>
                </c:pt>
                <c:pt idx="130">
                  <c:v>34.804701868987074</c:v>
                </c:pt>
                <c:pt idx="131">
                  <c:v>34.634990415948927</c:v>
                </c:pt>
                <c:pt idx="132">
                  <c:v>34.641918799708868</c:v>
                </c:pt>
                <c:pt idx="133">
                  <c:v>34.555529974771936</c:v>
                </c:pt>
                <c:pt idx="134">
                  <c:v>34.496885269813248</c:v>
                </c:pt>
                <c:pt idx="135">
                  <c:v>34.376567284318135</c:v>
                </c:pt>
                <c:pt idx="136">
                  <c:v>34.120662316941079</c:v>
                </c:pt>
                <c:pt idx="137">
                  <c:v>33.934025178459557</c:v>
                </c:pt>
                <c:pt idx="138">
                  <c:v>33.812300895236696</c:v>
                </c:pt>
                <c:pt idx="139">
                  <c:v>33.613978422543688</c:v>
                </c:pt>
                <c:pt idx="140">
                  <c:v>33.476723854739255</c:v>
                </c:pt>
                <c:pt idx="141">
                  <c:v>33.333390276550091</c:v>
                </c:pt>
                <c:pt idx="142">
                  <c:v>33.263536849166847</c:v>
                </c:pt>
                <c:pt idx="143">
                  <c:v>33.230306542624227</c:v>
                </c:pt>
                <c:pt idx="144">
                  <c:v>33.300237040409087</c:v>
                </c:pt>
                <c:pt idx="145">
                  <c:v>33.237086575914851</c:v>
                </c:pt>
                <c:pt idx="146">
                  <c:v>33.220476337745978</c:v>
                </c:pt>
                <c:pt idx="147">
                  <c:v>33.150859532727246</c:v>
                </c:pt>
                <c:pt idx="148">
                  <c:v>33.041821521705614</c:v>
                </c:pt>
                <c:pt idx="149">
                  <c:v>32.939708425586296</c:v>
                </c:pt>
                <c:pt idx="150">
                  <c:v>32.782353130559613</c:v>
                </c:pt>
                <c:pt idx="151">
                  <c:v>32.6387426628431</c:v>
                </c:pt>
                <c:pt idx="152">
                  <c:v>32.495761313065614</c:v>
                </c:pt>
                <c:pt idx="153">
                  <c:v>32.375970223239634</c:v>
                </c:pt>
                <c:pt idx="154">
                  <c:v>32.295232142882426</c:v>
                </c:pt>
                <c:pt idx="155">
                  <c:v>32.205057980536928</c:v>
                </c:pt>
                <c:pt idx="156">
                  <c:v>32.115135600854536</c:v>
                </c:pt>
                <c:pt idx="157">
                  <c:v>32.038243815696866</c:v>
                </c:pt>
                <c:pt idx="158">
                  <c:v>31.888368483822894</c:v>
                </c:pt>
                <c:pt idx="159">
                  <c:v>31.831072553227084</c:v>
                </c:pt>
                <c:pt idx="160">
                  <c:v>31.735864958352035</c:v>
                </c:pt>
                <c:pt idx="161">
                  <c:v>31.615725202582222</c:v>
                </c:pt>
                <c:pt idx="162">
                  <c:v>31.383487395852914</c:v>
                </c:pt>
                <c:pt idx="163">
                  <c:v>31.214926791180535</c:v>
                </c:pt>
                <c:pt idx="164">
                  <c:v>31.062719465798125</c:v>
                </c:pt>
                <c:pt idx="165">
                  <c:v>30.91433067854113</c:v>
                </c:pt>
                <c:pt idx="166">
                  <c:v>30.74523190307422</c:v>
                </c:pt>
                <c:pt idx="167">
                  <c:v>30.504248341178904</c:v>
                </c:pt>
                <c:pt idx="168">
                  <c:v>30.280175045839687</c:v>
                </c:pt>
                <c:pt idx="169">
                  <c:v>30.120536203958704</c:v>
                </c:pt>
                <c:pt idx="170">
                  <c:v>30.036434188231656</c:v>
                </c:pt>
                <c:pt idx="171">
                  <c:v>29.958541979086039</c:v>
                </c:pt>
                <c:pt idx="172">
                  <c:v>29.824332482912933</c:v>
                </c:pt>
                <c:pt idx="173">
                  <c:v>29.717350022830743</c:v>
                </c:pt>
                <c:pt idx="174">
                  <c:v>29.63437377625722</c:v>
                </c:pt>
                <c:pt idx="175">
                  <c:v>29.49280829643434</c:v>
                </c:pt>
                <c:pt idx="176">
                  <c:v>29.331485128229076</c:v>
                </c:pt>
                <c:pt idx="177">
                  <c:v>29.272939249729621</c:v>
                </c:pt>
                <c:pt idx="178">
                  <c:v>29.133100367963397</c:v>
                </c:pt>
                <c:pt idx="179">
                  <c:v>28.996815335884744</c:v>
                </c:pt>
                <c:pt idx="180">
                  <c:v>28.892801251379776</c:v>
                </c:pt>
                <c:pt idx="181">
                  <c:v>28.823624552453889</c:v>
                </c:pt>
                <c:pt idx="182">
                  <c:v>28.780453871646415</c:v>
                </c:pt>
                <c:pt idx="183">
                  <c:v>28.711546160860355</c:v>
                </c:pt>
                <c:pt idx="184">
                  <c:v>28.631378301615833</c:v>
                </c:pt>
                <c:pt idx="185">
                  <c:v>28.514468978802739</c:v>
                </c:pt>
                <c:pt idx="186">
                  <c:v>28.409354367642464</c:v>
                </c:pt>
                <c:pt idx="187">
                  <c:v>28.197870340091772</c:v>
                </c:pt>
                <c:pt idx="188">
                  <c:v>27.979629232081535</c:v>
                </c:pt>
                <c:pt idx="189">
                  <c:v>27.834887815441238</c:v>
                </c:pt>
                <c:pt idx="190">
                  <c:v>27.677128184787943</c:v>
                </c:pt>
                <c:pt idx="191">
                  <c:v>27.558626092589808</c:v>
                </c:pt>
                <c:pt idx="192">
                  <c:v>27.558626092589808</c:v>
                </c:pt>
                <c:pt idx="193">
                  <c:v>27.555870505539257</c:v>
                </c:pt>
                <c:pt idx="194">
                  <c:v>27.544852564513455</c:v>
                </c:pt>
                <c:pt idx="195">
                  <c:v>27.421456012457398</c:v>
                </c:pt>
                <c:pt idx="196">
                  <c:v>27.217326066955231</c:v>
                </c:pt>
                <c:pt idx="197">
                  <c:v>26.993281827784617</c:v>
                </c:pt>
                <c:pt idx="198">
                  <c:v>26.824288808292376</c:v>
                </c:pt>
                <c:pt idx="199">
                  <c:v>26.603479924915575</c:v>
                </c:pt>
                <c:pt idx="200">
                  <c:v>26.392341195352756</c:v>
                </c:pt>
                <c:pt idx="201">
                  <c:v>26.185475935462598</c:v>
                </c:pt>
                <c:pt idx="202">
                  <c:v>25.985388444440407</c:v>
                </c:pt>
                <c:pt idx="203">
                  <c:v>25.863828450722018</c:v>
                </c:pt>
                <c:pt idx="204">
                  <c:v>25.825090814500268</c:v>
                </c:pt>
                <c:pt idx="205">
                  <c:v>25.783836675818954</c:v>
                </c:pt>
                <c:pt idx="206">
                  <c:v>25.688788159628327</c:v>
                </c:pt>
                <c:pt idx="207">
                  <c:v>25.553355376134814</c:v>
                </c:pt>
                <c:pt idx="208">
                  <c:v>25.443946406586491</c:v>
                </c:pt>
                <c:pt idx="209">
                  <c:v>25.312322330468056</c:v>
                </c:pt>
                <c:pt idx="210">
                  <c:v>25.186390378575179</c:v>
                </c:pt>
                <c:pt idx="211">
                  <c:v>25.046132039155911</c:v>
                </c:pt>
                <c:pt idx="212">
                  <c:v>24.933929357049191</c:v>
                </c:pt>
                <c:pt idx="213">
                  <c:v>24.881677833598633</c:v>
                </c:pt>
                <c:pt idx="214">
                  <c:v>24.723447767884174</c:v>
                </c:pt>
                <c:pt idx="215">
                  <c:v>24.634762622443372</c:v>
                </c:pt>
                <c:pt idx="216">
                  <c:v>24.615070565990582</c:v>
                </c:pt>
                <c:pt idx="217">
                  <c:v>24.509678946520548</c:v>
                </c:pt>
                <c:pt idx="218">
                  <c:v>24.409599588208891</c:v>
                </c:pt>
                <c:pt idx="219">
                  <c:v>24.271253443580484</c:v>
                </c:pt>
                <c:pt idx="220">
                  <c:v>24.128892975027817</c:v>
                </c:pt>
                <c:pt idx="221">
                  <c:v>23.984983076568408</c:v>
                </c:pt>
                <c:pt idx="222">
                  <c:v>23.796986880214714</c:v>
                </c:pt>
                <c:pt idx="223">
                  <c:v>23.594077811039771</c:v>
                </c:pt>
                <c:pt idx="224">
                  <c:v>23.45335766504947</c:v>
                </c:pt>
                <c:pt idx="225">
                  <c:v>23.343642545087565</c:v>
                </c:pt>
                <c:pt idx="226">
                  <c:v>23.215954793722094</c:v>
                </c:pt>
                <c:pt idx="227">
                  <c:v>23.13037241578369</c:v>
                </c:pt>
                <c:pt idx="228">
                  <c:v>23.070389403335017</c:v>
                </c:pt>
                <c:pt idx="229">
                  <c:v>23.063470362226351</c:v>
                </c:pt>
                <c:pt idx="230">
                  <c:v>23.008250560880242</c:v>
                </c:pt>
                <c:pt idx="231">
                  <c:v>22.928002551948421</c:v>
                </c:pt>
                <c:pt idx="232">
                  <c:v>22.798053646165275</c:v>
                </c:pt>
                <c:pt idx="233">
                  <c:v>22.675605377128782</c:v>
                </c:pt>
                <c:pt idx="234">
                  <c:v>22.468891574642068</c:v>
                </c:pt>
                <c:pt idx="235">
                  <c:v>22.345988637137811</c:v>
                </c:pt>
                <c:pt idx="236">
                  <c:v>22.192857917507016</c:v>
                </c:pt>
                <c:pt idx="237">
                  <c:v>21.990544904386656</c:v>
                </c:pt>
                <c:pt idx="238">
                  <c:v>21.844188839164257</c:v>
                </c:pt>
                <c:pt idx="239">
                  <c:v>21.744165677049832</c:v>
                </c:pt>
                <c:pt idx="240">
                  <c:v>21.657535534910192</c:v>
                </c:pt>
                <c:pt idx="241">
                  <c:v>21.655369997910402</c:v>
                </c:pt>
                <c:pt idx="242">
                  <c:v>21.601366581456762</c:v>
                </c:pt>
                <c:pt idx="243">
                  <c:v>21.478936642593972</c:v>
                </c:pt>
                <c:pt idx="244">
                  <c:v>21.389102412461636</c:v>
                </c:pt>
                <c:pt idx="245">
                  <c:v>21.280571497822738</c:v>
                </c:pt>
                <c:pt idx="246">
                  <c:v>21.115867729532386</c:v>
                </c:pt>
                <c:pt idx="247">
                  <c:v>20.85723797859777</c:v>
                </c:pt>
                <c:pt idx="248">
                  <c:v>20.605846649474188</c:v>
                </c:pt>
                <c:pt idx="249">
                  <c:v>20.337393061068088</c:v>
                </c:pt>
                <c:pt idx="250">
                  <c:v>20.19401555065841</c:v>
                </c:pt>
                <c:pt idx="251">
                  <c:v>20.04567753688546</c:v>
                </c:pt>
                <c:pt idx="252">
                  <c:v>19.888557929244424</c:v>
                </c:pt>
                <c:pt idx="253">
                  <c:v>19.766008675456597</c:v>
                </c:pt>
                <c:pt idx="254">
                  <c:v>19.722618913846134</c:v>
                </c:pt>
                <c:pt idx="255">
                  <c:v>19.616688794356605</c:v>
                </c:pt>
                <c:pt idx="256">
                  <c:v>19.45714024435291</c:v>
                </c:pt>
                <c:pt idx="257">
                  <c:v>19.262588104497485</c:v>
                </c:pt>
                <c:pt idx="258">
                  <c:v>19.079425618559313</c:v>
                </c:pt>
                <c:pt idx="259">
                  <c:v>18.840155641907096</c:v>
                </c:pt>
                <c:pt idx="260">
                  <c:v>18.672106681771158</c:v>
                </c:pt>
                <c:pt idx="261">
                  <c:v>18.592160392085194</c:v>
                </c:pt>
                <c:pt idx="262">
                  <c:v>18.479435833500837</c:v>
                </c:pt>
                <c:pt idx="263">
                  <c:v>18.336411821294739</c:v>
                </c:pt>
                <c:pt idx="264">
                  <c:v>18.272458217533369</c:v>
                </c:pt>
                <c:pt idx="265">
                  <c:v>18.177932966109598</c:v>
                </c:pt>
                <c:pt idx="266">
                  <c:v>18.098300444155313</c:v>
                </c:pt>
                <c:pt idx="267">
                  <c:v>18.083833377453356</c:v>
                </c:pt>
                <c:pt idx="268">
                  <c:v>18.036937340368397</c:v>
                </c:pt>
                <c:pt idx="269">
                  <c:v>18.004529187830304</c:v>
                </c:pt>
                <c:pt idx="270">
                  <c:v>17.95067715636122</c:v>
                </c:pt>
                <c:pt idx="271">
                  <c:v>17.88272280968442</c:v>
                </c:pt>
                <c:pt idx="272">
                  <c:v>17.823903926726221</c:v>
                </c:pt>
                <c:pt idx="273">
                  <c:v>17.779455288504959</c:v>
                </c:pt>
                <c:pt idx="274">
                  <c:v>17.754598850114796</c:v>
                </c:pt>
                <c:pt idx="275">
                  <c:v>17.699729688081739</c:v>
                </c:pt>
                <c:pt idx="276">
                  <c:v>17.74053291378344</c:v>
                </c:pt>
                <c:pt idx="277">
                  <c:v>17.698057575601997</c:v>
                </c:pt>
                <c:pt idx="278">
                  <c:v>17.664495035035429</c:v>
                </c:pt>
                <c:pt idx="279">
                  <c:v>17.636276991848472</c:v>
                </c:pt>
                <c:pt idx="280">
                  <c:v>17.562514431237272</c:v>
                </c:pt>
                <c:pt idx="281">
                  <c:v>17.51347669648711</c:v>
                </c:pt>
                <c:pt idx="282">
                  <c:v>17.43675497459888</c:v>
                </c:pt>
                <c:pt idx="283">
                  <c:v>17.386334604246564</c:v>
                </c:pt>
                <c:pt idx="284">
                  <c:v>17.330875801681184</c:v>
                </c:pt>
                <c:pt idx="285">
                  <c:v>17.315292038846223</c:v>
                </c:pt>
                <c:pt idx="286">
                  <c:v>17.277282018405732</c:v>
                </c:pt>
                <c:pt idx="287">
                  <c:v>17.208448225503716</c:v>
                </c:pt>
                <c:pt idx="288">
                  <c:v>16.994319796073199</c:v>
                </c:pt>
                <c:pt idx="289">
                  <c:v>16.938423000172627</c:v>
                </c:pt>
                <c:pt idx="290">
                  <c:v>16.953681313354647</c:v>
                </c:pt>
                <c:pt idx="291">
                  <c:v>16.872692389883206</c:v>
                </c:pt>
                <c:pt idx="292">
                  <c:v>16.797105415513396</c:v>
                </c:pt>
                <c:pt idx="293">
                  <c:v>16.832453568006212</c:v>
                </c:pt>
                <c:pt idx="294">
                  <c:v>16.807242703950287</c:v>
                </c:pt>
                <c:pt idx="295">
                  <c:v>16.753631084479949</c:v>
                </c:pt>
                <c:pt idx="296">
                  <c:v>16.681898919127697</c:v>
                </c:pt>
                <c:pt idx="297">
                  <c:v>16.557716048761982</c:v>
                </c:pt>
                <c:pt idx="298">
                  <c:v>16.463871978484619</c:v>
                </c:pt>
                <c:pt idx="299">
                  <c:v>16.442496732732067</c:v>
                </c:pt>
                <c:pt idx="300">
                  <c:v>16.44085264746732</c:v>
                </c:pt>
                <c:pt idx="301">
                  <c:v>16.409674266361229</c:v>
                </c:pt>
                <c:pt idx="302">
                  <c:v>16.391643458556818</c:v>
                </c:pt>
                <c:pt idx="303">
                  <c:v>16.398202739652678</c:v>
                </c:pt>
                <c:pt idx="304">
                  <c:v>16.381820918733947</c:v>
                </c:pt>
                <c:pt idx="305">
                  <c:v>16.298697561171966</c:v>
                </c:pt>
                <c:pt idx="306">
                  <c:v>16.113393535513559</c:v>
                </c:pt>
                <c:pt idx="307">
                  <c:v>16.079626320241054</c:v>
                </c:pt>
                <c:pt idx="308">
                  <c:v>16.039527501487335</c:v>
                </c:pt>
                <c:pt idx="309">
                  <c:v>16.028307686107063</c:v>
                </c:pt>
                <c:pt idx="310">
                  <c:v>16.078149950955019</c:v>
                </c:pt>
                <c:pt idx="311">
                  <c:v>16.139479974859487</c:v>
                </c:pt>
                <c:pt idx="312">
                  <c:v>16.097626146877605</c:v>
                </c:pt>
                <c:pt idx="313">
                  <c:v>16.039882569626947</c:v>
                </c:pt>
                <c:pt idx="314">
                  <c:v>16.001479019978998</c:v>
                </c:pt>
                <c:pt idx="315">
                  <c:v>15.899720806815381</c:v>
                </c:pt>
                <c:pt idx="316">
                  <c:v>15.764149124346005</c:v>
                </c:pt>
                <c:pt idx="317">
                  <c:v>15.625085860190312</c:v>
                </c:pt>
                <c:pt idx="318">
                  <c:v>15.416956941480327</c:v>
                </c:pt>
                <c:pt idx="319">
                  <c:v>15.378510664818283</c:v>
                </c:pt>
                <c:pt idx="320">
                  <c:v>15.247383169560067</c:v>
                </c:pt>
                <c:pt idx="321">
                  <c:v>15.106889100921494</c:v>
                </c:pt>
                <c:pt idx="322">
                  <c:v>15.060202473254403</c:v>
                </c:pt>
                <c:pt idx="323">
                  <c:v>14.936231749731633</c:v>
                </c:pt>
                <c:pt idx="324">
                  <c:v>14.857487068269803</c:v>
                </c:pt>
                <c:pt idx="325">
                  <c:v>14.716211438460579</c:v>
                </c:pt>
                <c:pt idx="326">
                  <c:v>14.589284661902033</c:v>
                </c:pt>
                <c:pt idx="327">
                  <c:v>14.421989582742222</c:v>
                </c:pt>
                <c:pt idx="328">
                  <c:v>14.243940328634295</c:v>
                </c:pt>
                <c:pt idx="329">
                  <c:v>14.109896313654575</c:v>
                </c:pt>
                <c:pt idx="330">
                  <c:v>14.007640537729152</c:v>
                </c:pt>
                <c:pt idx="331">
                  <c:v>13.932405547771186</c:v>
                </c:pt>
                <c:pt idx="332">
                  <c:v>13.793095285388759</c:v>
                </c:pt>
                <c:pt idx="333">
                  <c:v>13.573209294812791</c:v>
                </c:pt>
                <c:pt idx="334">
                  <c:v>13.430842365735991</c:v>
                </c:pt>
                <c:pt idx="335">
                  <c:v>13.368012706017709</c:v>
                </c:pt>
                <c:pt idx="336">
                  <c:v>13.27904311713292</c:v>
                </c:pt>
                <c:pt idx="337">
                  <c:v>13.369958837226058</c:v>
                </c:pt>
                <c:pt idx="338">
                  <c:v>13.418264589749155</c:v>
                </c:pt>
                <c:pt idx="339">
                  <c:v>13.45729073287449</c:v>
                </c:pt>
                <c:pt idx="340">
                  <c:v>13.378358418207068</c:v>
                </c:pt>
                <c:pt idx="341">
                  <c:v>13.323731120612559</c:v>
                </c:pt>
                <c:pt idx="342">
                  <c:v>13.241632996037129</c:v>
                </c:pt>
                <c:pt idx="343">
                  <c:v>13.171822337647596</c:v>
                </c:pt>
                <c:pt idx="344">
                  <c:v>13.062100691836172</c:v>
                </c:pt>
                <c:pt idx="345">
                  <c:v>12.970013595309473</c:v>
                </c:pt>
                <c:pt idx="346">
                  <c:v>12.891376200486505</c:v>
                </c:pt>
                <c:pt idx="347">
                  <c:v>12.861794074116037</c:v>
                </c:pt>
                <c:pt idx="348">
                  <c:v>12.872091747514048</c:v>
                </c:pt>
                <c:pt idx="349">
                  <c:v>12.856663751012833</c:v>
                </c:pt>
                <c:pt idx="350">
                  <c:v>12.827161280068674</c:v>
                </c:pt>
                <c:pt idx="351">
                  <c:v>12.793897147485215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C9-43F7-84EA-6F2B6239B825}"/>
            </c:ext>
          </c:extLst>
        </c:ser>
        <c:ser>
          <c:idx val="2"/>
          <c:order val="1"/>
          <c:tx>
            <c:strRef>
              <c:f>'BRL e USD Chart'!$E$1</c:f>
              <c:strCache>
                <c:ptCount val="1"/>
                <c:pt idx="0">
                  <c:v>Dólar (jul/94 a set/23)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'BRL e USD Chart'!$C$2:$C$353</c:f>
              <c:numCache>
                <c:formatCode>mmm\-yy</c:formatCode>
                <c:ptCount val="352"/>
                <c:pt idx="0">
                  <c:v>34486</c:v>
                </c:pt>
                <c:pt idx="1">
                  <c:v>34516</c:v>
                </c:pt>
                <c:pt idx="2">
                  <c:v>34547</c:v>
                </c:pt>
                <c:pt idx="3">
                  <c:v>34578</c:v>
                </c:pt>
                <c:pt idx="4">
                  <c:v>34608</c:v>
                </c:pt>
                <c:pt idx="5">
                  <c:v>34639</c:v>
                </c:pt>
                <c:pt idx="6">
                  <c:v>34669</c:v>
                </c:pt>
                <c:pt idx="7">
                  <c:v>34700</c:v>
                </c:pt>
                <c:pt idx="8">
                  <c:v>34731</c:v>
                </c:pt>
                <c:pt idx="9">
                  <c:v>34759</c:v>
                </c:pt>
                <c:pt idx="10">
                  <c:v>34790</c:v>
                </c:pt>
                <c:pt idx="11">
                  <c:v>34820</c:v>
                </c:pt>
                <c:pt idx="12">
                  <c:v>34851</c:v>
                </c:pt>
                <c:pt idx="13">
                  <c:v>34881</c:v>
                </c:pt>
                <c:pt idx="14">
                  <c:v>34912</c:v>
                </c:pt>
                <c:pt idx="15">
                  <c:v>34943</c:v>
                </c:pt>
                <c:pt idx="16">
                  <c:v>34973</c:v>
                </c:pt>
                <c:pt idx="17">
                  <c:v>35004</c:v>
                </c:pt>
                <c:pt idx="18">
                  <c:v>35034</c:v>
                </c:pt>
                <c:pt idx="19">
                  <c:v>35065</c:v>
                </c:pt>
                <c:pt idx="20">
                  <c:v>35096</c:v>
                </c:pt>
                <c:pt idx="21">
                  <c:v>35125</c:v>
                </c:pt>
                <c:pt idx="22">
                  <c:v>35156</c:v>
                </c:pt>
                <c:pt idx="23">
                  <c:v>35186</c:v>
                </c:pt>
                <c:pt idx="24">
                  <c:v>35217</c:v>
                </c:pt>
                <c:pt idx="25">
                  <c:v>35247</c:v>
                </c:pt>
                <c:pt idx="26">
                  <c:v>35278</c:v>
                </c:pt>
                <c:pt idx="27">
                  <c:v>35309</c:v>
                </c:pt>
                <c:pt idx="28">
                  <c:v>35339</c:v>
                </c:pt>
                <c:pt idx="29">
                  <c:v>35370</c:v>
                </c:pt>
                <c:pt idx="30">
                  <c:v>35400</c:v>
                </c:pt>
                <c:pt idx="31">
                  <c:v>35431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  <c:pt idx="262">
                  <c:v>42461</c:v>
                </c:pt>
                <c:pt idx="263">
                  <c:v>42491</c:v>
                </c:pt>
                <c:pt idx="264">
                  <c:v>42522</c:v>
                </c:pt>
                <c:pt idx="265">
                  <c:v>42552</c:v>
                </c:pt>
                <c:pt idx="266">
                  <c:v>42583</c:v>
                </c:pt>
                <c:pt idx="267">
                  <c:v>42614</c:v>
                </c:pt>
                <c:pt idx="268">
                  <c:v>42644</c:v>
                </c:pt>
                <c:pt idx="269">
                  <c:v>42675</c:v>
                </c:pt>
                <c:pt idx="270">
                  <c:v>42705</c:v>
                </c:pt>
                <c:pt idx="271">
                  <c:v>42736</c:v>
                </c:pt>
                <c:pt idx="272">
                  <c:v>42767</c:v>
                </c:pt>
                <c:pt idx="273">
                  <c:v>42795</c:v>
                </c:pt>
                <c:pt idx="274">
                  <c:v>42826</c:v>
                </c:pt>
                <c:pt idx="275">
                  <c:v>42856</c:v>
                </c:pt>
                <c:pt idx="276">
                  <c:v>42887</c:v>
                </c:pt>
                <c:pt idx="277">
                  <c:v>42917</c:v>
                </c:pt>
                <c:pt idx="278">
                  <c:v>42948</c:v>
                </c:pt>
                <c:pt idx="279">
                  <c:v>42979</c:v>
                </c:pt>
                <c:pt idx="280">
                  <c:v>43009</c:v>
                </c:pt>
                <c:pt idx="281">
                  <c:v>43040</c:v>
                </c:pt>
                <c:pt idx="282">
                  <c:v>43070</c:v>
                </c:pt>
                <c:pt idx="283">
                  <c:v>43101</c:v>
                </c:pt>
                <c:pt idx="284">
                  <c:v>43132</c:v>
                </c:pt>
                <c:pt idx="285">
                  <c:v>43160</c:v>
                </c:pt>
                <c:pt idx="286">
                  <c:v>43191</c:v>
                </c:pt>
                <c:pt idx="287">
                  <c:v>43221</c:v>
                </c:pt>
                <c:pt idx="288">
                  <c:v>43252</c:v>
                </c:pt>
                <c:pt idx="289">
                  <c:v>43282</c:v>
                </c:pt>
                <c:pt idx="290">
                  <c:v>43313</c:v>
                </c:pt>
                <c:pt idx="291">
                  <c:v>43344</c:v>
                </c:pt>
                <c:pt idx="292">
                  <c:v>43374</c:v>
                </c:pt>
                <c:pt idx="293">
                  <c:v>43405</c:v>
                </c:pt>
                <c:pt idx="294">
                  <c:v>43435</c:v>
                </c:pt>
                <c:pt idx="295">
                  <c:v>43466</c:v>
                </c:pt>
                <c:pt idx="296">
                  <c:v>43497</c:v>
                </c:pt>
                <c:pt idx="297">
                  <c:v>43525</c:v>
                </c:pt>
                <c:pt idx="298">
                  <c:v>43556</c:v>
                </c:pt>
                <c:pt idx="299">
                  <c:v>43586</c:v>
                </c:pt>
                <c:pt idx="300">
                  <c:v>43617</c:v>
                </c:pt>
                <c:pt idx="301">
                  <c:v>43647</c:v>
                </c:pt>
                <c:pt idx="302">
                  <c:v>43678</c:v>
                </c:pt>
                <c:pt idx="303">
                  <c:v>43709</c:v>
                </c:pt>
                <c:pt idx="304">
                  <c:v>43739</c:v>
                </c:pt>
                <c:pt idx="305">
                  <c:v>43770</c:v>
                </c:pt>
                <c:pt idx="306">
                  <c:v>43800</c:v>
                </c:pt>
                <c:pt idx="307">
                  <c:v>43831</c:v>
                </c:pt>
                <c:pt idx="308">
                  <c:v>43862</c:v>
                </c:pt>
                <c:pt idx="309">
                  <c:v>43891</c:v>
                </c:pt>
                <c:pt idx="310">
                  <c:v>43922</c:v>
                </c:pt>
                <c:pt idx="311">
                  <c:v>43952</c:v>
                </c:pt>
                <c:pt idx="312">
                  <c:v>43983</c:v>
                </c:pt>
                <c:pt idx="313">
                  <c:v>44013</c:v>
                </c:pt>
                <c:pt idx="314">
                  <c:v>44044</c:v>
                </c:pt>
                <c:pt idx="315">
                  <c:v>44075</c:v>
                </c:pt>
                <c:pt idx="316">
                  <c:v>44105</c:v>
                </c:pt>
                <c:pt idx="317">
                  <c:v>44136</c:v>
                </c:pt>
                <c:pt idx="318">
                  <c:v>44166</c:v>
                </c:pt>
                <c:pt idx="319">
                  <c:v>44197</c:v>
                </c:pt>
                <c:pt idx="320">
                  <c:v>44228</c:v>
                </c:pt>
                <c:pt idx="321">
                  <c:v>44256</c:v>
                </c:pt>
                <c:pt idx="322">
                  <c:v>44287</c:v>
                </c:pt>
                <c:pt idx="323">
                  <c:v>44317</c:v>
                </c:pt>
                <c:pt idx="324">
                  <c:v>44348</c:v>
                </c:pt>
                <c:pt idx="325">
                  <c:v>44378</c:v>
                </c:pt>
                <c:pt idx="326">
                  <c:v>44409</c:v>
                </c:pt>
                <c:pt idx="327">
                  <c:v>44440</c:v>
                </c:pt>
                <c:pt idx="328">
                  <c:v>44470</c:v>
                </c:pt>
                <c:pt idx="329">
                  <c:v>44501</c:v>
                </c:pt>
                <c:pt idx="330">
                  <c:v>44531</c:v>
                </c:pt>
                <c:pt idx="331">
                  <c:v>44562</c:v>
                </c:pt>
                <c:pt idx="332">
                  <c:v>44593</c:v>
                </c:pt>
                <c:pt idx="333">
                  <c:v>44621</c:v>
                </c:pt>
                <c:pt idx="334">
                  <c:v>44652</c:v>
                </c:pt>
                <c:pt idx="335">
                  <c:v>44682</c:v>
                </c:pt>
                <c:pt idx="336">
                  <c:v>44713</c:v>
                </c:pt>
                <c:pt idx="337">
                  <c:v>44743</c:v>
                </c:pt>
                <c:pt idx="338">
                  <c:v>44774</c:v>
                </c:pt>
                <c:pt idx="339">
                  <c:v>44805</c:v>
                </c:pt>
                <c:pt idx="340">
                  <c:v>44835</c:v>
                </c:pt>
                <c:pt idx="341">
                  <c:v>44866</c:v>
                </c:pt>
                <c:pt idx="342">
                  <c:v>44896</c:v>
                </c:pt>
                <c:pt idx="343">
                  <c:v>44927</c:v>
                </c:pt>
                <c:pt idx="344">
                  <c:v>44958</c:v>
                </c:pt>
                <c:pt idx="345">
                  <c:v>44986</c:v>
                </c:pt>
                <c:pt idx="346">
                  <c:v>45017</c:v>
                </c:pt>
                <c:pt idx="347">
                  <c:v>45047</c:v>
                </c:pt>
                <c:pt idx="348">
                  <c:v>45078</c:v>
                </c:pt>
                <c:pt idx="349">
                  <c:v>45108</c:v>
                </c:pt>
                <c:pt idx="350">
                  <c:v>45139</c:v>
                </c:pt>
                <c:pt idx="351">
                  <c:v>45170</c:v>
                </c:pt>
              </c:numCache>
            </c:numRef>
          </c:cat>
          <c:val>
            <c:numRef>
              <c:f>'BRL e USD Chart'!$E$2:$E$353</c:f>
              <c:numCache>
                <c:formatCode>_(* #,##0.00_);_(* \(#,##0.00\);_(* "-"??_);_(@_)</c:formatCode>
                <c:ptCount val="352"/>
                <c:pt idx="0">
                  <c:v>100</c:v>
                </c:pt>
                <c:pt idx="1">
                  <c:v>99.704142011834335</c:v>
                </c:pt>
                <c:pt idx="2">
                  <c:v>99.260355029585796</c:v>
                </c:pt>
                <c:pt idx="3">
                  <c:v>98.964497041420131</c:v>
                </c:pt>
                <c:pt idx="4">
                  <c:v>98.964497041420131</c:v>
                </c:pt>
                <c:pt idx="5">
                  <c:v>98.816568047337284</c:v>
                </c:pt>
                <c:pt idx="6">
                  <c:v>98.816568047337284</c:v>
                </c:pt>
                <c:pt idx="7">
                  <c:v>98.372781065088759</c:v>
                </c:pt>
                <c:pt idx="8">
                  <c:v>98.07692307692308</c:v>
                </c:pt>
                <c:pt idx="9">
                  <c:v>97.633136094674569</c:v>
                </c:pt>
                <c:pt idx="10">
                  <c:v>97.33727810650889</c:v>
                </c:pt>
                <c:pt idx="11">
                  <c:v>97.189349112426044</c:v>
                </c:pt>
                <c:pt idx="12">
                  <c:v>97.041420118343197</c:v>
                </c:pt>
                <c:pt idx="13">
                  <c:v>97.041420118343197</c:v>
                </c:pt>
                <c:pt idx="14">
                  <c:v>96.745562130177532</c:v>
                </c:pt>
                <c:pt idx="15">
                  <c:v>96.597633136094672</c:v>
                </c:pt>
                <c:pt idx="16">
                  <c:v>96.301775147928993</c:v>
                </c:pt>
                <c:pt idx="17">
                  <c:v>96.301775147928993</c:v>
                </c:pt>
                <c:pt idx="18">
                  <c:v>96.301775147928993</c:v>
                </c:pt>
                <c:pt idx="19">
                  <c:v>95.857988165680467</c:v>
                </c:pt>
                <c:pt idx="20">
                  <c:v>95.414201183431956</c:v>
                </c:pt>
                <c:pt idx="21">
                  <c:v>94.970414201183445</c:v>
                </c:pt>
                <c:pt idx="22">
                  <c:v>94.674556213017752</c:v>
                </c:pt>
                <c:pt idx="23">
                  <c:v>94.526627218934919</c:v>
                </c:pt>
                <c:pt idx="24">
                  <c:v>94.378698224852073</c:v>
                </c:pt>
                <c:pt idx="25">
                  <c:v>94.230769230769241</c:v>
                </c:pt>
                <c:pt idx="26">
                  <c:v>94.082840236686408</c:v>
                </c:pt>
                <c:pt idx="27">
                  <c:v>93.786982248520715</c:v>
                </c:pt>
                <c:pt idx="28">
                  <c:v>93.491124260355036</c:v>
                </c:pt>
                <c:pt idx="29">
                  <c:v>93.34319526627219</c:v>
                </c:pt>
                <c:pt idx="30">
                  <c:v>93.34319526627219</c:v>
                </c:pt>
                <c:pt idx="31">
                  <c:v>92.899408284023679</c:v>
                </c:pt>
                <c:pt idx="32">
                  <c:v>92.603550295858</c:v>
                </c:pt>
                <c:pt idx="33">
                  <c:v>92.455621301775153</c:v>
                </c:pt>
                <c:pt idx="34">
                  <c:v>92.307692307692307</c:v>
                </c:pt>
                <c:pt idx="35">
                  <c:v>92.455621301775153</c:v>
                </c:pt>
                <c:pt idx="36">
                  <c:v>92.307692307692307</c:v>
                </c:pt>
                <c:pt idx="37">
                  <c:v>92.15976331360946</c:v>
                </c:pt>
                <c:pt idx="38">
                  <c:v>92.011834319526642</c:v>
                </c:pt>
                <c:pt idx="39">
                  <c:v>91.715976331360963</c:v>
                </c:pt>
                <c:pt idx="40">
                  <c:v>91.568047337278117</c:v>
                </c:pt>
                <c:pt idx="41">
                  <c:v>91.568047337278117</c:v>
                </c:pt>
                <c:pt idx="42">
                  <c:v>91.715976331360963</c:v>
                </c:pt>
                <c:pt idx="43">
                  <c:v>91.568047337278117</c:v>
                </c:pt>
                <c:pt idx="44">
                  <c:v>91.42011834319527</c:v>
                </c:pt>
                <c:pt idx="45">
                  <c:v>91.272189349112438</c:v>
                </c:pt>
                <c:pt idx="46">
                  <c:v>90.976331360946745</c:v>
                </c:pt>
                <c:pt idx="47">
                  <c:v>90.828402366863912</c:v>
                </c:pt>
                <c:pt idx="48">
                  <c:v>90.828402366863912</c:v>
                </c:pt>
                <c:pt idx="49">
                  <c:v>90.680473372781066</c:v>
                </c:pt>
                <c:pt idx="50">
                  <c:v>90.532544378698233</c:v>
                </c:pt>
                <c:pt idx="51">
                  <c:v>90.384615384615401</c:v>
                </c:pt>
                <c:pt idx="52">
                  <c:v>90.236686390532554</c:v>
                </c:pt>
                <c:pt idx="53">
                  <c:v>90.236686390532554</c:v>
                </c:pt>
                <c:pt idx="54">
                  <c:v>90.236686390532554</c:v>
                </c:pt>
                <c:pt idx="55">
                  <c:v>89.940828402366861</c:v>
                </c:pt>
                <c:pt idx="56">
                  <c:v>89.940828402366861</c:v>
                </c:pt>
                <c:pt idx="57">
                  <c:v>89.644970414201197</c:v>
                </c:pt>
                <c:pt idx="58">
                  <c:v>89.053254437869839</c:v>
                </c:pt>
                <c:pt idx="59">
                  <c:v>89.053254437869839</c:v>
                </c:pt>
                <c:pt idx="60">
                  <c:v>89.053254437869839</c:v>
                </c:pt>
                <c:pt idx="61">
                  <c:v>88.757396449704146</c:v>
                </c:pt>
                <c:pt idx="62">
                  <c:v>88.461538461538467</c:v>
                </c:pt>
                <c:pt idx="63">
                  <c:v>88.165680473372788</c:v>
                </c:pt>
                <c:pt idx="64">
                  <c:v>87.869822485207109</c:v>
                </c:pt>
                <c:pt idx="65">
                  <c:v>87.869822485207109</c:v>
                </c:pt>
                <c:pt idx="66">
                  <c:v>87.869822485207109</c:v>
                </c:pt>
                <c:pt idx="67">
                  <c:v>87.57396449704143</c:v>
                </c:pt>
                <c:pt idx="68">
                  <c:v>87.130177514792905</c:v>
                </c:pt>
                <c:pt idx="69">
                  <c:v>86.390532544378701</c:v>
                </c:pt>
                <c:pt idx="70">
                  <c:v>86.390532544378701</c:v>
                </c:pt>
                <c:pt idx="71">
                  <c:v>86.242603550295854</c:v>
                </c:pt>
                <c:pt idx="72">
                  <c:v>85.798816568047343</c:v>
                </c:pt>
                <c:pt idx="73">
                  <c:v>85.650887573964511</c:v>
                </c:pt>
                <c:pt idx="74">
                  <c:v>85.650887573964511</c:v>
                </c:pt>
                <c:pt idx="75">
                  <c:v>85.207100591715985</c:v>
                </c:pt>
                <c:pt idx="76">
                  <c:v>85.059171597633139</c:v>
                </c:pt>
                <c:pt idx="77">
                  <c:v>84.911242603550292</c:v>
                </c:pt>
                <c:pt idx="78">
                  <c:v>85.059171597633139</c:v>
                </c:pt>
                <c:pt idx="79">
                  <c:v>84.467455621301781</c:v>
                </c:pt>
                <c:pt idx="80">
                  <c:v>84.171597633136102</c:v>
                </c:pt>
                <c:pt idx="81">
                  <c:v>83.875739644970423</c:v>
                </c:pt>
                <c:pt idx="82">
                  <c:v>83.579881656804744</c:v>
                </c:pt>
                <c:pt idx="83">
                  <c:v>83.284023668639051</c:v>
                </c:pt>
                <c:pt idx="84">
                  <c:v>83.136094674556233</c:v>
                </c:pt>
                <c:pt idx="85">
                  <c:v>83.284023668639051</c:v>
                </c:pt>
                <c:pt idx="86">
                  <c:v>83.284023668639051</c:v>
                </c:pt>
                <c:pt idx="87">
                  <c:v>82.988165680473386</c:v>
                </c:pt>
                <c:pt idx="88">
                  <c:v>83.284023668639051</c:v>
                </c:pt>
                <c:pt idx="89">
                  <c:v>83.431952662721898</c:v>
                </c:pt>
                <c:pt idx="90">
                  <c:v>83.727810650887577</c:v>
                </c:pt>
                <c:pt idx="91">
                  <c:v>83.579881656804744</c:v>
                </c:pt>
                <c:pt idx="92">
                  <c:v>83.136094674556233</c:v>
                </c:pt>
                <c:pt idx="93">
                  <c:v>82.692307692307693</c:v>
                </c:pt>
                <c:pt idx="94">
                  <c:v>82.248520710059182</c:v>
                </c:pt>
                <c:pt idx="95">
                  <c:v>82.248520710059182</c:v>
                </c:pt>
                <c:pt idx="96">
                  <c:v>82.248520710059182</c:v>
                </c:pt>
                <c:pt idx="97">
                  <c:v>82.100591715976336</c:v>
                </c:pt>
                <c:pt idx="98">
                  <c:v>81.952662721893503</c:v>
                </c:pt>
                <c:pt idx="99">
                  <c:v>81.804733727810657</c:v>
                </c:pt>
                <c:pt idx="100">
                  <c:v>81.65680473372781</c:v>
                </c:pt>
                <c:pt idx="101">
                  <c:v>81.65680473372781</c:v>
                </c:pt>
                <c:pt idx="102">
                  <c:v>81.804733727810657</c:v>
                </c:pt>
                <c:pt idx="103">
                  <c:v>81.360946745562131</c:v>
                </c:pt>
                <c:pt idx="104">
                  <c:v>80.769230769230788</c:v>
                </c:pt>
                <c:pt idx="105">
                  <c:v>80.325443786982248</c:v>
                </c:pt>
                <c:pt idx="106">
                  <c:v>80.473372781065095</c:v>
                </c:pt>
                <c:pt idx="107">
                  <c:v>80.621301775147941</c:v>
                </c:pt>
                <c:pt idx="108">
                  <c:v>80.473372781065095</c:v>
                </c:pt>
                <c:pt idx="109">
                  <c:v>80.473372781065095</c:v>
                </c:pt>
                <c:pt idx="110">
                  <c:v>80.177514792899416</c:v>
                </c:pt>
                <c:pt idx="111">
                  <c:v>79.881656804733737</c:v>
                </c:pt>
                <c:pt idx="112">
                  <c:v>79.881656804733737</c:v>
                </c:pt>
                <c:pt idx="113">
                  <c:v>80.177514792899416</c:v>
                </c:pt>
                <c:pt idx="114">
                  <c:v>80.325443786982248</c:v>
                </c:pt>
                <c:pt idx="115">
                  <c:v>79.881656804733737</c:v>
                </c:pt>
                <c:pt idx="116">
                  <c:v>79.437869822485226</c:v>
                </c:pt>
                <c:pt idx="117">
                  <c:v>78.994082840236686</c:v>
                </c:pt>
                <c:pt idx="118">
                  <c:v>78.698224852071021</c:v>
                </c:pt>
                <c:pt idx="119">
                  <c:v>78.254437869822496</c:v>
                </c:pt>
                <c:pt idx="120">
                  <c:v>77.958579881656817</c:v>
                </c:pt>
                <c:pt idx="121">
                  <c:v>78.10650887573965</c:v>
                </c:pt>
                <c:pt idx="122">
                  <c:v>78.10650887573965</c:v>
                </c:pt>
                <c:pt idx="123">
                  <c:v>77.958579881656817</c:v>
                </c:pt>
                <c:pt idx="124">
                  <c:v>77.514792899408292</c:v>
                </c:pt>
                <c:pt idx="125">
                  <c:v>77.514792899408292</c:v>
                </c:pt>
                <c:pt idx="126">
                  <c:v>77.662721893491124</c:v>
                </c:pt>
                <c:pt idx="127">
                  <c:v>77.514792899408292</c:v>
                </c:pt>
                <c:pt idx="128">
                  <c:v>77.071005917159781</c:v>
                </c:pt>
                <c:pt idx="129">
                  <c:v>76.479289940828409</c:v>
                </c:pt>
                <c:pt idx="130">
                  <c:v>76.035502958579883</c:v>
                </c:pt>
                <c:pt idx="131">
                  <c:v>76.035502958579883</c:v>
                </c:pt>
                <c:pt idx="132">
                  <c:v>76.035502958579883</c:v>
                </c:pt>
                <c:pt idx="133">
                  <c:v>75.739644970414204</c:v>
                </c:pt>
                <c:pt idx="134">
                  <c:v>75.295857988165679</c:v>
                </c:pt>
                <c:pt idx="135">
                  <c:v>74.408284023668642</c:v>
                </c:pt>
                <c:pt idx="136">
                  <c:v>74.26035502958581</c:v>
                </c:pt>
                <c:pt idx="137">
                  <c:v>74.852071005917168</c:v>
                </c:pt>
                <c:pt idx="138">
                  <c:v>75.147928994082847</c:v>
                </c:pt>
                <c:pt idx="139">
                  <c:v>74.556213017751489</c:v>
                </c:pt>
                <c:pt idx="140">
                  <c:v>74.408284023668642</c:v>
                </c:pt>
                <c:pt idx="141">
                  <c:v>73.964497041420131</c:v>
                </c:pt>
                <c:pt idx="142">
                  <c:v>73.372781065088759</c:v>
                </c:pt>
                <c:pt idx="143">
                  <c:v>73.07692307692308</c:v>
                </c:pt>
                <c:pt idx="144">
                  <c:v>72.928994082840234</c:v>
                </c:pt>
                <c:pt idx="145">
                  <c:v>72.633136094674569</c:v>
                </c:pt>
                <c:pt idx="146">
                  <c:v>72.485207100591722</c:v>
                </c:pt>
                <c:pt idx="147">
                  <c:v>72.928994082840234</c:v>
                </c:pt>
                <c:pt idx="148">
                  <c:v>73.224852071005913</c:v>
                </c:pt>
                <c:pt idx="149">
                  <c:v>73.372781065088759</c:v>
                </c:pt>
                <c:pt idx="150">
                  <c:v>73.372781065088759</c:v>
                </c:pt>
                <c:pt idx="151">
                  <c:v>73.07692307692308</c:v>
                </c:pt>
                <c:pt idx="152">
                  <c:v>72.633136094674569</c:v>
                </c:pt>
                <c:pt idx="153">
                  <c:v>72.041420118343197</c:v>
                </c:pt>
                <c:pt idx="154">
                  <c:v>71.597633136094672</c:v>
                </c:pt>
                <c:pt idx="155">
                  <c:v>71.15384615384616</c:v>
                </c:pt>
                <c:pt idx="156">
                  <c:v>71.005917159763328</c:v>
                </c:pt>
                <c:pt idx="157">
                  <c:v>71.005917159763328</c:v>
                </c:pt>
                <c:pt idx="158">
                  <c:v>71.15384615384616</c:v>
                </c:pt>
                <c:pt idx="159">
                  <c:v>71.005917159763328</c:v>
                </c:pt>
                <c:pt idx="160">
                  <c:v>70.857988165680467</c:v>
                </c:pt>
                <c:pt idx="161">
                  <c:v>70.414201183431956</c:v>
                </c:pt>
                <c:pt idx="162">
                  <c:v>70.414201183431956</c:v>
                </c:pt>
                <c:pt idx="163">
                  <c:v>70.118343195266277</c:v>
                </c:pt>
                <c:pt idx="164">
                  <c:v>69.822485207100598</c:v>
                </c:pt>
                <c:pt idx="165">
                  <c:v>69.230769230769226</c:v>
                </c:pt>
                <c:pt idx="166">
                  <c:v>68.786982248520715</c:v>
                </c:pt>
                <c:pt idx="167">
                  <c:v>68.34319526627219</c:v>
                </c:pt>
                <c:pt idx="168">
                  <c:v>67.603550295858</c:v>
                </c:pt>
                <c:pt idx="169">
                  <c:v>67.307692307692307</c:v>
                </c:pt>
                <c:pt idx="170">
                  <c:v>67.455621301775153</c:v>
                </c:pt>
                <c:pt idx="171">
                  <c:v>67.603550295858</c:v>
                </c:pt>
                <c:pt idx="172">
                  <c:v>68.34319526627219</c:v>
                </c:pt>
                <c:pt idx="173">
                  <c:v>69.674556213017752</c:v>
                </c:pt>
                <c:pt idx="174">
                  <c:v>70.414201183431956</c:v>
                </c:pt>
                <c:pt idx="175">
                  <c:v>70.118343195266277</c:v>
                </c:pt>
                <c:pt idx="176">
                  <c:v>69.674556213017752</c:v>
                </c:pt>
                <c:pt idx="177">
                  <c:v>69.526627218934919</c:v>
                </c:pt>
                <c:pt idx="178">
                  <c:v>69.378698224852073</c:v>
                </c:pt>
                <c:pt idx="179">
                  <c:v>69.230769230769226</c:v>
                </c:pt>
                <c:pt idx="180">
                  <c:v>68.639053254437883</c:v>
                </c:pt>
                <c:pt idx="181">
                  <c:v>68.639053254437883</c:v>
                </c:pt>
                <c:pt idx="182">
                  <c:v>68.491124260355036</c:v>
                </c:pt>
                <c:pt idx="183">
                  <c:v>68.491124260355036</c:v>
                </c:pt>
                <c:pt idx="184">
                  <c:v>68.491124260355036</c:v>
                </c:pt>
                <c:pt idx="185">
                  <c:v>68.34319526627219</c:v>
                </c:pt>
                <c:pt idx="186">
                  <c:v>68.491124260355036</c:v>
                </c:pt>
                <c:pt idx="187">
                  <c:v>68.195266272189357</c:v>
                </c:pt>
                <c:pt idx="188">
                  <c:v>68.195266272189357</c:v>
                </c:pt>
                <c:pt idx="189">
                  <c:v>67.899408284023679</c:v>
                </c:pt>
                <c:pt idx="190">
                  <c:v>67.899408284023679</c:v>
                </c:pt>
                <c:pt idx="191">
                  <c:v>67.751479289940832</c:v>
                </c:pt>
                <c:pt idx="192">
                  <c:v>67.899408284023679</c:v>
                </c:pt>
                <c:pt idx="193">
                  <c:v>67.899408284023679</c:v>
                </c:pt>
                <c:pt idx="194">
                  <c:v>67.751479289940832</c:v>
                </c:pt>
                <c:pt idx="195">
                  <c:v>67.751479289940832</c:v>
                </c:pt>
                <c:pt idx="196">
                  <c:v>67.603550295858</c:v>
                </c:pt>
                <c:pt idx="197">
                  <c:v>67.603550295858</c:v>
                </c:pt>
                <c:pt idx="198">
                  <c:v>67.455621301775153</c:v>
                </c:pt>
                <c:pt idx="199">
                  <c:v>67.15976331360946</c:v>
                </c:pt>
                <c:pt idx="200">
                  <c:v>66.863905325443795</c:v>
                </c:pt>
                <c:pt idx="201">
                  <c:v>66.124260355029591</c:v>
                </c:pt>
                <c:pt idx="202">
                  <c:v>65.828402366863912</c:v>
                </c:pt>
                <c:pt idx="203">
                  <c:v>65.532544378698219</c:v>
                </c:pt>
                <c:pt idx="204">
                  <c:v>65.532544378698219</c:v>
                </c:pt>
                <c:pt idx="205">
                  <c:v>65.532544378698219</c:v>
                </c:pt>
                <c:pt idx="206">
                  <c:v>65.236686390532554</c:v>
                </c:pt>
                <c:pt idx="207">
                  <c:v>65.236686390532554</c:v>
                </c:pt>
                <c:pt idx="208">
                  <c:v>65.384615384615401</c:v>
                </c:pt>
                <c:pt idx="209">
                  <c:v>65.384615384615401</c:v>
                </c:pt>
                <c:pt idx="210">
                  <c:v>65.532544378698219</c:v>
                </c:pt>
                <c:pt idx="211">
                  <c:v>65.236686390532554</c:v>
                </c:pt>
                <c:pt idx="212">
                  <c:v>64.940828402366861</c:v>
                </c:pt>
                <c:pt idx="213">
                  <c:v>64.49704142011835</c:v>
                </c:pt>
                <c:pt idx="214">
                  <c:v>64.349112426035504</c:v>
                </c:pt>
                <c:pt idx="215">
                  <c:v>64.349112426035504</c:v>
                </c:pt>
                <c:pt idx="216">
                  <c:v>64.49704142011835</c:v>
                </c:pt>
                <c:pt idx="217">
                  <c:v>64.49704142011835</c:v>
                </c:pt>
                <c:pt idx="218">
                  <c:v>64.201183431952671</c:v>
                </c:pt>
                <c:pt idx="219">
                  <c:v>63.905325443786985</c:v>
                </c:pt>
                <c:pt idx="220">
                  <c:v>63.905325443786985</c:v>
                </c:pt>
                <c:pt idx="221">
                  <c:v>64.201183431952671</c:v>
                </c:pt>
                <c:pt idx="222">
                  <c:v>64.49704142011835</c:v>
                </c:pt>
                <c:pt idx="223">
                  <c:v>64.201183431952671</c:v>
                </c:pt>
                <c:pt idx="224">
                  <c:v>63.757396449704153</c:v>
                </c:pt>
                <c:pt idx="225">
                  <c:v>63.609467455621306</c:v>
                </c:pt>
                <c:pt idx="226">
                  <c:v>63.609467455621306</c:v>
                </c:pt>
                <c:pt idx="227">
                  <c:v>63.461538461538467</c:v>
                </c:pt>
                <c:pt idx="228">
                  <c:v>63.31360946745562</c:v>
                </c:pt>
                <c:pt idx="229">
                  <c:v>63.31360946745562</c:v>
                </c:pt>
                <c:pt idx="230">
                  <c:v>63.31360946745562</c:v>
                </c:pt>
                <c:pt idx="231">
                  <c:v>63.165680473372788</c:v>
                </c:pt>
                <c:pt idx="232">
                  <c:v>63.31360946745562</c:v>
                </c:pt>
                <c:pt idx="233">
                  <c:v>63.461538461538467</c:v>
                </c:pt>
                <c:pt idx="234">
                  <c:v>63.461538461538467</c:v>
                </c:pt>
                <c:pt idx="235">
                  <c:v>63.31360946745562</c:v>
                </c:pt>
                <c:pt idx="236">
                  <c:v>63.017751479289949</c:v>
                </c:pt>
                <c:pt idx="237">
                  <c:v>62.573964497041423</c:v>
                </c:pt>
                <c:pt idx="238">
                  <c:v>62.426035502958591</c:v>
                </c:pt>
                <c:pt idx="239">
                  <c:v>62.130177514792905</c:v>
                </c:pt>
                <c:pt idx="240">
                  <c:v>62.130177514792905</c:v>
                </c:pt>
                <c:pt idx="241">
                  <c:v>62.130177514792905</c:v>
                </c:pt>
                <c:pt idx="242">
                  <c:v>62.130177514792905</c:v>
                </c:pt>
                <c:pt idx="243">
                  <c:v>62.130177514792905</c:v>
                </c:pt>
                <c:pt idx="244">
                  <c:v>62.278106508875752</c:v>
                </c:pt>
                <c:pt idx="245">
                  <c:v>62.573964497041423</c:v>
                </c:pt>
                <c:pt idx="246">
                  <c:v>63.017751479289949</c:v>
                </c:pt>
                <c:pt idx="247">
                  <c:v>63.31360946745562</c:v>
                </c:pt>
                <c:pt idx="248">
                  <c:v>63.017751479289949</c:v>
                </c:pt>
                <c:pt idx="249">
                  <c:v>62.721893491124256</c:v>
                </c:pt>
                <c:pt idx="250">
                  <c:v>62.573964497041423</c:v>
                </c:pt>
                <c:pt idx="251">
                  <c:v>62.278106508875752</c:v>
                </c:pt>
                <c:pt idx="252">
                  <c:v>61.982248520710058</c:v>
                </c:pt>
                <c:pt idx="253">
                  <c:v>61.982248520710058</c:v>
                </c:pt>
                <c:pt idx="254">
                  <c:v>62.130177514792905</c:v>
                </c:pt>
                <c:pt idx="255">
                  <c:v>62.130177514792905</c:v>
                </c:pt>
                <c:pt idx="256">
                  <c:v>62.130177514792905</c:v>
                </c:pt>
                <c:pt idx="257">
                  <c:v>62.278106508875752</c:v>
                </c:pt>
                <c:pt idx="258">
                  <c:v>62.573964497041423</c:v>
                </c:pt>
                <c:pt idx="259">
                  <c:v>62.426035502958591</c:v>
                </c:pt>
                <c:pt idx="260">
                  <c:v>62.426035502958591</c:v>
                </c:pt>
                <c:pt idx="261">
                  <c:v>62.130177514792905</c:v>
                </c:pt>
                <c:pt idx="262">
                  <c:v>61.834319526627226</c:v>
                </c:pt>
                <c:pt idx="263">
                  <c:v>61.53846153846154</c:v>
                </c:pt>
                <c:pt idx="264">
                  <c:v>61.390532544378708</c:v>
                </c:pt>
                <c:pt idx="265">
                  <c:v>61.53846153846154</c:v>
                </c:pt>
                <c:pt idx="266">
                  <c:v>61.390532544378708</c:v>
                </c:pt>
                <c:pt idx="267">
                  <c:v>61.242603550295861</c:v>
                </c:pt>
                <c:pt idx="268">
                  <c:v>61.242603550295861</c:v>
                </c:pt>
                <c:pt idx="269">
                  <c:v>61.242603550295861</c:v>
                </c:pt>
                <c:pt idx="270">
                  <c:v>61.242603550295861</c:v>
                </c:pt>
                <c:pt idx="271">
                  <c:v>60.946745562130189</c:v>
                </c:pt>
                <c:pt idx="272">
                  <c:v>60.798816568047343</c:v>
                </c:pt>
                <c:pt idx="273">
                  <c:v>60.650887573964511</c:v>
                </c:pt>
                <c:pt idx="274">
                  <c:v>60.502958579881664</c:v>
                </c:pt>
                <c:pt idx="275">
                  <c:v>60.502958579881664</c:v>
                </c:pt>
                <c:pt idx="276">
                  <c:v>60.355029585798817</c:v>
                </c:pt>
                <c:pt idx="277">
                  <c:v>60.502958579881664</c:v>
                </c:pt>
                <c:pt idx="278">
                  <c:v>60.207100591715992</c:v>
                </c:pt>
                <c:pt idx="279">
                  <c:v>59.911242603550299</c:v>
                </c:pt>
                <c:pt idx="280">
                  <c:v>59.911242603550299</c:v>
                </c:pt>
                <c:pt idx="281">
                  <c:v>59.911242603550299</c:v>
                </c:pt>
                <c:pt idx="282">
                  <c:v>60.059171597633146</c:v>
                </c:pt>
                <c:pt idx="283">
                  <c:v>59.615384615384613</c:v>
                </c:pt>
                <c:pt idx="284">
                  <c:v>59.467455621301781</c:v>
                </c:pt>
                <c:pt idx="285">
                  <c:v>59.319526627218941</c:v>
                </c:pt>
                <c:pt idx="286">
                  <c:v>59.023668639053263</c:v>
                </c:pt>
                <c:pt idx="287">
                  <c:v>58.727810650887577</c:v>
                </c:pt>
                <c:pt idx="288">
                  <c:v>58.727810650887577</c:v>
                </c:pt>
                <c:pt idx="289">
                  <c:v>58.727810650887577</c:v>
                </c:pt>
                <c:pt idx="290">
                  <c:v>58.727810650887577</c:v>
                </c:pt>
                <c:pt idx="291">
                  <c:v>58.579881656804744</c:v>
                </c:pt>
                <c:pt idx="292">
                  <c:v>58.431952662721898</c:v>
                </c:pt>
                <c:pt idx="293">
                  <c:v>58.727810650887577</c:v>
                </c:pt>
                <c:pt idx="294">
                  <c:v>58.875739644970416</c:v>
                </c:pt>
                <c:pt idx="295">
                  <c:v>58.727810650887577</c:v>
                </c:pt>
                <c:pt idx="296">
                  <c:v>58.579881656804744</c:v>
                </c:pt>
                <c:pt idx="297">
                  <c:v>58.136094674556219</c:v>
                </c:pt>
                <c:pt idx="298">
                  <c:v>57.840236686390547</c:v>
                </c:pt>
                <c:pt idx="299">
                  <c:v>57.692307692307701</c:v>
                </c:pt>
                <c:pt idx="300">
                  <c:v>57.692307692307701</c:v>
                </c:pt>
                <c:pt idx="301">
                  <c:v>57.692307692307701</c:v>
                </c:pt>
                <c:pt idx="302">
                  <c:v>57.692307692307701</c:v>
                </c:pt>
                <c:pt idx="303">
                  <c:v>57.544378698224854</c:v>
                </c:pt>
                <c:pt idx="304">
                  <c:v>57.544378698224854</c:v>
                </c:pt>
                <c:pt idx="305">
                  <c:v>57.544378698224854</c:v>
                </c:pt>
                <c:pt idx="306">
                  <c:v>57.544378698224854</c:v>
                </c:pt>
                <c:pt idx="307">
                  <c:v>57.396449704142015</c:v>
                </c:pt>
                <c:pt idx="308">
                  <c:v>57.248520710059182</c:v>
                </c:pt>
                <c:pt idx="309">
                  <c:v>57.248520710059182</c:v>
                </c:pt>
                <c:pt idx="310">
                  <c:v>57.692307692307701</c:v>
                </c:pt>
                <c:pt idx="311">
                  <c:v>57.692307692307701</c:v>
                </c:pt>
                <c:pt idx="312">
                  <c:v>57.396449704142015</c:v>
                </c:pt>
                <c:pt idx="313">
                  <c:v>57.100591715976336</c:v>
                </c:pt>
                <c:pt idx="314">
                  <c:v>56.952662721893496</c:v>
                </c:pt>
                <c:pt idx="315">
                  <c:v>56.80473372781065</c:v>
                </c:pt>
                <c:pt idx="316">
                  <c:v>56.80473372781065</c:v>
                </c:pt>
                <c:pt idx="317">
                  <c:v>56.80473372781065</c:v>
                </c:pt>
                <c:pt idx="318">
                  <c:v>56.80473372781065</c:v>
                </c:pt>
                <c:pt idx="319">
                  <c:v>56.508875739644978</c:v>
                </c:pt>
                <c:pt idx="320">
                  <c:v>56.213017751479299</c:v>
                </c:pt>
                <c:pt idx="321">
                  <c:v>55.917159763313606</c:v>
                </c:pt>
                <c:pt idx="322">
                  <c:v>55.325443786982255</c:v>
                </c:pt>
                <c:pt idx="323">
                  <c:v>54.881656804733737</c:v>
                </c:pt>
                <c:pt idx="324">
                  <c:v>54.437869822485204</c:v>
                </c:pt>
                <c:pt idx="325">
                  <c:v>54.14201183431954</c:v>
                </c:pt>
                <c:pt idx="326">
                  <c:v>54.14201183431954</c:v>
                </c:pt>
                <c:pt idx="327">
                  <c:v>53.994082840236693</c:v>
                </c:pt>
                <c:pt idx="328">
                  <c:v>53.550295857988175</c:v>
                </c:pt>
                <c:pt idx="329">
                  <c:v>53.254437869822489</c:v>
                </c:pt>
                <c:pt idx="330">
                  <c:v>53.106508875739642</c:v>
                </c:pt>
                <c:pt idx="331">
                  <c:v>52.662721893491124</c:v>
                </c:pt>
                <c:pt idx="332">
                  <c:v>52.071005917159773</c:v>
                </c:pt>
                <c:pt idx="333">
                  <c:v>51.479289940828401</c:v>
                </c:pt>
                <c:pt idx="334">
                  <c:v>51.18343195266273</c:v>
                </c:pt>
                <c:pt idx="335">
                  <c:v>50.591715976331365</c:v>
                </c:pt>
                <c:pt idx="336">
                  <c:v>49.852071005917168</c:v>
                </c:pt>
                <c:pt idx="337">
                  <c:v>50</c:v>
                </c:pt>
                <c:pt idx="338">
                  <c:v>50</c:v>
                </c:pt>
                <c:pt idx="339">
                  <c:v>49.852071005917168</c:v>
                </c:pt>
                <c:pt idx="340">
                  <c:v>49.704142011834321</c:v>
                </c:pt>
                <c:pt idx="341">
                  <c:v>49.704142011834321</c:v>
                </c:pt>
                <c:pt idx="342">
                  <c:v>49.852071005917168</c:v>
                </c:pt>
                <c:pt idx="343">
                  <c:v>49.408284023668642</c:v>
                </c:pt>
                <c:pt idx="344">
                  <c:v>49.112426035502963</c:v>
                </c:pt>
                <c:pt idx="345">
                  <c:v>48.964497041420124</c:v>
                </c:pt>
                <c:pt idx="346">
                  <c:v>48.816568047337284</c:v>
                </c:pt>
                <c:pt idx="347">
                  <c:v>48.668639053254445</c:v>
                </c:pt>
                <c:pt idx="348">
                  <c:v>48.520710059171599</c:v>
                </c:pt>
                <c:pt idx="349">
                  <c:v>48.372781065088766</c:v>
                </c:pt>
                <c:pt idx="350">
                  <c:v>48.224852071005927</c:v>
                </c:pt>
                <c:pt idx="351">
                  <c:v>48.07692307692308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C9-43F7-84EA-6F2B6239B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6522095"/>
        <c:axId val="916522511"/>
      </c:lineChart>
      <c:lineChart>
        <c:grouping val="standard"/>
        <c:varyColors val="0"/>
        <c:ser>
          <c:idx val="0"/>
          <c:order val="2"/>
          <c:tx>
            <c:strRef>
              <c:f>'BRL e USD Chart'!$F$1</c:f>
              <c:strCache>
                <c:ptCount val="1"/>
                <c:pt idx="0">
                  <c:v>Câmbio pela PPC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'BRL e USD Chart'!$C$2:$C$353</c:f>
              <c:numCache>
                <c:formatCode>mmm\-yy</c:formatCode>
                <c:ptCount val="352"/>
                <c:pt idx="0">
                  <c:v>34486</c:v>
                </c:pt>
                <c:pt idx="1">
                  <c:v>34516</c:v>
                </c:pt>
                <c:pt idx="2">
                  <c:v>34547</c:v>
                </c:pt>
                <c:pt idx="3">
                  <c:v>34578</c:v>
                </c:pt>
                <c:pt idx="4">
                  <c:v>34608</c:v>
                </c:pt>
                <c:pt idx="5">
                  <c:v>34639</c:v>
                </c:pt>
                <c:pt idx="6">
                  <c:v>34669</c:v>
                </c:pt>
                <c:pt idx="7">
                  <c:v>34700</c:v>
                </c:pt>
                <c:pt idx="8">
                  <c:v>34731</c:v>
                </c:pt>
                <c:pt idx="9">
                  <c:v>34759</c:v>
                </c:pt>
                <c:pt idx="10">
                  <c:v>34790</c:v>
                </c:pt>
                <c:pt idx="11">
                  <c:v>34820</c:v>
                </c:pt>
                <c:pt idx="12">
                  <c:v>34851</c:v>
                </c:pt>
                <c:pt idx="13">
                  <c:v>34881</c:v>
                </c:pt>
                <c:pt idx="14">
                  <c:v>34912</c:v>
                </c:pt>
                <c:pt idx="15">
                  <c:v>34943</c:v>
                </c:pt>
                <c:pt idx="16">
                  <c:v>34973</c:v>
                </c:pt>
                <c:pt idx="17">
                  <c:v>35004</c:v>
                </c:pt>
                <c:pt idx="18">
                  <c:v>35034</c:v>
                </c:pt>
                <c:pt idx="19">
                  <c:v>35065</c:v>
                </c:pt>
                <c:pt idx="20">
                  <c:v>35096</c:v>
                </c:pt>
                <c:pt idx="21">
                  <c:v>35125</c:v>
                </c:pt>
                <c:pt idx="22">
                  <c:v>35156</c:v>
                </c:pt>
                <c:pt idx="23">
                  <c:v>35186</c:v>
                </c:pt>
                <c:pt idx="24">
                  <c:v>35217</c:v>
                </c:pt>
                <c:pt idx="25">
                  <c:v>35247</c:v>
                </c:pt>
                <c:pt idx="26">
                  <c:v>35278</c:v>
                </c:pt>
                <c:pt idx="27">
                  <c:v>35309</c:v>
                </c:pt>
                <c:pt idx="28">
                  <c:v>35339</c:v>
                </c:pt>
                <c:pt idx="29">
                  <c:v>35370</c:v>
                </c:pt>
                <c:pt idx="30">
                  <c:v>35400</c:v>
                </c:pt>
                <c:pt idx="31">
                  <c:v>35431</c:v>
                </c:pt>
                <c:pt idx="32">
                  <c:v>35462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  <c:pt idx="262">
                  <c:v>42461</c:v>
                </c:pt>
                <c:pt idx="263">
                  <c:v>42491</c:v>
                </c:pt>
                <c:pt idx="264">
                  <c:v>42522</c:v>
                </c:pt>
                <c:pt idx="265">
                  <c:v>42552</c:v>
                </c:pt>
                <c:pt idx="266">
                  <c:v>42583</c:v>
                </c:pt>
                <c:pt idx="267">
                  <c:v>42614</c:v>
                </c:pt>
                <c:pt idx="268">
                  <c:v>42644</c:v>
                </c:pt>
                <c:pt idx="269">
                  <c:v>42675</c:v>
                </c:pt>
                <c:pt idx="270">
                  <c:v>42705</c:v>
                </c:pt>
                <c:pt idx="271">
                  <c:v>42736</c:v>
                </c:pt>
                <c:pt idx="272">
                  <c:v>42767</c:v>
                </c:pt>
                <c:pt idx="273">
                  <c:v>42795</c:v>
                </c:pt>
                <c:pt idx="274">
                  <c:v>42826</c:v>
                </c:pt>
                <c:pt idx="275">
                  <c:v>42856</c:v>
                </c:pt>
                <c:pt idx="276">
                  <c:v>42887</c:v>
                </c:pt>
                <c:pt idx="277">
                  <c:v>42917</c:v>
                </c:pt>
                <c:pt idx="278">
                  <c:v>42948</c:v>
                </c:pt>
                <c:pt idx="279">
                  <c:v>42979</c:v>
                </c:pt>
                <c:pt idx="280">
                  <c:v>43009</c:v>
                </c:pt>
                <c:pt idx="281">
                  <c:v>43040</c:v>
                </c:pt>
                <c:pt idx="282">
                  <c:v>43070</c:v>
                </c:pt>
                <c:pt idx="283">
                  <c:v>43101</c:v>
                </c:pt>
                <c:pt idx="284">
                  <c:v>43132</c:v>
                </c:pt>
                <c:pt idx="285">
                  <c:v>43160</c:v>
                </c:pt>
                <c:pt idx="286">
                  <c:v>43191</c:v>
                </c:pt>
                <c:pt idx="287">
                  <c:v>43221</c:v>
                </c:pt>
                <c:pt idx="288">
                  <c:v>43252</c:v>
                </c:pt>
                <c:pt idx="289">
                  <c:v>43282</c:v>
                </c:pt>
                <c:pt idx="290">
                  <c:v>43313</c:v>
                </c:pt>
                <c:pt idx="291">
                  <c:v>43344</c:v>
                </c:pt>
                <c:pt idx="292">
                  <c:v>43374</c:v>
                </c:pt>
                <c:pt idx="293">
                  <c:v>43405</c:v>
                </c:pt>
                <c:pt idx="294">
                  <c:v>43435</c:v>
                </c:pt>
                <c:pt idx="295">
                  <c:v>43466</c:v>
                </c:pt>
                <c:pt idx="296">
                  <c:v>43497</c:v>
                </c:pt>
                <c:pt idx="297">
                  <c:v>43525</c:v>
                </c:pt>
                <c:pt idx="298">
                  <c:v>43556</c:v>
                </c:pt>
                <c:pt idx="299">
                  <c:v>43586</c:v>
                </c:pt>
                <c:pt idx="300">
                  <c:v>43617</c:v>
                </c:pt>
                <c:pt idx="301">
                  <c:v>43647</c:v>
                </c:pt>
                <c:pt idx="302">
                  <c:v>43678</c:v>
                </c:pt>
                <c:pt idx="303">
                  <c:v>43709</c:v>
                </c:pt>
                <c:pt idx="304">
                  <c:v>43739</c:v>
                </c:pt>
                <c:pt idx="305">
                  <c:v>43770</c:v>
                </c:pt>
                <c:pt idx="306">
                  <c:v>43800</c:v>
                </c:pt>
                <c:pt idx="307">
                  <c:v>43831</c:v>
                </c:pt>
                <c:pt idx="308">
                  <c:v>43862</c:v>
                </c:pt>
                <c:pt idx="309">
                  <c:v>43891</c:v>
                </c:pt>
                <c:pt idx="310">
                  <c:v>43922</c:v>
                </c:pt>
                <c:pt idx="311">
                  <c:v>43952</c:v>
                </c:pt>
                <c:pt idx="312">
                  <c:v>43983</c:v>
                </c:pt>
                <c:pt idx="313">
                  <c:v>44013</c:v>
                </c:pt>
                <c:pt idx="314">
                  <c:v>44044</c:v>
                </c:pt>
                <c:pt idx="315">
                  <c:v>44075</c:v>
                </c:pt>
                <c:pt idx="316">
                  <c:v>44105</c:v>
                </c:pt>
                <c:pt idx="317">
                  <c:v>44136</c:v>
                </c:pt>
                <c:pt idx="318">
                  <c:v>44166</c:v>
                </c:pt>
                <c:pt idx="319">
                  <c:v>44197</c:v>
                </c:pt>
                <c:pt idx="320">
                  <c:v>44228</c:v>
                </c:pt>
                <c:pt idx="321">
                  <c:v>44256</c:v>
                </c:pt>
                <c:pt idx="322">
                  <c:v>44287</c:v>
                </c:pt>
                <c:pt idx="323">
                  <c:v>44317</c:v>
                </c:pt>
                <c:pt idx="324">
                  <c:v>44348</c:v>
                </c:pt>
                <c:pt idx="325">
                  <c:v>44378</c:v>
                </c:pt>
                <c:pt idx="326">
                  <c:v>44409</c:v>
                </c:pt>
                <c:pt idx="327">
                  <c:v>44440</c:v>
                </c:pt>
                <c:pt idx="328">
                  <c:v>44470</c:v>
                </c:pt>
                <c:pt idx="329">
                  <c:v>44501</c:v>
                </c:pt>
                <c:pt idx="330">
                  <c:v>44531</c:v>
                </c:pt>
                <c:pt idx="331">
                  <c:v>44562</c:v>
                </c:pt>
                <c:pt idx="332">
                  <c:v>44593</c:v>
                </c:pt>
                <c:pt idx="333">
                  <c:v>44621</c:v>
                </c:pt>
                <c:pt idx="334">
                  <c:v>44652</c:v>
                </c:pt>
                <c:pt idx="335">
                  <c:v>44682</c:v>
                </c:pt>
                <c:pt idx="336">
                  <c:v>44713</c:v>
                </c:pt>
                <c:pt idx="337">
                  <c:v>44743</c:v>
                </c:pt>
                <c:pt idx="338">
                  <c:v>44774</c:v>
                </c:pt>
                <c:pt idx="339">
                  <c:v>44805</c:v>
                </c:pt>
                <c:pt idx="340">
                  <c:v>44835</c:v>
                </c:pt>
                <c:pt idx="341">
                  <c:v>44866</c:v>
                </c:pt>
                <c:pt idx="342">
                  <c:v>44896</c:v>
                </c:pt>
                <c:pt idx="343">
                  <c:v>44927</c:v>
                </c:pt>
                <c:pt idx="344">
                  <c:v>44958</c:v>
                </c:pt>
                <c:pt idx="345">
                  <c:v>44986</c:v>
                </c:pt>
                <c:pt idx="346">
                  <c:v>45017</c:v>
                </c:pt>
                <c:pt idx="347">
                  <c:v>45047</c:v>
                </c:pt>
                <c:pt idx="348">
                  <c:v>45078</c:v>
                </c:pt>
                <c:pt idx="349">
                  <c:v>45108</c:v>
                </c:pt>
                <c:pt idx="350">
                  <c:v>45139</c:v>
                </c:pt>
                <c:pt idx="351">
                  <c:v>45170</c:v>
                </c:pt>
              </c:numCache>
            </c:numRef>
          </c:cat>
          <c:val>
            <c:numRef>
              <c:f>'BRL e USD Chart'!$F$2:$F$353</c:f>
              <c:numCache>
                <c:formatCode>_(* #,##0.00_);_(* \(#,##0.00\);_(* "-"??_);_(@_)</c:formatCode>
                <c:ptCount val="352"/>
                <c:pt idx="0">
                  <c:v>1</c:v>
                </c:pt>
                <c:pt idx="1">
                  <c:v>1.065239053254438</c:v>
                </c:pt>
                <c:pt idx="2">
                  <c:v>1.0802228891124259</c:v>
                </c:pt>
                <c:pt idx="3">
                  <c:v>1.0934812969333849</c:v>
                </c:pt>
                <c:pt idx="4">
                  <c:v>1.1221305069130396</c:v>
                </c:pt>
                <c:pt idx="5">
                  <c:v>1.1519379161989143</c:v>
                </c:pt>
                <c:pt idx="6">
                  <c:v>1.1716360545659155</c:v>
                </c:pt>
                <c:pt idx="7">
                  <c:v>1.1862025776694634</c:v>
                </c:pt>
                <c:pt idx="8">
                  <c:v>1.194697928641506</c:v>
                </c:pt>
                <c:pt idx="9">
                  <c:v>1.2077260825239773</c:v>
                </c:pt>
                <c:pt idx="10">
                  <c:v>1.2333251177646756</c:v>
                </c:pt>
                <c:pt idx="11">
                  <c:v>1.2643304988673372</c:v>
                </c:pt>
                <c:pt idx="12">
                  <c:v>1.2909364771704426</c:v>
                </c:pt>
                <c:pt idx="13">
                  <c:v>1.3214025780316649</c:v>
                </c:pt>
                <c:pt idx="14">
                  <c:v>1.3304159133604161</c:v>
                </c:pt>
                <c:pt idx="15">
                  <c:v>1.3415326164823436</c:v>
                </c:pt>
                <c:pt idx="16">
                  <c:v>1.35628146304741</c:v>
                </c:pt>
                <c:pt idx="17">
                  <c:v>1.3762188005542066</c:v>
                </c:pt>
                <c:pt idx="18">
                  <c:v>1.3976878138428523</c:v>
                </c:pt>
                <c:pt idx="19">
                  <c:v>1.4098895640481239</c:v>
                </c:pt>
                <c:pt idx="20">
                  <c:v>1.4178169292126446</c:v>
                </c:pt>
                <c:pt idx="21">
                  <c:v>1.4161617103790058</c:v>
                </c:pt>
                <c:pt idx="22">
                  <c:v>1.4295380415499375</c:v>
                </c:pt>
                <c:pt idx="23">
                  <c:v>1.4447175018980078</c:v>
                </c:pt>
                <c:pt idx="24">
                  <c:v>1.4596218316570249</c:v>
                </c:pt>
                <c:pt idx="25">
                  <c:v>1.4735104308003486</c:v>
                </c:pt>
                <c:pt idx="26">
                  <c:v>1.4776704954137732</c:v>
                </c:pt>
                <c:pt idx="27">
                  <c:v>1.4752332684488532</c:v>
                </c:pt>
                <c:pt idx="28">
                  <c:v>1.4749912743480349</c:v>
                </c:pt>
                <c:pt idx="29">
                  <c:v>1.4773699311626165</c:v>
                </c:pt>
                <c:pt idx="30">
                  <c:v>1.4843135698390806</c:v>
                </c:pt>
                <c:pt idx="31">
                  <c:v>1.4946882395196168</c:v>
                </c:pt>
                <c:pt idx="32">
                  <c:v>1.4973777263200261</c:v>
                </c:pt>
                <c:pt idx="33">
                  <c:v>1.5026101764419513</c:v>
                </c:pt>
                <c:pt idx="34">
                  <c:v>1.5134078129610486</c:v>
                </c:pt>
                <c:pt idx="35">
                  <c:v>1.5220480618932182</c:v>
                </c:pt>
                <c:pt idx="36">
                  <c:v>1.5278186940331577</c:v>
                </c:pt>
                <c:pt idx="37">
                  <c:v>1.5287260812254793</c:v>
                </c:pt>
                <c:pt idx="38">
                  <c:v>1.5259670128374703</c:v>
                </c:pt>
                <c:pt idx="39">
                  <c:v>1.5219730027138376</c:v>
                </c:pt>
                <c:pt idx="40">
                  <c:v>1.5230130994255311</c:v>
                </c:pt>
                <c:pt idx="41">
                  <c:v>1.5256022216945544</c:v>
                </c:pt>
                <c:pt idx="42">
                  <c:v>1.5346375330753821</c:v>
                </c:pt>
                <c:pt idx="43">
                  <c:v>1.5430406636577008</c:v>
                </c:pt>
                <c:pt idx="44">
                  <c:v>1.5476343879468579</c:v>
                </c:pt>
                <c:pt idx="45">
                  <c:v>1.5503835676088129</c:v>
                </c:pt>
                <c:pt idx="46">
                  <c:v>1.5490668723261112</c:v>
                </c:pt>
                <c:pt idx="47">
                  <c:v>1.5542808047256476</c:v>
                </c:pt>
                <c:pt idx="48">
                  <c:v>1.5545916608865926</c:v>
                </c:pt>
                <c:pt idx="49">
                  <c:v>1.5501972809409332</c:v>
                </c:pt>
                <c:pt idx="50">
                  <c:v>1.5397753020922975</c:v>
                </c:pt>
                <c:pt idx="51">
                  <c:v>1.5338773588518322</c:v>
                </c:pt>
                <c:pt idx="52">
                  <c:v>1.5316731946602251</c:v>
                </c:pt>
                <c:pt idx="53">
                  <c:v>1.5298351868266329</c:v>
                </c:pt>
                <c:pt idx="54">
                  <c:v>1.5348836429431609</c:v>
                </c:pt>
                <c:pt idx="55">
                  <c:v>1.5405601962193567</c:v>
                </c:pt>
                <c:pt idx="56">
                  <c:v>1.55673607827966</c:v>
                </c:pt>
                <c:pt idx="57">
                  <c:v>1.5686830035119841</c:v>
                </c:pt>
                <c:pt idx="58">
                  <c:v>1.5670553007519046</c:v>
                </c:pt>
                <c:pt idx="59">
                  <c:v>1.5717564666541601</c:v>
                </c:pt>
                <c:pt idx="60">
                  <c:v>1.5747428039408029</c:v>
                </c:pt>
                <c:pt idx="61">
                  <c:v>1.5866187712662034</c:v>
                </c:pt>
                <c:pt idx="62">
                  <c:v>1.59018549026401</c:v>
                </c:pt>
                <c:pt idx="63">
                  <c:v>1.589780232289568</c:v>
                </c:pt>
                <c:pt idx="64">
                  <c:v>1.6033002995469221</c:v>
                </c:pt>
                <c:pt idx="65">
                  <c:v>1.6185316523926181</c:v>
                </c:pt>
                <c:pt idx="66">
                  <c:v>1.6282428423069737</c:v>
                </c:pt>
                <c:pt idx="67">
                  <c:v>1.6328216585423097</c:v>
                </c:pt>
                <c:pt idx="68">
                  <c:v>1.6266591358536591</c:v>
                </c:pt>
                <c:pt idx="69">
                  <c:v>1.6163987555115138</c:v>
                </c:pt>
                <c:pt idx="70">
                  <c:v>1.623187630284662</c:v>
                </c:pt>
                <c:pt idx="71">
                  <c:v>1.620570240230828</c:v>
                </c:pt>
                <c:pt idx="72">
                  <c:v>1.6159392453419352</c:v>
                </c:pt>
                <c:pt idx="73">
                  <c:v>1.6391249088002302</c:v>
                </c:pt>
                <c:pt idx="74">
                  <c:v>1.6605974451055132</c:v>
                </c:pt>
                <c:pt idx="75">
                  <c:v>1.655792897886099</c:v>
                </c:pt>
                <c:pt idx="76">
                  <c:v>1.6552323429987941</c:v>
                </c:pt>
                <c:pt idx="77">
                  <c:v>1.6576412098242226</c:v>
                </c:pt>
                <c:pt idx="78">
                  <c:v>1.6703262081067189</c:v>
                </c:pt>
                <c:pt idx="79">
                  <c:v>1.6681611748494984</c:v>
                </c:pt>
                <c:pt idx="80">
                  <c:v>1.6699648923790116</c:v>
                </c:pt>
                <c:pt idx="81">
                  <c:v>1.6704186297645334</c:v>
                </c:pt>
                <c:pt idx="82">
                  <c:v>1.6741807542622569</c:v>
                </c:pt>
                <c:pt idx="83">
                  <c:v>1.6750942939552462</c:v>
                </c:pt>
                <c:pt idx="84">
                  <c:v>1.6808140120204325</c:v>
                </c:pt>
                <c:pt idx="85">
                  <c:v>1.7061993879147883</c:v>
                </c:pt>
                <c:pt idx="86">
                  <c:v>1.7181427836301919</c:v>
                </c:pt>
                <c:pt idx="87">
                  <c:v>1.7168329667869697</c:v>
                </c:pt>
                <c:pt idx="88">
                  <c:v>1.7372540981667781</c:v>
                </c:pt>
                <c:pt idx="89">
                  <c:v>1.7526962196745333</c:v>
                </c:pt>
                <c:pt idx="90">
                  <c:v>1.7703443789502988</c:v>
                </c:pt>
                <c:pt idx="91">
                  <c:v>1.7764060881488952</c:v>
                </c:pt>
                <c:pt idx="92">
                  <c:v>1.7733349492694197</c:v>
                </c:pt>
                <c:pt idx="93">
                  <c:v>1.7744519609634433</c:v>
                </c:pt>
                <c:pt idx="94">
                  <c:v>1.7790483946655455</c:v>
                </c:pt>
                <c:pt idx="95">
                  <c:v>1.7827843962943433</c:v>
                </c:pt>
                <c:pt idx="96">
                  <c:v>1.7902720907587795</c:v>
                </c:pt>
                <c:pt idx="97">
                  <c:v>1.8083180978319044</c:v>
                </c:pt>
                <c:pt idx="98">
                  <c:v>1.8167927561606627</c:v>
                </c:pt>
                <c:pt idx="99">
                  <c:v>1.8265706429508584</c:v>
                </c:pt>
                <c:pt idx="100">
                  <c:v>1.8471524277435445</c:v>
                </c:pt>
                <c:pt idx="101">
                  <c:v>1.9029364310613992</c:v>
                </c:pt>
                <c:pt idx="102">
                  <c:v>1.9464178390414308</c:v>
                </c:pt>
                <c:pt idx="103">
                  <c:v>1.9794154289890138</c:v>
                </c:pt>
                <c:pt idx="104">
                  <c:v>1.9958704893970571</c:v>
                </c:pt>
                <c:pt idx="105">
                  <c:v>2.0093184892934719</c:v>
                </c:pt>
                <c:pt idx="106">
                  <c:v>2.0325451749170402</c:v>
                </c:pt>
                <c:pt idx="107">
                  <c:v>2.0487027881687476</c:v>
                </c:pt>
                <c:pt idx="108">
                  <c:v>2.0418762849333079</c:v>
                </c:pt>
                <c:pt idx="109">
                  <c:v>2.0459600375031748</c:v>
                </c:pt>
                <c:pt idx="110">
                  <c:v>2.0453688152276319</c:v>
                </c:pt>
                <c:pt idx="111">
                  <c:v>2.0537163351894092</c:v>
                </c:pt>
                <c:pt idx="112">
                  <c:v>2.0596721125614588</c:v>
                </c:pt>
                <c:pt idx="113">
                  <c:v>2.0743293495876642</c:v>
                </c:pt>
                <c:pt idx="114">
                  <c:v>2.0889629394420619</c:v>
                </c:pt>
                <c:pt idx="115">
                  <c:v>2.0932101127112039</c:v>
                </c:pt>
                <c:pt idx="116">
                  <c:v>2.0942788127631942</c:v>
                </c:pt>
                <c:pt idx="117">
                  <c:v>2.0923670521039446</c:v>
                </c:pt>
                <c:pt idx="118">
                  <c:v>2.0922432341285773</c:v>
                </c:pt>
                <c:pt idx="119">
                  <c:v>2.0910551388634828</c:v>
                </c:pt>
                <c:pt idx="120">
                  <c:v>2.0979398094407196</c:v>
                </c:pt>
                <c:pt idx="121">
                  <c:v>2.121048198446112</c:v>
                </c:pt>
                <c:pt idx="122">
                  <c:v>2.1356834310153898</c:v>
                </c:pt>
                <c:pt idx="123">
                  <c:v>2.1386729833333136</c:v>
                </c:pt>
                <c:pt idx="124">
                  <c:v>2.1358549671670386</c:v>
                </c:pt>
                <c:pt idx="125">
                  <c:v>2.1505923664404913</c:v>
                </c:pt>
                <c:pt idx="126">
                  <c:v>2.1732269406788864</c:v>
                </c:pt>
                <c:pt idx="127">
                  <c:v>2.1816681680644718</c:v>
                </c:pt>
                <c:pt idx="128">
                  <c:v>2.1819758498919914</c:v>
                </c:pt>
                <c:pt idx="129">
                  <c:v>2.1784315002532897</c:v>
                </c:pt>
                <c:pt idx="130">
                  <c:v>2.1846330775880527</c:v>
                </c:pt>
                <c:pt idx="131">
                  <c:v>2.1953377796682338</c:v>
                </c:pt>
                <c:pt idx="132">
                  <c:v>2.1948987121123005</c:v>
                </c:pt>
                <c:pt idx="133">
                  <c:v>2.1918241458229604</c:v>
                </c:pt>
                <c:pt idx="134">
                  <c:v>2.1826856946431006</c:v>
                </c:pt>
                <c:pt idx="135">
                  <c:v>2.1645059382532397</c:v>
                </c:pt>
                <c:pt idx="136">
                  <c:v>2.176404266124552</c:v>
                </c:pt>
                <c:pt idx="137">
                  <c:v>2.2058117365172265</c:v>
                </c:pt>
                <c:pt idx="138">
                  <c:v>2.2225026692776564</c:v>
                </c:pt>
                <c:pt idx="139">
                  <c:v>2.2180121638844543</c:v>
                </c:pt>
                <c:pt idx="140">
                  <c:v>2.2226871526179752</c:v>
                </c:pt>
                <c:pt idx="141">
                  <c:v>2.2189311206503306</c:v>
                </c:pt>
                <c:pt idx="142">
                  <c:v>2.2058021489956663</c:v>
                </c:pt>
                <c:pt idx="143">
                  <c:v>2.1991046932771425</c:v>
                </c:pt>
                <c:pt idx="144">
                  <c:v>2.190044292908262</c:v>
                </c:pt>
                <c:pt idx="145">
                  <c:v>2.1853039353728416</c:v>
                </c:pt>
                <c:pt idx="146">
                  <c:v>2.1819436411341315</c:v>
                </c:pt>
                <c:pt idx="147">
                  <c:v>2.1999126149608021</c:v>
                </c:pt>
                <c:pt idx="148">
                  <c:v>2.2161263725398288</c:v>
                </c:pt>
                <c:pt idx="149">
                  <c:v>2.2274872660407525</c:v>
                </c:pt>
                <c:pt idx="150">
                  <c:v>2.2381792049177478</c:v>
                </c:pt>
                <c:pt idx="151">
                  <c:v>2.2389625676394695</c:v>
                </c:pt>
                <c:pt idx="152">
                  <c:v>2.2351572377370603</c:v>
                </c:pt>
                <c:pt idx="153">
                  <c:v>2.2251509258750031</c:v>
                </c:pt>
                <c:pt idx="154">
                  <c:v>2.2169722397203495</c:v>
                </c:pt>
                <c:pt idx="155">
                  <c:v>2.2093997221445112</c:v>
                </c:pt>
                <c:pt idx="156">
                  <c:v>2.210979833380307</c:v>
                </c:pt>
                <c:pt idx="157">
                  <c:v>2.2162861849804196</c:v>
                </c:pt>
                <c:pt idx="158">
                  <c:v>2.2313416940707649</c:v>
                </c:pt>
                <c:pt idx="159">
                  <c:v>2.2307107949639176</c:v>
                </c:pt>
                <c:pt idx="160">
                  <c:v>2.2327416712501647</c:v>
                </c:pt>
                <c:pt idx="161">
                  <c:v>2.2271891829854611</c:v>
                </c:pt>
                <c:pt idx="162">
                  <c:v>2.2436703829395537</c:v>
                </c:pt>
                <c:pt idx="163">
                  <c:v>2.2463081097174804</c:v>
                </c:pt>
                <c:pt idx="164">
                  <c:v>2.247790483508028</c:v>
                </c:pt>
                <c:pt idx="165">
                  <c:v>2.239439370389638</c:v>
                </c:pt>
                <c:pt idx="166">
                  <c:v>2.2373219517541743</c:v>
                </c:pt>
                <c:pt idx="167">
                  <c:v>2.2404484287525608</c:v>
                </c:pt>
                <c:pt idx="168">
                  <c:v>2.2326010399053593</c:v>
                </c:pt>
                <c:pt idx="169">
                  <c:v>2.234611357909563</c:v>
                </c:pt>
                <c:pt idx="170">
                  <c:v>2.2457932549198674</c:v>
                </c:pt>
                <c:pt idx="171">
                  <c:v>2.2565701075523577</c:v>
                </c:pt>
                <c:pt idx="172">
                  <c:v>2.2915247241636547</c:v>
                </c:pt>
                <c:pt idx="173">
                  <c:v>2.3445750095311109</c:v>
                </c:pt>
                <c:pt idx="174">
                  <c:v>2.3760988409968409</c:v>
                </c:pt>
                <c:pt idx="175">
                  <c:v>2.3774725855368453</c:v>
                </c:pt>
                <c:pt idx="176">
                  <c:v>2.37541862979048</c:v>
                </c:pt>
                <c:pt idx="177">
                  <c:v>2.3751160286911435</c:v>
                </c:pt>
                <c:pt idx="178">
                  <c:v>2.3814388907658204</c:v>
                </c:pt>
                <c:pt idx="179">
                  <c:v>2.3875300935235231</c:v>
                </c:pt>
                <c:pt idx="180">
                  <c:v>2.3756454992802065</c:v>
                </c:pt>
                <c:pt idx="181">
                  <c:v>2.3813470484784789</c:v>
                </c:pt>
                <c:pt idx="182">
                  <c:v>2.3797791572644482</c:v>
                </c:pt>
                <c:pt idx="183">
                  <c:v>2.3854906272418828</c:v>
                </c:pt>
                <c:pt idx="184">
                  <c:v>2.3921700009981599</c:v>
                </c:pt>
                <c:pt idx="185">
                  <c:v>2.3967900407711458</c:v>
                </c:pt>
                <c:pt idx="186">
                  <c:v>2.4108652162248605</c:v>
                </c:pt>
                <c:pt idx="187">
                  <c:v>2.4184544949562814</c:v>
                </c:pt>
                <c:pt idx="188">
                  <c:v>2.4373184400169405</c:v>
                </c:pt>
                <c:pt idx="189">
                  <c:v>2.4393634612156361</c:v>
                </c:pt>
                <c:pt idx="190">
                  <c:v>2.4532678329445656</c:v>
                </c:pt>
                <c:pt idx="191">
                  <c:v>2.4584490918492636</c:v>
                </c:pt>
                <c:pt idx="192">
                  <c:v>2.4638168846262274</c:v>
                </c:pt>
                <c:pt idx="193">
                  <c:v>2.4640632663146897</c:v>
                </c:pt>
                <c:pt idx="194">
                  <c:v>2.4596784147331512</c:v>
                </c:pt>
                <c:pt idx="195">
                  <c:v>2.4707469675994504</c:v>
                </c:pt>
                <c:pt idx="196">
                  <c:v>2.4838424659921312</c:v>
                </c:pt>
                <c:pt idx="197">
                  <c:v>2.5044583584598663</c:v>
                </c:pt>
                <c:pt idx="198">
                  <c:v>2.5147217055358477</c:v>
                </c:pt>
                <c:pt idx="199">
                  <c:v>2.5244728698334975</c:v>
                </c:pt>
                <c:pt idx="200">
                  <c:v>2.5334586587270018</c:v>
                </c:pt>
                <c:pt idx="201">
                  <c:v>2.5252265995852494</c:v>
                </c:pt>
                <c:pt idx="202">
                  <c:v>2.5332852925255365</c:v>
                </c:pt>
                <c:pt idx="203">
                  <c:v>2.5337526694300667</c:v>
                </c:pt>
                <c:pt idx="204">
                  <c:v>2.537553298434212</c:v>
                </c:pt>
                <c:pt idx="205">
                  <c:v>2.5416133837117068</c:v>
                </c:pt>
                <c:pt idx="206">
                  <c:v>2.5395003448647078</c:v>
                </c:pt>
                <c:pt idx="207">
                  <c:v>2.5529596966924903</c:v>
                </c:pt>
                <c:pt idx="208">
                  <c:v>2.5697513404481058</c:v>
                </c:pt>
                <c:pt idx="209">
                  <c:v>2.583114047418436</c:v>
                </c:pt>
                <c:pt idx="210">
                  <c:v>2.6019029878312185</c:v>
                </c:pt>
                <c:pt idx="211">
                  <c:v>2.6046611224657235</c:v>
                </c:pt>
                <c:pt idx="212">
                  <c:v>2.6045164190700301</c:v>
                </c:pt>
                <c:pt idx="213">
                  <c:v>2.592150008992788</c:v>
                </c:pt>
                <c:pt idx="214">
                  <c:v>2.6027564209561893</c:v>
                </c:pt>
                <c:pt idx="215">
                  <c:v>2.6121263440716325</c:v>
                </c:pt>
                <c:pt idx="216">
                  <c:v>2.6202257372046986</c:v>
                </c:pt>
                <c:pt idx="217">
                  <c:v>2.6314927078746781</c:v>
                </c:pt>
                <c:pt idx="218">
                  <c:v>2.6301612691330334</c:v>
                </c:pt>
                <c:pt idx="219">
                  <c:v>2.63296354233775</c:v>
                </c:pt>
                <c:pt idx="220">
                  <c:v>2.6484980272375429</c:v>
                </c:pt>
                <c:pt idx="221">
                  <c:v>2.6767241497315286</c:v>
                </c:pt>
                <c:pt idx="222">
                  <c:v>2.7103028524061785</c:v>
                </c:pt>
                <c:pt idx="223">
                  <c:v>2.7210719548408311</c:v>
                </c:pt>
                <c:pt idx="224">
                  <c:v>2.7184762779069516</c:v>
                </c:pt>
                <c:pt idx="225">
                  <c:v>2.7249161022218993</c:v>
                </c:pt>
                <c:pt idx="226">
                  <c:v>2.7399031407841199</c:v>
                </c:pt>
                <c:pt idx="227">
                  <c:v>2.7436453387250097</c:v>
                </c:pt>
                <c:pt idx="228">
                  <c:v>2.744366744772115</c:v>
                </c:pt>
                <c:pt idx="229">
                  <c:v>2.7451900547955468</c:v>
                </c:pt>
                <c:pt idx="230">
                  <c:v>2.7517785109270556</c:v>
                </c:pt>
                <c:pt idx="231">
                  <c:v>2.7549578438094238</c:v>
                </c:pt>
                <c:pt idx="232">
                  <c:v>2.7771497712088777</c:v>
                </c:pt>
                <c:pt idx="233">
                  <c:v>2.7986700864686709</c:v>
                </c:pt>
                <c:pt idx="234">
                  <c:v>2.8244178512641835</c:v>
                </c:pt>
                <c:pt idx="235">
                  <c:v>2.8333322143658419</c:v>
                </c:pt>
                <c:pt idx="236">
                  <c:v>2.8395509813802704</c:v>
                </c:pt>
                <c:pt idx="237">
                  <c:v>2.8454940416032719</c:v>
                </c:pt>
                <c:pt idx="238">
                  <c:v>2.8577868449404491</c:v>
                </c:pt>
                <c:pt idx="239">
                  <c:v>2.8573263484820219</c:v>
                </c:pt>
                <c:pt idx="240">
                  <c:v>2.8687556538759496</c:v>
                </c:pt>
                <c:pt idx="241">
                  <c:v>2.8690425294413373</c:v>
                </c:pt>
                <c:pt idx="242">
                  <c:v>2.8762151357649404</c:v>
                </c:pt>
                <c:pt idx="243">
                  <c:v>2.892609562038801</c:v>
                </c:pt>
                <c:pt idx="244">
                  <c:v>2.911674613918886</c:v>
                </c:pt>
                <c:pt idx="245">
                  <c:v>2.9404268820244561</c:v>
                </c:pt>
                <c:pt idx="246">
                  <c:v>2.9843789649787453</c:v>
                </c:pt>
                <c:pt idx="247">
                  <c:v>3.0355701714878833</c:v>
                </c:pt>
                <c:pt idx="248">
                  <c:v>3.0582461643670444</c:v>
                </c:pt>
                <c:pt idx="249">
                  <c:v>3.0840675254092869</c:v>
                </c:pt>
                <c:pt idx="250">
                  <c:v>3.0986390170924301</c:v>
                </c:pt>
                <c:pt idx="251">
                  <c:v>3.1068097545857278</c:v>
                </c:pt>
                <c:pt idx="252">
                  <c:v>3.1164777628030267</c:v>
                </c:pt>
                <c:pt idx="253">
                  <c:v>3.1357999249324049</c:v>
                </c:pt>
                <c:pt idx="254">
                  <c:v>3.1501991589552452</c:v>
                </c:pt>
                <c:pt idx="255">
                  <c:v>3.1672102344136039</c:v>
                </c:pt>
                <c:pt idx="256">
                  <c:v>3.1931813583357957</c:v>
                </c:pt>
                <c:pt idx="257">
                  <c:v>3.2331120912217854</c:v>
                </c:pt>
                <c:pt idx="258">
                  <c:v>3.2796566179735125</c:v>
                </c:pt>
                <c:pt idx="259">
                  <c:v>3.3134564644519844</c:v>
                </c:pt>
                <c:pt idx="260">
                  <c:v>3.3432775726320516</c:v>
                </c:pt>
                <c:pt idx="261">
                  <c:v>3.3417406156436846</c:v>
                </c:pt>
                <c:pt idx="262">
                  <c:v>3.3461151132400682</c:v>
                </c:pt>
                <c:pt idx="263">
                  <c:v>3.3560798120270561</c:v>
                </c:pt>
                <c:pt idx="264">
                  <c:v>3.3597303555725913</c:v>
                </c:pt>
                <c:pt idx="265">
                  <c:v>3.3853387870442715</c:v>
                </c:pt>
                <c:pt idx="266">
                  <c:v>3.3920606376166242</c:v>
                </c:pt>
                <c:pt idx="267">
                  <c:v>3.3865941071240013</c:v>
                </c:pt>
                <c:pt idx="268">
                  <c:v>3.395399251802524</c:v>
                </c:pt>
                <c:pt idx="269">
                  <c:v>3.4015109704557682</c:v>
                </c:pt>
                <c:pt idx="270">
                  <c:v>3.4117155033671356</c:v>
                </c:pt>
                <c:pt idx="271">
                  <c:v>3.4081356743462115</c:v>
                </c:pt>
                <c:pt idx="272">
                  <c:v>3.4110830499306037</c:v>
                </c:pt>
                <c:pt idx="273">
                  <c:v>3.411290536734128</c:v>
                </c:pt>
                <c:pt idx="274">
                  <c:v>3.4077344743551032</c:v>
                </c:pt>
                <c:pt idx="275">
                  <c:v>3.4182984512256049</c:v>
                </c:pt>
                <c:pt idx="276">
                  <c:v>3.4020978895682554</c:v>
                </c:pt>
                <c:pt idx="277">
                  <c:v>3.4186214120632763</c:v>
                </c:pt>
                <c:pt idx="278">
                  <c:v>3.4083680553733551</c:v>
                </c:pt>
                <c:pt idx="279">
                  <c:v>3.397045908909313</c:v>
                </c:pt>
                <c:pt idx="280">
                  <c:v>3.4113135017267329</c:v>
                </c:pt>
                <c:pt idx="281">
                  <c:v>3.4208651795315674</c:v>
                </c:pt>
                <c:pt idx="282">
                  <c:v>3.444400731966744</c:v>
                </c:pt>
                <c:pt idx="283">
                  <c:v>3.4288644485666184</c:v>
                </c:pt>
                <c:pt idx="284">
                  <c:v>3.4313012395791982</c:v>
                </c:pt>
                <c:pt idx="285">
                  <c:v>3.4258461534542852</c:v>
                </c:pt>
                <c:pt idx="286">
                  <c:v>3.4162589101789576</c:v>
                </c:pt>
                <c:pt idx="287">
                  <c:v>3.4127313445874945</c:v>
                </c:pt>
                <c:pt idx="288">
                  <c:v>3.4557317595292956</c:v>
                </c:pt>
                <c:pt idx="289">
                  <c:v>3.4671356743357427</c:v>
                </c:pt>
                <c:pt idx="290">
                  <c:v>3.4640152522288403</c:v>
                </c:pt>
                <c:pt idx="291">
                  <c:v>3.4718751639145031</c:v>
                </c:pt>
                <c:pt idx="292">
                  <c:v>3.4786917875002183</c:v>
                </c:pt>
                <c:pt idx="293">
                  <c:v>3.488963175428728</c:v>
                </c:pt>
                <c:pt idx="294">
                  <c:v>3.502998123013513</c:v>
                </c:pt>
                <c:pt idx="295">
                  <c:v>3.5053780493764854</c:v>
                </c:pt>
                <c:pt idx="296">
                  <c:v>3.5115835397873223</c:v>
                </c:pt>
                <c:pt idx="297">
                  <c:v>3.5111179889392443</c:v>
                </c:pt>
                <c:pt idx="298">
                  <c:v>3.5131612273211035</c:v>
                </c:pt>
                <c:pt idx="299">
                  <c:v>3.5087315892518722</c:v>
                </c:pt>
                <c:pt idx="300">
                  <c:v>3.5090824624107975</c:v>
                </c:pt>
                <c:pt idx="301">
                  <c:v>3.5157497190893787</c:v>
                </c:pt>
                <c:pt idx="302">
                  <c:v>3.5196170437803769</c:v>
                </c:pt>
                <c:pt idx="303">
                  <c:v>3.509188147739883</c:v>
                </c:pt>
                <c:pt idx="304">
                  <c:v>3.5126973358876223</c:v>
                </c:pt>
                <c:pt idx="305">
                  <c:v>3.5306120923006499</c:v>
                </c:pt>
                <c:pt idx="306">
                  <c:v>3.5712141313621077</c:v>
                </c:pt>
                <c:pt idx="307">
                  <c:v>3.5695139029376128</c:v>
                </c:pt>
                <c:pt idx="308">
                  <c:v>3.5692149101493524</c:v>
                </c:pt>
                <c:pt idx="309">
                  <c:v>3.5717133605864562</c:v>
                </c:pt>
                <c:pt idx="310">
                  <c:v>3.5882429177668453</c:v>
                </c:pt>
                <c:pt idx="311">
                  <c:v>3.574607594679331</c:v>
                </c:pt>
                <c:pt idx="312">
                  <c:v>3.5655225919925457</c:v>
                </c:pt>
                <c:pt idx="313">
                  <c:v>3.5599133265540095</c:v>
                </c:pt>
                <c:pt idx="314">
                  <c:v>3.5592124109767602</c:v>
                </c:pt>
                <c:pt idx="315">
                  <c:v>3.5726874967176419</c:v>
                </c:pt>
                <c:pt idx="316">
                  <c:v>3.6034126091894136</c:v>
                </c:pt>
                <c:pt idx="317">
                  <c:v>3.6354829814111991</c:v>
                </c:pt>
                <c:pt idx="318">
                  <c:v>3.6845620016602507</c:v>
                </c:pt>
                <c:pt idx="319">
                  <c:v>3.6745350035046913</c:v>
                </c:pt>
                <c:pt idx="320">
                  <c:v>3.6867321511079476</c:v>
                </c:pt>
                <c:pt idx="321">
                  <c:v>3.7014344508494972</c:v>
                </c:pt>
                <c:pt idx="322">
                  <c:v>3.673618856402189</c:v>
                </c:pt>
                <c:pt idx="323">
                  <c:v>3.6743977814698696</c:v>
                </c:pt>
                <c:pt idx="324">
                  <c:v>3.6640025040805675</c:v>
                </c:pt>
                <c:pt idx="325">
                  <c:v>3.6790727056843089</c:v>
                </c:pt>
                <c:pt idx="326">
                  <c:v>3.7110806382237622</c:v>
                </c:pt>
                <c:pt idx="327">
                  <c:v>3.7438719900926571</c:v>
                </c:pt>
                <c:pt idx="328">
                  <c:v>3.7595141949827702</c:v>
                </c:pt>
                <c:pt idx="329">
                  <c:v>3.7742614606094982</c:v>
                </c:pt>
                <c:pt idx="330">
                  <c:v>3.7912529760239693</c:v>
                </c:pt>
                <c:pt idx="331">
                  <c:v>3.7798728807399495</c:v>
                </c:pt>
                <c:pt idx="332">
                  <c:v>3.7751501631631155</c:v>
                </c:pt>
                <c:pt idx="333">
                  <c:v>3.7927131913085579</c:v>
                </c:pt>
                <c:pt idx="334">
                  <c:v>3.8108876985436906</c:v>
                </c:pt>
                <c:pt idx="335">
                  <c:v>3.7845352999669979</c:v>
                </c:pt>
                <c:pt idx="336">
                  <c:v>3.7541915156218528</c:v>
                </c:pt>
                <c:pt idx="337">
                  <c:v>3.7397272952542453</c:v>
                </c:pt>
                <c:pt idx="338">
                  <c:v>3.7262642769913299</c:v>
                </c:pt>
                <c:pt idx="339">
                  <c:v>3.7044656309709314</c:v>
                </c:pt>
                <c:pt idx="340">
                  <c:v>3.7152646429467944</c:v>
                </c:pt>
                <c:pt idx="341">
                  <c:v>3.7304972279828754</c:v>
                </c:pt>
                <c:pt idx="342">
                  <c:v>3.7647978176737396</c:v>
                </c:pt>
                <c:pt idx="343">
                  <c:v>3.7510590985159498</c:v>
                </c:pt>
                <c:pt idx="344">
                  <c:v>3.7599178871893315</c:v>
                </c:pt>
                <c:pt idx="345">
                  <c:v>3.7752078424287729</c:v>
                </c:pt>
                <c:pt idx="346">
                  <c:v>3.7867615751912513</c:v>
                </c:pt>
                <c:pt idx="347">
                  <c:v>3.7839696991571787</c:v>
                </c:pt>
                <c:pt idx="348">
                  <c:v>3.7694502968829653</c:v>
                </c:pt>
                <c:pt idx="349">
                  <c:v>3.7624676200525204</c:v>
                </c:pt>
                <c:pt idx="350">
                  <c:v>3.7595888145524072</c:v>
                </c:pt>
                <c:pt idx="351">
                  <c:v>3.7578012799933398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CA-401C-9873-4A31BCA25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0356943"/>
        <c:axId val="1504375871"/>
      </c:lineChart>
      <c:dateAx>
        <c:axId val="916522095"/>
        <c:scaling>
          <c:orientation val="minMax"/>
        </c:scaling>
        <c:delete val="0"/>
        <c:axPos val="b"/>
        <c:numFmt formatCode="[$-416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pt-BR"/>
          </a:p>
        </c:txPr>
        <c:crossAx val="916522511"/>
        <c:crosses val="autoZero"/>
        <c:auto val="1"/>
        <c:lblOffset val="100"/>
        <c:baseTimeUnit val="months"/>
      </c:dateAx>
      <c:valAx>
        <c:axId val="91652251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pt-BR"/>
          </a:p>
        </c:txPr>
        <c:crossAx val="916522095"/>
        <c:crosses val="autoZero"/>
        <c:crossBetween val="between"/>
      </c:valAx>
      <c:valAx>
        <c:axId val="1504375871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pt-BR"/>
          </a:p>
        </c:txPr>
        <c:crossAx val="1650356943"/>
        <c:crosses val="max"/>
        <c:crossBetween val="between"/>
      </c:valAx>
      <c:dateAx>
        <c:axId val="165035694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0437587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400">
          <a:solidFill>
            <a:schemeClr val="bg1"/>
          </a:solidFill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'BRL e USD Chart 99'!$D$1</c:f>
              <c:strCache>
                <c:ptCount val="1"/>
                <c:pt idx="0">
                  <c:v>Real (mar/99 a set/24)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'BRL e USD Chart 99'!$C$59:$C$367</c:f>
              <c:numCache>
                <c:formatCode>mmm\-yy</c:formatCode>
                <c:ptCount val="309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  <c:pt idx="202">
                  <c:v>42370</c:v>
                </c:pt>
                <c:pt idx="203">
                  <c:v>42401</c:v>
                </c:pt>
                <c:pt idx="204">
                  <c:v>42430</c:v>
                </c:pt>
                <c:pt idx="205">
                  <c:v>42461</c:v>
                </c:pt>
                <c:pt idx="206">
                  <c:v>42491</c:v>
                </c:pt>
                <c:pt idx="207">
                  <c:v>42522</c:v>
                </c:pt>
                <c:pt idx="208">
                  <c:v>42552</c:v>
                </c:pt>
                <c:pt idx="209">
                  <c:v>42583</c:v>
                </c:pt>
                <c:pt idx="210">
                  <c:v>42614</c:v>
                </c:pt>
                <c:pt idx="211">
                  <c:v>42644</c:v>
                </c:pt>
                <c:pt idx="212">
                  <c:v>42675</c:v>
                </c:pt>
                <c:pt idx="213">
                  <c:v>42705</c:v>
                </c:pt>
                <c:pt idx="214">
                  <c:v>42736</c:v>
                </c:pt>
                <c:pt idx="215">
                  <c:v>42767</c:v>
                </c:pt>
                <c:pt idx="216">
                  <c:v>42795</c:v>
                </c:pt>
                <c:pt idx="217">
                  <c:v>42826</c:v>
                </c:pt>
                <c:pt idx="218">
                  <c:v>42856</c:v>
                </c:pt>
                <c:pt idx="219">
                  <c:v>42887</c:v>
                </c:pt>
                <c:pt idx="220">
                  <c:v>42917</c:v>
                </c:pt>
                <c:pt idx="221">
                  <c:v>42948</c:v>
                </c:pt>
                <c:pt idx="222">
                  <c:v>42979</c:v>
                </c:pt>
                <c:pt idx="223">
                  <c:v>43009</c:v>
                </c:pt>
                <c:pt idx="224">
                  <c:v>43040</c:v>
                </c:pt>
                <c:pt idx="225">
                  <c:v>43070</c:v>
                </c:pt>
                <c:pt idx="226">
                  <c:v>43101</c:v>
                </c:pt>
                <c:pt idx="227">
                  <c:v>43132</c:v>
                </c:pt>
                <c:pt idx="228">
                  <c:v>43160</c:v>
                </c:pt>
                <c:pt idx="229">
                  <c:v>43191</c:v>
                </c:pt>
                <c:pt idx="230">
                  <c:v>43221</c:v>
                </c:pt>
                <c:pt idx="231">
                  <c:v>43252</c:v>
                </c:pt>
                <c:pt idx="232">
                  <c:v>43282</c:v>
                </c:pt>
                <c:pt idx="233">
                  <c:v>43313</c:v>
                </c:pt>
                <c:pt idx="234">
                  <c:v>43344</c:v>
                </c:pt>
                <c:pt idx="235">
                  <c:v>43374</c:v>
                </c:pt>
                <c:pt idx="236">
                  <c:v>43405</c:v>
                </c:pt>
                <c:pt idx="237">
                  <c:v>43435</c:v>
                </c:pt>
                <c:pt idx="238">
                  <c:v>43466</c:v>
                </c:pt>
                <c:pt idx="239">
                  <c:v>43497</c:v>
                </c:pt>
                <c:pt idx="240">
                  <c:v>43525</c:v>
                </c:pt>
                <c:pt idx="241">
                  <c:v>43556</c:v>
                </c:pt>
                <c:pt idx="242">
                  <c:v>43586</c:v>
                </c:pt>
                <c:pt idx="243">
                  <c:v>43617</c:v>
                </c:pt>
                <c:pt idx="244">
                  <c:v>43647</c:v>
                </c:pt>
                <c:pt idx="245">
                  <c:v>43678</c:v>
                </c:pt>
                <c:pt idx="246">
                  <c:v>43709</c:v>
                </c:pt>
                <c:pt idx="247">
                  <c:v>43739</c:v>
                </c:pt>
                <c:pt idx="248">
                  <c:v>43770</c:v>
                </c:pt>
                <c:pt idx="249">
                  <c:v>43800</c:v>
                </c:pt>
                <c:pt idx="250">
                  <c:v>43831</c:v>
                </c:pt>
                <c:pt idx="251">
                  <c:v>43862</c:v>
                </c:pt>
                <c:pt idx="252">
                  <c:v>43891</c:v>
                </c:pt>
                <c:pt idx="253">
                  <c:v>43922</c:v>
                </c:pt>
                <c:pt idx="254">
                  <c:v>43952</c:v>
                </c:pt>
                <c:pt idx="255">
                  <c:v>43983</c:v>
                </c:pt>
                <c:pt idx="256">
                  <c:v>44013</c:v>
                </c:pt>
                <c:pt idx="257">
                  <c:v>44044</c:v>
                </c:pt>
                <c:pt idx="258">
                  <c:v>44075</c:v>
                </c:pt>
                <c:pt idx="259">
                  <c:v>44105</c:v>
                </c:pt>
                <c:pt idx="260">
                  <c:v>44136</c:v>
                </c:pt>
                <c:pt idx="261">
                  <c:v>44166</c:v>
                </c:pt>
                <c:pt idx="262">
                  <c:v>44197</c:v>
                </c:pt>
                <c:pt idx="263">
                  <c:v>44228</c:v>
                </c:pt>
                <c:pt idx="264">
                  <c:v>44256</c:v>
                </c:pt>
                <c:pt idx="265">
                  <c:v>44287</c:v>
                </c:pt>
                <c:pt idx="266">
                  <c:v>44317</c:v>
                </c:pt>
                <c:pt idx="267">
                  <c:v>44348</c:v>
                </c:pt>
                <c:pt idx="268">
                  <c:v>44378</c:v>
                </c:pt>
                <c:pt idx="269">
                  <c:v>44409</c:v>
                </c:pt>
                <c:pt idx="270">
                  <c:v>44440</c:v>
                </c:pt>
                <c:pt idx="271">
                  <c:v>44470</c:v>
                </c:pt>
                <c:pt idx="272">
                  <c:v>44501</c:v>
                </c:pt>
                <c:pt idx="273">
                  <c:v>44531</c:v>
                </c:pt>
                <c:pt idx="274">
                  <c:v>44562</c:v>
                </c:pt>
                <c:pt idx="275">
                  <c:v>44593</c:v>
                </c:pt>
                <c:pt idx="276">
                  <c:v>44621</c:v>
                </c:pt>
                <c:pt idx="277">
                  <c:v>44652</c:v>
                </c:pt>
                <c:pt idx="278">
                  <c:v>44682</c:v>
                </c:pt>
                <c:pt idx="279">
                  <c:v>44713</c:v>
                </c:pt>
                <c:pt idx="280">
                  <c:v>44743</c:v>
                </c:pt>
                <c:pt idx="281">
                  <c:v>44774</c:v>
                </c:pt>
                <c:pt idx="282">
                  <c:v>44805</c:v>
                </c:pt>
                <c:pt idx="283">
                  <c:v>44835</c:v>
                </c:pt>
                <c:pt idx="284">
                  <c:v>44866</c:v>
                </c:pt>
                <c:pt idx="285">
                  <c:v>44896</c:v>
                </c:pt>
                <c:pt idx="286">
                  <c:v>44927</c:v>
                </c:pt>
                <c:pt idx="287">
                  <c:v>44958</c:v>
                </c:pt>
                <c:pt idx="288">
                  <c:v>44986</c:v>
                </c:pt>
                <c:pt idx="289">
                  <c:v>45017</c:v>
                </c:pt>
                <c:pt idx="290">
                  <c:v>45047</c:v>
                </c:pt>
                <c:pt idx="291">
                  <c:v>45078</c:v>
                </c:pt>
                <c:pt idx="292">
                  <c:v>45108</c:v>
                </c:pt>
                <c:pt idx="293">
                  <c:v>45139</c:v>
                </c:pt>
                <c:pt idx="294">
                  <c:v>45170</c:v>
                </c:pt>
                <c:pt idx="295">
                  <c:v>45200</c:v>
                </c:pt>
                <c:pt idx="296">
                  <c:v>45231</c:v>
                </c:pt>
                <c:pt idx="297">
                  <c:v>45261</c:v>
                </c:pt>
                <c:pt idx="298">
                  <c:v>45292</c:v>
                </c:pt>
                <c:pt idx="299">
                  <c:v>45323</c:v>
                </c:pt>
                <c:pt idx="300">
                  <c:v>45352</c:v>
                </c:pt>
                <c:pt idx="301">
                  <c:v>45383</c:v>
                </c:pt>
                <c:pt idx="302">
                  <c:v>45413</c:v>
                </c:pt>
                <c:pt idx="303">
                  <c:v>45444</c:v>
                </c:pt>
                <c:pt idx="304">
                  <c:v>45474</c:v>
                </c:pt>
                <c:pt idx="305">
                  <c:v>45505</c:v>
                </c:pt>
                <c:pt idx="306">
                  <c:v>45536</c:v>
                </c:pt>
                <c:pt idx="307">
                  <c:v>45566</c:v>
                </c:pt>
                <c:pt idx="308">
                  <c:v>45597</c:v>
                </c:pt>
              </c:numCache>
            </c:numRef>
          </c:cat>
          <c:val>
            <c:numRef>
              <c:f>'BRL e USD Chart 99'!$D$59:$D$367</c:f>
              <c:numCache>
                <c:formatCode>_(* #,##0.00_);_(* \(#,##0.00\);_(* "-"??_);_(@_)</c:formatCode>
                <c:ptCount val="309"/>
                <c:pt idx="0">
                  <c:v>52.749476533180335</c:v>
                </c:pt>
                <c:pt idx="1">
                  <c:v>52.455724476114092</c:v>
                </c:pt>
                <c:pt idx="2">
                  <c:v>52.298827992137682</c:v>
                </c:pt>
                <c:pt idx="3">
                  <c:v>52.199648659684279</c:v>
                </c:pt>
                <c:pt idx="4">
                  <c:v>51.636807458387857</c:v>
                </c:pt>
                <c:pt idx="5">
                  <c:v>51.349251649152599</c:v>
                </c:pt>
                <c:pt idx="6">
                  <c:v>51.190560910330568</c:v>
                </c:pt>
                <c:pt idx="7">
                  <c:v>50.588557081065886</c:v>
                </c:pt>
                <c:pt idx="8">
                  <c:v>50.112488440877549</c:v>
                </c:pt>
                <c:pt idx="9">
                  <c:v>49.813606800077089</c:v>
                </c:pt>
                <c:pt idx="10">
                  <c:v>49.506665474137435</c:v>
                </c:pt>
                <c:pt idx="11">
                  <c:v>49.442390366660774</c:v>
                </c:pt>
                <c:pt idx="12">
                  <c:v>49.333855883716602</c:v>
                </c:pt>
                <c:pt idx="13">
                  <c:v>49.127520298463061</c:v>
                </c:pt>
                <c:pt idx="14">
                  <c:v>49.122608037659298</c:v>
                </c:pt>
                <c:pt idx="15">
                  <c:v>49.009885301465928</c:v>
                </c:pt>
                <c:pt idx="16">
                  <c:v>48.233328709247054</c:v>
                </c:pt>
                <c:pt idx="17">
                  <c:v>47.609642393887128</c:v>
                </c:pt>
                <c:pt idx="18">
                  <c:v>47.500391493452192</c:v>
                </c:pt>
                <c:pt idx="19">
                  <c:v>47.433983915969833</c:v>
                </c:pt>
                <c:pt idx="20">
                  <c:v>47.282679342075191</c:v>
                </c:pt>
                <c:pt idx="21">
                  <c:v>47.005347790113518</c:v>
                </c:pt>
                <c:pt idx="22">
                  <c:v>46.738935855735825</c:v>
                </c:pt>
                <c:pt idx="23">
                  <c:v>46.52492121813242</c:v>
                </c:pt>
                <c:pt idx="24">
                  <c:v>46.348795794114785</c:v>
                </c:pt>
                <c:pt idx="25">
                  <c:v>46.081522960941328</c:v>
                </c:pt>
                <c:pt idx="26">
                  <c:v>45.893360184186164</c:v>
                </c:pt>
                <c:pt idx="27">
                  <c:v>45.655949248096057</c:v>
                </c:pt>
                <c:pt idx="28">
                  <c:v>45.056695201910642</c:v>
                </c:pt>
                <c:pt idx="29">
                  <c:v>44.743490766544831</c:v>
                </c:pt>
                <c:pt idx="30">
                  <c:v>44.618558801899518</c:v>
                </c:pt>
                <c:pt idx="31">
                  <c:v>44.251273234056846</c:v>
                </c:pt>
                <c:pt idx="32">
                  <c:v>43.939304174418467</c:v>
                </c:pt>
                <c:pt idx="33">
                  <c:v>43.655543143982584</c:v>
                </c:pt>
                <c:pt idx="34">
                  <c:v>43.42970865895601</c:v>
                </c:pt>
                <c:pt idx="35">
                  <c:v>43.273922537819857</c:v>
                </c:pt>
                <c:pt idx="36">
                  <c:v>43.015827572385547</c:v>
                </c:pt>
                <c:pt idx="37">
                  <c:v>42.674432115461855</c:v>
                </c:pt>
                <c:pt idx="38">
                  <c:v>42.585003607885298</c:v>
                </c:pt>
                <c:pt idx="39">
                  <c:v>42.406894650353813</c:v>
                </c:pt>
                <c:pt idx="40">
                  <c:v>41.908187222407165</c:v>
                </c:pt>
                <c:pt idx="41">
                  <c:v>41.637543191661365</c:v>
                </c:pt>
                <c:pt idx="42">
                  <c:v>41.339895940886976</c:v>
                </c:pt>
                <c:pt idx="43">
                  <c:v>40.805345909472877</c:v>
                </c:pt>
                <c:pt idx="44">
                  <c:v>39.609149591800502</c:v>
                </c:pt>
                <c:pt idx="45">
                  <c:v>38.794465809794815</c:v>
                </c:pt>
                <c:pt idx="46">
                  <c:v>37.940797857990042</c:v>
                </c:pt>
                <c:pt idx="47">
                  <c:v>37.354334801604843</c:v>
                </c:pt>
                <c:pt idx="48">
                  <c:v>36.900459154010512</c:v>
                </c:pt>
                <c:pt idx="49">
                  <c:v>36.545963309904437</c:v>
                </c:pt>
                <c:pt idx="50">
                  <c:v>36.324384564063649</c:v>
                </c:pt>
                <c:pt idx="51">
                  <c:v>36.37895299355398</c:v>
                </c:pt>
                <c:pt idx="52">
                  <c:v>36.306340312928121</c:v>
                </c:pt>
                <c:pt idx="53">
                  <c:v>36.18331703500909</c:v>
                </c:pt>
                <c:pt idx="54">
                  <c:v>35.903271517175121</c:v>
                </c:pt>
                <c:pt idx="55">
                  <c:v>35.799453103175914</c:v>
                </c:pt>
                <c:pt idx="56">
                  <c:v>35.678147402009081</c:v>
                </c:pt>
                <c:pt idx="57">
                  <c:v>35.493580781942974</c:v>
                </c:pt>
                <c:pt idx="58">
                  <c:v>35.225864213917198</c:v>
                </c:pt>
                <c:pt idx="59">
                  <c:v>35.012289249495275</c:v>
                </c:pt>
                <c:pt idx="60">
                  <c:v>34.84850129341622</c:v>
                </c:pt>
                <c:pt idx="61">
                  <c:v>34.720037155939245</c:v>
                </c:pt>
                <c:pt idx="62">
                  <c:v>34.543863452332346</c:v>
                </c:pt>
                <c:pt idx="63">
                  <c:v>34.30033110151161</c:v>
                </c:pt>
                <c:pt idx="64">
                  <c:v>33.991012884264798</c:v>
                </c:pt>
                <c:pt idx="65">
                  <c:v>33.758082117652997</c:v>
                </c:pt>
                <c:pt idx="66">
                  <c:v>33.64704686300508</c:v>
                </c:pt>
                <c:pt idx="67">
                  <c:v>33.499648410001079</c:v>
                </c:pt>
                <c:pt idx="68">
                  <c:v>33.27008482471058</c:v>
                </c:pt>
                <c:pt idx="69">
                  <c:v>32.986401769492943</c:v>
                </c:pt>
                <c:pt idx="70">
                  <c:v>32.796183902856377</c:v>
                </c:pt>
                <c:pt idx="71">
                  <c:v>32.603821356850958</c:v>
                </c:pt>
                <c:pt idx="72">
                  <c:v>32.406143879187908</c:v>
                </c:pt>
                <c:pt idx="73">
                  <c:v>32.12664209297899</c:v>
                </c:pt>
                <c:pt idx="74">
                  <c:v>31.969989146162796</c:v>
                </c:pt>
                <c:pt idx="75">
                  <c:v>31.976384423047403</c:v>
                </c:pt>
                <c:pt idx="76">
                  <c:v>31.896642816007386</c:v>
                </c:pt>
                <c:pt idx="77">
                  <c:v>31.842510548075655</c:v>
                </c:pt>
                <c:pt idx="78">
                  <c:v>31.731450471425664</c:v>
                </c:pt>
                <c:pt idx="79">
                  <c:v>31.495236199926214</c:v>
                </c:pt>
                <c:pt idx="80">
                  <c:v>31.322959920364209</c:v>
                </c:pt>
                <c:pt idx="81">
                  <c:v>31.21060175404963</c:v>
                </c:pt>
                <c:pt idx="82">
                  <c:v>31.027539272342807</c:v>
                </c:pt>
                <c:pt idx="83">
                  <c:v>30.900845804544176</c:v>
                </c:pt>
                <c:pt idx="84">
                  <c:v>30.768541077909166</c:v>
                </c:pt>
                <c:pt idx="85">
                  <c:v>30.704062546561389</c:v>
                </c:pt>
                <c:pt idx="86">
                  <c:v>30.673389157403989</c:v>
                </c:pt>
                <c:pt idx="87">
                  <c:v>30.737938828944774</c:v>
                </c:pt>
                <c:pt idx="88">
                  <c:v>30.67964749869725</c:v>
                </c:pt>
                <c:pt idx="89">
                  <c:v>30.66431534102674</c:v>
                </c:pt>
                <c:pt idx="90">
                  <c:v>30.600055225054128</c:v>
                </c:pt>
                <c:pt idx="91">
                  <c:v>30.49940718135565</c:v>
                </c:pt>
                <c:pt idx="92">
                  <c:v>30.405151212596596</c:v>
                </c:pt>
                <c:pt idx="93">
                  <c:v>30.259903674956806</c:v>
                </c:pt>
                <c:pt idx="94">
                  <c:v>30.127343364154527</c:v>
                </c:pt>
                <c:pt idx="95">
                  <c:v>29.99536376359471</c:v>
                </c:pt>
                <c:pt idx="96">
                  <c:v>29.884790040445061</c:v>
                </c:pt>
                <c:pt idx="97">
                  <c:v>29.810264379496321</c:v>
                </c:pt>
                <c:pt idx="98">
                  <c:v>29.727028699138735</c:v>
                </c:pt>
                <c:pt idx="99">
                  <c:v>29.644025427940505</c:v>
                </c:pt>
                <c:pt idx="100">
                  <c:v>29.573050107682068</c:v>
                </c:pt>
                <c:pt idx="101">
                  <c:v>29.434706984853261</c:v>
                </c:pt>
                <c:pt idx="102">
                  <c:v>29.381819709376384</c:v>
                </c:pt>
                <c:pt idx="103">
                  <c:v>29.293937895689318</c:v>
                </c:pt>
                <c:pt idx="104">
                  <c:v>29.183042334817014</c:v>
                </c:pt>
                <c:pt idx="105">
                  <c:v>28.968674146135609</c:v>
                </c:pt>
                <c:pt idx="106">
                  <c:v>28.813083495261196</c:v>
                </c:pt>
                <c:pt idx="107">
                  <c:v>28.672587814967855</c:v>
                </c:pt>
                <c:pt idx="108">
                  <c:v>28.53561685406833</c:v>
                </c:pt>
                <c:pt idx="109">
                  <c:v>28.379529442136576</c:v>
                </c:pt>
                <c:pt idx="110">
                  <c:v>28.157088443433452</c:v>
                </c:pt>
                <c:pt idx="111">
                  <c:v>27.950256545000446</c:v>
                </c:pt>
                <c:pt idx="112">
                  <c:v>27.802901168805771</c:v>
                </c:pt>
                <c:pt idx="113">
                  <c:v>27.725270411653145</c:v>
                </c:pt>
                <c:pt idx="114">
                  <c:v>27.65337164537517</c:v>
                </c:pt>
                <c:pt idx="115">
                  <c:v>27.529488945122122</c:v>
                </c:pt>
                <c:pt idx="116">
                  <c:v>27.430738287287884</c:v>
                </c:pt>
                <c:pt idx="117">
                  <c:v>27.354146676593423</c:v>
                </c:pt>
                <c:pt idx="118">
                  <c:v>27.223474001386769</c:v>
                </c:pt>
                <c:pt idx="119">
                  <c:v>27.074563899937115</c:v>
                </c:pt>
                <c:pt idx="120">
                  <c:v>27.020522854228656</c:v>
                </c:pt>
                <c:pt idx="121">
                  <c:v>26.891443923396356</c:v>
                </c:pt>
                <c:pt idx="122">
                  <c:v>26.76564539006306</c:v>
                </c:pt>
                <c:pt idx="123">
                  <c:v>26.669634705124611</c:v>
                </c:pt>
                <c:pt idx="124">
                  <c:v>26.605780831129902</c:v>
                </c:pt>
                <c:pt idx="125">
                  <c:v>26.565931933230054</c:v>
                </c:pt>
                <c:pt idx="126">
                  <c:v>26.502326349990078</c:v>
                </c:pt>
                <c:pt idx="127">
                  <c:v>26.428327034294057</c:v>
                </c:pt>
                <c:pt idx="128">
                  <c:v>26.320413339601689</c:v>
                </c:pt>
                <c:pt idx="129">
                  <c:v>26.22338680841057</c:v>
                </c:pt>
                <c:pt idx="130">
                  <c:v>26.028175492218928</c:v>
                </c:pt>
                <c:pt idx="131">
                  <c:v>25.826727021451603</c:v>
                </c:pt>
                <c:pt idx="132">
                  <c:v>25.693122782980105</c:v>
                </c:pt>
                <c:pt idx="133">
                  <c:v>25.547502021457795</c:v>
                </c:pt>
                <c:pt idx="134">
                  <c:v>25.438118113569448</c:v>
                </c:pt>
                <c:pt idx="135">
                  <c:v>25.438118113569448</c:v>
                </c:pt>
                <c:pt idx="136">
                  <c:v>25.435574556113838</c:v>
                </c:pt>
                <c:pt idx="137">
                  <c:v>25.425404394356097</c:v>
                </c:pt>
                <c:pt idx="138">
                  <c:v>25.311502632509804</c:v>
                </c:pt>
                <c:pt idx="139">
                  <c:v>25.123079535989877</c:v>
                </c:pt>
                <c:pt idx="140">
                  <c:v>24.916274457988571</c:v>
                </c:pt>
                <c:pt idx="141">
                  <c:v>24.760284664601581</c:v>
                </c:pt>
                <c:pt idx="142">
                  <c:v>24.55646599682791</c:v>
                </c:pt>
                <c:pt idx="143">
                  <c:v>24.361573409551497</c:v>
                </c:pt>
                <c:pt idx="144">
                  <c:v>24.17062546835152</c:v>
                </c:pt>
                <c:pt idx="145">
                  <c:v>23.985933778258925</c:v>
                </c:pt>
                <c:pt idx="146">
                  <c:v>23.873727260136285</c:v>
                </c:pt>
                <c:pt idx="147">
                  <c:v>23.837970304679263</c:v>
                </c:pt>
                <c:pt idx="148">
                  <c:v>23.799890479911404</c:v>
                </c:pt>
                <c:pt idx="149">
                  <c:v>23.71215550454459</c:v>
                </c:pt>
                <c:pt idx="150">
                  <c:v>23.587143643235439</c:v>
                </c:pt>
                <c:pt idx="151">
                  <c:v>23.486153184541909</c:v>
                </c:pt>
                <c:pt idx="152">
                  <c:v>23.364656968306711</c:v>
                </c:pt>
                <c:pt idx="153">
                  <c:v>23.248414893837527</c:v>
                </c:pt>
                <c:pt idx="154">
                  <c:v>23.118948780665797</c:v>
                </c:pt>
                <c:pt idx="155">
                  <c:v>23.015379572589147</c:v>
                </c:pt>
                <c:pt idx="156">
                  <c:v>22.967148560611861</c:v>
                </c:pt>
                <c:pt idx="157">
                  <c:v>22.821093561816237</c:v>
                </c:pt>
                <c:pt idx="158">
                  <c:v>22.739232325444636</c:v>
                </c:pt>
                <c:pt idx="159">
                  <c:v>22.721055481059789</c:v>
                </c:pt>
                <c:pt idx="160">
                  <c:v>22.623773256058737</c:v>
                </c:pt>
                <c:pt idx="161">
                  <c:v>22.531394538451089</c:v>
                </c:pt>
                <c:pt idx="162">
                  <c:v>22.403693485583265</c:v>
                </c:pt>
                <c:pt idx="163">
                  <c:v>22.272286992328524</c:v>
                </c:pt>
                <c:pt idx="164">
                  <c:v>22.139450290585014</c:v>
                </c:pt>
                <c:pt idx="165">
                  <c:v>21.965919526327031</c:v>
                </c:pt>
                <c:pt idx="166">
                  <c:v>21.778623365384725</c:v>
                </c:pt>
                <c:pt idx="167">
                  <c:v>21.648730979507679</c:v>
                </c:pt>
                <c:pt idx="168">
                  <c:v>21.547457927249607</c:v>
                </c:pt>
                <c:pt idx="169">
                  <c:v>21.429595153903136</c:v>
                </c:pt>
                <c:pt idx="170">
                  <c:v>21.350597941519514</c:v>
                </c:pt>
                <c:pt idx="171">
                  <c:v>21.295230342628681</c:v>
                </c:pt>
                <c:pt idx="172">
                  <c:v>21.288843689521826</c:v>
                </c:pt>
                <c:pt idx="173">
                  <c:v>21.237872794814272</c:v>
                </c:pt>
                <c:pt idx="174">
                  <c:v>21.163799496576253</c:v>
                </c:pt>
                <c:pt idx="175">
                  <c:v>21.043849554117781</c:v>
                </c:pt>
                <c:pt idx="176">
                  <c:v>20.93082310932741</c:v>
                </c:pt>
                <c:pt idx="177">
                  <c:v>20.740014971588792</c:v>
                </c:pt>
                <c:pt idx="178">
                  <c:v>20.626568842952551</c:v>
                </c:pt>
                <c:pt idx="179">
                  <c:v>20.485220819299386</c:v>
                </c:pt>
                <c:pt idx="180">
                  <c:v>20.298474850673191</c:v>
                </c:pt>
                <c:pt idx="181">
                  <c:v>20.163380203311007</c:v>
                </c:pt>
                <c:pt idx="182">
                  <c:v>20.07105335786483</c:v>
                </c:pt>
                <c:pt idx="183">
                  <c:v>19.9910890018574</c:v>
                </c:pt>
                <c:pt idx="184">
                  <c:v>19.989090092848116</c:v>
                </c:pt>
                <c:pt idx="185">
                  <c:v>19.939241987878422</c:v>
                </c:pt>
                <c:pt idx="186">
                  <c:v>19.826232462840231</c:v>
                </c:pt>
                <c:pt idx="187">
                  <c:v>19.743310558494553</c:v>
                </c:pt>
                <c:pt idx="188">
                  <c:v>19.643130592472939</c:v>
                </c:pt>
                <c:pt idx="189">
                  <c:v>19.491100012376403</c:v>
                </c:pt>
                <c:pt idx="190">
                  <c:v>19.252370616728964</c:v>
                </c:pt>
                <c:pt idx="191">
                  <c:v>19.020322680032567</c:v>
                </c:pt>
                <c:pt idx="192">
                  <c:v>18.772525345472332</c:v>
                </c:pt>
                <c:pt idx="193">
                  <c:v>18.640180066996653</c:v>
                </c:pt>
                <c:pt idx="194">
                  <c:v>18.503255972797948</c:v>
                </c:pt>
                <c:pt idx="195">
                  <c:v>18.358225987496724</c:v>
                </c:pt>
                <c:pt idx="196">
                  <c:v>18.245106328261503</c:v>
                </c:pt>
                <c:pt idx="197">
                  <c:v>18.205055206806531</c:v>
                </c:pt>
                <c:pt idx="198">
                  <c:v>18.10727591685551</c:v>
                </c:pt>
                <c:pt idx="199">
                  <c:v>17.960003884998521</c:v>
                </c:pt>
                <c:pt idx="200">
                  <c:v>17.780421626570163</c:v>
                </c:pt>
                <c:pt idx="201">
                  <c:v>17.611352641214502</c:v>
                </c:pt>
                <c:pt idx="202">
                  <c:v>17.390493375347589</c:v>
                </c:pt>
                <c:pt idx="203">
                  <c:v>17.23537500034449</c:v>
                </c:pt>
                <c:pt idx="204">
                  <c:v>17.161580205461007</c:v>
                </c:pt>
                <c:pt idx="205">
                  <c:v>17.057529276872089</c:v>
                </c:pt>
                <c:pt idx="206">
                  <c:v>16.925510296558929</c:v>
                </c:pt>
                <c:pt idx="207">
                  <c:v>16.866477624871877</c:v>
                </c:pt>
                <c:pt idx="208">
                  <c:v>16.779225651484158</c:v>
                </c:pt>
                <c:pt idx="209">
                  <c:v>16.705720481366146</c:v>
                </c:pt>
                <c:pt idx="210">
                  <c:v>16.69236658809567</c:v>
                </c:pt>
                <c:pt idx="211">
                  <c:v>16.649078982740544</c:v>
                </c:pt>
                <c:pt idx="212">
                  <c:v>16.619164486664548</c:v>
                </c:pt>
                <c:pt idx="213">
                  <c:v>16.569456118309621</c:v>
                </c:pt>
                <c:pt idx="214">
                  <c:v>16.506730542249073</c:v>
                </c:pt>
                <c:pt idx="215">
                  <c:v>16.452437498504008</c:v>
                </c:pt>
                <c:pt idx="216">
                  <c:v>16.41140897606385</c:v>
                </c:pt>
                <c:pt idx="217">
                  <c:v>16.388465124889006</c:v>
                </c:pt>
                <c:pt idx="218">
                  <c:v>16.337817889431765</c:v>
                </c:pt>
                <c:pt idx="219">
                  <c:v>16.375481496874578</c:v>
                </c:pt>
                <c:pt idx="220">
                  <c:v>16.336274438222844</c:v>
                </c:pt>
                <c:pt idx="221">
                  <c:v>16.305294378902929</c:v>
                </c:pt>
                <c:pt idx="222">
                  <c:v>16.279247582770495</c:v>
                </c:pt>
                <c:pt idx="223">
                  <c:v>16.211160707797745</c:v>
                </c:pt>
                <c:pt idx="224">
                  <c:v>16.165896198442109</c:v>
                </c:pt>
                <c:pt idx="225">
                  <c:v>16.095077855876255</c:v>
                </c:pt>
                <c:pt idx="226">
                  <c:v>16.048537098291213</c:v>
                </c:pt>
                <c:pt idx="227">
                  <c:v>15.997345592395545</c:v>
                </c:pt>
                <c:pt idx="228">
                  <c:v>15.982960927560741</c:v>
                </c:pt>
                <c:pt idx="229">
                  <c:v>15.947875601238017</c:v>
                </c:pt>
                <c:pt idx="230">
                  <c:v>15.884338248245037</c:v>
                </c:pt>
                <c:pt idx="231">
                  <c:v>15.686686004587239</c:v>
                </c:pt>
                <c:pt idx="232">
                  <c:v>15.635090206904453</c:v>
                </c:pt>
                <c:pt idx="233">
                  <c:v>15.649174463921982</c:v>
                </c:pt>
                <c:pt idx="234">
                  <c:v>15.574417261068852</c:v>
                </c:pt>
                <c:pt idx="235">
                  <c:v>15.504646352482681</c:v>
                </c:pt>
                <c:pt idx="236">
                  <c:v>15.537274629204008</c:v>
                </c:pt>
                <c:pt idx="237">
                  <c:v>15.514003623768355</c:v>
                </c:pt>
                <c:pt idx="238">
                  <c:v>15.464517168828104</c:v>
                </c:pt>
                <c:pt idx="239">
                  <c:v>15.398304459651603</c:v>
                </c:pt>
                <c:pt idx="240">
                  <c:v>15.283676883028885</c:v>
                </c:pt>
                <c:pt idx="241">
                  <c:v>15.197053677069588</c:v>
                </c:pt>
                <c:pt idx="242">
                  <c:v>15.177323156965532</c:v>
                </c:pt>
                <c:pt idx="243">
                  <c:v>15.175805576407891</c:v>
                </c:pt>
                <c:pt idx="244">
                  <c:v>15.147026226577394</c:v>
                </c:pt>
                <c:pt idx="245">
                  <c:v>15.130382805491351</c:v>
                </c:pt>
                <c:pt idx="246">
                  <c:v>15.136437380443528</c:v>
                </c:pt>
                <c:pt idx="247">
                  <c:v>15.121316064379151</c:v>
                </c:pt>
                <c:pt idx="248">
                  <c:v>15.044588662201919</c:v>
                </c:pt>
                <c:pt idx="249">
                  <c:v>14.873542918637586</c:v>
                </c:pt>
                <c:pt idx="250">
                  <c:v>14.842373933377493</c:v>
                </c:pt>
                <c:pt idx="251">
                  <c:v>14.805360532047375</c:v>
                </c:pt>
                <c:pt idx="252">
                  <c:v>14.795004029226918</c:v>
                </c:pt>
                <c:pt idx="253">
                  <c:v>14.841011163834805</c:v>
                </c:pt>
                <c:pt idx="254">
                  <c:v>14.897622127920904</c:v>
                </c:pt>
                <c:pt idx="255">
                  <c:v>14.858988757152309</c:v>
                </c:pt>
                <c:pt idx="256">
                  <c:v>14.80568827934666</c:v>
                </c:pt>
                <c:pt idx="257">
                  <c:v>14.770239704056923</c:v>
                </c:pt>
                <c:pt idx="258">
                  <c:v>14.676311311662285</c:v>
                </c:pt>
                <c:pt idx="259">
                  <c:v>14.551171239006827</c:v>
                </c:pt>
                <c:pt idx="260">
                  <c:v>14.422808245620804</c:v>
                </c:pt>
                <c:pt idx="261">
                  <c:v>14.230693878264235</c:v>
                </c:pt>
                <c:pt idx="262">
                  <c:v>14.195205863605223</c:v>
                </c:pt>
                <c:pt idx="263">
                  <c:v>14.074168018644878</c:v>
                </c:pt>
                <c:pt idx="264">
                  <c:v>13.944484314519842</c:v>
                </c:pt>
                <c:pt idx="265">
                  <c:v>13.901390005502781</c:v>
                </c:pt>
                <c:pt idx="266">
                  <c:v>13.78695825201109</c:v>
                </c:pt>
                <c:pt idx="267">
                  <c:v>13.714272607192965</c:v>
                </c:pt>
                <c:pt idx="268">
                  <c:v>13.583867479390813</c:v>
                </c:pt>
                <c:pt idx="269">
                  <c:v>13.466707127382586</c:v>
                </c:pt>
                <c:pt idx="270">
                  <c:v>13.312284625724185</c:v>
                </c:pt>
                <c:pt idx="271">
                  <c:v>13.147935432814011</c:v>
                </c:pt>
                <c:pt idx="272">
                  <c:v>13.024205480746915</c:v>
                </c:pt>
                <c:pt idx="273">
                  <c:v>12.929817810728595</c:v>
                </c:pt>
                <c:pt idx="274">
                  <c:v>12.860371802992436</c:v>
                </c:pt>
                <c:pt idx="275">
                  <c:v>12.731780816743328</c:v>
                </c:pt>
                <c:pt idx="276">
                  <c:v>12.528814029465979</c:v>
                </c:pt>
                <c:pt idx="277">
                  <c:v>12.39740157279436</c:v>
                </c:pt>
                <c:pt idx="278">
                  <c:v>12.339406362888784</c:v>
                </c:pt>
                <c:pt idx="279">
                  <c:v>12.257282569671982</c:v>
                </c:pt>
                <c:pt idx="280">
                  <c:v>12.341202748360837</c:v>
                </c:pt>
                <c:pt idx="281">
                  <c:v>12.385791598114048</c:v>
                </c:pt>
                <c:pt idx="282">
                  <c:v>12.421814861211562</c:v>
                </c:pt>
                <c:pt idx="283">
                  <c:v>12.348956020689494</c:v>
                </c:pt>
                <c:pt idx="284">
                  <c:v>12.298532039328249</c:v>
                </c:pt>
                <c:pt idx="285">
                  <c:v>12.22275098323221</c:v>
                </c:pt>
                <c:pt idx="286">
                  <c:v>12.158311930003192</c:v>
                </c:pt>
                <c:pt idx="287">
                  <c:v>12.057032854029346</c:v>
                </c:pt>
                <c:pt idx="288">
                  <c:v>11.972031430870167</c:v>
                </c:pt>
                <c:pt idx="289">
                  <c:v>11.899444817483518</c:v>
                </c:pt>
                <c:pt idx="290">
                  <c:v>11.872138898018077</c:v>
                </c:pt>
                <c:pt idx="291">
                  <c:v>11.881644213388789</c:v>
                </c:pt>
                <c:pt idx="292">
                  <c:v>11.867403329393516</c:v>
                </c:pt>
                <c:pt idx="293">
                  <c:v>11.840170936240165</c:v>
                </c:pt>
                <c:pt idx="294">
                  <c:v>11.80946632379829</c:v>
                </c:pt>
                <c:pt idx="295">
                  <c:v>11.781191464284008</c:v>
                </c:pt>
                <c:pt idx="296">
                  <c:v>11.748296234826496</c:v>
                </c:pt>
                <c:pt idx="297">
                  <c:v>11.682872150782115</c:v>
                </c:pt>
                <c:pt idx="298">
                  <c:v>11.634009311673088</c:v>
                </c:pt>
                <c:pt idx="299">
                  <c:v>11.53824190387096</c:v>
                </c:pt>
                <c:pt idx="300">
                  <c:v>11.519810207538898</c:v>
                </c:pt>
                <c:pt idx="301">
                  <c:v>11.476200645087564</c:v>
                </c:pt>
                <c:pt idx="302">
                  <c:v>11.423651846593236</c:v>
                </c:pt>
                <c:pt idx="303">
                  <c:v>11.399712450447296</c:v>
                </c:pt>
                <c:pt idx="304">
                  <c:v>11.356557531826356</c:v>
                </c:pt>
                <c:pt idx="305">
                  <c:v>11.358829297685892</c:v>
                </c:pt>
                <c:pt idx="306">
                  <c:v>11.309069392359511</c:v>
                </c:pt>
                <c:pt idx="307">
                  <c:v>11.246091281184876</c:v>
                </c:pt>
                <c:pt idx="308">
                  <c:v>11.202401913721364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ED-4E68-87C9-21F49613C7F6}"/>
            </c:ext>
          </c:extLst>
        </c:ser>
        <c:ser>
          <c:idx val="2"/>
          <c:order val="1"/>
          <c:tx>
            <c:strRef>
              <c:f>'BRL e USD Chart 99'!$E$1</c:f>
              <c:strCache>
                <c:ptCount val="1"/>
                <c:pt idx="0">
                  <c:v>Dólar (mar/99 a set/24)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'BRL e USD Chart 99'!$C$59:$C$367</c:f>
              <c:numCache>
                <c:formatCode>mmm\-yy</c:formatCode>
                <c:ptCount val="309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  <c:pt idx="202">
                  <c:v>42370</c:v>
                </c:pt>
                <c:pt idx="203">
                  <c:v>42401</c:v>
                </c:pt>
                <c:pt idx="204">
                  <c:v>42430</c:v>
                </c:pt>
                <c:pt idx="205">
                  <c:v>42461</c:v>
                </c:pt>
                <c:pt idx="206">
                  <c:v>42491</c:v>
                </c:pt>
                <c:pt idx="207">
                  <c:v>42522</c:v>
                </c:pt>
                <c:pt idx="208">
                  <c:v>42552</c:v>
                </c:pt>
                <c:pt idx="209">
                  <c:v>42583</c:v>
                </c:pt>
                <c:pt idx="210">
                  <c:v>42614</c:v>
                </c:pt>
                <c:pt idx="211">
                  <c:v>42644</c:v>
                </c:pt>
                <c:pt idx="212">
                  <c:v>42675</c:v>
                </c:pt>
                <c:pt idx="213">
                  <c:v>42705</c:v>
                </c:pt>
                <c:pt idx="214">
                  <c:v>42736</c:v>
                </c:pt>
                <c:pt idx="215">
                  <c:v>42767</c:v>
                </c:pt>
                <c:pt idx="216">
                  <c:v>42795</c:v>
                </c:pt>
                <c:pt idx="217">
                  <c:v>42826</c:v>
                </c:pt>
                <c:pt idx="218">
                  <c:v>42856</c:v>
                </c:pt>
                <c:pt idx="219">
                  <c:v>42887</c:v>
                </c:pt>
                <c:pt idx="220">
                  <c:v>42917</c:v>
                </c:pt>
                <c:pt idx="221">
                  <c:v>42948</c:v>
                </c:pt>
                <c:pt idx="222">
                  <c:v>42979</c:v>
                </c:pt>
                <c:pt idx="223">
                  <c:v>43009</c:v>
                </c:pt>
                <c:pt idx="224">
                  <c:v>43040</c:v>
                </c:pt>
                <c:pt idx="225">
                  <c:v>43070</c:v>
                </c:pt>
                <c:pt idx="226">
                  <c:v>43101</c:v>
                </c:pt>
                <c:pt idx="227">
                  <c:v>43132</c:v>
                </c:pt>
                <c:pt idx="228">
                  <c:v>43160</c:v>
                </c:pt>
                <c:pt idx="229">
                  <c:v>43191</c:v>
                </c:pt>
                <c:pt idx="230">
                  <c:v>43221</c:v>
                </c:pt>
                <c:pt idx="231">
                  <c:v>43252</c:v>
                </c:pt>
                <c:pt idx="232">
                  <c:v>43282</c:v>
                </c:pt>
                <c:pt idx="233">
                  <c:v>43313</c:v>
                </c:pt>
                <c:pt idx="234">
                  <c:v>43344</c:v>
                </c:pt>
                <c:pt idx="235">
                  <c:v>43374</c:v>
                </c:pt>
                <c:pt idx="236">
                  <c:v>43405</c:v>
                </c:pt>
                <c:pt idx="237">
                  <c:v>43435</c:v>
                </c:pt>
                <c:pt idx="238">
                  <c:v>43466</c:v>
                </c:pt>
                <c:pt idx="239">
                  <c:v>43497</c:v>
                </c:pt>
                <c:pt idx="240">
                  <c:v>43525</c:v>
                </c:pt>
                <c:pt idx="241">
                  <c:v>43556</c:v>
                </c:pt>
                <c:pt idx="242">
                  <c:v>43586</c:v>
                </c:pt>
                <c:pt idx="243">
                  <c:v>43617</c:v>
                </c:pt>
                <c:pt idx="244">
                  <c:v>43647</c:v>
                </c:pt>
                <c:pt idx="245">
                  <c:v>43678</c:v>
                </c:pt>
                <c:pt idx="246">
                  <c:v>43709</c:v>
                </c:pt>
                <c:pt idx="247">
                  <c:v>43739</c:v>
                </c:pt>
                <c:pt idx="248">
                  <c:v>43770</c:v>
                </c:pt>
                <c:pt idx="249">
                  <c:v>43800</c:v>
                </c:pt>
                <c:pt idx="250">
                  <c:v>43831</c:v>
                </c:pt>
                <c:pt idx="251">
                  <c:v>43862</c:v>
                </c:pt>
                <c:pt idx="252">
                  <c:v>43891</c:v>
                </c:pt>
                <c:pt idx="253">
                  <c:v>43922</c:v>
                </c:pt>
                <c:pt idx="254">
                  <c:v>43952</c:v>
                </c:pt>
                <c:pt idx="255">
                  <c:v>43983</c:v>
                </c:pt>
                <c:pt idx="256">
                  <c:v>44013</c:v>
                </c:pt>
                <c:pt idx="257">
                  <c:v>44044</c:v>
                </c:pt>
                <c:pt idx="258">
                  <c:v>44075</c:v>
                </c:pt>
                <c:pt idx="259">
                  <c:v>44105</c:v>
                </c:pt>
                <c:pt idx="260">
                  <c:v>44136</c:v>
                </c:pt>
                <c:pt idx="261">
                  <c:v>44166</c:v>
                </c:pt>
                <c:pt idx="262">
                  <c:v>44197</c:v>
                </c:pt>
                <c:pt idx="263">
                  <c:v>44228</c:v>
                </c:pt>
                <c:pt idx="264">
                  <c:v>44256</c:v>
                </c:pt>
                <c:pt idx="265">
                  <c:v>44287</c:v>
                </c:pt>
                <c:pt idx="266">
                  <c:v>44317</c:v>
                </c:pt>
                <c:pt idx="267">
                  <c:v>44348</c:v>
                </c:pt>
                <c:pt idx="268">
                  <c:v>44378</c:v>
                </c:pt>
                <c:pt idx="269">
                  <c:v>44409</c:v>
                </c:pt>
                <c:pt idx="270">
                  <c:v>44440</c:v>
                </c:pt>
                <c:pt idx="271">
                  <c:v>44470</c:v>
                </c:pt>
                <c:pt idx="272">
                  <c:v>44501</c:v>
                </c:pt>
                <c:pt idx="273">
                  <c:v>44531</c:v>
                </c:pt>
                <c:pt idx="274">
                  <c:v>44562</c:v>
                </c:pt>
                <c:pt idx="275">
                  <c:v>44593</c:v>
                </c:pt>
                <c:pt idx="276">
                  <c:v>44621</c:v>
                </c:pt>
                <c:pt idx="277">
                  <c:v>44652</c:v>
                </c:pt>
                <c:pt idx="278">
                  <c:v>44682</c:v>
                </c:pt>
                <c:pt idx="279">
                  <c:v>44713</c:v>
                </c:pt>
                <c:pt idx="280">
                  <c:v>44743</c:v>
                </c:pt>
                <c:pt idx="281">
                  <c:v>44774</c:v>
                </c:pt>
                <c:pt idx="282">
                  <c:v>44805</c:v>
                </c:pt>
                <c:pt idx="283">
                  <c:v>44835</c:v>
                </c:pt>
                <c:pt idx="284">
                  <c:v>44866</c:v>
                </c:pt>
                <c:pt idx="285">
                  <c:v>44896</c:v>
                </c:pt>
                <c:pt idx="286">
                  <c:v>44927</c:v>
                </c:pt>
                <c:pt idx="287">
                  <c:v>44958</c:v>
                </c:pt>
                <c:pt idx="288">
                  <c:v>44986</c:v>
                </c:pt>
                <c:pt idx="289">
                  <c:v>45017</c:v>
                </c:pt>
                <c:pt idx="290">
                  <c:v>45047</c:v>
                </c:pt>
                <c:pt idx="291">
                  <c:v>45078</c:v>
                </c:pt>
                <c:pt idx="292">
                  <c:v>45108</c:v>
                </c:pt>
                <c:pt idx="293">
                  <c:v>45139</c:v>
                </c:pt>
                <c:pt idx="294">
                  <c:v>45170</c:v>
                </c:pt>
                <c:pt idx="295">
                  <c:v>45200</c:v>
                </c:pt>
                <c:pt idx="296">
                  <c:v>45231</c:v>
                </c:pt>
                <c:pt idx="297">
                  <c:v>45261</c:v>
                </c:pt>
                <c:pt idx="298">
                  <c:v>45292</c:v>
                </c:pt>
                <c:pt idx="299">
                  <c:v>45323</c:v>
                </c:pt>
                <c:pt idx="300">
                  <c:v>45352</c:v>
                </c:pt>
                <c:pt idx="301">
                  <c:v>45383</c:v>
                </c:pt>
                <c:pt idx="302">
                  <c:v>45413</c:v>
                </c:pt>
                <c:pt idx="303">
                  <c:v>45444</c:v>
                </c:pt>
                <c:pt idx="304">
                  <c:v>45474</c:v>
                </c:pt>
                <c:pt idx="305">
                  <c:v>45505</c:v>
                </c:pt>
                <c:pt idx="306">
                  <c:v>45536</c:v>
                </c:pt>
                <c:pt idx="307">
                  <c:v>45566</c:v>
                </c:pt>
                <c:pt idx="308">
                  <c:v>45597</c:v>
                </c:pt>
              </c:numCache>
            </c:numRef>
          </c:cat>
          <c:val>
            <c:numRef>
              <c:f>'BRL e USD Chart 99'!$E$59:$E$367</c:f>
              <c:numCache>
                <c:formatCode>_(* #,##0.00_);_(* \(#,##0.00\);_(* "-"??_);_(@_)</c:formatCode>
                <c:ptCount val="309"/>
                <c:pt idx="0">
                  <c:v>100</c:v>
                </c:pt>
                <c:pt idx="1">
                  <c:v>99.339933993399342</c:v>
                </c:pt>
                <c:pt idx="2">
                  <c:v>99.339933993399342</c:v>
                </c:pt>
                <c:pt idx="3">
                  <c:v>99.339933993399342</c:v>
                </c:pt>
                <c:pt idx="4">
                  <c:v>99.009900990099013</c:v>
                </c:pt>
                <c:pt idx="5">
                  <c:v>98.679867986798669</c:v>
                </c:pt>
                <c:pt idx="6">
                  <c:v>98.349834983498354</c:v>
                </c:pt>
                <c:pt idx="7">
                  <c:v>98.019801980198025</c:v>
                </c:pt>
                <c:pt idx="8">
                  <c:v>98.019801980198025</c:v>
                </c:pt>
                <c:pt idx="9">
                  <c:v>98.019801980198025</c:v>
                </c:pt>
                <c:pt idx="10">
                  <c:v>97.689768976897696</c:v>
                </c:pt>
                <c:pt idx="11">
                  <c:v>97.194719471947195</c:v>
                </c:pt>
                <c:pt idx="12">
                  <c:v>96.369636963696365</c:v>
                </c:pt>
                <c:pt idx="13">
                  <c:v>96.369636963696365</c:v>
                </c:pt>
                <c:pt idx="14">
                  <c:v>96.204620462046194</c:v>
                </c:pt>
                <c:pt idx="15">
                  <c:v>95.709570957095707</c:v>
                </c:pt>
                <c:pt idx="16">
                  <c:v>95.544554455445535</c:v>
                </c:pt>
                <c:pt idx="17">
                  <c:v>95.544554455445535</c:v>
                </c:pt>
                <c:pt idx="18">
                  <c:v>95.049504950495049</c:v>
                </c:pt>
                <c:pt idx="19">
                  <c:v>94.884488448844877</c:v>
                </c:pt>
                <c:pt idx="20">
                  <c:v>94.719471947194705</c:v>
                </c:pt>
                <c:pt idx="21">
                  <c:v>94.884488448844877</c:v>
                </c:pt>
                <c:pt idx="22">
                  <c:v>94.224422442244233</c:v>
                </c:pt>
                <c:pt idx="23">
                  <c:v>93.89438943894389</c:v>
                </c:pt>
                <c:pt idx="24">
                  <c:v>93.564356435643575</c:v>
                </c:pt>
                <c:pt idx="25">
                  <c:v>93.234323432343231</c:v>
                </c:pt>
                <c:pt idx="26">
                  <c:v>92.904290429042902</c:v>
                </c:pt>
                <c:pt idx="27">
                  <c:v>92.739273927392745</c:v>
                </c:pt>
                <c:pt idx="28">
                  <c:v>92.904290429042902</c:v>
                </c:pt>
                <c:pt idx="29">
                  <c:v>92.904290429042902</c:v>
                </c:pt>
                <c:pt idx="30">
                  <c:v>92.574257425742573</c:v>
                </c:pt>
                <c:pt idx="31">
                  <c:v>92.904290429042902</c:v>
                </c:pt>
                <c:pt idx="32">
                  <c:v>93.06930693069306</c:v>
                </c:pt>
                <c:pt idx="33">
                  <c:v>93.399339933993403</c:v>
                </c:pt>
                <c:pt idx="34">
                  <c:v>93.234323432343231</c:v>
                </c:pt>
                <c:pt idx="35">
                  <c:v>92.739273927392745</c:v>
                </c:pt>
                <c:pt idx="36">
                  <c:v>92.244224422442244</c:v>
                </c:pt>
                <c:pt idx="37">
                  <c:v>91.749174917491743</c:v>
                </c:pt>
                <c:pt idx="38">
                  <c:v>91.749174917491743</c:v>
                </c:pt>
                <c:pt idx="39">
                  <c:v>91.749174917491743</c:v>
                </c:pt>
                <c:pt idx="40">
                  <c:v>91.584158415841571</c:v>
                </c:pt>
                <c:pt idx="41">
                  <c:v>91.419141914191414</c:v>
                </c:pt>
                <c:pt idx="42">
                  <c:v>91.254125412541242</c:v>
                </c:pt>
                <c:pt idx="43">
                  <c:v>91.089108910891099</c:v>
                </c:pt>
                <c:pt idx="44">
                  <c:v>91.089108910891099</c:v>
                </c:pt>
                <c:pt idx="45">
                  <c:v>91.254125412541242</c:v>
                </c:pt>
                <c:pt idx="46">
                  <c:v>90.759075907590756</c:v>
                </c:pt>
                <c:pt idx="47">
                  <c:v>90.099009900990097</c:v>
                </c:pt>
                <c:pt idx="48">
                  <c:v>89.603960396039597</c:v>
                </c:pt>
                <c:pt idx="49">
                  <c:v>89.768976897689768</c:v>
                </c:pt>
                <c:pt idx="50">
                  <c:v>89.933993399339926</c:v>
                </c:pt>
                <c:pt idx="51">
                  <c:v>89.768976897689768</c:v>
                </c:pt>
                <c:pt idx="52">
                  <c:v>89.768976897689768</c:v>
                </c:pt>
                <c:pt idx="53">
                  <c:v>89.438943894389439</c:v>
                </c:pt>
                <c:pt idx="54">
                  <c:v>89.10891089108911</c:v>
                </c:pt>
                <c:pt idx="55">
                  <c:v>89.10891089108911</c:v>
                </c:pt>
                <c:pt idx="56">
                  <c:v>89.438943894389439</c:v>
                </c:pt>
                <c:pt idx="57">
                  <c:v>89.603960396039597</c:v>
                </c:pt>
                <c:pt idx="58">
                  <c:v>89.10891089108911</c:v>
                </c:pt>
                <c:pt idx="59">
                  <c:v>88.613861386138609</c:v>
                </c:pt>
                <c:pt idx="60">
                  <c:v>88.118811881188122</c:v>
                </c:pt>
                <c:pt idx="61">
                  <c:v>87.788778877887793</c:v>
                </c:pt>
                <c:pt idx="62">
                  <c:v>87.293729372937293</c:v>
                </c:pt>
                <c:pt idx="63">
                  <c:v>86.963696369636963</c:v>
                </c:pt>
                <c:pt idx="64">
                  <c:v>87.128712871287121</c:v>
                </c:pt>
                <c:pt idx="65">
                  <c:v>87.128712871287121</c:v>
                </c:pt>
                <c:pt idx="66">
                  <c:v>86.963696369636963</c:v>
                </c:pt>
                <c:pt idx="67">
                  <c:v>86.468646864686463</c:v>
                </c:pt>
                <c:pt idx="68">
                  <c:v>86.468646864686463</c:v>
                </c:pt>
                <c:pt idx="69">
                  <c:v>86.633663366336634</c:v>
                </c:pt>
                <c:pt idx="70">
                  <c:v>86.468646864686463</c:v>
                </c:pt>
                <c:pt idx="71">
                  <c:v>85.973597359735976</c:v>
                </c:pt>
                <c:pt idx="72">
                  <c:v>85.313531353135318</c:v>
                </c:pt>
                <c:pt idx="73">
                  <c:v>84.818481848184817</c:v>
                </c:pt>
                <c:pt idx="74">
                  <c:v>84.818481848184817</c:v>
                </c:pt>
                <c:pt idx="75">
                  <c:v>84.818481848184817</c:v>
                </c:pt>
                <c:pt idx="76">
                  <c:v>84.488448844884488</c:v>
                </c:pt>
                <c:pt idx="77">
                  <c:v>83.993399339934001</c:v>
                </c:pt>
                <c:pt idx="78">
                  <c:v>83.003300330032985</c:v>
                </c:pt>
                <c:pt idx="79">
                  <c:v>82.838283828382842</c:v>
                </c:pt>
                <c:pt idx="80">
                  <c:v>83.4983498349835</c:v>
                </c:pt>
                <c:pt idx="81">
                  <c:v>83.828382838283815</c:v>
                </c:pt>
                <c:pt idx="82">
                  <c:v>83.168316831683171</c:v>
                </c:pt>
                <c:pt idx="83">
                  <c:v>83.003300330032985</c:v>
                </c:pt>
                <c:pt idx="84">
                  <c:v>82.508250825082513</c:v>
                </c:pt>
                <c:pt idx="85">
                  <c:v>81.848184818481855</c:v>
                </c:pt>
                <c:pt idx="86">
                  <c:v>81.518151815181511</c:v>
                </c:pt>
                <c:pt idx="87">
                  <c:v>81.35313531353134</c:v>
                </c:pt>
                <c:pt idx="88">
                  <c:v>81.023102310231025</c:v>
                </c:pt>
                <c:pt idx="89">
                  <c:v>80.858085808580853</c:v>
                </c:pt>
                <c:pt idx="90">
                  <c:v>81.35313531353134</c:v>
                </c:pt>
                <c:pt idx="91">
                  <c:v>81.683168316831683</c:v>
                </c:pt>
                <c:pt idx="92">
                  <c:v>81.848184818481855</c:v>
                </c:pt>
                <c:pt idx="93">
                  <c:v>81.848184818481855</c:v>
                </c:pt>
                <c:pt idx="94">
                  <c:v>81.518151815181511</c:v>
                </c:pt>
                <c:pt idx="95">
                  <c:v>81.023102310231025</c:v>
                </c:pt>
                <c:pt idx="96">
                  <c:v>80.363036303630366</c:v>
                </c:pt>
                <c:pt idx="97">
                  <c:v>79.867986798679866</c:v>
                </c:pt>
                <c:pt idx="98">
                  <c:v>79.372937293729379</c:v>
                </c:pt>
                <c:pt idx="99">
                  <c:v>79.207920792079207</c:v>
                </c:pt>
                <c:pt idx="100">
                  <c:v>79.207920792079207</c:v>
                </c:pt>
                <c:pt idx="101">
                  <c:v>79.372937293729379</c:v>
                </c:pt>
                <c:pt idx="102">
                  <c:v>79.207920792079207</c:v>
                </c:pt>
                <c:pt idx="103">
                  <c:v>79.042904290429036</c:v>
                </c:pt>
                <c:pt idx="104">
                  <c:v>78.547854785478549</c:v>
                </c:pt>
                <c:pt idx="105">
                  <c:v>78.547854785478549</c:v>
                </c:pt>
                <c:pt idx="106">
                  <c:v>78.217821782178206</c:v>
                </c:pt>
                <c:pt idx="107">
                  <c:v>77.887788778877891</c:v>
                </c:pt>
                <c:pt idx="108">
                  <c:v>77.227722772277218</c:v>
                </c:pt>
                <c:pt idx="109">
                  <c:v>76.732673267326732</c:v>
                </c:pt>
                <c:pt idx="110">
                  <c:v>76.237623762376245</c:v>
                </c:pt>
                <c:pt idx="111">
                  <c:v>75.412541254125415</c:v>
                </c:pt>
                <c:pt idx="112">
                  <c:v>75.082508250825086</c:v>
                </c:pt>
                <c:pt idx="113">
                  <c:v>75.247524752475243</c:v>
                </c:pt>
                <c:pt idx="114">
                  <c:v>75.412541254125415</c:v>
                </c:pt>
                <c:pt idx="115">
                  <c:v>76.237623762376245</c:v>
                </c:pt>
                <c:pt idx="116">
                  <c:v>77.722772277227719</c:v>
                </c:pt>
                <c:pt idx="117">
                  <c:v>78.547854785478549</c:v>
                </c:pt>
                <c:pt idx="118">
                  <c:v>78.217821782178206</c:v>
                </c:pt>
                <c:pt idx="119">
                  <c:v>77.722772277227719</c:v>
                </c:pt>
                <c:pt idx="120">
                  <c:v>77.557755775577547</c:v>
                </c:pt>
                <c:pt idx="121">
                  <c:v>77.39273927392739</c:v>
                </c:pt>
                <c:pt idx="122">
                  <c:v>77.227722772277218</c:v>
                </c:pt>
                <c:pt idx="123">
                  <c:v>76.56765676567656</c:v>
                </c:pt>
                <c:pt idx="124">
                  <c:v>76.56765676567656</c:v>
                </c:pt>
                <c:pt idx="125">
                  <c:v>76.402640264026402</c:v>
                </c:pt>
                <c:pt idx="126">
                  <c:v>76.402640264026402</c:v>
                </c:pt>
                <c:pt idx="127">
                  <c:v>76.402640264026402</c:v>
                </c:pt>
                <c:pt idx="128">
                  <c:v>76.237623762376245</c:v>
                </c:pt>
                <c:pt idx="129">
                  <c:v>76.402640264026402</c:v>
                </c:pt>
                <c:pt idx="130">
                  <c:v>76.072607260726073</c:v>
                </c:pt>
                <c:pt idx="131">
                  <c:v>76.072607260726073</c:v>
                </c:pt>
                <c:pt idx="132">
                  <c:v>75.742574257425744</c:v>
                </c:pt>
                <c:pt idx="133">
                  <c:v>75.742574257425744</c:v>
                </c:pt>
                <c:pt idx="134">
                  <c:v>75.577557755775572</c:v>
                </c:pt>
                <c:pt idx="135">
                  <c:v>75.742574257425744</c:v>
                </c:pt>
                <c:pt idx="136">
                  <c:v>75.742574257425744</c:v>
                </c:pt>
                <c:pt idx="137">
                  <c:v>75.577557755775572</c:v>
                </c:pt>
                <c:pt idx="138">
                  <c:v>75.577557755775572</c:v>
                </c:pt>
                <c:pt idx="139">
                  <c:v>75.412541254125415</c:v>
                </c:pt>
                <c:pt idx="140">
                  <c:v>75.412541254125415</c:v>
                </c:pt>
                <c:pt idx="141">
                  <c:v>75.247524752475243</c:v>
                </c:pt>
                <c:pt idx="142">
                  <c:v>74.917491749174914</c:v>
                </c:pt>
                <c:pt idx="143">
                  <c:v>74.587458745874585</c:v>
                </c:pt>
                <c:pt idx="144">
                  <c:v>73.762376237623755</c:v>
                </c:pt>
                <c:pt idx="145">
                  <c:v>73.432343234323426</c:v>
                </c:pt>
                <c:pt idx="146">
                  <c:v>73.102310231023097</c:v>
                </c:pt>
                <c:pt idx="147">
                  <c:v>73.102310231023097</c:v>
                </c:pt>
                <c:pt idx="148">
                  <c:v>73.102310231023097</c:v>
                </c:pt>
                <c:pt idx="149">
                  <c:v>72.772277227722768</c:v>
                </c:pt>
                <c:pt idx="150">
                  <c:v>72.772277227722768</c:v>
                </c:pt>
                <c:pt idx="151">
                  <c:v>72.937293729372939</c:v>
                </c:pt>
                <c:pt idx="152">
                  <c:v>72.937293729372939</c:v>
                </c:pt>
                <c:pt idx="153">
                  <c:v>73.102310231023097</c:v>
                </c:pt>
                <c:pt idx="154">
                  <c:v>72.772277227722768</c:v>
                </c:pt>
                <c:pt idx="155">
                  <c:v>72.442244224422438</c:v>
                </c:pt>
                <c:pt idx="156">
                  <c:v>71.947194719471952</c:v>
                </c:pt>
                <c:pt idx="157">
                  <c:v>71.78217821782178</c:v>
                </c:pt>
                <c:pt idx="158">
                  <c:v>71.78217821782178</c:v>
                </c:pt>
                <c:pt idx="159">
                  <c:v>71.947194719471952</c:v>
                </c:pt>
                <c:pt idx="160">
                  <c:v>71.947194719471952</c:v>
                </c:pt>
                <c:pt idx="161">
                  <c:v>71.617161716171623</c:v>
                </c:pt>
                <c:pt idx="162">
                  <c:v>71.287128712871294</c:v>
                </c:pt>
                <c:pt idx="163">
                  <c:v>71.287128712871294</c:v>
                </c:pt>
                <c:pt idx="164">
                  <c:v>71.617161716171623</c:v>
                </c:pt>
                <c:pt idx="165">
                  <c:v>71.947194719471952</c:v>
                </c:pt>
                <c:pt idx="166">
                  <c:v>71.617161716171623</c:v>
                </c:pt>
                <c:pt idx="167">
                  <c:v>71.122112211221122</c:v>
                </c:pt>
                <c:pt idx="168">
                  <c:v>70.957095709570964</c:v>
                </c:pt>
                <c:pt idx="169">
                  <c:v>70.957095709570964</c:v>
                </c:pt>
                <c:pt idx="170">
                  <c:v>70.792079207920793</c:v>
                </c:pt>
                <c:pt idx="171">
                  <c:v>70.627062706270621</c:v>
                </c:pt>
                <c:pt idx="172">
                  <c:v>70.627062706270621</c:v>
                </c:pt>
                <c:pt idx="173">
                  <c:v>70.627062706270621</c:v>
                </c:pt>
                <c:pt idx="174">
                  <c:v>70.462046204620464</c:v>
                </c:pt>
                <c:pt idx="175">
                  <c:v>70.627062706270621</c:v>
                </c:pt>
                <c:pt idx="176">
                  <c:v>70.792079207920793</c:v>
                </c:pt>
                <c:pt idx="177">
                  <c:v>70.792079207920793</c:v>
                </c:pt>
                <c:pt idx="178">
                  <c:v>70.627062706270621</c:v>
                </c:pt>
                <c:pt idx="179">
                  <c:v>70.297029702970292</c:v>
                </c:pt>
                <c:pt idx="180">
                  <c:v>69.801980198019791</c:v>
                </c:pt>
                <c:pt idx="181">
                  <c:v>69.636963696369634</c:v>
                </c:pt>
                <c:pt idx="182">
                  <c:v>69.306930693069305</c:v>
                </c:pt>
                <c:pt idx="183">
                  <c:v>69.306930693069305</c:v>
                </c:pt>
                <c:pt idx="184">
                  <c:v>69.306930693069305</c:v>
                </c:pt>
                <c:pt idx="185">
                  <c:v>69.306930693069305</c:v>
                </c:pt>
                <c:pt idx="186">
                  <c:v>69.306930693069305</c:v>
                </c:pt>
                <c:pt idx="187">
                  <c:v>69.471947194719476</c:v>
                </c:pt>
                <c:pt idx="188">
                  <c:v>69.801980198019791</c:v>
                </c:pt>
                <c:pt idx="189">
                  <c:v>70.297029702970292</c:v>
                </c:pt>
                <c:pt idx="190">
                  <c:v>70.627062706270621</c:v>
                </c:pt>
                <c:pt idx="191">
                  <c:v>70.297029702970292</c:v>
                </c:pt>
                <c:pt idx="192">
                  <c:v>69.966996699669963</c:v>
                </c:pt>
                <c:pt idx="193">
                  <c:v>69.801980198019791</c:v>
                </c:pt>
                <c:pt idx="194">
                  <c:v>69.471947194719476</c:v>
                </c:pt>
                <c:pt idx="195">
                  <c:v>69.141914191419147</c:v>
                </c:pt>
                <c:pt idx="196">
                  <c:v>69.141914191419147</c:v>
                </c:pt>
                <c:pt idx="197">
                  <c:v>69.306930693069305</c:v>
                </c:pt>
                <c:pt idx="198">
                  <c:v>69.306930693069305</c:v>
                </c:pt>
                <c:pt idx="199">
                  <c:v>69.306930693069305</c:v>
                </c:pt>
                <c:pt idx="200">
                  <c:v>69.471947194719476</c:v>
                </c:pt>
                <c:pt idx="201">
                  <c:v>69.801980198019791</c:v>
                </c:pt>
                <c:pt idx="202">
                  <c:v>69.636963696369634</c:v>
                </c:pt>
                <c:pt idx="203">
                  <c:v>69.636963696369634</c:v>
                </c:pt>
                <c:pt idx="204">
                  <c:v>69.306930693069305</c:v>
                </c:pt>
                <c:pt idx="205">
                  <c:v>68.976897689768961</c:v>
                </c:pt>
                <c:pt idx="206">
                  <c:v>68.646864686468646</c:v>
                </c:pt>
                <c:pt idx="207">
                  <c:v>68.481848184818489</c:v>
                </c:pt>
                <c:pt idx="208">
                  <c:v>68.646864686468646</c:v>
                </c:pt>
                <c:pt idx="209">
                  <c:v>68.481848184818489</c:v>
                </c:pt>
                <c:pt idx="210">
                  <c:v>68.316831683168317</c:v>
                </c:pt>
                <c:pt idx="211">
                  <c:v>68.316831683168317</c:v>
                </c:pt>
                <c:pt idx="212">
                  <c:v>68.316831683168317</c:v>
                </c:pt>
                <c:pt idx="213">
                  <c:v>68.316831683168317</c:v>
                </c:pt>
                <c:pt idx="214">
                  <c:v>67.986798679867988</c:v>
                </c:pt>
                <c:pt idx="215">
                  <c:v>67.821782178217831</c:v>
                </c:pt>
                <c:pt idx="216">
                  <c:v>67.656765676567659</c:v>
                </c:pt>
                <c:pt idx="217">
                  <c:v>67.491749174917487</c:v>
                </c:pt>
                <c:pt idx="218">
                  <c:v>67.491749174917487</c:v>
                </c:pt>
                <c:pt idx="219">
                  <c:v>67.326732673267315</c:v>
                </c:pt>
                <c:pt idx="220">
                  <c:v>67.491749174917487</c:v>
                </c:pt>
                <c:pt idx="221">
                  <c:v>67.161716171617172</c:v>
                </c:pt>
                <c:pt idx="222">
                  <c:v>66.831683168316829</c:v>
                </c:pt>
                <c:pt idx="223">
                  <c:v>66.831683168316829</c:v>
                </c:pt>
                <c:pt idx="224">
                  <c:v>66.831683168316829</c:v>
                </c:pt>
                <c:pt idx="225">
                  <c:v>66.996699669967001</c:v>
                </c:pt>
                <c:pt idx="226">
                  <c:v>66.501650165016486</c:v>
                </c:pt>
                <c:pt idx="227">
                  <c:v>66.336633663366342</c:v>
                </c:pt>
                <c:pt idx="228">
                  <c:v>66.171617161716171</c:v>
                </c:pt>
                <c:pt idx="229">
                  <c:v>65.841584158415827</c:v>
                </c:pt>
                <c:pt idx="230">
                  <c:v>65.511551155115512</c:v>
                </c:pt>
                <c:pt idx="231">
                  <c:v>65.511551155115512</c:v>
                </c:pt>
                <c:pt idx="232">
                  <c:v>65.511551155115512</c:v>
                </c:pt>
                <c:pt idx="233">
                  <c:v>65.511551155115512</c:v>
                </c:pt>
                <c:pt idx="234">
                  <c:v>65.346534653465355</c:v>
                </c:pt>
                <c:pt idx="235">
                  <c:v>65.181518151815183</c:v>
                </c:pt>
                <c:pt idx="236">
                  <c:v>65.511551155115512</c:v>
                </c:pt>
                <c:pt idx="237">
                  <c:v>65.67656765676567</c:v>
                </c:pt>
                <c:pt idx="238">
                  <c:v>65.511551155115512</c:v>
                </c:pt>
                <c:pt idx="239">
                  <c:v>65.346534653465355</c:v>
                </c:pt>
                <c:pt idx="240">
                  <c:v>64.85148514851484</c:v>
                </c:pt>
                <c:pt idx="241">
                  <c:v>64.521452145214525</c:v>
                </c:pt>
                <c:pt idx="242">
                  <c:v>64.356435643564353</c:v>
                </c:pt>
                <c:pt idx="243">
                  <c:v>64.356435643564353</c:v>
                </c:pt>
                <c:pt idx="244">
                  <c:v>64.356435643564353</c:v>
                </c:pt>
                <c:pt idx="245">
                  <c:v>64.356435643564353</c:v>
                </c:pt>
                <c:pt idx="246">
                  <c:v>64.191419141914182</c:v>
                </c:pt>
                <c:pt idx="247">
                  <c:v>64.191419141914182</c:v>
                </c:pt>
                <c:pt idx="248">
                  <c:v>64.191419141914182</c:v>
                </c:pt>
                <c:pt idx="249">
                  <c:v>64.191419141914182</c:v>
                </c:pt>
                <c:pt idx="250">
                  <c:v>64.026402640264024</c:v>
                </c:pt>
                <c:pt idx="251">
                  <c:v>63.861386138613859</c:v>
                </c:pt>
                <c:pt idx="252">
                  <c:v>63.861386138613859</c:v>
                </c:pt>
                <c:pt idx="253">
                  <c:v>64.356435643564353</c:v>
                </c:pt>
                <c:pt idx="254">
                  <c:v>64.356435643564353</c:v>
                </c:pt>
                <c:pt idx="255">
                  <c:v>64.026402640264024</c:v>
                </c:pt>
                <c:pt idx="256">
                  <c:v>63.696369636963702</c:v>
                </c:pt>
                <c:pt idx="257">
                  <c:v>63.53135313531353</c:v>
                </c:pt>
                <c:pt idx="258">
                  <c:v>63.366336633663366</c:v>
                </c:pt>
                <c:pt idx="259">
                  <c:v>63.366336633663366</c:v>
                </c:pt>
                <c:pt idx="260">
                  <c:v>63.366336633663366</c:v>
                </c:pt>
                <c:pt idx="261">
                  <c:v>63.366336633663366</c:v>
                </c:pt>
                <c:pt idx="262">
                  <c:v>63.036303630363044</c:v>
                </c:pt>
                <c:pt idx="263">
                  <c:v>62.706270627062707</c:v>
                </c:pt>
                <c:pt idx="264">
                  <c:v>62.376237623762364</c:v>
                </c:pt>
                <c:pt idx="265">
                  <c:v>61.716171617161706</c:v>
                </c:pt>
                <c:pt idx="266">
                  <c:v>61.221122112211226</c:v>
                </c:pt>
                <c:pt idx="267">
                  <c:v>60.726072607260718</c:v>
                </c:pt>
                <c:pt idx="268">
                  <c:v>60.396039603960396</c:v>
                </c:pt>
                <c:pt idx="269">
                  <c:v>60.396039603960396</c:v>
                </c:pt>
                <c:pt idx="270">
                  <c:v>60.231023102310232</c:v>
                </c:pt>
                <c:pt idx="271">
                  <c:v>59.735973597359738</c:v>
                </c:pt>
                <c:pt idx="272">
                  <c:v>59.405940594059402</c:v>
                </c:pt>
                <c:pt idx="273">
                  <c:v>59.240924092409244</c:v>
                </c:pt>
                <c:pt idx="274">
                  <c:v>58.745874587458744</c:v>
                </c:pt>
                <c:pt idx="275">
                  <c:v>58.085808580858092</c:v>
                </c:pt>
                <c:pt idx="276">
                  <c:v>57.42574257425742</c:v>
                </c:pt>
                <c:pt idx="277">
                  <c:v>57.095709570957098</c:v>
                </c:pt>
                <c:pt idx="278">
                  <c:v>56.43564356435644</c:v>
                </c:pt>
                <c:pt idx="279">
                  <c:v>55.61056105610561</c:v>
                </c:pt>
                <c:pt idx="280">
                  <c:v>55.775577557755774</c:v>
                </c:pt>
                <c:pt idx="281">
                  <c:v>55.775577557755774</c:v>
                </c:pt>
                <c:pt idx="282">
                  <c:v>55.61056105610561</c:v>
                </c:pt>
                <c:pt idx="283">
                  <c:v>55.445544554455452</c:v>
                </c:pt>
                <c:pt idx="284">
                  <c:v>55.445544554455452</c:v>
                </c:pt>
                <c:pt idx="285">
                  <c:v>55.61056105610561</c:v>
                </c:pt>
                <c:pt idx="286">
                  <c:v>55.115511551155116</c:v>
                </c:pt>
                <c:pt idx="287">
                  <c:v>54.785478547854794</c:v>
                </c:pt>
                <c:pt idx="288">
                  <c:v>54.620462046204622</c:v>
                </c:pt>
                <c:pt idx="289">
                  <c:v>54.455445544554458</c:v>
                </c:pt>
                <c:pt idx="290">
                  <c:v>54.290429042904286</c:v>
                </c:pt>
                <c:pt idx="291">
                  <c:v>54.125412541254114</c:v>
                </c:pt>
                <c:pt idx="292">
                  <c:v>53.960396039603964</c:v>
                </c:pt>
                <c:pt idx="293">
                  <c:v>53.795379537953792</c:v>
                </c:pt>
                <c:pt idx="294">
                  <c:v>53.630363036303628</c:v>
                </c:pt>
                <c:pt idx="295">
                  <c:v>53.630363036303628</c:v>
                </c:pt>
                <c:pt idx="296">
                  <c:v>53.795379537953792</c:v>
                </c:pt>
                <c:pt idx="297">
                  <c:v>53.795379537953792</c:v>
                </c:pt>
                <c:pt idx="298">
                  <c:v>53.465346534653456</c:v>
                </c:pt>
                <c:pt idx="299">
                  <c:v>53.135313531353134</c:v>
                </c:pt>
                <c:pt idx="300">
                  <c:v>52.805280528052798</c:v>
                </c:pt>
                <c:pt idx="301">
                  <c:v>52.64026402640264</c:v>
                </c:pt>
                <c:pt idx="302">
                  <c:v>52.475247524752476</c:v>
                </c:pt>
                <c:pt idx="303">
                  <c:v>52.475247524752476</c:v>
                </c:pt>
                <c:pt idx="304">
                  <c:v>52.475247524752476</c:v>
                </c:pt>
                <c:pt idx="305">
                  <c:v>52.475247524752476</c:v>
                </c:pt>
                <c:pt idx="306">
                  <c:v>52.310231023102304</c:v>
                </c:pt>
                <c:pt idx="307">
                  <c:v>52.310231023102304</c:v>
                </c:pt>
                <c:pt idx="308">
                  <c:v>52.310231023102304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ED-4E68-87C9-21F49613C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6522095"/>
        <c:axId val="916522511"/>
      </c:lineChart>
      <c:lineChart>
        <c:grouping val="standard"/>
        <c:varyColors val="0"/>
        <c:ser>
          <c:idx val="0"/>
          <c:order val="2"/>
          <c:tx>
            <c:strRef>
              <c:f>'BRL e USD Chart 99'!$F$1</c:f>
              <c:strCache>
                <c:ptCount val="1"/>
                <c:pt idx="0">
                  <c:v>Câmbio pela PPC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'BRL e USD Chart 99'!$C$59:$C$367</c:f>
              <c:numCache>
                <c:formatCode>mmm\-yy</c:formatCode>
                <c:ptCount val="309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  <c:pt idx="202">
                  <c:v>42370</c:v>
                </c:pt>
                <c:pt idx="203">
                  <c:v>42401</c:v>
                </c:pt>
                <c:pt idx="204">
                  <c:v>42430</c:v>
                </c:pt>
                <c:pt idx="205">
                  <c:v>42461</c:v>
                </c:pt>
                <c:pt idx="206">
                  <c:v>42491</c:v>
                </c:pt>
                <c:pt idx="207">
                  <c:v>42522</c:v>
                </c:pt>
                <c:pt idx="208">
                  <c:v>42552</c:v>
                </c:pt>
                <c:pt idx="209">
                  <c:v>42583</c:v>
                </c:pt>
                <c:pt idx="210">
                  <c:v>42614</c:v>
                </c:pt>
                <c:pt idx="211">
                  <c:v>42644</c:v>
                </c:pt>
                <c:pt idx="212">
                  <c:v>42675</c:v>
                </c:pt>
                <c:pt idx="213">
                  <c:v>42705</c:v>
                </c:pt>
                <c:pt idx="214">
                  <c:v>42736</c:v>
                </c:pt>
                <c:pt idx="215">
                  <c:v>42767</c:v>
                </c:pt>
                <c:pt idx="216">
                  <c:v>42795</c:v>
                </c:pt>
                <c:pt idx="217">
                  <c:v>42826</c:v>
                </c:pt>
                <c:pt idx="218">
                  <c:v>42856</c:v>
                </c:pt>
                <c:pt idx="219">
                  <c:v>42887</c:v>
                </c:pt>
                <c:pt idx="220">
                  <c:v>42917</c:v>
                </c:pt>
                <c:pt idx="221">
                  <c:v>42948</c:v>
                </c:pt>
                <c:pt idx="222">
                  <c:v>42979</c:v>
                </c:pt>
                <c:pt idx="223">
                  <c:v>43009</c:v>
                </c:pt>
                <c:pt idx="224">
                  <c:v>43040</c:v>
                </c:pt>
                <c:pt idx="225">
                  <c:v>43070</c:v>
                </c:pt>
                <c:pt idx="226">
                  <c:v>43101</c:v>
                </c:pt>
                <c:pt idx="227">
                  <c:v>43132</c:v>
                </c:pt>
                <c:pt idx="228">
                  <c:v>43160</c:v>
                </c:pt>
                <c:pt idx="229">
                  <c:v>43191</c:v>
                </c:pt>
                <c:pt idx="230">
                  <c:v>43221</c:v>
                </c:pt>
                <c:pt idx="231">
                  <c:v>43252</c:v>
                </c:pt>
                <c:pt idx="232">
                  <c:v>43282</c:v>
                </c:pt>
                <c:pt idx="233">
                  <c:v>43313</c:v>
                </c:pt>
                <c:pt idx="234">
                  <c:v>43344</c:v>
                </c:pt>
                <c:pt idx="235">
                  <c:v>43374</c:v>
                </c:pt>
                <c:pt idx="236">
                  <c:v>43405</c:v>
                </c:pt>
                <c:pt idx="237">
                  <c:v>43435</c:v>
                </c:pt>
                <c:pt idx="238">
                  <c:v>43466</c:v>
                </c:pt>
                <c:pt idx="239">
                  <c:v>43497</c:v>
                </c:pt>
                <c:pt idx="240">
                  <c:v>43525</c:v>
                </c:pt>
                <c:pt idx="241">
                  <c:v>43556</c:v>
                </c:pt>
                <c:pt idx="242">
                  <c:v>43586</c:v>
                </c:pt>
                <c:pt idx="243">
                  <c:v>43617</c:v>
                </c:pt>
                <c:pt idx="244">
                  <c:v>43647</c:v>
                </c:pt>
                <c:pt idx="245">
                  <c:v>43678</c:v>
                </c:pt>
                <c:pt idx="246">
                  <c:v>43709</c:v>
                </c:pt>
                <c:pt idx="247">
                  <c:v>43739</c:v>
                </c:pt>
                <c:pt idx="248">
                  <c:v>43770</c:v>
                </c:pt>
                <c:pt idx="249">
                  <c:v>43800</c:v>
                </c:pt>
                <c:pt idx="250">
                  <c:v>43831</c:v>
                </c:pt>
                <c:pt idx="251">
                  <c:v>43862</c:v>
                </c:pt>
                <c:pt idx="252">
                  <c:v>43891</c:v>
                </c:pt>
                <c:pt idx="253">
                  <c:v>43922</c:v>
                </c:pt>
                <c:pt idx="254">
                  <c:v>43952</c:v>
                </c:pt>
                <c:pt idx="255">
                  <c:v>43983</c:v>
                </c:pt>
                <c:pt idx="256">
                  <c:v>44013</c:v>
                </c:pt>
                <c:pt idx="257">
                  <c:v>44044</c:v>
                </c:pt>
                <c:pt idx="258">
                  <c:v>44075</c:v>
                </c:pt>
                <c:pt idx="259">
                  <c:v>44105</c:v>
                </c:pt>
                <c:pt idx="260">
                  <c:v>44136</c:v>
                </c:pt>
                <c:pt idx="261">
                  <c:v>44166</c:v>
                </c:pt>
                <c:pt idx="262">
                  <c:v>44197</c:v>
                </c:pt>
                <c:pt idx="263">
                  <c:v>44228</c:v>
                </c:pt>
                <c:pt idx="264">
                  <c:v>44256</c:v>
                </c:pt>
                <c:pt idx="265">
                  <c:v>44287</c:v>
                </c:pt>
                <c:pt idx="266">
                  <c:v>44317</c:v>
                </c:pt>
                <c:pt idx="267">
                  <c:v>44348</c:v>
                </c:pt>
                <c:pt idx="268">
                  <c:v>44378</c:v>
                </c:pt>
                <c:pt idx="269">
                  <c:v>44409</c:v>
                </c:pt>
                <c:pt idx="270">
                  <c:v>44440</c:v>
                </c:pt>
                <c:pt idx="271">
                  <c:v>44470</c:v>
                </c:pt>
                <c:pt idx="272">
                  <c:v>44501</c:v>
                </c:pt>
                <c:pt idx="273">
                  <c:v>44531</c:v>
                </c:pt>
                <c:pt idx="274">
                  <c:v>44562</c:v>
                </c:pt>
                <c:pt idx="275">
                  <c:v>44593</c:v>
                </c:pt>
                <c:pt idx="276">
                  <c:v>44621</c:v>
                </c:pt>
                <c:pt idx="277">
                  <c:v>44652</c:v>
                </c:pt>
                <c:pt idx="278">
                  <c:v>44682</c:v>
                </c:pt>
                <c:pt idx="279">
                  <c:v>44713</c:v>
                </c:pt>
                <c:pt idx="280">
                  <c:v>44743</c:v>
                </c:pt>
                <c:pt idx="281">
                  <c:v>44774</c:v>
                </c:pt>
                <c:pt idx="282">
                  <c:v>44805</c:v>
                </c:pt>
                <c:pt idx="283">
                  <c:v>44835</c:v>
                </c:pt>
                <c:pt idx="284">
                  <c:v>44866</c:v>
                </c:pt>
                <c:pt idx="285">
                  <c:v>44896</c:v>
                </c:pt>
                <c:pt idx="286">
                  <c:v>44927</c:v>
                </c:pt>
                <c:pt idx="287">
                  <c:v>44958</c:v>
                </c:pt>
                <c:pt idx="288">
                  <c:v>44986</c:v>
                </c:pt>
                <c:pt idx="289">
                  <c:v>45017</c:v>
                </c:pt>
                <c:pt idx="290">
                  <c:v>45047</c:v>
                </c:pt>
                <c:pt idx="291">
                  <c:v>45078</c:v>
                </c:pt>
                <c:pt idx="292">
                  <c:v>45108</c:v>
                </c:pt>
                <c:pt idx="293">
                  <c:v>45139</c:v>
                </c:pt>
                <c:pt idx="294">
                  <c:v>45170</c:v>
                </c:pt>
                <c:pt idx="295">
                  <c:v>45200</c:v>
                </c:pt>
                <c:pt idx="296">
                  <c:v>45231</c:v>
                </c:pt>
                <c:pt idx="297">
                  <c:v>45261</c:v>
                </c:pt>
                <c:pt idx="298">
                  <c:v>45292</c:v>
                </c:pt>
                <c:pt idx="299">
                  <c:v>45323</c:v>
                </c:pt>
                <c:pt idx="300">
                  <c:v>45352</c:v>
                </c:pt>
                <c:pt idx="301">
                  <c:v>45383</c:v>
                </c:pt>
                <c:pt idx="302">
                  <c:v>45413</c:v>
                </c:pt>
                <c:pt idx="303">
                  <c:v>45444</c:v>
                </c:pt>
                <c:pt idx="304">
                  <c:v>45474</c:v>
                </c:pt>
                <c:pt idx="305">
                  <c:v>45505</c:v>
                </c:pt>
                <c:pt idx="306">
                  <c:v>45536</c:v>
                </c:pt>
                <c:pt idx="307">
                  <c:v>45566</c:v>
                </c:pt>
                <c:pt idx="308">
                  <c:v>45597</c:v>
                </c:pt>
              </c:numCache>
            </c:numRef>
          </c:cat>
          <c:val>
            <c:numRef>
              <c:f>'BRL e USD Chart 99'!$F$59:$F$367</c:f>
              <c:numCache>
                <c:formatCode>_(* #,##0.00_);_(* \(#,##0.00\);_(* "-"??_);_(@_)</c:formatCode>
                <c:ptCount val="309"/>
                <c:pt idx="0">
                  <c:v>1.8957534097442326</c:v>
                </c:pt>
                <c:pt idx="1">
                  <c:v>1.8937863309586764</c:v>
                </c:pt>
                <c:pt idx="2">
                  <c:v>1.8994676899515524</c:v>
                </c:pt>
                <c:pt idx="3">
                  <c:v>1.9030766785624604</c:v>
                </c:pt>
                <c:pt idx="4">
                  <c:v>1.917428785075207</c:v>
                </c:pt>
                <c:pt idx="5">
                  <c:v>1.9217391649840558</c:v>
                </c:pt>
                <c:pt idx="6">
                  <c:v>1.9212494107219433</c:v>
                </c:pt>
                <c:pt idx="7">
                  <c:v>1.9375884120024556</c:v>
                </c:pt>
                <c:pt idx="8">
                  <c:v>1.9559955019164788</c:v>
                </c:pt>
                <c:pt idx="9">
                  <c:v>1.9677314749279775</c:v>
                </c:pt>
                <c:pt idx="10">
                  <c:v>1.9732649743483812</c:v>
                </c:pt>
                <c:pt idx="11">
                  <c:v>1.965817565679147</c:v>
                </c:pt>
                <c:pt idx="12">
                  <c:v>1.9534178960356643</c:v>
                </c:pt>
                <c:pt idx="13">
                  <c:v>1.961622251199014</c:v>
                </c:pt>
                <c:pt idx="14">
                  <c:v>1.9584591353189553</c:v>
                </c:pt>
                <c:pt idx="15">
                  <c:v>1.9528625779957283</c:v>
                </c:pt>
                <c:pt idx="16">
                  <c:v>1.9808824522850774</c:v>
                </c:pt>
                <c:pt idx="17">
                  <c:v>2.0068320124100123</c:v>
                </c:pt>
                <c:pt idx="18">
                  <c:v>2.0010257170953505</c:v>
                </c:pt>
                <c:pt idx="19">
                  <c:v>2.0003482865140421</c:v>
                </c:pt>
                <c:pt idx="20">
                  <c:v>2.003259402072572</c:v>
                </c:pt>
                <c:pt idx="21">
                  <c:v>2.0185892224969693</c:v>
                </c:pt>
                <c:pt idx="22">
                  <c:v>2.0159727798056184</c:v>
                </c:pt>
                <c:pt idx="23">
                  <c:v>2.0181525724400347</c:v>
                </c:pt>
                <c:pt idx="24">
                  <c:v>2.0187009140704375</c:v>
                </c:pt>
                <c:pt idx="25">
                  <c:v>2.0232474415259363</c:v>
                </c:pt>
                <c:pt idx="26">
                  <c:v>2.0243514542449139</c:v>
                </c:pt>
                <c:pt idx="27">
                  <c:v>2.0312637335266914</c:v>
                </c:pt>
                <c:pt idx="28">
                  <c:v>2.0619419602950213</c:v>
                </c:pt>
                <c:pt idx="29">
                  <c:v>2.0763755540170861</c:v>
                </c:pt>
                <c:pt idx="30">
                  <c:v>2.0747926403620518</c:v>
                </c:pt>
                <c:pt idx="31">
                  <c:v>2.0994715776345507</c:v>
                </c:pt>
                <c:pt idx="32">
                  <c:v>2.1181333814766723</c:v>
                </c:pt>
                <c:pt idx="33">
                  <c:v>2.1394611819614351</c:v>
                </c:pt>
                <c:pt idx="34">
                  <c:v>2.1467867575279391</c:v>
                </c:pt>
                <c:pt idx="35">
                  <c:v>2.1430752861920928</c:v>
                </c:pt>
                <c:pt idx="36">
                  <c:v>2.1444251948243203</c:v>
                </c:pt>
                <c:pt idx="37">
                  <c:v>2.1499799849533106</c:v>
                </c:pt>
                <c:pt idx="38">
                  <c:v>2.1544949429217124</c:v>
                </c:pt>
                <c:pt idx="39">
                  <c:v>2.1635438216819836</c:v>
                </c:pt>
                <c:pt idx="40">
                  <c:v>2.185352421229855</c:v>
                </c:pt>
                <c:pt idx="41">
                  <c:v>2.1955940458201595</c:v>
                </c:pt>
                <c:pt idx="42">
                  <c:v>2.2074106220061114</c:v>
                </c:pt>
                <c:pt idx="43">
                  <c:v>2.2322837089280734</c:v>
                </c:pt>
                <c:pt idx="44">
                  <c:v>2.2996986769377012</c:v>
                </c:pt>
                <c:pt idx="45">
                  <c:v>2.3522459584815687</c:v>
                </c:pt>
                <c:pt idx="46">
                  <c:v>2.3921235459332224</c:v>
                </c:pt>
                <c:pt idx="47">
                  <c:v>2.4120094864363426</c:v>
                </c:pt>
                <c:pt idx="48">
                  <c:v>2.4282613943111606</c:v>
                </c:pt>
                <c:pt idx="49">
                  <c:v>2.4563308438872427</c:v>
                </c:pt>
                <c:pt idx="50">
                  <c:v>2.4758573195019307</c:v>
                </c:pt>
                <c:pt idx="51">
                  <c:v>2.4676074903419023</c:v>
                </c:pt>
                <c:pt idx="52">
                  <c:v>2.4725427053225864</c:v>
                </c:pt>
                <c:pt idx="53">
                  <c:v>2.4718282132025924</c:v>
                </c:pt>
                <c:pt idx="54">
                  <c:v>2.4819161910764009</c:v>
                </c:pt>
                <c:pt idx="55">
                  <c:v>2.4891137480305221</c:v>
                </c:pt>
                <c:pt idx="56">
                  <c:v>2.5068270189766921</c:v>
                </c:pt>
                <c:pt idx="57">
                  <c:v>2.5245117123157317</c:v>
                </c:pt>
                <c:pt idx="58">
                  <c:v>2.5296444212114899</c:v>
                </c:pt>
                <c:pt idx="59">
                  <c:v>2.5309359452243196</c:v>
                </c:pt>
                <c:pt idx="60">
                  <c:v>2.528625582467618</c:v>
                </c:pt>
                <c:pt idx="61">
                  <c:v>2.5284759484443855</c:v>
                </c:pt>
                <c:pt idx="62">
                  <c:v>2.5270401353165193</c:v>
                </c:pt>
                <c:pt idx="63">
                  <c:v>2.5353602597091109</c:v>
                </c:pt>
                <c:pt idx="64">
                  <c:v>2.5632867478221266</c:v>
                </c:pt>
                <c:pt idx="65">
                  <c:v>2.5809734263820991</c:v>
                </c:pt>
                <c:pt idx="66">
                  <c:v>2.5845863003583096</c:v>
                </c:pt>
                <c:pt idx="67">
                  <c:v>2.5811807278213665</c:v>
                </c:pt>
                <c:pt idx="68">
                  <c:v>2.5989908748433335</c:v>
                </c:pt>
                <c:pt idx="69">
                  <c:v>2.6263447578104344</c:v>
                </c:pt>
                <c:pt idx="70">
                  <c:v>2.6365459811059142</c:v>
                </c:pt>
                <c:pt idx="71">
                  <c:v>2.6369178145944714</c:v>
                </c:pt>
                <c:pt idx="72">
                  <c:v>2.6326344680561005</c:v>
                </c:pt>
                <c:pt idx="73">
                  <c:v>2.6401290742651624</c:v>
                </c:pt>
                <c:pt idx="74">
                  <c:v>2.6530657067290613</c:v>
                </c:pt>
                <c:pt idx="75">
                  <c:v>2.6525350935877157</c:v>
                </c:pt>
                <c:pt idx="76">
                  <c:v>2.6488194802270479</c:v>
                </c:pt>
                <c:pt idx="77">
                  <c:v>2.6377756619761876</c:v>
                </c:pt>
                <c:pt idx="78">
                  <c:v>2.6158054263790396</c:v>
                </c:pt>
                <c:pt idx="79">
                  <c:v>2.6301845556115215</c:v>
                </c:pt>
                <c:pt idx="80">
                  <c:v>2.6657234835810697</c:v>
                </c:pt>
                <c:pt idx="81">
                  <c:v>2.6858944758220478</c:v>
                </c:pt>
                <c:pt idx="82">
                  <c:v>2.680467700054364</c:v>
                </c:pt>
                <c:pt idx="83">
                  <c:v>2.686117423938823</c:v>
                </c:pt>
                <c:pt idx="84">
                  <c:v>2.6815782593059252</c:v>
                </c:pt>
                <c:pt idx="85">
                  <c:v>2.6657118970612639</c:v>
                </c:pt>
                <c:pt idx="86">
                  <c:v>2.6576180218254275</c:v>
                </c:pt>
                <c:pt idx="87">
                  <c:v>2.6466685279796351</c:v>
                </c:pt>
                <c:pt idx="88">
                  <c:v>2.6409398058980798</c:v>
                </c:pt>
                <c:pt idx="89">
                  <c:v>2.6368788903105984</c:v>
                </c:pt>
                <c:pt idx="90">
                  <c:v>2.6585943951801294</c:v>
                </c:pt>
                <c:pt idx="91">
                  <c:v>2.6781887212143838</c:v>
                </c:pt>
                <c:pt idx="92">
                  <c:v>2.6919183610102504</c:v>
                </c:pt>
                <c:pt idx="93">
                  <c:v>2.7048395691430991</c:v>
                </c:pt>
                <c:pt idx="94">
                  <c:v>2.7057862629922989</c:v>
                </c:pt>
                <c:pt idx="95">
                  <c:v>2.7011875218052377</c:v>
                </c:pt>
                <c:pt idx="96">
                  <c:v>2.6890948939199424</c:v>
                </c:pt>
                <c:pt idx="97">
                  <c:v>2.6792109517020437</c:v>
                </c:pt>
                <c:pt idx="98">
                  <c:v>2.6700595642116429</c:v>
                </c:pt>
                <c:pt idx="99">
                  <c:v>2.6719691286401015</c:v>
                </c:pt>
                <c:pt idx="100">
                  <c:v>2.6783818545488378</c:v>
                </c:pt>
                <c:pt idx="101">
                  <c:v>2.69657643728452</c:v>
                </c:pt>
                <c:pt idx="102">
                  <c:v>2.6958139957138947</c:v>
                </c:pt>
                <c:pt idx="103">
                  <c:v>2.6982683097058251</c:v>
                </c:pt>
                <c:pt idx="104">
                  <c:v>2.6915581276379306</c:v>
                </c:pt>
                <c:pt idx="105">
                  <c:v>2.7114756577824517</c:v>
                </c:pt>
                <c:pt idx="106">
                  <c:v>2.7146633505935753</c:v>
                </c:pt>
                <c:pt idx="107">
                  <c:v>2.7164547993194526</c:v>
                </c:pt>
                <c:pt idx="108">
                  <c:v>2.7063624791158789</c:v>
                </c:pt>
                <c:pt idx="109">
                  <c:v>2.7038035786949202</c:v>
                </c:pt>
                <c:pt idx="110">
                  <c:v>2.707581926147471</c:v>
                </c:pt>
                <c:pt idx="111">
                  <c:v>2.6980983567256276</c:v>
                </c:pt>
                <c:pt idx="112">
                  <c:v>2.7005278260337078</c:v>
                </c:pt>
                <c:pt idx="113">
                  <c:v>2.7140411485706601</c:v>
                </c:pt>
                <c:pt idx="114">
                  <c:v>2.7270649749770253</c:v>
                </c:pt>
                <c:pt idx="115">
                  <c:v>2.7693076291517786</c:v>
                </c:pt>
                <c:pt idx="116">
                  <c:v>2.8334188990183495</c:v>
                </c:pt>
                <c:pt idx="117">
                  <c:v>2.8715154493446837</c:v>
                </c:pt>
                <c:pt idx="118">
                  <c:v>2.873175619621279</c:v>
                </c:pt>
                <c:pt idx="119">
                  <c:v>2.8706934141017961</c:v>
                </c:pt>
                <c:pt idx="120">
                  <c:v>2.8703277206732483</c:v>
                </c:pt>
                <c:pt idx="121">
                  <c:v>2.8779688994904959</c:v>
                </c:pt>
                <c:pt idx="122">
                  <c:v>2.8853301180231794</c:v>
                </c:pt>
                <c:pt idx="123">
                  <c:v>2.8709675858801309</c:v>
                </c:pt>
                <c:pt idx="124">
                  <c:v>2.8778579080862428</c:v>
                </c:pt>
                <c:pt idx="125">
                  <c:v>2.8759631115540873</c:v>
                </c:pt>
                <c:pt idx="126">
                  <c:v>2.8828654230218174</c:v>
                </c:pt>
                <c:pt idx="127">
                  <c:v>2.8909374462062782</c:v>
                </c:pt>
                <c:pt idx="128">
                  <c:v>2.8965207642719322</c:v>
                </c:pt>
                <c:pt idx="129">
                  <c:v>2.9135306138077461</c:v>
                </c:pt>
                <c:pt idx="130">
                  <c:v>2.9227022571546679</c:v>
                </c:pt>
                <c:pt idx="131">
                  <c:v>2.9454993347604748</c:v>
                </c:pt>
                <c:pt idx="132">
                  <c:v>2.9479707428790984</c:v>
                </c:pt>
                <c:pt idx="133">
                  <c:v>2.9647741761135094</c:v>
                </c:pt>
                <c:pt idx="134">
                  <c:v>2.9710357274998365</c:v>
                </c:pt>
                <c:pt idx="135">
                  <c:v>2.9775227050707969</c:v>
                </c:pt>
                <c:pt idx="136">
                  <c:v>2.9778204573413039</c:v>
                </c:pt>
                <c:pt idx="137">
                  <c:v>2.972521364205015</c:v>
                </c:pt>
                <c:pt idx="138">
                  <c:v>2.9858977103439375</c:v>
                </c:pt>
                <c:pt idx="139">
                  <c:v>3.0017236201514925</c:v>
                </c:pt>
                <c:pt idx="140">
                  <c:v>3.0266379261987502</c:v>
                </c:pt>
                <c:pt idx="141">
                  <c:v>3.0390411811400737</c:v>
                </c:pt>
                <c:pt idx="142">
                  <c:v>3.0508254631937839</c:v>
                </c:pt>
                <c:pt idx="143">
                  <c:v>3.0616847890715841</c:v>
                </c:pt>
                <c:pt idx="144">
                  <c:v>3.0517363455987754</c:v>
                </c:pt>
                <c:pt idx="145">
                  <c:v>3.0614752760171124</c:v>
                </c:pt>
                <c:pt idx="146">
                  <c:v>3.0620401010062386</c:v>
                </c:pt>
                <c:pt idx="147">
                  <c:v>3.066633161157748</c:v>
                </c:pt>
                <c:pt idx="148">
                  <c:v>3.0715397742156005</c:v>
                </c:pt>
                <c:pt idx="149">
                  <c:v>3.068986166769001</c:v>
                </c:pt>
                <c:pt idx="150">
                  <c:v>3.0852517934528771</c:v>
                </c:pt>
                <c:pt idx="151">
                  <c:v>3.1055444949315381</c:v>
                </c:pt>
                <c:pt idx="152">
                  <c:v>3.1216933263051825</c:v>
                </c:pt>
                <c:pt idx="153">
                  <c:v>3.1443997607940304</c:v>
                </c:pt>
                <c:pt idx="154">
                  <c:v>3.1477329664998295</c:v>
                </c:pt>
                <c:pt idx="155">
                  <c:v>3.1475580924461348</c:v>
                </c:pt>
                <c:pt idx="156">
                  <c:v>3.1326132858677878</c:v>
                </c:pt>
                <c:pt idx="157">
                  <c:v>3.1454311347255581</c:v>
                </c:pt>
                <c:pt idx="158">
                  <c:v>3.1567546868105705</c:v>
                </c:pt>
                <c:pt idx="159">
                  <c:v>3.1665428034118812</c:v>
                </c:pt>
                <c:pt idx="160">
                  <c:v>3.180158937466552</c:v>
                </c:pt>
                <c:pt idx="161">
                  <c:v>3.1785498937472743</c:v>
                </c:pt>
                <c:pt idx="162">
                  <c:v>3.1819364409151745</c:v>
                </c:pt>
                <c:pt idx="163">
                  <c:v>3.2007098659165742</c:v>
                </c:pt>
                <c:pt idx="164">
                  <c:v>3.2348211349505558</c:v>
                </c:pt>
                <c:pt idx="165">
                  <c:v>3.2754009971328708</c:v>
                </c:pt>
                <c:pt idx="166">
                  <c:v>3.2884154574251481</c:v>
                </c:pt>
                <c:pt idx="167">
                  <c:v>3.285278581850553</c:v>
                </c:pt>
                <c:pt idx="168">
                  <c:v>3.2930611095351692</c:v>
                </c:pt>
                <c:pt idx="169">
                  <c:v>3.3111729456376131</c:v>
                </c:pt>
                <c:pt idx="170">
                  <c:v>3.3156953918491778</c:v>
                </c:pt>
                <c:pt idx="171">
                  <c:v>3.3165672110571038</c:v>
                </c:pt>
                <c:pt idx="172">
                  <c:v>3.317562181220421</c:v>
                </c:pt>
                <c:pt idx="173">
                  <c:v>3.3255243304553499</c:v>
                </c:pt>
                <c:pt idx="174">
                  <c:v>3.3293665542436921</c:v>
                </c:pt>
                <c:pt idx="175">
                  <c:v>3.3561854985059321</c:v>
                </c:pt>
                <c:pt idx="176">
                  <c:v>3.3821927994973926</c:v>
                </c:pt>
                <c:pt idx="177">
                  <c:v>3.4133089732527688</c:v>
                </c:pt>
                <c:pt idx="178">
                  <c:v>3.4240819810611236</c:v>
                </c:pt>
                <c:pt idx="179">
                  <c:v>3.4315973609980603</c:v>
                </c:pt>
                <c:pt idx="180">
                  <c:v>3.4387795492775575</c:v>
                </c:pt>
                <c:pt idx="181">
                  <c:v>3.4536354021105362</c:v>
                </c:pt>
                <c:pt idx="182">
                  <c:v>3.4530788921405278</c:v>
                </c:pt>
                <c:pt idx="183">
                  <c:v>3.4668912077090899</c:v>
                </c:pt>
                <c:pt idx="184">
                  <c:v>3.4672378968298605</c:v>
                </c:pt>
                <c:pt idx="185">
                  <c:v>3.4759059915719348</c:v>
                </c:pt>
                <c:pt idx="186">
                  <c:v>3.4957186557238953</c:v>
                </c:pt>
                <c:pt idx="187">
                  <c:v>3.5187587709209787</c:v>
                </c:pt>
                <c:pt idx="188">
                  <c:v>3.5535058869265597</c:v>
                </c:pt>
                <c:pt idx="189">
                  <c:v>3.6066219791768184</c:v>
                </c:pt>
                <c:pt idx="190">
                  <c:v>3.6684865522431114</c:v>
                </c:pt>
                <c:pt idx="191">
                  <c:v>3.6958904896375779</c:v>
                </c:pt>
                <c:pt idx="192">
                  <c:v>3.7270956044571286</c:v>
                </c:pt>
                <c:pt idx="193">
                  <c:v>3.7447052521562063</c:v>
                </c:pt>
                <c:pt idx="194">
                  <c:v>3.7545795884168571</c:v>
                </c:pt>
                <c:pt idx="195">
                  <c:v>3.7662633763474629</c:v>
                </c:pt>
                <c:pt idx="196">
                  <c:v>3.7896142092808169</c:v>
                </c:pt>
                <c:pt idx="197">
                  <c:v>3.8070156835974185</c:v>
                </c:pt>
                <c:pt idx="198">
                  <c:v>3.8275735682888445</c:v>
                </c:pt>
                <c:pt idx="199">
                  <c:v>3.8589596715488135</c:v>
                </c:pt>
                <c:pt idx="200">
                  <c:v>3.9072159622415312</c:v>
                </c:pt>
                <c:pt idx="201">
                  <c:v>3.9634650228209929</c:v>
                </c:pt>
                <c:pt idx="202">
                  <c:v>4.0043121372902268</c:v>
                </c:pt>
                <c:pt idx="203">
                  <c:v>4.0403509465258383</c:v>
                </c:pt>
                <c:pt idx="204">
                  <c:v>4.038493534005398</c:v>
                </c:pt>
                <c:pt idx="205">
                  <c:v>4.0437801143506258</c:v>
                </c:pt>
                <c:pt idx="206">
                  <c:v>4.0558224528347022</c:v>
                </c:pt>
                <c:pt idx="207">
                  <c:v>4.0602341347094812</c:v>
                </c:pt>
                <c:pt idx="208">
                  <c:v>4.0911819241430063</c:v>
                </c:pt>
                <c:pt idx="209">
                  <c:v>4.0993052805596948</c:v>
                </c:pt>
                <c:pt idx="210">
                  <c:v>4.092698978459361</c:v>
                </c:pt>
                <c:pt idx="211">
                  <c:v>4.1033399958033554</c:v>
                </c:pt>
                <c:pt idx="212">
                  <c:v>4.110726007795801</c:v>
                </c:pt>
                <c:pt idx="213">
                  <c:v>4.1230581858191888</c:v>
                </c:pt>
                <c:pt idx="214">
                  <c:v>4.1187319624474013</c:v>
                </c:pt>
                <c:pt idx="215">
                  <c:v>4.122293865841141</c:v>
                </c:pt>
                <c:pt idx="216">
                  <c:v>4.122544613643198</c:v>
                </c:pt>
                <c:pt idx="217">
                  <c:v>4.1182471122581461</c:v>
                </c:pt>
                <c:pt idx="218">
                  <c:v>4.1310136783061466</c:v>
                </c:pt>
                <c:pt idx="219">
                  <c:v>4.1114352995432402</c:v>
                </c:pt>
                <c:pt idx="220">
                  <c:v>4.1314039764784729</c:v>
                </c:pt>
                <c:pt idx="221">
                  <c:v>4.119012794918703</c:v>
                </c:pt>
                <c:pt idx="222">
                  <c:v>4.1053299809169088</c:v>
                </c:pt>
                <c:pt idx="223">
                  <c:v>4.1225723668367591</c:v>
                </c:pt>
                <c:pt idx="224">
                  <c:v>4.1341155694639022</c:v>
                </c:pt>
                <c:pt idx="225">
                  <c:v>4.1625582845818139</c:v>
                </c:pt>
                <c:pt idx="226">
                  <c:v>4.1437826860927611</c:v>
                </c:pt>
                <c:pt idx="227">
                  <c:v>4.1467275480314649</c:v>
                </c:pt>
                <c:pt idx="228">
                  <c:v>4.1401350764495071</c:v>
                </c:pt>
                <c:pt idx="229">
                  <c:v>4.1285488929512724</c:v>
                </c:pt>
                <c:pt idx="230">
                  <c:v>4.1242858299339904</c:v>
                </c:pt>
                <c:pt idx="231">
                  <c:v>4.1762518313911583</c:v>
                </c:pt>
                <c:pt idx="232">
                  <c:v>4.1900334624347497</c:v>
                </c:pt>
                <c:pt idx="233">
                  <c:v>4.1862624323185589</c:v>
                </c:pt>
                <c:pt idx="234">
                  <c:v>4.195761135590681</c:v>
                </c:pt>
                <c:pt idx="235">
                  <c:v>4.2039990251940189</c:v>
                </c:pt>
                <c:pt idx="236">
                  <c:v>4.2164119975056229</c:v>
                </c:pt>
                <c:pt idx="237">
                  <c:v>4.2333732316618358</c:v>
                </c:pt>
                <c:pt idx="238">
                  <c:v>4.2362493726714883</c:v>
                </c:pt>
                <c:pt idx="239">
                  <c:v>4.2437487078329834</c:v>
                </c:pt>
                <c:pt idx="240">
                  <c:v>4.2431860896330802</c:v>
                </c:pt>
                <c:pt idx="241">
                  <c:v>4.2456553432175577</c:v>
                </c:pt>
                <c:pt idx="242">
                  <c:v>4.2403021256108921</c:v>
                </c:pt>
                <c:pt idx="243">
                  <c:v>4.2407261558234532</c:v>
                </c:pt>
                <c:pt idx="244">
                  <c:v>4.2487835355195172</c:v>
                </c:pt>
                <c:pt idx="245">
                  <c:v>4.2534571974085891</c:v>
                </c:pt>
                <c:pt idx="246">
                  <c:v>4.2408538765436523</c:v>
                </c:pt>
                <c:pt idx="247">
                  <c:v>4.2450947304201954</c:v>
                </c:pt>
                <c:pt idx="248">
                  <c:v>4.2667447135453394</c:v>
                </c:pt>
                <c:pt idx="249">
                  <c:v>4.3158122777511103</c:v>
                </c:pt>
                <c:pt idx="250">
                  <c:v>4.3137575517001103</c:v>
                </c:pt>
                <c:pt idx="251">
                  <c:v>4.3133962189154955</c:v>
                </c:pt>
                <c:pt idx="252">
                  <c:v>4.3164155962687358</c:v>
                </c:pt>
                <c:pt idx="253">
                  <c:v>4.336391566121236</c:v>
                </c:pt>
                <c:pt idx="254">
                  <c:v>4.3199132781699747</c:v>
                </c:pt>
                <c:pt idx="255">
                  <c:v>4.3089340524229955</c:v>
                </c:pt>
                <c:pt idx="256">
                  <c:v>4.3021552551405247</c:v>
                </c:pt>
                <c:pt idx="257">
                  <c:v>4.3013081986654189</c:v>
                </c:pt>
                <c:pt idx="258">
                  <c:v>4.3175928397832752</c:v>
                </c:pt>
                <c:pt idx="259">
                  <c:v>4.3547241382054107</c:v>
                </c:pt>
                <c:pt idx="260">
                  <c:v>4.3934811830354388</c:v>
                </c:pt>
                <c:pt idx="261">
                  <c:v>4.4527931790064175</c:v>
                </c:pt>
                <c:pt idx="262">
                  <c:v>4.4406755517354242</c:v>
                </c:pt>
                <c:pt idx="263">
                  <c:v>4.455415804613958</c:v>
                </c:pt>
                <c:pt idx="264">
                  <c:v>4.4731835338516204</c:v>
                </c:pt>
                <c:pt idx="265">
                  <c:v>4.4395683879620478</c:v>
                </c:pt>
                <c:pt idx="266">
                  <c:v>4.4405097189063412</c:v>
                </c:pt>
                <c:pt idx="267">
                  <c:v>4.4279470261813705</c:v>
                </c:pt>
                <c:pt idx="268">
                  <c:v>4.4461593648194908</c:v>
                </c:pt>
                <c:pt idx="269">
                  <c:v>4.4848409512934202</c:v>
                </c:pt>
                <c:pt idx="270">
                  <c:v>4.52446930002698</c:v>
                </c:pt>
                <c:pt idx="271">
                  <c:v>4.5433729046366818</c:v>
                </c:pt>
                <c:pt idx="272">
                  <c:v>4.5611949751465826</c:v>
                </c:pt>
                <c:pt idx="273">
                  <c:v>4.5817292215249719</c:v>
                </c:pt>
                <c:pt idx="274">
                  <c:v>4.5679763763742329</c:v>
                </c:pt>
                <c:pt idx="275">
                  <c:v>4.5622689721826291</c:v>
                </c:pt>
                <c:pt idx="276">
                  <c:v>4.5834938916963957</c:v>
                </c:pt>
                <c:pt idx="277">
                  <c:v>4.6054577836900537</c:v>
                </c:pt>
                <c:pt idx="278">
                  <c:v>4.5736109100101201</c:v>
                </c:pt>
                <c:pt idx="279">
                  <c:v>4.5369404466290124</c:v>
                </c:pt>
                <c:pt idx="280">
                  <c:v>4.519460436314759</c:v>
                </c:pt>
                <c:pt idx="281">
                  <c:v>4.5031903787440255</c:v>
                </c:pt>
                <c:pt idx="282">
                  <c:v>4.4768467150283735</c:v>
                </c:pt>
                <c:pt idx="283">
                  <c:v>4.4898973210012043</c:v>
                </c:pt>
                <c:pt idx="284">
                  <c:v>4.5083059000173087</c:v>
                </c:pt>
                <c:pt idx="285">
                  <c:v>4.5497581626587174</c:v>
                </c:pt>
                <c:pt idx="286">
                  <c:v>4.5331549205565285</c:v>
                </c:pt>
                <c:pt idx="287">
                  <c:v>4.5438607666683106</c:v>
                </c:pt>
                <c:pt idx="288">
                  <c:v>4.5623386775751742</c:v>
                </c:pt>
                <c:pt idx="289">
                  <c:v>4.5763013636186294</c:v>
                </c:pt>
                <c:pt idx="290">
                  <c:v>4.5729273814314517</c:v>
                </c:pt>
                <c:pt idx="291">
                  <c:v>4.5553806837830644</c:v>
                </c:pt>
                <c:pt idx="292">
                  <c:v>4.5469421188334724</c:v>
                </c:pt>
                <c:pt idx="293">
                  <c:v>4.5434630823865847</c:v>
                </c:pt>
                <c:pt idx="294">
                  <c:v>4.541302846871953</c:v>
                </c:pt>
                <c:pt idx="295">
                  <c:v>4.5522019737044452</c:v>
                </c:pt>
                <c:pt idx="296">
                  <c:v>4.5789941335053737</c:v>
                </c:pt>
                <c:pt idx="297">
                  <c:v>4.6046365006530037</c:v>
                </c:pt>
                <c:pt idx="298">
                  <c:v>4.5956080231952816</c:v>
                </c:pt>
                <c:pt idx="299">
                  <c:v>4.6051481650360264</c:v>
                </c:pt>
                <c:pt idx="300">
                  <c:v>4.5838672319007037</c:v>
                </c:pt>
                <c:pt idx="301">
                  <c:v>4.5869069088588592</c:v>
                </c:pt>
                <c:pt idx="302">
                  <c:v>4.5935615186313346</c:v>
                </c:pt>
                <c:pt idx="303">
                  <c:v>4.6032079978204603</c:v>
                </c:pt>
                <c:pt idx="304">
                  <c:v>4.6207001882121785</c:v>
                </c:pt>
                <c:pt idx="305">
                  <c:v>4.6197760481745362</c:v>
                </c:pt>
                <c:pt idx="306">
                  <c:v>4.6255115437211369</c:v>
                </c:pt>
                <c:pt idx="307">
                  <c:v>4.6514144083659756</c:v>
                </c:pt>
                <c:pt idx="308">
                  <c:v>4.6695549245586028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ED-4E68-87C9-21F49613C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0356943"/>
        <c:axId val="1504375871"/>
      </c:lineChart>
      <c:dateAx>
        <c:axId val="916522095"/>
        <c:scaling>
          <c:orientation val="minMax"/>
        </c:scaling>
        <c:delete val="0"/>
        <c:axPos val="b"/>
        <c:numFmt formatCode="[$-416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bg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pt-BR"/>
          </a:p>
        </c:txPr>
        <c:crossAx val="916522511"/>
        <c:crosses val="autoZero"/>
        <c:auto val="1"/>
        <c:lblOffset val="100"/>
        <c:baseTimeUnit val="months"/>
      </c:dateAx>
      <c:valAx>
        <c:axId val="91652251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bg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pt-BR"/>
          </a:p>
        </c:txPr>
        <c:crossAx val="916522095"/>
        <c:crosses val="autoZero"/>
        <c:crossBetween val="between"/>
      </c:valAx>
      <c:valAx>
        <c:axId val="1504375871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bg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pt-BR"/>
          </a:p>
        </c:txPr>
        <c:crossAx val="1650356943"/>
        <c:crosses val="max"/>
        <c:crossBetween val="between"/>
      </c:valAx>
      <c:dateAx>
        <c:axId val="165035694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0437587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bg1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600">
          <a:solidFill>
            <a:schemeClr val="bg1"/>
          </a:solidFill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'IPCA Chart'!$B$1</c:f>
              <c:strCache>
                <c:ptCount val="1"/>
                <c:pt idx="0">
                  <c:v>IPCA Anual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'IPCA Chart'!$A$26:$A$358</c:f>
              <c:numCache>
                <c:formatCode>mmm\-yy</c:formatCode>
                <c:ptCount val="333"/>
                <c:pt idx="0">
                  <c:v>35247</c:v>
                </c:pt>
                <c:pt idx="1">
                  <c:v>35278</c:v>
                </c:pt>
                <c:pt idx="2">
                  <c:v>35309</c:v>
                </c:pt>
                <c:pt idx="3">
                  <c:v>35339</c:v>
                </c:pt>
                <c:pt idx="4">
                  <c:v>35370</c:v>
                </c:pt>
                <c:pt idx="5">
                  <c:v>35400</c:v>
                </c:pt>
                <c:pt idx="6">
                  <c:v>35431</c:v>
                </c:pt>
                <c:pt idx="7">
                  <c:v>35462</c:v>
                </c:pt>
                <c:pt idx="8">
                  <c:v>35490</c:v>
                </c:pt>
                <c:pt idx="9">
                  <c:v>35521</c:v>
                </c:pt>
                <c:pt idx="10">
                  <c:v>35551</c:v>
                </c:pt>
                <c:pt idx="11">
                  <c:v>35582</c:v>
                </c:pt>
                <c:pt idx="12">
                  <c:v>35612</c:v>
                </c:pt>
                <c:pt idx="13">
                  <c:v>35643</c:v>
                </c:pt>
                <c:pt idx="14">
                  <c:v>35674</c:v>
                </c:pt>
                <c:pt idx="15">
                  <c:v>35704</c:v>
                </c:pt>
                <c:pt idx="16">
                  <c:v>35735</c:v>
                </c:pt>
                <c:pt idx="17">
                  <c:v>35765</c:v>
                </c:pt>
                <c:pt idx="18">
                  <c:v>35796</c:v>
                </c:pt>
                <c:pt idx="19">
                  <c:v>35827</c:v>
                </c:pt>
                <c:pt idx="20">
                  <c:v>35855</c:v>
                </c:pt>
                <c:pt idx="21">
                  <c:v>35886</c:v>
                </c:pt>
                <c:pt idx="22">
                  <c:v>35916</c:v>
                </c:pt>
                <c:pt idx="23">
                  <c:v>35947</c:v>
                </c:pt>
                <c:pt idx="24">
                  <c:v>35977</c:v>
                </c:pt>
                <c:pt idx="25">
                  <c:v>36008</c:v>
                </c:pt>
                <c:pt idx="26">
                  <c:v>36039</c:v>
                </c:pt>
                <c:pt idx="27">
                  <c:v>36069</c:v>
                </c:pt>
                <c:pt idx="28">
                  <c:v>36100</c:v>
                </c:pt>
                <c:pt idx="29">
                  <c:v>36130</c:v>
                </c:pt>
                <c:pt idx="30">
                  <c:v>36161</c:v>
                </c:pt>
                <c:pt idx="31">
                  <c:v>36192</c:v>
                </c:pt>
                <c:pt idx="32">
                  <c:v>36220</c:v>
                </c:pt>
                <c:pt idx="33">
                  <c:v>36251</c:v>
                </c:pt>
                <c:pt idx="34">
                  <c:v>36281</c:v>
                </c:pt>
                <c:pt idx="35">
                  <c:v>36312</c:v>
                </c:pt>
                <c:pt idx="36">
                  <c:v>36342</c:v>
                </c:pt>
                <c:pt idx="37">
                  <c:v>36373</c:v>
                </c:pt>
                <c:pt idx="38">
                  <c:v>36404</c:v>
                </c:pt>
                <c:pt idx="39">
                  <c:v>36434</c:v>
                </c:pt>
                <c:pt idx="40">
                  <c:v>36465</c:v>
                </c:pt>
                <c:pt idx="41">
                  <c:v>36495</c:v>
                </c:pt>
                <c:pt idx="42">
                  <c:v>36526</c:v>
                </c:pt>
                <c:pt idx="43">
                  <c:v>36557</c:v>
                </c:pt>
                <c:pt idx="44">
                  <c:v>36586</c:v>
                </c:pt>
                <c:pt idx="45">
                  <c:v>36617</c:v>
                </c:pt>
                <c:pt idx="46">
                  <c:v>36647</c:v>
                </c:pt>
                <c:pt idx="47">
                  <c:v>36678</c:v>
                </c:pt>
                <c:pt idx="48">
                  <c:v>36708</c:v>
                </c:pt>
                <c:pt idx="49">
                  <c:v>36739</c:v>
                </c:pt>
                <c:pt idx="50">
                  <c:v>36770</c:v>
                </c:pt>
                <c:pt idx="51">
                  <c:v>36800</c:v>
                </c:pt>
                <c:pt idx="52">
                  <c:v>36831</c:v>
                </c:pt>
                <c:pt idx="53">
                  <c:v>36861</c:v>
                </c:pt>
                <c:pt idx="54">
                  <c:v>36892</c:v>
                </c:pt>
                <c:pt idx="55">
                  <c:v>36923</c:v>
                </c:pt>
                <c:pt idx="56">
                  <c:v>36951</c:v>
                </c:pt>
                <c:pt idx="57">
                  <c:v>36982</c:v>
                </c:pt>
                <c:pt idx="58">
                  <c:v>37012</c:v>
                </c:pt>
                <c:pt idx="59">
                  <c:v>37043</c:v>
                </c:pt>
                <c:pt idx="60">
                  <c:v>37073</c:v>
                </c:pt>
                <c:pt idx="61">
                  <c:v>37104</c:v>
                </c:pt>
                <c:pt idx="62">
                  <c:v>37135</c:v>
                </c:pt>
                <c:pt idx="63">
                  <c:v>37165</c:v>
                </c:pt>
                <c:pt idx="64">
                  <c:v>37196</c:v>
                </c:pt>
                <c:pt idx="65">
                  <c:v>37226</c:v>
                </c:pt>
                <c:pt idx="66">
                  <c:v>37257</c:v>
                </c:pt>
                <c:pt idx="67">
                  <c:v>37288</c:v>
                </c:pt>
                <c:pt idx="68">
                  <c:v>37316</c:v>
                </c:pt>
                <c:pt idx="69">
                  <c:v>37347</c:v>
                </c:pt>
                <c:pt idx="70">
                  <c:v>37377</c:v>
                </c:pt>
                <c:pt idx="71">
                  <c:v>37408</c:v>
                </c:pt>
                <c:pt idx="72">
                  <c:v>37438</c:v>
                </c:pt>
                <c:pt idx="73">
                  <c:v>37469</c:v>
                </c:pt>
                <c:pt idx="74">
                  <c:v>37500</c:v>
                </c:pt>
                <c:pt idx="75">
                  <c:v>37530</c:v>
                </c:pt>
                <c:pt idx="76">
                  <c:v>37561</c:v>
                </c:pt>
                <c:pt idx="77">
                  <c:v>37591</c:v>
                </c:pt>
                <c:pt idx="78">
                  <c:v>37622</c:v>
                </c:pt>
                <c:pt idx="79">
                  <c:v>37653</c:v>
                </c:pt>
                <c:pt idx="80">
                  <c:v>37681</c:v>
                </c:pt>
                <c:pt idx="81">
                  <c:v>37712</c:v>
                </c:pt>
                <c:pt idx="82">
                  <c:v>37742</c:v>
                </c:pt>
                <c:pt idx="83">
                  <c:v>37773</c:v>
                </c:pt>
                <c:pt idx="84">
                  <c:v>37803</c:v>
                </c:pt>
                <c:pt idx="85">
                  <c:v>37834</c:v>
                </c:pt>
                <c:pt idx="86">
                  <c:v>37865</c:v>
                </c:pt>
                <c:pt idx="87">
                  <c:v>37895</c:v>
                </c:pt>
                <c:pt idx="88">
                  <c:v>37926</c:v>
                </c:pt>
                <c:pt idx="89">
                  <c:v>37956</c:v>
                </c:pt>
                <c:pt idx="90">
                  <c:v>37987</c:v>
                </c:pt>
                <c:pt idx="91">
                  <c:v>38018</c:v>
                </c:pt>
                <c:pt idx="92">
                  <c:v>38047</c:v>
                </c:pt>
                <c:pt idx="93">
                  <c:v>38078</c:v>
                </c:pt>
                <c:pt idx="94">
                  <c:v>38108</c:v>
                </c:pt>
                <c:pt idx="95">
                  <c:v>38139</c:v>
                </c:pt>
                <c:pt idx="96">
                  <c:v>38169</c:v>
                </c:pt>
                <c:pt idx="97">
                  <c:v>38200</c:v>
                </c:pt>
                <c:pt idx="98">
                  <c:v>38231</c:v>
                </c:pt>
                <c:pt idx="99">
                  <c:v>38261</c:v>
                </c:pt>
                <c:pt idx="100">
                  <c:v>38292</c:v>
                </c:pt>
                <c:pt idx="101">
                  <c:v>38322</c:v>
                </c:pt>
                <c:pt idx="102">
                  <c:v>38353</c:v>
                </c:pt>
                <c:pt idx="103">
                  <c:v>38384</c:v>
                </c:pt>
                <c:pt idx="104">
                  <c:v>38412</c:v>
                </c:pt>
                <c:pt idx="105">
                  <c:v>38443</c:v>
                </c:pt>
                <c:pt idx="106">
                  <c:v>38473</c:v>
                </c:pt>
                <c:pt idx="107">
                  <c:v>38504</c:v>
                </c:pt>
                <c:pt idx="108">
                  <c:v>38534</c:v>
                </c:pt>
                <c:pt idx="109">
                  <c:v>38565</c:v>
                </c:pt>
                <c:pt idx="110">
                  <c:v>38596</c:v>
                </c:pt>
                <c:pt idx="111">
                  <c:v>38626</c:v>
                </c:pt>
                <c:pt idx="112">
                  <c:v>38657</c:v>
                </c:pt>
                <c:pt idx="113">
                  <c:v>38687</c:v>
                </c:pt>
                <c:pt idx="114">
                  <c:v>38718</c:v>
                </c:pt>
                <c:pt idx="115">
                  <c:v>38749</c:v>
                </c:pt>
                <c:pt idx="116">
                  <c:v>38777</c:v>
                </c:pt>
                <c:pt idx="117">
                  <c:v>38808</c:v>
                </c:pt>
                <c:pt idx="118">
                  <c:v>38838</c:v>
                </c:pt>
                <c:pt idx="119">
                  <c:v>38869</c:v>
                </c:pt>
                <c:pt idx="120">
                  <c:v>38899</c:v>
                </c:pt>
                <c:pt idx="121">
                  <c:v>38930</c:v>
                </c:pt>
                <c:pt idx="122">
                  <c:v>38961</c:v>
                </c:pt>
                <c:pt idx="123">
                  <c:v>38991</c:v>
                </c:pt>
                <c:pt idx="124">
                  <c:v>39022</c:v>
                </c:pt>
                <c:pt idx="125">
                  <c:v>39052</c:v>
                </c:pt>
                <c:pt idx="126">
                  <c:v>39083</c:v>
                </c:pt>
                <c:pt idx="127">
                  <c:v>39114</c:v>
                </c:pt>
                <c:pt idx="128">
                  <c:v>39142</c:v>
                </c:pt>
                <c:pt idx="129">
                  <c:v>39173</c:v>
                </c:pt>
                <c:pt idx="130">
                  <c:v>39203</c:v>
                </c:pt>
                <c:pt idx="131">
                  <c:v>39234</c:v>
                </c:pt>
                <c:pt idx="132">
                  <c:v>39264</c:v>
                </c:pt>
                <c:pt idx="133">
                  <c:v>39295</c:v>
                </c:pt>
                <c:pt idx="134">
                  <c:v>39326</c:v>
                </c:pt>
                <c:pt idx="135">
                  <c:v>39356</c:v>
                </c:pt>
                <c:pt idx="136">
                  <c:v>39387</c:v>
                </c:pt>
                <c:pt idx="137">
                  <c:v>39417</c:v>
                </c:pt>
                <c:pt idx="138">
                  <c:v>39448</c:v>
                </c:pt>
                <c:pt idx="139">
                  <c:v>39479</c:v>
                </c:pt>
                <c:pt idx="140">
                  <c:v>39508</c:v>
                </c:pt>
                <c:pt idx="141">
                  <c:v>39539</c:v>
                </c:pt>
                <c:pt idx="142">
                  <c:v>39569</c:v>
                </c:pt>
                <c:pt idx="143">
                  <c:v>39600</c:v>
                </c:pt>
                <c:pt idx="144">
                  <c:v>39630</c:v>
                </c:pt>
                <c:pt idx="145">
                  <c:v>39661</c:v>
                </c:pt>
                <c:pt idx="146">
                  <c:v>39692</c:v>
                </c:pt>
                <c:pt idx="147">
                  <c:v>39722</c:v>
                </c:pt>
                <c:pt idx="148">
                  <c:v>39753</c:v>
                </c:pt>
                <c:pt idx="149">
                  <c:v>39783</c:v>
                </c:pt>
                <c:pt idx="150">
                  <c:v>39814</c:v>
                </c:pt>
                <c:pt idx="151">
                  <c:v>39845</c:v>
                </c:pt>
                <c:pt idx="152">
                  <c:v>39873</c:v>
                </c:pt>
                <c:pt idx="153">
                  <c:v>39904</c:v>
                </c:pt>
                <c:pt idx="154">
                  <c:v>39934</c:v>
                </c:pt>
                <c:pt idx="155">
                  <c:v>39965</c:v>
                </c:pt>
                <c:pt idx="156">
                  <c:v>39995</c:v>
                </c:pt>
                <c:pt idx="157">
                  <c:v>40026</c:v>
                </c:pt>
                <c:pt idx="158">
                  <c:v>40057</c:v>
                </c:pt>
                <c:pt idx="159">
                  <c:v>40087</c:v>
                </c:pt>
                <c:pt idx="160">
                  <c:v>40118</c:v>
                </c:pt>
                <c:pt idx="161">
                  <c:v>40148</c:v>
                </c:pt>
                <c:pt idx="162">
                  <c:v>40179</c:v>
                </c:pt>
                <c:pt idx="163">
                  <c:v>40210</c:v>
                </c:pt>
                <c:pt idx="164">
                  <c:v>40238</c:v>
                </c:pt>
                <c:pt idx="165">
                  <c:v>40269</c:v>
                </c:pt>
                <c:pt idx="166">
                  <c:v>40299</c:v>
                </c:pt>
                <c:pt idx="167">
                  <c:v>40330</c:v>
                </c:pt>
                <c:pt idx="168">
                  <c:v>40360</c:v>
                </c:pt>
                <c:pt idx="169">
                  <c:v>40391</c:v>
                </c:pt>
                <c:pt idx="170">
                  <c:v>40422</c:v>
                </c:pt>
                <c:pt idx="171">
                  <c:v>40452</c:v>
                </c:pt>
                <c:pt idx="172">
                  <c:v>40483</c:v>
                </c:pt>
                <c:pt idx="173">
                  <c:v>40513</c:v>
                </c:pt>
                <c:pt idx="174">
                  <c:v>40544</c:v>
                </c:pt>
                <c:pt idx="175">
                  <c:v>40575</c:v>
                </c:pt>
                <c:pt idx="176">
                  <c:v>40603</c:v>
                </c:pt>
                <c:pt idx="177">
                  <c:v>40634</c:v>
                </c:pt>
                <c:pt idx="178">
                  <c:v>40664</c:v>
                </c:pt>
                <c:pt idx="179">
                  <c:v>40695</c:v>
                </c:pt>
                <c:pt idx="180">
                  <c:v>40725</c:v>
                </c:pt>
                <c:pt idx="181">
                  <c:v>40756</c:v>
                </c:pt>
                <c:pt idx="182">
                  <c:v>40787</c:v>
                </c:pt>
                <c:pt idx="183">
                  <c:v>40817</c:v>
                </c:pt>
                <c:pt idx="184">
                  <c:v>40848</c:v>
                </c:pt>
                <c:pt idx="185">
                  <c:v>40878</c:v>
                </c:pt>
                <c:pt idx="186">
                  <c:v>40909</c:v>
                </c:pt>
                <c:pt idx="187">
                  <c:v>40940</c:v>
                </c:pt>
                <c:pt idx="188">
                  <c:v>40969</c:v>
                </c:pt>
                <c:pt idx="189">
                  <c:v>41000</c:v>
                </c:pt>
                <c:pt idx="190">
                  <c:v>41030</c:v>
                </c:pt>
                <c:pt idx="191">
                  <c:v>41061</c:v>
                </c:pt>
                <c:pt idx="192">
                  <c:v>41091</c:v>
                </c:pt>
                <c:pt idx="193">
                  <c:v>41122</c:v>
                </c:pt>
                <c:pt idx="194">
                  <c:v>41153</c:v>
                </c:pt>
                <c:pt idx="195">
                  <c:v>41183</c:v>
                </c:pt>
                <c:pt idx="196">
                  <c:v>41214</c:v>
                </c:pt>
                <c:pt idx="197">
                  <c:v>41244</c:v>
                </c:pt>
                <c:pt idx="198">
                  <c:v>41275</c:v>
                </c:pt>
                <c:pt idx="199">
                  <c:v>41306</c:v>
                </c:pt>
                <c:pt idx="200">
                  <c:v>41334</c:v>
                </c:pt>
                <c:pt idx="201">
                  <c:v>41365</c:v>
                </c:pt>
                <c:pt idx="202">
                  <c:v>41395</c:v>
                </c:pt>
                <c:pt idx="203">
                  <c:v>41426</c:v>
                </c:pt>
                <c:pt idx="204">
                  <c:v>41456</c:v>
                </c:pt>
                <c:pt idx="205">
                  <c:v>41487</c:v>
                </c:pt>
                <c:pt idx="206">
                  <c:v>41518</c:v>
                </c:pt>
                <c:pt idx="207">
                  <c:v>41548</c:v>
                </c:pt>
                <c:pt idx="208">
                  <c:v>41579</c:v>
                </c:pt>
                <c:pt idx="209">
                  <c:v>41609</c:v>
                </c:pt>
                <c:pt idx="210">
                  <c:v>41640</c:v>
                </c:pt>
                <c:pt idx="211">
                  <c:v>41671</c:v>
                </c:pt>
                <c:pt idx="212">
                  <c:v>41699</c:v>
                </c:pt>
                <c:pt idx="213">
                  <c:v>41730</c:v>
                </c:pt>
                <c:pt idx="214">
                  <c:v>41760</c:v>
                </c:pt>
                <c:pt idx="215">
                  <c:v>41791</c:v>
                </c:pt>
                <c:pt idx="216">
                  <c:v>41821</c:v>
                </c:pt>
                <c:pt idx="217">
                  <c:v>41852</c:v>
                </c:pt>
                <c:pt idx="218">
                  <c:v>41883</c:v>
                </c:pt>
                <c:pt idx="219">
                  <c:v>41913</c:v>
                </c:pt>
                <c:pt idx="220">
                  <c:v>41944</c:v>
                </c:pt>
                <c:pt idx="221">
                  <c:v>41974</c:v>
                </c:pt>
                <c:pt idx="222">
                  <c:v>42005</c:v>
                </c:pt>
                <c:pt idx="223">
                  <c:v>42036</c:v>
                </c:pt>
                <c:pt idx="224">
                  <c:v>42064</c:v>
                </c:pt>
                <c:pt idx="225">
                  <c:v>42095</c:v>
                </c:pt>
                <c:pt idx="226">
                  <c:v>42125</c:v>
                </c:pt>
                <c:pt idx="227">
                  <c:v>42156</c:v>
                </c:pt>
                <c:pt idx="228">
                  <c:v>42186</c:v>
                </c:pt>
                <c:pt idx="229">
                  <c:v>42217</c:v>
                </c:pt>
                <c:pt idx="230">
                  <c:v>42248</c:v>
                </c:pt>
                <c:pt idx="231">
                  <c:v>42278</c:v>
                </c:pt>
                <c:pt idx="232">
                  <c:v>42309</c:v>
                </c:pt>
                <c:pt idx="233">
                  <c:v>42339</c:v>
                </c:pt>
                <c:pt idx="234">
                  <c:v>42370</c:v>
                </c:pt>
                <c:pt idx="235">
                  <c:v>42401</c:v>
                </c:pt>
                <c:pt idx="236">
                  <c:v>42430</c:v>
                </c:pt>
                <c:pt idx="237">
                  <c:v>42461</c:v>
                </c:pt>
                <c:pt idx="238">
                  <c:v>42491</c:v>
                </c:pt>
                <c:pt idx="239">
                  <c:v>42522</c:v>
                </c:pt>
                <c:pt idx="240">
                  <c:v>42552</c:v>
                </c:pt>
                <c:pt idx="241">
                  <c:v>42583</c:v>
                </c:pt>
                <c:pt idx="242">
                  <c:v>42614</c:v>
                </c:pt>
                <c:pt idx="243">
                  <c:v>42644</c:v>
                </c:pt>
                <c:pt idx="244">
                  <c:v>42675</c:v>
                </c:pt>
                <c:pt idx="245">
                  <c:v>42705</c:v>
                </c:pt>
                <c:pt idx="246">
                  <c:v>42736</c:v>
                </c:pt>
                <c:pt idx="247">
                  <c:v>42767</c:v>
                </c:pt>
                <c:pt idx="248">
                  <c:v>42795</c:v>
                </c:pt>
                <c:pt idx="249">
                  <c:v>42826</c:v>
                </c:pt>
                <c:pt idx="250">
                  <c:v>42856</c:v>
                </c:pt>
                <c:pt idx="251">
                  <c:v>42887</c:v>
                </c:pt>
                <c:pt idx="252">
                  <c:v>42917</c:v>
                </c:pt>
                <c:pt idx="253">
                  <c:v>42948</c:v>
                </c:pt>
                <c:pt idx="254">
                  <c:v>42979</c:v>
                </c:pt>
                <c:pt idx="255">
                  <c:v>43009</c:v>
                </c:pt>
                <c:pt idx="256">
                  <c:v>43040</c:v>
                </c:pt>
                <c:pt idx="257">
                  <c:v>43070</c:v>
                </c:pt>
                <c:pt idx="258">
                  <c:v>43101</c:v>
                </c:pt>
                <c:pt idx="259">
                  <c:v>43132</c:v>
                </c:pt>
                <c:pt idx="260">
                  <c:v>43160</c:v>
                </c:pt>
                <c:pt idx="261">
                  <c:v>43191</c:v>
                </c:pt>
                <c:pt idx="262">
                  <c:v>43221</c:v>
                </c:pt>
                <c:pt idx="263">
                  <c:v>43252</c:v>
                </c:pt>
                <c:pt idx="264">
                  <c:v>43282</c:v>
                </c:pt>
                <c:pt idx="265">
                  <c:v>43313</c:v>
                </c:pt>
                <c:pt idx="266">
                  <c:v>43344</c:v>
                </c:pt>
                <c:pt idx="267">
                  <c:v>43374</c:v>
                </c:pt>
                <c:pt idx="268">
                  <c:v>43405</c:v>
                </c:pt>
                <c:pt idx="269">
                  <c:v>43435</c:v>
                </c:pt>
                <c:pt idx="270">
                  <c:v>43466</c:v>
                </c:pt>
                <c:pt idx="271">
                  <c:v>43497</c:v>
                </c:pt>
                <c:pt idx="272">
                  <c:v>43525</c:v>
                </c:pt>
                <c:pt idx="273">
                  <c:v>43556</c:v>
                </c:pt>
                <c:pt idx="274">
                  <c:v>43586</c:v>
                </c:pt>
                <c:pt idx="275">
                  <c:v>43617</c:v>
                </c:pt>
                <c:pt idx="276">
                  <c:v>43647</c:v>
                </c:pt>
                <c:pt idx="277">
                  <c:v>43678</c:v>
                </c:pt>
                <c:pt idx="278">
                  <c:v>43709</c:v>
                </c:pt>
                <c:pt idx="279">
                  <c:v>43739</c:v>
                </c:pt>
                <c:pt idx="280">
                  <c:v>43770</c:v>
                </c:pt>
                <c:pt idx="281">
                  <c:v>43800</c:v>
                </c:pt>
                <c:pt idx="282">
                  <c:v>43831</c:v>
                </c:pt>
                <c:pt idx="283">
                  <c:v>43862</c:v>
                </c:pt>
                <c:pt idx="284">
                  <c:v>43891</c:v>
                </c:pt>
                <c:pt idx="285">
                  <c:v>43922</c:v>
                </c:pt>
                <c:pt idx="286">
                  <c:v>43952</c:v>
                </c:pt>
                <c:pt idx="287">
                  <c:v>43983</c:v>
                </c:pt>
                <c:pt idx="288">
                  <c:v>44013</c:v>
                </c:pt>
                <c:pt idx="289">
                  <c:v>44044</c:v>
                </c:pt>
                <c:pt idx="290">
                  <c:v>44075</c:v>
                </c:pt>
                <c:pt idx="291">
                  <c:v>44105</c:v>
                </c:pt>
                <c:pt idx="292">
                  <c:v>44136</c:v>
                </c:pt>
                <c:pt idx="293">
                  <c:v>44166</c:v>
                </c:pt>
                <c:pt idx="294">
                  <c:v>44197</c:v>
                </c:pt>
                <c:pt idx="295">
                  <c:v>44228</c:v>
                </c:pt>
                <c:pt idx="296">
                  <c:v>44256</c:v>
                </c:pt>
                <c:pt idx="297">
                  <c:v>44287</c:v>
                </c:pt>
                <c:pt idx="298">
                  <c:v>44317</c:v>
                </c:pt>
                <c:pt idx="299">
                  <c:v>44348</c:v>
                </c:pt>
                <c:pt idx="300">
                  <c:v>44378</c:v>
                </c:pt>
                <c:pt idx="301">
                  <c:v>44409</c:v>
                </c:pt>
                <c:pt idx="302">
                  <c:v>44440</c:v>
                </c:pt>
                <c:pt idx="303">
                  <c:v>44470</c:v>
                </c:pt>
                <c:pt idx="304">
                  <c:v>44501</c:v>
                </c:pt>
                <c:pt idx="305">
                  <c:v>44531</c:v>
                </c:pt>
                <c:pt idx="306">
                  <c:v>44562</c:v>
                </c:pt>
                <c:pt idx="307">
                  <c:v>44593</c:v>
                </c:pt>
                <c:pt idx="308">
                  <c:v>44621</c:v>
                </c:pt>
                <c:pt idx="309">
                  <c:v>44652</c:v>
                </c:pt>
                <c:pt idx="310">
                  <c:v>44682</c:v>
                </c:pt>
                <c:pt idx="311">
                  <c:v>44713</c:v>
                </c:pt>
                <c:pt idx="312">
                  <c:v>44743</c:v>
                </c:pt>
                <c:pt idx="313">
                  <c:v>44774</c:v>
                </c:pt>
                <c:pt idx="314">
                  <c:v>44805</c:v>
                </c:pt>
                <c:pt idx="315">
                  <c:v>44835</c:v>
                </c:pt>
                <c:pt idx="316">
                  <c:v>44866</c:v>
                </c:pt>
                <c:pt idx="317">
                  <c:v>44896</c:v>
                </c:pt>
                <c:pt idx="318">
                  <c:v>44927</c:v>
                </c:pt>
                <c:pt idx="319">
                  <c:v>44958</c:v>
                </c:pt>
                <c:pt idx="320">
                  <c:v>44986</c:v>
                </c:pt>
                <c:pt idx="321">
                  <c:v>45017</c:v>
                </c:pt>
                <c:pt idx="322">
                  <c:v>45047</c:v>
                </c:pt>
                <c:pt idx="323">
                  <c:v>45078</c:v>
                </c:pt>
                <c:pt idx="324">
                  <c:v>45108</c:v>
                </c:pt>
                <c:pt idx="325">
                  <c:v>45139</c:v>
                </c:pt>
                <c:pt idx="326">
                  <c:v>45170</c:v>
                </c:pt>
                <c:pt idx="327">
                  <c:v>45200</c:v>
                </c:pt>
                <c:pt idx="328">
                  <c:v>45231</c:v>
                </c:pt>
                <c:pt idx="329">
                  <c:v>45261</c:v>
                </c:pt>
                <c:pt idx="330">
                  <c:v>45292</c:v>
                </c:pt>
                <c:pt idx="331">
                  <c:v>45323</c:v>
                </c:pt>
                <c:pt idx="332">
                  <c:v>45352</c:v>
                </c:pt>
              </c:numCache>
            </c:numRef>
          </c:cat>
          <c:val>
            <c:numRef>
              <c:f>'IPCA Chart'!$B$26:$B$358</c:f>
              <c:numCache>
                <c:formatCode>0.00%</c:formatCode>
                <c:ptCount val="333"/>
                <c:pt idx="0">
                  <c:v>0.14837167461414458</c:v>
                </c:pt>
                <c:pt idx="1">
                  <c:v>0.14211754627433093</c:v>
                </c:pt>
                <c:pt idx="2">
                  <c:v>0.13261780631126108</c:v>
                </c:pt>
                <c:pt idx="3">
                  <c:v>0.12022054997553977</c:v>
                </c:pt>
                <c:pt idx="4">
                  <c:v>0.10752464347635904</c:v>
                </c:pt>
                <c:pt idx="5">
                  <c:v>9.5638055632825791E-2</c:v>
                </c:pt>
                <c:pt idx="6">
                  <c:v>9.3908214613472651E-2</c:v>
                </c:pt>
                <c:pt idx="7">
                  <c:v>8.8169608716757386E-2</c:v>
                </c:pt>
                <c:pt idx="8">
                  <c:v>8.9904607594631702E-2</c:v>
                </c:pt>
                <c:pt idx="9">
                  <c:v>8.5814505373755123E-2</c:v>
                </c:pt>
                <c:pt idx="10">
                  <c:v>7.7125414785405688E-2</c:v>
                </c:pt>
                <c:pt idx="11">
                  <c:v>7.0206435443469717E-2</c:v>
                </c:pt>
                <c:pt idx="12">
                  <c:v>6.0786163190035714E-2</c:v>
                </c:pt>
                <c:pt idx="13">
                  <c:v>5.5927923095776544E-2</c:v>
                </c:pt>
                <c:pt idx="14">
                  <c:v>5.4979011332634942E-2</c:v>
                </c:pt>
                <c:pt idx="15">
                  <c:v>5.4242734854137664E-2</c:v>
                </c:pt>
                <c:pt idx="16">
                  <c:v>5.266641497546809E-2</c:v>
                </c:pt>
                <c:pt idx="17">
                  <c:v>5.2247318164489576E-2</c:v>
                </c:pt>
                <c:pt idx="18">
                  <c:v>4.7359432816226121E-2</c:v>
                </c:pt>
                <c:pt idx="19">
                  <c:v>4.6942573340478244E-2</c:v>
                </c:pt>
                <c:pt idx="20">
                  <c:v>4.5171801900145025E-2</c:v>
                </c:pt>
                <c:pt idx="21">
                  <c:v>3.8541052958669164E-2</c:v>
                </c:pt>
                <c:pt idx="22">
                  <c:v>3.9471923337777381E-2</c:v>
                </c:pt>
                <c:pt idx="23">
                  <c:v>3.4095700937383011E-2</c:v>
                </c:pt>
                <c:pt idx="24">
                  <c:v>3.058749361031543E-2</c:v>
                </c:pt>
                <c:pt idx="25">
                  <c:v>2.5536604713845668E-2</c:v>
                </c:pt>
                <c:pt idx="26">
                  <c:v>2.2666824089021764E-2</c:v>
                </c:pt>
                <c:pt idx="27">
                  <c:v>2.0524151904459442E-2</c:v>
                </c:pt>
                <c:pt idx="28">
                  <c:v>1.756965450950787E-2</c:v>
                </c:pt>
                <c:pt idx="29">
                  <c:v>1.6556441670207311E-2</c:v>
                </c:pt>
                <c:pt idx="30">
                  <c:v>1.6455502692779733E-2</c:v>
                </c:pt>
                <c:pt idx="31">
                  <c:v>2.2425129873635319E-2</c:v>
                </c:pt>
                <c:pt idx="32">
                  <c:v>3.0169230917126866E-2</c:v>
                </c:pt>
                <c:pt idx="33">
                  <c:v>3.3457879698985282E-2</c:v>
                </c:pt>
                <c:pt idx="34">
                  <c:v>3.1401247102569307E-2</c:v>
                </c:pt>
                <c:pt idx="35">
                  <c:v>3.3154278616341015E-2</c:v>
                </c:pt>
                <c:pt idx="36">
                  <c:v>4.567046481103243E-2</c:v>
                </c:pt>
                <c:pt idx="37">
                  <c:v>5.6916493530982271E-2</c:v>
                </c:pt>
                <c:pt idx="38">
                  <c:v>6.2530501764811008E-2</c:v>
                </c:pt>
                <c:pt idx="39">
                  <c:v>7.4959622811249904E-2</c:v>
                </c:pt>
                <c:pt idx="40">
                  <c:v>8.6475509839764486E-2</c:v>
                </c:pt>
                <c:pt idx="41">
                  <c:v>8.9399345060104718E-2</c:v>
                </c:pt>
                <c:pt idx="42">
                  <c:v>8.8533883812787817E-2</c:v>
                </c:pt>
                <c:pt idx="43">
                  <c:v>7.8623431827555379E-2</c:v>
                </c:pt>
                <c:pt idx="44">
                  <c:v>6.9234820353685667E-2</c:v>
                </c:pt>
                <c:pt idx="45">
                  <c:v>6.7746227723917141E-2</c:v>
                </c:pt>
                <c:pt idx="46">
                  <c:v>6.4659025270876969E-2</c:v>
                </c:pt>
                <c:pt idx="47">
                  <c:v>6.508408127457832E-2</c:v>
                </c:pt>
                <c:pt idx="48">
                  <c:v>7.056280045810559E-2</c:v>
                </c:pt>
                <c:pt idx="49">
                  <c:v>7.8547308218085643E-2</c:v>
                </c:pt>
                <c:pt idx="50">
                  <c:v>7.7687136902589105E-2</c:v>
                </c:pt>
                <c:pt idx="51">
                  <c:v>6.6504495399004604E-2</c:v>
                </c:pt>
                <c:pt idx="52">
                  <c:v>5.9848746690719601E-2</c:v>
                </c:pt>
                <c:pt idx="53">
                  <c:v>5.9743393932599309E-2</c:v>
                </c:pt>
                <c:pt idx="54">
                  <c:v>5.9216787197391429E-2</c:v>
                </c:pt>
                <c:pt idx="55">
                  <c:v>6.270766445470799E-2</c:v>
                </c:pt>
                <c:pt idx="56">
                  <c:v>6.4404264198399508E-2</c:v>
                </c:pt>
                <c:pt idx="57">
                  <c:v>6.6100188140559846E-2</c:v>
                </c:pt>
                <c:pt idx="58">
                  <c:v>7.0364162495686555E-2</c:v>
                </c:pt>
                <c:pt idx="59">
                  <c:v>7.3461095620736661E-2</c:v>
                </c:pt>
                <c:pt idx="60">
                  <c:v>7.0503029418848895E-2</c:v>
                </c:pt>
                <c:pt idx="61">
                  <c:v>6.4057398701787172E-2</c:v>
                </c:pt>
                <c:pt idx="62">
                  <c:v>6.4588206543103155E-2</c:v>
                </c:pt>
                <c:pt idx="63">
                  <c:v>7.1923595623537784E-2</c:v>
                </c:pt>
                <c:pt idx="64">
                  <c:v>7.6090762711787274E-2</c:v>
                </c:pt>
                <c:pt idx="65">
                  <c:v>7.6732630151519876E-2</c:v>
                </c:pt>
                <c:pt idx="66">
                  <c:v>7.6197315132055188E-2</c:v>
                </c:pt>
                <c:pt idx="67">
                  <c:v>7.512604565651082E-2</c:v>
                </c:pt>
                <c:pt idx="68">
                  <c:v>7.7482368928521561E-2</c:v>
                </c:pt>
                <c:pt idx="69">
                  <c:v>7.9839160747613436E-2</c:v>
                </c:pt>
                <c:pt idx="70">
                  <c:v>7.7688300951283207E-2</c:v>
                </c:pt>
                <c:pt idx="71">
                  <c:v>7.6616187639552802E-2</c:v>
                </c:pt>
                <c:pt idx="72">
                  <c:v>7.5128708450077575E-2</c:v>
                </c:pt>
                <c:pt idx="73">
                  <c:v>7.4594880888781745E-2</c:v>
                </c:pt>
                <c:pt idx="74">
                  <c:v>7.9309896321480888E-2</c:v>
                </c:pt>
                <c:pt idx="75">
                  <c:v>8.4447938077251372E-2</c:v>
                </c:pt>
                <c:pt idx="76">
                  <c:v>0.10932207904595792</c:v>
                </c:pt>
                <c:pt idx="77">
                  <c:v>0.12530337079575071</c:v>
                </c:pt>
                <c:pt idx="78">
                  <c:v>0.14467041050403373</c:v>
                </c:pt>
                <c:pt idx="79">
                  <c:v>0.15847123948679442</c:v>
                </c:pt>
                <c:pt idx="80">
                  <c:v>0.16572607925694038</c:v>
                </c:pt>
                <c:pt idx="81">
                  <c:v>0.16769208554140169</c:v>
                </c:pt>
                <c:pt idx="82">
                  <c:v>0.17235306582497167</c:v>
                </c:pt>
                <c:pt idx="83">
                  <c:v>0.16569860209742493</c:v>
                </c:pt>
                <c:pt idx="84">
                  <c:v>0.15429390186937408</c:v>
                </c:pt>
                <c:pt idx="85">
                  <c:v>0.15073869958840569</c:v>
                </c:pt>
                <c:pt idx="86">
                  <c:v>0.15142420715368865</c:v>
                </c:pt>
                <c:pt idx="87">
                  <c:v>0.13983154412637844</c:v>
                </c:pt>
                <c:pt idx="88">
                  <c:v>0.11017954899670745</c:v>
                </c:pt>
                <c:pt idx="89">
                  <c:v>9.2999493292351465E-2</c:v>
                </c:pt>
                <c:pt idx="90">
                  <c:v>7.7072165712834595E-2</c:v>
                </c:pt>
                <c:pt idx="91">
                  <c:v>6.6892099954398709E-2</c:v>
                </c:pt>
                <c:pt idx="92">
                  <c:v>5.8882241256726475E-2</c:v>
                </c:pt>
                <c:pt idx="93">
                  <c:v>5.2589982717021311E-2</c:v>
                </c:pt>
                <c:pt idx="94">
                  <c:v>5.1543774603795223E-2</c:v>
                </c:pt>
                <c:pt idx="95">
                  <c:v>6.0600636358019377E-2</c:v>
                </c:pt>
                <c:pt idx="96">
                  <c:v>6.811587040806133E-2</c:v>
                </c:pt>
                <c:pt idx="97">
                  <c:v>7.1841608445162963E-2</c:v>
                </c:pt>
                <c:pt idx="98">
                  <c:v>6.7055651670006045E-2</c:v>
                </c:pt>
                <c:pt idx="99">
                  <c:v>6.8651606877409677E-2</c:v>
                </c:pt>
                <c:pt idx="100">
                  <c:v>7.2379213638492867E-2</c:v>
                </c:pt>
                <c:pt idx="101">
                  <c:v>7.6006441380604528E-2</c:v>
                </c:pt>
                <c:pt idx="102">
                  <c:v>7.4084238527800883E-2</c:v>
                </c:pt>
                <c:pt idx="103">
                  <c:v>7.3870724117995001E-2</c:v>
                </c:pt>
                <c:pt idx="104">
                  <c:v>7.5367110117562364E-2</c:v>
                </c:pt>
                <c:pt idx="105">
                  <c:v>8.0724124714142809E-2</c:v>
                </c:pt>
                <c:pt idx="106">
                  <c:v>8.0509076634406318E-2</c:v>
                </c:pt>
                <c:pt idx="107">
                  <c:v>7.2676968343838189E-2</c:v>
                </c:pt>
                <c:pt idx="108">
                  <c:v>6.5661144351102374E-2</c:v>
                </c:pt>
                <c:pt idx="109">
                  <c:v>6.0157680302412864E-2</c:v>
                </c:pt>
                <c:pt idx="110">
                  <c:v>6.0369014435832868E-2</c:v>
                </c:pt>
                <c:pt idx="111">
                  <c:v>6.364175830754859E-2</c:v>
                </c:pt>
                <c:pt idx="112">
                  <c:v>6.2162864215155711E-2</c:v>
                </c:pt>
                <c:pt idx="113">
                  <c:v>5.6897333458586719E-2</c:v>
                </c:pt>
                <c:pt idx="114">
                  <c:v>5.7002413726379153E-2</c:v>
                </c:pt>
                <c:pt idx="115">
                  <c:v>5.5110968906111335E-2</c:v>
                </c:pt>
                <c:pt idx="116">
                  <c:v>5.3223284039765062E-2</c:v>
                </c:pt>
                <c:pt idx="117">
                  <c:v>4.6331964842122098E-2</c:v>
                </c:pt>
                <c:pt idx="118">
                  <c:v>4.2271168083355626E-2</c:v>
                </c:pt>
                <c:pt idx="119">
                  <c:v>4.0290456721725043E-2</c:v>
                </c:pt>
                <c:pt idx="120">
                  <c:v>3.9667838992016424E-2</c:v>
                </c:pt>
                <c:pt idx="121">
                  <c:v>3.8422354908168366E-2</c:v>
                </c:pt>
                <c:pt idx="122">
                  <c:v>3.6973634134006561E-2</c:v>
                </c:pt>
                <c:pt idx="123">
                  <c:v>3.2650766378807594E-2</c:v>
                </c:pt>
                <c:pt idx="124">
                  <c:v>3.0185960969251191E-2</c:v>
                </c:pt>
                <c:pt idx="125">
                  <c:v>3.141774968304456E-2</c:v>
                </c:pt>
                <c:pt idx="126">
                  <c:v>2.9879697566010499E-2</c:v>
                </c:pt>
                <c:pt idx="127">
                  <c:v>3.0187399895728495E-2</c:v>
                </c:pt>
                <c:pt idx="128">
                  <c:v>2.9571933959317676E-2</c:v>
                </c:pt>
                <c:pt idx="129">
                  <c:v>2.9982899704835697E-2</c:v>
                </c:pt>
                <c:pt idx="130">
                  <c:v>3.1835016807202132E-2</c:v>
                </c:pt>
                <c:pt idx="131">
                  <c:v>3.6901648315725399E-2</c:v>
                </c:pt>
                <c:pt idx="132">
                  <c:v>3.7419115951375259E-2</c:v>
                </c:pt>
                <c:pt idx="133">
                  <c:v>4.1774098746973243E-2</c:v>
                </c:pt>
                <c:pt idx="134">
                  <c:v>4.1462221459652504E-2</c:v>
                </c:pt>
                <c:pt idx="135">
                  <c:v>4.1150810449547937E-2</c:v>
                </c:pt>
                <c:pt idx="136">
                  <c:v>4.1877363701780412E-2</c:v>
                </c:pt>
                <c:pt idx="137">
                  <c:v>4.4573304332378383E-2</c:v>
                </c:pt>
                <c:pt idx="138">
                  <c:v>4.5613301648519622E-2</c:v>
                </c:pt>
                <c:pt idx="139">
                  <c:v>4.6133818027277229E-2</c:v>
                </c:pt>
                <c:pt idx="140">
                  <c:v>4.7280323158122917E-2</c:v>
                </c:pt>
                <c:pt idx="141">
                  <c:v>5.0414329112710821E-2</c:v>
                </c:pt>
                <c:pt idx="142">
                  <c:v>5.5756484157061692E-2</c:v>
                </c:pt>
                <c:pt idx="143">
                  <c:v>6.0599403809158403E-2</c:v>
                </c:pt>
                <c:pt idx="144">
                  <c:v>6.3667777982189921E-2</c:v>
                </c:pt>
                <c:pt idx="145">
                  <c:v>6.1656263322922289E-2</c:v>
                </c:pt>
                <c:pt idx="146">
                  <c:v>6.2504062295429819E-2</c:v>
                </c:pt>
                <c:pt idx="147">
                  <c:v>6.4093051421495018E-2</c:v>
                </c:pt>
                <c:pt idx="148">
                  <c:v>6.3881038460462669E-2</c:v>
                </c:pt>
                <c:pt idx="149">
                  <c:v>5.9023134175254954E-2</c:v>
                </c:pt>
                <c:pt idx="150">
                  <c:v>5.8391133100552883E-2</c:v>
                </c:pt>
                <c:pt idx="151">
                  <c:v>5.9023071283317741E-2</c:v>
                </c:pt>
                <c:pt idx="152">
                  <c:v>5.6071971960474309E-2</c:v>
                </c:pt>
                <c:pt idx="153">
                  <c:v>5.5336765217189887E-2</c:v>
                </c:pt>
                <c:pt idx="154">
                  <c:v>5.1986157370483843E-2</c:v>
                </c:pt>
                <c:pt idx="155">
                  <c:v>4.8017974525528695E-2</c:v>
                </c:pt>
                <c:pt idx="156">
                  <c:v>4.4994745513169843E-2</c:v>
                </c:pt>
                <c:pt idx="157">
                  <c:v>4.3640045504028668E-2</c:v>
                </c:pt>
                <c:pt idx="158">
                  <c:v>4.3431858780409227E-2</c:v>
                </c:pt>
                <c:pt idx="159">
                  <c:v>4.1665971114976941E-2</c:v>
                </c:pt>
                <c:pt idx="160">
                  <c:v>4.2184935827568992E-2</c:v>
                </c:pt>
                <c:pt idx="161">
                  <c:v>4.3120283296899986E-2</c:v>
                </c:pt>
                <c:pt idx="162">
                  <c:v>4.5923253803370701E-2</c:v>
                </c:pt>
                <c:pt idx="163">
                  <c:v>4.831571873002205E-2</c:v>
                </c:pt>
                <c:pt idx="164">
                  <c:v>5.1663633201016079E-2</c:v>
                </c:pt>
                <c:pt idx="165">
                  <c:v>5.2605608987123853E-2</c:v>
                </c:pt>
                <c:pt idx="166">
                  <c:v>5.2186536384760229E-2</c:v>
                </c:pt>
                <c:pt idx="167">
                  <c:v>4.8412252276564427E-2</c:v>
                </c:pt>
                <c:pt idx="168">
                  <c:v>4.6006677475850077E-2</c:v>
                </c:pt>
                <c:pt idx="169">
                  <c:v>4.4857793456655415E-2</c:v>
                </c:pt>
                <c:pt idx="170">
                  <c:v>4.7046741347975152E-2</c:v>
                </c:pt>
                <c:pt idx="171">
                  <c:v>5.1954120371046075E-2</c:v>
                </c:pt>
                <c:pt idx="172">
                  <c:v>5.6354286993452574E-2</c:v>
                </c:pt>
                <c:pt idx="173">
                  <c:v>5.9090683472662331E-2</c:v>
                </c:pt>
                <c:pt idx="174">
                  <c:v>5.9931648779638191E-2</c:v>
                </c:pt>
                <c:pt idx="175">
                  <c:v>6.014199441345025E-2</c:v>
                </c:pt>
                <c:pt idx="176">
                  <c:v>6.298957040321973E-2</c:v>
                </c:pt>
                <c:pt idx="177">
                  <c:v>6.5103500144500837E-2</c:v>
                </c:pt>
                <c:pt idx="178">
                  <c:v>6.5527717410315489E-2</c:v>
                </c:pt>
                <c:pt idx="179">
                  <c:v>6.7126008986431174E-2</c:v>
                </c:pt>
                <c:pt idx="180">
                  <c:v>6.8726537947014776E-2</c:v>
                </c:pt>
                <c:pt idx="181">
                  <c:v>7.2251925367271985E-2</c:v>
                </c:pt>
                <c:pt idx="182">
                  <c:v>7.3105884093298767E-2</c:v>
                </c:pt>
                <c:pt idx="183">
                  <c:v>6.969750808426789E-2</c:v>
                </c:pt>
                <c:pt idx="184">
                  <c:v>6.6408742563033085E-2</c:v>
                </c:pt>
                <c:pt idx="185">
                  <c:v>6.5031090406288516E-2</c:v>
                </c:pt>
                <c:pt idx="186">
                  <c:v>6.2179177340636382E-2</c:v>
                </c:pt>
                <c:pt idx="187">
                  <c:v>5.8491055197092523E-2</c:v>
                </c:pt>
                <c:pt idx="188">
                  <c:v>5.2399926989787016E-2</c:v>
                </c:pt>
                <c:pt idx="189">
                  <c:v>5.1042261111959419E-2</c:v>
                </c:pt>
                <c:pt idx="190">
                  <c:v>4.9891523093423373E-2</c:v>
                </c:pt>
                <c:pt idx="191">
                  <c:v>4.9157699762254481E-2</c:v>
                </c:pt>
                <c:pt idx="192">
                  <c:v>5.1985900430543186E-2</c:v>
                </c:pt>
                <c:pt idx="193">
                  <c:v>5.2405143591021552E-2</c:v>
                </c:pt>
                <c:pt idx="194">
                  <c:v>5.2823886312036716E-2</c:v>
                </c:pt>
                <c:pt idx="195">
                  <c:v>5.4501192115182562E-2</c:v>
                </c:pt>
                <c:pt idx="196">
                  <c:v>5.5340429036881744E-2</c:v>
                </c:pt>
                <c:pt idx="197">
                  <c:v>5.8385689976391486E-2</c:v>
                </c:pt>
                <c:pt idx="198">
                  <c:v>6.1543165185151461E-2</c:v>
                </c:pt>
                <c:pt idx="199">
                  <c:v>6.3128346616488251E-2</c:v>
                </c:pt>
                <c:pt idx="200">
                  <c:v>6.5886687801202992E-2</c:v>
                </c:pt>
                <c:pt idx="201">
                  <c:v>6.4933490246531944E-2</c:v>
                </c:pt>
                <c:pt idx="202">
                  <c:v>6.5039601594703012E-2</c:v>
                </c:pt>
                <c:pt idx="203">
                  <c:v>6.6955140446492312E-2</c:v>
                </c:pt>
                <c:pt idx="204">
                  <c:v>6.2705592938988586E-2</c:v>
                </c:pt>
                <c:pt idx="205">
                  <c:v>6.0906370244041552E-2</c:v>
                </c:pt>
                <c:pt idx="206">
                  <c:v>5.8585604593711427E-2</c:v>
                </c:pt>
                <c:pt idx="207">
                  <c:v>5.8375129277160376E-2</c:v>
                </c:pt>
                <c:pt idx="208">
                  <c:v>5.7743891625504196E-2</c:v>
                </c:pt>
                <c:pt idx="209">
                  <c:v>5.9108180800137688E-2</c:v>
                </c:pt>
                <c:pt idx="210">
                  <c:v>5.5852940506185389E-2</c:v>
                </c:pt>
                <c:pt idx="211">
                  <c:v>5.6797540552363746E-2</c:v>
                </c:pt>
                <c:pt idx="212">
                  <c:v>6.1530882776396512E-2</c:v>
                </c:pt>
                <c:pt idx="213">
                  <c:v>6.279775205469762E-2</c:v>
                </c:pt>
                <c:pt idx="214">
                  <c:v>6.3750743961491496E-2</c:v>
                </c:pt>
                <c:pt idx="215">
                  <c:v>6.5236132991559392E-2</c:v>
                </c:pt>
                <c:pt idx="216">
                  <c:v>6.50231496599607E-2</c:v>
                </c:pt>
                <c:pt idx="217">
                  <c:v>6.5129396981355114E-2</c:v>
                </c:pt>
                <c:pt idx="218">
                  <c:v>6.7464508763476649E-2</c:v>
                </c:pt>
                <c:pt idx="219">
                  <c:v>6.5872387093848017E-2</c:v>
                </c:pt>
                <c:pt idx="220">
                  <c:v>6.5554342816815936E-2</c:v>
                </c:pt>
                <c:pt idx="221">
                  <c:v>6.4076165963919074E-2</c:v>
                </c:pt>
                <c:pt idx="222">
                  <c:v>7.1378130703004805E-2</c:v>
                </c:pt>
                <c:pt idx="223">
                  <c:v>7.7017522988957809E-2</c:v>
                </c:pt>
                <c:pt idx="224">
                  <c:v>8.1286320147059055E-2</c:v>
                </c:pt>
                <c:pt idx="225">
                  <c:v>8.171595611413851E-2</c:v>
                </c:pt>
                <c:pt idx="226">
                  <c:v>8.4730892085788767E-2</c:v>
                </c:pt>
                <c:pt idx="227">
                  <c:v>8.8944488180544345E-2</c:v>
                </c:pt>
                <c:pt idx="228">
                  <c:v>9.5586385368726878E-2</c:v>
                </c:pt>
                <c:pt idx="229">
                  <c:v>9.5258529093803501E-2</c:v>
                </c:pt>
                <c:pt idx="230">
                  <c:v>9.4931813812180854E-2</c:v>
                </c:pt>
                <c:pt idx="231">
                  <c:v>9.9293223148218202E-2</c:v>
                </c:pt>
                <c:pt idx="232">
                  <c:v>0.10476179952444054</c:v>
                </c:pt>
                <c:pt idx="233">
                  <c:v>0.10673497995621695</c:v>
                </c:pt>
                <c:pt idx="234">
                  <c:v>0.10706293382226484</c:v>
                </c:pt>
                <c:pt idx="235">
                  <c:v>0.1035630312454705</c:v>
                </c:pt>
                <c:pt idx="236">
                  <c:v>9.3869277812698382E-2</c:v>
                </c:pt>
                <c:pt idx="237">
                  <c:v>9.2783120253555618E-2</c:v>
                </c:pt>
                <c:pt idx="238">
                  <c:v>9.3217022624114687E-2</c:v>
                </c:pt>
                <c:pt idx="239">
                  <c:v>8.844457009951312E-2</c:v>
                </c:pt>
                <c:pt idx="240">
                  <c:v>8.736283230374764E-2</c:v>
                </c:pt>
                <c:pt idx="241">
                  <c:v>8.9749779251530715E-2</c:v>
                </c:pt>
                <c:pt idx="242">
                  <c:v>8.4763854261917349E-2</c:v>
                </c:pt>
                <c:pt idx="243">
                  <c:v>7.8738583895058722E-2</c:v>
                </c:pt>
                <c:pt idx="244">
                  <c:v>6.9874580087189386E-2</c:v>
                </c:pt>
                <c:pt idx="245">
                  <c:v>6.2880550542245173E-2</c:v>
                </c:pt>
                <c:pt idx="246">
                  <c:v>5.3539544420169394E-2</c:v>
                </c:pt>
                <c:pt idx="247">
                  <c:v>4.758793351512014E-2</c:v>
                </c:pt>
                <c:pt idx="248">
                  <c:v>4.5710348848857718E-2</c:v>
                </c:pt>
                <c:pt idx="249">
                  <c:v>4.0825308952635142E-2</c:v>
                </c:pt>
                <c:pt idx="250">
                  <c:v>3.5971291337952405E-2</c:v>
                </c:pt>
                <c:pt idx="251">
                  <c:v>2.9983614716367901E-2</c:v>
                </c:pt>
                <c:pt idx="252">
                  <c:v>2.7114579577881992E-2</c:v>
                </c:pt>
                <c:pt idx="253">
                  <c:v>2.4558041894743088E-2</c:v>
                </c:pt>
                <c:pt idx="254">
                  <c:v>2.5377033135266736E-2</c:v>
                </c:pt>
                <c:pt idx="255">
                  <c:v>2.7013381881542786E-2</c:v>
                </c:pt>
                <c:pt idx="256">
                  <c:v>2.8038549960881287E-2</c:v>
                </c:pt>
                <c:pt idx="257">
                  <c:v>2.9473499083458865E-2</c:v>
                </c:pt>
                <c:pt idx="258">
                  <c:v>2.8550480405260981E-2</c:v>
                </c:pt>
                <c:pt idx="259">
                  <c:v>2.8447963662471709E-2</c:v>
                </c:pt>
                <c:pt idx="260">
                  <c:v>2.6806550453633893E-2</c:v>
                </c:pt>
                <c:pt idx="261">
                  <c:v>2.762684727844178E-2</c:v>
                </c:pt>
                <c:pt idx="262">
                  <c:v>2.8548853222565729E-2</c:v>
                </c:pt>
                <c:pt idx="263">
                  <c:v>4.3909560762924738E-2</c:v>
                </c:pt>
                <c:pt idx="264">
                  <c:v>4.4846829921630471E-2</c:v>
                </c:pt>
                <c:pt idx="265">
                  <c:v>4.192680684170158E-2</c:v>
                </c:pt>
                <c:pt idx="266">
                  <c:v>4.5255646480173439E-2</c:v>
                </c:pt>
                <c:pt idx="267">
                  <c:v>4.5567911660360672E-2</c:v>
                </c:pt>
                <c:pt idx="268">
                  <c:v>4.0458934030588312E-2</c:v>
                </c:pt>
                <c:pt idx="269">
                  <c:v>3.7454821218273926E-2</c:v>
                </c:pt>
                <c:pt idx="270">
                  <c:v>3.7765157688874673E-2</c:v>
                </c:pt>
                <c:pt idx="271">
                  <c:v>3.8903058081077191E-2</c:v>
                </c:pt>
                <c:pt idx="272">
                  <c:v>4.5753652729229044E-2</c:v>
                </c:pt>
                <c:pt idx="273">
                  <c:v>4.9405755886834823E-2</c:v>
                </c:pt>
                <c:pt idx="274">
                  <c:v>4.658364877439003E-2</c:v>
                </c:pt>
                <c:pt idx="275">
                  <c:v>3.3664138988018566E-2</c:v>
                </c:pt>
                <c:pt idx="276">
                  <c:v>3.2221769014348256E-2</c:v>
                </c:pt>
                <c:pt idx="277">
                  <c:v>3.4288072225266975E-2</c:v>
                </c:pt>
                <c:pt idx="278">
                  <c:v>2.8935466755948491E-2</c:v>
                </c:pt>
                <c:pt idx="279">
                  <c:v>2.5350325756798631E-2</c:v>
                </c:pt>
                <c:pt idx="280">
                  <c:v>3.2748384024610333E-2</c:v>
                </c:pt>
                <c:pt idx="281">
                  <c:v>4.3060399841131636E-2</c:v>
                </c:pt>
                <c:pt idx="282">
                  <c:v>4.1916693262358473E-2</c:v>
                </c:pt>
                <c:pt idx="283">
                  <c:v>4.004927312109352E-2</c:v>
                </c:pt>
                <c:pt idx="284">
                  <c:v>3.302958571938297E-2</c:v>
                </c:pt>
                <c:pt idx="285">
                  <c:v>2.3990448447501977E-2</c:v>
                </c:pt>
                <c:pt idx="286">
                  <c:v>1.8774877402777834E-2</c:v>
                </c:pt>
                <c:pt idx="287">
                  <c:v>2.1321559928032308E-2</c:v>
                </c:pt>
                <c:pt idx="288">
                  <c:v>2.3054513967235568E-2</c:v>
                </c:pt>
                <c:pt idx="289">
                  <c:v>2.4383023474934262E-2</c:v>
                </c:pt>
                <c:pt idx="290">
                  <c:v>3.1351615471362448E-2</c:v>
                </c:pt>
                <c:pt idx="291">
                  <c:v>3.9182057307109108E-2</c:v>
                </c:pt>
                <c:pt idx="292">
                  <c:v>4.3110911966114829E-2</c:v>
                </c:pt>
                <c:pt idx="293">
                  <c:v>4.517341500509886E-2</c:v>
                </c:pt>
                <c:pt idx="294">
                  <c:v>4.5590608265254629E-2</c:v>
                </c:pt>
                <c:pt idx="295">
                  <c:v>5.1952805482629039E-2</c:v>
                </c:pt>
                <c:pt idx="296">
                  <c:v>6.0993271283719119E-2</c:v>
                </c:pt>
                <c:pt idx="297">
                  <c:v>6.7591885269032703E-2</c:v>
                </c:pt>
                <c:pt idx="298">
                  <c:v>8.0559022201129871E-2</c:v>
                </c:pt>
                <c:pt idx="299">
                  <c:v>8.3468965707955256E-2</c:v>
                </c:pt>
                <c:pt idx="300">
                  <c:v>8.9946460520876625E-2</c:v>
                </c:pt>
                <c:pt idx="301">
                  <c:v>9.6796682688954583E-2</c:v>
                </c:pt>
                <c:pt idx="302">
                  <c:v>0.10246375616866699</c:v>
                </c:pt>
                <c:pt idx="303">
                  <c:v>0.10672670347092539</c:v>
                </c:pt>
                <c:pt idx="304">
                  <c:v>0.10738488170670957</c:v>
                </c:pt>
                <c:pt idx="305">
                  <c:v>0.10061054893257881</c:v>
                </c:pt>
                <c:pt idx="306">
                  <c:v>0.10379435999682274</c:v>
                </c:pt>
                <c:pt idx="307">
                  <c:v>0.10543593400038764</c:v>
                </c:pt>
                <c:pt idx="308">
                  <c:v>0.11299315974556001</c:v>
                </c:pt>
                <c:pt idx="309">
                  <c:v>0.12131481132375921</c:v>
                </c:pt>
                <c:pt idx="310">
                  <c:v>0.11731130708814907</c:v>
                </c:pt>
                <c:pt idx="311">
                  <c:v>0.11886729617590719</c:v>
                </c:pt>
                <c:pt idx="312">
                  <c:v>0.10069235198287529</c:v>
                </c:pt>
                <c:pt idx="313">
                  <c:v>8.7270605250061584E-2</c:v>
                </c:pt>
                <c:pt idx="314">
                  <c:v>7.1685963320320623E-2</c:v>
                </c:pt>
                <c:pt idx="315">
                  <c:v>6.4700158522380979E-2</c:v>
                </c:pt>
                <c:pt idx="316">
                  <c:v>5.9004882785856916E-2</c:v>
                </c:pt>
                <c:pt idx="317">
                  <c:v>5.7848419596077783E-2</c:v>
                </c:pt>
                <c:pt idx="318">
                  <c:v>5.7743202924146475E-2</c:v>
                </c:pt>
                <c:pt idx="319">
                  <c:v>5.5963019333441499E-2</c:v>
                </c:pt>
                <c:pt idx="320">
                  <c:v>4.6506944273478679E-2</c:v>
                </c:pt>
                <c:pt idx="321">
                  <c:v>4.1847057820648015E-2</c:v>
                </c:pt>
                <c:pt idx="322">
                  <c:v>3.935832194051514E-2</c:v>
                </c:pt>
                <c:pt idx="323">
                  <c:v>3.161501468457617E-2</c:v>
                </c:pt>
                <c:pt idx="324">
                  <c:v>3.992443888662689E-2</c:v>
                </c:pt>
                <c:pt idx="325">
                  <c:v>4.6082160875216882E-2</c:v>
                </c:pt>
                <c:pt idx="326">
                  <c:v>5.1852346297755814E-2</c:v>
                </c:pt>
                <c:pt idx="327">
                  <c:v>4.8192456435898645E-2</c:v>
                </c:pt>
                <c:pt idx="328">
                  <c:v>4.6835370295706724E-2</c:v>
                </c:pt>
                <c:pt idx="329">
                  <c:v>4.621113930566767E-2</c:v>
                </c:pt>
                <c:pt idx="330">
                  <c:v>4.5066374306924839E-2</c:v>
                </c:pt>
                <c:pt idx="331">
                  <c:v>4.4962738212685815E-2</c:v>
                </c:pt>
                <c:pt idx="332">
                  <c:v>3.9255961268817474E-2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B2-4BF0-B794-2B4591B80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359280"/>
        <c:axId val="859337680"/>
      </c:lineChart>
      <c:lineChart>
        <c:grouping val="standard"/>
        <c:varyColors val="0"/>
        <c:ser>
          <c:idx val="1"/>
          <c:order val="1"/>
          <c:tx>
            <c:strRef>
              <c:f>'IPCA Chart'!$C$1</c:f>
              <c:strCache>
                <c:ptCount val="1"/>
                <c:pt idx="0">
                  <c:v>IPCA Anual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'IPCA Chart'!$A$26:$A$358</c:f>
              <c:numCache>
                <c:formatCode>mmm\-yy</c:formatCode>
                <c:ptCount val="333"/>
                <c:pt idx="0">
                  <c:v>35247</c:v>
                </c:pt>
                <c:pt idx="1">
                  <c:v>35278</c:v>
                </c:pt>
                <c:pt idx="2">
                  <c:v>35309</c:v>
                </c:pt>
                <c:pt idx="3">
                  <c:v>35339</c:v>
                </c:pt>
                <c:pt idx="4">
                  <c:v>35370</c:v>
                </c:pt>
                <c:pt idx="5">
                  <c:v>35400</c:v>
                </c:pt>
                <c:pt idx="6">
                  <c:v>35431</c:v>
                </c:pt>
                <c:pt idx="7">
                  <c:v>35462</c:v>
                </c:pt>
                <c:pt idx="8">
                  <c:v>35490</c:v>
                </c:pt>
                <c:pt idx="9">
                  <c:v>35521</c:v>
                </c:pt>
                <c:pt idx="10">
                  <c:v>35551</c:v>
                </c:pt>
                <c:pt idx="11">
                  <c:v>35582</c:v>
                </c:pt>
                <c:pt idx="12">
                  <c:v>35612</c:v>
                </c:pt>
                <c:pt idx="13">
                  <c:v>35643</c:v>
                </c:pt>
                <c:pt idx="14">
                  <c:v>35674</c:v>
                </c:pt>
                <c:pt idx="15">
                  <c:v>35704</c:v>
                </c:pt>
                <c:pt idx="16">
                  <c:v>35735</c:v>
                </c:pt>
                <c:pt idx="17">
                  <c:v>35765</c:v>
                </c:pt>
                <c:pt idx="18">
                  <c:v>35796</c:v>
                </c:pt>
                <c:pt idx="19">
                  <c:v>35827</c:v>
                </c:pt>
                <c:pt idx="20">
                  <c:v>35855</c:v>
                </c:pt>
                <c:pt idx="21">
                  <c:v>35886</c:v>
                </c:pt>
                <c:pt idx="22">
                  <c:v>35916</c:v>
                </c:pt>
                <c:pt idx="23">
                  <c:v>35947</c:v>
                </c:pt>
                <c:pt idx="24">
                  <c:v>35977</c:v>
                </c:pt>
                <c:pt idx="25">
                  <c:v>36008</c:v>
                </c:pt>
                <c:pt idx="26">
                  <c:v>36039</c:v>
                </c:pt>
                <c:pt idx="27">
                  <c:v>36069</c:v>
                </c:pt>
                <c:pt idx="28">
                  <c:v>36100</c:v>
                </c:pt>
                <c:pt idx="29">
                  <c:v>36130</c:v>
                </c:pt>
                <c:pt idx="30">
                  <c:v>36161</c:v>
                </c:pt>
                <c:pt idx="31">
                  <c:v>36192</c:v>
                </c:pt>
                <c:pt idx="32">
                  <c:v>36220</c:v>
                </c:pt>
                <c:pt idx="33">
                  <c:v>36251</c:v>
                </c:pt>
                <c:pt idx="34">
                  <c:v>36281</c:v>
                </c:pt>
                <c:pt idx="35">
                  <c:v>36312</c:v>
                </c:pt>
                <c:pt idx="36">
                  <c:v>36342</c:v>
                </c:pt>
                <c:pt idx="37">
                  <c:v>36373</c:v>
                </c:pt>
                <c:pt idx="38">
                  <c:v>36404</c:v>
                </c:pt>
                <c:pt idx="39">
                  <c:v>36434</c:v>
                </c:pt>
                <c:pt idx="40">
                  <c:v>36465</c:v>
                </c:pt>
                <c:pt idx="41">
                  <c:v>36495</c:v>
                </c:pt>
                <c:pt idx="42">
                  <c:v>36526</c:v>
                </c:pt>
                <c:pt idx="43">
                  <c:v>36557</c:v>
                </c:pt>
                <c:pt idx="44">
                  <c:v>36586</c:v>
                </c:pt>
                <c:pt idx="45">
                  <c:v>36617</c:v>
                </c:pt>
                <c:pt idx="46">
                  <c:v>36647</c:v>
                </c:pt>
                <c:pt idx="47">
                  <c:v>36678</c:v>
                </c:pt>
                <c:pt idx="48">
                  <c:v>36708</c:v>
                </c:pt>
                <c:pt idx="49">
                  <c:v>36739</c:v>
                </c:pt>
                <c:pt idx="50">
                  <c:v>36770</c:v>
                </c:pt>
                <c:pt idx="51">
                  <c:v>36800</c:v>
                </c:pt>
                <c:pt idx="52">
                  <c:v>36831</c:v>
                </c:pt>
                <c:pt idx="53">
                  <c:v>36861</c:v>
                </c:pt>
                <c:pt idx="54">
                  <c:v>36892</c:v>
                </c:pt>
                <c:pt idx="55">
                  <c:v>36923</c:v>
                </c:pt>
                <c:pt idx="56">
                  <c:v>36951</c:v>
                </c:pt>
                <c:pt idx="57">
                  <c:v>36982</c:v>
                </c:pt>
                <c:pt idx="58">
                  <c:v>37012</c:v>
                </c:pt>
                <c:pt idx="59">
                  <c:v>37043</c:v>
                </c:pt>
                <c:pt idx="60">
                  <c:v>37073</c:v>
                </c:pt>
                <c:pt idx="61">
                  <c:v>37104</c:v>
                </c:pt>
                <c:pt idx="62">
                  <c:v>37135</c:v>
                </c:pt>
                <c:pt idx="63">
                  <c:v>37165</c:v>
                </c:pt>
                <c:pt idx="64">
                  <c:v>37196</c:v>
                </c:pt>
                <c:pt idx="65">
                  <c:v>37226</c:v>
                </c:pt>
                <c:pt idx="66">
                  <c:v>37257</c:v>
                </c:pt>
                <c:pt idx="67">
                  <c:v>37288</c:v>
                </c:pt>
                <c:pt idx="68">
                  <c:v>37316</c:v>
                </c:pt>
                <c:pt idx="69">
                  <c:v>37347</c:v>
                </c:pt>
                <c:pt idx="70">
                  <c:v>37377</c:v>
                </c:pt>
                <c:pt idx="71">
                  <c:v>37408</c:v>
                </c:pt>
                <c:pt idx="72">
                  <c:v>37438</c:v>
                </c:pt>
                <c:pt idx="73">
                  <c:v>37469</c:v>
                </c:pt>
                <c:pt idx="74">
                  <c:v>37500</c:v>
                </c:pt>
                <c:pt idx="75">
                  <c:v>37530</c:v>
                </c:pt>
                <c:pt idx="76">
                  <c:v>37561</c:v>
                </c:pt>
                <c:pt idx="77">
                  <c:v>37591</c:v>
                </c:pt>
                <c:pt idx="78">
                  <c:v>37622</c:v>
                </c:pt>
                <c:pt idx="79">
                  <c:v>37653</c:v>
                </c:pt>
                <c:pt idx="80">
                  <c:v>37681</c:v>
                </c:pt>
                <c:pt idx="81">
                  <c:v>37712</c:v>
                </c:pt>
                <c:pt idx="82">
                  <c:v>37742</c:v>
                </c:pt>
                <c:pt idx="83">
                  <c:v>37773</c:v>
                </c:pt>
                <c:pt idx="84">
                  <c:v>37803</c:v>
                </c:pt>
                <c:pt idx="85">
                  <c:v>37834</c:v>
                </c:pt>
                <c:pt idx="86">
                  <c:v>37865</c:v>
                </c:pt>
                <c:pt idx="87">
                  <c:v>37895</c:v>
                </c:pt>
                <c:pt idx="88">
                  <c:v>37926</c:v>
                </c:pt>
                <c:pt idx="89">
                  <c:v>37956</c:v>
                </c:pt>
                <c:pt idx="90">
                  <c:v>37987</c:v>
                </c:pt>
                <c:pt idx="91">
                  <c:v>38018</c:v>
                </c:pt>
                <c:pt idx="92">
                  <c:v>38047</c:v>
                </c:pt>
                <c:pt idx="93">
                  <c:v>38078</c:v>
                </c:pt>
                <c:pt idx="94">
                  <c:v>38108</c:v>
                </c:pt>
                <c:pt idx="95">
                  <c:v>38139</c:v>
                </c:pt>
                <c:pt idx="96">
                  <c:v>38169</c:v>
                </c:pt>
                <c:pt idx="97">
                  <c:v>38200</c:v>
                </c:pt>
                <c:pt idx="98">
                  <c:v>38231</c:v>
                </c:pt>
                <c:pt idx="99">
                  <c:v>38261</c:v>
                </c:pt>
                <c:pt idx="100">
                  <c:v>38292</c:v>
                </c:pt>
                <c:pt idx="101">
                  <c:v>38322</c:v>
                </c:pt>
                <c:pt idx="102">
                  <c:v>38353</c:v>
                </c:pt>
                <c:pt idx="103">
                  <c:v>38384</c:v>
                </c:pt>
                <c:pt idx="104">
                  <c:v>38412</c:v>
                </c:pt>
                <c:pt idx="105">
                  <c:v>38443</c:v>
                </c:pt>
                <c:pt idx="106">
                  <c:v>38473</c:v>
                </c:pt>
                <c:pt idx="107">
                  <c:v>38504</c:v>
                </c:pt>
                <c:pt idx="108">
                  <c:v>38534</c:v>
                </c:pt>
                <c:pt idx="109">
                  <c:v>38565</c:v>
                </c:pt>
                <c:pt idx="110">
                  <c:v>38596</c:v>
                </c:pt>
                <c:pt idx="111">
                  <c:v>38626</c:v>
                </c:pt>
                <c:pt idx="112">
                  <c:v>38657</c:v>
                </c:pt>
                <c:pt idx="113">
                  <c:v>38687</c:v>
                </c:pt>
                <c:pt idx="114">
                  <c:v>38718</c:v>
                </c:pt>
                <c:pt idx="115">
                  <c:v>38749</c:v>
                </c:pt>
                <c:pt idx="116">
                  <c:v>38777</c:v>
                </c:pt>
                <c:pt idx="117">
                  <c:v>38808</c:v>
                </c:pt>
                <c:pt idx="118">
                  <c:v>38838</c:v>
                </c:pt>
                <c:pt idx="119">
                  <c:v>38869</c:v>
                </c:pt>
                <c:pt idx="120">
                  <c:v>38899</c:v>
                </c:pt>
                <c:pt idx="121">
                  <c:v>38930</c:v>
                </c:pt>
                <c:pt idx="122">
                  <c:v>38961</c:v>
                </c:pt>
                <c:pt idx="123">
                  <c:v>38991</c:v>
                </c:pt>
                <c:pt idx="124">
                  <c:v>39022</c:v>
                </c:pt>
                <c:pt idx="125">
                  <c:v>39052</c:v>
                </c:pt>
                <c:pt idx="126">
                  <c:v>39083</c:v>
                </c:pt>
                <c:pt idx="127">
                  <c:v>39114</c:v>
                </c:pt>
                <c:pt idx="128">
                  <c:v>39142</c:v>
                </c:pt>
                <c:pt idx="129">
                  <c:v>39173</c:v>
                </c:pt>
                <c:pt idx="130">
                  <c:v>39203</c:v>
                </c:pt>
                <c:pt idx="131">
                  <c:v>39234</c:v>
                </c:pt>
                <c:pt idx="132">
                  <c:v>39264</c:v>
                </c:pt>
                <c:pt idx="133">
                  <c:v>39295</c:v>
                </c:pt>
                <c:pt idx="134">
                  <c:v>39326</c:v>
                </c:pt>
                <c:pt idx="135">
                  <c:v>39356</c:v>
                </c:pt>
                <c:pt idx="136">
                  <c:v>39387</c:v>
                </c:pt>
                <c:pt idx="137">
                  <c:v>39417</c:v>
                </c:pt>
                <c:pt idx="138">
                  <c:v>39448</c:v>
                </c:pt>
                <c:pt idx="139">
                  <c:v>39479</c:v>
                </c:pt>
                <c:pt idx="140">
                  <c:v>39508</c:v>
                </c:pt>
                <c:pt idx="141">
                  <c:v>39539</c:v>
                </c:pt>
                <c:pt idx="142">
                  <c:v>39569</c:v>
                </c:pt>
                <c:pt idx="143">
                  <c:v>39600</c:v>
                </c:pt>
                <c:pt idx="144">
                  <c:v>39630</c:v>
                </c:pt>
                <c:pt idx="145">
                  <c:v>39661</c:v>
                </c:pt>
                <c:pt idx="146">
                  <c:v>39692</c:v>
                </c:pt>
                <c:pt idx="147">
                  <c:v>39722</c:v>
                </c:pt>
                <c:pt idx="148">
                  <c:v>39753</c:v>
                </c:pt>
                <c:pt idx="149">
                  <c:v>39783</c:v>
                </c:pt>
                <c:pt idx="150">
                  <c:v>39814</c:v>
                </c:pt>
                <c:pt idx="151">
                  <c:v>39845</c:v>
                </c:pt>
                <c:pt idx="152">
                  <c:v>39873</c:v>
                </c:pt>
                <c:pt idx="153">
                  <c:v>39904</c:v>
                </c:pt>
                <c:pt idx="154">
                  <c:v>39934</c:v>
                </c:pt>
                <c:pt idx="155">
                  <c:v>39965</c:v>
                </c:pt>
                <c:pt idx="156">
                  <c:v>39995</c:v>
                </c:pt>
                <c:pt idx="157">
                  <c:v>40026</c:v>
                </c:pt>
                <c:pt idx="158">
                  <c:v>40057</c:v>
                </c:pt>
                <c:pt idx="159">
                  <c:v>40087</c:v>
                </c:pt>
                <c:pt idx="160">
                  <c:v>40118</c:v>
                </c:pt>
                <c:pt idx="161">
                  <c:v>40148</c:v>
                </c:pt>
                <c:pt idx="162">
                  <c:v>40179</c:v>
                </c:pt>
                <c:pt idx="163">
                  <c:v>40210</c:v>
                </c:pt>
                <c:pt idx="164">
                  <c:v>40238</c:v>
                </c:pt>
                <c:pt idx="165">
                  <c:v>40269</c:v>
                </c:pt>
                <c:pt idx="166">
                  <c:v>40299</c:v>
                </c:pt>
                <c:pt idx="167">
                  <c:v>40330</c:v>
                </c:pt>
                <c:pt idx="168">
                  <c:v>40360</c:v>
                </c:pt>
                <c:pt idx="169">
                  <c:v>40391</c:v>
                </c:pt>
                <c:pt idx="170">
                  <c:v>40422</c:v>
                </c:pt>
                <c:pt idx="171">
                  <c:v>40452</c:v>
                </c:pt>
                <c:pt idx="172">
                  <c:v>40483</c:v>
                </c:pt>
                <c:pt idx="173">
                  <c:v>40513</c:v>
                </c:pt>
                <c:pt idx="174">
                  <c:v>40544</c:v>
                </c:pt>
                <c:pt idx="175">
                  <c:v>40575</c:v>
                </c:pt>
                <c:pt idx="176">
                  <c:v>40603</c:v>
                </c:pt>
                <c:pt idx="177">
                  <c:v>40634</c:v>
                </c:pt>
                <c:pt idx="178">
                  <c:v>40664</c:v>
                </c:pt>
                <c:pt idx="179">
                  <c:v>40695</c:v>
                </c:pt>
                <c:pt idx="180">
                  <c:v>40725</c:v>
                </c:pt>
                <c:pt idx="181">
                  <c:v>40756</c:v>
                </c:pt>
                <c:pt idx="182">
                  <c:v>40787</c:v>
                </c:pt>
                <c:pt idx="183">
                  <c:v>40817</c:v>
                </c:pt>
                <c:pt idx="184">
                  <c:v>40848</c:v>
                </c:pt>
                <c:pt idx="185">
                  <c:v>40878</c:v>
                </c:pt>
                <c:pt idx="186">
                  <c:v>40909</c:v>
                </c:pt>
                <c:pt idx="187">
                  <c:v>40940</c:v>
                </c:pt>
                <c:pt idx="188">
                  <c:v>40969</c:v>
                </c:pt>
                <c:pt idx="189">
                  <c:v>41000</c:v>
                </c:pt>
                <c:pt idx="190">
                  <c:v>41030</c:v>
                </c:pt>
                <c:pt idx="191">
                  <c:v>41061</c:v>
                </c:pt>
                <c:pt idx="192">
                  <c:v>41091</c:v>
                </c:pt>
                <c:pt idx="193">
                  <c:v>41122</c:v>
                </c:pt>
                <c:pt idx="194">
                  <c:v>41153</c:v>
                </c:pt>
                <c:pt idx="195">
                  <c:v>41183</c:v>
                </c:pt>
                <c:pt idx="196">
                  <c:v>41214</c:v>
                </c:pt>
                <c:pt idx="197">
                  <c:v>41244</c:v>
                </c:pt>
                <c:pt idx="198">
                  <c:v>41275</c:v>
                </c:pt>
                <c:pt idx="199">
                  <c:v>41306</c:v>
                </c:pt>
                <c:pt idx="200">
                  <c:v>41334</c:v>
                </c:pt>
                <c:pt idx="201">
                  <c:v>41365</c:v>
                </c:pt>
                <c:pt idx="202">
                  <c:v>41395</c:v>
                </c:pt>
                <c:pt idx="203">
                  <c:v>41426</c:v>
                </c:pt>
                <c:pt idx="204">
                  <c:v>41456</c:v>
                </c:pt>
                <c:pt idx="205">
                  <c:v>41487</c:v>
                </c:pt>
                <c:pt idx="206">
                  <c:v>41518</c:v>
                </c:pt>
                <c:pt idx="207">
                  <c:v>41548</c:v>
                </c:pt>
                <c:pt idx="208">
                  <c:v>41579</c:v>
                </c:pt>
                <c:pt idx="209">
                  <c:v>41609</c:v>
                </c:pt>
                <c:pt idx="210">
                  <c:v>41640</c:v>
                </c:pt>
                <c:pt idx="211">
                  <c:v>41671</c:v>
                </c:pt>
                <c:pt idx="212">
                  <c:v>41699</c:v>
                </c:pt>
                <c:pt idx="213">
                  <c:v>41730</c:v>
                </c:pt>
                <c:pt idx="214">
                  <c:v>41760</c:v>
                </c:pt>
                <c:pt idx="215">
                  <c:v>41791</c:v>
                </c:pt>
                <c:pt idx="216">
                  <c:v>41821</c:v>
                </c:pt>
                <c:pt idx="217">
                  <c:v>41852</c:v>
                </c:pt>
                <c:pt idx="218">
                  <c:v>41883</c:v>
                </c:pt>
                <c:pt idx="219">
                  <c:v>41913</c:v>
                </c:pt>
                <c:pt idx="220">
                  <c:v>41944</c:v>
                </c:pt>
                <c:pt idx="221">
                  <c:v>41974</c:v>
                </c:pt>
                <c:pt idx="222">
                  <c:v>42005</c:v>
                </c:pt>
                <c:pt idx="223">
                  <c:v>42036</c:v>
                </c:pt>
                <c:pt idx="224">
                  <c:v>42064</c:v>
                </c:pt>
                <c:pt idx="225">
                  <c:v>42095</c:v>
                </c:pt>
                <c:pt idx="226">
                  <c:v>42125</c:v>
                </c:pt>
                <c:pt idx="227">
                  <c:v>42156</c:v>
                </c:pt>
                <c:pt idx="228">
                  <c:v>42186</c:v>
                </c:pt>
                <c:pt idx="229">
                  <c:v>42217</c:v>
                </c:pt>
                <c:pt idx="230">
                  <c:v>42248</c:v>
                </c:pt>
                <c:pt idx="231">
                  <c:v>42278</c:v>
                </c:pt>
                <c:pt idx="232">
                  <c:v>42309</c:v>
                </c:pt>
                <c:pt idx="233">
                  <c:v>42339</c:v>
                </c:pt>
                <c:pt idx="234">
                  <c:v>42370</c:v>
                </c:pt>
                <c:pt idx="235">
                  <c:v>42401</c:v>
                </c:pt>
                <c:pt idx="236">
                  <c:v>42430</c:v>
                </c:pt>
                <c:pt idx="237">
                  <c:v>42461</c:v>
                </c:pt>
                <c:pt idx="238">
                  <c:v>42491</c:v>
                </c:pt>
                <c:pt idx="239">
                  <c:v>42522</c:v>
                </c:pt>
                <c:pt idx="240">
                  <c:v>42552</c:v>
                </c:pt>
                <c:pt idx="241">
                  <c:v>42583</c:v>
                </c:pt>
                <c:pt idx="242">
                  <c:v>42614</c:v>
                </c:pt>
                <c:pt idx="243">
                  <c:v>42644</c:v>
                </c:pt>
                <c:pt idx="244">
                  <c:v>42675</c:v>
                </c:pt>
                <c:pt idx="245">
                  <c:v>42705</c:v>
                </c:pt>
                <c:pt idx="246">
                  <c:v>42736</c:v>
                </c:pt>
                <c:pt idx="247">
                  <c:v>42767</c:v>
                </c:pt>
                <c:pt idx="248">
                  <c:v>42795</c:v>
                </c:pt>
                <c:pt idx="249">
                  <c:v>42826</c:v>
                </c:pt>
                <c:pt idx="250">
                  <c:v>42856</c:v>
                </c:pt>
                <c:pt idx="251">
                  <c:v>42887</c:v>
                </c:pt>
                <c:pt idx="252">
                  <c:v>42917</c:v>
                </c:pt>
                <c:pt idx="253">
                  <c:v>42948</c:v>
                </c:pt>
                <c:pt idx="254">
                  <c:v>42979</c:v>
                </c:pt>
                <c:pt idx="255">
                  <c:v>43009</c:v>
                </c:pt>
                <c:pt idx="256">
                  <c:v>43040</c:v>
                </c:pt>
                <c:pt idx="257">
                  <c:v>43070</c:v>
                </c:pt>
                <c:pt idx="258">
                  <c:v>43101</c:v>
                </c:pt>
                <c:pt idx="259">
                  <c:v>43132</c:v>
                </c:pt>
                <c:pt idx="260">
                  <c:v>43160</c:v>
                </c:pt>
                <c:pt idx="261">
                  <c:v>43191</c:v>
                </c:pt>
                <c:pt idx="262">
                  <c:v>43221</c:v>
                </c:pt>
                <c:pt idx="263">
                  <c:v>43252</c:v>
                </c:pt>
                <c:pt idx="264">
                  <c:v>43282</c:v>
                </c:pt>
                <c:pt idx="265">
                  <c:v>43313</c:v>
                </c:pt>
                <c:pt idx="266">
                  <c:v>43344</c:v>
                </c:pt>
                <c:pt idx="267">
                  <c:v>43374</c:v>
                </c:pt>
                <c:pt idx="268">
                  <c:v>43405</c:v>
                </c:pt>
                <c:pt idx="269">
                  <c:v>43435</c:v>
                </c:pt>
                <c:pt idx="270">
                  <c:v>43466</c:v>
                </c:pt>
                <c:pt idx="271">
                  <c:v>43497</c:v>
                </c:pt>
                <c:pt idx="272">
                  <c:v>43525</c:v>
                </c:pt>
                <c:pt idx="273">
                  <c:v>43556</c:v>
                </c:pt>
                <c:pt idx="274">
                  <c:v>43586</c:v>
                </c:pt>
                <c:pt idx="275">
                  <c:v>43617</c:v>
                </c:pt>
                <c:pt idx="276">
                  <c:v>43647</c:v>
                </c:pt>
                <c:pt idx="277">
                  <c:v>43678</c:v>
                </c:pt>
                <c:pt idx="278">
                  <c:v>43709</c:v>
                </c:pt>
                <c:pt idx="279">
                  <c:v>43739</c:v>
                </c:pt>
                <c:pt idx="280">
                  <c:v>43770</c:v>
                </c:pt>
                <c:pt idx="281">
                  <c:v>43800</c:v>
                </c:pt>
                <c:pt idx="282">
                  <c:v>43831</c:v>
                </c:pt>
                <c:pt idx="283">
                  <c:v>43862</c:v>
                </c:pt>
                <c:pt idx="284">
                  <c:v>43891</c:v>
                </c:pt>
                <c:pt idx="285">
                  <c:v>43922</c:v>
                </c:pt>
                <c:pt idx="286">
                  <c:v>43952</c:v>
                </c:pt>
                <c:pt idx="287">
                  <c:v>43983</c:v>
                </c:pt>
                <c:pt idx="288">
                  <c:v>44013</c:v>
                </c:pt>
                <c:pt idx="289">
                  <c:v>44044</c:v>
                </c:pt>
                <c:pt idx="290">
                  <c:v>44075</c:v>
                </c:pt>
                <c:pt idx="291">
                  <c:v>44105</c:v>
                </c:pt>
                <c:pt idx="292">
                  <c:v>44136</c:v>
                </c:pt>
                <c:pt idx="293">
                  <c:v>44166</c:v>
                </c:pt>
                <c:pt idx="294">
                  <c:v>44197</c:v>
                </c:pt>
                <c:pt idx="295">
                  <c:v>44228</c:v>
                </c:pt>
                <c:pt idx="296">
                  <c:v>44256</c:v>
                </c:pt>
                <c:pt idx="297">
                  <c:v>44287</c:v>
                </c:pt>
                <c:pt idx="298">
                  <c:v>44317</c:v>
                </c:pt>
                <c:pt idx="299">
                  <c:v>44348</c:v>
                </c:pt>
                <c:pt idx="300">
                  <c:v>44378</c:v>
                </c:pt>
                <c:pt idx="301">
                  <c:v>44409</c:v>
                </c:pt>
                <c:pt idx="302">
                  <c:v>44440</c:v>
                </c:pt>
                <c:pt idx="303">
                  <c:v>44470</c:v>
                </c:pt>
                <c:pt idx="304">
                  <c:v>44501</c:v>
                </c:pt>
                <c:pt idx="305">
                  <c:v>44531</c:v>
                </c:pt>
                <c:pt idx="306">
                  <c:v>44562</c:v>
                </c:pt>
                <c:pt idx="307">
                  <c:v>44593</c:v>
                </c:pt>
                <c:pt idx="308">
                  <c:v>44621</c:v>
                </c:pt>
                <c:pt idx="309">
                  <c:v>44652</c:v>
                </c:pt>
                <c:pt idx="310">
                  <c:v>44682</c:v>
                </c:pt>
                <c:pt idx="311">
                  <c:v>44713</c:v>
                </c:pt>
                <c:pt idx="312">
                  <c:v>44743</c:v>
                </c:pt>
                <c:pt idx="313">
                  <c:v>44774</c:v>
                </c:pt>
                <c:pt idx="314">
                  <c:v>44805</c:v>
                </c:pt>
                <c:pt idx="315">
                  <c:v>44835</c:v>
                </c:pt>
                <c:pt idx="316">
                  <c:v>44866</c:v>
                </c:pt>
                <c:pt idx="317">
                  <c:v>44896</c:v>
                </c:pt>
                <c:pt idx="318">
                  <c:v>44927</c:v>
                </c:pt>
                <c:pt idx="319">
                  <c:v>44958</c:v>
                </c:pt>
                <c:pt idx="320">
                  <c:v>44986</c:v>
                </c:pt>
                <c:pt idx="321">
                  <c:v>45017</c:v>
                </c:pt>
                <c:pt idx="322">
                  <c:v>45047</c:v>
                </c:pt>
                <c:pt idx="323">
                  <c:v>45078</c:v>
                </c:pt>
                <c:pt idx="324">
                  <c:v>45108</c:v>
                </c:pt>
                <c:pt idx="325">
                  <c:v>45139</c:v>
                </c:pt>
                <c:pt idx="326">
                  <c:v>45170</c:v>
                </c:pt>
                <c:pt idx="327">
                  <c:v>45200</c:v>
                </c:pt>
                <c:pt idx="328">
                  <c:v>45231</c:v>
                </c:pt>
                <c:pt idx="329">
                  <c:v>45261</c:v>
                </c:pt>
                <c:pt idx="330">
                  <c:v>45292</c:v>
                </c:pt>
                <c:pt idx="331">
                  <c:v>45323</c:v>
                </c:pt>
                <c:pt idx="332">
                  <c:v>45352</c:v>
                </c:pt>
              </c:numCache>
            </c:numRef>
          </c:cat>
          <c:val>
            <c:numRef>
              <c:f>'IPCA Chart'!$C$26:$C$358</c:f>
              <c:numCache>
                <c:formatCode>0.00%</c:formatCode>
                <c:ptCount val="333"/>
                <c:pt idx="0">
                  <c:v>0.14837167461414458</c:v>
                </c:pt>
                <c:pt idx="1">
                  <c:v>0.14211754627433093</c:v>
                </c:pt>
                <c:pt idx="2">
                  <c:v>0.13261780631126108</c:v>
                </c:pt>
                <c:pt idx="3">
                  <c:v>0.12022054997553977</c:v>
                </c:pt>
                <c:pt idx="4">
                  <c:v>0.10752464347635904</c:v>
                </c:pt>
                <c:pt idx="5">
                  <c:v>9.5638055632825791E-2</c:v>
                </c:pt>
                <c:pt idx="6">
                  <c:v>9.3908214613472651E-2</c:v>
                </c:pt>
                <c:pt idx="7">
                  <c:v>8.8169608716757386E-2</c:v>
                </c:pt>
                <c:pt idx="8">
                  <c:v>8.9904607594631702E-2</c:v>
                </c:pt>
                <c:pt idx="9">
                  <c:v>8.5814505373755123E-2</c:v>
                </c:pt>
                <c:pt idx="10">
                  <c:v>7.7125414785405688E-2</c:v>
                </c:pt>
                <c:pt idx="11">
                  <c:v>7.0206435443469717E-2</c:v>
                </c:pt>
                <c:pt idx="12">
                  <c:v>6.0786163190035714E-2</c:v>
                </c:pt>
                <c:pt idx="13">
                  <c:v>5.5927923095776544E-2</c:v>
                </c:pt>
                <c:pt idx="14">
                  <c:v>5.4979011332634942E-2</c:v>
                </c:pt>
                <c:pt idx="15">
                  <c:v>5.4242734854137664E-2</c:v>
                </c:pt>
                <c:pt idx="16">
                  <c:v>5.266641497546809E-2</c:v>
                </c:pt>
                <c:pt idx="17">
                  <c:v>5.2247318164489576E-2</c:v>
                </c:pt>
                <c:pt idx="18">
                  <c:v>4.7359432816226121E-2</c:v>
                </c:pt>
                <c:pt idx="19">
                  <c:v>4.6942573340478244E-2</c:v>
                </c:pt>
                <c:pt idx="20">
                  <c:v>4.5171801900145025E-2</c:v>
                </c:pt>
                <c:pt idx="21">
                  <c:v>3.8541052958669164E-2</c:v>
                </c:pt>
                <c:pt idx="22">
                  <c:v>3.9471923337777381E-2</c:v>
                </c:pt>
                <c:pt idx="23">
                  <c:v>3.4095700937383011E-2</c:v>
                </c:pt>
                <c:pt idx="24">
                  <c:v>3.058749361031543E-2</c:v>
                </c:pt>
                <c:pt idx="25">
                  <c:v>2.5536604713845668E-2</c:v>
                </c:pt>
                <c:pt idx="26">
                  <c:v>2.2666824089021764E-2</c:v>
                </c:pt>
                <c:pt idx="27">
                  <c:v>2.0524151904459442E-2</c:v>
                </c:pt>
                <c:pt idx="28">
                  <c:v>1.756965450950787E-2</c:v>
                </c:pt>
                <c:pt idx="29">
                  <c:v>1.6556441670207311E-2</c:v>
                </c:pt>
                <c:pt idx="30">
                  <c:v>1.6455502692779733E-2</c:v>
                </c:pt>
                <c:pt idx="31">
                  <c:v>2.2425129873635319E-2</c:v>
                </c:pt>
                <c:pt idx="32">
                  <c:v>3.0169230917126866E-2</c:v>
                </c:pt>
                <c:pt idx="33">
                  <c:v>3.3457879698985282E-2</c:v>
                </c:pt>
                <c:pt idx="34">
                  <c:v>3.1401247102569307E-2</c:v>
                </c:pt>
                <c:pt idx="35">
                  <c:v>3.3154278616341015E-2</c:v>
                </c:pt>
                <c:pt idx="36">
                  <c:v>4.567046481103243E-2</c:v>
                </c:pt>
                <c:pt idx="37">
                  <c:v>5.6916493530982271E-2</c:v>
                </c:pt>
                <c:pt idx="38">
                  <c:v>6.2530501764811008E-2</c:v>
                </c:pt>
                <c:pt idx="39">
                  <c:v>7.4959622811249904E-2</c:v>
                </c:pt>
                <c:pt idx="40">
                  <c:v>8.6475509839764486E-2</c:v>
                </c:pt>
                <c:pt idx="41">
                  <c:v>8.9399345060104718E-2</c:v>
                </c:pt>
                <c:pt idx="42">
                  <c:v>8.8533883812787817E-2</c:v>
                </c:pt>
                <c:pt idx="43">
                  <c:v>7.8623431827555379E-2</c:v>
                </c:pt>
                <c:pt idx="44">
                  <c:v>6.9234820353685667E-2</c:v>
                </c:pt>
                <c:pt idx="45">
                  <c:v>6.7746227723917141E-2</c:v>
                </c:pt>
                <c:pt idx="46">
                  <c:v>6.4659025270876969E-2</c:v>
                </c:pt>
                <c:pt idx="47">
                  <c:v>6.508408127457832E-2</c:v>
                </c:pt>
                <c:pt idx="48">
                  <c:v>7.056280045810559E-2</c:v>
                </c:pt>
                <c:pt idx="49">
                  <c:v>7.8547308218085643E-2</c:v>
                </c:pt>
                <c:pt idx="50">
                  <c:v>7.7687136902589105E-2</c:v>
                </c:pt>
                <c:pt idx="51">
                  <c:v>6.6504495399004604E-2</c:v>
                </c:pt>
                <c:pt idx="52">
                  <c:v>5.9848746690719601E-2</c:v>
                </c:pt>
                <c:pt idx="53">
                  <c:v>5.9743393932599309E-2</c:v>
                </c:pt>
                <c:pt idx="54">
                  <c:v>5.9216787197391429E-2</c:v>
                </c:pt>
                <c:pt idx="55">
                  <c:v>6.270766445470799E-2</c:v>
                </c:pt>
                <c:pt idx="56">
                  <c:v>6.4404264198399508E-2</c:v>
                </c:pt>
                <c:pt idx="57">
                  <c:v>6.6100188140559846E-2</c:v>
                </c:pt>
                <c:pt idx="58">
                  <c:v>7.0364162495686555E-2</c:v>
                </c:pt>
                <c:pt idx="59">
                  <c:v>7.3461095620736661E-2</c:v>
                </c:pt>
                <c:pt idx="60">
                  <c:v>7.0503029418848895E-2</c:v>
                </c:pt>
                <c:pt idx="61">
                  <c:v>6.4057398701787172E-2</c:v>
                </c:pt>
                <c:pt idx="62">
                  <c:v>6.4588206543103155E-2</c:v>
                </c:pt>
                <c:pt idx="63">
                  <c:v>7.1923595623537784E-2</c:v>
                </c:pt>
                <c:pt idx="64">
                  <c:v>7.6090762711787274E-2</c:v>
                </c:pt>
                <c:pt idx="65">
                  <c:v>7.6732630151519876E-2</c:v>
                </c:pt>
                <c:pt idx="66">
                  <c:v>7.6197315132055188E-2</c:v>
                </c:pt>
                <c:pt idx="67">
                  <c:v>7.512604565651082E-2</c:v>
                </c:pt>
                <c:pt idx="68">
                  <c:v>7.7482368928521561E-2</c:v>
                </c:pt>
                <c:pt idx="69">
                  <c:v>7.9839160747613436E-2</c:v>
                </c:pt>
                <c:pt idx="70">
                  <c:v>7.7688300951283207E-2</c:v>
                </c:pt>
                <c:pt idx="71">
                  <c:v>7.6616187639552802E-2</c:v>
                </c:pt>
                <c:pt idx="72">
                  <c:v>7.5128708450077575E-2</c:v>
                </c:pt>
                <c:pt idx="73">
                  <c:v>7.4594880888781745E-2</c:v>
                </c:pt>
                <c:pt idx="74">
                  <c:v>7.9309896321480888E-2</c:v>
                </c:pt>
                <c:pt idx="75">
                  <c:v>8.4447938077251372E-2</c:v>
                </c:pt>
                <c:pt idx="76">
                  <c:v>0.10932207904595792</c:v>
                </c:pt>
                <c:pt idx="77">
                  <c:v>0.12530337079575071</c:v>
                </c:pt>
                <c:pt idx="78">
                  <c:v>0.14467041050403373</c:v>
                </c:pt>
                <c:pt idx="79">
                  <c:v>0.15847123948679442</c:v>
                </c:pt>
                <c:pt idx="80">
                  <c:v>0.16572607925694038</c:v>
                </c:pt>
                <c:pt idx="81">
                  <c:v>0.16769208554140169</c:v>
                </c:pt>
                <c:pt idx="82">
                  <c:v>0.17235306582497167</c:v>
                </c:pt>
                <c:pt idx="83">
                  <c:v>0.16569860209742493</c:v>
                </c:pt>
                <c:pt idx="84">
                  <c:v>0.15429390186937408</c:v>
                </c:pt>
                <c:pt idx="85">
                  <c:v>0.15073869958840569</c:v>
                </c:pt>
                <c:pt idx="86">
                  <c:v>0.15142420715368865</c:v>
                </c:pt>
                <c:pt idx="87">
                  <c:v>0.13983154412637844</c:v>
                </c:pt>
                <c:pt idx="88">
                  <c:v>0.11017954899670745</c:v>
                </c:pt>
                <c:pt idx="89">
                  <c:v>9.2999493292351465E-2</c:v>
                </c:pt>
                <c:pt idx="90">
                  <c:v>7.7072165712834595E-2</c:v>
                </c:pt>
                <c:pt idx="91">
                  <c:v>6.6892099954398709E-2</c:v>
                </c:pt>
                <c:pt idx="92">
                  <c:v>5.8882241256726475E-2</c:v>
                </c:pt>
                <c:pt idx="93">
                  <c:v>5.2589982717021311E-2</c:v>
                </c:pt>
                <c:pt idx="94">
                  <c:v>5.1543774603795223E-2</c:v>
                </c:pt>
                <c:pt idx="95">
                  <c:v>6.0600636358019377E-2</c:v>
                </c:pt>
                <c:pt idx="96">
                  <c:v>6.811587040806133E-2</c:v>
                </c:pt>
                <c:pt idx="97">
                  <c:v>7.1841608445162963E-2</c:v>
                </c:pt>
                <c:pt idx="98">
                  <c:v>6.7055651670006045E-2</c:v>
                </c:pt>
                <c:pt idx="99">
                  <c:v>6.8651606877409677E-2</c:v>
                </c:pt>
                <c:pt idx="100">
                  <c:v>7.2379213638492867E-2</c:v>
                </c:pt>
                <c:pt idx="101">
                  <c:v>7.6006441380604528E-2</c:v>
                </c:pt>
                <c:pt idx="102">
                  <c:v>7.4084238527800883E-2</c:v>
                </c:pt>
                <c:pt idx="103">
                  <c:v>7.3870724117995001E-2</c:v>
                </c:pt>
                <c:pt idx="104">
                  <c:v>7.5367110117562364E-2</c:v>
                </c:pt>
                <c:pt idx="105">
                  <c:v>8.0724124714142809E-2</c:v>
                </c:pt>
                <c:pt idx="106">
                  <c:v>8.0509076634406318E-2</c:v>
                </c:pt>
                <c:pt idx="107">
                  <c:v>7.2676968343838189E-2</c:v>
                </c:pt>
                <c:pt idx="108">
                  <c:v>6.5661144351102374E-2</c:v>
                </c:pt>
                <c:pt idx="109">
                  <c:v>6.0157680302412864E-2</c:v>
                </c:pt>
                <c:pt idx="110">
                  <c:v>6.0369014435832868E-2</c:v>
                </c:pt>
                <c:pt idx="111">
                  <c:v>6.364175830754859E-2</c:v>
                </c:pt>
                <c:pt idx="112">
                  <c:v>6.2162864215155711E-2</c:v>
                </c:pt>
                <c:pt idx="113">
                  <c:v>5.6897333458586719E-2</c:v>
                </c:pt>
                <c:pt idx="114">
                  <c:v>5.7002413726379153E-2</c:v>
                </c:pt>
                <c:pt idx="115">
                  <c:v>5.5110968906111335E-2</c:v>
                </c:pt>
                <c:pt idx="116">
                  <c:v>5.3223284039765062E-2</c:v>
                </c:pt>
                <c:pt idx="117">
                  <c:v>4.6331964842122098E-2</c:v>
                </c:pt>
                <c:pt idx="118">
                  <c:v>4.2271168083355626E-2</c:v>
                </c:pt>
                <c:pt idx="119">
                  <c:v>4.0290456721725043E-2</c:v>
                </c:pt>
                <c:pt idx="120">
                  <c:v>3.9667838992016424E-2</c:v>
                </c:pt>
                <c:pt idx="121">
                  <c:v>3.8422354908168366E-2</c:v>
                </c:pt>
                <c:pt idx="122">
                  <c:v>3.6973634134006561E-2</c:v>
                </c:pt>
                <c:pt idx="123">
                  <c:v>3.2650766378807594E-2</c:v>
                </c:pt>
                <c:pt idx="124">
                  <c:v>3.0185960969251191E-2</c:v>
                </c:pt>
                <c:pt idx="125">
                  <c:v>3.141774968304456E-2</c:v>
                </c:pt>
                <c:pt idx="126">
                  <c:v>2.9879697566010499E-2</c:v>
                </c:pt>
                <c:pt idx="127">
                  <c:v>3.0187399895728495E-2</c:v>
                </c:pt>
                <c:pt idx="128">
                  <c:v>2.9571933959317676E-2</c:v>
                </c:pt>
                <c:pt idx="129">
                  <c:v>2.9982899704835697E-2</c:v>
                </c:pt>
                <c:pt idx="130">
                  <c:v>3.1835016807202132E-2</c:v>
                </c:pt>
                <c:pt idx="131">
                  <c:v>3.6901648315725399E-2</c:v>
                </c:pt>
                <c:pt idx="132">
                  <c:v>3.7419115951375259E-2</c:v>
                </c:pt>
                <c:pt idx="133">
                  <c:v>4.1774098746973243E-2</c:v>
                </c:pt>
                <c:pt idx="134">
                  <c:v>4.1462221459652504E-2</c:v>
                </c:pt>
                <c:pt idx="135">
                  <c:v>4.1150810449547937E-2</c:v>
                </c:pt>
                <c:pt idx="136">
                  <c:v>4.1877363701780412E-2</c:v>
                </c:pt>
                <c:pt idx="137">
                  <c:v>4.4573304332378383E-2</c:v>
                </c:pt>
                <c:pt idx="138">
                  <c:v>4.5613301648519622E-2</c:v>
                </c:pt>
                <c:pt idx="139">
                  <c:v>4.6133818027277229E-2</c:v>
                </c:pt>
                <c:pt idx="140">
                  <c:v>4.7280323158122917E-2</c:v>
                </c:pt>
                <c:pt idx="141">
                  <c:v>5.0414329112710821E-2</c:v>
                </c:pt>
                <c:pt idx="142">
                  <c:v>5.5756484157061692E-2</c:v>
                </c:pt>
                <c:pt idx="143">
                  <c:v>6.0599403809158403E-2</c:v>
                </c:pt>
                <c:pt idx="144">
                  <c:v>6.3667777982189921E-2</c:v>
                </c:pt>
                <c:pt idx="145">
                  <c:v>6.1656263322922289E-2</c:v>
                </c:pt>
                <c:pt idx="146">
                  <c:v>6.2504062295429819E-2</c:v>
                </c:pt>
                <c:pt idx="147">
                  <c:v>6.4093051421495018E-2</c:v>
                </c:pt>
                <c:pt idx="148">
                  <c:v>6.3881038460462669E-2</c:v>
                </c:pt>
                <c:pt idx="149">
                  <c:v>5.9023134175254954E-2</c:v>
                </c:pt>
                <c:pt idx="150">
                  <c:v>5.8391133100552883E-2</c:v>
                </c:pt>
                <c:pt idx="151">
                  <c:v>5.9023071283317741E-2</c:v>
                </c:pt>
                <c:pt idx="152">
                  <c:v>5.6071971960474309E-2</c:v>
                </c:pt>
                <c:pt idx="153">
                  <c:v>5.5336765217189887E-2</c:v>
                </c:pt>
                <c:pt idx="154">
                  <c:v>5.1986157370483843E-2</c:v>
                </c:pt>
                <c:pt idx="155">
                  <c:v>4.8017974525528695E-2</c:v>
                </c:pt>
                <c:pt idx="156">
                  <c:v>4.4994745513169843E-2</c:v>
                </c:pt>
                <c:pt idx="157">
                  <c:v>4.3640045504028668E-2</c:v>
                </c:pt>
                <c:pt idx="158">
                  <c:v>4.3431858780409227E-2</c:v>
                </c:pt>
                <c:pt idx="159">
                  <c:v>4.1665971114976941E-2</c:v>
                </c:pt>
                <c:pt idx="160">
                  <c:v>4.2184935827568992E-2</c:v>
                </c:pt>
                <c:pt idx="161">
                  <c:v>4.3120283296899986E-2</c:v>
                </c:pt>
                <c:pt idx="162">
                  <c:v>4.5923253803370701E-2</c:v>
                </c:pt>
                <c:pt idx="163">
                  <c:v>4.831571873002205E-2</c:v>
                </c:pt>
                <c:pt idx="164">
                  <c:v>5.1663633201016079E-2</c:v>
                </c:pt>
                <c:pt idx="165">
                  <c:v>5.2605608987123853E-2</c:v>
                </c:pt>
                <c:pt idx="166">
                  <c:v>5.2186536384760229E-2</c:v>
                </c:pt>
                <c:pt idx="167">
                  <c:v>4.8412252276564427E-2</c:v>
                </c:pt>
                <c:pt idx="168">
                  <c:v>4.6006677475850077E-2</c:v>
                </c:pt>
                <c:pt idx="169">
                  <c:v>4.4857793456655415E-2</c:v>
                </c:pt>
                <c:pt idx="170">
                  <c:v>4.7046741347975152E-2</c:v>
                </c:pt>
                <c:pt idx="171">
                  <c:v>5.1954120371046075E-2</c:v>
                </c:pt>
                <c:pt idx="172">
                  <c:v>5.6354286993452574E-2</c:v>
                </c:pt>
                <c:pt idx="173">
                  <c:v>5.9090683472662331E-2</c:v>
                </c:pt>
                <c:pt idx="174">
                  <c:v>5.9931648779638191E-2</c:v>
                </c:pt>
                <c:pt idx="175">
                  <c:v>6.014199441345025E-2</c:v>
                </c:pt>
                <c:pt idx="176">
                  <c:v>6.298957040321973E-2</c:v>
                </c:pt>
                <c:pt idx="177">
                  <c:v>6.5103500144500837E-2</c:v>
                </c:pt>
                <c:pt idx="178">
                  <c:v>6.5527717410315489E-2</c:v>
                </c:pt>
                <c:pt idx="179">
                  <c:v>6.7126008986431174E-2</c:v>
                </c:pt>
                <c:pt idx="180">
                  <c:v>6.8726537947014776E-2</c:v>
                </c:pt>
                <c:pt idx="181">
                  <c:v>7.2251925367271985E-2</c:v>
                </c:pt>
                <c:pt idx="182">
                  <c:v>7.3105884093298767E-2</c:v>
                </c:pt>
                <c:pt idx="183">
                  <c:v>6.969750808426789E-2</c:v>
                </c:pt>
                <c:pt idx="184">
                  <c:v>6.6408742563033085E-2</c:v>
                </c:pt>
                <c:pt idx="185">
                  <c:v>6.5031090406288516E-2</c:v>
                </c:pt>
                <c:pt idx="186">
                  <c:v>6.2179177340636382E-2</c:v>
                </c:pt>
                <c:pt idx="187">
                  <c:v>5.8491055197092523E-2</c:v>
                </c:pt>
                <c:pt idx="188">
                  <c:v>5.2399926989787016E-2</c:v>
                </c:pt>
                <c:pt idx="189">
                  <c:v>5.1042261111959419E-2</c:v>
                </c:pt>
                <c:pt idx="190">
                  <c:v>4.9891523093423373E-2</c:v>
                </c:pt>
                <c:pt idx="191">
                  <c:v>4.9157699762254481E-2</c:v>
                </c:pt>
                <c:pt idx="192">
                  <c:v>5.1985900430543186E-2</c:v>
                </c:pt>
                <c:pt idx="193">
                  <c:v>5.2405143591021552E-2</c:v>
                </c:pt>
                <c:pt idx="194">
                  <c:v>5.2823886312036716E-2</c:v>
                </c:pt>
                <c:pt idx="195">
                  <c:v>5.4501192115182562E-2</c:v>
                </c:pt>
                <c:pt idx="196">
                  <c:v>5.5340429036881744E-2</c:v>
                </c:pt>
                <c:pt idx="197">
                  <c:v>5.8385689976391486E-2</c:v>
                </c:pt>
                <c:pt idx="198">
                  <c:v>6.1543165185151461E-2</c:v>
                </c:pt>
                <c:pt idx="199">
                  <c:v>6.3128346616488251E-2</c:v>
                </c:pt>
                <c:pt idx="200">
                  <c:v>6.5886687801202992E-2</c:v>
                </c:pt>
                <c:pt idx="201">
                  <c:v>6.4933490246531944E-2</c:v>
                </c:pt>
                <c:pt idx="202">
                  <c:v>6.5039601594703012E-2</c:v>
                </c:pt>
                <c:pt idx="203">
                  <c:v>6.6955140446492312E-2</c:v>
                </c:pt>
                <c:pt idx="204">
                  <c:v>6.2705592938988586E-2</c:v>
                </c:pt>
                <c:pt idx="205">
                  <c:v>6.0906370244041552E-2</c:v>
                </c:pt>
                <c:pt idx="206">
                  <c:v>5.8585604593711427E-2</c:v>
                </c:pt>
                <c:pt idx="207">
                  <c:v>5.8375129277160376E-2</c:v>
                </c:pt>
                <c:pt idx="208">
                  <c:v>5.7743891625504196E-2</c:v>
                </c:pt>
                <c:pt idx="209">
                  <c:v>5.9108180800137688E-2</c:v>
                </c:pt>
                <c:pt idx="210">
                  <c:v>5.5852940506185389E-2</c:v>
                </c:pt>
                <c:pt idx="211">
                  <c:v>5.6797540552363746E-2</c:v>
                </c:pt>
                <c:pt idx="212">
                  <c:v>6.1530882776396512E-2</c:v>
                </c:pt>
                <c:pt idx="213">
                  <c:v>6.279775205469762E-2</c:v>
                </c:pt>
                <c:pt idx="214">
                  <c:v>6.3750743961491496E-2</c:v>
                </c:pt>
                <c:pt idx="215">
                  <c:v>6.5236132991559392E-2</c:v>
                </c:pt>
                <c:pt idx="216">
                  <c:v>6.50231496599607E-2</c:v>
                </c:pt>
                <c:pt idx="217">
                  <c:v>6.5129396981355114E-2</c:v>
                </c:pt>
                <c:pt idx="218">
                  <c:v>6.7464508763476649E-2</c:v>
                </c:pt>
                <c:pt idx="219">
                  <c:v>6.5872387093848017E-2</c:v>
                </c:pt>
                <c:pt idx="220">
                  <c:v>6.5554342816815936E-2</c:v>
                </c:pt>
                <c:pt idx="221">
                  <c:v>6.4076165963919074E-2</c:v>
                </c:pt>
                <c:pt idx="222">
                  <c:v>7.1378130703004805E-2</c:v>
                </c:pt>
                <c:pt idx="223">
                  <c:v>7.7017522988957809E-2</c:v>
                </c:pt>
                <c:pt idx="224">
                  <c:v>8.1286320147059055E-2</c:v>
                </c:pt>
                <c:pt idx="225">
                  <c:v>8.171595611413851E-2</c:v>
                </c:pt>
                <c:pt idx="226">
                  <c:v>8.4730892085788767E-2</c:v>
                </c:pt>
                <c:pt idx="227">
                  <c:v>8.8944488180544345E-2</c:v>
                </c:pt>
                <c:pt idx="228">
                  <c:v>9.5586385368726878E-2</c:v>
                </c:pt>
                <c:pt idx="229">
                  <c:v>9.5258529093803501E-2</c:v>
                </c:pt>
                <c:pt idx="230">
                  <c:v>9.4931813812180854E-2</c:v>
                </c:pt>
                <c:pt idx="231">
                  <c:v>9.9293223148218202E-2</c:v>
                </c:pt>
                <c:pt idx="232">
                  <c:v>0.10476179952444054</c:v>
                </c:pt>
                <c:pt idx="233">
                  <c:v>0.10673497995621695</c:v>
                </c:pt>
                <c:pt idx="234">
                  <c:v>0.10706293382226484</c:v>
                </c:pt>
                <c:pt idx="235">
                  <c:v>0.1035630312454705</c:v>
                </c:pt>
                <c:pt idx="236">
                  <c:v>9.3869277812698382E-2</c:v>
                </c:pt>
                <c:pt idx="237">
                  <c:v>9.2783120253555618E-2</c:v>
                </c:pt>
                <c:pt idx="238">
                  <c:v>9.3217022624114687E-2</c:v>
                </c:pt>
                <c:pt idx="239">
                  <c:v>8.844457009951312E-2</c:v>
                </c:pt>
                <c:pt idx="240">
                  <c:v>8.736283230374764E-2</c:v>
                </c:pt>
                <c:pt idx="241">
                  <c:v>8.9749779251530715E-2</c:v>
                </c:pt>
                <c:pt idx="242">
                  <c:v>8.4763854261917349E-2</c:v>
                </c:pt>
                <c:pt idx="243">
                  <c:v>7.8738583895058722E-2</c:v>
                </c:pt>
                <c:pt idx="244">
                  <c:v>6.9874580087189386E-2</c:v>
                </c:pt>
                <c:pt idx="245">
                  <c:v>6.2880550542245173E-2</c:v>
                </c:pt>
                <c:pt idx="246">
                  <c:v>5.3539544420169394E-2</c:v>
                </c:pt>
                <c:pt idx="247">
                  <c:v>4.758793351512014E-2</c:v>
                </c:pt>
                <c:pt idx="248">
                  <c:v>4.5710348848857718E-2</c:v>
                </c:pt>
                <c:pt idx="249">
                  <c:v>4.0825308952635142E-2</c:v>
                </c:pt>
                <c:pt idx="250">
                  <c:v>3.5971291337952405E-2</c:v>
                </c:pt>
                <c:pt idx="251">
                  <c:v>2.9983614716367901E-2</c:v>
                </c:pt>
                <c:pt idx="252">
                  <c:v>2.7114579577881992E-2</c:v>
                </c:pt>
                <c:pt idx="253">
                  <c:v>2.4558041894743088E-2</c:v>
                </c:pt>
                <c:pt idx="254">
                  <c:v>2.5377033135266736E-2</c:v>
                </c:pt>
                <c:pt idx="255">
                  <c:v>2.7013381881542786E-2</c:v>
                </c:pt>
                <c:pt idx="256">
                  <c:v>2.8038549960881287E-2</c:v>
                </c:pt>
                <c:pt idx="257">
                  <c:v>2.9473499083458865E-2</c:v>
                </c:pt>
                <c:pt idx="258">
                  <c:v>2.8550480405260981E-2</c:v>
                </c:pt>
                <c:pt idx="259">
                  <c:v>2.8447963662471709E-2</c:v>
                </c:pt>
                <c:pt idx="260">
                  <c:v>2.6806550453633893E-2</c:v>
                </c:pt>
                <c:pt idx="261">
                  <c:v>2.762684727844178E-2</c:v>
                </c:pt>
                <c:pt idx="262">
                  <c:v>2.8548853222565729E-2</c:v>
                </c:pt>
                <c:pt idx="263">
                  <c:v>4.3909560762924738E-2</c:v>
                </c:pt>
                <c:pt idx="264">
                  <c:v>4.4846829921630471E-2</c:v>
                </c:pt>
                <c:pt idx="265">
                  <c:v>4.192680684170158E-2</c:v>
                </c:pt>
                <c:pt idx="266">
                  <c:v>4.5255646480173439E-2</c:v>
                </c:pt>
                <c:pt idx="267">
                  <c:v>4.5567911660360672E-2</c:v>
                </c:pt>
                <c:pt idx="268">
                  <c:v>4.0458934030588312E-2</c:v>
                </c:pt>
                <c:pt idx="269">
                  <c:v>3.7454821218273926E-2</c:v>
                </c:pt>
                <c:pt idx="270">
                  <c:v>3.7765157688874673E-2</c:v>
                </c:pt>
                <c:pt idx="271">
                  <c:v>3.8903058081077191E-2</c:v>
                </c:pt>
                <c:pt idx="272">
                  <c:v>4.5753652729229044E-2</c:v>
                </c:pt>
                <c:pt idx="273">
                  <c:v>4.9405755886834823E-2</c:v>
                </c:pt>
                <c:pt idx="274">
                  <c:v>4.658364877439003E-2</c:v>
                </c:pt>
                <c:pt idx="275">
                  <c:v>3.3664138988018566E-2</c:v>
                </c:pt>
                <c:pt idx="276">
                  <c:v>3.2221769014348256E-2</c:v>
                </c:pt>
                <c:pt idx="277">
                  <c:v>3.4288072225266975E-2</c:v>
                </c:pt>
                <c:pt idx="278">
                  <c:v>2.8935466755948491E-2</c:v>
                </c:pt>
                <c:pt idx="279">
                  <c:v>2.5350325756798631E-2</c:v>
                </c:pt>
                <c:pt idx="280">
                  <c:v>3.2748384024610333E-2</c:v>
                </c:pt>
                <c:pt idx="281">
                  <c:v>4.3060399841131636E-2</c:v>
                </c:pt>
                <c:pt idx="282">
                  <c:v>4.1916693262358473E-2</c:v>
                </c:pt>
                <c:pt idx="283">
                  <c:v>4.004927312109352E-2</c:v>
                </c:pt>
                <c:pt idx="284">
                  <c:v>3.302958571938297E-2</c:v>
                </c:pt>
                <c:pt idx="285">
                  <c:v>2.3990448447501977E-2</c:v>
                </c:pt>
                <c:pt idx="286">
                  <c:v>1.8774877402777834E-2</c:v>
                </c:pt>
                <c:pt idx="287">
                  <c:v>2.1321559928032308E-2</c:v>
                </c:pt>
                <c:pt idx="288">
                  <c:v>2.3054513967235568E-2</c:v>
                </c:pt>
                <c:pt idx="289">
                  <c:v>2.4383023474934262E-2</c:v>
                </c:pt>
                <c:pt idx="290">
                  <c:v>3.1351615471362448E-2</c:v>
                </c:pt>
                <c:pt idx="291">
                  <c:v>3.9182057307109108E-2</c:v>
                </c:pt>
                <c:pt idx="292">
                  <c:v>4.3110911966114829E-2</c:v>
                </c:pt>
                <c:pt idx="293">
                  <c:v>4.517341500509886E-2</c:v>
                </c:pt>
                <c:pt idx="294">
                  <c:v>4.5590608265254629E-2</c:v>
                </c:pt>
                <c:pt idx="295">
                  <c:v>5.1952805482629039E-2</c:v>
                </c:pt>
                <c:pt idx="296">
                  <c:v>6.0993271283719119E-2</c:v>
                </c:pt>
                <c:pt idx="297">
                  <c:v>6.7591885269032703E-2</c:v>
                </c:pt>
                <c:pt idx="298">
                  <c:v>8.0559022201129871E-2</c:v>
                </c:pt>
                <c:pt idx="299">
                  <c:v>8.3468965707955256E-2</c:v>
                </c:pt>
                <c:pt idx="300">
                  <c:v>8.9946460520876625E-2</c:v>
                </c:pt>
                <c:pt idx="301">
                  <c:v>9.6796682688954583E-2</c:v>
                </c:pt>
                <c:pt idx="302">
                  <c:v>0.10246375616866699</c:v>
                </c:pt>
                <c:pt idx="303">
                  <c:v>0.10672670347092539</c:v>
                </c:pt>
                <c:pt idx="304">
                  <c:v>0.10738488170670957</c:v>
                </c:pt>
                <c:pt idx="305">
                  <c:v>0.10061054893257881</c:v>
                </c:pt>
                <c:pt idx="306">
                  <c:v>0.10379435999682274</c:v>
                </c:pt>
                <c:pt idx="307">
                  <c:v>0.10543593400038764</c:v>
                </c:pt>
                <c:pt idx="308">
                  <c:v>0.11299315974556001</c:v>
                </c:pt>
                <c:pt idx="309">
                  <c:v>0.12131481132375921</c:v>
                </c:pt>
                <c:pt idx="310">
                  <c:v>0.11731130708814907</c:v>
                </c:pt>
                <c:pt idx="311">
                  <c:v>0.11886729617590719</c:v>
                </c:pt>
                <c:pt idx="312">
                  <c:v>0.10069235198287529</c:v>
                </c:pt>
                <c:pt idx="313">
                  <c:v>8.7270605250061584E-2</c:v>
                </c:pt>
                <c:pt idx="314">
                  <c:v>7.1685963320320623E-2</c:v>
                </c:pt>
                <c:pt idx="315">
                  <c:v>6.4700158522380979E-2</c:v>
                </c:pt>
                <c:pt idx="316">
                  <c:v>5.9004882785856916E-2</c:v>
                </c:pt>
                <c:pt idx="317">
                  <c:v>5.7848419596077783E-2</c:v>
                </c:pt>
                <c:pt idx="318">
                  <c:v>5.7743202924146475E-2</c:v>
                </c:pt>
                <c:pt idx="319">
                  <c:v>5.5963019333441499E-2</c:v>
                </c:pt>
                <c:pt idx="320">
                  <c:v>4.6506944273478679E-2</c:v>
                </c:pt>
                <c:pt idx="321">
                  <c:v>4.1847057820648015E-2</c:v>
                </c:pt>
                <c:pt idx="322">
                  <c:v>3.935832194051514E-2</c:v>
                </c:pt>
                <c:pt idx="323">
                  <c:v>3.161501468457617E-2</c:v>
                </c:pt>
                <c:pt idx="324">
                  <c:v>3.992443888662689E-2</c:v>
                </c:pt>
                <c:pt idx="325">
                  <c:v>4.6082160875216882E-2</c:v>
                </c:pt>
                <c:pt idx="326">
                  <c:v>5.1852346297755814E-2</c:v>
                </c:pt>
                <c:pt idx="327">
                  <c:v>4.8192456435898645E-2</c:v>
                </c:pt>
                <c:pt idx="328">
                  <c:v>4.6835370295706724E-2</c:v>
                </c:pt>
                <c:pt idx="329">
                  <c:v>4.621113930566767E-2</c:v>
                </c:pt>
                <c:pt idx="330">
                  <c:v>4.5066374306924839E-2</c:v>
                </c:pt>
                <c:pt idx="331">
                  <c:v>4.4962738212685815E-2</c:v>
                </c:pt>
                <c:pt idx="332">
                  <c:v>3.9255961268817474E-2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B2-4BF0-B794-2B4591B80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1516608"/>
        <c:axId val="571528128"/>
      </c:lineChart>
      <c:dateAx>
        <c:axId val="8593592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Montserrat" panose="00000500000000000000" pitchFamily="50" charset="0"/>
                <a:ea typeface="+mn-ea"/>
                <a:cs typeface="+mn-cs"/>
              </a:defRPr>
            </a:pPr>
            <a:endParaRPr lang="pt-BR"/>
          </a:p>
        </c:txPr>
        <c:crossAx val="859337680"/>
        <c:crosses val="autoZero"/>
        <c:auto val="1"/>
        <c:lblOffset val="100"/>
        <c:baseTimeUnit val="months"/>
      </c:dateAx>
      <c:valAx>
        <c:axId val="85933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Montserrat" panose="00000500000000000000" pitchFamily="50" charset="0"/>
                <a:ea typeface="+mn-ea"/>
                <a:cs typeface="+mn-cs"/>
              </a:defRPr>
            </a:pPr>
            <a:endParaRPr lang="pt-BR"/>
          </a:p>
        </c:txPr>
        <c:crossAx val="859359280"/>
        <c:crosses val="autoZero"/>
        <c:crossBetween val="between"/>
      </c:valAx>
      <c:valAx>
        <c:axId val="57152812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Montserrat" panose="00000500000000000000" pitchFamily="50" charset="0"/>
                <a:ea typeface="+mn-ea"/>
                <a:cs typeface="+mn-cs"/>
              </a:defRPr>
            </a:pPr>
            <a:endParaRPr lang="pt-BR"/>
          </a:p>
        </c:txPr>
        <c:crossAx val="571516608"/>
        <c:crosses val="max"/>
        <c:crossBetween val="between"/>
      </c:valAx>
      <c:dateAx>
        <c:axId val="57151660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57152812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Montserrat" panose="00000500000000000000" pitchFamily="50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200">
          <a:solidFill>
            <a:schemeClr val="bg1"/>
          </a:solidFill>
          <a:latin typeface="Montserrat" panose="00000500000000000000" pitchFamily="50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'BRL e USD'!$D$1</c:f>
              <c:strCache>
                <c:ptCount val="1"/>
                <c:pt idx="0">
                  <c:v>Real (jul/94 a mai-21)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'BRL e USD'!$C$2:$C$325</c:f>
              <c:numCache>
                <c:formatCode>_-* #,##0_-;\-* #,##0_-;_-* "-"??_-;_-@_-</c:formatCode>
                <c:ptCount val="3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</c:numCache>
            </c:numRef>
          </c:cat>
          <c:val>
            <c:numRef>
              <c:f>'BRL e USD'!$D$2:$D$325</c:f>
              <c:numCache>
                <c:formatCode>_(* #,##0.00_);_(* \(#,##0.00\);_(* "-"??_);_(@_)</c:formatCode>
                <c:ptCount val="324"/>
                <c:pt idx="0">
                  <c:v>100</c:v>
                </c:pt>
                <c:pt idx="1">
                  <c:v>93.501636278634862</c:v>
                </c:pt>
                <c:pt idx="2">
                  <c:v>91.713228326272542</c:v>
                </c:pt>
                <c:pt idx="3">
                  <c:v>90.967296495013429</c:v>
                </c:pt>
                <c:pt idx="4">
                  <c:v>88.172236594953389</c:v>
                </c:pt>
                <c:pt idx="5">
                  <c:v>85.587494268058052</c:v>
                </c:pt>
                <c:pt idx="6">
                  <c:v>84.530858536353634</c:v>
                </c:pt>
                <c:pt idx="7">
                  <c:v>83.859978706700034</c:v>
                </c:pt>
                <c:pt idx="8">
                  <c:v>82.767448387978703</c:v>
                </c:pt>
                <c:pt idx="9">
                  <c:v>81.208249988205154</c:v>
                </c:pt>
                <c:pt idx="10">
                  <c:v>79.11949531196916</c:v>
                </c:pt>
                <c:pt idx="11">
                  <c:v>77.590953527477851</c:v>
                </c:pt>
                <c:pt idx="12">
                  <c:v>75.580511910654451</c:v>
                </c:pt>
                <c:pt idx="13">
                  <c:v>72.869756952038614</c:v>
                </c:pt>
                <c:pt idx="14">
                  <c:v>71.842410482143976</c:v>
                </c:pt>
                <c:pt idx="15">
                  <c:v>71.314681836553476</c:v>
                </c:pt>
                <c:pt idx="16">
                  <c:v>70.274617497589162</c:v>
                </c:pt>
                <c:pt idx="17">
                  <c:v>69.46191311415356</c:v>
                </c:pt>
                <c:pt idx="18">
                  <c:v>68.631472299331648</c:v>
                </c:pt>
                <c:pt idx="19">
                  <c:v>67.404706638510746</c:v>
                </c:pt>
                <c:pt idx="20">
                  <c:v>67.136161990548558</c:v>
                </c:pt>
                <c:pt idx="21">
                  <c:v>66.982103153295967</c:v>
                </c:pt>
                <c:pt idx="22">
                  <c:v>65.914291628907662</c:v>
                </c:pt>
                <c:pt idx="23">
                  <c:v>65.042719191738371</c:v>
                </c:pt>
                <c:pt idx="24">
                  <c:v>64.13836820011673</c:v>
                </c:pt>
                <c:pt idx="25">
                  <c:v>63.309020037623839</c:v>
                </c:pt>
                <c:pt idx="26">
                  <c:v>63.094498741901376</c:v>
                </c:pt>
                <c:pt idx="27">
                  <c:v>63.050363487460153</c:v>
                </c:pt>
                <c:pt idx="28">
                  <c:v>62.68678016251755</c:v>
                </c:pt>
                <c:pt idx="29">
                  <c:v>62.474367313651129</c:v>
                </c:pt>
                <c:pt idx="30">
                  <c:v>62.368341133723796</c:v>
                </c:pt>
                <c:pt idx="31">
                  <c:v>61.610531595104014</c:v>
                </c:pt>
                <c:pt idx="32">
                  <c:v>61.604371157988226</c:v>
                </c:pt>
                <c:pt idx="33">
                  <c:v>61.475273084510754</c:v>
                </c:pt>
                <c:pt idx="34">
                  <c:v>61.084333351063947</c:v>
                </c:pt>
                <c:pt idx="35">
                  <c:v>60.750207211401239</c:v>
                </c:pt>
                <c:pt idx="36">
                  <c:v>59.899632430882704</c:v>
                </c:pt>
                <c:pt idx="37">
                  <c:v>59.833815234125161</c:v>
                </c:pt>
                <c:pt idx="38">
                  <c:v>60.292034697828662</c:v>
                </c:pt>
                <c:pt idx="39">
                  <c:v>60.286006097218937</c:v>
                </c:pt>
                <c:pt idx="40">
                  <c:v>60.153668027558311</c:v>
                </c:pt>
                <c:pt idx="41">
                  <c:v>59.836534395263413</c:v>
                </c:pt>
                <c:pt idx="42">
                  <c:v>59.497399219711063</c:v>
                </c:pt>
                <c:pt idx="43">
                  <c:v>59.354947346080472</c:v>
                </c:pt>
                <c:pt idx="44">
                  <c:v>59.450067454006884</c:v>
                </c:pt>
                <c:pt idx="45">
                  <c:v>59.587117825004391</c:v>
                </c:pt>
                <c:pt idx="46">
                  <c:v>59.219954109525325</c:v>
                </c:pt>
                <c:pt idx="47">
                  <c:v>58.913603371990973</c:v>
                </c:pt>
                <c:pt idx="48">
                  <c:v>58.801879800370273</c:v>
                </c:pt>
                <c:pt idx="49">
                  <c:v>59.258167691595567</c:v>
                </c:pt>
                <c:pt idx="50">
                  <c:v>59.856735042015728</c:v>
                </c:pt>
                <c:pt idx="51">
                  <c:v>60.254414175574517</c:v>
                </c:pt>
                <c:pt idx="52">
                  <c:v>60.242365702434036</c:v>
                </c:pt>
                <c:pt idx="53">
                  <c:v>60.508603558089632</c:v>
                </c:pt>
                <c:pt idx="54">
                  <c:v>60.581301119432943</c:v>
                </c:pt>
                <c:pt idx="55">
                  <c:v>60.279901611376062</c:v>
                </c:pt>
                <c:pt idx="56">
                  <c:v>59.441772617469738</c:v>
                </c:pt>
                <c:pt idx="57">
                  <c:v>59.1107524040073</c:v>
                </c:pt>
                <c:pt idx="58">
                  <c:v>58.834231515882664</c:v>
                </c:pt>
                <c:pt idx="59">
                  <c:v>59.052726604318636</c:v>
                </c:pt>
                <c:pt idx="60">
                  <c:v>59.100006609606325</c:v>
                </c:pt>
                <c:pt idx="61">
                  <c:v>58.462762498374047</c:v>
                </c:pt>
                <c:pt idx="62">
                  <c:v>58.033315960268069</c:v>
                </c:pt>
                <c:pt idx="63">
                  <c:v>57.509975186074776</c:v>
                </c:pt>
                <c:pt idx="64">
                  <c:v>56.867373861440491</c:v>
                </c:pt>
                <c:pt idx="65">
                  <c:v>56.038011294285077</c:v>
                </c:pt>
                <c:pt idx="66">
                  <c:v>55.764763950925541</c:v>
                </c:pt>
                <c:pt idx="67">
                  <c:v>55.448706324873761</c:v>
                </c:pt>
                <c:pt idx="68">
                  <c:v>55.576532349277095</c:v>
                </c:pt>
                <c:pt idx="69">
                  <c:v>55.448999650081916</c:v>
                </c:pt>
                <c:pt idx="70">
                  <c:v>55.399140423700587</c:v>
                </c:pt>
                <c:pt idx="71">
                  <c:v>55.382525666000788</c:v>
                </c:pt>
                <c:pt idx="72">
                  <c:v>55.283016236774593</c:v>
                </c:pt>
                <c:pt idx="73">
                  <c:v>54.519739878475924</c:v>
                </c:pt>
                <c:pt idx="74">
                  <c:v>53.687582352019625</c:v>
                </c:pt>
                <c:pt idx="75">
                  <c:v>53.543016208257328</c:v>
                </c:pt>
                <c:pt idx="76">
                  <c:v>53.537662442013136</c:v>
                </c:pt>
                <c:pt idx="77">
                  <c:v>53.564444664345302</c:v>
                </c:pt>
                <c:pt idx="78">
                  <c:v>53.425538264856677</c:v>
                </c:pt>
                <c:pt idx="79">
                  <c:v>53.223289763754408</c:v>
                </c:pt>
                <c:pt idx="80">
                  <c:v>53.164808474432533</c:v>
                </c:pt>
                <c:pt idx="81">
                  <c:v>52.895043751300889</c:v>
                </c:pt>
                <c:pt idx="82">
                  <c:v>52.574340275619605</c:v>
                </c:pt>
                <c:pt idx="83">
                  <c:v>52.485115579135069</c:v>
                </c:pt>
                <c:pt idx="84">
                  <c:v>52.042752185557838</c:v>
                </c:pt>
                <c:pt idx="85">
                  <c:v>51.42056336879542</c:v>
                </c:pt>
                <c:pt idx="86">
                  <c:v>50.835949944434425</c:v>
                </c:pt>
                <c:pt idx="87">
                  <c:v>50.673793804260782</c:v>
                </c:pt>
                <c:pt idx="88">
                  <c:v>50.301562243657713</c:v>
                </c:pt>
                <c:pt idx="89">
                  <c:v>49.996583086828053</c:v>
                </c:pt>
                <c:pt idx="90">
                  <c:v>49.871903328506797</c:v>
                </c:pt>
                <c:pt idx="91">
                  <c:v>49.589244634092466</c:v>
                </c:pt>
                <c:pt idx="92">
                  <c:v>49.460646952017228</c:v>
                </c:pt>
                <c:pt idx="93">
                  <c:v>49.426048717914696</c:v>
                </c:pt>
                <c:pt idx="94">
                  <c:v>49.396410871391865</c:v>
                </c:pt>
                <c:pt idx="95">
                  <c:v>49.366790796913712</c:v>
                </c:pt>
                <c:pt idx="96">
                  <c:v>49.214226694161816</c:v>
                </c:pt>
                <c:pt idx="97">
                  <c:v>48.88668589864092</c:v>
                </c:pt>
                <c:pt idx="98">
                  <c:v>48.397867437521953</c:v>
                </c:pt>
                <c:pt idx="99">
                  <c:v>48.032818020565642</c:v>
                </c:pt>
                <c:pt idx="100">
                  <c:v>47.425768187762294</c:v>
                </c:pt>
                <c:pt idx="101">
                  <c:v>46.201430285204381</c:v>
                </c:pt>
                <c:pt idx="102">
                  <c:v>45.371138451541178</c:v>
                </c:pt>
                <c:pt idx="103">
                  <c:v>44.398804630141086</c:v>
                </c:pt>
                <c:pt idx="104">
                  <c:v>43.695310136936406</c:v>
                </c:pt>
                <c:pt idx="105">
                  <c:v>43.404499987023357</c:v>
                </c:pt>
                <c:pt idx="106">
                  <c:v>43.158496556650448</c:v>
                </c:pt>
                <c:pt idx="107">
                  <c:v>43.025118688715423</c:v>
                </c:pt>
                <c:pt idx="108">
                  <c:v>43.094069199434514</c:v>
                </c:pt>
                <c:pt idx="109">
                  <c:v>43.128572057080177</c:v>
                </c:pt>
                <c:pt idx="110">
                  <c:v>42.85856310949039</c:v>
                </c:pt>
                <c:pt idx="111">
                  <c:v>42.501550088744935</c:v>
                </c:pt>
                <c:pt idx="112">
                  <c:v>42.235466648857134</c:v>
                </c:pt>
                <c:pt idx="113">
                  <c:v>42.121737956374929</c:v>
                </c:pt>
                <c:pt idx="114">
                  <c:v>41.945566576752576</c:v>
                </c:pt>
                <c:pt idx="115">
                  <c:v>41.674681149282236</c:v>
                </c:pt>
                <c:pt idx="116">
                  <c:v>41.595649415392991</c:v>
                </c:pt>
                <c:pt idx="117">
                  <c:v>41.545794462038543</c:v>
                </c:pt>
                <c:pt idx="118">
                  <c:v>41.42566004789964</c:v>
                </c:pt>
                <c:pt idx="119">
                  <c:v>41.190872077060391</c:v>
                </c:pt>
                <c:pt idx="120">
                  <c:v>40.815370666924672</c:v>
                </c:pt>
                <c:pt idx="121">
                  <c:v>40.575972429590088</c:v>
                </c:pt>
                <c:pt idx="122">
                  <c:v>40.178208168719756</c:v>
                </c:pt>
                <c:pt idx="123">
                  <c:v>40.094010746152847</c:v>
                </c:pt>
                <c:pt idx="124">
                  <c:v>39.846959596653591</c:v>
                </c:pt>
                <c:pt idx="125">
                  <c:v>39.625059264770869</c:v>
                </c:pt>
                <c:pt idx="126">
                  <c:v>39.361338298173116</c:v>
                </c:pt>
                <c:pt idx="127">
                  <c:v>39.142142301285915</c:v>
                </c:pt>
                <c:pt idx="128">
                  <c:v>39.001736051500508</c:v>
                </c:pt>
                <c:pt idx="129">
                  <c:v>38.696037356385062</c:v>
                </c:pt>
                <c:pt idx="130">
                  <c:v>38.377504072582632</c:v>
                </c:pt>
                <c:pt idx="131">
                  <c:v>38.243651293056921</c:v>
                </c:pt>
                <c:pt idx="132">
                  <c:v>38.32029187681055</c:v>
                </c:pt>
                <c:pt idx="133">
                  <c:v>38.205674852253793</c:v>
                </c:pt>
                <c:pt idx="134">
                  <c:v>38.28223933091563</c:v>
                </c:pt>
                <c:pt idx="135">
                  <c:v>38.11453537526446</c:v>
                </c:pt>
                <c:pt idx="136">
                  <c:v>37.875917097549902</c:v>
                </c:pt>
                <c:pt idx="137">
                  <c:v>37.766394553345201</c:v>
                </c:pt>
                <c:pt idx="138">
                  <c:v>37.657188706097529</c:v>
                </c:pt>
                <c:pt idx="139">
                  <c:v>37.469839508554756</c:v>
                </c:pt>
                <c:pt idx="140">
                  <c:v>37.481083833704865</c:v>
                </c:pt>
                <c:pt idx="141">
                  <c:v>37.428683676557689</c:v>
                </c:pt>
                <c:pt idx="142">
                  <c:v>37.42494118243944</c:v>
                </c:pt>
                <c:pt idx="143">
                  <c:v>37.507457589135548</c:v>
                </c:pt>
                <c:pt idx="144">
                  <c:v>37.62409227518863</c:v>
                </c:pt>
                <c:pt idx="145">
                  <c:v>37.545247255951132</c:v>
                </c:pt>
                <c:pt idx="146">
                  <c:v>37.500246959599622</c:v>
                </c:pt>
                <c:pt idx="147">
                  <c:v>37.40673013426396</c:v>
                </c:pt>
                <c:pt idx="148">
                  <c:v>37.261410632796043</c:v>
                </c:pt>
                <c:pt idx="149">
                  <c:v>37.105567250344599</c:v>
                </c:pt>
                <c:pt idx="150">
                  <c:v>36.723641379992678</c:v>
                </c:pt>
                <c:pt idx="151">
                  <c:v>36.482854540028491</c:v>
                </c:pt>
                <c:pt idx="152">
                  <c:v>36.362857111560338</c:v>
                </c:pt>
                <c:pt idx="153">
                  <c:v>36.322901919448945</c:v>
                </c:pt>
                <c:pt idx="154">
                  <c:v>36.203430598473972</c:v>
                </c:pt>
                <c:pt idx="155">
                  <c:v>36.073565761731743</c:v>
                </c:pt>
                <c:pt idx="156">
                  <c:v>35.876246406496008</c:v>
                </c:pt>
                <c:pt idx="157">
                  <c:v>35.779641374784092</c:v>
                </c:pt>
                <c:pt idx="158">
                  <c:v>35.754613145582191</c:v>
                </c:pt>
                <c:pt idx="159">
                  <c:v>35.66900752751615</c:v>
                </c:pt>
                <c:pt idx="160">
                  <c:v>35.640495131411022</c:v>
                </c:pt>
                <c:pt idx="161">
                  <c:v>35.473768419837796</c:v>
                </c:pt>
                <c:pt idx="162">
                  <c:v>35.185249374963092</c:v>
                </c:pt>
                <c:pt idx="163">
                  <c:v>35.003232565621857</c:v>
                </c:pt>
                <c:pt idx="164">
                  <c:v>34.936852545784866</c:v>
                </c:pt>
                <c:pt idx="165">
                  <c:v>34.828883008458646</c:v>
                </c:pt>
                <c:pt idx="166">
                  <c:v>34.641817195602385</c:v>
                </c:pt>
                <c:pt idx="167">
                  <c:v>34.220900124076245</c:v>
                </c:pt>
                <c:pt idx="168">
                  <c:v>33.895503292468547</c:v>
                </c:pt>
                <c:pt idx="169">
                  <c:v>33.74365683670338</c:v>
                </c:pt>
                <c:pt idx="170">
                  <c:v>33.61591635455607</c:v>
                </c:pt>
                <c:pt idx="171">
                  <c:v>33.488659448651198</c:v>
                </c:pt>
                <c:pt idx="172">
                  <c:v>33.322049202638006</c:v>
                </c:pt>
                <c:pt idx="173">
                  <c:v>33.192598070164365</c:v>
                </c:pt>
                <c:pt idx="174">
                  <c:v>33.139574750563462</c:v>
                </c:pt>
                <c:pt idx="175">
                  <c:v>32.987830729209101</c:v>
                </c:pt>
                <c:pt idx="176">
                  <c:v>32.899003419975166</c:v>
                </c:pt>
                <c:pt idx="177">
                  <c:v>32.767931693202357</c:v>
                </c:pt>
                <c:pt idx="178">
                  <c:v>32.666665031604374</c:v>
                </c:pt>
                <c:pt idx="179">
                  <c:v>32.5592196069016</c:v>
                </c:pt>
                <c:pt idx="180">
                  <c:v>32.516947575054026</c:v>
                </c:pt>
                <c:pt idx="181">
                  <c:v>32.409994592897455</c:v>
                </c:pt>
                <c:pt idx="182">
                  <c:v>32.255169777963239</c:v>
                </c:pt>
                <c:pt idx="183">
                  <c:v>32.203643947647002</c:v>
                </c:pt>
                <c:pt idx="184">
                  <c:v>32.123335608625439</c:v>
                </c:pt>
                <c:pt idx="185">
                  <c:v>32.030447311422321</c:v>
                </c:pt>
                <c:pt idx="186">
                  <c:v>31.972896098445119</c:v>
                </c:pt>
                <c:pt idx="187">
                  <c:v>31.550124431068795</c:v>
                </c:pt>
                <c:pt idx="188">
                  <c:v>31.318368504138174</c:v>
                </c:pt>
                <c:pt idx="189">
                  <c:v>31.212246864797859</c:v>
                </c:pt>
                <c:pt idx="190">
                  <c:v>31.090991996013408</c:v>
                </c:pt>
                <c:pt idx="191">
                  <c:v>31.022741963693282</c:v>
                </c:pt>
                <c:pt idx="192">
                  <c:v>31.010337828561862</c:v>
                </c:pt>
                <c:pt idx="193">
                  <c:v>30.957709722034402</c:v>
                </c:pt>
                <c:pt idx="194">
                  <c:v>30.905170931450932</c:v>
                </c:pt>
                <c:pt idx="195">
                  <c:v>30.742237074953675</c:v>
                </c:pt>
                <c:pt idx="196">
                  <c:v>30.425808664839344</c:v>
                </c:pt>
                <c:pt idx="197">
                  <c:v>30.208308841182824</c:v>
                </c:pt>
                <c:pt idx="198">
                  <c:v>30.046060116553438</c:v>
                </c:pt>
                <c:pt idx="199">
                  <c:v>29.704458839894645</c:v>
                </c:pt>
                <c:pt idx="200">
                  <c:v>29.52729506947778</c:v>
                </c:pt>
                <c:pt idx="201">
                  <c:v>29.424309984531916</c:v>
                </c:pt>
                <c:pt idx="202">
                  <c:v>29.219771583447784</c:v>
                </c:pt>
                <c:pt idx="203">
                  <c:v>29.129470225747966</c:v>
                </c:pt>
                <c:pt idx="204">
                  <c:v>29.126557569990965</c:v>
                </c:pt>
                <c:pt idx="205">
                  <c:v>29.039439252234263</c:v>
                </c:pt>
                <c:pt idx="206">
                  <c:v>28.926625413123084</c:v>
                </c:pt>
                <c:pt idx="207">
                  <c:v>28.854489190147714</c:v>
                </c:pt>
                <c:pt idx="208">
                  <c:v>28.742393854116656</c:v>
                </c:pt>
                <c:pt idx="209">
                  <c:v>28.570968045841607</c:v>
                </c:pt>
                <c:pt idx="210">
                  <c:v>28.397741820735124</c:v>
                </c:pt>
                <c:pt idx="211">
                  <c:v>28.211545619645467</c:v>
                </c:pt>
                <c:pt idx="212">
                  <c:v>28.23130753491991</c:v>
                </c:pt>
                <c:pt idx="213">
                  <c:v>28.189023998921527</c:v>
                </c:pt>
                <c:pt idx="214">
                  <c:v>28.057155368688694</c:v>
                </c:pt>
                <c:pt idx="215">
                  <c:v>27.959297826296652</c:v>
                </c:pt>
                <c:pt idx="216">
                  <c:v>27.89513900658152</c:v>
                </c:pt>
                <c:pt idx="217">
                  <c:v>27.858922407451825</c:v>
                </c:pt>
                <c:pt idx="218">
                  <c:v>27.783905861625438</c:v>
                </c:pt>
                <c:pt idx="219">
                  <c:v>27.631930245276422</c:v>
                </c:pt>
                <c:pt idx="220">
                  <c:v>27.412629211583749</c:v>
                </c:pt>
                <c:pt idx="221">
                  <c:v>27.227482331727998</c:v>
                </c:pt>
                <c:pt idx="222">
                  <c:v>27.016751668712047</c:v>
                </c:pt>
                <c:pt idx="223">
                  <c:v>26.709591367980273</c:v>
                </c:pt>
                <c:pt idx="224">
                  <c:v>26.650959257613525</c:v>
                </c:pt>
                <c:pt idx="225">
                  <c:v>26.696343040782857</c:v>
                </c:pt>
                <c:pt idx="226">
                  <c:v>26.621801995196307</c:v>
                </c:pt>
                <c:pt idx="227">
                  <c:v>26.5952067884079</c:v>
                </c:pt>
                <c:pt idx="228">
                  <c:v>26.510373592910586</c:v>
                </c:pt>
                <c:pt idx="229">
                  <c:v>26.544881939431846</c:v>
                </c:pt>
                <c:pt idx="230">
                  <c:v>26.48661139436425</c:v>
                </c:pt>
                <c:pt idx="231">
                  <c:v>26.420559994378305</c:v>
                </c:pt>
                <c:pt idx="232">
                  <c:v>26.294347128163125</c:v>
                </c:pt>
                <c:pt idx="233">
                  <c:v>26.173946972091507</c:v>
                </c:pt>
                <c:pt idx="234">
                  <c:v>26.004915024432698</c:v>
                </c:pt>
                <c:pt idx="235">
                  <c:v>25.762745219370608</c:v>
                </c:pt>
                <c:pt idx="236">
                  <c:v>25.629471965151815</c:v>
                </c:pt>
                <c:pt idx="237">
                  <c:v>25.441207033106824</c:v>
                </c:pt>
                <c:pt idx="238">
                  <c:v>25.307079511694837</c:v>
                </c:pt>
                <c:pt idx="239">
                  <c:v>25.24396958772553</c:v>
                </c:pt>
                <c:pt idx="240">
                  <c:v>25.233876037310605</c:v>
                </c:pt>
                <c:pt idx="241">
                  <c:v>25.193566331180715</c:v>
                </c:pt>
                <c:pt idx="242">
                  <c:v>25.108198456428855</c:v>
                </c:pt>
                <c:pt idx="243">
                  <c:v>25.055581734785807</c:v>
                </c:pt>
                <c:pt idx="244">
                  <c:v>24.963217828819175</c:v>
                </c:pt>
                <c:pt idx="245">
                  <c:v>24.792151980156103</c:v>
                </c:pt>
                <c:pt idx="246">
                  <c:v>24.717997986197513</c:v>
                </c:pt>
                <c:pt idx="247">
                  <c:v>24.323949996258133</c:v>
                </c:pt>
                <c:pt idx="248">
                  <c:v>24.030774546787327</c:v>
                </c:pt>
                <c:pt idx="249">
                  <c:v>23.863728447653752</c:v>
                </c:pt>
                <c:pt idx="250">
                  <c:v>23.604083528836554</c:v>
                </c:pt>
                <c:pt idx="251">
                  <c:v>23.458639961077871</c:v>
                </c:pt>
                <c:pt idx="252">
                  <c:v>23.348900130464685</c:v>
                </c:pt>
                <c:pt idx="253">
                  <c:v>23.152107219102319</c:v>
                </c:pt>
                <c:pt idx="254">
                  <c:v>23.02317742551941</c:v>
                </c:pt>
                <c:pt idx="255">
                  <c:v>22.872220768447658</c:v>
                </c:pt>
                <c:pt idx="256">
                  <c:v>22.672700999650733</c:v>
                </c:pt>
                <c:pt idx="257">
                  <c:v>22.434891153424434</c:v>
                </c:pt>
                <c:pt idx="258">
                  <c:v>22.252421298774486</c:v>
                </c:pt>
                <c:pt idx="259">
                  <c:v>21.951683238408286</c:v>
                </c:pt>
                <c:pt idx="260">
                  <c:v>21.758036711674389</c:v>
                </c:pt>
                <c:pt idx="261">
                  <c:v>21.549011302044555</c:v>
                </c:pt>
                <c:pt idx="262">
                  <c:v>21.450339739244033</c:v>
                </c:pt>
                <c:pt idx="263">
                  <c:v>21.328765774330346</c:v>
                </c:pt>
                <c:pt idx="264">
                  <c:v>21.191024117566169</c:v>
                </c:pt>
                <c:pt idx="265">
                  <c:v>21.117114217803856</c:v>
                </c:pt>
                <c:pt idx="266">
                  <c:v>21.093910915796474</c:v>
                </c:pt>
                <c:pt idx="267">
                  <c:v>21.123483793106825</c:v>
                </c:pt>
                <c:pt idx="268">
                  <c:v>21.066603962408323</c:v>
                </c:pt>
                <c:pt idx="269">
                  <c:v>21.03505138533033</c:v>
                </c:pt>
                <c:pt idx="270">
                  <c:v>20.884681677254097</c:v>
                </c:pt>
                <c:pt idx="271">
                  <c:v>20.81806387286094</c:v>
                </c:pt>
                <c:pt idx="272">
                  <c:v>20.834731658187486</c:v>
                </c:pt>
                <c:pt idx="273">
                  <c:v>20.805603812849498</c:v>
                </c:pt>
                <c:pt idx="274">
                  <c:v>20.679459112264684</c:v>
                </c:pt>
                <c:pt idx="275">
                  <c:v>20.689804014271818</c:v>
                </c:pt>
                <c:pt idx="276">
                  <c:v>20.679464282130752</c:v>
                </c:pt>
                <c:pt idx="277">
                  <c:v>20.681532435374294</c:v>
                </c:pt>
                <c:pt idx="278">
                  <c:v>20.660871563810485</c:v>
                </c:pt>
                <c:pt idx="279">
                  <c:v>20.656740215767329</c:v>
                </c:pt>
                <c:pt idx="280">
                  <c:v>20.590849497375729</c:v>
                </c:pt>
                <c:pt idx="281">
                  <c:v>20.531308702139523</c:v>
                </c:pt>
                <c:pt idx="282">
                  <c:v>20.419004179154175</c:v>
                </c:pt>
                <c:pt idx="283">
                  <c:v>20.325506847654964</c:v>
                </c:pt>
                <c:pt idx="284">
                  <c:v>20.411234030583412</c:v>
                </c:pt>
                <c:pt idx="285">
                  <c:v>20.411234030583412</c:v>
                </c:pt>
                <c:pt idx="286">
                  <c:v>20.417359238354916</c:v>
                </c:pt>
                <c:pt idx="287">
                  <c:v>20.378639822691802</c:v>
                </c:pt>
                <c:pt idx="288">
                  <c:v>20.174873599338483</c:v>
                </c:pt>
                <c:pt idx="289">
                  <c:v>20.128577870236942</c:v>
                </c:pt>
                <c:pt idx="290">
                  <c:v>20.046387680745884</c:v>
                </c:pt>
                <c:pt idx="291">
                  <c:v>19.968510489835527</c:v>
                </c:pt>
                <c:pt idx="292">
                  <c:v>19.873119516157967</c:v>
                </c:pt>
                <c:pt idx="293">
                  <c:v>19.843354484431323</c:v>
                </c:pt>
                <c:pt idx="294">
                  <c:v>19.825511524059667</c:v>
                </c:pt>
                <c:pt idx="295">
                  <c:v>19.711186641538742</c:v>
                </c:pt>
                <c:pt idx="296">
                  <c:v>19.605317924745119</c:v>
                </c:pt>
                <c:pt idx="297">
                  <c:v>19.505838150179201</c:v>
                </c:pt>
                <c:pt idx="298">
                  <c:v>19.449434789290262</c:v>
                </c:pt>
                <c:pt idx="299">
                  <c:v>19.453325454381133</c:v>
                </c:pt>
                <c:pt idx="300">
                  <c:v>19.424189170625198</c:v>
                </c:pt>
                <c:pt idx="301">
                  <c:v>19.397033323971634</c:v>
                </c:pt>
                <c:pt idx="302">
                  <c:v>19.333233652917006</c:v>
                </c:pt>
                <c:pt idx="303">
                  <c:v>19.333233652917006</c:v>
                </c:pt>
                <c:pt idx="304">
                  <c:v>19.302349893088063</c:v>
                </c:pt>
                <c:pt idx="305">
                  <c:v>19.171980426189972</c:v>
                </c:pt>
                <c:pt idx="306">
                  <c:v>18.993442070725159</c:v>
                </c:pt>
                <c:pt idx="307">
                  <c:v>18.9385203616763</c:v>
                </c:pt>
                <c:pt idx="308">
                  <c:v>18.917710879708615</c:v>
                </c:pt>
                <c:pt idx="309">
                  <c:v>18.898812067640975</c:v>
                </c:pt>
                <c:pt idx="310">
                  <c:v>18.955679104955841</c:v>
                </c:pt>
                <c:pt idx="311">
                  <c:v>19.001282182193105</c:v>
                </c:pt>
                <c:pt idx="312">
                  <c:v>18.92746506842624</c:v>
                </c:pt>
                <c:pt idx="313">
                  <c:v>18.880264407407722</c:v>
                </c:pt>
                <c:pt idx="314">
                  <c:v>18.73413812999377</c:v>
                </c:pt>
                <c:pt idx="315">
                  <c:v>18.526639764629913</c:v>
                </c:pt>
                <c:pt idx="316">
                  <c:v>18.308765455706997</c:v>
                </c:pt>
                <c:pt idx="317">
                  <c:v>18.122107745923984</c:v>
                </c:pt>
                <c:pt idx="318">
                  <c:v>17.980065230602225</c:v>
                </c:pt>
                <c:pt idx="319">
                  <c:v>17.82675513642894</c:v>
                </c:pt>
                <c:pt idx="320">
                  <c:v>17.785847686749417</c:v>
                </c:pt>
                <c:pt idx="321">
                  <c:v>17.660458431883043</c:v>
                </c:pt>
                <c:pt idx="322">
                  <c:v>17.583092823459822</c:v>
                </c:pt>
                <c:pt idx="323">
                  <c:v>17.511296507777931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15-42B5-9986-96BAA2F8A1ED}"/>
            </c:ext>
          </c:extLst>
        </c:ser>
        <c:ser>
          <c:idx val="2"/>
          <c:order val="1"/>
          <c:tx>
            <c:strRef>
              <c:f>'BRL e USD'!$E$1</c:f>
              <c:strCache>
                <c:ptCount val="1"/>
                <c:pt idx="0">
                  <c:v>Dólar (jul/94 a mai-21)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'BRL e USD'!$C$2:$C$325</c:f>
              <c:numCache>
                <c:formatCode>_-* #,##0_-;\-* #,##0_-;_-* "-"??_-;_-@_-</c:formatCode>
                <c:ptCount val="3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</c:numCache>
            </c:numRef>
          </c:cat>
          <c:val>
            <c:numRef>
              <c:f>'BRL e USD'!$E$2:$E$325</c:f>
              <c:numCache>
                <c:formatCode>_(* #,##0.00_);_(* \(#,##0.00\);_(* "-"??_);_(@_)</c:formatCode>
                <c:ptCount val="324"/>
                <c:pt idx="0">
                  <c:v>100</c:v>
                </c:pt>
                <c:pt idx="1">
                  <c:v>99.704142011834335</c:v>
                </c:pt>
                <c:pt idx="2">
                  <c:v>99.260355029585796</c:v>
                </c:pt>
                <c:pt idx="3">
                  <c:v>98.964497041420131</c:v>
                </c:pt>
                <c:pt idx="4">
                  <c:v>98.964497041420131</c:v>
                </c:pt>
                <c:pt idx="5">
                  <c:v>98.816568047337284</c:v>
                </c:pt>
                <c:pt idx="6">
                  <c:v>98.816568047337284</c:v>
                </c:pt>
                <c:pt idx="7">
                  <c:v>98.372781065088759</c:v>
                </c:pt>
                <c:pt idx="8">
                  <c:v>98.07692307692308</c:v>
                </c:pt>
                <c:pt idx="9">
                  <c:v>97.633136094674569</c:v>
                </c:pt>
                <c:pt idx="10">
                  <c:v>97.33727810650889</c:v>
                </c:pt>
                <c:pt idx="11">
                  <c:v>97.189349112426044</c:v>
                </c:pt>
                <c:pt idx="12">
                  <c:v>97.041420118343197</c:v>
                </c:pt>
                <c:pt idx="13">
                  <c:v>97.041420118343197</c:v>
                </c:pt>
                <c:pt idx="14">
                  <c:v>96.745562130177532</c:v>
                </c:pt>
                <c:pt idx="15">
                  <c:v>96.597633136094672</c:v>
                </c:pt>
                <c:pt idx="16">
                  <c:v>96.301775147928993</c:v>
                </c:pt>
                <c:pt idx="17">
                  <c:v>96.301775147928993</c:v>
                </c:pt>
                <c:pt idx="18">
                  <c:v>96.301775147928993</c:v>
                </c:pt>
                <c:pt idx="19">
                  <c:v>95.857988165680467</c:v>
                </c:pt>
                <c:pt idx="20">
                  <c:v>95.414201183431956</c:v>
                </c:pt>
                <c:pt idx="21">
                  <c:v>94.970414201183445</c:v>
                </c:pt>
                <c:pt idx="22">
                  <c:v>94.674556213017752</c:v>
                </c:pt>
                <c:pt idx="23">
                  <c:v>94.526627218934919</c:v>
                </c:pt>
                <c:pt idx="24">
                  <c:v>94.378698224852073</c:v>
                </c:pt>
                <c:pt idx="25">
                  <c:v>94.230769230769241</c:v>
                </c:pt>
                <c:pt idx="26">
                  <c:v>94.082840236686408</c:v>
                </c:pt>
                <c:pt idx="27">
                  <c:v>93.786982248520715</c:v>
                </c:pt>
                <c:pt idx="28">
                  <c:v>93.491124260355036</c:v>
                </c:pt>
                <c:pt idx="29">
                  <c:v>93.34319526627219</c:v>
                </c:pt>
                <c:pt idx="30">
                  <c:v>93.34319526627219</c:v>
                </c:pt>
                <c:pt idx="31">
                  <c:v>92.899408284023679</c:v>
                </c:pt>
                <c:pt idx="32">
                  <c:v>92.603550295858</c:v>
                </c:pt>
                <c:pt idx="33">
                  <c:v>92.455621301775153</c:v>
                </c:pt>
                <c:pt idx="34">
                  <c:v>92.307692307692307</c:v>
                </c:pt>
                <c:pt idx="35">
                  <c:v>92.455621301775153</c:v>
                </c:pt>
                <c:pt idx="36">
                  <c:v>92.307692307692307</c:v>
                </c:pt>
                <c:pt idx="37">
                  <c:v>92.15976331360946</c:v>
                </c:pt>
                <c:pt idx="38">
                  <c:v>92.011834319526642</c:v>
                </c:pt>
                <c:pt idx="39">
                  <c:v>91.715976331360963</c:v>
                </c:pt>
                <c:pt idx="40">
                  <c:v>91.568047337278117</c:v>
                </c:pt>
                <c:pt idx="41">
                  <c:v>91.568047337278117</c:v>
                </c:pt>
                <c:pt idx="42">
                  <c:v>91.715976331360963</c:v>
                </c:pt>
                <c:pt idx="43">
                  <c:v>91.568047337278117</c:v>
                </c:pt>
                <c:pt idx="44">
                  <c:v>91.42011834319527</c:v>
                </c:pt>
                <c:pt idx="45">
                  <c:v>91.272189349112438</c:v>
                </c:pt>
                <c:pt idx="46">
                  <c:v>90.976331360946745</c:v>
                </c:pt>
                <c:pt idx="47">
                  <c:v>90.828402366863912</c:v>
                </c:pt>
                <c:pt idx="48">
                  <c:v>90.828402366863912</c:v>
                </c:pt>
                <c:pt idx="49">
                  <c:v>90.680473372781066</c:v>
                </c:pt>
                <c:pt idx="50">
                  <c:v>90.532544378698233</c:v>
                </c:pt>
                <c:pt idx="51">
                  <c:v>90.384615384615401</c:v>
                </c:pt>
                <c:pt idx="52">
                  <c:v>90.236686390532554</c:v>
                </c:pt>
                <c:pt idx="53">
                  <c:v>90.236686390532554</c:v>
                </c:pt>
                <c:pt idx="54">
                  <c:v>90.236686390532554</c:v>
                </c:pt>
                <c:pt idx="55">
                  <c:v>89.940828402366861</c:v>
                </c:pt>
                <c:pt idx="56">
                  <c:v>89.940828402366861</c:v>
                </c:pt>
                <c:pt idx="57">
                  <c:v>89.644970414201197</c:v>
                </c:pt>
                <c:pt idx="58">
                  <c:v>89.053254437869839</c:v>
                </c:pt>
                <c:pt idx="59">
                  <c:v>89.053254437869839</c:v>
                </c:pt>
                <c:pt idx="60">
                  <c:v>89.053254437869839</c:v>
                </c:pt>
                <c:pt idx="61">
                  <c:v>88.757396449704146</c:v>
                </c:pt>
                <c:pt idx="62">
                  <c:v>88.461538461538467</c:v>
                </c:pt>
                <c:pt idx="63">
                  <c:v>88.165680473372788</c:v>
                </c:pt>
                <c:pt idx="64">
                  <c:v>87.869822485207109</c:v>
                </c:pt>
                <c:pt idx="65">
                  <c:v>87.869822485207109</c:v>
                </c:pt>
                <c:pt idx="66">
                  <c:v>87.869822485207109</c:v>
                </c:pt>
                <c:pt idx="67">
                  <c:v>87.57396449704143</c:v>
                </c:pt>
                <c:pt idx="68">
                  <c:v>87.130177514792905</c:v>
                </c:pt>
                <c:pt idx="69">
                  <c:v>86.390532544378701</c:v>
                </c:pt>
                <c:pt idx="70">
                  <c:v>86.390532544378701</c:v>
                </c:pt>
                <c:pt idx="71">
                  <c:v>86.242603550295854</c:v>
                </c:pt>
                <c:pt idx="72">
                  <c:v>85.798816568047343</c:v>
                </c:pt>
                <c:pt idx="73">
                  <c:v>85.650887573964511</c:v>
                </c:pt>
                <c:pt idx="74">
                  <c:v>85.650887573964511</c:v>
                </c:pt>
                <c:pt idx="75">
                  <c:v>85.207100591715985</c:v>
                </c:pt>
                <c:pt idx="76">
                  <c:v>85.059171597633139</c:v>
                </c:pt>
                <c:pt idx="77">
                  <c:v>84.911242603550292</c:v>
                </c:pt>
                <c:pt idx="78">
                  <c:v>85.059171597633139</c:v>
                </c:pt>
                <c:pt idx="79">
                  <c:v>84.467455621301781</c:v>
                </c:pt>
                <c:pt idx="80">
                  <c:v>84.171597633136102</c:v>
                </c:pt>
                <c:pt idx="81">
                  <c:v>83.875739644970423</c:v>
                </c:pt>
                <c:pt idx="82">
                  <c:v>83.579881656804744</c:v>
                </c:pt>
                <c:pt idx="83">
                  <c:v>83.284023668639051</c:v>
                </c:pt>
                <c:pt idx="84">
                  <c:v>83.136094674556233</c:v>
                </c:pt>
                <c:pt idx="85">
                  <c:v>83.284023668639051</c:v>
                </c:pt>
                <c:pt idx="86">
                  <c:v>83.284023668639051</c:v>
                </c:pt>
                <c:pt idx="87">
                  <c:v>82.988165680473386</c:v>
                </c:pt>
                <c:pt idx="88">
                  <c:v>83.284023668639051</c:v>
                </c:pt>
                <c:pt idx="89">
                  <c:v>83.431952662721898</c:v>
                </c:pt>
                <c:pt idx="90">
                  <c:v>83.727810650887577</c:v>
                </c:pt>
                <c:pt idx="91">
                  <c:v>83.579881656804744</c:v>
                </c:pt>
                <c:pt idx="92">
                  <c:v>83.136094674556233</c:v>
                </c:pt>
                <c:pt idx="93">
                  <c:v>82.692307692307693</c:v>
                </c:pt>
                <c:pt idx="94">
                  <c:v>82.248520710059182</c:v>
                </c:pt>
                <c:pt idx="95">
                  <c:v>82.248520710059182</c:v>
                </c:pt>
                <c:pt idx="96">
                  <c:v>82.248520710059182</c:v>
                </c:pt>
                <c:pt idx="97">
                  <c:v>82.100591715976336</c:v>
                </c:pt>
                <c:pt idx="98">
                  <c:v>81.952662721893503</c:v>
                </c:pt>
                <c:pt idx="99">
                  <c:v>81.804733727810657</c:v>
                </c:pt>
                <c:pt idx="100">
                  <c:v>81.65680473372781</c:v>
                </c:pt>
                <c:pt idx="101">
                  <c:v>81.65680473372781</c:v>
                </c:pt>
                <c:pt idx="102">
                  <c:v>81.804733727810657</c:v>
                </c:pt>
                <c:pt idx="103">
                  <c:v>81.360946745562131</c:v>
                </c:pt>
                <c:pt idx="104">
                  <c:v>80.769230769230788</c:v>
                </c:pt>
                <c:pt idx="105">
                  <c:v>80.325443786982248</c:v>
                </c:pt>
                <c:pt idx="106">
                  <c:v>80.473372781065095</c:v>
                </c:pt>
                <c:pt idx="107">
                  <c:v>80.621301775147941</c:v>
                </c:pt>
                <c:pt idx="108">
                  <c:v>80.473372781065095</c:v>
                </c:pt>
                <c:pt idx="109">
                  <c:v>80.473372781065095</c:v>
                </c:pt>
                <c:pt idx="110">
                  <c:v>80.177514792899416</c:v>
                </c:pt>
                <c:pt idx="111">
                  <c:v>79.881656804733737</c:v>
                </c:pt>
                <c:pt idx="112">
                  <c:v>79.881656804733737</c:v>
                </c:pt>
                <c:pt idx="113">
                  <c:v>80.177514792899416</c:v>
                </c:pt>
                <c:pt idx="114">
                  <c:v>80.325443786982248</c:v>
                </c:pt>
                <c:pt idx="115">
                  <c:v>79.881656804733737</c:v>
                </c:pt>
                <c:pt idx="116">
                  <c:v>79.437869822485226</c:v>
                </c:pt>
                <c:pt idx="117">
                  <c:v>78.994082840236686</c:v>
                </c:pt>
                <c:pt idx="118">
                  <c:v>78.698224852071021</c:v>
                </c:pt>
                <c:pt idx="119">
                  <c:v>78.254437869822496</c:v>
                </c:pt>
                <c:pt idx="120">
                  <c:v>77.958579881656817</c:v>
                </c:pt>
                <c:pt idx="121">
                  <c:v>78.10650887573965</c:v>
                </c:pt>
                <c:pt idx="122">
                  <c:v>78.10650887573965</c:v>
                </c:pt>
                <c:pt idx="123">
                  <c:v>77.958579881656817</c:v>
                </c:pt>
                <c:pt idx="124">
                  <c:v>77.514792899408292</c:v>
                </c:pt>
                <c:pt idx="125">
                  <c:v>77.514792899408292</c:v>
                </c:pt>
                <c:pt idx="126">
                  <c:v>77.662721893491124</c:v>
                </c:pt>
                <c:pt idx="127">
                  <c:v>77.514792899408292</c:v>
                </c:pt>
                <c:pt idx="128">
                  <c:v>77.071005917159781</c:v>
                </c:pt>
                <c:pt idx="129">
                  <c:v>76.479289940828409</c:v>
                </c:pt>
                <c:pt idx="130">
                  <c:v>76.035502958579883</c:v>
                </c:pt>
                <c:pt idx="131">
                  <c:v>76.035502958579883</c:v>
                </c:pt>
                <c:pt idx="132">
                  <c:v>76.035502958579883</c:v>
                </c:pt>
                <c:pt idx="133">
                  <c:v>75.739644970414204</c:v>
                </c:pt>
                <c:pt idx="134">
                  <c:v>75.295857988165679</c:v>
                </c:pt>
                <c:pt idx="135">
                  <c:v>74.408284023668642</c:v>
                </c:pt>
                <c:pt idx="136">
                  <c:v>74.26035502958581</c:v>
                </c:pt>
                <c:pt idx="137">
                  <c:v>74.852071005917168</c:v>
                </c:pt>
                <c:pt idx="138">
                  <c:v>75.147928994082847</c:v>
                </c:pt>
                <c:pt idx="139">
                  <c:v>74.556213017751489</c:v>
                </c:pt>
                <c:pt idx="140">
                  <c:v>74.408284023668642</c:v>
                </c:pt>
                <c:pt idx="141">
                  <c:v>73.964497041420131</c:v>
                </c:pt>
                <c:pt idx="142">
                  <c:v>73.372781065088759</c:v>
                </c:pt>
                <c:pt idx="143">
                  <c:v>73.07692307692308</c:v>
                </c:pt>
                <c:pt idx="144">
                  <c:v>72.928994082840234</c:v>
                </c:pt>
                <c:pt idx="145">
                  <c:v>72.633136094674569</c:v>
                </c:pt>
                <c:pt idx="146">
                  <c:v>72.485207100591722</c:v>
                </c:pt>
                <c:pt idx="147">
                  <c:v>72.928994082840234</c:v>
                </c:pt>
                <c:pt idx="148">
                  <c:v>73.224852071005913</c:v>
                </c:pt>
                <c:pt idx="149">
                  <c:v>73.372781065088759</c:v>
                </c:pt>
                <c:pt idx="150">
                  <c:v>73.372781065088759</c:v>
                </c:pt>
                <c:pt idx="151">
                  <c:v>73.07692307692308</c:v>
                </c:pt>
                <c:pt idx="152">
                  <c:v>72.633136094674569</c:v>
                </c:pt>
                <c:pt idx="153">
                  <c:v>72.041420118343197</c:v>
                </c:pt>
                <c:pt idx="154">
                  <c:v>71.597633136094672</c:v>
                </c:pt>
                <c:pt idx="155">
                  <c:v>71.15384615384616</c:v>
                </c:pt>
                <c:pt idx="156">
                  <c:v>71.005917159763328</c:v>
                </c:pt>
                <c:pt idx="157">
                  <c:v>71.005917159763328</c:v>
                </c:pt>
                <c:pt idx="158">
                  <c:v>71.15384615384616</c:v>
                </c:pt>
                <c:pt idx="159">
                  <c:v>71.005917159763328</c:v>
                </c:pt>
                <c:pt idx="160">
                  <c:v>70.857988165680467</c:v>
                </c:pt>
                <c:pt idx="161">
                  <c:v>70.414201183431956</c:v>
                </c:pt>
                <c:pt idx="162">
                  <c:v>70.414201183431956</c:v>
                </c:pt>
                <c:pt idx="163">
                  <c:v>70.118343195266277</c:v>
                </c:pt>
                <c:pt idx="164">
                  <c:v>69.822485207100598</c:v>
                </c:pt>
                <c:pt idx="165">
                  <c:v>69.230769230769226</c:v>
                </c:pt>
                <c:pt idx="166">
                  <c:v>68.786982248520715</c:v>
                </c:pt>
                <c:pt idx="167">
                  <c:v>68.34319526627219</c:v>
                </c:pt>
                <c:pt idx="168">
                  <c:v>67.603550295858</c:v>
                </c:pt>
                <c:pt idx="169">
                  <c:v>67.307692307692307</c:v>
                </c:pt>
                <c:pt idx="170">
                  <c:v>67.455621301775153</c:v>
                </c:pt>
                <c:pt idx="171">
                  <c:v>67.603550295858</c:v>
                </c:pt>
                <c:pt idx="172">
                  <c:v>68.34319526627219</c:v>
                </c:pt>
                <c:pt idx="173">
                  <c:v>69.674556213017752</c:v>
                </c:pt>
                <c:pt idx="174">
                  <c:v>70.414201183431956</c:v>
                </c:pt>
                <c:pt idx="175">
                  <c:v>70.118343195266277</c:v>
                </c:pt>
                <c:pt idx="176">
                  <c:v>69.674556213017752</c:v>
                </c:pt>
                <c:pt idx="177">
                  <c:v>69.526627218934919</c:v>
                </c:pt>
                <c:pt idx="178">
                  <c:v>69.378698224852073</c:v>
                </c:pt>
                <c:pt idx="179">
                  <c:v>69.230769230769226</c:v>
                </c:pt>
                <c:pt idx="180">
                  <c:v>68.639053254437883</c:v>
                </c:pt>
                <c:pt idx="181">
                  <c:v>68.639053254437883</c:v>
                </c:pt>
                <c:pt idx="182">
                  <c:v>68.491124260355036</c:v>
                </c:pt>
                <c:pt idx="183">
                  <c:v>68.491124260355036</c:v>
                </c:pt>
                <c:pt idx="184">
                  <c:v>68.491124260355036</c:v>
                </c:pt>
                <c:pt idx="185">
                  <c:v>68.34319526627219</c:v>
                </c:pt>
                <c:pt idx="186">
                  <c:v>68.491124260355036</c:v>
                </c:pt>
                <c:pt idx="187">
                  <c:v>68.195266272189357</c:v>
                </c:pt>
                <c:pt idx="188">
                  <c:v>68.195266272189357</c:v>
                </c:pt>
                <c:pt idx="189">
                  <c:v>67.899408284023679</c:v>
                </c:pt>
                <c:pt idx="190">
                  <c:v>67.899408284023679</c:v>
                </c:pt>
                <c:pt idx="191">
                  <c:v>67.751479289940832</c:v>
                </c:pt>
                <c:pt idx="192">
                  <c:v>67.899408284023679</c:v>
                </c:pt>
                <c:pt idx="193">
                  <c:v>67.899408284023679</c:v>
                </c:pt>
                <c:pt idx="194">
                  <c:v>67.751479289940832</c:v>
                </c:pt>
                <c:pt idx="195">
                  <c:v>67.751479289940832</c:v>
                </c:pt>
                <c:pt idx="196">
                  <c:v>67.603550295858</c:v>
                </c:pt>
                <c:pt idx="197">
                  <c:v>67.603550295858</c:v>
                </c:pt>
                <c:pt idx="198">
                  <c:v>67.455621301775153</c:v>
                </c:pt>
                <c:pt idx="199">
                  <c:v>67.15976331360946</c:v>
                </c:pt>
                <c:pt idx="200">
                  <c:v>66.863905325443795</c:v>
                </c:pt>
                <c:pt idx="201">
                  <c:v>66.124260355029591</c:v>
                </c:pt>
                <c:pt idx="202">
                  <c:v>65.828402366863912</c:v>
                </c:pt>
                <c:pt idx="203">
                  <c:v>65.532544378698219</c:v>
                </c:pt>
                <c:pt idx="204">
                  <c:v>65.532544378698219</c:v>
                </c:pt>
                <c:pt idx="205">
                  <c:v>65.532544378698219</c:v>
                </c:pt>
                <c:pt idx="206">
                  <c:v>65.236686390532554</c:v>
                </c:pt>
                <c:pt idx="207">
                  <c:v>65.236686390532554</c:v>
                </c:pt>
                <c:pt idx="208">
                  <c:v>65.384615384615401</c:v>
                </c:pt>
                <c:pt idx="209">
                  <c:v>65.384615384615401</c:v>
                </c:pt>
                <c:pt idx="210">
                  <c:v>65.532544378698219</c:v>
                </c:pt>
                <c:pt idx="211">
                  <c:v>65.236686390532554</c:v>
                </c:pt>
                <c:pt idx="212">
                  <c:v>64.940828402366861</c:v>
                </c:pt>
                <c:pt idx="213">
                  <c:v>64.49704142011835</c:v>
                </c:pt>
                <c:pt idx="214">
                  <c:v>64.349112426035504</c:v>
                </c:pt>
                <c:pt idx="215">
                  <c:v>64.349112426035504</c:v>
                </c:pt>
                <c:pt idx="216">
                  <c:v>64.49704142011835</c:v>
                </c:pt>
                <c:pt idx="217">
                  <c:v>64.49704142011835</c:v>
                </c:pt>
                <c:pt idx="218">
                  <c:v>64.201183431952671</c:v>
                </c:pt>
                <c:pt idx="219">
                  <c:v>63.905325443786985</c:v>
                </c:pt>
                <c:pt idx="220">
                  <c:v>63.905325443786985</c:v>
                </c:pt>
                <c:pt idx="221">
                  <c:v>64.201183431952671</c:v>
                </c:pt>
                <c:pt idx="222">
                  <c:v>64.49704142011835</c:v>
                </c:pt>
                <c:pt idx="223">
                  <c:v>64.201183431952671</c:v>
                </c:pt>
                <c:pt idx="224">
                  <c:v>63.757396449704153</c:v>
                </c:pt>
                <c:pt idx="225">
                  <c:v>63.609467455621306</c:v>
                </c:pt>
                <c:pt idx="226">
                  <c:v>63.609467455621306</c:v>
                </c:pt>
                <c:pt idx="227">
                  <c:v>63.461538461538467</c:v>
                </c:pt>
                <c:pt idx="228">
                  <c:v>63.31360946745562</c:v>
                </c:pt>
                <c:pt idx="229">
                  <c:v>63.31360946745562</c:v>
                </c:pt>
                <c:pt idx="230">
                  <c:v>63.31360946745562</c:v>
                </c:pt>
                <c:pt idx="231">
                  <c:v>63.165680473372788</c:v>
                </c:pt>
                <c:pt idx="232">
                  <c:v>63.31360946745562</c:v>
                </c:pt>
                <c:pt idx="233">
                  <c:v>63.461538461538467</c:v>
                </c:pt>
                <c:pt idx="234">
                  <c:v>63.461538461538467</c:v>
                </c:pt>
                <c:pt idx="235">
                  <c:v>63.31360946745562</c:v>
                </c:pt>
                <c:pt idx="236">
                  <c:v>63.017751479289949</c:v>
                </c:pt>
                <c:pt idx="237">
                  <c:v>62.573964497041423</c:v>
                </c:pt>
                <c:pt idx="238">
                  <c:v>62.426035502958591</c:v>
                </c:pt>
                <c:pt idx="239">
                  <c:v>62.130177514792905</c:v>
                </c:pt>
                <c:pt idx="240">
                  <c:v>62.130177514792905</c:v>
                </c:pt>
                <c:pt idx="241">
                  <c:v>62.130177514792905</c:v>
                </c:pt>
                <c:pt idx="242">
                  <c:v>62.130177514792905</c:v>
                </c:pt>
                <c:pt idx="243">
                  <c:v>62.130177514792905</c:v>
                </c:pt>
                <c:pt idx="244">
                  <c:v>62.278106508875752</c:v>
                </c:pt>
                <c:pt idx="245">
                  <c:v>62.573964497041423</c:v>
                </c:pt>
                <c:pt idx="246">
                  <c:v>63.017751479289949</c:v>
                </c:pt>
                <c:pt idx="247">
                  <c:v>63.31360946745562</c:v>
                </c:pt>
                <c:pt idx="248">
                  <c:v>63.017751479289949</c:v>
                </c:pt>
                <c:pt idx="249">
                  <c:v>62.721893491124256</c:v>
                </c:pt>
                <c:pt idx="250">
                  <c:v>62.573964497041423</c:v>
                </c:pt>
                <c:pt idx="251">
                  <c:v>62.278106508875752</c:v>
                </c:pt>
                <c:pt idx="252">
                  <c:v>61.982248520710058</c:v>
                </c:pt>
                <c:pt idx="253">
                  <c:v>61.982248520710058</c:v>
                </c:pt>
                <c:pt idx="254">
                  <c:v>62.130177514792905</c:v>
                </c:pt>
                <c:pt idx="255">
                  <c:v>62.130177514792905</c:v>
                </c:pt>
                <c:pt idx="256">
                  <c:v>62.130177514792905</c:v>
                </c:pt>
                <c:pt idx="257">
                  <c:v>62.278106508875752</c:v>
                </c:pt>
                <c:pt idx="258">
                  <c:v>62.573964497041423</c:v>
                </c:pt>
                <c:pt idx="259">
                  <c:v>62.426035502958591</c:v>
                </c:pt>
                <c:pt idx="260">
                  <c:v>62.426035502958591</c:v>
                </c:pt>
                <c:pt idx="261">
                  <c:v>62.130177514792905</c:v>
                </c:pt>
                <c:pt idx="262">
                  <c:v>61.834319526627226</c:v>
                </c:pt>
                <c:pt idx="263">
                  <c:v>61.53846153846154</c:v>
                </c:pt>
                <c:pt idx="264">
                  <c:v>61.390532544378708</c:v>
                </c:pt>
                <c:pt idx="265">
                  <c:v>61.53846153846154</c:v>
                </c:pt>
                <c:pt idx="266">
                  <c:v>61.390532544378708</c:v>
                </c:pt>
                <c:pt idx="267">
                  <c:v>61.242603550295861</c:v>
                </c:pt>
                <c:pt idx="268">
                  <c:v>61.242603550295861</c:v>
                </c:pt>
                <c:pt idx="269">
                  <c:v>61.242603550295861</c:v>
                </c:pt>
                <c:pt idx="270">
                  <c:v>61.242603550295861</c:v>
                </c:pt>
                <c:pt idx="271">
                  <c:v>60.946745562130189</c:v>
                </c:pt>
                <c:pt idx="272">
                  <c:v>60.798816568047343</c:v>
                </c:pt>
                <c:pt idx="273">
                  <c:v>60.650887573964511</c:v>
                </c:pt>
                <c:pt idx="274">
                  <c:v>60.502958579881664</c:v>
                </c:pt>
                <c:pt idx="275">
                  <c:v>60.502958579881664</c:v>
                </c:pt>
                <c:pt idx="276">
                  <c:v>60.355029585798817</c:v>
                </c:pt>
                <c:pt idx="277">
                  <c:v>60.502958579881664</c:v>
                </c:pt>
                <c:pt idx="278">
                  <c:v>60.207100591715992</c:v>
                </c:pt>
                <c:pt idx="279">
                  <c:v>59.911242603550299</c:v>
                </c:pt>
                <c:pt idx="280">
                  <c:v>59.911242603550299</c:v>
                </c:pt>
                <c:pt idx="281">
                  <c:v>59.911242603550299</c:v>
                </c:pt>
                <c:pt idx="282">
                  <c:v>60.059171597633146</c:v>
                </c:pt>
                <c:pt idx="283">
                  <c:v>59.615384615384613</c:v>
                </c:pt>
                <c:pt idx="284">
                  <c:v>59.467455621301781</c:v>
                </c:pt>
                <c:pt idx="285">
                  <c:v>59.319526627218941</c:v>
                </c:pt>
                <c:pt idx="286">
                  <c:v>59.023668639053263</c:v>
                </c:pt>
                <c:pt idx="287">
                  <c:v>58.727810650887577</c:v>
                </c:pt>
                <c:pt idx="288">
                  <c:v>58.727810650887577</c:v>
                </c:pt>
                <c:pt idx="289">
                  <c:v>58.727810650887577</c:v>
                </c:pt>
                <c:pt idx="290">
                  <c:v>58.727810650887577</c:v>
                </c:pt>
                <c:pt idx="291">
                  <c:v>58.579881656804744</c:v>
                </c:pt>
                <c:pt idx="292">
                  <c:v>58.431952662721898</c:v>
                </c:pt>
                <c:pt idx="293">
                  <c:v>58.727810650887577</c:v>
                </c:pt>
                <c:pt idx="294">
                  <c:v>58.875739644970416</c:v>
                </c:pt>
                <c:pt idx="295">
                  <c:v>58.727810650887577</c:v>
                </c:pt>
                <c:pt idx="296">
                  <c:v>58.579881656804744</c:v>
                </c:pt>
                <c:pt idx="297">
                  <c:v>58.136094674556219</c:v>
                </c:pt>
                <c:pt idx="298">
                  <c:v>57.840236686390547</c:v>
                </c:pt>
                <c:pt idx="299">
                  <c:v>57.692307692307701</c:v>
                </c:pt>
                <c:pt idx="300">
                  <c:v>57.692307692307701</c:v>
                </c:pt>
                <c:pt idx="301">
                  <c:v>57.692307692307701</c:v>
                </c:pt>
                <c:pt idx="302">
                  <c:v>57.692307692307701</c:v>
                </c:pt>
                <c:pt idx="303">
                  <c:v>57.544378698224854</c:v>
                </c:pt>
                <c:pt idx="304">
                  <c:v>57.544378698224854</c:v>
                </c:pt>
                <c:pt idx="305">
                  <c:v>57.544378698224854</c:v>
                </c:pt>
                <c:pt idx="306">
                  <c:v>57.544378698224854</c:v>
                </c:pt>
                <c:pt idx="307">
                  <c:v>57.396449704142015</c:v>
                </c:pt>
                <c:pt idx="308">
                  <c:v>57.248520710059182</c:v>
                </c:pt>
                <c:pt idx="309">
                  <c:v>57.248520710059182</c:v>
                </c:pt>
                <c:pt idx="310">
                  <c:v>57.692307692307701</c:v>
                </c:pt>
                <c:pt idx="311">
                  <c:v>57.692307692307701</c:v>
                </c:pt>
                <c:pt idx="312">
                  <c:v>57.396449704142015</c:v>
                </c:pt>
                <c:pt idx="313">
                  <c:v>57.100591715976336</c:v>
                </c:pt>
                <c:pt idx="314">
                  <c:v>56.952662721893496</c:v>
                </c:pt>
                <c:pt idx="315">
                  <c:v>56.80473372781065</c:v>
                </c:pt>
                <c:pt idx="316">
                  <c:v>56.80473372781065</c:v>
                </c:pt>
                <c:pt idx="317">
                  <c:v>56.80473372781065</c:v>
                </c:pt>
                <c:pt idx="318">
                  <c:v>56.80473372781065</c:v>
                </c:pt>
                <c:pt idx="319">
                  <c:v>56.508875739644978</c:v>
                </c:pt>
                <c:pt idx="320">
                  <c:v>56.213017751479299</c:v>
                </c:pt>
                <c:pt idx="321">
                  <c:v>55.917159763313606</c:v>
                </c:pt>
                <c:pt idx="322">
                  <c:v>55.325443786982255</c:v>
                </c:pt>
                <c:pt idx="323">
                  <c:v>54.881656804733737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15-42B5-9986-96BAA2F8A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6522095"/>
        <c:axId val="916522511"/>
      </c:lineChart>
      <c:catAx>
        <c:axId val="91652209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pt-BR"/>
          </a:p>
        </c:txPr>
        <c:crossAx val="916522511"/>
        <c:crosses val="autoZero"/>
        <c:auto val="1"/>
        <c:lblAlgn val="ctr"/>
        <c:lblOffset val="100"/>
        <c:noMultiLvlLbl val="0"/>
      </c:catAx>
      <c:valAx>
        <c:axId val="91652251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pt-BR"/>
          </a:p>
        </c:txPr>
        <c:crossAx val="91652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solidFill>
            <a:schemeClr val="bg1"/>
          </a:solidFill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'Moedas Meses Chart'!$A$2</c:f>
              <c:strCache>
                <c:ptCount val="1"/>
                <c:pt idx="0">
                  <c:v>Qtd. Meses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'Moedas Meses Chart'!$B$1:$G$1</c:f>
              <c:strCache>
                <c:ptCount val="6"/>
                <c:pt idx="0">
                  <c:v>Cruzeiro (nov/42 a jan/67</c:v>
                </c:pt>
                <c:pt idx="1">
                  <c:v>Cruzeiro (jun-70 a fev-86)</c:v>
                </c:pt>
                <c:pt idx="2">
                  <c:v>Cruzado (mar-86 a dez-88)</c:v>
                </c:pt>
                <c:pt idx="3">
                  <c:v>Cruzado Novo (jan-89 a fev-90)</c:v>
                </c:pt>
                <c:pt idx="4">
                  <c:v>Cruzeiro (mar-90 a jul/93)</c:v>
                </c:pt>
                <c:pt idx="5">
                  <c:v>Cruzeiro Real (ago/93 a jun-94)</c:v>
                </c:pt>
              </c:strCache>
            </c:strRef>
          </c:cat>
          <c:val>
            <c:numRef>
              <c:f>'Moedas Meses Chart'!$B$2:$G$2</c:f>
              <c:numCache>
                <c:formatCode>_-* #,##0_-;\-* #,##0_-;_-* "-"??_-;_-@_-</c:formatCode>
                <c:ptCount val="6"/>
                <c:pt idx="0">
                  <c:v>173</c:v>
                </c:pt>
                <c:pt idx="1">
                  <c:v>109</c:v>
                </c:pt>
                <c:pt idx="2">
                  <c:v>26</c:v>
                </c:pt>
                <c:pt idx="3">
                  <c:v>11</c:v>
                </c:pt>
                <c:pt idx="4">
                  <c:v>15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F-4A72-B43E-BCA6695FA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17161295"/>
        <c:axId val="1517161711"/>
      </c:barChart>
      <c:catAx>
        <c:axId val="151716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pt-BR"/>
          </a:p>
        </c:txPr>
        <c:crossAx val="1517161711"/>
        <c:crosses val="autoZero"/>
        <c:auto val="1"/>
        <c:lblAlgn val="ctr"/>
        <c:lblOffset val="100"/>
        <c:noMultiLvlLbl val="0"/>
      </c:catAx>
      <c:valAx>
        <c:axId val="151716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pt-BR"/>
          </a:p>
        </c:txPr>
        <c:crossAx val="151716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solidFill>
            <a:schemeClr val="bg1"/>
          </a:solidFill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'Moedas Chart Curto'!$D$1</c:f>
              <c:strCache>
                <c:ptCount val="1"/>
                <c:pt idx="0">
                  <c:v>Cruzeiro (nov/42 a jan/67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'Moedas Chart Curto'!$C$2:$C$62</c:f>
              <c:numCache>
                <c:formatCode>_-* #,##0_-;\-* #,##0_-;_-* "-"??_-;_-@_-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'Moedas Chart Curto'!$D$2:$D$62</c:f>
              <c:numCache>
                <c:formatCode>_(* #,##0.00_);_(* \(#,##0.00\);_(* "-"??_);_(@_)</c:formatCode>
                <c:ptCount val="61"/>
                <c:pt idx="0">
                  <c:v>100</c:v>
                </c:pt>
                <c:pt idx="1">
                  <c:v>99.72078181092941</c:v>
                </c:pt>
                <c:pt idx="2">
                  <c:v>99.93063614683777</c:v>
                </c:pt>
                <c:pt idx="3">
                  <c:v>98.115499407793592</c:v>
                </c:pt>
                <c:pt idx="4">
                  <c:v>96.760847542202754</c:v>
                </c:pt>
                <c:pt idx="5">
                  <c:v>96.89650264590702</c:v>
                </c:pt>
                <c:pt idx="6">
                  <c:v>93.9739139229047</c:v>
                </c:pt>
                <c:pt idx="7">
                  <c:v>93.59951585946682</c:v>
                </c:pt>
                <c:pt idx="8">
                  <c:v>94.041510960983459</c:v>
                </c:pt>
                <c:pt idx="9">
                  <c:v>91.231578347869075</c:v>
                </c:pt>
                <c:pt idx="10">
                  <c:v>91.058567070435259</c:v>
                </c:pt>
                <c:pt idx="11">
                  <c:v>89.203141722605082</c:v>
                </c:pt>
                <c:pt idx="12">
                  <c:v>85.615838105965139</c:v>
                </c:pt>
                <c:pt idx="13">
                  <c:v>85.513222239277994</c:v>
                </c:pt>
                <c:pt idx="14">
                  <c:v>83.82827393322026</c:v>
                </c:pt>
                <c:pt idx="15">
                  <c:v>75.897033891552979</c:v>
                </c:pt>
                <c:pt idx="16">
                  <c:v>75.406889112322901</c:v>
                </c:pt>
                <c:pt idx="17">
                  <c:v>74.483296238959795</c:v>
                </c:pt>
                <c:pt idx="18">
                  <c:v>71.487951088357605</c:v>
                </c:pt>
                <c:pt idx="19">
                  <c:v>69.130597706563776</c:v>
                </c:pt>
                <c:pt idx="20">
                  <c:v>67.961657202677713</c:v>
                </c:pt>
                <c:pt idx="21">
                  <c:v>64.260265887554567</c:v>
                </c:pt>
                <c:pt idx="22">
                  <c:v>63.192315751356645</c:v>
                </c:pt>
                <c:pt idx="23">
                  <c:v>62.809179754852053</c:v>
                </c:pt>
                <c:pt idx="24">
                  <c:v>62.640051615490229</c:v>
                </c:pt>
                <c:pt idx="25">
                  <c:v>60.510096228255641</c:v>
                </c:pt>
                <c:pt idx="26">
                  <c:v>61.139836544665705</c:v>
                </c:pt>
                <c:pt idx="27">
                  <c:v>58.134293567239425</c:v>
                </c:pt>
                <c:pt idx="28">
                  <c:v>56.705319515450093</c:v>
                </c:pt>
                <c:pt idx="29">
                  <c:v>55.983137047536871</c:v>
                </c:pt>
                <c:pt idx="30">
                  <c:v>55.324772257670588</c:v>
                </c:pt>
                <c:pt idx="31">
                  <c:v>54.956563283670015</c:v>
                </c:pt>
                <c:pt idx="32">
                  <c:v>54.846869544580848</c:v>
                </c:pt>
                <c:pt idx="33">
                  <c:v>53.32704865783262</c:v>
                </c:pt>
                <c:pt idx="34">
                  <c:v>52.179108275765778</c:v>
                </c:pt>
                <c:pt idx="35">
                  <c:v>51.831834981390465</c:v>
                </c:pt>
                <c:pt idx="36">
                  <c:v>52.803417870202182</c:v>
                </c:pt>
                <c:pt idx="37">
                  <c:v>53.100782250806702</c:v>
                </c:pt>
                <c:pt idx="38">
                  <c:v>53.143296888317352</c:v>
                </c:pt>
                <c:pt idx="39">
                  <c:v>54.866092182859127</c:v>
                </c:pt>
                <c:pt idx="40">
                  <c:v>53.732339812808867</c:v>
                </c:pt>
                <c:pt idx="41">
                  <c:v>49.618930476321786</c:v>
                </c:pt>
                <c:pt idx="42">
                  <c:v>48.962828573437726</c:v>
                </c:pt>
                <c:pt idx="43">
                  <c:v>48.191760406926889</c:v>
                </c:pt>
                <c:pt idx="44">
                  <c:v>47.25145642408755</c:v>
                </c:pt>
                <c:pt idx="45">
                  <c:v>45.715418366957763</c:v>
                </c:pt>
                <c:pt idx="46">
                  <c:v>44.444311070345869</c:v>
                </c:pt>
                <c:pt idx="47">
                  <c:v>45.565215368408722</c:v>
                </c:pt>
                <c:pt idx="48">
                  <c:v>45.096214735163031</c:v>
                </c:pt>
                <c:pt idx="49">
                  <c:v>44.526278372001414</c:v>
                </c:pt>
                <c:pt idx="50">
                  <c:v>44.669219875603339</c:v>
                </c:pt>
                <c:pt idx="51">
                  <c:v>38.244195098975467</c:v>
                </c:pt>
                <c:pt idx="52">
                  <c:v>37.043970456194764</c:v>
                </c:pt>
                <c:pt idx="53">
                  <c:v>35.818961957256583</c:v>
                </c:pt>
                <c:pt idx="54">
                  <c:v>36.177115399713756</c:v>
                </c:pt>
                <c:pt idx="55">
                  <c:v>35.947054252497772</c:v>
                </c:pt>
                <c:pt idx="56">
                  <c:v>36.376294527927314</c:v>
                </c:pt>
                <c:pt idx="57">
                  <c:v>36.198919820805379</c:v>
                </c:pt>
                <c:pt idx="58">
                  <c:v>36.198919820805379</c:v>
                </c:pt>
                <c:pt idx="59">
                  <c:v>36.209782755632062</c:v>
                </c:pt>
                <c:pt idx="60">
                  <c:v>35.745096501117537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2E-4AB7-99E3-8FE430C9BB7A}"/>
            </c:ext>
          </c:extLst>
        </c:ser>
        <c:ser>
          <c:idx val="2"/>
          <c:order val="1"/>
          <c:tx>
            <c:strRef>
              <c:f>'Moedas Chart Curto'!$E$1</c:f>
              <c:strCache>
                <c:ptCount val="1"/>
                <c:pt idx="0">
                  <c:v>Cruzeiro Novo (fev-67 a mai-70)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'Moedas Chart Curto'!$C$2:$C$62</c:f>
              <c:numCache>
                <c:formatCode>_-* #,##0_-;\-* #,##0_-;_-* "-"??_-;_-@_-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'Moedas Chart Curto'!$E$2:$E$62</c:f>
              <c:numCache>
                <c:formatCode>_(* #,##0.00_);_(* \(#,##0.00\);_(* "-"??_);_(@_)</c:formatCode>
                <c:ptCount val="61"/>
                <c:pt idx="0">
                  <c:v>100</c:v>
                </c:pt>
                <c:pt idx="1">
                  <c:v>98.502758077226147</c:v>
                </c:pt>
                <c:pt idx="2">
                  <c:v>95.513195071488553</c:v>
                </c:pt>
                <c:pt idx="3">
                  <c:v>92.034298584976426</c:v>
                </c:pt>
                <c:pt idx="4">
                  <c:v>91.086993848947372</c:v>
                </c:pt>
                <c:pt idx="5">
                  <c:v>90.17621408667199</c:v>
                </c:pt>
                <c:pt idx="6">
                  <c:v>88.140176020596215</c:v>
                </c:pt>
                <c:pt idx="7">
                  <c:v>87.258861519251766</c:v>
                </c:pt>
                <c:pt idx="8">
                  <c:v>85.842460914168015</c:v>
                </c:pt>
                <c:pt idx="9">
                  <c:v>84.299775031098903</c:v>
                </c:pt>
                <c:pt idx="10">
                  <c:v>82.817344563413798</c:v>
                </c:pt>
                <c:pt idx="11">
                  <c:v>82.168215659702142</c:v>
                </c:pt>
                <c:pt idx="12">
                  <c:v>80.383697573568924</c:v>
                </c:pt>
                <c:pt idx="13">
                  <c:v>77.93649173314806</c:v>
                </c:pt>
                <c:pt idx="14">
                  <c:v>77.279615005600462</c:v>
                </c:pt>
                <c:pt idx="15">
                  <c:v>75.357986353584067</c:v>
                </c:pt>
                <c:pt idx="16">
                  <c:v>73.191517437435962</c:v>
                </c:pt>
                <c:pt idx="17">
                  <c:v>72.402332018435033</c:v>
                </c:pt>
                <c:pt idx="18">
                  <c:v>71.304246620479645</c:v>
                </c:pt>
                <c:pt idx="19">
                  <c:v>70.271259111540019</c:v>
                </c:pt>
                <c:pt idx="20">
                  <c:v>69.444865215475858</c:v>
                </c:pt>
                <c:pt idx="21">
                  <c:v>67.863642348749963</c:v>
                </c:pt>
                <c:pt idx="22">
                  <c:v>66.598275121442555</c:v>
                </c:pt>
                <c:pt idx="23">
                  <c:v>65.620529235828712</c:v>
                </c:pt>
                <c:pt idx="24">
                  <c:v>64.296030997284646</c:v>
                </c:pt>
                <c:pt idx="25">
                  <c:v>63.42082363117445</c:v>
                </c:pt>
                <c:pt idx="26">
                  <c:v>62.71217604190096</c:v>
                </c:pt>
                <c:pt idx="27">
                  <c:v>61.700291265152472</c:v>
                </c:pt>
                <c:pt idx="28">
                  <c:v>59.527536194068958</c:v>
                </c:pt>
                <c:pt idx="29">
                  <c:v>58.694080254455692</c:v>
                </c:pt>
                <c:pt idx="30">
                  <c:v>57.815287878699451</c:v>
                </c:pt>
                <c:pt idx="31">
                  <c:v>56.804173588818472</c:v>
                </c:pt>
                <c:pt idx="32">
                  <c:v>55.827197630288424</c:v>
                </c:pt>
                <c:pt idx="33">
                  <c:v>55.099879224524699</c:v>
                </c:pt>
                <c:pt idx="34">
                  <c:v>54.408886367655477</c:v>
                </c:pt>
                <c:pt idx="35">
                  <c:v>53.530978323155729</c:v>
                </c:pt>
                <c:pt idx="36">
                  <c:v>52.802306493544805</c:v>
                </c:pt>
                <c:pt idx="37">
                  <c:v>52.124685580991915</c:v>
                </c:pt>
                <c:pt idx="38">
                  <c:v>51.435450543706253</c:v>
                </c:pt>
                <c:pt idx="39">
                  <c:v>50.745314269639152</c:v>
                </c:pt>
                <c:pt idx="40">
                  <c:v>50.252836472211477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2E-4AB7-99E3-8FE430C9BB7A}"/>
            </c:ext>
          </c:extLst>
        </c:ser>
        <c:ser>
          <c:idx val="3"/>
          <c:order val="2"/>
          <c:tx>
            <c:strRef>
              <c:f>'Moedas Chart Curto'!$F$1</c:f>
              <c:strCache>
                <c:ptCount val="1"/>
                <c:pt idx="0">
                  <c:v>Cruzeiro (jun-70 a fev-86)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'Moedas Chart Curto'!$C$2:$C$62</c:f>
              <c:numCache>
                <c:formatCode>_-* #,##0_-;\-* #,##0_-;_-* "-"??_-;_-@_-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'Moedas Chart Curto'!$F$2:$F$62</c:f>
              <c:numCache>
                <c:formatCode>_(* #,##0.00_);_(* \(#,##0.00\);_(* "-"??_);_(@_)</c:formatCode>
                <c:ptCount val="61"/>
                <c:pt idx="0">
                  <c:v>100</c:v>
                </c:pt>
                <c:pt idx="1">
                  <c:v>98.51246182642106</c:v>
                </c:pt>
                <c:pt idx="2">
                  <c:v>97.740313350948554</c:v>
                </c:pt>
                <c:pt idx="3">
                  <c:v>96.220036769982812</c:v>
                </c:pt>
                <c:pt idx="4">
                  <c:v>93.946530726403836</c:v>
                </c:pt>
                <c:pt idx="5">
                  <c:v>92.878428795258358</c:v>
                </c:pt>
                <c:pt idx="6">
                  <c:v>91.995274163290773</c:v>
                </c:pt>
                <c:pt idx="7">
                  <c:v>90.617882351547237</c:v>
                </c:pt>
                <c:pt idx="8">
                  <c:v>88.684558966086556</c:v>
                </c:pt>
                <c:pt idx="9">
                  <c:v>87.073695597532208</c:v>
                </c:pt>
                <c:pt idx="10">
                  <c:v>84.619723612762115</c:v>
                </c:pt>
                <c:pt idx="11">
                  <c:v>83.509053205133824</c:v>
                </c:pt>
                <c:pt idx="12">
                  <c:v>82.080846476443696</c:v>
                </c:pt>
                <c:pt idx="13">
                  <c:v>80.463529532833732</c:v>
                </c:pt>
                <c:pt idx="14">
                  <c:v>79.407410966972975</c:v>
                </c:pt>
                <c:pt idx="15">
                  <c:v>78.303333958162895</c:v>
                </c:pt>
                <c:pt idx="16">
                  <c:v>77.705005416456174</c:v>
                </c:pt>
                <c:pt idx="17">
                  <c:v>76.791190252451983</c:v>
                </c:pt>
                <c:pt idx="18">
                  <c:v>75.813199972802849</c:v>
                </c:pt>
                <c:pt idx="19">
                  <c:v>75.136967267396287</c:v>
                </c:pt>
                <c:pt idx="20">
                  <c:v>73.490773931334402</c:v>
                </c:pt>
                <c:pt idx="21">
                  <c:v>72.468961573152939</c:v>
                </c:pt>
                <c:pt idx="22">
                  <c:v>71.751447102131635</c:v>
                </c:pt>
                <c:pt idx="23">
                  <c:v>70.886630213526601</c:v>
                </c:pt>
                <c:pt idx="24">
                  <c:v>70.421846029730389</c:v>
                </c:pt>
                <c:pt idx="25">
                  <c:v>69.641857228768174</c:v>
                </c:pt>
                <c:pt idx="26">
                  <c:v>68.062800262674116</c:v>
                </c:pt>
                <c:pt idx="27">
                  <c:v>66.892186990343106</c:v>
                </c:pt>
                <c:pt idx="28">
                  <c:v>65.871183643863219</c:v>
                </c:pt>
                <c:pt idx="29">
                  <c:v>64.719182200690923</c:v>
                </c:pt>
                <c:pt idx="30">
                  <c:v>64.148262662990319</c:v>
                </c:pt>
                <c:pt idx="31">
                  <c:v>63.969149045662462</c:v>
                </c:pt>
                <c:pt idx="32">
                  <c:v>63.204376094914011</c:v>
                </c:pt>
                <c:pt idx="33">
                  <c:v>62.516692477659745</c:v>
                </c:pt>
                <c:pt idx="34">
                  <c:v>61.538234548341123</c:v>
                </c:pt>
                <c:pt idx="35">
                  <c:v>60.509571827277412</c:v>
                </c:pt>
                <c:pt idx="36">
                  <c:v>60.02338242959766</c:v>
                </c:pt>
                <c:pt idx="37">
                  <c:v>59.558823605474949</c:v>
                </c:pt>
                <c:pt idx="38">
                  <c:v>58.922461026389946</c:v>
                </c:pt>
                <c:pt idx="39">
                  <c:v>58.29866530759864</c:v>
                </c:pt>
                <c:pt idx="40">
                  <c:v>57.584616068351089</c:v>
                </c:pt>
                <c:pt idx="41">
                  <c:v>56.946811776454794</c:v>
                </c:pt>
                <c:pt idx="42">
                  <c:v>56.422086373184165</c:v>
                </c:pt>
                <c:pt idx="43">
                  <c:v>56.130209284902669</c:v>
                </c:pt>
                <c:pt idx="44">
                  <c:v>55.607498796218209</c:v>
                </c:pt>
                <c:pt idx="45">
                  <c:v>53.695923905193325</c:v>
                </c:pt>
                <c:pt idx="46">
                  <c:v>51.551386237704797</c:v>
                </c:pt>
                <c:pt idx="47">
                  <c:v>49.040512022169715</c:v>
                </c:pt>
                <c:pt idx="48">
                  <c:v>48.145014747859534</c:v>
                </c:pt>
                <c:pt idx="49">
                  <c:v>47.536546946938714</c:v>
                </c:pt>
                <c:pt idx="50">
                  <c:v>46.504154712325104</c:v>
                </c:pt>
                <c:pt idx="51">
                  <c:v>45.614668673197741</c:v>
                </c:pt>
                <c:pt idx="52">
                  <c:v>44.891908939275403</c:v>
                </c:pt>
                <c:pt idx="53">
                  <c:v>44.150185817540716</c:v>
                </c:pt>
                <c:pt idx="54">
                  <c:v>43.191338111466173</c:v>
                </c:pt>
                <c:pt idx="55">
                  <c:v>42.187280827765356</c:v>
                </c:pt>
                <c:pt idx="56">
                  <c:v>41.046196563305458</c:v>
                </c:pt>
                <c:pt idx="57">
                  <c:v>40.080262243243297</c:v>
                </c:pt>
                <c:pt idx="58">
                  <c:v>39.569811672665907</c:v>
                </c:pt>
                <c:pt idx="59">
                  <c:v>38.710439906736362</c:v>
                </c:pt>
                <c:pt idx="60">
                  <c:v>37.99238385193479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2E-4AB7-99E3-8FE430C9BB7A}"/>
            </c:ext>
          </c:extLst>
        </c:ser>
        <c:ser>
          <c:idx val="4"/>
          <c:order val="3"/>
          <c:tx>
            <c:strRef>
              <c:f>'Moedas Chart Curto'!$G$1</c:f>
              <c:strCache>
                <c:ptCount val="1"/>
                <c:pt idx="0">
                  <c:v>Cruzado (mar-86 a dez-88)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'Moedas Chart Curto'!$C$2:$C$62</c:f>
              <c:numCache>
                <c:formatCode>_-* #,##0_-;\-* #,##0_-;_-* "-"??_-;_-@_-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'Moedas Chart Curto'!$G$2:$G$62</c:f>
              <c:numCache>
                <c:formatCode>_(* #,##0.00_);_(* \(#,##0.00\);_(* "-"??_);_(@_)</c:formatCode>
                <c:ptCount val="61"/>
                <c:pt idx="0">
                  <c:v>100</c:v>
                </c:pt>
                <c:pt idx="1">
                  <c:v>98.202887164882654</c:v>
                </c:pt>
                <c:pt idx="2">
                  <c:v>95.985619357719344</c:v>
                </c:pt>
                <c:pt idx="3">
                  <c:v>94.177413027589623</c:v>
                </c:pt>
                <c:pt idx="4">
                  <c:v>93.281906723048351</c:v>
                </c:pt>
                <c:pt idx="5">
                  <c:v>92.294357102056352</c:v>
                </c:pt>
                <c:pt idx="6">
                  <c:v>90.591241757024306</c:v>
                </c:pt>
                <c:pt idx="7">
                  <c:v>89.314050830153121</c:v>
                </c:pt>
                <c:pt idx="8">
                  <c:v>86.645373331541634</c:v>
                </c:pt>
                <c:pt idx="9">
                  <c:v>82.969810716787919</c:v>
                </c:pt>
                <c:pt idx="10">
                  <c:v>75.221949879227495</c:v>
                </c:pt>
                <c:pt idx="11">
                  <c:v>66.12918670701319</c:v>
                </c:pt>
                <c:pt idx="12">
                  <c:v>59.425940606589862</c:v>
                </c:pt>
                <c:pt idx="13">
                  <c:v>53.073091548262809</c:v>
                </c:pt>
                <c:pt idx="14">
                  <c:v>45.536758085167577</c:v>
                </c:pt>
                <c:pt idx="15">
                  <c:v>36.000283093657664</c:v>
                </c:pt>
                <c:pt idx="16">
                  <c:v>28.400349553216842</c:v>
                </c:pt>
                <c:pt idx="17">
                  <c:v>25.998122989030428</c:v>
                </c:pt>
                <c:pt idx="18">
                  <c:v>24.890495920565275</c:v>
                </c:pt>
                <c:pt idx="19">
                  <c:v>23.320993085885203</c:v>
                </c:pt>
                <c:pt idx="20">
                  <c:v>21.168188332472727</c:v>
                </c:pt>
                <c:pt idx="21">
                  <c:v>18.66683274468495</c:v>
                </c:pt>
                <c:pt idx="22">
                  <c:v>16.103202850832425</c:v>
                </c:pt>
                <c:pt idx="23">
                  <c:v>14.039409634553119</c:v>
                </c:pt>
                <c:pt idx="24">
                  <c:v>12.382615659334203</c:v>
                </c:pt>
                <c:pt idx="25">
                  <c:v>10.436254243012391</c:v>
                </c:pt>
                <c:pt idx="26">
                  <c:v>8.6129027341853526</c:v>
                </c:pt>
                <c:pt idx="27">
                  <c:v>7.4089485885465383</c:v>
                </c:pt>
                <c:pt idx="28">
                  <c:v>6.0878788730867184</c:v>
                </c:pt>
                <c:pt idx="29">
                  <c:v>4.9636191382688297</c:v>
                </c:pt>
                <c:pt idx="30">
                  <c:v>4.1477556098176906</c:v>
                </c:pt>
                <c:pt idx="31">
                  <c:v>3.3557893283314644</c:v>
                </c:pt>
                <c:pt idx="32">
                  <c:v>2.6119157287760464</c:v>
                </c:pt>
                <c:pt idx="33">
                  <c:v>2.0767398654496674</c:v>
                </c:pt>
                <c:pt idx="34">
                  <c:v>1.6238485146998731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2E-4AB7-99E3-8FE430C9BB7A}"/>
            </c:ext>
          </c:extLst>
        </c:ser>
        <c:ser>
          <c:idx val="5"/>
          <c:order val="4"/>
          <c:tx>
            <c:strRef>
              <c:f>'Moedas Chart Curto'!$H$1</c:f>
              <c:strCache>
                <c:ptCount val="1"/>
                <c:pt idx="0">
                  <c:v>Cruzado Novo (jan-89 a fev-90)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'Moedas Chart Curto'!$C$2:$C$62</c:f>
              <c:numCache>
                <c:formatCode>_-* #,##0_-;\-* #,##0_-;_-* "-"??_-;_-@_-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'Moedas Chart Curto'!$H$2:$H$62</c:f>
              <c:numCache>
                <c:formatCode>_(* #,##0.00_);_(* \(#,##0.00\);_(* "-"??_);_(@_)</c:formatCode>
                <c:ptCount val="61"/>
                <c:pt idx="0">
                  <c:v>100</c:v>
                </c:pt>
                <c:pt idx="1">
                  <c:v>76.271832812142478</c:v>
                </c:pt>
                <c:pt idx="2">
                  <c:v>66.899248146778788</c:v>
                </c:pt>
                <c:pt idx="3">
                  <c:v>62.839797244766849</c:v>
                </c:pt>
                <c:pt idx="4">
                  <c:v>57.116703549142741</c:v>
                </c:pt>
                <c:pt idx="5">
                  <c:v>48.989367483611588</c:v>
                </c:pt>
                <c:pt idx="6">
                  <c:v>39.100780176878914</c:v>
                </c:pt>
                <c:pt idx="7">
                  <c:v>30.533172088770041</c:v>
                </c:pt>
                <c:pt idx="8">
                  <c:v>23.316664443505189</c:v>
                </c:pt>
                <c:pt idx="9">
                  <c:v>17.166063788194943</c:v>
                </c:pt>
                <c:pt idx="10">
                  <c:v>12.503506291933093</c:v>
                </c:pt>
                <c:pt idx="11">
                  <c:v>8.7461571711899087</c:v>
                </c:pt>
                <c:pt idx="12">
                  <c:v>5.7608728567974632</c:v>
                </c:pt>
                <c:pt idx="13">
                  <c:v>3.3007923318612642</c:v>
                </c:pt>
                <c:pt idx="14">
                  <c:v>1.9398168381883309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2E-4AB7-99E3-8FE430C9BB7A}"/>
            </c:ext>
          </c:extLst>
        </c:ser>
        <c:ser>
          <c:idx val="6"/>
          <c:order val="5"/>
          <c:tx>
            <c:strRef>
              <c:f>'Moedas Chart Curto'!$I$1</c:f>
              <c:strCache>
                <c:ptCount val="1"/>
                <c:pt idx="0">
                  <c:v>Cruzeiro (mar-90 a jul/93)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'Moedas Chart Curto'!$C$2:$C$62</c:f>
              <c:numCache>
                <c:formatCode>_-* #,##0_-;\-* #,##0_-;_-* "-"??_-;_-@_-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'Moedas Chart Curto'!$I$2:$I$62</c:f>
              <c:numCache>
                <c:formatCode>_(* #,##0.00_);_(* \(#,##0.00\);_(* "-"??_);_(@_)</c:formatCode>
                <c:ptCount val="61"/>
                <c:pt idx="0">
                  <c:v>100</c:v>
                </c:pt>
                <c:pt idx="1">
                  <c:v>55.831611858634353</c:v>
                </c:pt>
                <c:pt idx="2">
                  <c:v>46.452792960008615</c:v>
                </c:pt>
                <c:pt idx="3">
                  <c:v>42.801799465593504</c:v>
                </c:pt>
                <c:pt idx="4">
                  <c:v>38.318531303127571</c:v>
                </c:pt>
                <c:pt idx="5">
                  <c:v>34.425057320211636</c:v>
                </c:pt>
                <c:pt idx="6">
                  <c:v>30.783383099536472</c:v>
                </c:pt>
                <c:pt idx="7">
                  <c:v>27.210627684554471</c:v>
                </c:pt>
                <c:pt idx="8">
                  <c:v>23.491865392864081</c:v>
                </c:pt>
                <c:pt idx="9">
                  <c:v>19.814326410985224</c:v>
                </c:pt>
                <c:pt idx="10">
                  <c:v>17.076899432030704</c:v>
                </c:pt>
                <c:pt idx="11">
                  <c:v>14.110807661568916</c:v>
                </c:pt>
                <c:pt idx="12">
                  <c:v>11.706327909050039</c:v>
                </c:pt>
                <c:pt idx="13">
                  <c:v>10.891633707713099</c:v>
                </c:pt>
                <c:pt idx="14">
                  <c:v>10.161053930136298</c:v>
                </c:pt>
                <c:pt idx="15">
                  <c:v>9.607653110945817</c:v>
                </c:pt>
                <c:pt idx="16">
                  <c:v>8.7517335679958279</c:v>
                </c:pt>
                <c:pt idx="17">
                  <c:v>7.8631927834643545</c:v>
                </c:pt>
                <c:pt idx="18">
                  <c:v>6.87221882840793</c:v>
                </c:pt>
                <c:pt idx="19">
                  <c:v>5.9136208832354615</c:v>
                </c:pt>
                <c:pt idx="20">
                  <c:v>4.7244714254497575</c:v>
                </c:pt>
                <c:pt idx="21">
                  <c:v>3.7678215371638544</c:v>
                </c:pt>
                <c:pt idx="22">
                  <c:v>3.0570560139260485</c:v>
                </c:pt>
                <c:pt idx="23">
                  <c:v>2.4283549240813787</c:v>
                </c:pt>
                <c:pt idx="24">
                  <c:v>1.997495207766208</c:v>
                </c:pt>
                <c:pt idx="25">
                  <c:v>1.6407879150371349</c:v>
                </c:pt>
                <c:pt idx="26">
                  <c:v>1.3369085920615456</c:v>
                </c:pt>
                <c:pt idx="27">
                  <c:v>1.0910867477854773</c:v>
                </c:pt>
                <c:pt idx="28">
                  <c:v>0.89104675196854022</c:v>
                </c:pt>
                <c:pt idx="29">
                  <c:v>0.73579417999053687</c:v>
                </c:pt>
                <c:pt idx="30">
                  <c:v>0.59742950632554148</c:v>
                </c:pt>
                <c:pt idx="31">
                  <c:v>0.48021019719117553</c:v>
                </c:pt>
                <c:pt idx="32">
                  <c:v>0.37973287774092646</c:v>
                </c:pt>
                <c:pt idx="33">
                  <c:v>0.31153735149801165</c:v>
                </c:pt>
                <c:pt idx="34">
                  <c:v>0.24865300622396974</c:v>
                </c:pt>
                <c:pt idx="35">
                  <c:v>0.1951444092167397</c:v>
                </c:pt>
                <c:pt idx="36">
                  <c:v>0.15599073478556333</c:v>
                </c:pt>
                <c:pt idx="37">
                  <c:v>0.12463305751483168</c:v>
                </c:pt>
                <c:pt idx="38">
                  <c:v>9.6809893983868023E-2</c:v>
                </c:pt>
                <c:pt idx="39">
                  <c:v>7.4965072002375732E-2</c:v>
                </c:pt>
                <c:pt idx="40">
                  <c:v>5.7431297021662255E-2</c:v>
                </c:pt>
                <c:pt idx="41">
                  <c:v>4.387752847556136E-2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2E-4AB7-99E3-8FE430C9BB7A}"/>
            </c:ext>
          </c:extLst>
        </c:ser>
        <c:ser>
          <c:idx val="7"/>
          <c:order val="6"/>
          <c:tx>
            <c:strRef>
              <c:f>'Moedas Chart Curto'!$J$1</c:f>
              <c:strCache>
                <c:ptCount val="1"/>
                <c:pt idx="0">
                  <c:v>Cruzeiro Real (ago/93 a jun-94)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'Moedas Chart Curto'!$C$2:$C$62</c:f>
              <c:numCache>
                <c:formatCode>_-* #,##0_-;\-* #,##0_-;_-* "-"??_-;_-@_-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'Moedas Chart Curto'!$J$2:$J$62</c:f>
              <c:numCache>
                <c:formatCode>_(* #,##0.00_);_(* \(#,##0.00\);_(* "-"??_);_(@_)</c:formatCode>
                <c:ptCount val="61"/>
                <c:pt idx="0">
                  <c:v>100</c:v>
                </c:pt>
                <c:pt idx="1">
                  <c:v>74.643576920206016</c:v>
                </c:pt>
                <c:pt idx="2">
                  <c:v>55.654322189238002</c:v>
                </c:pt>
                <c:pt idx="3">
                  <c:v>41.155307394245369</c:v>
                </c:pt>
                <c:pt idx="4">
                  <c:v>30.29689884735377</c:v>
                </c:pt>
                <c:pt idx="5">
                  <c:v>21.871858827139597</c:v>
                </c:pt>
                <c:pt idx="6">
                  <c:v>15.589350553912759</c:v>
                </c:pt>
                <c:pt idx="7">
                  <c:v>11.281098888423735</c:v>
                </c:pt>
                <c:pt idx="8">
                  <c:v>7.947794059760275</c:v>
                </c:pt>
                <c:pt idx="9">
                  <c:v>5.4355040758858406</c:v>
                </c:pt>
                <c:pt idx="10">
                  <c:v>3.7460400247317991</c:v>
                </c:pt>
                <c:pt idx="11">
                  <c:v>2.484935339788922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2E-4AB7-99E3-8FE430C9B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6522095"/>
        <c:axId val="916522511"/>
      </c:lineChart>
      <c:lineChart>
        <c:grouping val="standard"/>
        <c:varyColors val="0"/>
        <c:ser>
          <c:idx val="8"/>
          <c:order val="7"/>
          <c:tx>
            <c:strRef>
              <c:f>'Moedas Chart Curto'!$K$1</c:f>
              <c:strCache>
                <c:ptCount val="1"/>
                <c:pt idx="0">
                  <c:v>Real (jul/94 a jun-21)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'Moedas Chart Curto'!$C$2:$C$62</c:f>
              <c:numCache>
                <c:formatCode>_-* #,##0_-;\-* #,##0_-;_-* "-"??_-;_-@_-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'Moedas Chart Curto'!$K$2:$K$62</c:f>
              <c:numCache>
                <c:formatCode>_(* #,##0.00_);_(* \(#,##0.00\);_(* "-"??_);_(@_)</c:formatCode>
                <c:ptCount val="61"/>
                <c:pt idx="0">
                  <c:v>100</c:v>
                </c:pt>
                <c:pt idx="1">
                  <c:v>93.501636278634862</c:v>
                </c:pt>
                <c:pt idx="2">
                  <c:v>91.713228326272542</c:v>
                </c:pt>
                <c:pt idx="3">
                  <c:v>90.967296495013429</c:v>
                </c:pt>
                <c:pt idx="4">
                  <c:v>88.172236594953389</c:v>
                </c:pt>
                <c:pt idx="5">
                  <c:v>85.587494268058052</c:v>
                </c:pt>
                <c:pt idx="6">
                  <c:v>84.530858536353634</c:v>
                </c:pt>
                <c:pt idx="7">
                  <c:v>83.859978706700034</c:v>
                </c:pt>
                <c:pt idx="8">
                  <c:v>82.767448387978703</c:v>
                </c:pt>
                <c:pt idx="9">
                  <c:v>81.208249988205154</c:v>
                </c:pt>
                <c:pt idx="10">
                  <c:v>79.11949531196916</c:v>
                </c:pt>
                <c:pt idx="11">
                  <c:v>77.590953527477851</c:v>
                </c:pt>
                <c:pt idx="12">
                  <c:v>75.580511910654451</c:v>
                </c:pt>
                <c:pt idx="13">
                  <c:v>72.869756952038614</c:v>
                </c:pt>
                <c:pt idx="14">
                  <c:v>71.842410482143976</c:v>
                </c:pt>
                <c:pt idx="15">
                  <c:v>71.314681836553476</c:v>
                </c:pt>
                <c:pt idx="16">
                  <c:v>70.274617497589162</c:v>
                </c:pt>
                <c:pt idx="17">
                  <c:v>69.46191311415356</c:v>
                </c:pt>
                <c:pt idx="18">
                  <c:v>68.631472299331648</c:v>
                </c:pt>
                <c:pt idx="19">
                  <c:v>67.404706638510746</c:v>
                </c:pt>
                <c:pt idx="20">
                  <c:v>67.136161990548558</c:v>
                </c:pt>
                <c:pt idx="21">
                  <c:v>66.982103153295967</c:v>
                </c:pt>
                <c:pt idx="22">
                  <c:v>65.914291628907662</c:v>
                </c:pt>
                <c:pt idx="23">
                  <c:v>65.042719191738371</c:v>
                </c:pt>
                <c:pt idx="24">
                  <c:v>64.13836820011673</c:v>
                </c:pt>
                <c:pt idx="25">
                  <c:v>63.309020037623839</c:v>
                </c:pt>
                <c:pt idx="26">
                  <c:v>63.094498741901376</c:v>
                </c:pt>
                <c:pt idx="27">
                  <c:v>63.050363487460153</c:v>
                </c:pt>
                <c:pt idx="28">
                  <c:v>62.68678016251755</c:v>
                </c:pt>
                <c:pt idx="29">
                  <c:v>62.474367313651129</c:v>
                </c:pt>
                <c:pt idx="30">
                  <c:v>62.368341133723796</c:v>
                </c:pt>
                <c:pt idx="31">
                  <c:v>61.610531595104014</c:v>
                </c:pt>
                <c:pt idx="32">
                  <c:v>61.604371157988226</c:v>
                </c:pt>
                <c:pt idx="33">
                  <c:v>61.475273084510754</c:v>
                </c:pt>
                <c:pt idx="34">
                  <c:v>61.084333351063947</c:v>
                </c:pt>
                <c:pt idx="35">
                  <c:v>60.750207211401239</c:v>
                </c:pt>
                <c:pt idx="36">
                  <c:v>59.899632430882704</c:v>
                </c:pt>
                <c:pt idx="37">
                  <c:v>59.833815234125161</c:v>
                </c:pt>
                <c:pt idx="38">
                  <c:v>60.292034697828662</c:v>
                </c:pt>
                <c:pt idx="39">
                  <c:v>60.286006097218937</c:v>
                </c:pt>
                <c:pt idx="40">
                  <c:v>60.153668027558311</c:v>
                </c:pt>
                <c:pt idx="41">
                  <c:v>59.836534395263413</c:v>
                </c:pt>
                <c:pt idx="42">
                  <c:v>59.497399219711063</c:v>
                </c:pt>
                <c:pt idx="43">
                  <c:v>59.354947346080472</c:v>
                </c:pt>
                <c:pt idx="44">
                  <c:v>59.450067454006884</c:v>
                </c:pt>
                <c:pt idx="45">
                  <c:v>59.587117825004391</c:v>
                </c:pt>
                <c:pt idx="46">
                  <c:v>59.219954109525325</c:v>
                </c:pt>
                <c:pt idx="47">
                  <c:v>58.913603371990973</c:v>
                </c:pt>
                <c:pt idx="48">
                  <c:v>58.801879800370273</c:v>
                </c:pt>
                <c:pt idx="49">
                  <c:v>59.258167691595567</c:v>
                </c:pt>
                <c:pt idx="50">
                  <c:v>59.856735042015728</c:v>
                </c:pt>
                <c:pt idx="51">
                  <c:v>60.254414175574517</c:v>
                </c:pt>
                <c:pt idx="52">
                  <c:v>60.242365702434036</c:v>
                </c:pt>
                <c:pt idx="53">
                  <c:v>60.508603558089632</c:v>
                </c:pt>
                <c:pt idx="54">
                  <c:v>60.581301119432943</c:v>
                </c:pt>
                <c:pt idx="55">
                  <c:v>60.279901611376062</c:v>
                </c:pt>
                <c:pt idx="56">
                  <c:v>59.441772617469738</c:v>
                </c:pt>
                <c:pt idx="57">
                  <c:v>59.1107524040073</c:v>
                </c:pt>
                <c:pt idx="58">
                  <c:v>58.834231515882664</c:v>
                </c:pt>
                <c:pt idx="59">
                  <c:v>59.052726604318636</c:v>
                </c:pt>
                <c:pt idx="60">
                  <c:v>59.100006609606325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2E-4AB7-99E3-8FE430C9B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4377535"/>
        <c:axId val="1504365887"/>
      </c:lineChart>
      <c:catAx>
        <c:axId val="91652209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pt-BR"/>
          </a:p>
        </c:txPr>
        <c:crossAx val="916522511"/>
        <c:crosses val="autoZero"/>
        <c:auto val="1"/>
        <c:lblAlgn val="ctr"/>
        <c:lblOffset val="100"/>
        <c:noMultiLvlLbl val="0"/>
      </c:catAx>
      <c:valAx>
        <c:axId val="91652251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pt-BR"/>
          </a:p>
        </c:txPr>
        <c:crossAx val="916522095"/>
        <c:crosses val="autoZero"/>
        <c:crossBetween val="between"/>
      </c:valAx>
      <c:valAx>
        <c:axId val="1504365887"/>
        <c:scaling>
          <c:orientation val="minMax"/>
          <c:max val="100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pt-BR"/>
          </a:p>
        </c:txPr>
        <c:crossAx val="1504377535"/>
        <c:crosses val="max"/>
        <c:crossBetween val="between"/>
      </c:valAx>
      <c:catAx>
        <c:axId val="1504377535"/>
        <c:scaling>
          <c:orientation val="minMax"/>
        </c:scaling>
        <c:delete val="1"/>
        <c:axPos val="b"/>
        <c:numFmt formatCode="_-* #,##0_-;\-* #,##0_-;_-* &quot;-&quot;??_-;_-@_-" sourceLinked="1"/>
        <c:majorTickMark val="out"/>
        <c:minorTickMark val="none"/>
        <c:tickLblPos val="nextTo"/>
        <c:crossAx val="1504365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'Moedas Chart'!$D$1</c:f>
              <c:strCache>
                <c:ptCount val="1"/>
                <c:pt idx="0">
                  <c:v>Cruzeiro (nov/42 a jan/67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'Moedas Chart'!$C$2:$C$326</c:f>
              <c:numCache>
                <c:formatCode>_-* #,##0_-;\-* #,##0_-;_-* "-"??_-;_-@_-</c:formatCode>
                <c:ptCount val="3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</c:numCache>
            </c:numRef>
          </c:cat>
          <c:val>
            <c:numRef>
              <c:f>'Moedas Chart'!$D$2:$D$326</c:f>
              <c:numCache>
                <c:formatCode>_(* #,##0.00_);_(* \(#,##0.00\);_(* "-"??_);_(@_)</c:formatCode>
                <c:ptCount val="325"/>
                <c:pt idx="0">
                  <c:v>100</c:v>
                </c:pt>
                <c:pt idx="1">
                  <c:v>99.72078181092941</c:v>
                </c:pt>
                <c:pt idx="2">
                  <c:v>99.93063614683777</c:v>
                </c:pt>
                <c:pt idx="3">
                  <c:v>98.115499407793592</c:v>
                </c:pt>
                <c:pt idx="4">
                  <c:v>96.760847542202754</c:v>
                </c:pt>
                <c:pt idx="5">
                  <c:v>96.89650264590702</c:v>
                </c:pt>
                <c:pt idx="6">
                  <c:v>93.9739139229047</c:v>
                </c:pt>
                <c:pt idx="7">
                  <c:v>93.59951585946682</c:v>
                </c:pt>
                <c:pt idx="8">
                  <c:v>94.041510960983459</c:v>
                </c:pt>
                <c:pt idx="9">
                  <c:v>91.231578347869075</c:v>
                </c:pt>
                <c:pt idx="10">
                  <c:v>91.058567070435259</c:v>
                </c:pt>
                <c:pt idx="11">
                  <c:v>89.203141722605082</c:v>
                </c:pt>
                <c:pt idx="12">
                  <c:v>85.615838105965139</c:v>
                </c:pt>
                <c:pt idx="13">
                  <c:v>85.513222239277994</c:v>
                </c:pt>
                <c:pt idx="14">
                  <c:v>83.82827393322026</c:v>
                </c:pt>
                <c:pt idx="15">
                  <c:v>75.897033891552979</c:v>
                </c:pt>
                <c:pt idx="16">
                  <c:v>75.406889112322901</c:v>
                </c:pt>
                <c:pt idx="17">
                  <c:v>74.483296238959795</c:v>
                </c:pt>
                <c:pt idx="18">
                  <c:v>71.487951088357605</c:v>
                </c:pt>
                <c:pt idx="19">
                  <c:v>69.130597706563776</c:v>
                </c:pt>
                <c:pt idx="20">
                  <c:v>67.961657202677713</c:v>
                </c:pt>
                <c:pt idx="21">
                  <c:v>64.260265887554567</c:v>
                </c:pt>
                <c:pt idx="22">
                  <c:v>63.192315751356645</c:v>
                </c:pt>
                <c:pt idx="23">
                  <c:v>62.809179754852053</c:v>
                </c:pt>
                <c:pt idx="24">
                  <c:v>62.640051615490229</c:v>
                </c:pt>
                <c:pt idx="25">
                  <c:v>60.510096228255641</c:v>
                </c:pt>
                <c:pt idx="26">
                  <c:v>61.139836544665705</c:v>
                </c:pt>
                <c:pt idx="27">
                  <c:v>58.134293567239425</c:v>
                </c:pt>
                <c:pt idx="28">
                  <c:v>56.705319515450093</c:v>
                </c:pt>
                <c:pt idx="29">
                  <c:v>55.983137047536871</c:v>
                </c:pt>
                <c:pt idx="30">
                  <c:v>55.324772257670588</c:v>
                </c:pt>
                <c:pt idx="31">
                  <c:v>54.956563283670015</c:v>
                </c:pt>
                <c:pt idx="32">
                  <c:v>54.846869544580848</c:v>
                </c:pt>
                <c:pt idx="33">
                  <c:v>53.32704865783262</c:v>
                </c:pt>
                <c:pt idx="34">
                  <c:v>52.179108275765778</c:v>
                </c:pt>
                <c:pt idx="35">
                  <c:v>51.831834981390465</c:v>
                </c:pt>
                <c:pt idx="36">
                  <c:v>52.803417870202182</c:v>
                </c:pt>
                <c:pt idx="37">
                  <c:v>53.100782250806702</c:v>
                </c:pt>
                <c:pt idx="38">
                  <c:v>53.143296888317352</c:v>
                </c:pt>
                <c:pt idx="39">
                  <c:v>54.866092182859127</c:v>
                </c:pt>
                <c:pt idx="40">
                  <c:v>53.732339812808867</c:v>
                </c:pt>
                <c:pt idx="41">
                  <c:v>49.618930476321786</c:v>
                </c:pt>
                <c:pt idx="42">
                  <c:v>48.962828573437726</c:v>
                </c:pt>
                <c:pt idx="43">
                  <c:v>48.191760406926889</c:v>
                </c:pt>
                <c:pt idx="44">
                  <c:v>47.25145642408755</c:v>
                </c:pt>
                <c:pt idx="45">
                  <c:v>45.715418366957763</c:v>
                </c:pt>
                <c:pt idx="46">
                  <c:v>44.444311070345869</c:v>
                </c:pt>
                <c:pt idx="47">
                  <c:v>45.565215368408722</c:v>
                </c:pt>
                <c:pt idx="48">
                  <c:v>45.096214735163031</c:v>
                </c:pt>
                <c:pt idx="49">
                  <c:v>44.526278372001414</c:v>
                </c:pt>
                <c:pt idx="50">
                  <c:v>44.669219875603339</c:v>
                </c:pt>
                <c:pt idx="51">
                  <c:v>38.244195098975467</c:v>
                </c:pt>
                <c:pt idx="52">
                  <c:v>37.043970456194764</c:v>
                </c:pt>
                <c:pt idx="53">
                  <c:v>35.818961957256583</c:v>
                </c:pt>
                <c:pt idx="54">
                  <c:v>36.177115399713756</c:v>
                </c:pt>
                <c:pt idx="55">
                  <c:v>35.947054252497772</c:v>
                </c:pt>
                <c:pt idx="56">
                  <c:v>36.376294527927314</c:v>
                </c:pt>
                <c:pt idx="57">
                  <c:v>36.198919820805379</c:v>
                </c:pt>
                <c:pt idx="58">
                  <c:v>36.198919820805379</c:v>
                </c:pt>
                <c:pt idx="59">
                  <c:v>36.209782755632062</c:v>
                </c:pt>
                <c:pt idx="60">
                  <c:v>35.745096501117537</c:v>
                </c:pt>
                <c:pt idx="61">
                  <c:v>35.535437420337544</c:v>
                </c:pt>
                <c:pt idx="62">
                  <c:v>35.883507442530089</c:v>
                </c:pt>
                <c:pt idx="63">
                  <c:v>33.810899314548287</c:v>
                </c:pt>
                <c:pt idx="64">
                  <c:v>33.713131233969776</c:v>
                </c:pt>
                <c:pt idx="65">
                  <c:v>33.5020682042828</c:v>
                </c:pt>
                <c:pt idx="66">
                  <c:v>33.016722385220064</c:v>
                </c:pt>
                <c:pt idx="67">
                  <c:v>33.046464203002763</c:v>
                </c:pt>
                <c:pt idx="68">
                  <c:v>32.408026089048512</c:v>
                </c:pt>
                <c:pt idx="69">
                  <c:v>32.408026089048512</c:v>
                </c:pt>
                <c:pt idx="70">
                  <c:v>32.682559589601162</c:v>
                </c:pt>
                <c:pt idx="71">
                  <c:v>32.215435770922781</c:v>
                </c:pt>
                <c:pt idx="72">
                  <c:v>34.057972059332677</c:v>
                </c:pt>
                <c:pt idx="73">
                  <c:v>34.489085629703972</c:v>
                </c:pt>
                <c:pt idx="74">
                  <c:v>34.746207565690085</c:v>
                </c:pt>
                <c:pt idx="75">
                  <c:v>34.704562091180662</c:v>
                </c:pt>
                <c:pt idx="76">
                  <c:v>33.917672098495565</c:v>
                </c:pt>
                <c:pt idx="77">
                  <c:v>33.999270347329151</c:v>
                </c:pt>
                <c:pt idx="78">
                  <c:v>33.645987478801736</c:v>
                </c:pt>
                <c:pt idx="79">
                  <c:v>33.349179778770683</c:v>
                </c:pt>
                <c:pt idx="80">
                  <c:v>33.638470626155623</c:v>
                </c:pt>
                <c:pt idx="81">
                  <c:v>34.016048767474594</c:v>
                </c:pt>
                <c:pt idx="82">
                  <c:v>33.99225418954191</c:v>
                </c:pt>
                <c:pt idx="83">
                  <c:v>34.118492612207085</c:v>
                </c:pt>
                <c:pt idx="84">
                  <c:v>34.228022283514328</c:v>
                </c:pt>
                <c:pt idx="85">
                  <c:v>33.616207310463885</c:v>
                </c:pt>
                <c:pt idx="86">
                  <c:v>33.336183370154586</c:v>
                </c:pt>
                <c:pt idx="87">
                  <c:v>32.833825834880912</c:v>
                </c:pt>
                <c:pt idx="88">
                  <c:v>32.673724584417272</c:v>
                </c:pt>
                <c:pt idx="89">
                  <c:v>32.469168820845944</c:v>
                </c:pt>
                <c:pt idx="90">
                  <c:v>32.265893690595192</c:v>
                </c:pt>
                <c:pt idx="91">
                  <c:v>31.851820030202564</c:v>
                </c:pt>
                <c:pt idx="92">
                  <c:v>32.281159450899523</c:v>
                </c:pt>
                <c:pt idx="93">
                  <c:v>32.117360910257212</c:v>
                </c:pt>
                <c:pt idx="94">
                  <c:v>31.830882963584948</c:v>
                </c:pt>
                <c:pt idx="95">
                  <c:v>31.024252401154921</c:v>
                </c:pt>
                <c:pt idx="96">
                  <c:v>30.962327745663597</c:v>
                </c:pt>
                <c:pt idx="97">
                  <c:v>31.623253749018073</c:v>
                </c:pt>
                <c:pt idx="98">
                  <c:v>32.140719330234859</c:v>
                </c:pt>
                <c:pt idx="99">
                  <c:v>31.372102811356623</c:v>
                </c:pt>
                <c:pt idx="100">
                  <c:v>30.74189398467087</c:v>
                </c:pt>
                <c:pt idx="101">
                  <c:v>30.558542728301063</c:v>
                </c:pt>
                <c:pt idx="102">
                  <c:v>30.208128438415443</c:v>
                </c:pt>
                <c:pt idx="103">
                  <c:v>29.711939056177286</c:v>
                </c:pt>
                <c:pt idx="104">
                  <c:v>28.995744175053463</c:v>
                </c:pt>
                <c:pt idx="105">
                  <c:v>28.457890053050807</c:v>
                </c:pt>
                <c:pt idx="106">
                  <c:v>29.050520674817072</c:v>
                </c:pt>
                <c:pt idx="107">
                  <c:v>28.940546597745641</c:v>
                </c:pt>
                <c:pt idx="108">
                  <c:v>28.928975007742544</c:v>
                </c:pt>
                <c:pt idx="109">
                  <c:v>28.845323569391311</c:v>
                </c:pt>
                <c:pt idx="110">
                  <c:v>28.885763638485191</c:v>
                </c:pt>
                <c:pt idx="111">
                  <c:v>25.456740670208156</c:v>
                </c:pt>
                <c:pt idx="112">
                  <c:v>25.902259534196329</c:v>
                </c:pt>
                <c:pt idx="113">
                  <c:v>25.456766126974276</c:v>
                </c:pt>
                <c:pt idx="114">
                  <c:v>24.205349554981723</c:v>
                </c:pt>
                <c:pt idx="115">
                  <c:v>24.008480018827338</c:v>
                </c:pt>
                <c:pt idx="116">
                  <c:v>24.008480018827338</c:v>
                </c:pt>
                <c:pt idx="117">
                  <c:v>23.623418300528716</c:v>
                </c:pt>
                <c:pt idx="118">
                  <c:v>23.623418300528716</c:v>
                </c:pt>
                <c:pt idx="119">
                  <c:v>23.069744434110074</c:v>
                </c:pt>
                <c:pt idx="120">
                  <c:v>23.069744434110074</c:v>
                </c:pt>
                <c:pt idx="121">
                  <c:v>23.069744434110074</c:v>
                </c:pt>
                <c:pt idx="122">
                  <c:v>22.715384436894521</c:v>
                </c:pt>
                <c:pt idx="123">
                  <c:v>21.873263781313934</c:v>
                </c:pt>
                <c:pt idx="124">
                  <c:v>21.092829104449311</c:v>
                </c:pt>
                <c:pt idx="125">
                  <c:v>19.687165488565721</c:v>
                </c:pt>
                <c:pt idx="126">
                  <c:v>19.428762941444507</c:v>
                </c:pt>
                <c:pt idx="127">
                  <c:v>19.819201205186687</c:v>
                </c:pt>
                <c:pt idx="128">
                  <c:v>19.557135588303417</c:v>
                </c:pt>
                <c:pt idx="129">
                  <c:v>19.428904816514425</c:v>
                </c:pt>
                <c:pt idx="130">
                  <c:v>19.428904816514425</c:v>
                </c:pt>
                <c:pt idx="131">
                  <c:v>19.428904816514425</c:v>
                </c:pt>
                <c:pt idx="132">
                  <c:v>19.175784461621024</c:v>
                </c:pt>
                <c:pt idx="133">
                  <c:v>19.301242538118796</c:v>
                </c:pt>
                <c:pt idx="134">
                  <c:v>19.051665717223173</c:v>
                </c:pt>
                <c:pt idx="135">
                  <c:v>18.341836639282921</c:v>
                </c:pt>
                <c:pt idx="136">
                  <c:v>18.117183563100475</c:v>
                </c:pt>
                <c:pt idx="137">
                  <c:v>17.789850317262843</c:v>
                </c:pt>
                <c:pt idx="138">
                  <c:v>17.069516712015773</c:v>
                </c:pt>
                <c:pt idx="139">
                  <c:v>16.971084422366051</c:v>
                </c:pt>
                <c:pt idx="140">
                  <c:v>16.684117599652033</c:v>
                </c:pt>
                <c:pt idx="141">
                  <c:v>16.406841970353071</c:v>
                </c:pt>
                <c:pt idx="142">
                  <c:v>16.226725319308745</c:v>
                </c:pt>
                <c:pt idx="143">
                  <c:v>16.050173411779173</c:v>
                </c:pt>
                <c:pt idx="144">
                  <c:v>15.877112881372216</c:v>
                </c:pt>
                <c:pt idx="145">
                  <c:v>15.625541660635976</c:v>
                </c:pt>
                <c:pt idx="146">
                  <c:v>15.543162897280387</c:v>
                </c:pt>
                <c:pt idx="147">
                  <c:v>14.83975835142294</c:v>
                </c:pt>
                <c:pt idx="148">
                  <c:v>14.83975835142294</c:v>
                </c:pt>
                <c:pt idx="149">
                  <c:v>14.619011281078654</c:v>
                </c:pt>
                <c:pt idx="150">
                  <c:v>14.265233490513911</c:v>
                </c:pt>
                <c:pt idx="151">
                  <c:v>14.128190047057455</c:v>
                </c:pt>
                <c:pt idx="152">
                  <c:v>14.060698693329472</c:v>
                </c:pt>
                <c:pt idx="153">
                  <c:v>13.862465437572189</c:v>
                </c:pt>
                <c:pt idx="154">
                  <c:v>13.797616639367165</c:v>
                </c:pt>
                <c:pt idx="155">
                  <c:v>13.544337527601026</c:v>
                </c:pt>
                <c:pt idx="156">
                  <c:v>13.24111597184576</c:v>
                </c:pt>
                <c:pt idx="157">
                  <c:v>13.24111597184576</c:v>
                </c:pt>
                <c:pt idx="158">
                  <c:v>13.123008891819387</c:v>
                </c:pt>
                <c:pt idx="159">
                  <c:v>12.781736526560231</c:v>
                </c:pt>
                <c:pt idx="160">
                  <c:v>12.200970338450009</c:v>
                </c:pt>
                <c:pt idx="161">
                  <c:v>12.1511506209043</c:v>
                </c:pt>
                <c:pt idx="162">
                  <c:v>12.101534330150685</c:v>
                </c:pt>
                <c:pt idx="163">
                  <c:v>11.810984120779507</c:v>
                </c:pt>
                <c:pt idx="164">
                  <c:v>11.670932925671449</c:v>
                </c:pt>
                <c:pt idx="165">
                  <c:v>11.533682108579356</c:v>
                </c:pt>
                <c:pt idx="166">
                  <c:v>11.141501264083614</c:v>
                </c:pt>
                <c:pt idx="167">
                  <c:v>10.895268202702535</c:v>
                </c:pt>
                <c:pt idx="168">
                  <c:v>10.524795404465356</c:v>
                </c:pt>
                <c:pt idx="169">
                  <c:v>10.450596171646664</c:v>
                </c:pt>
                <c:pt idx="170">
                  <c:v>10.376920039367155</c:v>
                </c:pt>
                <c:pt idx="171">
                  <c:v>10.127776731765719</c:v>
                </c:pt>
                <c:pt idx="172">
                  <c:v>10.058373951500368</c:v>
                </c:pt>
                <c:pt idx="173">
                  <c:v>9.7910775348003192</c:v>
                </c:pt>
                <c:pt idx="174">
                  <c:v>9.6311996210902215</c:v>
                </c:pt>
                <c:pt idx="175">
                  <c:v>9.599521201126505</c:v>
                </c:pt>
                <c:pt idx="176">
                  <c:v>9.6945275713254944</c:v>
                </c:pt>
                <c:pt idx="177">
                  <c:v>9.5994925946385745</c:v>
                </c:pt>
                <c:pt idx="178">
                  <c:v>9.5063305551976374</c:v>
                </c:pt>
                <c:pt idx="179">
                  <c:v>9.2962356299605293</c:v>
                </c:pt>
                <c:pt idx="180">
                  <c:v>9.2380360031407438</c:v>
                </c:pt>
                <c:pt idx="181">
                  <c:v>9.1802007384882671</c:v>
                </c:pt>
                <c:pt idx="182">
                  <c:v>9.1236342064085338</c:v>
                </c:pt>
                <c:pt idx="183">
                  <c:v>9.0395662403730661</c:v>
                </c:pt>
                <c:pt idx="184">
                  <c:v>8.9571603650149267</c:v>
                </c:pt>
                <c:pt idx="185">
                  <c:v>8.7970539825328284</c:v>
                </c:pt>
                <c:pt idx="186">
                  <c:v>8.5917120641984859</c:v>
                </c:pt>
                <c:pt idx="187">
                  <c:v>8.5421674927405888</c:v>
                </c:pt>
                <c:pt idx="188">
                  <c:v>8.4929086227287609</c:v>
                </c:pt>
                <c:pt idx="189">
                  <c:v>8.30115201126846</c:v>
                </c:pt>
                <c:pt idx="190">
                  <c:v>8.2779736849505987</c:v>
                </c:pt>
                <c:pt idx="191">
                  <c:v>8.1180481366584267</c:v>
                </c:pt>
                <c:pt idx="192">
                  <c:v>7.9007767753366682</c:v>
                </c:pt>
                <c:pt idx="193">
                  <c:v>7.4416283086904667</c:v>
                </c:pt>
                <c:pt idx="194">
                  <c:v>7.4416283086904667</c:v>
                </c:pt>
                <c:pt idx="195">
                  <c:v>7.049666832787481</c:v>
                </c:pt>
                <c:pt idx="196">
                  <c:v>6.7896242249710888</c:v>
                </c:pt>
                <c:pt idx="197">
                  <c:v>6.5190823091417069</c:v>
                </c:pt>
                <c:pt idx="198">
                  <c:v>6.4057013944597685</c:v>
                </c:pt>
                <c:pt idx="199">
                  <c:v>6.3504524580745212</c:v>
                </c:pt>
                <c:pt idx="200">
                  <c:v>6.2559870535656801</c:v>
                </c:pt>
                <c:pt idx="201">
                  <c:v>6.1641413474881066</c:v>
                </c:pt>
                <c:pt idx="202">
                  <c:v>5.8113899759480603</c:v>
                </c:pt>
                <c:pt idx="203">
                  <c:v>5.7322844505307353</c:v>
                </c:pt>
                <c:pt idx="204">
                  <c:v>5.5070462585558033</c:v>
                </c:pt>
                <c:pt idx="205">
                  <c:v>5.3280246309556913</c:v>
                </c:pt>
                <c:pt idx="206">
                  <c:v>5.2148621228890004</c:v>
                </c:pt>
                <c:pt idx="207">
                  <c:v>5.0022658253131889</c:v>
                </c:pt>
                <c:pt idx="208">
                  <c:v>4.8941060809247521</c:v>
                </c:pt>
                <c:pt idx="209">
                  <c:v>4.7906285052121698</c:v>
                </c:pt>
                <c:pt idx="210">
                  <c:v>4.7291495609202077</c:v>
                </c:pt>
                <c:pt idx="211">
                  <c:v>4.6767697398340653</c:v>
                </c:pt>
                <c:pt idx="212">
                  <c:v>4.5752002933223102</c:v>
                </c:pt>
                <c:pt idx="213">
                  <c:v>4.5053671032223628</c:v>
                </c:pt>
                <c:pt idx="214">
                  <c:v>4.4244005727411988</c:v>
                </c:pt>
                <c:pt idx="215">
                  <c:v>4.3207036843175768</c:v>
                </c:pt>
                <c:pt idx="216">
                  <c:v>4.2034280419472481</c:v>
                </c:pt>
                <c:pt idx="217">
                  <c:v>4.0089919331876471</c:v>
                </c:pt>
                <c:pt idx="218">
                  <c:v>3.9446934302741781</c:v>
                </c:pt>
                <c:pt idx="219">
                  <c:v>3.8072516458586798</c:v>
                </c:pt>
                <c:pt idx="220">
                  <c:v>3.7491399762271582</c:v>
                </c:pt>
                <c:pt idx="221">
                  <c:v>3.5763998628514342</c:v>
                </c:pt>
                <c:pt idx="222">
                  <c:v>3.4668474824073612</c:v>
                </c:pt>
                <c:pt idx="223">
                  <c:v>3.4146040405863891</c:v>
                </c:pt>
                <c:pt idx="224">
                  <c:v>3.348635913098351</c:v>
                </c:pt>
                <c:pt idx="225">
                  <c:v>3.2382128547513309</c:v>
                </c:pt>
                <c:pt idx="226">
                  <c:v>3.2029800739380132</c:v>
                </c:pt>
                <c:pt idx="227">
                  <c:v>3.053656281759952</c:v>
                </c:pt>
                <c:pt idx="228">
                  <c:v>2.9438506524245169</c:v>
                </c:pt>
                <c:pt idx="229">
                  <c:v>2.8090177981149975</c:v>
                </c:pt>
                <c:pt idx="230">
                  <c:v>2.7488186692582413</c:v>
                </c:pt>
                <c:pt idx="231">
                  <c:v>2.6146853127159151</c:v>
                </c:pt>
                <c:pt idx="232">
                  <c:v>2.5338553277603597</c:v>
                </c:pt>
                <c:pt idx="233">
                  <c:v>2.4536218918953812</c:v>
                </c:pt>
                <c:pt idx="234">
                  <c:v>2.384240493533555</c:v>
                </c:pt>
                <c:pt idx="235">
                  <c:v>2.2951872290465491</c:v>
                </c:pt>
                <c:pt idx="236">
                  <c:v>2.2009850681305609</c:v>
                </c:pt>
                <c:pt idx="237">
                  <c:v>2.1356346479046779</c:v>
                </c:pt>
                <c:pt idx="238">
                  <c:v>2.0269880864698919</c:v>
                </c:pt>
                <c:pt idx="239">
                  <c:v>1.94659376401603</c:v>
                </c:pt>
                <c:pt idx="240">
                  <c:v>1.8915496686580799</c:v>
                </c:pt>
                <c:pt idx="241">
                  <c:v>1.7992482342414917</c:v>
                </c:pt>
                <c:pt idx="242">
                  <c:v>1.6996488137554238</c:v>
                </c:pt>
                <c:pt idx="243">
                  <c:v>1.5956147331537962</c:v>
                </c:pt>
                <c:pt idx="244">
                  <c:v>1.5238417850766843</c:v>
                </c:pt>
                <c:pt idx="245">
                  <c:v>1.4713158106369455</c:v>
                </c:pt>
                <c:pt idx="246">
                  <c:v>1.4189563223425072</c:v>
                </c:pt>
                <c:pt idx="247">
                  <c:v>1.3618930054155938</c:v>
                </c:pt>
                <c:pt idx="248">
                  <c:v>1.285896521023127</c:v>
                </c:pt>
                <c:pt idx="249">
                  <c:v>1.2063950849264724</c:v>
                </c:pt>
                <c:pt idx="250">
                  <c:v>1.1575466176611708</c:v>
                </c:pt>
                <c:pt idx="251">
                  <c:v>1.1137752503234595</c:v>
                </c:pt>
                <c:pt idx="252">
                  <c:v>1.0483577280906053</c:v>
                </c:pt>
                <c:pt idx="253">
                  <c:v>0.99691682016984151</c:v>
                </c:pt>
                <c:pt idx="254">
                  <c:v>0.94146455772012605</c:v>
                </c:pt>
                <c:pt idx="255">
                  <c:v>0.88383830052584111</c:v>
                </c:pt>
                <c:pt idx="256">
                  <c:v>0.83192611118772708</c:v>
                </c:pt>
                <c:pt idx="257">
                  <c:v>0.77381277200979182</c:v>
                </c:pt>
                <c:pt idx="258">
                  <c:v>0.75442407332533079</c:v>
                </c:pt>
                <c:pt idx="259">
                  <c:v>0.73703016151360956</c:v>
                </c:pt>
                <c:pt idx="260">
                  <c:v>0.6787899811324456</c:v>
                </c:pt>
                <c:pt idx="261">
                  <c:v>0.63231484036557573</c:v>
                </c:pt>
                <c:pt idx="262">
                  <c:v>0.61300517728121739</c:v>
                </c:pt>
                <c:pt idx="263">
                  <c:v>0.5931351497641193</c:v>
                </c:pt>
                <c:pt idx="264">
                  <c:v>0.56462175132234116</c:v>
                </c:pt>
                <c:pt idx="265">
                  <c:v>0.53130869607823572</c:v>
                </c:pt>
                <c:pt idx="266">
                  <c:v>0.50726436516921491</c:v>
                </c:pt>
                <c:pt idx="267">
                  <c:v>0.47936530445021253</c:v>
                </c:pt>
                <c:pt idx="268">
                  <c:v>0.46048540293007928</c:v>
                </c:pt>
                <c:pt idx="269">
                  <c:v>0.43964617426969566</c:v>
                </c:pt>
                <c:pt idx="270">
                  <c:v>0.42746346550286407</c:v>
                </c:pt>
                <c:pt idx="271">
                  <c:v>0.41424892480169012</c:v>
                </c:pt>
                <c:pt idx="272">
                  <c:v>0.40970124102629812</c:v>
                </c:pt>
                <c:pt idx="273">
                  <c:v>0.39630609501479797</c:v>
                </c:pt>
                <c:pt idx="274">
                  <c:v>0.39191662877254541</c:v>
                </c:pt>
                <c:pt idx="275">
                  <c:v>0.37980097758750403</c:v>
                </c:pt>
                <c:pt idx="276">
                  <c:v>0.37411443812795903</c:v>
                </c:pt>
                <c:pt idx="277">
                  <c:v>0.36844045511912443</c:v>
                </c:pt>
                <c:pt idx="278">
                  <c:v>0.35924381349368606</c:v>
                </c:pt>
                <c:pt idx="279">
                  <c:v>0.32933976301218015</c:v>
                </c:pt>
                <c:pt idx="280">
                  <c:v>0.3162167671744408</c:v>
                </c:pt>
                <c:pt idx="281">
                  <c:v>0.30531695198845304</c:v>
                </c:pt>
                <c:pt idx="282">
                  <c:v>0.29161122443978327</c:v>
                </c:pt>
                <c:pt idx="283">
                  <c:v>0.28361332857399657</c:v>
                </c:pt>
                <c:pt idx="284">
                  <c:v>0.27436715543580981</c:v>
                </c:pt>
                <c:pt idx="285">
                  <c:v>0.269462930107847</c:v>
                </c:pt>
                <c:pt idx="286">
                  <c:v>0.2652716382239092</c:v>
                </c:pt>
                <c:pt idx="287">
                  <c:v>0.25930756424624557</c:v>
                </c:pt>
                <c:pt idx="288">
                  <c:v>0.25469753879407286</c:v>
                </c:pt>
                <c:pt idx="289">
                  <c:v>0.24999758421090781</c:v>
                </c:pt>
                <c:pt idx="290">
                  <c:v>0.24557719470619627</c:v>
                </c:pt>
                <c:pt idx="291">
                  <c:v>0.23847076588288624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32-41C0-B9A3-DB99EB342208}"/>
            </c:ext>
          </c:extLst>
        </c:ser>
        <c:ser>
          <c:idx val="2"/>
          <c:order val="1"/>
          <c:tx>
            <c:strRef>
              <c:f>'Moedas Chart'!$E$1</c:f>
              <c:strCache>
                <c:ptCount val="1"/>
                <c:pt idx="0">
                  <c:v>Cruzeiro Novo (fev-67 a mai-70)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'Moedas Chart'!$C$2:$C$326</c:f>
              <c:numCache>
                <c:formatCode>_-* #,##0_-;\-* #,##0_-;_-* "-"??_-;_-@_-</c:formatCode>
                <c:ptCount val="3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</c:numCache>
            </c:numRef>
          </c:cat>
          <c:val>
            <c:numRef>
              <c:f>'Moedas Chart'!$E$2:$E$326</c:f>
              <c:numCache>
                <c:formatCode>_(* #,##0.00_);_(* \(#,##0.00\);_(* "-"??_);_(@_)</c:formatCode>
                <c:ptCount val="325"/>
                <c:pt idx="0">
                  <c:v>100</c:v>
                </c:pt>
                <c:pt idx="1">
                  <c:v>98.502758077226147</c:v>
                </c:pt>
                <c:pt idx="2">
                  <c:v>95.513195071488553</c:v>
                </c:pt>
                <c:pt idx="3">
                  <c:v>92.034298584976426</c:v>
                </c:pt>
                <c:pt idx="4">
                  <c:v>91.086993848947372</c:v>
                </c:pt>
                <c:pt idx="5">
                  <c:v>90.17621408667199</c:v>
                </c:pt>
                <c:pt idx="6">
                  <c:v>88.140176020596215</c:v>
                </c:pt>
                <c:pt idx="7">
                  <c:v>87.258861519251766</c:v>
                </c:pt>
                <c:pt idx="8">
                  <c:v>85.842460914168015</c:v>
                </c:pt>
                <c:pt idx="9">
                  <c:v>84.299775031098903</c:v>
                </c:pt>
                <c:pt idx="10">
                  <c:v>82.817344563413798</c:v>
                </c:pt>
                <c:pt idx="11">
                  <c:v>82.168215659702142</c:v>
                </c:pt>
                <c:pt idx="12">
                  <c:v>80.383697573568924</c:v>
                </c:pt>
                <c:pt idx="13">
                  <c:v>77.93649173314806</c:v>
                </c:pt>
                <c:pt idx="14">
                  <c:v>77.279615005600462</c:v>
                </c:pt>
                <c:pt idx="15">
                  <c:v>75.357986353584067</c:v>
                </c:pt>
                <c:pt idx="16">
                  <c:v>73.191517437435962</c:v>
                </c:pt>
                <c:pt idx="17">
                  <c:v>72.402332018435033</c:v>
                </c:pt>
                <c:pt idx="18">
                  <c:v>71.304246620479645</c:v>
                </c:pt>
                <c:pt idx="19">
                  <c:v>70.271259111540019</c:v>
                </c:pt>
                <c:pt idx="20">
                  <c:v>69.444865215475858</c:v>
                </c:pt>
                <c:pt idx="21">
                  <c:v>67.863642348749963</c:v>
                </c:pt>
                <c:pt idx="22">
                  <c:v>66.598275121442555</c:v>
                </c:pt>
                <c:pt idx="23">
                  <c:v>65.620529235828712</c:v>
                </c:pt>
                <c:pt idx="24">
                  <c:v>64.296030997284646</c:v>
                </c:pt>
                <c:pt idx="25">
                  <c:v>63.42082363117445</c:v>
                </c:pt>
                <c:pt idx="26">
                  <c:v>62.71217604190096</c:v>
                </c:pt>
                <c:pt idx="27">
                  <c:v>61.700291265152472</c:v>
                </c:pt>
                <c:pt idx="28">
                  <c:v>59.527536194068958</c:v>
                </c:pt>
                <c:pt idx="29">
                  <c:v>58.694080254455692</c:v>
                </c:pt>
                <c:pt idx="30">
                  <c:v>57.815287878699451</c:v>
                </c:pt>
                <c:pt idx="31">
                  <c:v>56.804173588818472</c:v>
                </c:pt>
                <c:pt idx="32">
                  <c:v>55.827197630288424</c:v>
                </c:pt>
                <c:pt idx="33">
                  <c:v>55.099879224524699</c:v>
                </c:pt>
                <c:pt idx="34">
                  <c:v>54.408886367655477</c:v>
                </c:pt>
                <c:pt idx="35">
                  <c:v>53.530978323155729</c:v>
                </c:pt>
                <c:pt idx="36">
                  <c:v>52.802306493544805</c:v>
                </c:pt>
                <c:pt idx="37">
                  <c:v>52.124685580991915</c:v>
                </c:pt>
                <c:pt idx="38">
                  <c:v>51.435450543706253</c:v>
                </c:pt>
                <c:pt idx="39">
                  <c:v>50.745314269639152</c:v>
                </c:pt>
                <c:pt idx="40">
                  <c:v>50.252836472211477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32-41C0-B9A3-DB99EB342208}"/>
            </c:ext>
          </c:extLst>
        </c:ser>
        <c:ser>
          <c:idx val="3"/>
          <c:order val="2"/>
          <c:tx>
            <c:strRef>
              <c:f>'Moedas Chart'!$F$1</c:f>
              <c:strCache>
                <c:ptCount val="1"/>
                <c:pt idx="0">
                  <c:v>Cruzeiro (jun-70 a fev-86)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'Moedas Chart'!$C$2:$C$326</c:f>
              <c:numCache>
                <c:formatCode>_-* #,##0_-;\-* #,##0_-;_-* "-"??_-;_-@_-</c:formatCode>
                <c:ptCount val="3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</c:numCache>
            </c:numRef>
          </c:cat>
          <c:val>
            <c:numRef>
              <c:f>'Moedas Chart'!$F$2:$F$326</c:f>
              <c:numCache>
                <c:formatCode>_(* #,##0.00_);_(* \(#,##0.00\);_(* "-"??_);_(@_)</c:formatCode>
                <c:ptCount val="325"/>
                <c:pt idx="0">
                  <c:v>100</c:v>
                </c:pt>
                <c:pt idx="1">
                  <c:v>98.51246182642106</c:v>
                </c:pt>
                <c:pt idx="2">
                  <c:v>97.740313350948554</c:v>
                </c:pt>
                <c:pt idx="3">
                  <c:v>96.220036769982812</c:v>
                </c:pt>
                <c:pt idx="4">
                  <c:v>93.946530726403836</c:v>
                </c:pt>
                <c:pt idx="5">
                  <c:v>92.878428795258358</c:v>
                </c:pt>
                <c:pt idx="6">
                  <c:v>91.995274163290773</c:v>
                </c:pt>
                <c:pt idx="7">
                  <c:v>90.617882351547237</c:v>
                </c:pt>
                <c:pt idx="8">
                  <c:v>88.684558966086556</c:v>
                </c:pt>
                <c:pt idx="9">
                  <c:v>87.073695597532208</c:v>
                </c:pt>
                <c:pt idx="10">
                  <c:v>84.619723612762115</c:v>
                </c:pt>
                <c:pt idx="11">
                  <c:v>83.509053205133824</c:v>
                </c:pt>
                <c:pt idx="12">
                  <c:v>82.080846476443696</c:v>
                </c:pt>
                <c:pt idx="13">
                  <c:v>80.463529532833732</c:v>
                </c:pt>
                <c:pt idx="14">
                  <c:v>79.407410966972975</c:v>
                </c:pt>
                <c:pt idx="15">
                  <c:v>78.303333958162895</c:v>
                </c:pt>
                <c:pt idx="16">
                  <c:v>77.705005416456174</c:v>
                </c:pt>
                <c:pt idx="17">
                  <c:v>76.791190252451983</c:v>
                </c:pt>
                <c:pt idx="18">
                  <c:v>75.813199972802849</c:v>
                </c:pt>
                <c:pt idx="19">
                  <c:v>75.136967267396287</c:v>
                </c:pt>
                <c:pt idx="20">
                  <c:v>73.490773931334402</c:v>
                </c:pt>
                <c:pt idx="21">
                  <c:v>72.468961573152939</c:v>
                </c:pt>
                <c:pt idx="22">
                  <c:v>71.751447102131635</c:v>
                </c:pt>
                <c:pt idx="23">
                  <c:v>70.886630213526601</c:v>
                </c:pt>
                <c:pt idx="24">
                  <c:v>70.421846029730389</c:v>
                </c:pt>
                <c:pt idx="25">
                  <c:v>69.641857228768174</c:v>
                </c:pt>
                <c:pt idx="26">
                  <c:v>68.062800262674116</c:v>
                </c:pt>
                <c:pt idx="27">
                  <c:v>66.892186990343106</c:v>
                </c:pt>
                <c:pt idx="28">
                  <c:v>65.871183643863219</c:v>
                </c:pt>
                <c:pt idx="29">
                  <c:v>64.719182200690923</c:v>
                </c:pt>
                <c:pt idx="30">
                  <c:v>64.148262662990319</c:v>
                </c:pt>
                <c:pt idx="31">
                  <c:v>63.969149045662462</c:v>
                </c:pt>
                <c:pt idx="32">
                  <c:v>63.204376094914011</c:v>
                </c:pt>
                <c:pt idx="33">
                  <c:v>62.516692477659745</c:v>
                </c:pt>
                <c:pt idx="34">
                  <c:v>61.538234548341123</c:v>
                </c:pt>
                <c:pt idx="35">
                  <c:v>60.509571827277412</c:v>
                </c:pt>
                <c:pt idx="36">
                  <c:v>60.02338242959766</c:v>
                </c:pt>
                <c:pt idx="37">
                  <c:v>59.558823605474949</c:v>
                </c:pt>
                <c:pt idx="38">
                  <c:v>58.922461026389946</c:v>
                </c:pt>
                <c:pt idx="39">
                  <c:v>58.29866530759864</c:v>
                </c:pt>
                <c:pt idx="40">
                  <c:v>57.584616068351089</c:v>
                </c:pt>
                <c:pt idx="41">
                  <c:v>56.946811776454794</c:v>
                </c:pt>
                <c:pt idx="42">
                  <c:v>56.422086373184165</c:v>
                </c:pt>
                <c:pt idx="43">
                  <c:v>56.130209284902669</c:v>
                </c:pt>
                <c:pt idx="44">
                  <c:v>55.607498796218209</c:v>
                </c:pt>
                <c:pt idx="45">
                  <c:v>53.695923905193325</c:v>
                </c:pt>
                <c:pt idx="46">
                  <c:v>51.551386237704797</c:v>
                </c:pt>
                <c:pt idx="47">
                  <c:v>49.040512022169715</c:v>
                </c:pt>
                <c:pt idx="48">
                  <c:v>48.145014747859534</c:v>
                </c:pt>
                <c:pt idx="49">
                  <c:v>47.536546946938714</c:v>
                </c:pt>
                <c:pt idx="50">
                  <c:v>46.504154712325104</c:v>
                </c:pt>
                <c:pt idx="51">
                  <c:v>45.614668673197741</c:v>
                </c:pt>
                <c:pt idx="52">
                  <c:v>44.891908939275403</c:v>
                </c:pt>
                <c:pt idx="53">
                  <c:v>44.150185817540716</c:v>
                </c:pt>
                <c:pt idx="54">
                  <c:v>43.191338111466173</c:v>
                </c:pt>
                <c:pt idx="55">
                  <c:v>42.187280827765356</c:v>
                </c:pt>
                <c:pt idx="56">
                  <c:v>41.046196563305458</c:v>
                </c:pt>
                <c:pt idx="57">
                  <c:v>40.080262243243297</c:v>
                </c:pt>
                <c:pt idx="58">
                  <c:v>39.569811672665907</c:v>
                </c:pt>
                <c:pt idx="59">
                  <c:v>38.710439906736362</c:v>
                </c:pt>
                <c:pt idx="60">
                  <c:v>37.99238385193479</c:v>
                </c:pt>
                <c:pt idx="61">
                  <c:v>36.900139716331381</c:v>
                </c:pt>
                <c:pt idx="62">
                  <c:v>36.169515503167403</c:v>
                </c:pt>
                <c:pt idx="63">
                  <c:v>35.014051793966509</c:v>
                </c:pt>
                <c:pt idx="64">
                  <c:v>34.357817480096664</c:v>
                </c:pt>
                <c:pt idx="65">
                  <c:v>33.664332236034355</c:v>
                </c:pt>
                <c:pt idx="66">
                  <c:v>33.056099996106006</c:v>
                </c:pt>
                <c:pt idx="67">
                  <c:v>32.631885484803561</c:v>
                </c:pt>
                <c:pt idx="68">
                  <c:v>31.635371289193955</c:v>
                </c:pt>
                <c:pt idx="69">
                  <c:v>29.963412852049583</c:v>
                </c:pt>
                <c:pt idx="70">
                  <c:v>29.30120560536826</c:v>
                </c:pt>
                <c:pt idx="71">
                  <c:v>28.54476922101146</c:v>
                </c:pt>
                <c:pt idx="72">
                  <c:v>27.848555337572154</c:v>
                </c:pt>
                <c:pt idx="73">
                  <c:v>27.353457752256315</c:v>
                </c:pt>
                <c:pt idx="74">
                  <c:v>26.806603050035587</c:v>
                </c:pt>
                <c:pt idx="75">
                  <c:v>25.895095682028202</c:v>
                </c:pt>
                <c:pt idx="76">
                  <c:v>25.224133724944672</c:v>
                </c:pt>
                <c:pt idx="77">
                  <c:v>24.65220262406633</c:v>
                </c:pt>
                <c:pt idx="78">
                  <c:v>24.223447601519435</c:v>
                </c:pt>
                <c:pt idx="79">
                  <c:v>23.637243951521697</c:v>
                </c:pt>
                <c:pt idx="80">
                  <c:v>22.811468781626807</c:v>
                </c:pt>
                <c:pt idx="81">
                  <c:v>21.936213849049722</c:v>
                </c:pt>
                <c:pt idx="82">
                  <c:v>20.931501764360423</c:v>
                </c:pt>
                <c:pt idx="83">
                  <c:v>20.043571544920443</c:v>
                </c:pt>
                <c:pt idx="84">
                  <c:v>19.619784206069347</c:v>
                </c:pt>
                <c:pt idx="85">
                  <c:v>19.128189730008135</c:v>
                </c:pt>
                <c:pt idx="86">
                  <c:v>18.766005817726022</c:v>
                </c:pt>
                <c:pt idx="87">
                  <c:v>18.475933659275398</c:v>
                </c:pt>
                <c:pt idx="88">
                  <c:v>18.115436473453666</c:v>
                </c:pt>
                <c:pt idx="89">
                  <c:v>17.71507576124943</c:v>
                </c:pt>
                <c:pt idx="90">
                  <c:v>17.222511920328049</c:v>
                </c:pt>
                <c:pt idx="91">
                  <c:v>16.753416264910552</c:v>
                </c:pt>
                <c:pt idx="92">
                  <c:v>16.465273970428058</c:v>
                </c:pt>
                <c:pt idx="93">
                  <c:v>15.853335230529614</c:v>
                </c:pt>
                <c:pt idx="94">
                  <c:v>15.459127479794844</c:v>
                </c:pt>
                <c:pt idx="95">
                  <c:v>15.176838287644655</c:v>
                </c:pt>
                <c:pt idx="96">
                  <c:v>14.746247850412608</c:v>
                </c:pt>
                <c:pt idx="97">
                  <c:v>14.044045571821531</c:v>
                </c:pt>
                <c:pt idx="98">
                  <c:v>13.475384352160365</c:v>
                </c:pt>
                <c:pt idx="99">
                  <c:v>13.130063677443598</c:v>
                </c:pt>
                <c:pt idx="100">
                  <c:v>12.816069963341725</c:v>
                </c:pt>
                <c:pt idx="101">
                  <c:v>12.479133362552803</c:v>
                </c:pt>
                <c:pt idx="102">
                  <c:v>12.173576590140282</c:v>
                </c:pt>
                <c:pt idx="103">
                  <c:v>11.975973035061765</c:v>
                </c:pt>
                <c:pt idx="104">
                  <c:v>11.500982459485034</c:v>
                </c:pt>
                <c:pt idx="105">
                  <c:v>11.260018072728641</c:v>
                </c:pt>
                <c:pt idx="106">
                  <c:v>10.631685461928658</c:v>
                </c:pt>
                <c:pt idx="107">
                  <c:v>10.28607339582881</c:v>
                </c:pt>
                <c:pt idx="108">
                  <c:v>10.075495539062405</c:v>
                </c:pt>
                <c:pt idx="109">
                  <c:v>9.6564074554939676</c:v>
                </c:pt>
                <c:pt idx="110">
                  <c:v>9.2538643560076341</c:v>
                </c:pt>
                <c:pt idx="111">
                  <c:v>8.9495786808584477</c:v>
                </c:pt>
                <c:pt idx="112">
                  <c:v>8.4073073563724261</c:v>
                </c:pt>
                <c:pt idx="113">
                  <c:v>8.0299019640615334</c:v>
                </c:pt>
                <c:pt idx="114">
                  <c:v>7.66797360968443</c:v>
                </c:pt>
                <c:pt idx="115">
                  <c:v>7.1623142253730894</c:v>
                </c:pt>
                <c:pt idx="116">
                  <c:v>6.8552012111151317</c:v>
                </c:pt>
                <c:pt idx="117">
                  <c:v>6.6329958501355888</c:v>
                </c:pt>
                <c:pt idx="118">
                  <c:v>6.3570978053820095</c:v>
                </c:pt>
                <c:pt idx="119">
                  <c:v>6.1167110606966322</c:v>
                </c:pt>
                <c:pt idx="120">
                  <c:v>5.7423122988139621</c:v>
                </c:pt>
                <c:pt idx="121">
                  <c:v>5.467827365086614</c:v>
                </c:pt>
                <c:pt idx="122">
                  <c:v>5.1955790242176114</c:v>
                </c:pt>
                <c:pt idx="123">
                  <c:v>4.9265873546535284</c:v>
                </c:pt>
                <c:pt idx="124">
                  <c:v>4.6411562455520761</c:v>
                </c:pt>
                <c:pt idx="125">
                  <c:v>4.3464658602285775</c:v>
                </c:pt>
                <c:pt idx="126">
                  <c:v>4.0689626102121119</c:v>
                </c:pt>
                <c:pt idx="127">
                  <c:v>3.8763100030600279</c:v>
                </c:pt>
                <c:pt idx="128">
                  <c:v>3.6945386990659821</c:v>
                </c:pt>
                <c:pt idx="129">
                  <c:v>3.4079316475103605</c:v>
                </c:pt>
                <c:pt idx="130">
                  <c:v>3.2370171423920602</c:v>
                </c:pt>
                <c:pt idx="131">
                  <c:v>3.0711737593852559</c:v>
                </c:pt>
                <c:pt idx="132">
                  <c:v>2.8891568761855657</c:v>
                </c:pt>
                <c:pt idx="133">
                  <c:v>2.7724372672349733</c:v>
                </c:pt>
                <c:pt idx="134">
                  <c:v>2.6381551691264375</c:v>
                </c:pt>
                <c:pt idx="135">
                  <c:v>2.429911733560318</c:v>
                </c:pt>
                <c:pt idx="136">
                  <c:v>2.3288400743342126</c:v>
                </c:pt>
                <c:pt idx="137">
                  <c:v>2.2253607972615503</c:v>
                </c:pt>
                <c:pt idx="138">
                  <c:v>2.1210072410041465</c:v>
                </c:pt>
                <c:pt idx="139">
                  <c:v>2.0308380323670492</c:v>
                </c:pt>
                <c:pt idx="140">
                  <c:v>1.953856101950211</c:v>
                </c:pt>
                <c:pt idx="141">
                  <c:v>1.8450010405573285</c:v>
                </c:pt>
                <c:pt idx="142">
                  <c:v>1.7436925059609947</c:v>
                </c:pt>
                <c:pt idx="143">
                  <c:v>1.6552995120191709</c:v>
                </c:pt>
                <c:pt idx="144">
                  <c:v>1.5613087266734305</c:v>
                </c:pt>
                <c:pt idx="145">
                  <c:v>1.4407204269386644</c:v>
                </c:pt>
                <c:pt idx="146">
                  <c:v>1.3501269111973238</c:v>
                </c:pt>
                <c:pt idx="147">
                  <c:v>1.2701099823116877</c:v>
                </c:pt>
                <c:pt idx="148">
                  <c:v>1.2257382573940241</c:v>
                </c:pt>
                <c:pt idx="149">
                  <c:v>1.1825742956044611</c:v>
                </c:pt>
                <c:pt idx="150">
                  <c:v>1.1223064397878533</c:v>
                </c:pt>
                <c:pt idx="151">
                  <c:v>1.0434236145294284</c:v>
                </c:pt>
                <c:pt idx="152">
                  <c:v>0.97343372938653649</c:v>
                </c:pt>
                <c:pt idx="153">
                  <c:v>0.90057704633780766</c:v>
                </c:pt>
                <c:pt idx="154">
                  <c:v>0.81960051541482315</c:v>
                </c:pt>
                <c:pt idx="155">
                  <c:v>0.77030123629212688</c:v>
                </c:pt>
                <c:pt idx="156">
                  <c:v>0.73382989072318472</c:v>
                </c:pt>
                <c:pt idx="157">
                  <c:v>0.65655353916362602</c:v>
                </c:pt>
                <c:pt idx="158">
                  <c:v>0.58329205682624918</c:v>
                </c:pt>
                <c:pt idx="159">
                  <c:v>0.54345668203321451</c:v>
                </c:pt>
                <c:pt idx="160">
                  <c:v>0.48771128244926371</c:v>
                </c:pt>
                <c:pt idx="161">
                  <c:v>0.44507326377921491</c:v>
                </c:pt>
                <c:pt idx="162">
                  <c:v>0.42627455586554436</c:v>
                </c:pt>
                <c:pt idx="163">
                  <c:v>0.39510108060575072</c:v>
                </c:pt>
                <c:pt idx="164">
                  <c:v>0.36254457754243952</c:v>
                </c:pt>
                <c:pt idx="165">
                  <c:v>0.32910727808863438</c:v>
                </c:pt>
                <c:pt idx="166">
                  <c:v>0.30218279137694826</c:v>
                </c:pt>
                <c:pt idx="167">
                  <c:v>0.27998034964972507</c:v>
                </c:pt>
                <c:pt idx="168">
                  <c:v>0.262424172508881</c:v>
                </c:pt>
                <c:pt idx="169">
                  <c:v>0.23495762602639536</c:v>
                </c:pt>
                <c:pt idx="170">
                  <c:v>0.21771462752631149</c:v>
                </c:pt>
                <c:pt idx="171">
                  <c:v>0.20147568714261657</c:v>
                </c:pt>
                <c:pt idx="172">
                  <c:v>0.1845015450023961</c:v>
                </c:pt>
                <c:pt idx="173">
                  <c:v>0.1685253425305043</c:v>
                </c:pt>
                <c:pt idx="174">
                  <c:v>0.15376399865921925</c:v>
                </c:pt>
                <c:pt idx="175">
                  <c:v>0.14183562278315581</c:v>
                </c:pt>
                <c:pt idx="176">
                  <c:v>0.12757296526637507</c:v>
                </c:pt>
                <c:pt idx="177">
                  <c:v>0.11630318649500876</c:v>
                </c:pt>
                <c:pt idx="178">
                  <c:v>0.1049762492057124</c:v>
                </c:pt>
                <c:pt idx="179">
                  <c:v>9.6904134778650786E-2</c:v>
                </c:pt>
                <c:pt idx="180">
                  <c:v>8.8976342648655574E-2</c:v>
                </c:pt>
                <c:pt idx="181">
                  <c:v>8.2263630407410873E-2</c:v>
                </c:pt>
                <c:pt idx="182">
                  <c:v>7.3845269665539365E-2</c:v>
                </c:pt>
                <c:pt idx="183">
                  <c:v>6.6104439768632506E-2</c:v>
                </c:pt>
                <c:pt idx="184">
                  <c:v>6.1423935856376607E-2</c:v>
                </c:pt>
                <c:pt idx="185">
                  <c:v>5.4798765149769474E-2</c:v>
                </c:pt>
                <c:pt idx="186">
                  <c:v>4.8597698784825713E-2</c:v>
                </c:pt>
                <c:pt idx="187">
                  <c:v>4.3213319211120142E-2</c:v>
                </c:pt>
                <c:pt idx="188">
                  <c:v>3.7889802026409597E-2</c:v>
                </c:pt>
                <c:pt idx="189">
                  <c:v>3.417806424897131E-2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32-41C0-B9A3-DB99EB342208}"/>
            </c:ext>
          </c:extLst>
        </c:ser>
        <c:ser>
          <c:idx val="4"/>
          <c:order val="3"/>
          <c:tx>
            <c:strRef>
              <c:f>'Moedas Chart'!$G$1</c:f>
              <c:strCache>
                <c:ptCount val="1"/>
                <c:pt idx="0">
                  <c:v>Cruzado (mar-86 a dez-88)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'Moedas Chart'!$C$2:$C$326</c:f>
              <c:numCache>
                <c:formatCode>_-* #,##0_-;\-* #,##0_-;_-* "-"??_-;_-@_-</c:formatCode>
                <c:ptCount val="3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</c:numCache>
            </c:numRef>
          </c:cat>
          <c:val>
            <c:numRef>
              <c:f>'Moedas Chart'!$G$2:$G$326</c:f>
              <c:numCache>
                <c:formatCode>_(* #,##0.00_);_(* \(#,##0.00\);_(* "-"??_);_(@_)</c:formatCode>
                <c:ptCount val="325"/>
                <c:pt idx="0">
                  <c:v>100</c:v>
                </c:pt>
                <c:pt idx="1">
                  <c:v>98.202887164882654</c:v>
                </c:pt>
                <c:pt idx="2">
                  <c:v>95.985619357719344</c:v>
                </c:pt>
                <c:pt idx="3">
                  <c:v>94.177413027589623</c:v>
                </c:pt>
                <c:pt idx="4">
                  <c:v>93.281906723048351</c:v>
                </c:pt>
                <c:pt idx="5">
                  <c:v>92.294357102056352</c:v>
                </c:pt>
                <c:pt idx="6">
                  <c:v>90.591241757024306</c:v>
                </c:pt>
                <c:pt idx="7">
                  <c:v>89.314050830153121</c:v>
                </c:pt>
                <c:pt idx="8">
                  <c:v>86.645373331541634</c:v>
                </c:pt>
                <c:pt idx="9">
                  <c:v>82.969810716787919</c:v>
                </c:pt>
                <c:pt idx="10">
                  <c:v>75.221949879227495</c:v>
                </c:pt>
                <c:pt idx="11">
                  <c:v>66.12918670701319</c:v>
                </c:pt>
                <c:pt idx="12">
                  <c:v>59.425940606589862</c:v>
                </c:pt>
                <c:pt idx="13">
                  <c:v>53.073091548262809</c:v>
                </c:pt>
                <c:pt idx="14">
                  <c:v>45.536758085167577</c:v>
                </c:pt>
                <c:pt idx="15">
                  <c:v>36.000283093657664</c:v>
                </c:pt>
                <c:pt idx="16">
                  <c:v>28.400349553216842</c:v>
                </c:pt>
                <c:pt idx="17">
                  <c:v>25.998122989030428</c:v>
                </c:pt>
                <c:pt idx="18">
                  <c:v>24.890495920565275</c:v>
                </c:pt>
                <c:pt idx="19">
                  <c:v>23.320993085885203</c:v>
                </c:pt>
                <c:pt idx="20">
                  <c:v>21.168188332472727</c:v>
                </c:pt>
                <c:pt idx="21">
                  <c:v>18.66683274468495</c:v>
                </c:pt>
                <c:pt idx="22">
                  <c:v>16.103202850832425</c:v>
                </c:pt>
                <c:pt idx="23">
                  <c:v>14.039409634553119</c:v>
                </c:pt>
                <c:pt idx="24">
                  <c:v>12.382615659334203</c:v>
                </c:pt>
                <c:pt idx="25">
                  <c:v>10.436254243012391</c:v>
                </c:pt>
                <c:pt idx="26">
                  <c:v>8.6129027341853526</c:v>
                </c:pt>
                <c:pt idx="27">
                  <c:v>7.4089485885465383</c:v>
                </c:pt>
                <c:pt idx="28">
                  <c:v>6.0878788730867184</c:v>
                </c:pt>
                <c:pt idx="29">
                  <c:v>4.9636191382688297</c:v>
                </c:pt>
                <c:pt idx="30">
                  <c:v>4.1477556098176906</c:v>
                </c:pt>
                <c:pt idx="31">
                  <c:v>3.3557893283314644</c:v>
                </c:pt>
                <c:pt idx="32">
                  <c:v>2.6119157287760464</c:v>
                </c:pt>
                <c:pt idx="33">
                  <c:v>2.0767398654496674</c:v>
                </c:pt>
                <c:pt idx="34">
                  <c:v>1.6238485146998731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32-41C0-B9A3-DB99EB342208}"/>
            </c:ext>
          </c:extLst>
        </c:ser>
        <c:ser>
          <c:idx val="5"/>
          <c:order val="4"/>
          <c:tx>
            <c:strRef>
              <c:f>'Moedas Chart'!$H$1</c:f>
              <c:strCache>
                <c:ptCount val="1"/>
                <c:pt idx="0">
                  <c:v>Cruzado Novo (jan-89 a fev-90)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'Moedas Chart'!$C$2:$C$326</c:f>
              <c:numCache>
                <c:formatCode>_-* #,##0_-;\-* #,##0_-;_-* "-"??_-;_-@_-</c:formatCode>
                <c:ptCount val="3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</c:numCache>
            </c:numRef>
          </c:cat>
          <c:val>
            <c:numRef>
              <c:f>'Moedas Chart'!$H$2:$H$326</c:f>
              <c:numCache>
                <c:formatCode>_(* #,##0.00_);_(* \(#,##0.00\);_(* "-"??_);_(@_)</c:formatCode>
                <c:ptCount val="325"/>
                <c:pt idx="0">
                  <c:v>100</c:v>
                </c:pt>
                <c:pt idx="1">
                  <c:v>76.271832812142478</c:v>
                </c:pt>
                <c:pt idx="2">
                  <c:v>66.899248146778788</c:v>
                </c:pt>
                <c:pt idx="3">
                  <c:v>62.839797244766849</c:v>
                </c:pt>
                <c:pt idx="4">
                  <c:v>57.116703549142741</c:v>
                </c:pt>
                <c:pt idx="5">
                  <c:v>48.989367483611588</c:v>
                </c:pt>
                <c:pt idx="6">
                  <c:v>39.100780176878914</c:v>
                </c:pt>
                <c:pt idx="7">
                  <c:v>30.533172088770041</c:v>
                </c:pt>
                <c:pt idx="8">
                  <c:v>23.316664443505189</c:v>
                </c:pt>
                <c:pt idx="9">
                  <c:v>17.166063788194943</c:v>
                </c:pt>
                <c:pt idx="10">
                  <c:v>12.503506291933093</c:v>
                </c:pt>
                <c:pt idx="11">
                  <c:v>8.7461571711899087</c:v>
                </c:pt>
                <c:pt idx="12">
                  <c:v>5.7608728567974632</c:v>
                </c:pt>
                <c:pt idx="13">
                  <c:v>3.3007923318612642</c:v>
                </c:pt>
                <c:pt idx="14">
                  <c:v>1.9398168381883309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32-41C0-B9A3-DB99EB342208}"/>
            </c:ext>
          </c:extLst>
        </c:ser>
        <c:ser>
          <c:idx val="6"/>
          <c:order val="5"/>
          <c:tx>
            <c:strRef>
              <c:f>'Moedas Chart'!$I$1</c:f>
              <c:strCache>
                <c:ptCount val="1"/>
                <c:pt idx="0">
                  <c:v>Cruzeiro (mar-90 a jul/93)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'Moedas Chart'!$C$2:$C$326</c:f>
              <c:numCache>
                <c:formatCode>_-* #,##0_-;\-* #,##0_-;_-* "-"??_-;_-@_-</c:formatCode>
                <c:ptCount val="3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</c:numCache>
            </c:numRef>
          </c:cat>
          <c:val>
            <c:numRef>
              <c:f>'Moedas Chart'!$I$2:$I$326</c:f>
              <c:numCache>
                <c:formatCode>_(* #,##0.00_);_(* \(#,##0.00\);_(* "-"??_);_(@_)</c:formatCode>
                <c:ptCount val="325"/>
                <c:pt idx="0">
                  <c:v>100</c:v>
                </c:pt>
                <c:pt idx="1">
                  <c:v>55.831611858634353</c:v>
                </c:pt>
                <c:pt idx="2">
                  <c:v>46.452792960008615</c:v>
                </c:pt>
                <c:pt idx="3">
                  <c:v>42.801799465593504</c:v>
                </c:pt>
                <c:pt idx="4">
                  <c:v>38.318531303127571</c:v>
                </c:pt>
                <c:pt idx="5">
                  <c:v>34.425057320211636</c:v>
                </c:pt>
                <c:pt idx="6">
                  <c:v>30.783383099536472</c:v>
                </c:pt>
                <c:pt idx="7">
                  <c:v>27.210627684554471</c:v>
                </c:pt>
                <c:pt idx="8">
                  <c:v>23.491865392864081</c:v>
                </c:pt>
                <c:pt idx="9">
                  <c:v>19.814326410985224</c:v>
                </c:pt>
                <c:pt idx="10">
                  <c:v>17.076899432030704</c:v>
                </c:pt>
                <c:pt idx="11">
                  <c:v>14.110807661568916</c:v>
                </c:pt>
                <c:pt idx="12">
                  <c:v>11.706327909050039</c:v>
                </c:pt>
                <c:pt idx="13">
                  <c:v>10.891633707713099</c:v>
                </c:pt>
                <c:pt idx="14">
                  <c:v>10.161053930136298</c:v>
                </c:pt>
                <c:pt idx="15">
                  <c:v>9.607653110945817</c:v>
                </c:pt>
                <c:pt idx="16">
                  <c:v>8.7517335679958279</c:v>
                </c:pt>
                <c:pt idx="17">
                  <c:v>7.8631927834643545</c:v>
                </c:pt>
                <c:pt idx="18">
                  <c:v>6.87221882840793</c:v>
                </c:pt>
                <c:pt idx="19">
                  <c:v>5.9136208832354615</c:v>
                </c:pt>
                <c:pt idx="20">
                  <c:v>4.7244714254497575</c:v>
                </c:pt>
                <c:pt idx="21">
                  <c:v>3.7678215371638544</c:v>
                </c:pt>
                <c:pt idx="22">
                  <c:v>3.0570560139260485</c:v>
                </c:pt>
                <c:pt idx="23">
                  <c:v>2.4283549240813787</c:v>
                </c:pt>
                <c:pt idx="24">
                  <c:v>1.997495207766208</c:v>
                </c:pt>
                <c:pt idx="25">
                  <c:v>1.6407879150371349</c:v>
                </c:pt>
                <c:pt idx="26">
                  <c:v>1.3369085920615456</c:v>
                </c:pt>
                <c:pt idx="27">
                  <c:v>1.0910867477854773</c:v>
                </c:pt>
                <c:pt idx="28">
                  <c:v>0.89104675196854022</c:v>
                </c:pt>
                <c:pt idx="29">
                  <c:v>0.73579417999053687</c:v>
                </c:pt>
                <c:pt idx="30">
                  <c:v>0.59742950632554148</c:v>
                </c:pt>
                <c:pt idx="31">
                  <c:v>0.48021019719117553</c:v>
                </c:pt>
                <c:pt idx="32">
                  <c:v>0.37973287774092646</c:v>
                </c:pt>
                <c:pt idx="33">
                  <c:v>0.31153735149801165</c:v>
                </c:pt>
                <c:pt idx="34">
                  <c:v>0.24865300622396974</c:v>
                </c:pt>
                <c:pt idx="35">
                  <c:v>0.1951444092167397</c:v>
                </c:pt>
                <c:pt idx="36">
                  <c:v>0.15599073478556333</c:v>
                </c:pt>
                <c:pt idx="37">
                  <c:v>0.12463305751483168</c:v>
                </c:pt>
                <c:pt idx="38">
                  <c:v>9.6809893983868023E-2</c:v>
                </c:pt>
                <c:pt idx="39">
                  <c:v>7.4965072002375732E-2</c:v>
                </c:pt>
                <c:pt idx="40">
                  <c:v>5.7431297021662255E-2</c:v>
                </c:pt>
                <c:pt idx="41">
                  <c:v>4.387752847556136E-2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32-41C0-B9A3-DB99EB342208}"/>
            </c:ext>
          </c:extLst>
        </c:ser>
        <c:ser>
          <c:idx val="7"/>
          <c:order val="6"/>
          <c:tx>
            <c:strRef>
              <c:f>'Moedas Chart'!$J$1</c:f>
              <c:strCache>
                <c:ptCount val="1"/>
                <c:pt idx="0">
                  <c:v>Cruzeiro Real (ago/93 a jun-94)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'Moedas Chart'!$C$2:$C$326</c:f>
              <c:numCache>
                <c:formatCode>_-* #,##0_-;\-* #,##0_-;_-* "-"??_-;_-@_-</c:formatCode>
                <c:ptCount val="3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</c:numCache>
            </c:numRef>
          </c:cat>
          <c:val>
            <c:numRef>
              <c:f>'Moedas Chart'!$J$2:$J$326</c:f>
              <c:numCache>
                <c:formatCode>_(* #,##0.00_);_(* \(#,##0.00\);_(* "-"??_);_(@_)</c:formatCode>
                <c:ptCount val="325"/>
                <c:pt idx="0">
                  <c:v>100</c:v>
                </c:pt>
                <c:pt idx="1">
                  <c:v>74.643576920206016</c:v>
                </c:pt>
                <c:pt idx="2">
                  <c:v>55.654322189238002</c:v>
                </c:pt>
                <c:pt idx="3">
                  <c:v>41.155307394245369</c:v>
                </c:pt>
                <c:pt idx="4">
                  <c:v>30.29689884735377</c:v>
                </c:pt>
                <c:pt idx="5">
                  <c:v>21.871858827139597</c:v>
                </c:pt>
                <c:pt idx="6">
                  <c:v>15.589350553912759</c:v>
                </c:pt>
                <c:pt idx="7">
                  <c:v>11.281098888423735</c:v>
                </c:pt>
                <c:pt idx="8">
                  <c:v>7.947794059760275</c:v>
                </c:pt>
                <c:pt idx="9">
                  <c:v>5.4355040758858406</c:v>
                </c:pt>
                <c:pt idx="10">
                  <c:v>3.7460400247317991</c:v>
                </c:pt>
                <c:pt idx="11">
                  <c:v>2.484935339788922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932-41C0-B9A3-DB99EB342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6522095"/>
        <c:axId val="916522511"/>
      </c:lineChart>
      <c:lineChart>
        <c:grouping val="standard"/>
        <c:varyColors val="0"/>
        <c:ser>
          <c:idx val="8"/>
          <c:order val="7"/>
          <c:tx>
            <c:strRef>
              <c:f>'Moedas Chart'!$K$1</c:f>
              <c:strCache>
                <c:ptCount val="1"/>
                <c:pt idx="0">
                  <c:v>Real (jul/94 a jun-21)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'Moedas Chart'!$C$2:$C$326</c:f>
              <c:numCache>
                <c:formatCode>_-* #,##0_-;\-* #,##0_-;_-* "-"??_-;_-@_-</c:formatCode>
                <c:ptCount val="3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</c:numCache>
            </c:numRef>
          </c:cat>
          <c:val>
            <c:numRef>
              <c:f>'Moedas Chart'!$K$2:$K$326</c:f>
              <c:numCache>
                <c:formatCode>_(* #,##0.00_);_(* \(#,##0.00\);_(* "-"??_);_(@_)</c:formatCode>
                <c:ptCount val="325"/>
                <c:pt idx="0">
                  <c:v>100</c:v>
                </c:pt>
                <c:pt idx="1">
                  <c:v>93.501636278634862</c:v>
                </c:pt>
                <c:pt idx="2">
                  <c:v>91.713228326272542</c:v>
                </c:pt>
                <c:pt idx="3">
                  <c:v>90.967296495013429</c:v>
                </c:pt>
                <c:pt idx="4">
                  <c:v>88.172236594953389</c:v>
                </c:pt>
                <c:pt idx="5">
                  <c:v>85.587494268058052</c:v>
                </c:pt>
                <c:pt idx="6">
                  <c:v>84.530858536353634</c:v>
                </c:pt>
                <c:pt idx="7">
                  <c:v>83.859978706700034</c:v>
                </c:pt>
                <c:pt idx="8">
                  <c:v>82.767448387978703</c:v>
                </c:pt>
                <c:pt idx="9">
                  <c:v>81.208249988205154</c:v>
                </c:pt>
                <c:pt idx="10">
                  <c:v>79.11949531196916</c:v>
                </c:pt>
                <c:pt idx="11">
                  <c:v>77.590953527477851</c:v>
                </c:pt>
                <c:pt idx="12">
                  <c:v>75.580511910654451</c:v>
                </c:pt>
                <c:pt idx="13">
                  <c:v>72.869756952038614</c:v>
                </c:pt>
                <c:pt idx="14">
                  <c:v>71.842410482143976</c:v>
                </c:pt>
                <c:pt idx="15">
                  <c:v>71.314681836553476</c:v>
                </c:pt>
                <c:pt idx="16">
                  <c:v>70.274617497589162</c:v>
                </c:pt>
                <c:pt idx="17">
                  <c:v>69.46191311415356</c:v>
                </c:pt>
                <c:pt idx="18">
                  <c:v>68.631472299331648</c:v>
                </c:pt>
                <c:pt idx="19">
                  <c:v>67.404706638510746</c:v>
                </c:pt>
                <c:pt idx="20">
                  <c:v>67.136161990548558</c:v>
                </c:pt>
                <c:pt idx="21">
                  <c:v>66.982103153295967</c:v>
                </c:pt>
                <c:pt idx="22">
                  <c:v>65.914291628907662</c:v>
                </c:pt>
                <c:pt idx="23">
                  <c:v>65.042719191738371</c:v>
                </c:pt>
                <c:pt idx="24">
                  <c:v>64.13836820011673</c:v>
                </c:pt>
                <c:pt idx="25">
                  <c:v>63.309020037623839</c:v>
                </c:pt>
                <c:pt idx="26">
                  <c:v>63.094498741901376</c:v>
                </c:pt>
                <c:pt idx="27">
                  <c:v>63.050363487460153</c:v>
                </c:pt>
                <c:pt idx="28">
                  <c:v>62.68678016251755</c:v>
                </c:pt>
                <c:pt idx="29">
                  <c:v>62.474367313651129</c:v>
                </c:pt>
                <c:pt idx="30">
                  <c:v>62.368341133723796</c:v>
                </c:pt>
                <c:pt idx="31">
                  <c:v>61.610531595104014</c:v>
                </c:pt>
                <c:pt idx="32">
                  <c:v>61.604371157988226</c:v>
                </c:pt>
                <c:pt idx="33">
                  <c:v>61.475273084510754</c:v>
                </c:pt>
                <c:pt idx="34">
                  <c:v>61.084333351063947</c:v>
                </c:pt>
                <c:pt idx="35">
                  <c:v>60.750207211401239</c:v>
                </c:pt>
                <c:pt idx="36">
                  <c:v>59.899632430882704</c:v>
                </c:pt>
                <c:pt idx="37">
                  <c:v>59.833815234125161</c:v>
                </c:pt>
                <c:pt idx="38">
                  <c:v>60.292034697828662</c:v>
                </c:pt>
                <c:pt idx="39">
                  <c:v>60.286006097218937</c:v>
                </c:pt>
                <c:pt idx="40">
                  <c:v>60.153668027558311</c:v>
                </c:pt>
                <c:pt idx="41">
                  <c:v>59.836534395263413</c:v>
                </c:pt>
                <c:pt idx="42">
                  <c:v>59.497399219711063</c:v>
                </c:pt>
                <c:pt idx="43">
                  <c:v>59.354947346080472</c:v>
                </c:pt>
                <c:pt idx="44">
                  <c:v>59.450067454006884</c:v>
                </c:pt>
                <c:pt idx="45">
                  <c:v>59.587117825004391</c:v>
                </c:pt>
                <c:pt idx="46">
                  <c:v>59.219954109525325</c:v>
                </c:pt>
                <c:pt idx="47">
                  <c:v>58.913603371990973</c:v>
                </c:pt>
                <c:pt idx="48">
                  <c:v>58.801879800370273</c:v>
                </c:pt>
                <c:pt idx="49">
                  <c:v>59.258167691595567</c:v>
                </c:pt>
                <c:pt idx="50">
                  <c:v>59.856735042015728</c:v>
                </c:pt>
                <c:pt idx="51">
                  <c:v>60.254414175574517</c:v>
                </c:pt>
                <c:pt idx="52">
                  <c:v>60.242365702434036</c:v>
                </c:pt>
                <c:pt idx="53">
                  <c:v>60.508603558089632</c:v>
                </c:pt>
                <c:pt idx="54">
                  <c:v>60.581301119432943</c:v>
                </c:pt>
                <c:pt idx="55">
                  <c:v>60.279901611376062</c:v>
                </c:pt>
                <c:pt idx="56">
                  <c:v>59.441772617469738</c:v>
                </c:pt>
                <c:pt idx="57">
                  <c:v>59.1107524040073</c:v>
                </c:pt>
                <c:pt idx="58">
                  <c:v>58.834231515882664</c:v>
                </c:pt>
                <c:pt idx="59">
                  <c:v>59.052726604318636</c:v>
                </c:pt>
                <c:pt idx="60">
                  <c:v>59.100006609606325</c:v>
                </c:pt>
                <c:pt idx="61">
                  <c:v>58.462762498374047</c:v>
                </c:pt>
                <c:pt idx="62">
                  <c:v>58.033315960268069</c:v>
                </c:pt>
                <c:pt idx="63">
                  <c:v>57.509975186074776</c:v>
                </c:pt>
                <c:pt idx="64">
                  <c:v>56.867373861440491</c:v>
                </c:pt>
                <c:pt idx="65">
                  <c:v>56.038011294285077</c:v>
                </c:pt>
                <c:pt idx="66">
                  <c:v>55.764763950925541</c:v>
                </c:pt>
                <c:pt idx="67">
                  <c:v>55.448706324873761</c:v>
                </c:pt>
                <c:pt idx="68">
                  <c:v>55.576532349277095</c:v>
                </c:pt>
                <c:pt idx="69">
                  <c:v>55.448999650081916</c:v>
                </c:pt>
                <c:pt idx="70">
                  <c:v>55.399140423700587</c:v>
                </c:pt>
                <c:pt idx="71">
                  <c:v>55.382525666000788</c:v>
                </c:pt>
                <c:pt idx="72">
                  <c:v>55.283016236774593</c:v>
                </c:pt>
                <c:pt idx="73">
                  <c:v>54.519739878475924</c:v>
                </c:pt>
                <c:pt idx="74">
                  <c:v>53.687582352019625</c:v>
                </c:pt>
                <c:pt idx="75">
                  <c:v>53.543016208257328</c:v>
                </c:pt>
                <c:pt idx="76">
                  <c:v>53.537662442013136</c:v>
                </c:pt>
                <c:pt idx="77">
                  <c:v>53.564444664345302</c:v>
                </c:pt>
                <c:pt idx="78">
                  <c:v>53.425538264856677</c:v>
                </c:pt>
                <c:pt idx="79">
                  <c:v>53.223289763754408</c:v>
                </c:pt>
                <c:pt idx="80">
                  <c:v>53.164808474432533</c:v>
                </c:pt>
                <c:pt idx="81">
                  <c:v>52.895043751300889</c:v>
                </c:pt>
                <c:pt idx="82">
                  <c:v>52.574340275619605</c:v>
                </c:pt>
                <c:pt idx="83">
                  <c:v>52.485115579135069</c:v>
                </c:pt>
                <c:pt idx="84">
                  <c:v>52.042752185557838</c:v>
                </c:pt>
                <c:pt idx="85">
                  <c:v>51.42056336879542</c:v>
                </c:pt>
                <c:pt idx="86">
                  <c:v>50.835949944434425</c:v>
                </c:pt>
                <c:pt idx="87">
                  <c:v>50.673793804260782</c:v>
                </c:pt>
                <c:pt idx="88">
                  <c:v>50.301562243657713</c:v>
                </c:pt>
                <c:pt idx="89">
                  <c:v>49.996583086828053</c:v>
                </c:pt>
                <c:pt idx="90">
                  <c:v>49.871903328506797</c:v>
                </c:pt>
                <c:pt idx="91">
                  <c:v>49.589244634092466</c:v>
                </c:pt>
                <c:pt idx="92">
                  <c:v>49.460646952017228</c:v>
                </c:pt>
                <c:pt idx="93">
                  <c:v>49.426048717914696</c:v>
                </c:pt>
                <c:pt idx="94">
                  <c:v>49.396410871391865</c:v>
                </c:pt>
                <c:pt idx="95">
                  <c:v>49.366790796913712</c:v>
                </c:pt>
                <c:pt idx="96">
                  <c:v>49.214226694161816</c:v>
                </c:pt>
                <c:pt idx="97">
                  <c:v>48.88668589864092</c:v>
                </c:pt>
                <c:pt idx="98">
                  <c:v>48.397867437521953</c:v>
                </c:pt>
                <c:pt idx="99">
                  <c:v>48.032818020565642</c:v>
                </c:pt>
                <c:pt idx="100">
                  <c:v>47.425768187762294</c:v>
                </c:pt>
                <c:pt idx="101">
                  <c:v>46.201430285204381</c:v>
                </c:pt>
                <c:pt idx="102">
                  <c:v>45.371138451541178</c:v>
                </c:pt>
                <c:pt idx="103">
                  <c:v>44.398804630141086</c:v>
                </c:pt>
                <c:pt idx="104">
                  <c:v>43.695310136936406</c:v>
                </c:pt>
                <c:pt idx="105">
                  <c:v>43.404499987023357</c:v>
                </c:pt>
                <c:pt idx="106">
                  <c:v>43.158496556650448</c:v>
                </c:pt>
                <c:pt idx="107">
                  <c:v>43.025118688715423</c:v>
                </c:pt>
                <c:pt idx="108">
                  <c:v>43.094069199434514</c:v>
                </c:pt>
                <c:pt idx="109">
                  <c:v>43.128572057080177</c:v>
                </c:pt>
                <c:pt idx="110">
                  <c:v>42.85856310949039</c:v>
                </c:pt>
                <c:pt idx="111">
                  <c:v>42.501550088744935</c:v>
                </c:pt>
                <c:pt idx="112">
                  <c:v>42.235466648857134</c:v>
                </c:pt>
                <c:pt idx="113">
                  <c:v>42.121737956374929</c:v>
                </c:pt>
                <c:pt idx="114">
                  <c:v>41.945566576752576</c:v>
                </c:pt>
                <c:pt idx="115">
                  <c:v>41.674681149282236</c:v>
                </c:pt>
                <c:pt idx="116">
                  <c:v>41.595649415392991</c:v>
                </c:pt>
                <c:pt idx="117">
                  <c:v>41.545794462038543</c:v>
                </c:pt>
                <c:pt idx="118">
                  <c:v>41.42566004789964</c:v>
                </c:pt>
                <c:pt idx="119">
                  <c:v>41.190872077060391</c:v>
                </c:pt>
                <c:pt idx="120">
                  <c:v>40.815370666924672</c:v>
                </c:pt>
                <c:pt idx="121">
                  <c:v>40.575972429590088</c:v>
                </c:pt>
                <c:pt idx="122">
                  <c:v>40.178208168719756</c:v>
                </c:pt>
                <c:pt idx="123">
                  <c:v>40.094010746152847</c:v>
                </c:pt>
                <c:pt idx="124">
                  <c:v>39.846959596653591</c:v>
                </c:pt>
                <c:pt idx="125">
                  <c:v>39.625059264770869</c:v>
                </c:pt>
                <c:pt idx="126">
                  <c:v>39.361338298173116</c:v>
                </c:pt>
                <c:pt idx="127">
                  <c:v>39.142142301285915</c:v>
                </c:pt>
                <c:pt idx="128">
                  <c:v>39.001736051500508</c:v>
                </c:pt>
                <c:pt idx="129">
                  <c:v>38.696037356385062</c:v>
                </c:pt>
                <c:pt idx="130">
                  <c:v>38.377504072582632</c:v>
                </c:pt>
                <c:pt idx="131">
                  <c:v>38.243651293056921</c:v>
                </c:pt>
                <c:pt idx="132">
                  <c:v>38.32029187681055</c:v>
                </c:pt>
                <c:pt idx="133">
                  <c:v>38.205674852253793</c:v>
                </c:pt>
                <c:pt idx="134">
                  <c:v>38.28223933091563</c:v>
                </c:pt>
                <c:pt idx="135">
                  <c:v>38.11453537526446</c:v>
                </c:pt>
                <c:pt idx="136">
                  <c:v>37.875917097549902</c:v>
                </c:pt>
                <c:pt idx="137">
                  <c:v>37.766394553345201</c:v>
                </c:pt>
                <c:pt idx="138">
                  <c:v>37.657188706097529</c:v>
                </c:pt>
                <c:pt idx="139">
                  <c:v>37.469839508554756</c:v>
                </c:pt>
                <c:pt idx="140">
                  <c:v>37.481083833704865</c:v>
                </c:pt>
                <c:pt idx="141">
                  <c:v>37.428683676557689</c:v>
                </c:pt>
                <c:pt idx="142">
                  <c:v>37.42494118243944</c:v>
                </c:pt>
                <c:pt idx="143">
                  <c:v>37.507457589135548</c:v>
                </c:pt>
                <c:pt idx="144">
                  <c:v>37.62409227518863</c:v>
                </c:pt>
                <c:pt idx="145">
                  <c:v>37.545247255951132</c:v>
                </c:pt>
                <c:pt idx="146">
                  <c:v>37.500246959599622</c:v>
                </c:pt>
                <c:pt idx="147">
                  <c:v>37.40673013426396</c:v>
                </c:pt>
                <c:pt idx="148">
                  <c:v>37.261410632796043</c:v>
                </c:pt>
                <c:pt idx="149">
                  <c:v>37.105567250344599</c:v>
                </c:pt>
                <c:pt idx="150">
                  <c:v>36.723641379992678</c:v>
                </c:pt>
                <c:pt idx="151">
                  <c:v>36.482854540028491</c:v>
                </c:pt>
                <c:pt idx="152">
                  <c:v>36.362857111560338</c:v>
                </c:pt>
                <c:pt idx="153">
                  <c:v>36.322901919448945</c:v>
                </c:pt>
                <c:pt idx="154">
                  <c:v>36.203430598473972</c:v>
                </c:pt>
                <c:pt idx="155">
                  <c:v>36.073565761731743</c:v>
                </c:pt>
                <c:pt idx="156">
                  <c:v>35.876246406496008</c:v>
                </c:pt>
                <c:pt idx="157">
                  <c:v>35.779641374784092</c:v>
                </c:pt>
                <c:pt idx="158">
                  <c:v>35.754613145582191</c:v>
                </c:pt>
                <c:pt idx="159">
                  <c:v>35.66900752751615</c:v>
                </c:pt>
                <c:pt idx="160">
                  <c:v>35.640495131411022</c:v>
                </c:pt>
                <c:pt idx="161">
                  <c:v>35.473768419837796</c:v>
                </c:pt>
                <c:pt idx="162">
                  <c:v>35.185249374963092</c:v>
                </c:pt>
                <c:pt idx="163">
                  <c:v>35.003232565621857</c:v>
                </c:pt>
                <c:pt idx="164">
                  <c:v>34.936852545784866</c:v>
                </c:pt>
                <c:pt idx="165">
                  <c:v>34.828883008458646</c:v>
                </c:pt>
                <c:pt idx="166">
                  <c:v>34.641817195602385</c:v>
                </c:pt>
                <c:pt idx="167">
                  <c:v>34.220900124076245</c:v>
                </c:pt>
                <c:pt idx="168">
                  <c:v>33.895503292468547</c:v>
                </c:pt>
                <c:pt idx="169">
                  <c:v>33.74365683670338</c:v>
                </c:pt>
                <c:pt idx="170">
                  <c:v>33.61591635455607</c:v>
                </c:pt>
                <c:pt idx="171">
                  <c:v>33.488659448651198</c:v>
                </c:pt>
                <c:pt idx="172">
                  <c:v>33.322049202638006</c:v>
                </c:pt>
                <c:pt idx="173">
                  <c:v>33.192598070164365</c:v>
                </c:pt>
                <c:pt idx="174">
                  <c:v>33.139574750563462</c:v>
                </c:pt>
                <c:pt idx="175">
                  <c:v>32.987830729209101</c:v>
                </c:pt>
                <c:pt idx="176">
                  <c:v>32.899003419975166</c:v>
                </c:pt>
                <c:pt idx="177">
                  <c:v>32.767931693202357</c:v>
                </c:pt>
                <c:pt idx="178">
                  <c:v>32.666665031604374</c:v>
                </c:pt>
                <c:pt idx="179">
                  <c:v>32.5592196069016</c:v>
                </c:pt>
                <c:pt idx="180">
                  <c:v>32.516947575054026</c:v>
                </c:pt>
                <c:pt idx="181">
                  <c:v>32.409994592897455</c:v>
                </c:pt>
                <c:pt idx="182">
                  <c:v>32.255169777963239</c:v>
                </c:pt>
                <c:pt idx="183">
                  <c:v>32.203643947647002</c:v>
                </c:pt>
                <c:pt idx="184">
                  <c:v>32.123335608625439</c:v>
                </c:pt>
                <c:pt idx="185">
                  <c:v>32.030447311422321</c:v>
                </c:pt>
                <c:pt idx="186">
                  <c:v>31.972896098445119</c:v>
                </c:pt>
                <c:pt idx="187">
                  <c:v>31.550124431068795</c:v>
                </c:pt>
                <c:pt idx="188">
                  <c:v>31.318368504138174</c:v>
                </c:pt>
                <c:pt idx="189">
                  <c:v>31.212246864797859</c:v>
                </c:pt>
                <c:pt idx="190">
                  <c:v>31.090991996013408</c:v>
                </c:pt>
                <c:pt idx="191">
                  <c:v>31.022741963693282</c:v>
                </c:pt>
                <c:pt idx="192">
                  <c:v>31.010337828561862</c:v>
                </c:pt>
                <c:pt idx="193">
                  <c:v>30.957709722034402</c:v>
                </c:pt>
                <c:pt idx="194">
                  <c:v>30.905170931450932</c:v>
                </c:pt>
                <c:pt idx="195">
                  <c:v>30.742237074953675</c:v>
                </c:pt>
                <c:pt idx="196">
                  <c:v>30.425808664839344</c:v>
                </c:pt>
                <c:pt idx="197">
                  <c:v>30.208308841182824</c:v>
                </c:pt>
                <c:pt idx="198">
                  <c:v>30.046060116553438</c:v>
                </c:pt>
                <c:pt idx="199">
                  <c:v>29.704458839894645</c:v>
                </c:pt>
                <c:pt idx="200">
                  <c:v>29.52729506947778</c:v>
                </c:pt>
                <c:pt idx="201">
                  <c:v>29.424309984531916</c:v>
                </c:pt>
                <c:pt idx="202">
                  <c:v>29.219771583447784</c:v>
                </c:pt>
                <c:pt idx="203">
                  <c:v>29.129470225747966</c:v>
                </c:pt>
                <c:pt idx="204">
                  <c:v>29.126557569990965</c:v>
                </c:pt>
                <c:pt idx="205">
                  <c:v>29.039439252234263</c:v>
                </c:pt>
                <c:pt idx="206">
                  <c:v>28.926625413123084</c:v>
                </c:pt>
                <c:pt idx="207">
                  <c:v>28.854489190147714</c:v>
                </c:pt>
                <c:pt idx="208">
                  <c:v>28.742393854116656</c:v>
                </c:pt>
                <c:pt idx="209">
                  <c:v>28.570968045841607</c:v>
                </c:pt>
                <c:pt idx="210">
                  <c:v>28.397741820735124</c:v>
                </c:pt>
                <c:pt idx="211">
                  <c:v>28.211545619645467</c:v>
                </c:pt>
                <c:pt idx="212">
                  <c:v>28.23130753491991</c:v>
                </c:pt>
                <c:pt idx="213">
                  <c:v>28.189023998921527</c:v>
                </c:pt>
                <c:pt idx="214">
                  <c:v>28.057155368688694</c:v>
                </c:pt>
                <c:pt idx="215">
                  <c:v>27.959297826296652</c:v>
                </c:pt>
                <c:pt idx="216">
                  <c:v>27.89513900658152</c:v>
                </c:pt>
                <c:pt idx="217">
                  <c:v>27.858922407451825</c:v>
                </c:pt>
                <c:pt idx="218">
                  <c:v>27.783905861625438</c:v>
                </c:pt>
                <c:pt idx="219">
                  <c:v>27.631930245276422</c:v>
                </c:pt>
                <c:pt idx="220">
                  <c:v>27.412629211583749</c:v>
                </c:pt>
                <c:pt idx="221">
                  <c:v>27.227482331727998</c:v>
                </c:pt>
                <c:pt idx="222">
                  <c:v>27.016751668712047</c:v>
                </c:pt>
                <c:pt idx="223">
                  <c:v>26.709591367980273</c:v>
                </c:pt>
                <c:pt idx="224">
                  <c:v>26.650959257613525</c:v>
                </c:pt>
                <c:pt idx="225">
                  <c:v>26.696343040782857</c:v>
                </c:pt>
                <c:pt idx="226">
                  <c:v>26.621801995196307</c:v>
                </c:pt>
                <c:pt idx="227">
                  <c:v>26.5952067884079</c:v>
                </c:pt>
                <c:pt idx="228">
                  <c:v>26.510373592910586</c:v>
                </c:pt>
                <c:pt idx="229">
                  <c:v>26.544881939431846</c:v>
                </c:pt>
                <c:pt idx="230">
                  <c:v>26.48661139436425</c:v>
                </c:pt>
                <c:pt idx="231">
                  <c:v>26.420559994378305</c:v>
                </c:pt>
                <c:pt idx="232">
                  <c:v>26.294347128163125</c:v>
                </c:pt>
                <c:pt idx="233">
                  <c:v>26.173946972091507</c:v>
                </c:pt>
                <c:pt idx="234">
                  <c:v>26.004915024432698</c:v>
                </c:pt>
                <c:pt idx="235">
                  <c:v>25.762745219370608</c:v>
                </c:pt>
                <c:pt idx="236">
                  <c:v>25.629471965151815</c:v>
                </c:pt>
                <c:pt idx="237">
                  <c:v>25.441207033106824</c:v>
                </c:pt>
                <c:pt idx="238">
                  <c:v>25.307079511694837</c:v>
                </c:pt>
                <c:pt idx="239">
                  <c:v>25.24396958772553</c:v>
                </c:pt>
                <c:pt idx="240">
                  <c:v>25.233876037310605</c:v>
                </c:pt>
                <c:pt idx="241">
                  <c:v>25.193566331180715</c:v>
                </c:pt>
                <c:pt idx="242">
                  <c:v>25.108198456428855</c:v>
                </c:pt>
                <c:pt idx="243">
                  <c:v>25.055581734785807</c:v>
                </c:pt>
                <c:pt idx="244">
                  <c:v>24.963217828819175</c:v>
                </c:pt>
                <c:pt idx="245">
                  <c:v>24.792151980156103</c:v>
                </c:pt>
                <c:pt idx="246">
                  <c:v>24.717997986197513</c:v>
                </c:pt>
                <c:pt idx="247">
                  <c:v>24.323949996258133</c:v>
                </c:pt>
                <c:pt idx="248">
                  <c:v>24.030774546787327</c:v>
                </c:pt>
                <c:pt idx="249">
                  <c:v>23.863728447653752</c:v>
                </c:pt>
                <c:pt idx="250">
                  <c:v>23.604083528836554</c:v>
                </c:pt>
                <c:pt idx="251">
                  <c:v>23.458639961077871</c:v>
                </c:pt>
                <c:pt idx="252">
                  <c:v>23.348900130464685</c:v>
                </c:pt>
                <c:pt idx="253">
                  <c:v>23.152107219102319</c:v>
                </c:pt>
                <c:pt idx="254">
                  <c:v>23.02317742551941</c:v>
                </c:pt>
                <c:pt idx="255">
                  <c:v>22.872220768447658</c:v>
                </c:pt>
                <c:pt idx="256">
                  <c:v>22.672700999650733</c:v>
                </c:pt>
                <c:pt idx="257">
                  <c:v>22.434891153424434</c:v>
                </c:pt>
                <c:pt idx="258">
                  <c:v>22.252421298774486</c:v>
                </c:pt>
                <c:pt idx="259">
                  <c:v>21.951683238408286</c:v>
                </c:pt>
                <c:pt idx="260">
                  <c:v>21.758036711674389</c:v>
                </c:pt>
                <c:pt idx="261">
                  <c:v>21.549011302044555</c:v>
                </c:pt>
                <c:pt idx="262">
                  <c:v>21.450339739244033</c:v>
                </c:pt>
                <c:pt idx="263">
                  <c:v>21.328765774330346</c:v>
                </c:pt>
                <c:pt idx="264">
                  <c:v>21.191024117566169</c:v>
                </c:pt>
                <c:pt idx="265">
                  <c:v>21.117114217803856</c:v>
                </c:pt>
                <c:pt idx="266">
                  <c:v>21.093910915796474</c:v>
                </c:pt>
                <c:pt idx="267">
                  <c:v>21.123483793106825</c:v>
                </c:pt>
                <c:pt idx="268">
                  <c:v>21.066603962408323</c:v>
                </c:pt>
                <c:pt idx="269">
                  <c:v>21.03505138533033</c:v>
                </c:pt>
                <c:pt idx="270">
                  <c:v>20.884681677254097</c:v>
                </c:pt>
                <c:pt idx="271">
                  <c:v>20.81806387286094</c:v>
                </c:pt>
                <c:pt idx="272">
                  <c:v>20.834731658187486</c:v>
                </c:pt>
                <c:pt idx="273">
                  <c:v>20.805603812849498</c:v>
                </c:pt>
                <c:pt idx="274">
                  <c:v>20.679459112264684</c:v>
                </c:pt>
                <c:pt idx="275">
                  <c:v>20.689804014271818</c:v>
                </c:pt>
                <c:pt idx="276">
                  <c:v>20.679464282130752</c:v>
                </c:pt>
                <c:pt idx="277">
                  <c:v>20.681532435374294</c:v>
                </c:pt>
                <c:pt idx="278">
                  <c:v>20.660871563810485</c:v>
                </c:pt>
                <c:pt idx="279">
                  <c:v>20.656740215767329</c:v>
                </c:pt>
                <c:pt idx="280">
                  <c:v>20.590849497375729</c:v>
                </c:pt>
                <c:pt idx="281">
                  <c:v>20.531308702139523</c:v>
                </c:pt>
                <c:pt idx="282">
                  <c:v>20.419004179154175</c:v>
                </c:pt>
                <c:pt idx="283">
                  <c:v>20.325506847654964</c:v>
                </c:pt>
                <c:pt idx="284">
                  <c:v>20.411234030583412</c:v>
                </c:pt>
                <c:pt idx="285">
                  <c:v>20.411234030583412</c:v>
                </c:pt>
                <c:pt idx="286">
                  <c:v>20.417359238354916</c:v>
                </c:pt>
                <c:pt idx="287">
                  <c:v>20.378639822691802</c:v>
                </c:pt>
                <c:pt idx="288">
                  <c:v>20.174873599338483</c:v>
                </c:pt>
                <c:pt idx="289">
                  <c:v>20.128577870236942</c:v>
                </c:pt>
                <c:pt idx="290">
                  <c:v>20.046387680745884</c:v>
                </c:pt>
                <c:pt idx="291">
                  <c:v>19.968510489835527</c:v>
                </c:pt>
                <c:pt idx="292">
                  <c:v>19.873119516157967</c:v>
                </c:pt>
                <c:pt idx="293">
                  <c:v>19.843354484431323</c:v>
                </c:pt>
                <c:pt idx="294">
                  <c:v>19.825511524059667</c:v>
                </c:pt>
                <c:pt idx="295">
                  <c:v>19.711186641538742</c:v>
                </c:pt>
                <c:pt idx="296">
                  <c:v>19.605317924745119</c:v>
                </c:pt>
                <c:pt idx="297">
                  <c:v>19.505838150179201</c:v>
                </c:pt>
                <c:pt idx="298">
                  <c:v>19.449434789290262</c:v>
                </c:pt>
                <c:pt idx="299">
                  <c:v>19.453325454381133</c:v>
                </c:pt>
                <c:pt idx="300">
                  <c:v>19.424189170625198</c:v>
                </c:pt>
                <c:pt idx="301">
                  <c:v>19.397033323971634</c:v>
                </c:pt>
                <c:pt idx="302">
                  <c:v>19.333233652917006</c:v>
                </c:pt>
                <c:pt idx="303">
                  <c:v>19.333233652917006</c:v>
                </c:pt>
                <c:pt idx="304">
                  <c:v>19.302349893088063</c:v>
                </c:pt>
                <c:pt idx="305">
                  <c:v>19.171980426189972</c:v>
                </c:pt>
                <c:pt idx="306">
                  <c:v>18.993442070725159</c:v>
                </c:pt>
                <c:pt idx="307">
                  <c:v>18.9385203616763</c:v>
                </c:pt>
                <c:pt idx="308">
                  <c:v>18.917710879708615</c:v>
                </c:pt>
                <c:pt idx="309">
                  <c:v>18.898812067640975</c:v>
                </c:pt>
                <c:pt idx="310">
                  <c:v>18.955679104955841</c:v>
                </c:pt>
                <c:pt idx="311">
                  <c:v>19.001282182193105</c:v>
                </c:pt>
                <c:pt idx="312">
                  <c:v>18.92746506842624</c:v>
                </c:pt>
                <c:pt idx="313">
                  <c:v>18.880264407407722</c:v>
                </c:pt>
                <c:pt idx="314">
                  <c:v>18.73413812999377</c:v>
                </c:pt>
                <c:pt idx="315">
                  <c:v>18.526639764629913</c:v>
                </c:pt>
                <c:pt idx="316">
                  <c:v>18.308765455706997</c:v>
                </c:pt>
                <c:pt idx="317">
                  <c:v>18.122107745923984</c:v>
                </c:pt>
                <c:pt idx="318">
                  <c:v>17.980065230602225</c:v>
                </c:pt>
                <c:pt idx="319">
                  <c:v>17.82675513642894</c:v>
                </c:pt>
                <c:pt idx="320">
                  <c:v>17.785847686749417</c:v>
                </c:pt>
                <c:pt idx="321">
                  <c:v>17.660458431883043</c:v>
                </c:pt>
                <c:pt idx="322">
                  <c:v>17.583092823459822</c:v>
                </c:pt>
                <c:pt idx="323">
                  <c:v>17.511296507777931</c:v>
                </c:pt>
                <c:pt idx="324">
                  <c:v>17.370594690782593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32-41C0-B9A3-DB99EB342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4377535"/>
        <c:axId val="1504365887"/>
      </c:lineChart>
      <c:catAx>
        <c:axId val="916522095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pt-BR"/>
          </a:p>
        </c:txPr>
        <c:crossAx val="916522511"/>
        <c:crosses val="autoZero"/>
        <c:auto val="1"/>
        <c:lblAlgn val="ctr"/>
        <c:lblOffset val="100"/>
        <c:noMultiLvlLbl val="0"/>
      </c:catAx>
      <c:valAx>
        <c:axId val="91652251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pt-BR"/>
          </a:p>
        </c:txPr>
        <c:crossAx val="916522095"/>
        <c:crosses val="autoZero"/>
        <c:crossBetween val="between"/>
      </c:valAx>
      <c:valAx>
        <c:axId val="1504365887"/>
        <c:scaling>
          <c:orientation val="minMax"/>
          <c:max val="100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pt-BR"/>
          </a:p>
        </c:txPr>
        <c:crossAx val="1504377535"/>
        <c:crosses val="max"/>
        <c:crossBetween val="between"/>
      </c:valAx>
      <c:catAx>
        <c:axId val="1504377535"/>
        <c:scaling>
          <c:orientation val="minMax"/>
        </c:scaling>
        <c:delete val="1"/>
        <c:axPos val="b"/>
        <c:numFmt formatCode="_-* #,##0_-;\-* #,##0_-;_-* &quot;-&quot;??_-;_-@_-" sourceLinked="1"/>
        <c:majorTickMark val="out"/>
        <c:minorTickMark val="none"/>
        <c:tickLblPos val="nextTo"/>
        <c:crossAx val="1504365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07763503246307E-2"/>
          <c:y val="0.10217220995301211"/>
          <c:w val="0.87158447299350739"/>
          <c:h val="0.712840775341101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'Diferencial Inflação'!$B$1</c:f>
              <c:strCache>
                <c:ptCount val="1"/>
                <c:pt idx="0">
                  <c:v> Inflação BR &gt; US </c:v>
                </c:pt>
              </c:strCache>
            </c:strRef>
          </c:tx>
          <c:spPr>
            <a:solidFill>
              <a:srgbClr val="ED7D31">
                <a:alpha val="85098"/>
              </a:srgbClr>
            </a:solidFill>
            <a:ln w="19050" cap="rnd">
              <a:noFill/>
              <a:round/>
            </a:ln>
            <a:effectLst/>
          </c:spPr>
          <c:invertIfNegative val="0"/>
          <c:cat>
            <c:numRef>
              <c:f>'Diferencial Inflação'!$A$58:$A$379</c:f>
              <c:numCache>
                <c:formatCode>mmm\-yy</c:formatCode>
                <c:ptCount val="322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  <c:pt idx="202">
                  <c:v>42370</c:v>
                </c:pt>
                <c:pt idx="203">
                  <c:v>42401</c:v>
                </c:pt>
                <c:pt idx="204">
                  <c:v>42430</c:v>
                </c:pt>
                <c:pt idx="205">
                  <c:v>42461</c:v>
                </c:pt>
                <c:pt idx="206">
                  <c:v>42491</c:v>
                </c:pt>
                <c:pt idx="207">
                  <c:v>42522</c:v>
                </c:pt>
                <c:pt idx="208">
                  <c:v>42552</c:v>
                </c:pt>
                <c:pt idx="209">
                  <c:v>42583</c:v>
                </c:pt>
                <c:pt idx="210">
                  <c:v>42614</c:v>
                </c:pt>
                <c:pt idx="211">
                  <c:v>42644</c:v>
                </c:pt>
                <c:pt idx="212">
                  <c:v>42675</c:v>
                </c:pt>
                <c:pt idx="213">
                  <c:v>42705</c:v>
                </c:pt>
                <c:pt idx="214">
                  <c:v>42736</c:v>
                </c:pt>
                <c:pt idx="215">
                  <c:v>42767</c:v>
                </c:pt>
                <c:pt idx="216">
                  <c:v>42795</c:v>
                </c:pt>
                <c:pt idx="217">
                  <c:v>42826</c:v>
                </c:pt>
                <c:pt idx="218">
                  <c:v>42856</c:v>
                </c:pt>
                <c:pt idx="219">
                  <c:v>42887</c:v>
                </c:pt>
                <c:pt idx="220">
                  <c:v>42917</c:v>
                </c:pt>
                <c:pt idx="221">
                  <c:v>42948</c:v>
                </c:pt>
                <c:pt idx="222">
                  <c:v>42979</c:v>
                </c:pt>
                <c:pt idx="223">
                  <c:v>43009</c:v>
                </c:pt>
                <c:pt idx="224">
                  <c:v>43040</c:v>
                </c:pt>
                <c:pt idx="225">
                  <c:v>43070</c:v>
                </c:pt>
                <c:pt idx="226">
                  <c:v>43101</c:v>
                </c:pt>
                <c:pt idx="227">
                  <c:v>43132</c:v>
                </c:pt>
                <c:pt idx="228">
                  <c:v>43160</c:v>
                </c:pt>
                <c:pt idx="229">
                  <c:v>43191</c:v>
                </c:pt>
                <c:pt idx="230">
                  <c:v>43221</c:v>
                </c:pt>
                <c:pt idx="231">
                  <c:v>43252</c:v>
                </c:pt>
                <c:pt idx="232">
                  <c:v>43282</c:v>
                </c:pt>
                <c:pt idx="233">
                  <c:v>43313</c:v>
                </c:pt>
                <c:pt idx="234">
                  <c:v>43344</c:v>
                </c:pt>
                <c:pt idx="235">
                  <c:v>43374</c:v>
                </c:pt>
                <c:pt idx="236">
                  <c:v>43405</c:v>
                </c:pt>
                <c:pt idx="237">
                  <c:v>43435</c:v>
                </c:pt>
                <c:pt idx="238">
                  <c:v>43466</c:v>
                </c:pt>
                <c:pt idx="239">
                  <c:v>43497</c:v>
                </c:pt>
                <c:pt idx="240">
                  <c:v>43525</c:v>
                </c:pt>
                <c:pt idx="241">
                  <c:v>43556</c:v>
                </c:pt>
                <c:pt idx="242">
                  <c:v>43586</c:v>
                </c:pt>
                <c:pt idx="243">
                  <c:v>43617</c:v>
                </c:pt>
                <c:pt idx="244">
                  <c:v>43647</c:v>
                </c:pt>
                <c:pt idx="245">
                  <c:v>43678</c:v>
                </c:pt>
                <c:pt idx="246">
                  <c:v>43709</c:v>
                </c:pt>
                <c:pt idx="247">
                  <c:v>43739</c:v>
                </c:pt>
                <c:pt idx="248">
                  <c:v>43770</c:v>
                </c:pt>
                <c:pt idx="249">
                  <c:v>43800</c:v>
                </c:pt>
                <c:pt idx="250">
                  <c:v>43831</c:v>
                </c:pt>
                <c:pt idx="251">
                  <c:v>43862</c:v>
                </c:pt>
                <c:pt idx="252">
                  <c:v>43891</c:v>
                </c:pt>
                <c:pt idx="253">
                  <c:v>43922</c:v>
                </c:pt>
                <c:pt idx="254">
                  <c:v>43952</c:v>
                </c:pt>
                <c:pt idx="255">
                  <c:v>43983</c:v>
                </c:pt>
                <c:pt idx="256">
                  <c:v>44013</c:v>
                </c:pt>
                <c:pt idx="257">
                  <c:v>44044</c:v>
                </c:pt>
                <c:pt idx="258">
                  <c:v>44075</c:v>
                </c:pt>
                <c:pt idx="259">
                  <c:v>44105</c:v>
                </c:pt>
                <c:pt idx="260">
                  <c:v>44136</c:v>
                </c:pt>
                <c:pt idx="261">
                  <c:v>44166</c:v>
                </c:pt>
                <c:pt idx="262">
                  <c:v>44197</c:v>
                </c:pt>
                <c:pt idx="263">
                  <c:v>44228</c:v>
                </c:pt>
                <c:pt idx="264">
                  <c:v>44256</c:v>
                </c:pt>
                <c:pt idx="265">
                  <c:v>44287</c:v>
                </c:pt>
                <c:pt idx="266">
                  <c:v>44317</c:v>
                </c:pt>
                <c:pt idx="267">
                  <c:v>44348</c:v>
                </c:pt>
                <c:pt idx="268">
                  <c:v>44378</c:v>
                </c:pt>
                <c:pt idx="269">
                  <c:v>44409</c:v>
                </c:pt>
                <c:pt idx="270">
                  <c:v>44440</c:v>
                </c:pt>
                <c:pt idx="271">
                  <c:v>44470</c:v>
                </c:pt>
                <c:pt idx="272">
                  <c:v>44501</c:v>
                </c:pt>
                <c:pt idx="273">
                  <c:v>44531</c:v>
                </c:pt>
                <c:pt idx="274">
                  <c:v>44562</c:v>
                </c:pt>
                <c:pt idx="275">
                  <c:v>44593</c:v>
                </c:pt>
                <c:pt idx="276">
                  <c:v>44621</c:v>
                </c:pt>
                <c:pt idx="277">
                  <c:v>44652</c:v>
                </c:pt>
                <c:pt idx="278">
                  <c:v>44682</c:v>
                </c:pt>
                <c:pt idx="279">
                  <c:v>44713</c:v>
                </c:pt>
                <c:pt idx="280">
                  <c:v>44743</c:v>
                </c:pt>
                <c:pt idx="281">
                  <c:v>44774</c:v>
                </c:pt>
                <c:pt idx="282">
                  <c:v>44805</c:v>
                </c:pt>
                <c:pt idx="283">
                  <c:v>44835</c:v>
                </c:pt>
                <c:pt idx="284">
                  <c:v>44866</c:v>
                </c:pt>
                <c:pt idx="285">
                  <c:v>44896</c:v>
                </c:pt>
                <c:pt idx="286">
                  <c:v>44927</c:v>
                </c:pt>
                <c:pt idx="287">
                  <c:v>44958</c:v>
                </c:pt>
                <c:pt idx="288">
                  <c:v>44986</c:v>
                </c:pt>
                <c:pt idx="289">
                  <c:v>45017</c:v>
                </c:pt>
                <c:pt idx="290">
                  <c:v>45047</c:v>
                </c:pt>
                <c:pt idx="291">
                  <c:v>45078</c:v>
                </c:pt>
                <c:pt idx="292">
                  <c:v>45108</c:v>
                </c:pt>
                <c:pt idx="293">
                  <c:v>45139</c:v>
                </c:pt>
                <c:pt idx="294">
                  <c:v>45170</c:v>
                </c:pt>
                <c:pt idx="295">
                  <c:v>45200</c:v>
                </c:pt>
                <c:pt idx="296">
                  <c:v>45231</c:v>
                </c:pt>
                <c:pt idx="297">
                  <c:v>45261</c:v>
                </c:pt>
                <c:pt idx="298">
                  <c:v>45292</c:v>
                </c:pt>
                <c:pt idx="299">
                  <c:v>45323</c:v>
                </c:pt>
                <c:pt idx="300">
                  <c:v>45352</c:v>
                </c:pt>
                <c:pt idx="301">
                  <c:v>45383</c:v>
                </c:pt>
                <c:pt idx="302">
                  <c:v>45413</c:v>
                </c:pt>
                <c:pt idx="303">
                  <c:v>45444</c:v>
                </c:pt>
                <c:pt idx="304">
                  <c:v>45474</c:v>
                </c:pt>
                <c:pt idx="305">
                  <c:v>45505</c:v>
                </c:pt>
                <c:pt idx="306">
                  <c:v>45536</c:v>
                </c:pt>
                <c:pt idx="307">
                  <c:v>45566</c:v>
                </c:pt>
                <c:pt idx="308">
                  <c:v>45597</c:v>
                </c:pt>
                <c:pt idx="309">
                  <c:v>45627</c:v>
                </c:pt>
                <c:pt idx="310">
                  <c:v>45658</c:v>
                </c:pt>
                <c:pt idx="311">
                  <c:v>45689</c:v>
                </c:pt>
                <c:pt idx="312">
                  <c:v>45717</c:v>
                </c:pt>
                <c:pt idx="313">
                  <c:v>45748</c:v>
                </c:pt>
                <c:pt idx="314">
                  <c:v>45778</c:v>
                </c:pt>
                <c:pt idx="315">
                  <c:v>45809</c:v>
                </c:pt>
                <c:pt idx="316">
                  <c:v>45839</c:v>
                </c:pt>
                <c:pt idx="317">
                  <c:v>45870</c:v>
                </c:pt>
                <c:pt idx="318">
                  <c:v>45901</c:v>
                </c:pt>
                <c:pt idx="319">
                  <c:v>45962</c:v>
                </c:pt>
                <c:pt idx="320">
                  <c:v>45992</c:v>
                </c:pt>
                <c:pt idx="321">
                  <c:v>46023</c:v>
                </c:pt>
              </c:numCache>
            </c:numRef>
          </c:cat>
          <c:val>
            <c:numRef>
              <c:f>'Diferencial Inflação'!$B$58:$B$379</c:f>
              <c:numCache>
                <c:formatCode>0.0%</c:formatCode>
                <c:ptCount val="322"/>
                <c:pt idx="0">
                  <c:v>1.2885230917126865E-2</c:v>
                </c:pt>
                <c:pt idx="1">
                  <c:v>1.0646579698985283E-2</c:v>
                </c:pt>
                <c:pt idx="2">
                  <c:v>1.0491047102569529E-2</c:v>
                </c:pt>
                <c:pt idx="3">
                  <c:v>1.3498278616341015E-2</c:v>
                </c:pt>
                <c:pt idx="4">
                  <c:v>2.4224364811032427E-2</c:v>
                </c:pt>
                <c:pt idx="5">
                  <c:v>3.4272693530982265E-2</c:v>
                </c:pt>
                <c:pt idx="6">
                  <c:v>3.6230801764811006E-2</c:v>
                </c:pt>
                <c:pt idx="7">
                  <c:v>4.9334222811250127E-2</c:v>
                </c:pt>
                <c:pt idx="8">
                  <c:v>6.0272009839764704E-2</c:v>
                </c:pt>
                <c:pt idx="9">
                  <c:v>6.2635345060104944E-2</c:v>
                </c:pt>
                <c:pt idx="10">
                  <c:v>6.060428381278804E-2</c:v>
                </c:pt>
                <c:pt idx="11">
                  <c:v>4.6443731827555373E-2</c:v>
                </c:pt>
                <c:pt idx="12">
                  <c:v>3.1613420353685445E-2</c:v>
                </c:pt>
                <c:pt idx="13">
                  <c:v>3.7607627723916917E-2</c:v>
                </c:pt>
                <c:pt idx="14">
                  <c:v>3.3333725270876968E-2</c:v>
                </c:pt>
                <c:pt idx="15">
                  <c:v>2.7734681274578322E-2</c:v>
                </c:pt>
                <c:pt idx="16">
                  <c:v>3.4570000458105592E-2</c:v>
                </c:pt>
                <c:pt idx="17">
                  <c:v>4.5034408218085645E-2</c:v>
                </c:pt>
                <c:pt idx="18">
                  <c:v>4.3122136902588884E-2</c:v>
                </c:pt>
                <c:pt idx="19">
                  <c:v>3.2001195399004381E-2</c:v>
                </c:pt>
                <c:pt idx="20">
                  <c:v>2.5406946690719606E-2</c:v>
                </c:pt>
                <c:pt idx="21">
                  <c:v>2.5383193932599309E-2</c:v>
                </c:pt>
                <c:pt idx="22">
                  <c:v>2.2004787197391205E-2</c:v>
                </c:pt>
                <c:pt idx="23">
                  <c:v>2.7413564454707988E-2</c:v>
                </c:pt>
                <c:pt idx="24">
                  <c:v>3.457966419839973E-2</c:v>
                </c:pt>
                <c:pt idx="25">
                  <c:v>3.3917588140560069E-2</c:v>
                </c:pt>
                <c:pt idx="26">
                  <c:v>3.4733362495686558E-2</c:v>
                </c:pt>
                <c:pt idx="27">
                  <c:v>4.1521495620736662E-2</c:v>
                </c:pt>
                <c:pt idx="28">
                  <c:v>4.328822941884912E-2</c:v>
                </c:pt>
                <c:pt idx="29">
                  <c:v>3.6842598701787396E-2</c:v>
                </c:pt>
                <c:pt idx="30">
                  <c:v>3.8666506543103378E-2</c:v>
                </c:pt>
                <c:pt idx="31">
                  <c:v>5.0646995623538006E-2</c:v>
                </c:pt>
                <c:pt idx="32">
                  <c:v>5.7147062711787495E-2</c:v>
                </c:pt>
                <c:pt idx="33">
                  <c:v>6.0695930151519875E-2</c:v>
                </c:pt>
                <c:pt idx="34">
                  <c:v>6.423831513205519E-2</c:v>
                </c:pt>
                <c:pt idx="35">
                  <c:v>6.3762445656510819E-2</c:v>
                </c:pt>
                <c:pt idx="36">
                  <c:v>6.3853768928521334E-2</c:v>
                </c:pt>
                <c:pt idx="37">
                  <c:v>6.3399260747613428E-2</c:v>
                </c:pt>
                <c:pt idx="38">
                  <c:v>6.5280000951282988E-2</c:v>
                </c:pt>
                <c:pt idx="39">
                  <c:v>6.5923987639552581E-2</c:v>
                </c:pt>
                <c:pt idx="40">
                  <c:v>6.0472608450077132E-2</c:v>
                </c:pt>
                <c:pt idx="41">
                  <c:v>5.7120280888781301E-2</c:v>
                </c:pt>
                <c:pt idx="42">
                  <c:v>6.4149896321480437E-2</c:v>
                </c:pt>
                <c:pt idx="43">
                  <c:v>6.4177638077250715E-2</c:v>
                </c:pt>
                <c:pt idx="44">
                  <c:v>8.6786879045957249E-2</c:v>
                </c:pt>
                <c:pt idx="45">
                  <c:v>0.10050067079574983</c:v>
                </c:pt>
                <c:pt idx="46">
                  <c:v>0.11709581050403328</c:v>
                </c:pt>
                <c:pt idx="47">
                  <c:v>0.12701053948679397</c:v>
                </c:pt>
                <c:pt idx="48">
                  <c:v>0.13547397925693994</c:v>
                </c:pt>
                <c:pt idx="49">
                  <c:v>0.14594078554140102</c:v>
                </c:pt>
                <c:pt idx="50">
                  <c:v>0.15341156582497123</c:v>
                </c:pt>
                <c:pt idx="51">
                  <c:v>0.14621080209742471</c:v>
                </c:pt>
                <c:pt idx="52">
                  <c:v>0.13373830186937408</c:v>
                </c:pt>
                <c:pt idx="53">
                  <c:v>0.12857799958840546</c:v>
                </c:pt>
                <c:pt idx="54">
                  <c:v>0.12764100715368842</c:v>
                </c:pt>
                <c:pt idx="55">
                  <c:v>0.11941214412637843</c:v>
                </c:pt>
                <c:pt idx="56">
                  <c:v>9.0895848996707676E-2</c:v>
                </c:pt>
                <c:pt idx="57">
                  <c:v>7.2647493292351234E-2</c:v>
                </c:pt>
                <c:pt idx="58">
                  <c:v>5.6809265712834373E-2</c:v>
                </c:pt>
                <c:pt idx="59">
                  <c:v>5.0007599954398713E-2</c:v>
                </c:pt>
                <c:pt idx="60">
                  <c:v>4.1481441256726474E-2</c:v>
                </c:pt>
                <c:pt idx="61">
                  <c:v>2.9664182717021311E-2</c:v>
                </c:pt>
                <c:pt idx="62">
                  <c:v>2.2566174603794779E-2</c:v>
                </c:pt>
                <c:pt idx="63">
                  <c:v>2.8923936358018709E-2</c:v>
                </c:pt>
                <c:pt idx="64">
                  <c:v>3.8720070408060664E-2</c:v>
                </c:pt>
                <c:pt idx="65">
                  <c:v>4.6367308445162743E-2</c:v>
                </c:pt>
                <c:pt idx="66">
                  <c:v>4.1663951670005819E-2</c:v>
                </c:pt>
                <c:pt idx="67">
                  <c:v>3.6742506877409452E-2</c:v>
                </c:pt>
                <c:pt idx="68">
                  <c:v>3.6163013638492641E-2</c:v>
                </c:pt>
                <c:pt idx="69">
                  <c:v>4.2583241380604306E-2</c:v>
                </c:pt>
                <c:pt idx="70">
                  <c:v>4.5635538527800446E-2</c:v>
                </c:pt>
                <c:pt idx="71">
                  <c:v>4.3340424117994783E-2</c:v>
                </c:pt>
                <c:pt idx="72">
                  <c:v>4.3298710117562138E-2</c:v>
                </c:pt>
                <c:pt idx="73">
                  <c:v>4.7106224714142587E-2</c:v>
                </c:pt>
                <c:pt idx="74">
                  <c:v>5.1816176634406318E-2</c:v>
                </c:pt>
                <c:pt idx="75">
                  <c:v>4.7266668343838192E-2</c:v>
                </c:pt>
                <c:pt idx="76">
                  <c:v>3.4989544351102596E-2</c:v>
                </c:pt>
                <c:pt idx="77">
                  <c:v>2.368838030241309E-2</c:v>
                </c:pt>
                <c:pt idx="78">
                  <c:v>1.2950714435833087E-2</c:v>
                </c:pt>
                <c:pt idx="79">
                  <c:v>2.0140758307548585E-2</c:v>
                </c:pt>
                <c:pt idx="80">
                  <c:v>2.877736421515549E-2</c:v>
                </c:pt>
                <c:pt idx="81">
                  <c:v>2.3511833458586498E-2</c:v>
                </c:pt>
                <c:pt idx="82">
                  <c:v>1.6814513726379154E-2</c:v>
                </c:pt>
                <c:pt idx="83">
                  <c:v>1.872846890611133E-2</c:v>
                </c:pt>
                <c:pt idx="84">
                  <c:v>1.9044084039765062E-2</c:v>
                </c:pt>
                <c:pt idx="85">
                  <c:v>1.0193564842121874E-2</c:v>
                </c:pt>
                <c:pt idx="86">
                  <c:v>2.4984680833554027E-3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1.6852934134006115E-2</c:v>
                </c:pt>
                <c:pt idx="91">
                  <c:v>1.8587466378807371E-2</c:v>
                </c:pt>
                <c:pt idx="92">
                  <c:v>1.0498960969250969E-2</c:v>
                </c:pt>
                <c:pt idx="93">
                  <c:v>6.1779496830443384E-3</c:v>
                </c:pt>
                <c:pt idx="94">
                  <c:v>9.1219975660100545E-3</c:v>
                </c:pt>
                <c:pt idx="95">
                  <c:v>5.9847998957280532E-3</c:v>
                </c:pt>
                <c:pt idx="96">
                  <c:v>1.5899339593172315E-3</c:v>
                </c:pt>
                <c:pt idx="97">
                  <c:v>4.0536997048352535E-3</c:v>
                </c:pt>
                <c:pt idx="98">
                  <c:v>4.736116807201686E-3</c:v>
                </c:pt>
                <c:pt idx="99">
                  <c:v>9.9739483157249564E-3</c:v>
                </c:pt>
                <c:pt idx="100">
                  <c:v>1.4240215951375038E-2</c:v>
                </c:pt>
                <c:pt idx="101">
                  <c:v>2.2799598746973019E-2</c:v>
                </c:pt>
                <c:pt idx="102">
                  <c:v>1.3123921459652285E-2</c:v>
                </c:pt>
                <c:pt idx="103">
                  <c:v>5.0438104495474922E-3</c:v>
                </c:pt>
                <c:pt idx="104">
                  <c:v>0</c:v>
                </c:pt>
                <c:pt idx="105">
                  <c:v>3.4852043323779364E-3</c:v>
                </c:pt>
                <c:pt idx="106">
                  <c:v>2.6663016485194008E-3</c:v>
                </c:pt>
                <c:pt idx="107">
                  <c:v>4.7042180272772252E-3</c:v>
                </c:pt>
                <c:pt idx="108">
                  <c:v>7.531323158122917E-3</c:v>
                </c:pt>
                <c:pt idx="109">
                  <c:v>1.1376729112711044E-2</c:v>
                </c:pt>
                <c:pt idx="110">
                  <c:v>1.4872384157061914E-2</c:v>
                </c:pt>
                <c:pt idx="111">
                  <c:v>1.1239703809158626E-2</c:v>
                </c:pt>
                <c:pt idx="112">
                  <c:v>8.6926779821901445E-3</c:v>
                </c:pt>
                <c:pt idx="113">
                  <c:v>8.57606332292251E-3</c:v>
                </c:pt>
                <c:pt idx="114">
                  <c:v>1.2970862295430041E-2</c:v>
                </c:pt>
                <c:pt idx="115">
                  <c:v>2.6782451421495018E-2</c:v>
                </c:pt>
                <c:pt idx="116">
                  <c:v>5.2881838460462668E-2</c:v>
                </c:pt>
                <c:pt idx="117">
                  <c:v>5.9245434175254956E-2</c:v>
                </c:pt>
                <c:pt idx="118">
                  <c:v>5.9527033100553108E-2</c:v>
                </c:pt>
                <c:pt idx="119">
                  <c:v>5.8938471283317966E-2</c:v>
                </c:pt>
                <c:pt idx="120">
                  <c:v>6.0536771960474529E-2</c:v>
                </c:pt>
                <c:pt idx="121">
                  <c:v>6.109996521718989E-2</c:v>
                </c:pt>
                <c:pt idx="122">
                  <c:v>6.2143757370483624E-2</c:v>
                </c:pt>
                <c:pt idx="123">
                  <c:v>6.0309674525528476E-2</c:v>
                </c:pt>
                <c:pt idx="124">
                  <c:v>6.4582345513169617E-2</c:v>
                </c:pt>
                <c:pt idx="125">
                  <c:v>5.8478445504028448E-2</c:v>
                </c:pt>
                <c:pt idx="126">
                  <c:v>5.7211258780409002E-2</c:v>
                </c:pt>
                <c:pt idx="127">
                  <c:v>4.3905671114976716E-2</c:v>
                </c:pt>
                <c:pt idx="128">
                  <c:v>2.3039035827568992E-2</c:v>
                </c:pt>
                <c:pt idx="129">
                  <c:v>1.4979083296899766E-2</c:v>
                </c:pt>
                <c:pt idx="130">
                  <c:v>1.9712153803370481E-2</c:v>
                </c:pt>
                <c:pt idx="131">
                  <c:v>2.6802318730021608E-2</c:v>
                </c:pt>
                <c:pt idx="132">
                  <c:v>2.8801933201015859E-2</c:v>
                </c:pt>
                <c:pt idx="133">
                  <c:v>3.0537908987123628E-2</c:v>
                </c:pt>
                <c:pt idx="134">
                  <c:v>3.2151036384760009E-2</c:v>
                </c:pt>
                <c:pt idx="135">
                  <c:v>3.7196652276564428E-2</c:v>
                </c:pt>
                <c:pt idx="136">
                  <c:v>3.259887747585008E-2</c:v>
                </c:pt>
                <c:pt idx="137">
                  <c:v>3.3355993456655193E-2</c:v>
                </c:pt>
                <c:pt idx="138">
                  <c:v>3.5863641347974928E-2</c:v>
                </c:pt>
                <c:pt idx="139">
                  <c:v>4.0287120371046078E-2</c:v>
                </c:pt>
                <c:pt idx="140">
                  <c:v>4.5508886993452576E-2</c:v>
                </c:pt>
                <c:pt idx="141">
                  <c:v>4.4712783472662554E-2</c:v>
                </c:pt>
                <c:pt idx="142">
                  <c:v>4.2923848779638188E-2</c:v>
                </c:pt>
                <c:pt idx="143">
                  <c:v>3.8892994413450253E-2</c:v>
                </c:pt>
                <c:pt idx="144">
                  <c:v>3.6797170403219726E-2</c:v>
                </c:pt>
                <c:pt idx="145">
                  <c:v>3.4331200144500834E-2</c:v>
                </c:pt>
                <c:pt idx="146">
                  <c:v>3.0938017410315488E-2</c:v>
                </c:pt>
                <c:pt idx="147">
                  <c:v>3.2102808986430947E-2</c:v>
                </c:pt>
                <c:pt idx="148">
                  <c:v>3.2927737947014778E-2</c:v>
                </c:pt>
                <c:pt idx="149">
                  <c:v>3.4701925367271985E-2</c:v>
                </c:pt>
                <c:pt idx="150">
                  <c:v>3.4979684093298768E-2</c:v>
                </c:pt>
                <c:pt idx="151">
                  <c:v>3.4474808084267894E-2</c:v>
                </c:pt>
                <c:pt idx="152">
                  <c:v>3.1894442563032858E-2</c:v>
                </c:pt>
                <c:pt idx="153">
                  <c:v>3.4410390406288294E-2</c:v>
                </c:pt>
                <c:pt idx="154">
                  <c:v>3.209147734063638E-2</c:v>
                </c:pt>
                <c:pt idx="155">
                  <c:v>2.9509255197092302E-2</c:v>
                </c:pt>
                <c:pt idx="156">
                  <c:v>2.6571126989786795E-2</c:v>
                </c:pt>
                <c:pt idx="157">
                  <c:v>2.8310661111959422E-2</c:v>
                </c:pt>
                <c:pt idx="158">
                  <c:v>3.2512123093423592E-2</c:v>
                </c:pt>
                <c:pt idx="159">
                  <c:v>3.2618999762254922E-2</c:v>
                </c:pt>
                <c:pt idx="160">
                  <c:v>3.7810800430543627E-2</c:v>
                </c:pt>
                <c:pt idx="161">
                  <c:v>3.5545843591021996E-2</c:v>
                </c:pt>
                <c:pt idx="162">
                  <c:v>3.3326686312036939E-2</c:v>
                </c:pt>
                <c:pt idx="163">
                  <c:v>3.2944392115182561E-2</c:v>
                </c:pt>
                <c:pt idx="164">
                  <c:v>3.7380229036881749E-2</c:v>
                </c:pt>
                <c:pt idx="165">
                  <c:v>4.0790689976391487E-2</c:v>
                </c:pt>
                <c:pt idx="166">
                  <c:v>4.4702565185151463E-2</c:v>
                </c:pt>
                <c:pt idx="167">
                  <c:v>4.2946946616488249E-2</c:v>
                </c:pt>
                <c:pt idx="168">
                  <c:v>5.0699187801203215E-2</c:v>
                </c:pt>
                <c:pt idx="169">
                  <c:v>5.3545390246531946E-2</c:v>
                </c:pt>
                <c:pt idx="170">
                  <c:v>5.1135701594703237E-2</c:v>
                </c:pt>
                <c:pt idx="171">
                  <c:v>4.9797240446492308E-2</c:v>
                </c:pt>
                <c:pt idx="172">
                  <c:v>4.3850892938988806E-2</c:v>
                </c:pt>
                <c:pt idx="173">
                  <c:v>4.551827024404155E-2</c:v>
                </c:pt>
                <c:pt idx="174">
                  <c:v>4.7638304593711649E-2</c:v>
                </c:pt>
                <c:pt idx="175">
                  <c:v>4.96071292771606E-2</c:v>
                </c:pt>
                <c:pt idx="176">
                  <c:v>4.541519162550442E-2</c:v>
                </c:pt>
                <c:pt idx="177">
                  <c:v>4.397978080013791E-2</c:v>
                </c:pt>
                <c:pt idx="178">
                  <c:v>4.0275340506185614E-2</c:v>
                </c:pt>
                <c:pt idx="179">
                  <c:v>4.559284055236397E-2</c:v>
                </c:pt>
                <c:pt idx="180">
                  <c:v>4.5403982776396734E-2</c:v>
                </c:pt>
                <c:pt idx="181">
                  <c:v>4.2646452054697845E-2</c:v>
                </c:pt>
                <c:pt idx="182">
                  <c:v>4.2081243961491724E-2</c:v>
                </c:pt>
                <c:pt idx="183">
                  <c:v>4.4646332991559609E-2</c:v>
                </c:pt>
                <c:pt idx="184">
                  <c:v>4.5280749659960699E-2</c:v>
                </c:pt>
                <c:pt idx="185">
                  <c:v>4.7978396981355337E-2</c:v>
                </c:pt>
                <c:pt idx="186">
                  <c:v>5.0624008763477092E-2</c:v>
                </c:pt>
                <c:pt idx="187">
                  <c:v>4.9776987093848465E-2</c:v>
                </c:pt>
                <c:pt idx="188">
                  <c:v>5.3239142816816382E-2</c:v>
                </c:pt>
                <c:pt idx="189">
                  <c:v>5.7544965963919517E-2</c:v>
                </c:pt>
                <c:pt idx="190">
                  <c:v>7.3677430703005253E-2</c:v>
                </c:pt>
                <c:pt idx="191">
                  <c:v>7.7887822988958258E-2</c:v>
                </c:pt>
                <c:pt idx="192">
                  <c:v>8.1506620147059505E-2</c:v>
                </c:pt>
                <c:pt idx="193">
                  <c:v>8.2756256114139171E-2</c:v>
                </c:pt>
                <c:pt idx="194">
                  <c:v>8.4380592085789435E-2</c:v>
                </c:pt>
                <c:pt idx="195">
                  <c:v>8.7148788180545014E-2</c:v>
                </c:pt>
                <c:pt idx="196">
                  <c:v>9.3329485368727538E-2</c:v>
                </c:pt>
                <c:pt idx="197">
                  <c:v>9.2845529093804169E-2</c:v>
                </c:pt>
                <c:pt idx="198">
                  <c:v>9.4843413812181518E-2</c:v>
                </c:pt>
                <c:pt idx="199">
                  <c:v>9.8017023148218863E-2</c:v>
                </c:pt>
                <c:pt idx="200">
                  <c:v>0.1003985995244412</c:v>
                </c:pt>
                <c:pt idx="201">
                  <c:v>0.10034777995621739</c:v>
                </c:pt>
                <c:pt idx="202">
                  <c:v>9.4687933822265286E-2</c:v>
                </c:pt>
                <c:pt idx="203">
                  <c:v>9.5090231245470724E-2</c:v>
                </c:pt>
                <c:pt idx="204">
                  <c:v>8.4953077812698605E-2</c:v>
                </c:pt>
                <c:pt idx="205">
                  <c:v>8.1056820253555623E-2</c:v>
                </c:pt>
                <c:pt idx="206">
                  <c:v>8.2432222624114912E-2</c:v>
                </c:pt>
                <c:pt idx="207">
                  <c:v>7.7651670099513126E-2</c:v>
                </c:pt>
                <c:pt idx="208">
                  <c:v>7.8679232303747418E-2</c:v>
                </c:pt>
                <c:pt idx="209">
                  <c:v>7.9196579251530716E-2</c:v>
                </c:pt>
                <c:pt idx="210">
                  <c:v>6.9277454261917351E-2</c:v>
                </c:pt>
                <c:pt idx="211">
                  <c:v>6.1879383895058718E-2</c:v>
                </c:pt>
                <c:pt idx="212">
                  <c:v>5.3031280087189159E-2</c:v>
                </c:pt>
                <c:pt idx="213">
                  <c:v>4.2372550542244952E-2</c:v>
                </c:pt>
                <c:pt idx="214">
                  <c:v>2.8435644420169392E-2</c:v>
                </c:pt>
                <c:pt idx="215">
                  <c:v>1.9484333515120137E-2</c:v>
                </c:pt>
                <c:pt idx="216">
                  <c:v>2.129834884885794E-2</c:v>
                </c:pt>
                <c:pt idx="217">
                  <c:v>1.9063108952635365E-2</c:v>
                </c:pt>
                <c:pt idx="218">
                  <c:v>1.7407891337952848E-2</c:v>
                </c:pt>
                <c:pt idx="219">
                  <c:v>1.3577914716368121E-2</c:v>
                </c:pt>
                <c:pt idx="220">
                  <c:v>9.8634795778822157E-3</c:v>
                </c:pt>
                <c:pt idx="221">
                  <c:v>5.2768418947433081E-3</c:v>
                </c:pt>
                <c:pt idx="222">
                  <c:v>3.5713331352669603E-3</c:v>
                </c:pt>
                <c:pt idx="223">
                  <c:v>6.8057818815432276E-3</c:v>
                </c:pt>
                <c:pt idx="224">
                  <c:v>6.3136499608817329E-3</c:v>
                </c:pt>
                <c:pt idx="225">
                  <c:v>8.174199083459309E-3</c:v>
                </c:pt>
                <c:pt idx="226">
                  <c:v>7.037280405261203E-3</c:v>
                </c:pt>
                <c:pt idx="227">
                  <c:v>5.813263662471934E-3</c:v>
                </c:pt>
                <c:pt idx="228">
                  <c:v>3.4970504536338924E-3</c:v>
                </c:pt>
                <c:pt idx="229">
                  <c:v>2.9168472784417802E-3</c:v>
                </c:pt>
                <c:pt idx="230">
                  <c:v>7.2965322256528589E-4</c:v>
                </c:pt>
                <c:pt idx="231">
                  <c:v>1.5834060762924294E-2</c:v>
                </c:pt>
                <c:pt idx="232">
                  <c:v>1.630562992163025E-2</c:v>
                </c:pt>
                <c:pt idx="233">
                  <c:v>1.5497606841701581E-2</c:v>
                </c:pt>
                <c:pt idx="234">
                  <c:v>2.193504648017322E-2</c:v>
                </c:pt>
                <c:pt idx="235">
                  <c:v>2.0647611660360447E-2</c:v>
                </c:pt>
                <c:pt idx="236">
                  <c:v>1.8985634030588089E-2</c:v>
                </c:pt>
                <c:pt idx="237">
                  <c:v>1.7431021218273703E-2</c:v>
                </c:pt>
                <c:pt idx="238">
                  <c:v>2.2889257688874676E-2</c:v>
                </c:pt>
                <c:pt idx="239">
                  <c:v>2.3714458081077187E-2</c:v>
                </c:pt>
                <c:pt idx="240">
                  <c:v>2.6921752729229267E-2</c:v>
                </c:pt>
                <c:pt idx="241">
                  <c:v>2.9399955886835048E-2</c:v>
                </c:pt>
                <c:pt idx="242">
                  <c:v>2.8624548774390253E-2</c:v>
                </c:pt>
                <c:pt idx="243">
                  <c:v>1.6952238988019012E-2</c:v>
                </c:pt>
                <c:pt idx="244">
                  <c:v>1.39584690143487E-2</c:v>
                </c:pt>
                <c:pt idx="245">
                  <c:v>1.6911672225267418E-2</c:v>
                </c:pt>
                <c:pt idx="246">
                  <c:v>1.2090466755948711E-2</c:v>
                </c:pt>
                <c:pt idx="247">
                  <c:v>8.0106257567990752E-3</c:v>
                </c:pt>
                <c:pt idx="248">
                  <c:v>1.1825484024610554E-2</c:v>
                </c:pt>
                <c:pt idx="249">
                  <c:v>1.9865099841132081E-2</c:v>
                </c:pt>
                <c:pt idx="250">
                  <c:v>1.5918993262358919E-2</c:v>
                </c:pt>
                <c:pt idx="251">
                  <c:v>1.6636073121093962E-2</c:v>
                </c:pt>
                <c:pt idx="252">
                  <c:v>1.8089185719383193E-2</c:v>
                </c:pt>
                <c:pt idx="253">
                  <c:v>2.085994844750242E-2</c:v>
                </c:pt>
                <c:pt idx="254">
                  <c:v>1.6792877402778277E-2</c:v>
                </c:pt>
                <c:pt idx="255">
                  <c:v>1.4154959928032531E-2</c:v>
                </c:pt>
                <c:pt idx="256">
                  <c:v>1.3085913967235569E-2</c:v>
                </c:pt>
                <c:pt idx="257">
                  <c:v>1.1572323474934485E-2</c:v>
                </c:pt>
                <c:pt idx="258">
                  <c:v>1.7441415471362451E-2</c:v>
                </c:pt>
                <c:pt idx="259">
                  <c:v>2.6878157307109109E-2</c:v>
                </c:pt>
                <c:pt idx="260">
                  <c:v>3.1353411966115047E-2</c:v>
                </c:pt>
                <c:pt idx="261">
                  <c:v>3.1969215005099083E-2</c:v>
                </c:pt>
                <c:pt idx="262">
                  <c:v>3.1852208265254631E-2</c:v>
                </c:pt>
                <c:pt idx="263">
                  <c:v>3.5254605482629042E-2</c:v>
                </c:pt>
                <c:pt idx="264">
                  <c:v>3.431507128371912E-2</c:v>
                </c:pt>
                <c:pt idx="265">
                  <c:v>2.6261085269032709E-2</c:v>
                </c:pt>
                <c:pt idx="266">
                  <c:v>3.1376422201129871E-2</c:v>
                </c:pt>
                <c:pt idx="267">
                  <c:v>3.051266570795548E-2</c:v>
                </c:pt>
                <c:pt idx="268">
                  <c:v>3.7494760520876629E-2</c:v>
                </c:pt>
                <c:pt idx="269">
                  <c:v>4.5276482688954581E-2</c:v>
                </c:pt>
                <c:pt idx="270">
                  <c:v>4.8951556168667212E-2</c:v>
                </c:pt>
                <c:pt idx="271">
                  <c:v>4.437630347092561E-2</c:v>
                </c:pt>
                <c:pt idx="272">
                  <c:v>3.8365181706709786E-2</c:v>
                </c:pt>
                <c:pt idx="273">
                  <c:v>2.8867148932578815E-2</c:v>
                </c:pt>
                <c:pt idx="274">
                  <c:v>2.8206259996822955E-2</c:v>
                </c:pt>
                <c:pt idx="275">
                  <c:v>2.6063134000387636E-2</c:v>
                </c:pt>
                <c:pt idx="276">
                  <c:v>2.7271159745560006E-2</c:v>
                </c:pt>
                <c:pt idx="277">
                  <c:v>3.8997311323759207E-2</c:v>
                </c:pt>
                <c:pt idx="278">
                  <c:v>3.1929607088149084E-2</c:v>
                </c:pt>
                <c:pt idx="279">
                  <c:v>2.9073696175907188E-2</c:v>
                </c:pt>
                <c:pt idx="280">
                  <c:v>1.6066551982875502E-2</c:v>
                </c:pt>
                <c:pt idx="281">
                  <c:v>5.044805250061582E-3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9.0881468457639294E-4</c:v>
                </c:pt>
                <c:pt idx="292">
                  <c:v>7.0469388866271146E-3</c:v>
                </c:pt>
                <c:pt idx="293">
                  <c:v>8.857160875217103E-3</c:v>
                </c:pt>
                <c:pt idx="294">
                  <c:v>1.4980246297756038E-2</c:v>
                </c:pt>
                <c:pt idx="295">
                  <c:v>1.5679756435898647E-2</c:v>
                </c:pt>
                <c:pt idx="296">
                  <c:v>1.5501870295706724E-2</c:v>
                </c:pt>
                <c:pt idx="297">
                  <c:v>1.3052039305667666E-2</c:v>
                </c:pt>
                <c:pt idx="298">
                  <c:v>1.4182974306924615E-2</c:v>
                </c:pt>
                <c:pt idx="299">
                  <c:v>1.3392038212685593E-2</c:v>
                </c:pt>
                <c:pt idx="300">
                  <c:v>4.3876612688172542E-3</c:v>
                </c:pt>
                <c:pt idx="301">
                  <c:v>3.2721649156531585E-3</c:v>
                </c:pt>
                <c:pt idx="302">
                  <c:v>6.8167167856581987E-3</c:v>
                </c:pt>
                <c:pt idx="303">
                  <c:v>1.2573182396825387E-2</c:v>
                </c:pt>
                <c:pt idx="304">
                  <c:v>1.5567651428219552E-2</c:v>
                </c:pt>
                <c:pt idx="305">
                  <c:v>1.6304590160564705E-2</c:v>
                </c:pt>
                <c:pt idx="306">
                  <c:v>1.9982601273958872E-2</c:v>
                </c:pt>
                <c:pt idx="307">
                  <c:v>2.1792592339478545E-2</c:v>
                </c:pt>
                <c:pt idx="308">
                  <c:v>2.1535413890708583E-2</c:v>
                </c:pt>
                <c:pt idx="309">
                  <c:v>1.9606057918596355E-2</c:v>
                </c:pt>
                <c:pt idx="310">
                  <c:v>1.5688943926773544E-2</c:v>
                </c:pt>
                <c:pt idx="311">
                  <c:v>2.2560504147787798E-2</c:v>
                </c:pt>
                <c:pt idx="312">
                  <c:v>3.0952096416748735E-2</c:v>
                </c:pt>
                <c:pt idx="313">
                  <c:v>3.204338588497762E-2</c:v>
                </c:pt>
                <c:pt idx="314">
                  <c:v>2.9423655592552757E-2</c:v>
                </c:pt>
                <c:pt idx="315">
                  <c:v>2.6707152375985321E-2</c:v>
                </c:pt>
                <c:pt idx="316">
                  <c:v>2.482602422012643E-2</c:v>
                </c:pt>
                <c:pt idx="317">
                  <c:v>2.1919107775039214E-2</c:v>
                </c:pt>
                <c:pt idx="318">
                  <c:v>2.1497987586976651E-2</c:v>
                </c:pt>
                <c:pt idx="319">
                  <c:v>1.7653956484328548E-2</c:v>
                </c:pt>
                <c:pt idx="320">
                  <c:v>1.6110849045689074E-2</c:v>
                </c:pt>
                <c:pt idx="321">
                  <c:v>2.0501512128135047E-2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C-4F54-BD3F-8AA9576E2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169152"/>
        <c:axId val="71170688"/>
      </c:barChart>
      <c:barChart>
        <c:barDir val="col"/>
        <c:grouping val="clustered"/>
        <c:varyColors val="0"/>
        <c:ser>
          <c:idx val="1"/>
          <c:order val="1"/>
          <c:tx>
            <c:strRef>
              <c:f>'Diferencial Inflação'!$C$1</c:f>
              <c:strCache>
                <c:ptCount val="1"/>
                <c:pt idx="0">
                  <c:v> Inflação US &gt; BR </c:v>
                </c:pt>
              </c:strCache>
            </c:strRef>
          </c:tx>
          <c:spPr>
            <a:solidFill>
              <a:srgbClr val="C00000"/>
            </a:solidFill>
            <a:ln w="19050" cap="rnd">
              <a:noFill/>
              <a:round/>
            </a:ln>
            <a:effectLst/>
          </c:spPr>
          <c:invertIfNegative val="0"/>
          <c:dLbls>
            <c:dLbl>
              <c:idx val="363"/>
              <c:layout>
                <c:manualLayout>
                  <c:x val="0"/>
                  <c:y val="2.14477332532467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2C-4F54-BD3F-8AA9576E2F7A}"/>
                </c:ext>
              </c:extLst>
            </c:dLbl>
            <c:spPr>
              <a:solidFill>
                <a:srgbClr val="11D478"/>
              </a:solidFill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'Diferencial Inflação'!$A$58:$A$379</c:f>
              <c:numCache>
                <c:formatCode>mmm\-yy</c:formatCode>
                <c:ptCount val="322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  <c:pt idx="202">
                  <c:v>42370</c:v>
                </c:pt>
                <c:pt idx="203">
                  <c:v>42401</c:v>
                </c:pt>
                <c:pt idx="204">
                  <c:v>42430</c:v>
                </c:pt>
                <c:pt idx="205">
                  <c:v>42461</c:v>
                </c:pt>
                <c:pt idx="206">
                  <c:v>42491</c:v>
                </c:pt>
                <c:pt idx="207">
                  <c:v>42522</c:v>
                </c:pt>
                <c:pt idx="208">
                  <c:v>42552</c:v>
                </c:pt>
                <c:pt idx="209">
                  <c:v>42583</c:v>
                </c:pt>
                <c:pt idx="210">
                  <c:v>42614</c:v>
                </c:pt>
                <c:pt idx="211">
                  <c:v>42644</c:v>
                </c:pt>
                <c:pt idx="212">
                  <c:v>42675</c:v>
                </c:pt>
                <c:pt idx="213">
                  <c:v>42705</c:v>
                </c:pt>
                <c:pt idx="214">
                  <c:v>42736</c:v>
                </c:pt>
                <c:pt idx="215">
                  <c:v>42767</c:v>
                </c:pt>
                <c:pt idx="216">
                  <c:v>42795</c:v>
                </c:pt>
                <c:pt idx="217">
                  <c:v>42826</c:v>
                </c:pt>
                <c:pt idx="218">
                  <c:v>42856</c:v>
                </c:pt>
                <c:pt idx="219">
                  <c:v>42887</c:v>
                </c:pt>
                <c:pt idx="220">
                  <c:v>42917</c:v>
                </c:pt>
                <c:pt idx="221">
                  <c:v>42948</c:v>
                </c:pt>
                <c:pt idx="222">
                  <c:v>42979</c:v>
                </c:pt>
                <c:pt idx="223">
                  <c:v>43009</c:v>
                </c:pt>
                <c:pt idx="224">
                  <c:v>43040</c:v>
                </c:pt>
                <c:pt idx="225">
                  <c:v>43070</c:v>
                </c:pt>
                <c:pt idx="226">
                  <c:v>43101</c:v>
                </c:pt>
                <c:pt idx="227">
                  <c:v>43132</c:v>
                </c:pt>
                <c:pt idx="228">
                  <c:v>43160</c:v>
                </c:pt>
                <c:pt idx="229">
                  <c:v>43191</c:v>
                </c:pt>
                <c:pt idx="230">
                  <c:v>43221</c:v>
                </c:pt>
                <c:pt idx="231">
                  <c:v>43252</c:v>
                </c:pt>
                <c:pt idx="232">
                  <c:v>43282</c:v>
                </c:pt>
                <c:pt idx="233">
                  <c:v>43313</c:v>
                </c:pt>
                <c:pt idx="234">
                  <c:v>43344</c:v>
                </c:pt>
                <c:pt idx="235">
                  <c:v>43374</c:v>
                </c:pt>
                <c:pt idx="236">
                  <c:v>43405</c:v>
                </c:pt>
                <c:pt idx="237">
                  <c:v>43435</c:v>
                </c:pt>
                <c:pt idx="238">
                  <c:v>43466</c:v>
                </c:pt>
                <c:pt idx="239">
                  <c:v>43497</c:v>
                </c:pt>
                <c:pt idx="240">
                  <c:v>43525</c:v>
                </c:pt>
                <c:pt idx="241">
                  <c:v>43556</c:v>
                </c:pt>
                <c:pt idx="242">
                  <c:v>43586</c:v>
                </c:pt>
                <c:pt idx="243">
                  <c:v>43617</c:v>
                </c:pt>
                <c:pt idx="244">
                  <c:v>43647</c:v>
                </c:pt>
                <c:pt idx="245">
                  <c:v>43678</c:v>
                </c:pt>
                <c:pt idx="246">
                  <c:v>43709</c:v>
                </c:pt>
                <c:pt idx="247">
                  <c:v>43739</c:v>
                </c:pt>
                <c:pt idx="248">
                  <c:v>43770</c:v>
                </c:pt>
                <c:pt idx="249">
                  <c:v>43800</c:v>
                </c:pt>
                <c:pt idx="250">
                  <c:v>43831</c:v>
                </c:pt>
                <c:pt idx="251">
                  <c:v>43862</c:v>
                </c:pt>
                <c:pt idx="252">
                  <c:v>43891</c:v>
                </c:pt>
                <c:pt idx="253">
                  <c:v>43922</c:v>
                </c:pt>
                <c:pt idx="254">
                  <c:v>43952</c:v>
                </c:pt>
                <c:pt idx="255">
                  <c:v>43983</c:v>
                </c:pt>
                <c:pt idx="256">
                  <c:v>44013</c:v>
                </c:pt>
                <c:pt idx="257">
                  <c:v>44044</c:v>
                </c:pt>
                <c:pt idx="258">
                  <c:v>44075</c:v>
                </c:pt>
                <c:pt idx="259">
                  <c:v>44105</c:v>
                </c:pt>
                <c:pt idx="260">
                  <c:v>44136</c:v>
                </c:pt>
                <c:pt idx="261">
                  <c:v>44166</c:v>
                </c:pt>
                <c:pt idx="262">
                  <c:v>44197</c:v>
                </c:pt>
                <c:pt idx="263">
                  <c:v>44228</c:v>
                </c:pt>
                <c:pt idx="264">
                  <c:v>44256</c:v>
                </c:pt>
                <c:pt idx="265">
                  <c:v>44287</c:v>
                </c:pt>
                <c:pt idx="266">
                  <c:v>44317</c:v>
                </c:pt>
                <c:pt idx="267">
                  <c:v>44348</c:v>
                </c:pt>
                <c:pt idx="268">
                  <c:v>44378</c:v>
                </c:pt>
                <c:pt idx="269">
                  <c:v>44409</c:v>
                </c:pt>
                <c:pt idx="270">
                  <c:v>44440</c:v>
                </c:pt>
                <c:pt idx="271">
                  <c:v>44470</c:v>
                </c:pt>
                <c:pt idx="272">
                  <c:v>44501</c:v>
                </c:pt>
                <c:pt idx="273">
                  <c:v>44531</c:v>
                </c:pt>
                <c:pt idx="274">
                  <c:v>44562</c:v>
                </c:pt>
                <c:pt idx="275">
                  <c:v>44593</c:v>
                </c:pt>
                <c:pt idx="276">
                  <c:v>44621</c:v>
                </c:pt>
                <c:pt idx="277">
                  <c:v>44652</c:v>
                </c:pt>
                <c:pt idx="278">
                  <c:v>44682</c:v>
                </c:pt>
                <c:pt idx="279">
                  <c:v>44713</c:v>
                </c:pt>
                <c:pt idx="280">
                  <c:v>44743</c:v>
                </c:pt>
                <c:pt idx="281">
                  <c:v>44774</c:v>
                </c:pt>
                <c:pt idx="282">
                  <c:v>44805</c:v>
                </c:pt>
                <c:pt idx="283">
                  <c:v>44835</c:v>
                </c:pt>
                <c:pt idx="284">
                  <c:v>44866</c:v>
                </c:pt>
                <c:pt idx="285">
                  <c:v>44896</c:v>
                </c:pt>
                <c:pt idx="286">
                  <c:v>44927</c:v>
                </c:pt>
                <c:pt idx="287">
                  <c:v>44958</c:v>
                </c:pt>
                <c:pt idx="288">
                  <c:v>44986</c:v>
                </c:pt>
                <c:pt idx="289">
                  <c:v>45017</c:v>
                </c:pt>
                <c:pt idx="290">
                  <c:v>45047</c:v>
                </c:pt>
                <c:pt idx="291">
                  <c:v>45078</c:v>
                </c:pt>
                <c:pt idx="292">
                  <c:v>45108</c:v>
                </c:pt>
                <c:pt idx="293">
                  <c:v>45139</c:v>
                </c:pt>
                <c:pt idx="294">
                  <c:v>45170</c:v>
                </c:pt>
                <c:pt idx="295">
                  <c:v>45200</c:v>
                </c:pt>
                <c:pt idx="296">
                  <c:v>45231</c:v>
                </c:pt>
                <c:pt idx="297">
                  <c:v>45261</c:v>
                </c:pt>
                <c:pt idx="298">
                  <c:v>45292</c:v>
                </c:pt>
                <c:pt idx="299">
                  <c:v>45323</c:v>
                </c:pt>
                <c:pt idx="300">
                  <c:v>45352</c:v>
                </c:pt>
                <c:pt idx="301">
                  <c:v>45383</c:v>
                </c:pt>
                <c:pt idx="302">
                  <c:v>45413</c:v>
                </c:pt>
                <c:pt idx="303">
                  <c:v>45444</c:v>
                </c:pt>
                <c:pt idx="304">
                  <c:v>45474</c:v>
                </c:pt>
                <c:pt idx="305">
                  <c:v>45505</c:v>
                </c:pt>
                <c:pt idx="306">
                  <c:v>45536</c:v>
                </c:pt>
                <c:pt idx="307">
                  <c:v>45566</c:v>
                </c:pt>
                <c:pt idx="308">
                  <c:v>45597</c:v>
                </c:pt>
                <c:pt idx="309">
                  <c:v>45627</c:v>
                </c:pt>
                <c:pt idx="310">
                  <c:v>45658</c:v>
                </c:pt>
                <c:pt idx="311">
                  <c:v>45689</c:v>
                </c:pt>
                <c:pt idx="312">
                  <c:v>45717</c:v>
                </c:pt>
                <c:pt idx="313">
                  <c:v>45748</c:v>
                </c:pt>
                <c:pt idx="314">
                  <c:v>45778</c:v>
                </c:pt>
                <c:pt idx="315">
                  <c:v>45809</c:v>
                </c:pt>
                <c:pt idx="316">
                  <c:v>45839</c:v>
                </c:pt>
                <c:pt idx="317">
                  <c:v>45870</c:v>
                </c:pt>
                <c:pt idx="318">
                  <c:v>45901</c:v>
                </c:pt>
                <c:pt idx="319">
                  <c:v>45962</c:v>
                </c:pt>
                <c:pt idx="320">
                  <c:v>45992</c:v>
                </c:pt>
                <c:pt idx="321">
                  <c:v>46023</c:v>
                </c:pt>
              </c:numCache>
            </c:numRef>
          </c:cat>
          <c:val>
            <c:numRef>
              <c:f>'Diferencial Inflação'!$C$58:$C$379</c:f>
              <c:numCache>
                <c:formatCode>0.0%</c:formatCode>
                <c:ptCount val="3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-1.5267432782751847E-3</c:v>
                </c:pt>
                <c:pt idx="88">
                  <c:v>-1.3788610079840183E-3</c:v>
                </c:pt>
                <c:pt idx="89">
                  <c:v>-8.4334509183207895E-4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-1.8553362982198091E-3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-1.0235136679679374E-2</c:v>
                </c:pt>
                <c:pt idx="283">
                  <c:v>-1.2887941477619028E-2</c:v>
                </c:pt>
                <c:pt idx="284">
                  <c:v>-1.2223717214143087E-2</c:v>
                </c:pt>
                <c:pt idx="285">
                  <c:v>-6.1975804039222232E-3</c:v>
                </c:pt>
                <c:pt idx="286">
                  <c:v>-5.528597075853528E-3</c:v>
                </c:pt>
                <c:pt idx="287">
                  <c:v>-3.6151806665584985E-3</c:v>
                </c:pt>
                <c:pt idx="288">
                  <c:v>-2.6702557265213256E-3</c:v>
                </c:pt>
                <c:pt idx="289">
                  <c:v>-7.6537421793517607E-3</c:v>
                </c:pt>
                <c:pt idx="290">
                  <c:v>-1.9601780594846394E-3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2C-4F54-BD3F-8AA9576E2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1533232"/>
        <c:axId val="1801692400"/>
      </c:barChart>
      <c:lineChart>
        <c:grouping val="standard"/>
        <c:varyColors val="0"/>
        <c:ser>
          <c:idx val="2"/>
          <c:order val="2"/>
          <c:tx>
            <c:strRef>
              <c:f>'Diferencial Inflação'!$D$1</c:f>
              <c:strCache>
                <c:ptCount val="1"/>
                <c:pt idx="0">
                  <c:v>BTC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'Diferencial Inflação'!$A$58:$A$379</c:f>
              <c:numCache>
                <c:formatCode>mmm\-yy</c:formatCode>
                <c:ptCount val="322"/>
                <c:pt idx="0">
                  <c:v>36220</c:v>
                </c:pt>
                <c:pt idx="1">
                  <c:v>36251</c:v>
                </c:pt>
                <c:pt idx="2">
                  <c:v>36281</c:v>
                </c:pt>
                <c:pt idx="3">
                  <c:v>36312</c:v>
                </c:pt>
                <c:pt idx="4">
                  <c:v>36342</c:v>
                </c:pt>
                <c:pt idx="5">
                  <c:v>36373</c:v>
                </c:pt>
                <c:pt idx="6">
                  <c:v>36404</c:v>
                </c:pt>
                <c:pt idx="7">
                  <c:v>36434</c:v>
                </c:pt>
                <c:pt idx="8">
                  <c:v>36465</c:v>
                </c:pt>
                <c:pt idx="9">
                  <c:v>36495</c:v>
                </c:pt>
                <c:pt idx="10">
                  <c:v>36526</c:v>
                </c:pt>
                <c:pt idx="11">
                  <c:v>36557</c:v>
                </c:pt>
                <c:pt idx="12">
                  <c:v>36586</c:v>
                </c:pt>
                <c:pt idx="13">
                  <c:v>36617</c:v>
                </c:pt>
                <c:pt idx="14">
                  <c:v>36647</c:v>
                </c:pt>
                <c:pt idx="15">
                  <c:v>36678</c:v>
                </c:pt>
                <c:pt idx="16">
                  <c:v>36708</c:v>
                </c:pt>
                <c:pt idx="17">
                  <c:v>36739</c:v>
                </c:pt>
                <c:pt idx="18">
                  <c:v>36770</c:v>
                </c:pt>
                <c:pt idx="19">
                  <c:v>36800</c:v>
                </c:pt>
                <c:pt idx="20">
                  <c:v>36831</c:v>
                </c:pt>
                <c:pt idx="21">
                  <c:v>36861</c:v>
                </c:pt>
                <c:pt idx="22">
                  <c:v>36892</c:v>
                </c:pt>
                <c:pt idx="23">
                  <c:v>36923</c:v>
                </c:pt>
                <c:pt idx="24">
                  <c:v>36951</c:v>
                </c:pt>
                <c:pt idx="25">
                  <c:v>36982</c:v>
                </c:pt>
                <c:pt idx="26">
                  <c:v>37012</c:v>
                </c:pt>
                <c:pt idx="27">
                  <c:v>37043</c:v>
                </c:pt>
                <c:pt idx="28">
                  <c:v>37073</c:v>
                </c:pt>
                <c:pt idx="29">
                  <c:v>37104</c:v>
                </c:pt>
                <c:pt idx="30">
                  <c:v>37135</c:v>
                </c:pt>
                <c:pt idx="31">
                  <c:v>37165</c:v>
                </c:pt>
                <c:pt idx="32">
                  <c:v>37196</c:v>
                </c:pt>
                <c:pt idx="33">
                  <c:v>37226</c:v>
                </c:pt>
                <c:pt idx="34">
                  <c:v>37257</c:v>
                </c:pt>
                <c:pt idx="35">
                  <c:v>37288</c:v>
                </c:pt>
                <c:pt idx="36">
                  <c:v>37316</c:v>
                </c:pt>
                <c:pt idx="37">
                  <c:v>37347</c:v>
                </c:pt>
                <c:pt idx="38">
                  <c:v>37377</c:v>
                </c:pt>
                <c:pt idx="39">
                  <c:v>37408</c:v>
                </c:pt>
                <c:pt idx="40">
                  <c:v>37438</c:v>
                </c:pt>
                <c:pt idx="41">
                  <c:v>37469</c:v>
                </c:pt>
                <c:pt idx="42">
                  <c:v>37500</c:v>
                </c:pt>
                <c:pt idx="43">
                  <c:v>37530</c:v>
                </c:pt>
                <c:pt idx="44">
                  <c:v>37561</c:v>
                </c:pt>
                <c:pt idx="45">
                  <c:v>37591</c:v>
                </c:pt>
                <c:pt idx="46">
                  <c:v>37622</c:v>
                </c:pt>
                <c:pt idx="47">
                  <c:v>37653</c:v>
                </c:pt>
                <c:pt idx="48">
                  <c:v>37681</c:v>
                </c:pt>
                <c:pt idx="49">
                  <c:v>37712</c:v>
                </c:pt>
                <c:pt idx="50">
                  <c:v>37742</c:v>
                </c:pt>
                <c:pt idx="51">
                  <c:v>37773</c:v>
                </c:pt>
                <c:pt idx="52">
                  <c:v>37803</c:v>
                </c:pt>
                <c:pt idx="53">
                  <c:v>37834</c:v>
                </c:pt>
                <c:pt idx="54">
                  <c:v>37865</c:v>
                </c:pt>
                <c:pt idx="55">
                  <c:v>37895</c:v>
                </c:pt>
                <c:pt idx="56">
                  <c:v>37926</c:v>
                </c:pt>
                <c:pt idx="57">
                  <c:v>37956</c:v>
                </c:pt>
                <c:pt idx="58">
                  <c:v>37987</c:v>
                </c:pt>
                <c:pt idx="59">
                  <c:v>38018</c:v>
                </c:pt>
                <c:pt idx="60">
                  <c:v>38047</c:v>
                </c:pt>
                <c:pt idx="61">
                  <c:v>38078</c:v>
                </c:pt>
                <c:pt idx="62">
                  <c:v>38108</c:v>
                </c:pt>
                <c:pt idx="63">
                  <c:v>38139</c:v>
                </c:pt>
                <c:pt idx="64">
                  <c:v>38169</c:v>
                </c:pt>
                <c:pt idx="65">
                  <c:v>38200</c:v>
                </c:pt>
                <c:pt idx="66">
                  <c:v>38231</c:v>
                </c:pt>
                <c:pt idx="67">
                  <c:v>38261</c:v>
                </c:pt>
                <c:pt idx="68">
                  <c:v>38292</c:v>
                </c:pt>
                <c:pt idx="69">
                  <c:v>38322</c:v>
                </c:pt>
                <c:pt idx="70">
                  <c:v>38353</c:v>
                </c:pt>
                <c:pt idx="71">
                  <c:v>38384</c:v>
                </c:pt>
                <c:pt idx="72">
                  <c:v>38412</c:v>
                </c:pt>
                <c:pt idx="73">
                  <c:v>38443</c:v>
                </c:pt>
                <c:pt idx="74">
                  <c:v>38473</c:v>
                </c:pt>
                <c:pt idx="75">
                  <c:v>38504</c:v>
                </c:pt>
                <c:pt idx="76">
                  <c:v>38534</c:v>
                </c:pt>
                <c:pt idx="77">
                  <c:v>38565</c:v>
                </c:pt>
                <c:pt idx="78">
                  <c:v>38596</c:v>
                </c:pt>
                <c:pt idx="79">
                  <c:v>38626</c:v>
                </c:pt>
                <c:pt idx="80">
                  <c:v>38657</c:v>
                </c:pt>
                <c:pt idx="81">
                  <c:v>38687</c:v>
                </c:pt>
                <c:pt idx="82">
                  <c:v>38718</c:v>
                </c:pt>
                <c:pt idx="83">
                  <c:v>38749</c:v>
                </c:pt>
                <c:pt idx="84">
                  <c:v>38777</c:v>
                </c:pt>
                <c:pt idx="85">
                  <c:v>38808</c:v>
                </c:pt>
                <c:pt idx="86">
                  <c:v>38838</c:v>
                </c:pt>
                <c:pt idx="87">
                  <c:v>38869</c:v>
                </c:pt>
                <c:pt idx="88">
                  <c:v>38899</c:v>
                </c:pt>
                <c:pt idx="89">
                  <c:v>38930</c:v>
                </c:pt>
                <c:pt idx="90">
                  <c:v>38961</c:v>
                </c:pt>
                <c:pt idx="91">
                  <c:v>38991</c:v>
                </c:pt>
                <c:pt idx="92">
                  <c:v>39022</c:v>
                </c:pt>
                <c:pt idx="93">
                  <c:v>39052</c:v>
                </c:pt>
                <c:pt idx="94">
                  <c:v>39083</c:v>
                </c:pt>
                <c:pt idx="95">
                  <c:v>39114</c:v>
                </c:pt>
                <c:pt idx="96">
                  <c:v>39142</c:v>
                </c:pt>
                <c:pt idx="97">
                  <c:v>39173</c:v>
                </c:pt>
                <c:pt idx="98">
                  <c:v>39203</c:v>
                </c:pt>
                <c:pt idx="99">
                  <c:v>39234</c:v>
                </c:pt>
                <c:pt idx="100">
                  <c:v>39264</c:v>
                </c:pt>
                <c:pt idx="101">
                  <c:v>39295</c:v>
                </c:pt>
                <c:pt idx="102">
                  <c:v>39326</c:v>
                </c:pt>
                <c:pt idx="103">
                  <c:v>39356</c:v>
                </c:pt>
                <c:pt idx="104">
                  <c:v>39387</c:v>
                </c:pt>
                <c:pt idx="105">
                  <c:v>39417</c:v>
                </c:pt>
                <c:pt idx="106">
                  <c:v>39448</c:v>
                </c:pt>
                <c:pt idx="107">
                  <c:v>39479</c:v>
                </c:pt>
                <c:pt idx="108">
                  <c:v>39508</c:v>
                </c:pt>
                <c:pt idx="109">
                  <c:v>39539</c:v>
                </c:pt>
                <c:pt idx="110">
                  <c:v>39569</c:v>
                </c:pt>
                <c:pt idx="111">
                  <c:v>39600</c:v>
                </c:pt>
                <c:pt idx="112">
                  <c:v>39630</c:v>
                </c:pt>
                <c:pt idx="113">
                  <c:v>39661</c:v>
                </c:pt>
                <c:pt idx="114">
                  <c:v>39692</c:v>
                </c:pt>
                <c:pt idx="115">
                  <c:v>39722</c:v>
                </c:pt>
                <c:pt idx="116">
                  <c:v>39753</c:v>
                </c:pt>
                <c:pt idx="117">
                  <c:v>39783</c:v>
                </c:pt>
                <c:pt idx="118">
                  <c:v>39814</c:v>
                </c:pt>
                <c:pt idx="119">
                  <c:v>39845</c:v>
                </c:pt>
                <c:pt idx="120">
                  <c:v>39873</c:v>
                </c:pt>
                <c:pt idx="121">
                  <c:v>39904</c:v>
                </c:pt>
                <c:pt idx="122">
                  <c:v>39934</c:v>
                </c:pt>
                <c:pt idx="123">
                  <c:v>39965</c:v>
                </c:pt>
                <c:pt idx="124">
                  <c:v>39995</c:v>
                </c:pt>
                <c:pt idx="125">
                  <c:v>40026</c:v>
                </c:pt>
                <c:pt idx="126">
                  <c:v>40057</c:v>
                </c:pt>
                <c:pt idx="127">
                  <c:v>40087</c:v>
                </c:pt>
                <c:pt idx="128">
                  <c:v>40118</c:v>
                </c:pt>
                <c:pt idx="129">
                  <c:v>40148</c:v>
                </c:pt>
                <c:pt idx="130">
                  <c:v>40179</c:v>
                </c:pt>
                <c:pt idx="131">
                  <c:v>40210</c:v>
                </c:pt>
                <c:pt idx="132">
                  <c:v>40238</c:v>
                </c:pt>
                <c:pt idx="133">
                  <c:v>40269</c:v>
                </c:pt>
                <c:pt idx="134">
                  <c:v>40299</c:v>
                </c:pt>
                <c:pt idx="135">
                  <c:v>40330</c:v>
                </c:pt>
                <c:pt idx="136">
                  <c:v>40360</c:v>
                </c:pt>
                <c:pt idx="137">
                  <c:v>40391</c:v>
                </c:pt>
                <c:pt idx="138">
                  <c:v>40422</c:v>
                </c:pt>
                <c:pt idx="139">
                  <c:v>40452</c:v>
                </c:pt>
                <c:pt idx="140">
                  <c:v>40483</c:v>
                </c:pt>
                <c:pt idx="141">
                  <c:v>40513</c:v>
                </c:pt>
                <c:pt idx="142">
                  <c:v>40544</c:v>
                </c:pt>
                <c:pt idx="143">
                  <c:v>40575</c:v>
                </c:pt>
                <c:pt idx="144">
                  <c:v>40603</c:v>
                </c:pt>
                <c:pt idx="145">
                  <c:v>40634</c:v>
                </c:pt>
                <c:pt idx="146">
                  <c:v>40664</c:v>
                </c:pt>
                <c:pt idx="147">
                  <c:v>40695</c:v>
                </c:pt>
                <c:pt idx="148">
                  <c:v>40725</c:v>
                </c:pt>
                <c:pt idx="149">
                  <c:v>40756</c:v>
                </c:pt>
                <c:pt idx="150">
                  <c:v>40787</c:v>
                </c:pt>
                <c:pt idx="151">
                  <c:v>40817</c:v>
                </c:pt>
                <c:pt idx="152">
                  <c:v>40848</c:v>
                </c:pt>
                <c:pt idx="153">
                  <c:v>40878</c:v>
                </c:pt>
                <c:pt idx="154">
                  <c:v>40909</c:v>
                </c:pt>
                <c:pt idx="155">
                  <c:v>40940</c:v>
                </c:pt>
                <c:pt idx="156">
                  <c:v>40969</c:v>
                </c:pt>
                <c:pt idx="157">
                  <c:v>41000</c:v>
                </c:pt>
                <c:pt idx="158">
                  <c:v>41030</c:v>
                </c:pt>
                <c:pt idx="159">
                  <c:v>41061</c:v>
                </c:pt>
                <c:pt idx="160">
                  <c:v>41091</c:v>
                </c:pt>
                <c:pt idx="161">
                  <c:v>41122</c:v>
                </c:pt>
                <c:pt idx="162">
                  <c:v>41153</c:v>
                </c:pt>
                <c:pt idx="163">
                  <c:v>41183</c:v>
                </c:pt>
                <c:pt idx="164">
                  <c:v>41214</c:v>
                </c:pt>
                <c:pt idx="165">
                  <c:v>41244</c:v>
                </c:pt>
                <c:pt idx="166">
                  <c:v>41275</c:v>
                </c:pt>
                <c:pt idx="167">
                  <c:v>41306</c:v>
                </c:pt>
                <c:pt idx="168">
                  <c:v>41334</c:v>
                </c:pt>
                <c:pt idx="169">
                  <c:v>41365</c:v>
                </c:pt>
                <c:pt idx="170">
                  <c:v>41395</c:v>
                </c:pt>
                <c:pt idx="171">
                  <c:v>41426</c:v>
                </c:pt>
                <c:pt idx="172">
                  <c:v>41456</c:v>
                </c:pt>
                <c:pt idx="173">
                  <c:v>41487</c:v>
                </c:pt>
                <c:pt idx="174">
                  <c:v>41518</c:v>
                </c:pt>
                <c:pt idx="175">
                  <c:v>41548</c:v>
                </c:pt>
                <c:pt idx="176">
                  <c:v>41579</c:v>
                </c:pt>
                <c:pt idx="177">
                  <c:v>41609</c:v>
                </c:pt>
                <c:pt idx="178">
                  <c:v>41640</c:v>
                </c:pt>
                <c:pt idx="179">
                  <c:v>41671</c:v>
                </c:pt>
                <c:pt idx="180">
                  <c:v>41699</c:v>
                </c:pt>
                <c:pt idx="181">
                  <c:v>41730</c:v>
                </c:pt>
                <c:pt idx="182">
                  <c:v>41760</c:v>
                </c:pt>
                <c:pt idx="183">
                  <c:v>41791</c:v>
                </c:pt>
                <c:pt idx="184">
                  <c:v>41821</c:v>
                </c:pt>
                <c:pt idx="185">
                  <c:v>41852</c:v>
                </c:pt>
                <c:pt idx="186">
                  <c:v>41883</c:v>
                </c:pt>
                <c:pt idx="187">
                  <c:v>41913</c:v>
                </c:pt>
                <c:pt idx="188">
                  <c:v>41944</c:v>
                </c:pt>
                <c:pt idx="189">
                  <c:v>41974</c:v>
                </c:pt>
                <c:pt idx="190">
                  <c:v>42005</c:v>
                </c:pt>
                <c:pt idx="191">
                  <c:v>42036</c:v>
                </c:pt>
                <c:pt idx="192">
                  <c:v>42064</c:v>
                </c:pt>
                <c:pt idx="193">
                  <c:v>42095</c:v>
                </c:pt>
                <c:pt idx="194">
                  <c:v>42125</c:v>
                </c:pt>
                <c:pt idx="195">
                  <c:v>42156</c:v>
                </c:pt>
                <c:pt idx="196">
                  <c:v>42186</c:v>
                </c:pt>
                <c:pt idx="197">
                  <c:v>42217</c:v>
                </c:pt>
                <c:pt idx="198">
                  <c:v>42248</c:v>
                </c:pt>
                <c:pt idx="199">
                  <c:v>42278</c:v>
                </c:pt>
                <c:pt idx="200">
                  <c:v>42309</c:v>
                </c:pt>
                <c:pt idx="201">
                  <c:v>42339</c:v>
                </c:pt>
                <c:pt idx="202">
                  <c:v>42370</c:v>
                </c:pt>
                <c:pt idx="203">
                  <c:v>42401</c:v>
                </c:pt>
                <c:pt idx="204">
                  <c:v>42430</c:v>
                </c:pt>
                <c:pt idx="205">
                  <c:v>42461</c:v>
                </c:pt>
                <c:pt idx="206">
                  <c:v>42491</c:v>
                </c:pt>
                <c:pt idx="207">
                  <c:v>42522</c:v>
                </c:pt>
                <c:pt idx="208">
                  <c:v>42552</c:v>
                </c:pt>
                <c:pt idx="209">
                  <c:v>42583</c:v>
                </c:pt>
                <c:pt idx="210">
                  <c:v>42614</c:v>
                </c:pt>
                <c:pt idx="211">
                  <c:v>42644</c:v>
                </c:pt>
                <c:pt idx="212">
                  <c:v>42675</c:v>
                </c:pt>
                <c:pt idx="213">
                  <c:v>42705</c:v>
                </c:pt>
                <c:pt idx="214">
                  <c:v>42736</c:v>
                </c:pt>
                <c:pt idx="215">
                  <c:v>42767</c:v>
                </c:pt>
                <c:pt idx="216">
                  <c:v>42795</c:v>
                </c:pt>
                <c:pt idx="217">
                  <c:v>42826</c:v>
                </c:pt>
                <c:pt idx="218">
                  <c:v>42856</c:v>
                </c:pt>
                <c:pt idx="219">
                  <c:v>42887</c:v>
                </c:pt>
                <c:pt idx="220">
                  <c:v>42917</c:v>
                </c:pt>
                <c:pt idx="221">
                  <c:v>42948</c:v>
                </c:pt>
                <c:pt idx="222">
                  <c:v>42979</c:v>
                </c:pt>
                <c:pt idx="223">
                  <c:v>43009</c:v>
                </c:pt>
                <c:pt idx="224">
                  <c:v>43040</c:v>
                </c:pt>
                <c:pt idx="225">
                  <c:v>43070</c:v>
                </c:pt>
                <c:pt idx="226">
                  <c:v>43101</c:v>
                </c:pt>
                <c:pt idx="227">
                  <c:v>43132</c:v>
                </c:pt>
                <c:pt idx="228">
                  <c:v>43160</c:v>
                </c:pt>
                <c:pt idx="229">
                  <c:v>43191</c:v>
                </c:pt>
                <c:pt idx="230">
                  <c:v>43221</c:v>
                </c:pt>
                <c:pt idx="231">
                  <c:v>43252</c:v>
                </c:pt>
                <c:pt idx="232">
                  <c:v>43282</c:v>
                </c:pt>
                <c:pt idx="233">
                  <c:v>43313</c:v>
                </c:pt>
                <c:pt idx="234">
                  <c:v>43344</c:v>
                </c:pt>
                <c:pt idx="235">
                  <c:v>43374</c:v>
                </c:pt>
                <c:pt idx="236">
                  <c:v>43405</c:v>
                </c:pt>
                <c:pt idx="237">
                  <c:v>43435</c:v>
                </c:pt>
                <c:pt idx="238">
                  <c:v>43466</c:v>
                </c:pt>
                <c:pt idx="239">
                  <c:v>43497</c:v>
                </c:pt>
                <c:pt idx="240">
                  <c:v>43525</c:v>
                </c:pt>
                <c:pt idx="241">
                  <c:v>43556</c:v>
                </c:pt>
                <c:pt idx="242">
                  <c:v>43586</c:v>
                </c:pt>
                <c:pt idx="243">
                  <c:v>43617</c:v>
                </c:pt>
                <c:pt idx="244">
                  <c:v>43647</c:v>
                </c:pt>
                <c:pt idx="245">
                  <c:v>43678</c:v>
                </c:pt>
                <c:pt idx="246">
                  <c:v>43709</c:v>
                </c:pt>
                <c:pt idx="247">
                  <c:v>43739</c:v>
                </c:pt>
                <c:pt idx="248">
                  <c:v>43770</c:v>
                </c:pt>
                <c:pt idx="249">
                  <c:v>43800</c:v>
                </c:pt>
                <c:pt idx="250">
                  <c:v>43831</c:v>
                </c:pt>
                <c:pt idx="251">
                  <c:v>43862</c:v>
                </c:pt>
                <c:pt idx="252">
                  <c:v>43891</c:v>
                </c:pt>
                <c:pt idx="253">
                  <c:v>43922</c:v>
                </c:pt>
                <c:pt idx="254">
                  <c:v>43952</c:v>
                </c:pt>
                <c:pt idx="255">
                  <c:v>43983</c:v>
                </c:pt>
                <c:pt idx="256">
                  <c:v>44013</c:v>
                </c:pt>
                <c:pt idx="257">
                  <c:v>44044</c:v>
                </c:pt>
                <c:pt idx="258">
                  <c:v>44075</c:v>
                </c:pt>
                <c:pt idx="259">
                  <c:v>44105</c:v>
                </c:pt>
                <c:pt idx="260">
                  <c:v>44136</c:v>
                </c:pt>
                <c:pt idx="261">
                  <c:v>44166</c:v>
                </c:pt>
                <c:pt idx="262">
                  <c:v>44197</c:v>
                </c:pt>
                <c:pt idx="263">
                  <c:v>44228</c:v>
                </c:pt>
                <c:pt idx="264">
                  <c:v>44256</c:v>
                </c:pt>
                <c:pt idx="265">
                  <c:v>44287</c:v>
                </c:pt>
                <c:pt idx="266">
                  <c:v>44317</c:v>
                </c:pt>
                <c:pt idx="267">
                  <c:v>44348</c:v>
                </c:pt>
                <c:pt idx="268">
                  <c:v>44378</c:v>
                </c:pt>
                <c:pt idx="269">
                  <c:v>44409</c:v>
                </c:pt>
                <c:pt idx="270">
                  <c:v>44440</c:v>
                </c:pt>
                <c:pt idx="271">
                  <c:v>44470</c:v>
                </c:pt>
                <c:pt idx="272">
                  <c:v>44501</c:v>
                </c:pt>
                <c:pt idx="273">
                  <c:v>44531</c:v>
                </c:pt>
                <c:pt idx="274">
                  <c:v>44562</c:v>
                </c:pt>
                <c:pt idx="275">
                  <c:v>44593</c:v>
                </c:pt>
                <c:pt idx="276">
                  <c:v>44621</c:v>
                </c:pt>
                <c:pt idx="277">
                  <c:v>44652</c:v>
                </c:pt>
                <c:pt idx="278">
                  <c:v>44682</c:v>
                </c:pt>
                <c:pt idx="279">
                  <c:v>44713</c:v>
                </c:pt>
                <c:pt idx="280">
                  <c:v>44743</c:v>
                </c:pt>
                <c:pt idx="281">
                  <c:v>44774</c:v>
                </c:pt>
                <c:pt idx="282">
                  <c:v>44805</c:v>
                </c:pt>
                <c:pt idx="283">
                  <c:v>44835</c:v>
                </c:pt>
                <c:pt idx="284">
                  <c:v>44866</c:v>
                </c:pt>
                <c:pt idx="285">
                  <c:v>44896</c:v>
                </c:pt>
                <c:pt idx="286">
                  <c:v>44927</c:v>
                </c:pt>
                <c:pt idx="287">
                  <c:v>44958</c:v>
                </c:pt>
                <c:pt idx="288">
                  <c:v>44986</c:v>
                </c:pt>
                <c:pt idx="289">
                  <c:v>45017</c:v>
                </c:pt>
                <c:pt idx="290">
                  <c:v>45047</c:v>
                </c:pt>
                <c:pt idx="291">
                  <c:v>45078</c:v>
                </c:pt>
                <c:pt idx="292">
                  <c:v>45108</c:v>
                </c:pt>
                <c:pt idx="293">
                  <c:v>45139</c:v>
                </c:pt>
                <c:pt idx="294">
                  <c:v>45170</c:v>
                </c:pt>
                <c:pt idx="295">
                  <c:v>45200</c:v>
                </c:pt>
                <c:pt idx="296">
                  <c:v>45231</c:v>
                </c:pt>
                <c:pt idx="297">
                  <c:v>45261</c:v>
                </c:pt>
                <c:pt idx="298">
                  <c:v>45292</c:v>
                </c:pt>
                <c:pt idx="299">
                  <c:v>45323</c:v>
                </c:pt>
                <c:pt idx="300">
                  <c:v>45352</c:v>
                </c:pt>
                <c:pt idx="301">
                  <c:v>45383</c:v>
                </c:pt>
                <c:pt idx="302">
                  <c:v>45413</c:v>
                </c:pt>
                <c:pt idx="303">
                  <c:v>45444</c:v>
                </c:pt>
                <c:pt idx="304">
                  <c:v>45474</c:v>
                </c:pt>
                <c:pt idx="305">
                  <c:v>45505</c:v>
                </c:pt>
                <c:pt idx="306">
                  <c:v>45536</c:v>
                </c:pt>
                <c:pt idx="307">
                  <c:v>45566</c:v>
                </c:pt>
                <c:pt idx="308">
                  <c:v>45597</c:v>
                </c:pt>
                <c:pt idx="309">
                  <c:v>45627</c:v>
                </c:pt>
                <c:pt idx="310">
                  <c:v>45658</c:v>
                </c:pt>
                <c:pt idx="311">
                  <c:v>45689</c:v>
                </c:pt>
                <c:pt idx="312">
                  <c:v>45717</c:v>
                </c:pt>
                <c:pt idx="313">
                  <c:v>45748</c:v>
                </c:pt>
                <c:pt idx="314">
                  <c:v>45778</c:v>
                </c:pt>
                <c:pt idx="315">
                  <c:v>45809</c:v>
                </c:pt>
                <c:pt idx="316">
                  <c:v>45839</c:v>
                </c:pt>
                <c:pt idx="317">
                  <c:v>45870</c:v>
                </c:pt>
                <c:pt idx="318">
                  <c:v>45901</c:v>
                </c:pt>
                <c:pt idx="319">
                  <c:v>45962</c:v>
                </c:pt>
                <c:pt idx="320">
                  <c:v>45992</c:v>
                </c:pt>
                <c:pt idx="321">
                  <c:v>46023</c:v>
                </c:pt>
              </c:numCache>
            </c:numRef>
          </c:cat>
          <c:val>
            <c:numRef>
              <c:f>'Diferencial Inflação'!$D$58:$D$379</c:f>
              <c:numCache>
                <c:formatCode>0.0%</c:formatCode>
                <c:ptCount val="3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2C-4F54-BD3F-8AA9576E2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9152"/>
        <c:axId val="71170688"/>
      </c:lineChart>
      <c:dateAx>
        <c:axId val="711691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85000"/>
                  <a:lumOff val="15000"/>
                </a:schemeClr>
              </a:solidFill>
              <a:prstDash val="sysDash"/>
              <a:round/>
            </a:ln>
            <a:effectLst/>
          </c:spPr>
        </c:minorGridlines>
        <c:numFmt formatCode="mmm\-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bg1">
                <a:lumMod val="75000"/>
              </a:schemeClr>
            </a:solidFill>
            <a:prstDash val="solid"/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71170688"/>
        <c:crosses val="autoZero"/>
        <c:auto val="1"/>
        <c:lblOffset val="100"/>
        <c:baseTimeUnit val="days"/>
        <c:minorUnit val="12"/>
        <c:minorTimeUnit val="months"/>
      </c:dateAx>
      <c:valAx>
        <c:axId val="71170688"/>
        <c:scaling>
          <c:orientation val="minMax"/>
          <c:max val="0.16000000000000003"/>
          <c:min val="-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85000"/>
                  <a:lumOff val="15000"/>
                </a:schemeClr>
              </a:solidFill>
              <a:prstDash val="sysDash"/>
              <a:round/>
            </a:ln>
            <a:effectLst/>
          </c:spPr>
        </c:majorGridlines>
        <c:numFmt formatCode="0%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71169152"/>
        <c:crosses val="autoZero"/>
        <c:crossBetween val="between"/>
        <c:majorUnit val="2.0000000000000004E-2"/>
      </c:valAx>
      <c:valAx>
        <c:axId val="1801692400"/>
        <c:scaling>
          <c:orientation val="minMax"/>
          <c:max val="0.16000000000000003"/>
          <c:min val="-2.0000000000000004E-2"/>
        </c:scaling>
        <c:delete val="0"/>
        <c:axPos val="r"/>
        <c:numFmt formatCode="0.0%" sourceLinked="1"/>
        <c:majorTickMark val="out"/>
        <c:minorTickMark val="none"/>
        <c:tickLblPos val="nextTo"/>
        <c:crossAx val="2071533232"/>
        <c:crosses val="max"/>
        <c:crossBetween val="between"/>
      </c:valAx>
      <c:dateAx>
        <c:axId val="207153323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801692400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overlay val="0"/>
    </c:legend>
    <c:plotVisOnly val="1"/>
    <c:dispBlanksAs val="gap"/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chemeClr val="bg1"/>
          </a:solidFill>
          <a:latin typeface="Inter" panose="02000503000000020004" pitchFamily="2" charset="0"/>
          <a:ea typeface="Inter" panose="02000503000000020004" pitchFamily="2" charset="0"/>
          <a:cs typeface="Open Sans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'Termos de Troca'!$D$1</c:f>
              <c:strCache>
                <c:ptCount val="1"/>
                <c:pt idx="0">
                  <c:v>BRLUSD (esq.)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'Termos de Troca'!$C$112:$C$381</c:f>
              <c:numCache>
                <c:formatCode>mmm\-yy</c:formatCode>
                <c:ptCount val="270"/>
                <c:pt idx="0">
                  <c:v>37834</c:v>
                </c:pt>
                <c:pt idx="1">
                  <c:v>37865</c:v>
                </c:pt>
                <c:pt idx="2">
                  <c:v>37895</c:v>
                </c:pt>
                <c:pt idx="3">
                  <c:v>37926</c:v>
                </c:pt>
                <c:pt idx="4">
                  <c:v>37956</c:v>
                </c:pt>
                <c:pt idx="5">
                  <c:v>37987</c:v>
                </c:pt>
                <c:pt idx="6">
                  <c:v>38018</c:v>
                </c:pt>
                <c:pt idx="7">
                  <c:v>38047</c:v>
                </c:pt>
                <c:pt idx="8">
                  <c:v>38078</c:v>
                </c:pt>
                <c:pt idx="9">
                  <c:v>38108</c:v>
                </c:pt>
                <c:pt idx="10">
                  <c:v>38139</c:v>
                </c:pt>
                <c:pt idx="11">
                  <c:v>38169</c:v>
                </c:pt>
                <c:pt idx="12">
                  <c:v>38200</c:v>
                </c:pt>
                <c:pt idx="13">
                  <c:v>38231</c:v>
                </c:pt>
                <c:pt idx="14">
                  <c:v>38261</c:v>
                </c:pt>
                <c:pt idx="15">
                  <c:v>38292</c:v>
                </c:pt>
                <c:pt idx="16">
                  <c:v>38322</c:v>
                </c:pt>
                <c:pt idx="17">
                  <c:v>38353</c:v>
                </c:pt>
                <c:pt idx="18">
                  <c:v>38384</c:v>
                </c:pt>
                <c:pt idx="19">
                  <c:v>38412</c:v>
                </c:pt>
                <c:pt idx="20">
                  <c:v>38443</c:v>
                </c:pt>
                <c:pt idx="21">
                  <c:v>38473</c:v>
                </c:pt>
                <c:pt idx="22">
                  <c:v>38504</c:v>
                </c:pt>
                <c:pt idx="23">
                  <c:v>38534</c:v>
                </c:pt>
                <c:pt idx="24">
                  <c:v>38565</c:v>
                </c:pt>
                <c:pt idx="25">
                  <c:v>38596</c:v>
                </c:pt>
                <c:pt idx="26">
                  <c:v>38626</c:v>
                </c:pt>
                <c:pt idx="27">
                  <c:v>38657</c:v>
                </c:pt>
                <c:pt idx="28">
                  <c:v>38687</c:v>
                </c:pt>
                <c:pt idx="29">
                  <c:v>38718</c:v>
                </c:pt>
                <c:pt idx="30">
                  <c:v>38749</c:v>
                </c:pt>
                <c:pt idx="31">
                  <c:v>38777</c:v>
                </c:pt>
                <c:pt idx="32">
                  <c:v>38808</c:v>
                </c:pt>
                <c:pt idx="33">
                  <c:v>38838</c:v>
                </c:pt>
                <c:pt idx="34">
                  <c:v>38869</c:v>
                </c:pt>
                <c:pt idx="35">
                  <c:v>38899</c:v>
                </c:pt>
                <c:pt idx="36">
                  <c:v>38930</c:v>
                </c:pt>
                <c:pt idx="37">
                  <c:v>38961</c:v>
                </c:pt>
                <c:pt idx="38">
                  <c:v>38991</c:v>
                </c:pt>
                <c:pt idx="39">
                  <c:v>39022</c:v>
                </c:pt>
                <c:pt idx="40">
                  <c:v>39052</c:v>
                </c:pt>
                <c:pt idx="41">
                  <c:v>39083</c:v>
                </c:pt>
                <c:pt idx="42">
                  <c:v>39114</c:v>
                </c:pt>
                <c:pt idx="43">
                  <c:v>39142</c:v>
                </c:pt>
                <c:pt idx="44">
                  <c:v>39173</c:v>
                </c:pt>
                <c:pt idx="45">
                  <c:v>39203</c:v>
                </c:pt>
                <c:pt idx="46">
                  <c:v>39234</c:v>
                </c:pt>
                <c:pt idx="47">
                  <c:v>39264</c:v>
                </c:pt>
                <c:pt idx="48">
                  <c:v>39295</c:v>
                </c:pt>
                <c:pt idx="49">
                  <c:v>39326</c:v>
                </c:pt>
                <c:pt idx="50">
                  <c:v>39356</c:v>
                </c:pt>
                <c:pt idx="51">
                  <c:v>39387</c:v>
                </c:pt>
                <c:pt idx="52">
                  <c:v>39417</c:v>
                </c:pt>
                <c:pt idx="53">
                  <c:v>39448</c:v>
                </c:pt>
                <c:pt idx="54">
                  <c:v>39479</c:v>
                </c:pt>
                <c:pt idx="55">
                  <c:v>39508</c:v>
                </c:pt>
                <c:pt idx="56">
                  <c:v>39539</c:v>
                </c:pt>
                <c:pt idx="57">
                  <c:v>39569</c:v>
                </c:pt>
                <c:pt idx="58">
                  <c:v>39600</c:v>
                </c:pt>
                <c:pt idx="59">
                  <c:v>39630</c:v>
                </c:pt>
                <c:pt idx="60">
                  <c:v>39661</c:v>
                </c:pt>
                <c:pt idx="61">
                  <c:v>39692</c:v>
                </c:pt>
                <c:pt idx="62">
                  <c:v>39722</c:v>
                </c:pt>
                <c:pt idx="63">
                  <c:v>39753</c:v>
                </c:pt>
                <c:pt idx="64">
                  <c:v>39783</c:v>
                </c:pt>
                <c:pt idx="65">
                  <c:v>39814</c:v>
                </c:pt>
                <c:pt idx="66">
                  <c:v>39845</c:v>
                </c:pt>
                <c:pt idx="67">
                  <c:v>39873</c:v>
                </c:pt>
                <c:pt idx="68">
                  <c:v>39904</c:v>
                </c:pt>
                <c:pt idx="69">
                  <c:v>39934</c:v>
                </c:pt>
                <c:pt idx="70">
                  <c:v>39965</c:v>
                </c:pt>
                <c:pt idx="71">
                  <c:v>39995</c:v>
                </c:pt>
                <c:pt idx="72">
                  <c:v>40026</c:v>
                </c:pt>
                <c:pt idx="73">
                  <c:v>40057</c:v>
                </c:pt>
                <c:pt idx="74">
                  <c:v>40087</c:v>
                </c:pt>
                <c:pt idx="75">
                  <c:v>40118</c:v>
                </c:pt>
                <c:pt idx="76">
                  <c:v>40148</c:v>
                </c:pt>
                <c:pt idx="77">
                  <c:v>40179</c:v>
                </c:pt>
                <c:pt idx="78">
                  <c:v>40210</c:v>
                </c:pt>
                <c:pt idx="79">
                  <c:v>40238</c:v>
                </c:pt>
                <c:pt idx="80">
                  <c:v>40269</c:v>
                </c:pt>
                <c:pt idx="81">
                  <c:v>40299</c:v>
                </c:pt>
                <c:pt idx="82">
                  <c:v>40330</c:v>
                </c:pt>
                <c:pt idx="83">
                  <c:v>40360</c:v>
                </c:pt>
                <c:pt idx="84">
                  <c:v>40391</c:v>
                </c:pt>
                <c:pt idx="85">
                  <c:v>40422</c:v>
                </c:pt>
                <c:pt idx="86">
                  <c:v>40452</c:v>
                </c:pt>
                <c:pt idx="87">
                  <c:v>40483</c:v>
                </c:pt>
                <c:pt idx="88">
                  <c:v>40513</c:v>
                </c:pt>
                <c:pt idx="89">
                  <c:v>40544</c:v>
                </c:pt>
                <c:pt idx="90">
                  <c:v>40575</c:v>
                </c:pt>
                <c:pt idx="91">
                  <c:v>40603</c:v>
                </c:pt>
                <c:pt idx="92">
                  <c:v>40634</c:v>
                </c:pt>
                <c:pt idx="93">
                  <c:v>40664</c:v>
                </c:pt>
                <c:pt idx="94">
                  <c:v>40695</c:v>
                </c:pt>
                <c:pt idx="95">
                  <c:v>40725</c:v>
                </c:pt>
                <c:pt idx="96">
                  <c:v>40756</c:v>
                </c:pt>
                <c:pt idx="97">
                  <c:v>40787</c:v>
                </c:pt>
                <c:pt idx="98">
                  <c:v>40817</c:v>
                </c:pt>
                <c:pt idx="99">
                  <c:v>40848</c:v>
                </c:pt>
                <c:pt idx="100">
                  <c:v>40878</c:v>
                </c:pt>
                <c:pt idx="101">
                  <c:v>40909</c:v>
                </c:pt>
                <c:pt idx="102">
                  <c:v>40940</c:v>
                </c:pt>
                <c:pt idx="103">
                  <c:v>40969</c:v>
                </c:pt>
                <c:pt idx="104">
                  <c:v>41000</c:v>
                </c:pt>
                <c:pt idx="105">
                  <c:v>41030</c:v>
                </c:pt>
                <c:pt idx="106">
                  <c:v>41061</c:v>
                </c:pt>
                <c:pt idx="107">
                  <c:v>41091</c:v>
                </c:pt>
                <c:pt idx="108">
                  <c:v>41122</c:v>
                </c:pt>
                <c:pt idx="109">
                  <c:v>41153</c:v>
                </c:pt>
                <c:pt idx="110">
                  <c:v>41183</c:v>
                </c:pt>
                <c:pt idx="111">
                  <c:v>41214</c:v>
                </c:pt>
                <c:pt idx="112">
                  <c:v>41244</c:v>
                </c:pt>
                <c:pt idx="113">
                  <c:v>41275</c:v>
                </c:pt>
                <c:pt idx="114">
                  <c:v>41306</c:v>
                </c:pt>
                <c:pt idx="115">
                  <c:v>41334</c:v>
                </c:pt>
                <c:pt idx="116">
                  <c:v>41365</c:v>
                </c:pt>
                <c:pt idx="117">
                  <c:v>41395</c:v>
                </c:pt>
                <c:pt idx="118">
                  <c:v>41426</c:v>
                </c:pt>
                <c:pt idx="119">
                  <c:v>41456</c:v>
                </c:pt>
                <c:pt idx="120">
                  <c:v>41487</c:v>
                </c:pt>
                <c:pt idx="121">
                  <c:v>41518</c:v>
                </c:pt>
                <c:pt idx="122">
                  <c:v>41548</c:v>
                </c:pt>
                <c:pt idx="123">
                  <c:v>41579</c:v>
                </c:pt>
                <c:pt idx="124">
                  <c:v>41609</c:v>
                </c:pt>
                <c:pt idx="125">
                  <c:v>41640</c:v>
                </c:pt>
                <c:pt idx="126">
                  <c:v>41671</c:v>
                </c:pt>
                <c:pt idx="127">
                  <c:v>41699</c:v>
                </c:pt>
                <c:pt idx="128">
                  <c:v>41730</c:v>
                </c:pt>
                <c:pt idx="129">
                  <c:v>41760</c:v>
                </c:pt>
                <c:pt idx="130">
                  <c:v>41791</c:v>
                </c:pt>
                <c:pt idx="131">
                  <c:v>41821</c:v>
                </c:pt>
                <c:pt idx="132">
                  <c:v>41852</c:v>
                </c:pt>
                <c:pt idx="133">
                  <c:v>41883</c:v>
                </c:pt>
                <c:pt idx="134">
                  <c:v>41913</c:v>
                </c:pt>
                <c:pt idx="135">
                  <c:v>41944</c:v>
                </c:pt>
                <c:pt idx="136">
                  <c:v>41974</c:v>
                </c:pt>
                <c:pt idx="137">
                  <c:v>42005</c:v>
                </c:pt>
                <c:pt idx="138">
                  <c:v>42036</c:v>
                </c:pt>
                <c:pt idx="139">
                  <c:v>42064</c:v>
                </c:pt>
                <c:pt idx="140">
                  <c:v>42095</c:v>
                </c:pt>
                <c:pt idx="141">
                  <c:v>42125</c:v>
                </c:pt>
                <c:pt idx="142">
                  <c:v>42156</c:v>
                </c:pt>
                <c:pt idx="143">
                  <c:v>42186</c:v>
                </c:pt>
                <c:pt idx="144">
                  <c:v>42217</c:v>
                </c:pt>
                <c:pt idx="145">
                  <c:v>42248</c:v>
                </c:pt>
                <c:pt idx="146">
                  <c:v>42278</c:v>
                </c:pt>
                <c:pt idx="147">
                  <c:v>42309</c:v>
                </c:pt>
                <c:pt idx="148">
                  <c:v>42339</c:v>
                </c:pt>
                <c:pt idx="149">
                  <c:v>42370</c:v>
                </c:pt>
                <c:pt idx="150">
                  <c:v>42401</c:v>
                </c:pt>
                <c:pt idx="151">
                  <c:v>42430</c:v>
                </c:pt>
                <c:pt idx="152">
                  <c:v>42461</c:v>
                </c:pt>
                <c:pt idx="153">
                  <c:v>42491</c:v>
                </c:pt>
                <c:pt idx="154">
                  <c:v>42522</c:v>
                </c:pt>
                <c:pt idx="155">
                  <c:v>42552</c:v>
                </c:pt>
                <c:pt idx="156">
                  <c:v>42583</c:v>
                </c:pt>
                <c:pt idx="157">
                  <c:v>42614</c:v>
                </c:pt>
                <c:pt idx="158">
                  <c:v>42644</c:v>
                </c:pt>
                <c:pt idx="159">
                  <c:v>42675</c:v>
                </c:pt>
                <c:pt idx="160">
                  <c:v>42705</c:v>
                </c:pt>
                <c:pt idx="161">
                  <c:v>42736</c:v>
                </c:pt>
                <c:pt idx="162">
                  <c:v>42767</c:v>
                </c:pt>
                <c:pt idx="163">
                  <c:v>42795</c:v>
                </c:pt>
                <c:pt idx="164">
                  <c:v>42826</c:v>
                </c:pt>
                <c:pt idx="165">
                  <c:v>42856</c:v>
                </c:pt>
                <c:pt idx="166">
                  <c:v>42887</c:v>
                </c:pt>
                <c:pt idx="167">
                  <c:v>42917</c:v>
                </c:pt>
                <c:pt idx="168">
                  <c:v>42948</c:v>
                </c:pt>
                <c:pt idx="169">
                  <c:v>42979</c:v>
                </c:pt>
                <c:pt idx="170">
                  <c:v>43009</c:v>
                </c:pt>
                <c:pt idx="171">
                  <c:v>43040</c:v>
                </c:pt>
                <c:pt idx="172">
                  <c:v>43070</c:v>
                </c:pt>
                <c:pt idx="173">
                  <c:v>43101</c:v>
                </c:pt>
                <c:pt idx="174">
                  <c:v>43132</c:v>
                </c:pt>
                <c:pt idx="175">
                  <c:v>43160</c:v>
                </c:pt>
                <c:pt idx="176">
                  <c:v>43191</c:v>
                </c:pt>
                <c:pt idx="177">
                  <c:v>43221</c:v>
                </c:pt>
                <c:pt idx="178">
                  <c:v>43252</c:v>
                </c:pt>
                <c:pt idx="179">
                  <c:v>43282</c:v>
                </c:pt>
                <c:pt idx="180">
                  <c:v>43313</c:v>
                </c:pt>
                <c:pt idx="181">
                  <c:v>43344</c:v>
                </c:pt>
                <c:pt idx="182">
                  <c:v>43374</c:v>
                </c:pt>
                <c:pt idx="183">
                  <c:v>43405</c:v>
                </c:pt>
                <c:pt idx="184">
                  <c:v>43435</c:v>
                </c:pt>
                <c:pt idx="185">
                  <c:v>43466</c:v>
                </c:pt>
                <c:pt idx="186">
                  <c:v>43497</c:v>
                </c:pt>
                <c:pt idx="187">
                  <c:v>43525</c:v>
                </c:pt>
                <c:pt idx="188">
                  <c:v>43556</c:v>
                </c:pt>
                <c:pt idx="189">
                  <c:v>43586</c:v>
                </c:pt>
                <c:pt idx="190">
                  <c:v>43617</c:v>
                </c:pt>
                <c:pt idx="191">
                  <c:v>43647</c:v>
                </c:pt>
                <c:pt idx="192">
                  <c:v>43678</c:v>
                </c:pt>
                <c:pt idx="193">
                  <c:v>43709</c:v>
                </c:pt>
                <c:pt idx="194">
                  <c:v>43739</c:v>
                </c:pt>
                <c:pt idx="195">
                  <c:v>43770</c:v>
                </c:pt>
                <c:pt idx="196">
                  <c:v>43800</c:v>
                </c:pt>
                <c:pt idx="197">
                  <c:v>43831</c:v>
                </c:pt>
                <c:pt idx="198">
                  <c:v>43862</c:v>
                </c:pt>
                <c:pt idx="199">
                  <c:v>43891</c:v>
                </c:pt>
                <c:pt idx="200">
                  <c:v>43922</c:v>
                </c:pt>
                <c:pt idx="201">
                  <c:v>43952</c:v>
                </c:pt>
                <c:pt idx="202">
                  <c:v>43983</c:v>
                </c:pt>
                <c:pt idx="203">
                  <c:v>44013</c:v>
                </c:pt>
                <c:pt idx="204">
                  <c:v>44044</c:v>
                </c:pt>
                <c:pt idx="205">
                  <c:v>44075</c:v>
                </c:pt>
                <c:pt idx="206">
                  <c:v>44105</c:v>
                </c:pt>
                <c:pt idx="207">
                  <c:v>44136</c:v>
                </c:pt>
                <c:pt idx="208">
                  <c:v>44166</c:v>
                </c:pt>
                <c:pt idx="209">
                  <c:v>44197</c:v>
                </c:pt>
                <c:pt idx="210">
                  <c:v>44228</c:v>
                </c:pt>
                <c:pt idx="211">
                  <c:v>44256</c:v>
                </c:pt>
                <c:pt idx="212">
                  <c:v>44287</c:v>
                </c:pt>
                <c:pt idx="213">
                  <c:v>44317</c:v>
                </c:pt>
                <c:pt idx="214">
                  <c:v>44348</c:v>
                </c:pt>
                <c:pt idx="215">
                  <c:v>44378</c:v>
                </c:pt>
                <c:pt idx="216">
                  <c:v>44409</c:v>
                </c:pt>
                <c:pt idx="217">
                  <c:v>44440</c:v>
                </c:pt>
                <c:pt idx="218">
                  <c:v>44470</c:v>
                </c:pt>
                <c:pt idx="219">
                  <c:v>44501</c:v>
                </c:pt>
                <c:pt idx="220">
                  <c:v>44531</c:v>
                </c:pt>
                <c:pt idx="221">
                  <c:v>44562</c:v>
                </c:pt>
                <c:pt idx="222">
                  <c:v>44593</c:v>
                </c:pt>
                <c:pt idx="223">
                  <c:v>44621</c:v>
                </c:pt>
                <c:pt idx="224">
                  <c:v>44652</c:v>
                </c:pt>
                <c:pt idx="225">
                  <c:v>44682</c:v>
                </c:pt>
                <c:pt idx="226">
                  <c:v>44713</c:v>
                </c:pt>
                <c:pt idx="227">
                  <c:v>44743</c:v>
                </c:pt>
                <c:pt idx="228">
                  <c:v>44774</c:v>
                </c:pt>
                <c:pt idx="229">
                  <c:v>44805</c:v>
                </c:pt>
                <c:pt idx="230">
                  <c:v>44835</c:v>
                </c:pt>
                <c:pt idx="231">
                  <c:v>44866</c:v>
                </c:pt>
                <c:pt idx="232">
                  <c:v>44896</c:v>
                </c:pt>
                <c:pt idx="233">
                  <c:v>44927</c:v>
                </c:pt>
                <c:pt idx="234">
                  <c:v>44958</c:v>
                </c:pt>
                <c:pt idx="235">
                  <c:v>44986</c:v>
                </c:pt>
                <c:pt idx="236">
                  <c:v>45017</c:v>
                </c:pt>
                <c:pt idx="237">
                  <c:v>45047</c:v>
                </c:pt>
                <c:pt idx="238">
                  <c:v>45078</c:v>
                </c:pt>
                <c:pt idx="239">
                  <c:v>45108</c:v>
                </c:pt>
                <c:pt idx="240">
                  <c:v>45139</c:v>
                </c:pt>
                <c:pt idx="241">
                  <c:v>45170</c:v>
                </c:pt>
                <c:pt idx="242">
                  <c:v>45200</c:v>
                </c:pt>
                <c:pt idx="243">
                  <c:v>45231</c:v>
                </c:pt>
                <c:pt idx="244">
                  <c:v>45261</c:v>
                </c:pt>
                <c:pt idx="245">
                  <c:v>45292</c:v>
                </c:pt>
                <c:pt idx="246">
                  <c:v>45323</c:v>
                </c:pt>
                <c:pt idx="247">
                  <c:v>45352</c:v>
                </c:pt>
                <c:pt idx="248">
                  <c:v>45383</c:v>
                </c:pt>
                <c:pt idx="249">
                  <c:v>45413</c:v>
                </c:pt>
                <c:pt idx="250">
                  <c:v>45444</c:v>
                </c:pt>
                <c:pt idx="251">
                  <c:v>45474</c:v>
                </c:pt>
                <c:pt idx="252">
                  <c:v>45505</c:v>
                </c:pt>
                <c:pt idx="253">
                  <c:v>45536</c:v>
                </c:pt>
                <c:pt idx="254">
                  <c:v>45566</c:v>
                </c:pt>
                <c:pt idx="255">
                  <c:v>45597</c:v>
                </c:pt>
                <c:pt idx="256">
                  <c:v>45627</c:v>
                </c:pt>
                <c:pt idx="257">
                  <c:v>45658</c:v>
                </c:pt>
                <c:pt idx="258">
                  <c:v>45689</c:v>
                </c:pt>
                <c:pt idx="259">
                  <c:v>45717</c:v>
                </c:pt>
                <c:pt idx="260">
                  <c:v>45748</c:v>
                </c:pt>
                <c:pt idx="261">
                  <c:v>45778</c:v>
                </c:pt>
                <c:pt idx="262">
                  <c:v>45809</c:v>
                </c:pt>
                <c:pt idx="263">
                  <c:v>45839</c:v>
                </c:pt>
                <c:pt idx="264">
                  <c:v>45870</c:v>
                </c:pt>
                <c:pt idx="265">
                  <c:v>45901</c:v>
                </c:pt>
                <c:pt idx="266">
                  <c:v>45931</c:v>
                </c:pt>
                <c:pt idx="267">
                  <c:v>45962</c:v>
                </c:pt>
                <c:pt idx="268">
                  <c:v>45992</c:v>
                </c:pt>
                <c:pt idx="269">
                  <c:v>46023</c:v>
                </c:pt>
              </c:numCache>
            </c:numRef>
          </c:cat>
          <c:val>
            <c:numRef>
              <c:f>'Termos de Troca'!$D$112:$D$381</c:f>
              <c:numCache>
                <c:formatCode>_(* #,##0.00_);_(* \(#,##0.00\);_(* "-"??_);_(@_)</c:formatCode>
                <c:ptCount val="270"/>
                <c:pt idx="0">
                  <c:v>0.34360000000000002</c:v>
                </c:pt>
                <c:pt idx="1">
                  <c:v>0.33789999999999998</c:v>
                </c:pt>
                <c:pt idx="2">
                  <c:v>0.3518</c:v>
                </c:pt>
                <c:pt idx="3">
                  <c:v>0.3372</c:v>
                </c:pt>
                <c:pt idx="4">
                  <c:v>0.3357</c:v>
                </c:pt>
                <c:pt idx="5">
                  <c:v>0.34539999999999998</c:v>
                </c:pt>
                <c:pt idx="6">
                  <c:v>0.3488</c:v>
                </c:pt>
                <c:pt idx="7">
                  <c:v>0.33939999999999998</c:v>
                </c:pt>
                <c:pt idx="8">
                  <c:v>0.3463</c:v>
                </c:pt>
                <c:pt idx="9">
                  <c:v>0.3412</c:v>
                </c:pt>
                <c:pt idx="10">
                  <c:v>0.34449999999999997</c:v>
                </c:pt>
                <c:pt idx="11">
                  <c:v>0.3453</c:v>
                </c:pt>
                <c:pt idx="12">
                  <c:v>0.34089999999999998</c:v>
                </c:pt>
                <c:pt idx="13">
                  <c:v>0.3135</c:v>
                </c:pt>
                <c:pt idx="14">
                  <c:v>0.3241</c:v>
                </c:pt>
                <c:pt idx="15">
                  <c:v>0.32919999999999999</c:v>
                </c:pt>
                <c:pt idx="16">
                  <c:v>0.34150000000000003</c:v>
                </c:pt>
                <c:pt idx="17">
                  <c:v>0.34920000000000001</c:v>
                </c:pt>
                <c:pt idx="18">
                  <c:v>0.35</c:v>
                </c:pt>
                <c:pt idx="19">
                  <c:v>0.36759999999999998</c:v>
                </c:pt>
                <c:pt idx="20">
                  <c:v>0.3765</c:v>
                </c:pt>
                <c:pt idx="21">
                  <c:v>0.38319999999999999</c:v>
                </c:pt>
                <c:pt idx="22">
                  <c:v>0.3861</c:v>
                </c:pt>
                <c:pt idx="23">
                  <c:v>0.3745</c:v>
                </c:pt>
                <c:pt idx="24">
                  <c:v>0.39539999999999997</c:v>
                </c:pt>
                <c:pt idx="25">
                  <c:v>0.41499999999999998</c:v>
                </c:pt>
                <c:pt idx="26">
                  <c:v>0.42899999999999999</c:v>
                </c:pt>
                <c:pt idx="27">
                  <c:v>0.41930000000000001</c:v>
                </c:pt>
                <c:pt idx="28">
                  <c:v>0.42420000000000002</c:v>
                </c:pt>
                <c:pt idx="29">
                  <c:v>0.44829999999999998</c:v>
                </c:pt>
                <c:pt idx="30">
                  <c:v>0.44359999999999999</c:v>
                </c:pt>
                <c:pt idx="31">
                  <c:v>0.45279999999999998</c:v>
                </c:pt>
                <c:pt idx="32">
                  <c:v>0.42980000000000002</c:v>
                </c:pt>
                <c:pt idx="33">
                  <c:v>0.45119999999999999</c:v>
                </c:pt>
                <c:pt idx="34">
                  <c:v>0.46729999999999999</c:v>
                </c:pt>
                <c:pt idx="35">
                  <c:v>0.46250000000000002</c:v>
                </c:pt>
                <c:pt idx="36">
                  <c:v>0.4788</c:v>
                </c:pt>
                <c:pt idx="37">
                  <c:v>0.43480000000000002</c:v>
                </c:pt>
                <c:pt idx="38">
                  <c:v>0.46139999999999998</c:v>
                </c:pt>
                <c:pt idx="39">
                  <c:v>0.4592</c:v>
                </c:pt>
                <c:pt idx="40">
                  <c:v>0.46589999999999998</c:v>
                </c:pt>
                <c:pt idx="41">
                  <c:v>0.46039999999999998</c:v>
                </c:pt>
                <c:pt idx="42">
                  <c:v>0.46650000000000003</c:v>
                </c:pt>
                <c:pt idx="43">
                  <c:v>0.46139999999999998</c:v>
                </c:pt>
                <c:pt idx="44">
                  <c:v>0.46760000000000002</c:v>
                </c:pt>
                <c:pt idx="45">
                  <c:v>0.47049999999999997</c:v>
                </c:pt>
                <c:pt idx="46">
                  <c:v>0.47120000000000001</c:v>
                </c:pt>
                <c:pt idx="47">
                  <c:v>0.4849</c:v>
                </c:pt>
                <c:pt idx="48">
                  <c:v>0.49070000000000003</c:v>
                </c:pt>
                <c:pt idx="49">
                  <c:v>0.51980000000000004</c:v>
                </c:pt>
                <c:pt idx="50">
                  <c:v>0.51759999999999995</c:v>
                </c:pt>
                <c:pt idx="51">
                  <c:v>0.53069999999999995</c:v>
                </c:pt>
                <c:pt idx="52">
                  <c:v>0.50739999999999996</c:v>
                </c:pt>
                <c:pt idx="53">
                  <c:v>0.54490000000000005</c:v>
                </c:pt>
                <c:pt idx="54">
                  <c:v>0.57499999999999996</c:v>
                </c:pt>
                <c:pt idx="55">
                  <c:v>0.55549999999999999</c:v>
                </c:pt>
                <c:pt idx="56">
                  <c:v>0.56110000000000004</c:v>
                </c:pt>
                <c:pt idx="57">
                  <c:v>0.56799999999999995</c:v>
                </c:pt>
                <c:pt idx="58">
                  <c:v>0.59089999999999998</c:v>
                </c:pt>
                <c:pt idx="59">
                  <c:v>0.56879999999999997</c:v>
                </c:pt>
                <c:pt idx="60">
                  <c:v>0.6008</c:v>
                </c:pt>
                <c:pt idx="61">
                  <c:v>0.61409999999999998</c:v>
                </c:pt>
                <c:pt idx="62">
                  <c:v>0.62260000000000004</c:v>
                </c:pt>
                <c:pt idx="63">
                  <c:v>0.63749999999999996</c:v>
                </c:pt>
                <c:pt idx="64">
                  <c:v>0.61280000000000001</c:v>
                </c:pt>
                <c:pt idx="65">
                  <c:v>0.52390000000000003</c:v>
                </c:pt>
                <c:pt idx="66">
                  <c:v>0.46139999999999998</c:v>
                </c:pt>
                <c:pt idx="67">
                  <c:v>0.4335</c:v>
                </c:pt>
                <c:pt idx="68">
                  <c:v>0.43149999999999999</c:v>
                </c:pt>
                <c:pt idx="69">
                  <c:v>0.4304</c:v>
                </c:pt>
                <c:pt idx="70">
                  <c:v>0.41760000000000003</c:v>
                </c:pt>
                <c:pt idx="71">
                  <c:v>0.43099999999999999</c:v>
                </c:pt>
                <c:pt idx="72">
                  <c:v>0.45610000000000001</c:v>
                </c:pt>
                <c:pt idx="73">
                  <c:v>0.50660000000000005</c:v>
                </c:pt>
                <c:pt idx="74">
                  <c:v>0.51149999999999995</c:v>
                </c:pt>
                <c:pt idx="75">
                  <c:v>0.53539999999999999</c:v>
                </c:pt>
                <c:pt idx="76">
                  <c:v>0.53110000000000002</c:v>
                </c:pt>
                <c:pt idx="77">
                  <c:v>0.56369999999999998</c:v>
                </c:pt>
                <c:pt idx="78">
                  <c:v>0.56640000000000001</c:v>
                </c:pt>
                <c:pt idx="79">
                  <c:v>0.56899999999999995</c:v>
                </c:pt>
                <c:pt idx="80">
                  <c:v>0.57289999999999996</c:v>
                </c:pt>
                <c:pt idx="81">
                  <c:v>0.52969999999999995</c:v>
                </c:pt>
                <c:pt idx="82">
                  <c:v>0.55259999999999998</c:v>
                </c:pt>
                <c:pt idx="83">
                  <c:v>0.55989999999999995</c:v>
                </c:pt>
                <c:pt idx="84">
                  <c:v>0.57499999999999996</c:v>
                </c:pt>
                <c:pt idx="85">
                  <c:v>0.54859999999999998</c:v>
                </c:pt>
                <c:pt idx="86">
                  <c:v>0.55369999999999997</c:v>
                </c:pt>
                <c:pt idx="87">
                  <c:v>0.56930000000000003</c:v>
                </c:pt>
                <c:pt idx="88">
                  <c:v>0.56910000000000005</c:v>
                </c:pt>
                <c:pt idx="89">
                  <c:v>0.59189999999999998</c:v>
                </c:pt>
                <c:pt idx="90">
                  <c:v>0.58699999999999997</c:v>
                </c:pt>
                <c:pt idx="91">
                  <c:v>0.58240000000000003</c:v>
                </c:pt>
                <c:pt idx="92">
                  <c:v>0.60189999999999999</c:v>
                </c:pt>
                <c:pt idx="93">
                  <c:v>0.59899999999999998</c:v>
                </c:pt>
                <c:pt idx="94">
                  <c:v>0.60029999999999994</c:v>
                </c:pt>
                <c:pt idx="95">
                  <c:v>0.6119</c:v>
                </c:pt>
                <c:pt idx="96">
                  <c:v>0.63419999999999999</c:v>
                </c:pt>
                <c:pt idx="97">
                  <c:v>0.63200000000000001</c:v>
                </c:pt>
                <c:pt idx="98">
                  <c:v>0.63929999999999998</c:v>
                </c:pt>
                <c:pt idx="99">
                  <c:v>0.64470000000000005</c:v>
                </c:pt>
                <c:pt idx="100">
                  <c:v>0.62839999999999996</c:v>
                </c:pt>
                <c:pt idx="101">
                  <c:v>0.53139999999999998</c:v>
                </c:pt>
                <c:pt idx="102">
                  <c:v>0.58160000000000001</c:v>
                </c:pt>
                <c:pt idx="103">
                  <c:v>0.55230000000000001</c:v>
                </c:pt>
                <c:pt idx="104">
                  <c:v>0.53610000000000002</c:v>
                </c:pt>
                <c:pt idx="105">
                  <c:v>0.57089999999999996</c:v>
                </c:pt>
                <c:pt idx="106">
                  <c:v>0.58450000000000002</c:v>
                </c:pt>
                <c:pt idx="107">
                  <c:v>0.54820000000000002</c:v>
                </c:pt>
                <c:pt idx="108">
                  <c:v>0.52339999999999998</c:v>
                </c:pt>
                <c:pt idx="109">
                  <c:v>0.49380000000000002</c:v>
                </c:pt>
                <c:pt idx="110">
                  <c:v>0.497</c:v>
                </c:pt>
                <c:pt idx="111">
                  <c:v>0.48559999999999998</c:v>
                </c:pt>
                <c:pt idx="112">
                  <c:v>0.4914</c:v>
                </c:pt>
                <c:pt idx="113">
                  <c:v>0.4929</c:v>
                </c:pt>
                <c:pt idx="114">
                  <c:v>0.49180000000000001</c:v>
                </c:pt>
                <c:pt idx="115">
                  <c:v>0.46729999999999999</c:v>
                </c:pt>
                <c:pt idx="116">
                  <c:v>0.48680000000000001</c:v>
                </c:pt>
                <c:pt idx="117">
                  <c:v>0.502</c:v>
                </c:pt>
                <c:pt idx="118">
                  <c:v>0.50590000000000002</c:v>
                </c:pt>
                <c:pt idx="119">
                  <c:v>0.49359999999999998</c:v>
                </c:pt>
                <c:pt idx="120">
                  <c:v>0.49909999999999999</c:v>
                </c:pt>
                <c:pt idx="121">
                  <c:v>0.46739999999999998</c:v>
                </c:pt>
                <c:pt idx="122">
                  <c:v>0.44940000000000002</c:v>
                </c:pt>
                <c:pt idx="123">
                  <c:v>0.43869999999999998</c:v>
                </c:pt>
                <c:pt idx="124">
                  <c:v>0.41839999999999999</c:v>
                </c:pt>
                <c:pt idx="125">
                  <c:v>0.45050000000000001</c:v>
                </c:pt>
                <c:pt idx="126">
                  <c:v>0.44929999999999998</c:v>
                </c:pt>
                <c:pt idx="127">
                  <c:v>0.4279</c:v>
                </c:pt>
                <c:pt idx="128">
                  <c:v>0.42280000000000001</c:v>
                </c:pt>
                <c:pt idx="129">
                  <c:v>0.41439999999999999</c:v>
                </c:pt>
                <c:pt idx="130">
                  <c:v>0.42599999999999999</c:v>
                </c:pt>
                <c:pt idx="131">
                  <c:v>0.44259999999999999</c:v>
                </c:pt>
                <c:pt idx="132">
                  <c:v>0.44619999999999999</c:v>
                </c:pt>
                <c:pt idx="133">
                  <c:v>0.44640000000000002</c:v>
                </c:pt>
                <c:pt idx="134">
                  <c:v>0.45300000000000001</c:v>
                </c:pt>
                <c:pt idx="135">
                  <c:v>0.44080000000000003</c:v>
                </c:pt>
                <c:pt idx="136">
                  <c:v>0.4466</c:v>
                </c:pt>
                <c:pt idx="137">
                  <c:v>0.40679999999999999</c:v>
                </c:pt>
                <c:pt idx="138">
                  <c:v>0.40289999999999998</c:v>
                </c:pt>
                <c:pt idx="139">
                  <c:v>0.38779999999999998</c:v>
                </c:pt>
                <c:pt idx="140">
                  <c:v>0.37569999999999998</c:v>
                </c:pt>
                <c:pt idx="141">
                  <c:v>0.37119999999999997</c:v>
                </c:pt>
                <c:pt idx="142">
                  <c:v>0.34960000000000002</c:v>
                </c:pt>
                <c:pt idx="143">
                  <c:v>0.31230000000000002</c:v>
                </c:pt>
                <c:pt idx="144">
                  <c:v>0.33189999999999997</c:v>
                </c:pt>
                <c:pt idx="145">
                  <c:v>0.31390000000000001</c:v>
                </c:pt>
                <c:pt idx="146">
                  <c:v>0.32190000000000002</c:v>
                </c:pt>
                <c:pt idx="147">
                  <c:v>0.29170000000000001</c:v>
                </c:pt>
                <c:pt idx="148">
                  <c:v>0.27500000000000002</c:v>
                </c:pt>
                <c:pt idx="149">
                  <c:v>0.25209999999999999</c:v>
                </c:pt>
                <c:pt idx="150">
                  <c:v>0.25869999999999999</c:v>
                </c:pt>
                <c:pt idx="151">
                  <c:v>0.25750000000000001</c:v>
                </c:pt>
                <c:pt idx="152">
                  <c:v>0.25190000000000001</c:v>
                </c:pt>
                <c:pt idx="153">
                  <c:v>0.24890000000000001</c:v>
                </c:pt>
                <c:pt idx="154">
                  <c:v>0.2485</c:v>
                </c:pt>
                <c:pt idx="155">
                  <c:v>0.27800000000000002</c:v>
                </c:pt>
                <c:pt idx="156">
                  <c:v>0.29060000000000002</c:v>
                </c:pt>
                <c:pt idx="157">
                  <c:v>0.27560000000000001</c:v>
                </c:pt>
                <c:pt idx="158">
                  <c:v>0.31169999999999998</c:v>
                </c:pt>
                <c:pt idx="159">
                  <c:v>0.30809999999999998</c:v>
                </c:pt>
                <c:pt idx="160">
                  <c:v>0.309</c:v>
                </c:pt>
                <c:pt idx="161">
                  <c:v>0.30609999999999998</c:v>
                </c:pt>
                <c:pt idx="162">
                  <c:v>0.31209999999999999</c:v>
                </c:pt>
                <c:pt idx="163">
                  <c:v>0.29499999999999998</c:v>
                </c:pt>
                <c:pt idx="164">
                  <c:v>0.30680000000000002</c:v>
                </c:pt>
                <c:pt idx="165">
                  <c:v>0.31680000000000003</c:v>
                </c:pt>
                <c:pt idx="166">
                  <c:v>0.3211</c:v>
                </c:pt>
                <c:pt idx="167">
                  <c:v>0.31969999999999998</c:v>
                </c:pt>
                <c:pt idx="168">
                  <c:v>0.31469999999999998</c:v>
                </c:pt>
                <c:pt idx="169">
                  <c:v>0.30940000000000001</c:v>
                </c:pt>
                <c:pt idx="170">
                  <c:v>0.3019</c:v>
                </c:pt>
                <c:pt idx="171">
                  <c:v>0.31919999999999998</c:v>
                </c:pt>
                <c:pt idx="172">
                  <c:v>0.31709999999999999</c:v>
                </c:pt>
                <c:pt idx="173">
                  <c:v>0.31580000000000003</c:v>
                </c:pt>
                <c:pt idx="174">
                  <c:v>0.30520000000000003</c:v>
                </c:pt>
                <c:pt idx="175">
                  <c:v>0.30499999999999999</c:v>
                </c:pt>
                <c:pt idx="176">
                  <c:v>0.3014</c:v>
                </c:pt>
                <c:pt idx="177">
                  <c:v>0.31330000000000002</c:v>
                </c:pt>
                <c:pt idx="178">
                  <c:v>0.3075</c:v>
                </c:pt>
                <c:pt idx="179">
                  <c:v>0.30199999999999999</c:v>
                </c:pt>
                <c:pt idx="180">
                  <c:v>0.28460000000000002</c:v>
                </c:pt>
                <c:pt idx="181">
                  <c:v>0.2681</c:v>
                </c:pt>
                <c:pt idx="182">
                  <c:v>0.25769999999999998</c:v>
                </c:pt>
                <c:pt idx="183">
                  <c:v>0.26579999999999998</c:v>
                </c:pt>
                <c:pt idx="184">
                  <c:v>0.24610000000000001</c:v>
                </c:pt>
                <c:pt idx="185">
                  <c:v>0.247</c:v>
                </c:pt>
                <c:pt idx="186">
                  <c:v>0.26829999999999998</c:v>
                </c:pt>
                <c:pt idx="187">
                  <c:v>0.25819999999999999</c:v>
                </c:pt>
                <c:pt idx="188">
                  <c:v>0.25719999999999998</c:v>
                </c:pt>
                <c:pt idx="189">
                  <c:v>0.27389999999999998</c:v>
                </c:pt>
                <c:pt idx="190">
                  <c:v>0.26679999999999998</c:v>
                </c:pt>
                <c:pt idx="191">
                  <c:v>0.2545</c:v>
                </c:pt>
                <c:pt idx="192">
                  <c:v>0.25480000000000003</c:v>
                </c:pt>
                <c:pt idx="193">
                  <c:v>0.25430000000000003</c:v>
                </c:pt>
                <c:pt idx="194">
                  <c:v>0.2596</c:v>
                </c:pt>
                <c:pt idx="195">
                  <c:v>0.26179999999999998</c:v>
                </c:pt>
                <c:pt idx="196">
                  <c:v>0.24079999999999999</c:v>
                </c:pt>
                <c:pt idx="197">
                  <c:v>0.2402</c:v>
                </c:pt>
                <c:pt idx="198">
                  <c:v>0.2485</c:v>
                </c:pt>
                <c:pt idx="199">
                  <c:v>0.2361</c:v>
                </c:pt>
                <c:pt idx="200">
                  <c:v>0.2485</c:v>
                </c:pt>
                <c:pt idx="201">
                  <c:v>0.23319999999999999</c:v>
                </c:pt>
                <c:pt idx="202">
                  <c:v>0.22320000000000001</c:v>
                </c:pt>
                <c:pt idx="203">
                  <c:v>0.19170000000000001</c:v>
                </c:pt>
                <c:pt idx="204">
                  <c:v>0.18179999999999999</c:v>
                </c:pt>
                <c:pt idx="205">
                  <c:v>0.187</c:v>
                </c:pt>
                <c:pt idx="206">
                  <c:v>0.18260000000000001</c:v>
                </c:pt>
                <c:pt idx="207">
                  <c:v>0.19109999999999999</c:v>
                </c:pt>
                <c:pt idx="208">
                  <c:v>0.1817</c:v>
                </c:pt>
                <c:pt idx="209">
                  <c:v>0.17780000000000001</c:v>
                </c:pt>
                <c:pt idx="210">
                  <c:v>0.17369999999999999</c:v>
                </c:pt>
                <c:pt idx="211">
                  <c:v>0.18709999999999999</c:v>
                </c:pt>
                <c:pt idx="212">
                  <c:v>0.19209999999999999</c:v>
                </c:pt>
                <c:pt idx="213">
                  <c:v>0.1827</c:v>
                </c:pt>
                <c:pt idx="214">
                  <c:v>0.1782</c:v>
                </c:pt>
                <c:pt idx="215">
                  <c:v>0.1772</c:v>
                </c:pt>
                <c:pt idx="216">
                  <c:v>0.1835</c:v>
                </c:pt>
                <c:pt idx="217">
                  <c:v>0.19120000000000001</c:v>
                </c:pt>
                <c:pt idx="218">
                  <c:v>0.20080000000000001</c:v>
                </c:pt>
                <c:pt idx="219">
                  <c:v>0.19159999999999999</c:v>
                </c:pt>
                <c:pt idx="220">
                  <c:v>0.1938</c:v>
                </c:pt>
                <c:pt idx="221">
                  <c:v>0.18329999999999999</c:v>
                </c:pt>
                <c:pt idx="222">
                  <c:v>0.17699999999999999</c:v>
                </c:pt>
                <c:pt idx="223">
                  <c:v>0.1774</c:v>
                </c:pt>
                <c:pt idx="224">
                  <c:v>0.17910000000000001</c:v>
                </c:pt>
                <c:pt idx="225">
                  <c:v>0.18809999999999999</c:v>
                </c:pt>
                <c:pt idx="226">
                  <c:v>0.19339999999999999</c:v>
                </c:pt>
                <c:pt idx="227">
                  <c:v>0.21060000000000001</c:v>
                </c:pt>
                <c:pt idx="228">
                  <c:v>0.20069999999999999</c:v>
                </c:pt>
                <c:pt idx="229">
                  <c:v>0.2109</c:v>
                </c:pt>
                <c:pt idx="230">
                  <c:v>0.18990000000000001</c:v>
                </c:pt>
                <c:pt idx="231">
                  <c:v>0.19289999999999999</c:v>
                </c:pt>
                <c:pt idx="232">
                  <c:v>0.1925</c:v>
                </c:pt>
                <c:pt idx="233">
                  <c:v>0.18440000000000001</c:v>
                </c:pt>
                <c:pt idx="234">
                  <c:v>0.19270000000000001</c:v>
                </c:pt>
                <c:pt idx="235">
                  <c:v>0.19239999999999999</c:v>
                </c:pt>
                <c:pt idx="236">
                  <c:v>0.18840000000000001</c:v>
                </c:pt>
                <c:pt idx="237">
                  <c:v>0.19650000000000001</c:v>
                </c:pt>
                <c:pt idx="238">
                  <c:v>0.1905</c:v>
                </c:pt>
                <c:pt idx="239">
                  <c:v>0.1971</c:v>
                </c:pt>
                <c:pt idx="240">
                  <c:v>0.20019999999999999</c:v>
                </c:pt>
                <c:pt idx="241">
                  <c:v>0.19739999999999999</c:v>
                </c:pt>
                <c:pt idx="242">
                  <c:v>0.20830000000000001</c:v>
                </c:pt>
                <c:pt idx="243">
                  <c:v>0.21099999999999999</c:v>
                </c:pt>
                <c:pt idx="244">
                  <c:v>0.2014</c:v>
                </c:pt>
                <c:pt idx="245">
                  <c:v>0.19819999999999999</c:v>
                </c:pt>
                <c:pt idx="246">
                  <c:v>0.19819999999999999</c:v>
                </c:pt>
                <c:pt idx="247">
                  <c:v>0.20250000000000001</c:v>
                </c:pt>
                <c:pt idx="248">
                  <c:v>0.20569999999999999</c:v>
                </c:pt>
                <c:pt idx="249">
                  <c:v>0.20150000000000001</c:v>
                </c:pt>
                <c:pt idx="250">
                  <c:v>0.17829999999999999</c:v>
                </c:pt>
                <c:pt idx="251">
                  <c:v>0.17630000000000001</c:v>
                </c:pt>
                <c:pt idx="252">
                  <c:v>0.17780000000000001</c:v>
                </c:pt>
                <c:pt idx="253">
                  <c:v>0.18310000000000001</c:v>
                </c:pt>
                <c:pt idx="254">
                  <c:v>0.17230000000000001</c:v>
                </c:pt>
                <c:pt idx="255">
                  <c:v>0.16700000000000001</c:v>
                </c:pt>
                <c:pt idx="256">
                  <c:v>0.1613</c:v>
                </c:pt>
                <c:pt idx="257">
                  <c:v>0.17080000000000001</c:v>
                </c:pt>
                <c:pt idx="258">
                  <c:v>0.16950000000000001</c:v>
                </c:pt>
                <c:pt idx="259">
                  <c:v>0.17499999999999999</c:v>
                </c:pt>
                <c:pt idx="260">
                  <c:v>0.17580000000000001</c:v>
                </c:pt>
                <c:pt idx="261">
                  <c:v>0.1741</c:v>
                </c:pt>
                <c:pt idx="262">
                  <c:v>0.18390000000000001</c:v>
                </c:pt>
                <c:pt idx="263">
                  <c:v>0.17810000000000001</c:v>
                </c:pt>
                <c:pt idx="264">
                  <c:v>0.18360000000000001</c:v>
                </c:pt>
                <c:pt idx="265">
                  <c:v>0.18770000000000001</c:v>
                </c:pt>
                <c:pt idx="266">
                  <c:v>0.18559999999999999</c:v>
                </c:pt>
                <c:pt idx="267">
                  <c:v>0.187</c:v>
                </c:pt>
                <c:pt idx="268">
                  <c:v>0.18210000000000001</c:v>
                </c:pt>
                <c:pt idx="269">
                  <c:v>0.1898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8C-411F-A268-E648FF7AA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6522095"/>
        <c:axId val="916522511"/>
      </c:lineChart>
      <c:lineChart>
        <c:grouping val="standard"/>
        <c:varyColors val="0"/>
        <c:ser>
          <c:idx val="2"/>
          <c:order val="1"/>
          <c:tx>
            <c:strRef>
              <c:f>'Termos de Troca'!$E$1</c:f>
              <c:strCache>
                <c:ptCount val="1"/>
                <c:pt idx="0">
                  <c:v>Termos de Troca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'Termos de Troca'!$C$112:$C$381</c:f>
              <c:numCache>
                <c:formatCode>mmm\-yy</c:formatCode>
                <c:ptCount val="270"/>
                <c:pt idx="0">
                  <c:v>37834</c:v>
                </c:pt>
                <c:pt idx="1">
                  <c:v>37865</c:v>
                </c:pt>
                <c:pt idx="2">
                  <c:v>37895</c:v>
                </c:pt>
                <c:pt idx="3">
                  <c:v>37926</c:v>
                </c:pt>
                <c:pt idx="4">
                  <c:v>37956</c:v>
                </c:pt>
                <c:pt idx="5">
                  <c:v>37987</c:v>
                </c:pt>
                <c:pt idx="6">
                  <c:v>38018</c:v>
                </c:pt>
                <c:pt idx="7">
                  <c:v>38047</c:v>
                </c:pt>
                <c:pt idx="8">
                  <c:v>38078</c:v>
                </c:pt>
                <c:pt idx="9">
                  <c:v>38108</c:v>
                </c:pt>
                <c:pt idx="10">
                  <c:v>38139</c:v>
                </c:pt>
                <c:pt idx="11">
                  <c:v>38169</c:v>
                </c:pt>
                <c:pt idx="12">
                  <c:v>38200</c:v>
                </c:pt>
                <c:pt idx="13">
                  <c:v>38231</c:v>
                </c:pt>
                <c:pt idx="14">
                  <c:v>38261</c:v>
                </c:pt>
                <c:pt idx="15">
                  <c:v>38292</c:v>
                </c:pt>
                <c:pt idx="16">
                  <c:v>38322</c:v>
                </c:pt>
                <c:pt idx="17">
                  <c:v>38353</c:v>
                </c:pt>
                <c:pt idx="18">
                  <c:v>38384</c:v>
                </c:pt>
                <c:pt idx="19">
                  <c:v>38412</c:v>
                </c:pt>
                <c:pt idx="20">
                  <c:v>38443</c:v>
                </c:pt>
                <c:pt idx="21">
                  <c:v>38473</c:v>
                </c:pt>
                <c:pt idx="22">
                  <c:v>38504</c:v>
                </c:pt>
                <c:pt idx="23">
                  <c:v>38534</c:v>
                </c:pt>
                <c:pt idx="24">
                  <c:v>38565</c:v>
                </c:pt>
                <c:pt idx="25">
                  <c:v>38596</c:v>
                </c:pt>
                <c:pt idx="26">
                  <c:v>38626</c:v>
                </c:pt>
                <c:pt idx="27">
                  <c:v>38657</c:v>
                </c:pt>
                <c:pt idx="28">
                  <c:v>38687</c:v>
                </c:pt>
                <c:pt idx="29">
                  <c:v>38718</c:v>
                </c:pt>
                <c:pt idx="30">
                  <c:v>38749</c:v>
                </c:pt>
                <c:pt idx="31">
                  <c:v>38777</c:v>
                </c:pt>
                <c:pt idx="32">
                  <c:v>38808</c:v>
                </c:pt>
                <c:pt idx="33">
                  <c:v>38838</c:v>
                </c:pt>
                <c:pt idx="34">
                  <c:v>38869</c:v>
                </c:pt>
                <c:pt idx="35">
                  <c:v>38899</c:v>
                </c:pt>
                <c:pt idx="36">
                  <c:v>38930</c:v>
                </c:pt>
                <c:pt idx="37">
                  <c:v>38961</c:v>
                </c:pt>
                <c:pt idx="38">
                  <c:v>38991</c:v>
                </c:pt>
                <c:pt idx="39">
                  <c:v>39022</c:v>
                </c:pt>
                <c:pt idx="40">
                  <c:v>39052</c:v>
                </c:pt>
                <c:pt idx="41">
                  <c:v>39083</c:v>
                </c:pt>
                <c:pt idx="42">
                  <c:v>39114</c:v>
                </c:pt>
                <c:pt idx="43">
                  <c:v>39142</c:v>
                </c:pt>
                <c:pt idx="44">
                  <c:v>39173</c:v>
                </c:pt>
                <c:pt idx="45">
                  <c:v>39203</c:v>
                </c:pt>
                <c:pt idx="46">
                  <c:v>39234</c:v>
                </c:pt>
                <c:pt idx="47">
                  <c:v>39264</c:v>
                </c:pt>
                <c:pt idx="48">
                  <c:v>39295</c:v>
                </c:pt>
                <c:pt idx="49">
                  <c:v>39326</c:v>
                </c:pt>
                <c:pt idx="50">
                  <c:v>39356</c:v>
                </c:pt>
                <c:pt idx="51">
                  <c:v>39387</c:v>
                </c:pt>
                <c:pt idx="52">
                  <c:v>39417</c:v>
                </c:pt>
                <c:pt idx="53">
                  <c:v>39448</c:v>
                </c:pt>
                <c:pt idx="54">
                  <c:v>39479</c:v>
                </c:pt>
                <c:pt idx="55">
                  <c:v>39508</c:v>
                </c:pt>
                <c:pt idx="56">
                  <c:v>39539</c:v>
                </c:pt>
                <c:pt idx="57">
                  <c:v>39569</c:v>
                </c:pt>
                <c:pt idx="58">
                  <c:v>39600</c:v>
                </c:pt>
                <c:pt idx="59">
                  <c:v>39630</c:v>
                </c:pt>
                <c:pt idx="60">
                  <c:v>39661</c:v>
                </c:pt>
                <c:pt idx="61">
                  <c:v>39692</c:v>
                </c:pt>
                <c:pt idx="62">
                  <c:v>39722</c:v>
                </c:pt>
                <c:pt idx="63">
                  <c:v>39753</c:v>
                </c:pt>
                <c:pt idx="64">
                  <c:v>39783</c:v>
                </c:pt>
                <c:pt idx="65">
                  <c:v>39814</c:v>
                </c:pt>
                <c:pt idx="66">
                  <c:v>39845</c:v>
                </c:pt>
                <c:pt idx="67">
                  <c:v>39873</c:v>
                </c:pt>
                <c:pt idx="68">
                  <c:v>39904</c:v>
                </c:pt>
                <c:pt idx="69">
                  <c:v>39934</c:v>
                </c:pt>
                <c:pt idx="70">
                  <c:v>39965</c:v>
                </c:pt>
                <c:pt idx="71">
                  <c:v>39995</c:v>
                </c:pt>
                <c:pt idx="72">
                  <c:v>40026</c:v>
                </c:pt>
                <c:pt idx="73">
                  <c:v>40057</c:v>
                </c:pt>
                <c:pt idx="74">
                  <c:v>40087</c:v>
                </c:pt>
                <c:pt idx="75">
                  <c:v>40118</c:v>
                </c:pt>
                <c:pt idx="76">
                  <c:v>40148</c:v>
                </c:pt>
                <c:pt idx="77">
                  <c:v>40179</c:v>
                </c:pt>
                <c:pt idx="78">
                  <c:v>40210</c:v>
                </c:pt>
                <c:pt idx="79">
                  <c:v>40238</c:v>
                </c:pt>
                <c:pt idx="80">
                  <c:v>40269</c:v>
                </c:pt>
                <c:pt idx="81">
                  <c:v>40299</c:v>
                </c:pt>
                <c:pt idx="82">
                  <c:v>40330</c:v>
                </c:pt>
                <c:pt idx="83">
                  <c:v>40360</c:v>
                </c:pt>
                <c:pt idx="84">
                  <c:v>40391</c:v>
                </c:pt>
                <c:pt idx="85">
                  <c:v>40422</c:v>
                </c:pt>
                <c:pt idx="86">
                  <c:v>40452</c:v>
                </c:pt>
                <c:pt idx="87">
                  <c:v>40483</c:v>
                </c:pt>
                <c:pt idx="88">
                  <c:v>40513</c:v>
                </c:pt>
                <c:pt idx="89">
                  <c:v>40544</c:v>
                </c:pt>
                <c:pt idx="90">
                  <c:v>40575</c:v>
                </c:pt>
                <c:pt idx="91">
                  <c:v>40603</c:v>
                </c:pt>
                <c:pt idx="92">
                  <c:v>40634</c:v>
                </c:pt>
                <c:pt idx="93">
                  <c:v>40664</c:v>
                </c:pt>
                <c:pt idx="94">
                  <c:v>40695</c:v>
                </c:pt>
                <c:pt idx="95">
                  <c:v>40725</c:v>
                </c:pt>
                <c:pt idx="96">
                  <c:v>40756</c:v>
                </c:pt>
                <c:pt idx="97">
                  <c:v>40787</c:v>
                </c:pt>
                <c:pt idx="98">
                  <c:v>40817</c:v>
                </c:pt>
                <c:pt idx="99">
                  <c:v>40848</c:v>
                </c:pt>
                <c:pt idx="100">
                  <c:v>40878</c:v>
                </c:pt>
                <c:pt idx="101">
                  <c:v>40909</c:v>
                </c:pt>
                <c:pt idx="102">
                  <c:v>40940</c:v>
                </c:pt>
                <c:pt idx="103">
                  <c:v>40969</c:v>
                </c:pt>
                <c:pt idx="104">
                  <c:v>41000</c:v>
                </c:pt>
                <c:pt idx="105">
                  <c:v>41030</c:v>
                </c:pt>
                <c:pt idx="106">
                  <c:v>41061</c:v>
                </c:pt>
                <c:pt idx="107">
                  <c:v>41091</c:v>
                </c:pt>
                <c:pt idx="108">
                  <c:v>41122</c:v>
                </c:pt>
                <c:pt idx="109">
                  <c:v>41153</c:v>
                </c:pt>
                <c:pt idx="110">
                  <c:v>41183</c:v>
                </c:pt>
                <c:pt idx="111">
                  <c:v>41214</c:v>
                </c:pt>
                <c:pt idx="112">
                  <c:v>41244</c:v>
                </c:pt>
                <c:pt idx="113">
                  <c:v>41275</c:v>
                </c:pt>
                <c:pt idx="114">
                  <c:v>41306</c:v>
                </c:pt>
                <c:pt idx="115">
                  <c:v>41334</c:v>
                </c:pt>
                <c:pt idx="116">
                  <c:v>41365</c:v>
                </c:pt>
                <c:pt idx="117">
                  <c:v>41395</c:v>
                </c:pt>
                <c:pt idx="118">
                  <c:v>41426</c:v>
                </c:pt>
                <c:pt idx="119">
                  <c:v>41456</c:v>
                </c:pt>
                <c:pt idx="120">
                  <c:v>41487</c:v>
                </c:pt>
                <c:pt idx="121">
                  <c:v>41518</c:v>
                </c:pt>
                <c:pt idx="122">
                  <c:v>41548</c:v>
                </c:pt>
                <c:pt idx="123">
                  <c:v>41579</c:v>
                </c:pt>
                <c:pt idx="124">
                  <c:v>41609</c:v>
                </c:pt>
                <c:pt idx="125">
                  <c:v>41640</c:v>
                </c:pt>
                <c:pt idx="126">
                  <c:v>41671</c:v>
                </c:pt>
                <c:pt idx="127">
                  <c:v>41699</c:v>
                </c:pt>
                <c:pt idx="128">
                  <c:v>41730</c:v>
                </c:pt>
                <c:pt idx="129">
                  <c:v>41760</c:v>
                </c:pt>
                <c:pt idx="130">
                  <c:v>41791</c:v>
                </c:pt>
                <c:pt idx="131">
                  <c:v>41821</c:v>
                </c:pt>
                <c:pt idx="132">
                  <c:v>41852</c:v>
                </c:pt>
                <c:pt idx="133">
                  <c:v>41883</c:v>
                </c:pt>
                <c:pt idx="134">
                  <c:v>41913</c:v>
                </c:pt>
                <c:pt idx="135">
                  <c:v>41944</c:v>
                </c:pt>
                <c:pt idx="136">
                  <c:v>41974</c:v>
                </c:pt>
                <c:pt idx="137">
                  <c:v>42005</c:v>
                </c:pt>
                <c:pt idx="138">
                  <c:v>42036</c:v>
                </c:pt>
                <c:pt idx="139">
                  <c:v>42064</c:v>
                </c:pt>
                <c:pt idx="140">
                  <c:v>42095</c:v>
                </c:pt>
                <c:pt idx="141">
                  <c:v>42125</c:v>
                </c:pt>
                <c:pt idx="142">
                  <c:v>42156</c:v>
                </c:pt>
                <c:pt idx="143">
                  <c:v>42186</c:v>
                </c:pt>
                <c:pt idx="144">
                  <c:v>42217</c:v>
                </c:pt>
                <c:pt idx="145">
                  <c:v>42248</c:v>
                </c:pt>
                <c:pt idx="146">
                  <c:v>42278</c:v>
                </c:pt>
                <c:pt idx="147">
                  <c:v>42309</c:v>
                </c:pt>
                <c:pt idx="148">
                  <c:v>42339</c:v>
                </c:pt>
                <c:pt idx="149">
                  <c:v>42370</c:v>
                </c:pt>
                <c:pt idx="150">
                  <c:v>42401</c:v>
                </c:pt>
                <c:pt idx="151">
                  <c:v>42430</c:v>
                </c:pt>
                <c:pt idx="152">
                  <c:v>42461</c:v>
                </c:pt>
                <c:pt idx="153">
                  <c:v>42491</c:v>
                </c:pt>
                <c:pt idx="154">
                  <c:v>42522</c:v>
                </c:pt>
                <c:pt idx="155">
                  <c:v>42552</c:v>
                </c:pt>
                <c:pt idx="156">
                  <c:v>42583</c:v>
                </c:pt>
                <c:pt idx="157">
                  <c:v>42614</c:v>
                </c:pt>
                <c:pt idx="158">
                  <c:v>42644</c:v>
                </c:pt>
                <c:pt idx="159">
                  <c:v>42675</c:v>
                </c:pt>
                <c:pt idx="160">
                  <c:v>42705</c:v>
                </c:pt>
                <c:pt idx="161">
                  <c:v>42736</c:v>
                </c:pt>
                <c:pt idx="162">
                  <c:v>42767</c:v>
                </c:pt>
                <c:pt idx="163">
                  <c:v>42795</c:v>
                </c:pt>
                <c:pt idx="164">
                  <c:v>42826</c:v>
                </c:pt>
                <c:pt idx="165">
                  <c:v>42856</c:v>
                </c:pt>
                <c:pt idx="166">
                  <c:v>42887</c:v>
                </c:pt>
                <c:pt idx="167">
                  <c:v>42917</c:v>
                </c:pt>
                <c:pt idx="168">
                  <c:v>42948</c:v>
                </c:pt>
                <c:pt idx="169">
                  <c:v>42979</c:v>
                </c:pt>
                <c:pt idx="170">
                  <c:v>43009</c:v>
                </c:pt>
                <c:pt idx="171">
                  <c:v>43040</c:v>
                </c:pt>
                <c:pt idx="172">
                  <c:v>43070</c:v>
                </c:pt>
                <c:pt idx="173">
                  <c:v>43101</c:v>
                </c:pt>
                <c:pt idx="174">
                  <c:v>43132</c:v>
                </c:pt>
                <c:pt idx="175">
                  <c:v>43160</c:v>
                </c:pt>
                <c:pt idx="176">
                  <c:v>43191</c:v>
                </c:pt>
                <c:pt idx="177">
                  <c:v>43221</c:v>
                </c:pt>
                <c:pt idx="178">
                  <c:v>43252</c:v>
                </c:pt>
                <c:pt idx="179">
                  <c:v>43282</c:v>
                </c:pt>
                <c:pt idx="180">
                  <c:v>43313</c:v>
                </c:pt>
                <c:pt idx="181">
                  <c:v>43344</c:v>
                </c:pt>
                <c:pt idx="182">
                  <c:v>43374</c:v>
                </c:pt>
                <c:pt idx="183">
                  <c:v>43405</c:v>
                </c:pt>
                <c:pt idx="184">
                  <c:v>43435</c:v>
                </c:pt>
                <c:pt idx="185">
                  <c:v>43466</c:v>
                </c:pt>
                <c:pt idx="186">
                  <c:v>43497</c:v>
                </c:pt>
                <c:pt idx="187">
                  <c:v>43525</c:v>
                </c:pt>
                <c:pt idx="188">
                  <c:v>43556</c:v>
                </c:pt>
                <c:pt idx="189">
                  <c:v>43586</c:v>
                </c:pt>
                <c:pt idx="190">
                  <c:v>43617</c:v>
                </c:pt>
                <c:pt idx="191">
                  <c:v>43647</c:v>
                </c:pt>
                <c:pt idx="192">
                  <c:v>43678</c:v>
                </c:pt>
                <c:pt idx="193">
                  <c:v>43709</c:v>
                </c:pt>
                <c:pt idx="194">
                  <c:v>43739</c:v>
                </c:pt>
                <c:pt idx="195">
                  <c:v>43770</c:v>
                </c:pt>
                <c:pt idx="196">
                  <c:v>43800</c:v>
                </c:pt>
                <c:pt idx="197">
                  <c:v>43831</c:v>
                </c:pt>
                <c:pt idx="198">
                  <c:v>43862</c:v>
                </c:pt>
                <c:pt idx="199">
                  <c:v>43891</c:v>
                </c:pt>
                <c:pt idx="200">
                  <c:v>43922</c:v>
                </c:pt>
                <c:pt idx="201">
                  <c:v>43952</c:v>
                </c:pt>
                <c:pt idx="202">
                  <c:v>43983</c:v>
                </c:pt>
                <c:pt idx="203">
                  <c:v>44013</c:v>
                </c:pt>
                <c:pt idx="204">
                  <c:v>44044</c:v>
                </c:pt>
                <c:pt idx="205">
                  <c:v>44075</c:v>
                </c:pt>
                <c:pt idx="206">
                  <c:v>44105</c:v>
                </c:pt>
                <c:pt idx="207">
                  <c:v>44136</c:v>
                </c:pt>
                <c:pt idx="208">
                  <c:v>44166</c:v>
                </c:pt>
                <c:pt idx="209">
                  <c:v>44197</c:v>
                </c:pt>
                <c:pt idx="210">
                  <c:v>44228</c:v>
                </c:pt>
                <c:pt idx="211">
                  <c:v>44256</c:v>
                </c:pt>
                <c:pt idx="212">
                  <c:v>44287</c:v>
                </c:pt>
                <c:pt idx="213">
                  <c:v>44317</c:v>
                </c:pt>
                <c:pt idx="214">
                  <c:v>44348</c:v>
                </c:pt>
                <c:pt idx="215">
                  <c:v>44378</c:v>
                </c:pt>
                <c:pt idx="216">
                  <c:v>44409</c:v>
                </c:pt>
                <c:pt idx="217">
                  <c:v>44440</c:v>
                </c:pt>
                <c:pt idx="218">
                  <c:v>44470</c:v>
                </c:pt>
                <c:pt idx="219">
                  <c:v>44501</c:v>
                </c:pt>
                <c:pt idx="220">
                  <c:v>44531</c:v>
                </c:pt>
                <c:pt idx="221">
                  <c:v>44562</c:v>
                </c:pt>
                <c:pt idx="222">
                  <c:v>44593</c:v>
                </c:pt>
                <c:pt idx="223">
                  <c:v>44621</c:v>
                </c:pt>
                <c:pt idx="224">
                  <c:v>44652</c:v>
                </c:pt>
                <c:pt idx="225">
                  <c:v>44682</c:v>
                </c:pt>
                <c:pt idx="226">
                  <c:v>44713</c:v>
                </c:pt>
                <c:pt idx="227">
                  <c:v>44743</c:v>
                </c:pt>
                <c:pt idx="228">
                  <c:v>44774</c:v>
                </c:pt>
                <c:pt idx="229">
                  <c:v>44805</c:v>
                </c:pt>
                <c:pt idx="230">
                  <c:v>44835</c:v>
                </c:pt>
                <c:pt idx="231">
                  <c:v>44866</c:v>
                </c:pt>
                <c:pt idx="232">
                  <c:v>44896</c:v>
                </c:pt>
                <c:pt idx="233">
                  <c:v>44927</c:v>
                </c:pt>
                <c:pt idx="234">
                  <c:v>44958</c:v>
                </c:pt>
                <c:pt idx="235">
                  <c:v>44986</c:v>
                </c:pt>
                <c:pt idx="236">
                  <c:v>45017</c:v>
                </c:pt>
                <c:pt idx="237">
                  <c:v>45047</c:v>
                </c:pt>
                <c:pt idx="238">
                  <c:v>45078</c:v>
                </c:pt>
                <c:pt idx="239">
                  <c:v>45108</c:v>
                </c:pt>
                <c:pt idx="240">
                  <c:v>45139</c:v>
                </c:pt>
                <c:pt idx="241">
                  <c:v>45170</c:v>
                </c:pt>
                <c:pt idx="242">
                  <c:v>45200</c:v>
                </c:pt>
                <c:pt idx="243">
                  <c:v>45231</c:v>
                </c:pt>
                <c:pt idx="244">
                  <c:v>45261</c:v>
                </c:pt>
                <c:pt idx="245">
                  <c:v>45292</c:v>
                </c:pt>
                <c:pt idx="246">
                  <c:v>45323</c:v>
                </c:pt>
                <c:pt idx="247">
                  <c:v>45352</c:v>
                </c:pt>
                <c:pt idx="248">
                  <c:v>45383</c:v>
                </c:pt>
                <c:pt idx="249">
                  <c:v>45413</c:v>
                </c:pt>
                <c:pt idx="250">
                  <c:v>45444</c:v>
                </c:pt>
                <c:pt idx="251">
                  <c:v>45474</c:v>
                </c:pt>
                <c:pt idx="252">
                  <c:v>45505</c:v>
                </c:pt>
                <c:pt idx="253">
                  <c:v>45536</c:v>
                </c:pt>
                <c:pt idx="254">
                  <c:v>45566</c:v>
                </c:pt>
                <c:pt idx="255">
                  <c:v>45597</c:v>
                </c:pt>
                <c:pt idx="256">
                  <c:v>45627</c:v>
                </c:pt>
                <c:pt idx="257">
                  <c:v>45658</c:v>
                </c:pt>
                <c:pt idx="258">
                  <c:v>45689</c:v>
                </c:pt>
                <c:pt idx="259">
                  <c:v>45717</c:v>
                </c:pt>
                <c:pt idx="260">
                  <c:v>45748</c:v>
                </c:pt>
                <c:pt idx="261">
                  <c:v>45778</c:v>
                </c:pt>
                <c:pt idx="262">
                  <c:v>45809</c:v>
                </c:pt>
                <c:pt idx="263">
                  <c:v>45839</c:v>
                </c:pt>
                <c:pt idx="264">
                  <c:v>45870</c:v>
                </c:pt>
                <c:pt idx="265">
                  <c:v>45901</c:v>
                </c:pt>
                <c:pt idx="266">
                  <c:v>45931</c:v>
                </c:pt>
                <c:pt idx="267">
                  <c:v>45962</c:v>
                </c:pt>
                <c:pt idx="268">
                  <c:v>45992</c:v>
                </c:pt>
                <c:pt idx="269">
                  <c:v>46023</c:v>
                </c:pt>
              </c:numCache>
            </c:numRef>
          </c:cat>
          <c:val>
            <c:numRef>
              <c:f>'Termos de Troca'!$E$112:$E$381</c:f>
              <c:numCache>
                <c:formatCode>_(* #,##0.00_);_(* \(#,##0.00\);_(* "-"??_);_(@_)</c:formatCode>
                <c:ptCount val="270"/>
                <c:pt idx="0">
                  <c:v>83.82</c:v>
                </c:pt>
                <c:pt idx="1">
                  <c:v>84.72</c:v>
                </c:pt>
                <c:pt idx="2">
                  <c:v>85.79</c:v>
                </c:pt>
                <c:pt idx="3">
                  <c:v>86.12</c:v>
                </c:pt>
                <c:pt idx="4">
                  <c:v>84.57</c:v>
                </c:pt>
                <c:pt idx="5">
                  <c:v>84.9</c:v>
                </c:pt>
                <c:pt idx="6">
                  <c:v>86.73</c:v>
                </c:pt>
                <c:pt idx="7">
                  <c:v>85.56</c:v>
                </c:pt>
                <c:pt idx="8">
                  <c:v>85.72</c:v>
                </c:pt>
                <c:pt idx="9">
                  <c:v>87.28</c:v>
                </c:pt>
                <c:pt idx="10">
                  <c:v>85.21</c:v>
                </c:pt>
                <c:pt idx="11">
                  <c:v>86.13</c:v>
                </c:pt>
                <c:pt idx="12">
                  <c:v>87.28</c:v>
                </c:pt>
                <c:pt idx="13">
                  <c:v>88.87</c:v>
                </c:pt>
                <c:pt idx="14">
                  <c:v>85.56</c:v>
                </c:pt>
                <c:pt idx="15">
                  <c:v>87.3</c:v>
                </c:pt>
                <c:pt idx="16">
                  <c:v>85.98</c:v>
                </c:pt>
                <c:pt idx="17">
                  <c:v>86.44</c:v>
                </c:pt>
                <c:pt idx="18">
                  <c:v>82.5</c:v>
                </c:pt>
                <c:pt idx="19">
                  <c:v>85.45</c:v>
                </c:pt>
                <c:pt idx="20">
                  <c:v>85.97</c:v>
                </c:pt>
                <c:pt idx="21">
                  <c:v>86.24</c:v>
                </c:pt>
                <c:pt idx="22">
                  <c:v>85.78</c:v>
                </c:pt>
                <c:pt idx="23">
                  <c:v>85.77</c:v>
                </c:pt>
                <c:pt idx="24">
                  <c:v>86.02</c:v>
                </c:pt>
                <c:pt idx="25">
                  <c:v>87.71</c:v>
                </c:pt>
                <c:pt idx="26">
                  <c:v>86.51</c:v>
                </c:pt>
                <c:pt idx="27">
                  <c:v>88.09</c:v>
                </c:pt>
                <c:pt idx="28">
                  <c:v>86.46</c:v>
                </c:pt>
                <c:pt idx="29">
                  <c:v>87.05</c:v>
                </c:pt>
                <c:pt idx="30">
                  <c:v>86.22</c:v>
                </c:pt>
                <c:pt idx="31">
                  <c:v>87.94</c:v>
                </c:pt>
                <c:pt idx="32">
                  <c:v>88.7</c:v>
                </c:pt>
                <c:pt idx="33">
                  <c:v>88.79</c:v>
                </c:pt>
                <c:pt idx="34">
                  <c:v>90.05</c:v>
                </c:pt>
                <c:pt idx="35">
                  <c:v>88.18</c:v>
                </c:pt>
                <c:pt idx="36">
                  <c:v>88.76</c:v>
                </c:pt>
                <c:pt idx="37">
                  <c:v>88.7</c:v>
                </c:pt>
                <c:pt idx="38">
                  <c:v>90.16</c:v>
                </c:pt>
                <c:pt idx="39">
                  <c:v>93</c:v>
                </c:pt>
                <c:pt idx="40">
                  <c:v>92.56</c:v>
                </c:pt>
                <c:pt idx="41">
                  <c:v>93.9</c:v>
                </c:pt>
                <c:pt idx="42">
                  <c:v>94.43</c:v>
                </c:pt>
                <c:pt idx="43">
                  <c:v>93.53</c:v>
                </c:pt>
                <c:pt idx="44">
                  <c:v>96.19</c:v>
                </c:pt>
                <c:pt idx="45">
                  <c:v>95.62</c:v>
                </c:pt>
                <c:pt idx="46">
                  <c:v>94.06</c:v>
                </c:pt>
                <c:pt idx="47">
                  <c:v>96.93</c:v>
                </c:pt>
                <c:pt idx="48">
                  <c:v>93.85</c:v>
                </c:pt>
                <c:pt idx="49">
                  <c:v>93.81</c:v>
                </c:pt>
                <c:pt idx="50">
                  <c:v>92.82</c:v>
                </c:pt>
                <c:pt idx="51">
                  <c:v>94</c:v>
                </c:pt>
                <c:pt idx="52">
                  <c:v>93.97</c:v>
                </c:pt>
                <c:pt idx="53">
                  <c:v>94.54</c:v>
                </c:pt>
                <c:pt idx="54">
                  <c:v>96.49</c:v>
                </c:pt>
                <c:pt idx="55">
                  <c:v>95.48</c:v>
                </c:pt>
                <c:pt idx="56">
                  <c:v>96.49</c:v>
                </c:pt>
                <c:pt idx="57">
                  <c:v>97.9</c:v>
                </c:pt>
                <c:pt idx="58">
                  <c:v>94.43</c:v>
                </c:pt>
                <c:pt idx="59">
                  <c:v>94.07</c:v>
                </c:pt>
                <c:pt idx="60">
                  <c:v>92.94</c:v>
                </c:pt>
                <c:pt idx="61">
                  <c:v>97.06</c:v>
                </c:pt>
                <c:pt idx="62">
                  <c:v>98.93</c:v>
                </c:pt>
                <c:pt idx="63">
                  <c:v>100.01</c:v>
                </c:pt>
                <c:pt idx="64">
                  <c:v>103.15</c:v>
                </c:pt>
                <c:pt idx="65">
                  <c:v>101.49</c:v>
                </c:pt>
                <c:pt idx="66">
                  <c:v>103.49</c:v>
                </c:pt>
                <c:pt idx="67">
                  <c:v>98.45</c:v>
                </c:pt>
                <c:pt idx="68">
                  <c:v>96.42</c:v>
                </c:pt>
                <c:pt idx="69">
                  <c:v>89.11</c:v>
                </c:pt>
                <c:pt idx="70">
                  <c:v>92.19</c:v>
                </c:pt>
                <c:pt idx="71">
                  <c:v>92.1</c:v>
                </c:pt>
                <c:pt idx="72">
                  <c:v>92.88</c:v>
                </c:pt>
                <c:pt idx="73">
                  <c:v>92.56</c:v>
                </c:pt>
                <c:pt idx="74">
                  <c:v>93.98</c:v>
                </c:pt>
                <c:pt idx="75">
                  <c:v>93.84</c:v>
                </c:pt>
                <c:pt idx="76">
                  <c:v>94.77</c:v>
                </c:pt>
                <c:pt idx="77">
                  <c:v>97.99</c:v>
                </c:pt>
                <c:pt idx="78">
                  <c:v>97.97</c:v>
                </c:pt>
                <c:pt idx="79">
                  <c:v>99.75</c:v>
                </c:pt>
                <c:pt idx="80">
                  <c:v>104.31</c:v>
                </c:pt>
                <c:pt idx="81">
                  <c:v>105.86</c:v>
                </c:pt>
                <c:pt idx="82">
                  <c:v>103.81</c:v>
                </c:pt>
                <c:pt idx="83">
                  <c:v>105</c:v>
                </c:pt>
                <c:pt idx="84">
                  <c:v>104.64</c:v>
                </c:pt>
                <c:pt idx="85">
                  <c:v>108.12</c:v>
                </c:pt>
                <c:pt idx="86">
                  <c:v>107.64</c:v>
                </c:pt>
                <c:pt idx="87">
                  <c:v>112.4</c:v>
                </c:pt>
                <c:pt idx="88">
                  <c:v>112.88</c:v>
                </c:pt>
                <c:pt idx="89">
                  <c:v>117.51</c:v>
                </c:pt>
                <c:pt idx="90">
                  <c:v>116.58</c:v>
                </c:pt>
                <c:pt idx="91">
                  <c:v>116.58</c:v>
                </c:pt>
                <c:pt idx="92">
                  <c:v>119.66</c:v>
                </c:pt>
                <c:pt idx="93">
                  <c:v>119.15</c:v>
                </c:pt>
                <c:pt idx="94">
                  <c:v>118.17</c:v>
                </c:pt>
                <c:pt idx="95">
                  <c:v>116.64</c:v>
                </c:pt>
                <c:pt idx="96">
                  <c:v>117.92</c:v>
                </c:pt>
                <c:pt idx="97">
                  <c:v>119.24</c:v>
                </c:pt>
                <c:pt idx="98">
                  <c:v>119.72</c:v>
                </c:pt>
                <c:pt idx="99">
                  <c:v>120.14</c:v>
                </c:pt>
                <c:pt idx="100">
                  <c:v>120.47</c:v>
                </c:pt>
                <c:pt idx="101">
                  <c:v>122.2</c:v>
                </c:pt>
                <c:pt idx="102">
                  <c:v>122.2</c:v>
                </c:pt>
                <c:pt idx="103">
                  <c:v>118.74</c:v>
                </c:pt>
                <c:pt idx="104">
                  <c:v>114.66</c:v>
                </c:pt>
                <c:pt idx="105">
                  <c:v>113.73</c:v>
                </c:pt>
                <c:pt idx="106">
                  <c:v>111.51</c:v>
                </c:pt>
                <c:pt idx="107">
                  <c:v>111.29</c:v>
                </c:pt>
                <c:pt idx="108">
                  <c:v>112.18</c:v>
                </c:pt>
                <c:pt idx="109">
                  <c:v>113.7</c:v>
                </c:pt>
                <c:pt idx="110">
                  <c:v>113.98</c:v>
                </c:pt>
                <c:pt idx="111">
                  <c:v>113.82</c:v>
                </c:pt>
                <c:pt idx="112">
                  <c:v>114.82</c:v>
                </c:pt>
                <c:pt idx="113">
                  <c:v>112.64</c:v>
                </c:pt>
                <c:pt idx="114">
                  <c:v>111.82</c:v>
                </c:pt>
                <c:pt idx="115">
                  <c:v>110.68</c:v>
                </c:pt>
                <c:pt idx="116">
                  <c:v>111.53</c:v>
                </c:pt>
                <c:pt idx="117">
                  <c:v>111.58</c:v>
                </c:pt>
                <c:pt idx="118">
                  <c:v>111.14</c:v>
                </c:pt>
                <c:pt idx="119">
                  <c:v>112.19</c:v>
                </c:pt>
                <c:pt idx="120">
                  <c:v>109.94</c:v>
                </c:pt>
                <c:pt idx="121">
                  <c:v>109.7</c:v>
                </c:pt>
                <c:pt idx="122">
                  <c:v>108.85</c:v>
                </c:pt>
                <c:pt idx="123">
                  <c:v>108.48</c:v>
                </c:pt>
                <c:pt idx="124">
                  <c:v>107.04</c:v>
                </c:pt>
                <c:pt idx="125">
                  <c:v>108.83</c:v>
                </c:pt>
                <c:pt idx="126">
                  <c:v>109.89</c:v>
                </c:pt>
                <c:pt idx="127">
                  <c:v>108.52</c:v>
                </c:pt>
                <c:pt idx="128">
                  <c:v>108.78</c:v>
                </c:pt>
                <c:pt idx="129">
                  <c:v>111.07</c:v>
                </c:pt>
                <c:pt idx="130">
                  <c:v>106.96</c:v>
                </c:pt>
                <c:pt idx="131">
                  <c:v>106.73</c:v>
                </c:pt>
                <c:pt idx="132">
                  <c:v>105.79</c:v>
                </c:pt>
                <c:pt idx="133">
                  <c:v>107.55</c:v>
                </c:pt>
                <c:pt idx="134">
                  <c:v>107.44</c:v>
                </c:pt>
                <c:pt idx="135">
                  <c:v>106.4</c:v>
                </c:pt>
                <c:pt idx="136">
                  <c:v>106</c:v>
                </c:pt>
                <c:pt idx="137">
                  <c:v>105.89</c:v>
                </c:pt>
                <c:pt idx="138">
                  <c:v>103.59</c:v>
                </c:pt>
                <c:pt idx="139">
                  <c:v>101.84</c:v>
                </c:pt>
                <c:pt idx="140">
                  <c:v>101.55</c:v>
                </c:pt>
                <c:pt idx="141">
                  <c:v>96.96</c:v>
                </c:pt>
                <c:pt idx="142">
                  <c:v>96.84</c:v>
                </c:pt>
                <c:pt idx="143">
                  <c:v>98.83</c:v>
                </c:pt>
                <c:pt idx="144">
                  <c:v>93.19</c:v>
                </c:pt>
                <c:pt idx="145">
                  <c:v>92.53</c:v>
                </c:pt>
                <c:pt idx="146">
                  <c:v>93.99</c:v>
                </c:pt>
                <c:pt idx="147">
                  <c:v>94.82</c:v>
                </c:pt>
                <c:pt idx="148">
                  <c:v>91.46</c:v>
                </c:pt>
                <c:pt idx="149">
                  <c:v>91.53</c:v>
                </c:pt>
                <c:pt idx="150">
                  <c:v>90.16</c:v>
                </c:pt>
                <c:pt idx="151">
                  <c:v>93.33</c:v>
                </c:pt>
                <c:pt idx="152">
                  <c:v>89.1</c:v>
                </c:pt>
                <c:pt idx="153">
                  <c:v>88.3</c:v>
                </c:pt>
                <c:pt idx="154">
                  <c:v>87.68</c:v>
                </c:pt>
                <c:pt idx="155">
                  <c:v>88.42</c:v>
                </c:pt>
                <c:pt idx="156">
                  <c:v>88.6</c:v>
                </c:pt>
                <c:pt idx="157">
                  <c:v>97.81</c:v>
                </c:pt>
                <c:pt idx="158">
                  <c:v>97.21</c:v>
                </c:pt>
                <c:pt idx="159">
                  <c:v>97.37</c:v>
                </c:pt>
                <c:pt idx="160">
                  <c:v>98.96</c:v>
                </c:pt>
                <c:pt idx="161">
                  <c:v>100.05</c:v>
                </c:pt>
                <c:pt idx="162">
                  <c:v>99.81</c:v>
                </c:pt>
                <c:pt idx="163">
                  <c:v>101.86</c:v>
                </c:pt>
                <c:pt idx="164">
                  <c:v>103.35</c:v>
                </c:pt>
                <c:pt idx="165">
                  <c:v>106.78</c:v>
                </c:pt>
                <c:pt idx="166">
                  <c:v>105.18</c:v>
                </c:pt>
                <c:pt idx="167">
                  <c:v>105.35</c:v>
                </c:pt>
                <c:pt idx="168">
                  <c:v>102.12</c:v>
                </c:pt>
                <c:pt idx="169">
                  <c:v>99.49</c:v>
                </c:pt>
                <c:pt idx="170">
                  <c:v>98.32</c:v>
                </c:pt>
                <c:pt idx="171">
                  <c:v>97.18</c:v>
                </c:pt>
                <c:pt idx="172">
                  <c:v>97.42</c:v>
                </c:pt>
                <c:pt idx="173">
                  <c:v>101.76</c:v>
                </c:pt>
                <c:pt idx="174">
                  <c:v>102</c:v>
                </c:pt>
                <c:pt idx="175">
                  <c:v>99.37</c:v>
                </c:pt>
                <c:pt idx="176">
                  <c:v>100.26</c:v>
                </c:pt>
                <c:pt idx="177">
                  <c:v>102.68</c:v>
                </c:pt>
                <c:pt idx="178">
                  <c:v>100.93</c:v>
                </c:pt>
                <c:pt idx="179">
                  <c:v>100.18</c:v>
                </c:pt>
                <c:pt idx="180">
                  <c:v>99.26</c:v>
                </c:pt>
                <c:pt idx="181">
                  <c:v>99</c:v>
                </c:pt>
                <c:pt idx="182">
                  <c:v>100.08</c:v>
                </c:pt>
                <c:pt idx="183">
                  <c:v>101.73</c:v>
                </c:pt>
                <c:pt idx="184">
                  <c:v>99.05</c:v>
                </c:pt>
                <c:pt idx="185">
                  <c:v>98.96</c:v>
                </c:pt>
                <c:pt idx="186">
                  <c:v>101.16</c:v>
                </c:pt>
                <c:pt idx="187">
                  <c:v>100.09</c:v>
                </c:pt>
                <c:pt idx="188">
                  <c:v>96.88</c:v>
                </c:pt>
                <c:pt idx="189">
                  <c:v>99.42</c:v>
                </c:pt>
                <c:pt idx="190">
                  <c:v>97.57</c:v>
                </c:pt>
                <c:pt idx="191">
                  <c:v>98.99</c:v>
                </c:pt>
                <c:pt idx="192">
                  <c:v>99.94</c:v>
                </c:pt>
                <c:pt idx="193">
                  <c:v>99.42</c:v>
                </c:pt>
                <c:pt idx="194">
                  <c:v>101.9</c:v>
                </c:pt>
                <c:pt idx="195">
                  <c:v>100.76</c:v>
                </c:pt>
                <c:pt idx="196">
                  <c:v>103.74</c:v>
                </c:pt>
                <c:pt idx="197">
                  <c:v>101.28</c:v>
                </c:pt>
                <c:pt idx="198">
                  <c:v>99.8</c:v>
                </c:pt>
                <c:pt idx="199">
                  <c:v>99.75</c:v>
                </c:pt>
                <c:pt idx="200">
                  <c:v>99.19</c:v>
                </c:pt>
                <c:pt idx="201">
                  <c:v>102.01</c:v>
                </c:pt>
                <c:pt idx="202">
                  <c:v>102.2</c:v>
                </c:pt>
                <c:pt idx="203">
                  <c:v>96.42</c:v>
                </c:pt>
                <c:pt idx="204">
                  <c:v>100.92</c:v>
                </c:pt>
                <c:pt idx="205">
                  <c:v>95.72</c:v>
                </c:pt>
                <c:pt idx="206">
                  <c:v>93.15</c:v>
                </c:pt>
                <c:pt idx="207">
                  <c:v>94.23</c:v>
                </c:pt>
                <c:pt idx="208">
                  <c:v>97.42</c:v>
                </c:pt>
                <c:pt idx="209">
                  <c:v>104.32</c:v>
                </c:pt>
                <c:pt idx="210">
                  <c:v>106.62</c:v>
                </c:pt>
                <c:pt idx="211">
                  <c:v>108.91</c:v>
                </c:pt>
                <c:pt idx="212">
                  <c:v>106.97</c:v>
                </c:pt>
                <c:pt idx="213">
                  <c:v>115.01</c:v>
                </c:pt>
                <c:pt idx="214">
                  <c:v>120.33</c:v>
                </c:pt>
                <c:pt idx="215">
                  <c:v>118.89</c:v>
                </c:pt>
                <c:pt idx="216">
                  <c:v>116.07</c:v>
                </c:pt>
                <c:pt idx="217">
                  <c:v>117.42</c:v>
                </c:pt>
                <c:pt idx="218">
                  <c:v>122.43</c:v>
                </c:pt>
                <c:pt idx="219">
                  <c:v>121.43</c:v>
                </c:pt>
                <c:pt idx="220">
                  <c:v>117.69</c:v>
                </c:pt>
                <c:pt idx="221">
                  <c:v>114.22</c:v>
                </c:pt>
                <c:pt idx="222">
                  <c:v>111.28</c:v>
                </c:pt>
                <c:pt idx="223">
                  <c:v>104.54</c:v>
                </c:pt>
                <c:pt idx="224">
                  <c:v>104.23</c:v>
                </c:pt>
                <c:pt idx="225">
                  <c:v>104.98</c:v>
                </c:pt>
                <c:pt idx="226">
                  <c:v>106.53</c:v>
                </c:pt>
                <c:pt idx="227">
                  <c:v>109.76</c:v>
                </c:pt>
                <c:pt idx="228">
                  <c:v>106.49</c:v>
                </c:pt>
                <c:pt idx="229">
                  <c:v>106.62</c:v>
                </c:pt>
                <c:pt idx="230">
                  <c:v>106.71</c:v>
                </c:pt>
                <c:pt idx="231">
                  <c:v>109.94</c:v>
                </c:pt>
                <c:pt idx="232">
                  <c:v>106.85</c:v>
                </c:pt>
                <c:pt idx="233">
                  <c:v>107.6</c:v>
                </c:pt>
                <c:pt idx="234">
                  <c:v>107.69</c:v>
                </c:pt>
                <c:pt idx="235">
                  <c:v>105.67</c:v>
                </c:pt>
                <c:pt idx="236">
                  <c:v>106.26</c:v>
                </c:pt>
                <c:pt idx="237">
                  <c:v>105.32</c:v>
                </c:pt>
                <c:pt idx="238">
                  <c:v>107.22</c:v>
                </c:pt>
                <c:pt idx="239">
                  <c:v>105.29</c:v>
                </c:pt>
                <c:pt idx="240">
                  <c:v>108.49</c:v>
                </c:pt>
                <c:pt idx="241">
                  <c:v>107.28</c:v>
                </c:pt>
                <c:pt idx="242">
                  <c:v>108.22</c:v>
                </c:pt>
                <c:pt idx="243">
                  <c:v>106.78</c:v>
                </c:pt>
                <c:pt idx="244">
                  <c:v>110.41</c:v>
                </c:pt>
                <c:pt idx="245">
                  <c:v>113.72</c:v>
                </c:pt>
                <c:pt idx="246">
                  <c:v>114</c:v>
                </c:pt>
                <c:pt idx="247">
                  <c:v>114.94</c:v>
                </c:pt>
                <c:pt idx="248">
                  <c:v>114.51</c:v>
                </c:pt>
                <c:pt idx="249">
                  <c:v>115.53</c:v>
                </c:pt>
                <c:pt idx="250">
                  <c:v>130</c:v>
                </c:pt>
                <c:pt idx="251">
                  <c:v>127</c:v>
                </c:pt>
                <c:pt idx="252">
                  <c:v>128</c:v>
                </c:pt>
                <c:pt idx="253">
                  <c:v>129</c:v>
                </c:pt>
                <c:pt idx="254">
                  <c:v>131</c:v>
                </c:pt>
                <c:pt idx="255">
                  <c:v>134</c:v>
                </c:pt>
                <c:pt idx="256">
                  <c:v>136</c:v>
                </c:pt>
                <c:pt idx="257">
                  <c:v>135</c:v>
                </c:pt>
                <c:pt idx="258">
                  <c:v>134</c:v>
                </c:pt>
                <c:pt idx="259">
                  <c:v>125</c:v>
                </c:pt>
                <c:pt idx="260">
                  <c:v>126</c:v>
                </c:pt>
                <c:pt idx="261">
                  <c:v>126</c:v>
                </c:pt>
                <c:pt idx="262">
                  <c:v>126</c:v>
                </c:pt>
                <c:pt idx="263">
                  <c:v>127</c:v>
                </c:pt>
                <c:pt idx="264">
                  <c:v>123</c:v>
                </c:pt>
                <c:pt idx="265">
                  <c:v>125</c:v>
                </c:pt>
                <c:pt idx="266">
                  <c:v>130</c:v>
                </c:pt>
                <c:pt idx="267">
                  <c:v>129</c:v>
                </c:pt>
                <c:pt idx="268">
                  <c:v>133</c:v>
                </c:pt>
                <c:pt idx="269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8C-411F-A268-E648FF7AA1FE}"/>
            </c:ext>
          </c:extLst>
        </c:ser>
        <c:ser>
          <c:idx val="0"/>
          <c:order val="2"/>
          <c:tx>
            <c:strRef>
              <c:f>'Termos de Troca'!$F$1</c:f>
              <c:strCache>
                <c:ptCount val="1"/>
                <c:pt idx="0">
                  <c:v>Termos de Troca (FUNCEX, dir.)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'Termos de Troca'!$C$112:$C$381</c:f>
              <c:numCache>
                <c:formatCode>mmm\-yy</c:formatCode>
                <c:ptCount val="270"/>
                <c:pt idx="0">
                  <c:v>37834</c:v>
                </c:pt>
                <c:pt idx="1">
                  <c:v>37865</c:v>
                </c:pt>
                <c:pt idx="2">
                  <c:v>37895</c:v>
                </c:pt>
                <c:pt idx="3">
                  <c:v>37926</c:v>
                </c:pt>
                <c:pt idx="4">
                  <c:v>37956</c:v>
                </c:pt>
                <c:pt idx="5">
                  <c:v>37987</c:v>
                </c:pt>
                <c:pt idx="6">
                  <c:v>38018</c:v>
                </c:pt>
                <c:pt idx="7">
                  <c:v>38047</c:v>
                </c:pt>
                <c:pt idx="8">
                  <c:v>38078</c:v>
                </c:pt>
                <c:pt idx="9">
                  <c:v>38108</c:v>
                </c:pt>
                <c:pt idx="10">
                  <c:v>38139</c:v>
                </c:pt>
                <c:pt idx="11">
                  <c:v>38169</c:v>
                </c:pt>
                <c:pt idx="12">
                  <c:v>38200</c:v>
                </c:pt>
                <c:pt idx="13">
                  <c:v>38231</c:v>
                </c:pt>
                <c:pt idx="14">
                  <c:v>38261</c:v>
                </c:pt>
                <c:pt idx="15">
                  <c:v>38292</c:v>
                </c:pt>
                <c:pt idx="16">
                  <c:v>38322</c:v>
                </c:pt>
                <c:pt idx="17">
                  <c:v>38353</c:v>
                </c:pt>
                <c:pt idx="18">
                  <c:v>38384</c:v>
                </c:pt>
                <c:pt idx="19">
                  <c:v>38412</c:v>
                </c:pt>
                <c:pt idx="20">
                  <c:v>38443</c:v>
                </c:pt>
                <c:pt idx="21">
                  <c:v>38473</c:v>
                </c:pt>
                <c:pt idx="22">
                  <c:v>38504</c:v>
                </c:pt>
                <c:pt idx="23">
                  <c:v>38534</c:v>
                </c:pt>
                <c:pt idx="24">
                  <c:v>38565</c:v>
                </c:pt>
                <c:pt idx="25">
                  <c:v>38596</c:v>
                </c:pt>
                <c:pt idx="26">
                  <c:v>38626</c:v>
                </c:pt>
                <c:pt idx="27">
                  <c:v>38657</c:v>
                </c:pt>
                <c:pt idx="28">
                  <c:v>38687</c:v>
                </c:pt>
                <c:pt idx="29">
                  <c:v>38718</c:v>
                </c:pt>
                <c:pt idx="30">
                  <c:v>38749</c:v>
                </c:pt>
                <c:pt idx="31">
                  <c:v>38777</c:v>
                </c:pt>
                <c:pt idx="32">
                  <c:v>38808</c:v>
                </c:pt>
                <c:pt idx="33">
                  <c:v>38838</c:v>
                </c:pt>
                <c:pt idx="34">
                  <c:v>38869</c:v>
                </c:pt>
                <c:pt idx="35">
                  <c:v>38899</c:v>
                </c:pt>
                <c:pt idx="36">
                  <c:v>38930</c:v>
                </c:pt>
                <c:pt idx="37">
                  <c:v>38961</c:v>
                </c:pt>
                <c:pt idx="38">
                  <c:v>38991</c:v>
                </c:pt>
                <c:pt idx="39">
                  <c:v>39022</c:v>
                </c:pt>
                <c:pt idx="40">
                  <c:v>39052</c:v>
                </c:pt>
                <c:pt idx="41">
                  <c:v>39083</c:v>
                </c:pt>
                <c:pt idx="42">
                  <c:v>39114</c:v>
                </c:pt>
                <c:pt idx="43">
                  <c:v>39142</c:v>
                </c:pt>
                <c:pt idx="44">
                  <c:v>39173</c:v>
                </c:pt>
                <c:pt idx="45">
                  <c:v>39203</c:v>
                </c:pt>
                <c:pt idx="46">
                  <c:v>39234</c:v>
                </c:pt>
                <c:pt idx="47">
                  <c:v>39264</c:v>
                </c:pt>
                <c:pt idx="48">
                  <c:v>39295</c:v>
                </c:pt>
                <c:pt idx="49">
                  <c:v>39326</c:v>
                </c:pt>
                <c:pt idx="50">
                  <c:v>39356</c:v>
                </c:pt>
                <c:pt idx="51">
                  <c:v>39387</c:v>
                </c:pt>
                <c:pt idx="52">
                  <c:v>39417</c:v>
                </c:pt>
                <c:pt idx="53">
                  <c:v>39448</c:v>
                </c:pt>
                <c:pt idx="54">
                  <c:v>39479</c:v>
                </c:pt>
                <c:pt idx="55">
                  <c:v>39508</c:v>
                </c:pt>
                <c:pt idx="56">
                  <c:v>39539</c:v>
                </c:pt>
                <c:pt idx="57">
                  <c:v>39569</c:v>
                </c:pt>
                <c:pt idx="58">
                  <c:v>39600</c:v>
                </c:pt>
                <c:pt idx="59">
                  <c:v>39630</c:v>
                </c:pt>
                <c:pt idx="60">
                  <c:v>39661</c:v>
                </c:pt>
                <c:pt idx="61">
                  <c:v>39692</c:v>
                </c:pt>
                <c:pt idx="62">
                  <c:v>39722</c:v>
                </c:pt>
                <c:pt idx="63">
                  <c:v>39753</c:v>
                </c:pt>
                <c:pt idx="64">
                  <c:v>39783</c:v>
                </c:pt>
                <c:pt idx="65">
                  <c:v>39814</c:v>
                </c:pt>
                <c:pt idx="66">
                  <c:v>39845</c:v>
                </c:pt>
                <c:pt idx="67">
                  <c:v>39873</c:v>
                </c:pt>
                <c:pt idx="68">
                  <c:v>39904</c:v>
                </c:pt>
                <c:pt idx="69">
                  <c:v>39934</c:v>
                </c:pt>
                <c:pt idx="70">
                  <c:v>39965</c:v>
                </c:pt>
                <c:pt idx="71">
                  <c:v>39995</c:v>
                </c:pt>
                <c:pt idx="72">
                  <c:v>40026</c:v>
                </c:pt>
                <c:pt idx="73">
                  <c:v>40057</c:v>
                </c:pt>
                <c:pt idx="74">
                  <c:v>40087</c:v>
                </c:pt>
                <c:pt idx="75">
                  <c:v>40118</c:v>
                </c:pt>
                <c:pt idx="76">
                  <c:v>40148</c:v>
                </c:pt>
                <c:pt idx="77">
                  <c:v>40179</c:v>
                </c:pt>
                <c:pt idx="78">
                  <c:v>40210</c:v>
                </c:pt>
                <c:pt idx="79">
                  <c:v>40238</c:v>
                </c:pt>
                <c:pt idx="80">
                  <c:v>40269</c:v>
                </c:pt>
                <c:pt idx="81">
                  <c:v>40299</c:v>
                </c:pt>
                <c:pt idx="82">
                  <c:v>40330</c:v>
                </c:pt>
                <c:pt idx="83">
                  <c:v>40360</c:v>
                </c:pt>
                <c:pt idx="84">
                  <c:v>40391</c:v>
                </c:pt>
                <c:pt idx="85">
                  <c:v>40422</c:v>
                </c:pt>
                <c:pt idx="86">
                  <c:v>40452</c:v>
                </c:pt>
                <c:pt idx="87">
                  <c:v>40483</c:v>
                </c:pt>
                <c:pt idx="88">
                  <c:v>40513</c:v>
                </c:pt>
                <c:pt idx="89">
                  <c:v>40544</c:v>
                </c:pt>
                <c:pt idx="90">
                  <c:v>40575</c:v>
                </c:pt>
                <c:pt idx="91">
                  <c:v>40603</c:v>
                </c:pt>
                <c:pt idx="92">
                  <c:v>40634</c:v>
                </c:pt>
                <c:pt idx="93">
                  <c:v>40664</c:v>
                </c:pt>
                <c:pt idx="94">
                  <c:v>40695</c:v>
                </c:pt>
                <c:pt idx="95">
                  <c:v>40725</c:v>
                </c:pt>
                <c:pt idx="96">
                  <c:v>40756</c:v>
                </c:pt>
                <c:pt idx="97">
                  <c:v>40787</c:v>
                </c:pt>
                <c:pt idx="98">
                  <c:v>40817</c:v>
                </c:pt>
                <c:pt idx="99">
                  <c:v>40848</c:v>
                </c:pt>
                <c:pt idx="100">
                  <c:v>40878</c:v>
                </c:pt>
                <c:pt idx="101">
                  <c:v>40909</c:v>
                </c:pt>
                <c:pt idx="102">
                  <c:v>40940</c:v>
                </c:pt>
                <c:pt idx="103">
                  <c:v>40969</c:v>
                </c:pt>
                <c:pt idx="104">
                  <c:v>41000</c:v>
                </c:pt>
                <c:pt idx="105">
                  <c:v>41030</c:v>
                </c:pt>
                <c:pt idx="106">
                  <c:v>41061</c:v>
                </c:pt>
                <c:pt idx="107">
                  <c:v>41091</c:v>
                </c:pt>
                <c:pt idx="108">
                  <c:v>41122</c:v>
                </c:pt>
                <c:pt idx="109">
                  <c:v>41153</c:v>
                </c:pt>
                <c:pt idx="110">
                  <c:v>41183</c:v>
                </c:pt>
                <c:pt idx="111">
                  <c:v>41214</c:v>
                </c:pt>
                <c:pt idx="112">
                  <c:v>41244</c:v>
                </c:pt>
                <c:pt idx="113">
                  <c:v>41275</c:v>
                </c:pt>
                <c:pt idx="114">
                  <c:v>41306</c:v>
                </c:pt>
                <c:pt idx="115">
                  <c:v>41334</c:v>
                </c:pt>
                <c:pt idx="116">
                  <c:v>41365</c:v>
                </c:pt>
                <c:pt idx="117">
                  <c:v>41395</c:v>
                </c:pt>
                <c:pt idx="118">
                  <c:v>41426</c:v>
                </c:pt>
                <c:pt idx="119">
                  <c:v>41456</c:v>
                </c:pt>
                <c:pt idx="120">
                  <c:v>41487</c:v>
                </c:pt>
                <c:pt idx="121">
                  <c:v>41518</c:v>
                </c:pt>
                <c:pt idx="122">
                  <c:v>41548</c:v>
                </c:pt>
                <c:pt idx="123">
                  <c:v>41579</c:v>
                </c:pt>
                <c:pt idx="124">
                  <c:v>41609</c:v>
                </c:pt>
                <c:pt idx="125">
                  <c:v>41640</c:v>
                </c:pt>
                <c:pt idx="126">
                  <c:v>41671</c:v>
                </c:pt>
                <c:pt idx="127">
                  <c:v>41699</c:v>
                </c:pt>
                <c:pt idx="128">
                  <c:v>41730</c:v>
                </c:pt>
                <c:pt idx="129">
                  <c:v>41760</c:v>
                </c:pt>
                <c:pt idx="130">
                  <c:v>41791</c:v>
                </c:pt>
                <c:pt idx="131">
                  <c:v>41821</c:v>
                </c:pt>
                <c:pt idx="132">
                  <c:v>41852</c:v>
                </c:pt>
                <c:pt idx="133">
                  <c:v>41883</c:v>
                </c:pt>
                <c:pt idx="134">
                  <c:v>41913</c:v>
                </c:pt>
                <c:pt idx="135">
                  <c:v>41944</c:v>
                </c:pt>
                <c:pt idx="136">
                  <c:v>41974</c:v>
                </c:pt>
                <c:pt idx="137">
                  <c:v>42005</c:v>
                </c:pt>
                <c:pt idx="138">
                  <c:v>42036</c:v>
                </c:pt>
                <c:pt idx="139">
                  <c:v>42064</c:v>
                </c:pt>
                <c:pt idx="140">
                  <c:v>42095</c:v>
                </c:pt>
                <c:pt idx="141">
                  <c:v>42125</c:v>
                </c:pt>
                <c:pt idx="142">
                  <c:v>42156</c:v>
                </c:pt>
                <c:pt idx="143">
                  <c:v>42186</c:v>
                </c:pt>
                <c:pt idx="144">
                  <c:v>42217</c:v>
                </c:pt>
                <c:pt idx="145">
                  <c:v>42248</c:v>
                </c:pt>
                <c:pt idx="146">
                  <c:v>42278</c:v>
                </c:pt>
                <c:pt idx="147">
                  <c:v>42309</c:v>
                </c:pt>
                <c:pt idx="148">
                  <c:v>42339</c:v>
                </c:pt>
                <c:pt idx="149">
                  <c:v>42370</c:v>
                </c:pt>
                <c:pt idx="150">
                  <c:v>42401</c:v>
                </c:pt>
                <c:pt idx="151">
                  <c:v>42430</c:v>
                </c:pt>
                <c:pt idx="152">
                  <c:v>42461</c:v>
                </c:pt>
                <c:pt idx="153">
                  <c:v>42491</c:v>
                </c:pt>
                <c:pt idx="154">
                  <c:v>42522</c:v>
                </c:pt>
                <c:pt idx="155">
                  <c:v>42552</c:v>
                </c:pt>
                <c:pt idx="156">
                  <c:v>42583</c:v>
                </c:pt>
                <c:pt idx="157">
                  <c:v>42614</c:v>
                </c:pt>
                <c:pt idx="158">
                  <c:v>42644</c:v>
                </c:pt>
                <c:pt idx="159">
                  <c:v>42675</c:v>
                </c:pt>
                <c:pt idx="160">
                  <c:v>42705</c:v>
                </c:pt>
                <c:pt idx="161">
                  <c:v>42736</c:v>
                </c:pt>
                <c:pt idx="162">
                  <c:v>42767</c:v>
                </c:pt>
                <c:pt idx="163">
                  <c:v>42795</c:v>
                </c:pt>
                <c:pt idx="164">
                  <c:v>42826</c:v>
                </c:pt>
                <c:pt idx="165">
                  <c:v>42856</c:v>
                </c:pt>
                <c:pt idx="166">
                  <c:v>42887</c:v>
                </c:pt>
                <c:pt idx="167">
                  <c:v>42917</c:v>
                </c:pt>
                <c:pt idx="168">
                  <c:v>42948</c:v>
                </c:pt>
                <c:pt idx="169">
                  <c:v>42979</c:v>
                </c:pt>
                <c:pt idx="170">
                  <c:v>43009</c:v>
                </c:pt>
                <c:pt idx="171">
                  <c:v>43040</c:v>
                </c:pt>
                <c:pt idx="172">
                  <c:v>43070</c:v>
                </c:pt>
                <c:pt idx="173">
                  <c:v>43101</c:v>
                </c:pt>
                <c:pt idx="174">
                  <c:v>43132</c:v>
                </c:pt>
                <c:pt idx="175">
                  <c:v>43160</c:v>
                </c:pt>
                <c:pt idx="176">
                  <c:v>43191</c:v>
                </c:pt>
                <c:pt idx="177">
                  <c:v>43221</c:v>
                </c:pt>
                <c:pt idx="178">
                  <c:v>43252</c:v>
                </c:pt>
                <c:pt idx="179">
                  <c:v>43282</c:v>
                </c:pt>
                <c:pt idx="180">
                  <c:v>43313</c:v>
                </c:pt>
                <c:pt idx="181">
                  <c:v>43344</c:v>
                </c:pt>
                <c:pt idx="182">
                  <c:v>43374</c:v>
                </c:pt>
                <c:pt idx="183">
                  <c:v>43405</c:v>
                </c:pt>
                <c:pt idx="184">
                  <c:v>43435</c:v>
                </c:pt>
                <c:pt idx="185">
                  <c:v>43466</c:v>
                </c:pt>
                <c:pt idx="186">
                  <c:v>43497</c:v>
                </c:pt>
                <c:pt idx="187">
                  <c:v>43525</c:v>
                </c:pt>
                <c:pt idx="188">
                  <c:v>43556</c:v>
                </c:pt>
                <c:pt idx="189">
                  <c:v>43586</c:v>
                </c:pt>
                <c:pt idx="190">
                  <c:v>43617</c:v>
                </c:pt>
                <c:pt idx="191">
                  <c:v>43647</c:v>
                </c:pt>
                <c:pt idx="192">
                  <c:v>43678</c:v>
                </c:pt>
                <c:pt idx="193">
                  <c:v>43709</c:v>
                </c:pt>
                <c:pt idx="194">
                  <c:v>43739</c:v>
                </c:pt>
                <c:pt idx="195">
                  <c:v>43770</c:v>
                </c:pt>
                <c:pt idx="196">
                  <c:v>43800</c:v>
                </c:pt>
                <c:pt idx="197">
                  <c:v>43831</c:v>
                </c:pt>
                <c:pt idx="198">
                  <c:v>43862</c:v>
                </c:pt>
                <c:pt idx="199">
                  <c:v>43891</c:v>
                </c:pt>
                <c:pt idx="200">
                  <c:v>43922</c:v>
                </c:pt>
                <c:pt idx="201">
                  <c:v>43952</c:v>
                </c:pt>
                <c:pt idx="202">
                  <c:v>43983</c:v>
                </c:pt>
                <c:pt idx="203">
                  <c:v>44013</c:v>
                </c:pt>
                <c:pt idx="204">
                  <c:v>44044</c:v>
                </c:pt>
                <c:pt idx="205">
                  <c:v>44075</c:v>
                </c:pt>
                <c:pt idx="206">
                  <c:v>44105</c:v>
                </c:pt>
                <c:pt idx="207">
                  <c:v>44136</c:v>
                </c:pt>
                <c:pt idx="208">
                  <c:v>44166</c:v>
                </c:pt>
                <c:pt idx="209">
                  <c:v>44197</c:v>
                </c:pt>
                <c:pt idx="210">
                  <c:v>44228</c:v>
                </c:pt>
                <c:pt idx="211">
                  <c:v>44256</c:v>
                </c:pt>
                <c:pt idx="212">
                  <c:v>44287</c:v>
                </c:pt>
                <c:pt idx="213">
                  <c:v>44317</c:v>
                </c:pt>
                <c:pt idx="214">
                  <c:v>44348</c:v>
                </c:pt>
                <c:pt idx="215">
                  <c:v>44378</c:v>
                </c:pt>
                <c:pt idx="216">
                  <c:v>44409</c:v>
                </c:pt>
                <c:pt idx="217">
                  <c:v>44440</c:v>
                </c:pt>
                <c:pt idx="218">
                  <c:v>44470</c:v>
                </c:pt>
                <c:pt idx="219">
                  <c:v>44501</c:v>
                </c:pt>
                <c:pt idx="220">
                  <c:v>44531</c:v>
                </c:pt>
                <c:pt idx="221">
                  <c:v>44562</c:v>
                </c:pt>
                <c:pt idx="222">
                  <c:v>44593</c:v>
                </c:pt>
                <c:pt idx="223">
                  <c:v>44621</c:v>
                </c:pt>
                <c:pt idx="224">
                  <c:v>44652</c:v>
                </c:pt>
                <c:pt idx="225">
                  <c:v>44682</c:v>
                </c:pt>
                <c:pt idx="226">
                  <c:v>44713</c:v>
                </c:pt>
                <c:pt idx="227">
                  <c:v>44743</c:v>
                </c:pt>
                <c:pt idx="228">
                  <c:v>44774</c:v>
                </c:pt>
                <c:pt idx="229">
                  <c:v>44805</c:v>
                </c:pt>
                <c:pt idx="230">
                  <c:v>44835</c:v>
                </c:pt>
                <c:pt idx="231">
                  <c:v>44866</c:v>
                </c:pt>
                <c:pt idx="232">
                  <c:v>44896</c:v>
                </c:pt>
                <c:pt idx="233">
                  <c:v>44927</c:v>
                </c:pt>
                <c:pt idx="234">
                  <c:v>44958</c:v>
                </c:pt>
                <c:pt idx="235">
                  <c:v>44986</c:v>
                </c:pt>
                <c:pt idx="236">
                  <c:v>45017</c:v>
                </c:pt>
                <c:pt idx="237">
                  <c:v>45047</c:v>
                </c:pt>
                <c:pt idx="238">
                  <c:v>45078</c:v>
                </c:pt>
                <c:pt idx="239">
                  <c:v>45108</c:v>
                </c:pt>
                <c:pt idx="240">
                  <c:v>45139</c:v>
                </c:pt>
                <c:pt idx="241">
                  <c:v>45170</c:v>
                </c:pt>
                <c:pt idx="242">
                  <c:v>45200</c:v>
                </c:pt>
                <c:pt idx="243">
                  <c:v>45231</c:v>
                </c:pt>
                <c:pt idx="244">
                  <c:v>45261</c:v>
                </c:pt>
                <c:pt idx="245">
                  <c:v>45292</c:v>
                </c:pt>
                <c:pt idx="246">
                  <c:v>45323</c:v>
                </c:pt>
                <c:pt idx="247">
                  <c:v>45352</c:v>
                </c:pt>
                <c:pt idx="248">
                  <c:v>45383</c:v>
                </c:pt>
                <c:pt idx="249">
                  <c:v>45413</c:v>
                </c:pt>
                <c:pt idx="250">
                  <c:v>45444</c:v>
                </c:pt>
                <c:pt idx="251">
                  <c:v>45474</c:v>
                </c:pt>
                <c:pt idx="252">
                  <c:v>45505</c:v>
                </c:pt>
                <c:pt idx="253">
                  <c:v>45536</c:v>
                </c:pt>
                <c:pt idx="254">
                  <c:v>45566</c:v>
                </c:pt>
                <c:pt idx="255">
                  <c:v>45597</c:v>
                </c:pt>
                <c:pt idx="256">
                  <c:v>45627</c:v>
                </c:pt>
                <c:pt idx="257">
                  <c:v>45658</c:v>
                </c:pt>
                <c:pt idx="258">
                  <c:v>45689</c:v>
                </c:pt>
                <c:pt idx="259">
                  <c:v>45717</c:v>
                </c:pt>
                <c:pt idx="260">
                  <c:v>45748</c:v>
                </c:pt>
                <c:pt idx="261">
                  <c:v>45778</c:v>
                </c:pt>
                <c:pt idx="262">
                  <c:v>45809</c:v>
                </c:pt>
                <c:pt idx="263">
                  <c:v>45839</c:v>
                </c:pt>
                <c:pt idx="264">
                  <c:v>45870</c:v>
                </c:pt>
                <c:pt idx="265">
                  <c:v>45901</c:v>
                </c:pt>
                <c:pt idx="266">
                  <c:v>45931</c:v>
                </c:pt>
                <c:pt idx="267">
                  <c:v>45962</c:v>
                </c:pt>
                <c:pt idx="268">
                  <c:v>45992</c:v>
                </c:pt>
                <c:pt idx="269">
                  <c:v>46023</c:v>
                </c:pt>
              </c:numCache>
            </c:numRef>
          </c:cat>
          <c:val>
            <c:numRef>
              <c:f>'Termos de Troca'!$F$112:$F$381</c:f>
              <c:numCache>
                <c:formatCode>_(* #,##0.00_);_(* \(#,##0.00\);_(* "-"??_);_(@_)</c:formatCode>
                <c:ptCount val="270"/>
                <c:pt idx="0">
                  <c:v>83.82</c:v>
                </c:pt>
                <c:pt idx="1">
                  <c:v>84.72</c:v>
                </c:pt>
                <c:pt idx="2">
                  <c:v>85.79</c:v>
                </c:pt>
                <c:pt idx="3">
                  <c:v>86.12</c:v>
                </c:pt>
                <c:pt idx="4">
                  <c:v>84.57</c:v>
                </c:pt>
                <c:pt idx="5">
                  <c:v>84.9</c:v>
                </c:pt>
                <c:pt idx="6">
                  <c:v>86.73</c:v>
                </c:pt>
                <c:pt idx="7">
                  <c:v>85.56</c:v>
                </c:pt>
                <c:pt idx="8">
                  <c:v>85.72</c:v>
                </c:pt>
                <c:pt idx="9">
                  <c:v>87.28</c:v>
                </c:pt>
                <c:pt idx="10">
                  <c:v>85.21</c:v>
                </c:pt>
                <c:pt idx="11">
                  <c:v>86.13</c:v>
                </c:pt>
                <c:pt idx="12">
                  <c:v>87.28</c:v>
                </c:pt>
                <c:pt idx="13">
                  <c:v>88.87</c:v>
                </c:pt>
                <c:pt idx="14">
                  <c:v>85.56</c:v>
                </c:pt>
                <c:pt idx="15">
                  <c:v>87.3</c:v>
                </c:pt>
                <c:pt idx="16">
                  <c:v>85.98</c:v>
                </c:pt>
                <c:pt idx="17">
                  <c:v>86.44</c:v>
                </c:pt>
                <c:pt idx="18">
                  <c:v>82.5</c:v>
                </c:pt>
                <c:pt idx="19">
                  <c:v>85.45</c:v>
                </c:pt>
                <c:pt idx="20">
                  <c:v>85.97</c:v>
                </c:pt>
                <c:pt idx="21">
                  <c:v>86.24</c:v>
                </c:pt>
                <c:pt idx="22">
                  <c:v>85.78</c:v>
                </c:pt>
                <c:pt idx="23">
                  <c:v>85.77</c:v>
                </c:pt>
                <c:pt idx="24">
                  <c:v>86.02</c:v>
                </c:pt>
                <c:pt idx="25">
                  <c:v>87.71</c:v>
                </c:pt>
                <c:pt idx="26">
                  <c:v>86.51</c:v>
                </c:pt>
                <c:pt idx="27">
                  <c:v>88.09</c:v>
                </c:pt>
                <c:pt idx="28">
                  <c:v>86.46</c:v>
                </c:pt>
                <c:pt idx="29">
                  <c:v>87.05</c:v>
                </c:pt>
                <c:pt idx="30">
                  <c:v>86.22</c:v>
                </c:pt>
                <c:pt idx="31">
                  <c:v>87.94</c:v>
                </c:pt>
                <c:pt idx="32">
                  <c:v>88.7</c:v>
                </c:pt>
                <c:pt idx="33">
                  <c:v>88.79</c:v>
                </c:pt>
                <c:pt idx="34">
                  <c:v>90.05</c:v>
                </c:pt>
                <c:pt idx="35">
                  <c:v>88.18</c:v>
                </c:pt>
                <c:pt idx="36">
                  <c:v>88.76</c:v>
                </c:pt>
                <c:pt idx="37">
                  <c:v>88.7</c:v>
                </c:pt>
                <c:pt idx="38">
                  <c:v>90.16</c:v>
                </c:pt>
                <c:pt idx="39">
                  <c:v>93</c:v>
                </c:pt>
                <c:pt idx="40">
                  <c:v>92.56</c:v>
                </c:pt>
                <c:pt idx="41">
                  <c:v>93.9</c:v>
                </c:pt>
                <c:pt idx="42">
                  <c:v>94.43</c:v>
                </c:pt>
                <c:pt idx="43">
                  <c:v>93.53</c:v>
                </c:pt>
                <c:pt idx="44">
                  <c:v>96.19</c:v>
                </c:pt>
                <c:pt idx="45">
                  <c:v>95.62</c:v>
                </c:pt>
                <c:pt idx="46">
                  <c:v>94.06</c:v>
                </c:pt>
                <c:pt idx="47">
                  <c:v>96.93</c:v>
                </c:pt>
                <c:pt idx="48">
                  <c:v>93.85</c:v>
                </c:pt>
                <c:pt idx="49">
                  <c:v>93.81</c:v>
                </c:pt>
                <c:pt idx="50">
                  <c:v>92.82</c:v>
                </c:pt>
                <c:pt idx="51">
                  <c:v>94</c:v>
                </c:pt>
                <c:pt idx="52">
                  <c:v>93.97</c:v>
                </c:pt>
                <c:pt idx="53">
                  <c:v>94.54</c:v>
                </c:pt>
                <c:pt idx="54">
                  <c:v>96.49</c:v>
                </c:pt>
                <c:pt idx="55">
                  <c:v>95.48</c:v>
                </c:pt>
                <c:pt idx="56">
                  <c:v>96.49</c:v>
                </c:pt>
                <c:pt idx="57">
                  <c:v>97.9</c:v>
                </c:pt>
                <c:pt idx="58">
                  <c:v>94.43</c:v>
                </c:pt>
                <c:pt idx="59">
                  <c:v>94.07</c:v>
                </c:pt>
                <c:pt idx="60">
                  <c:v>92.94</c:v>
                </c:pt>
                <c:pt idx="61">
                  <c:v>97.06</c:v>
                </c:pt>
                <c:pt idx="62">
                  <c:v>98.93</c:v>
                </c:pt>
                <c:pt idx="63">
                  <c:v>100.01</c:v>
                </c:pt>
                <c:pt idx="64">
                  <c:v>103.15</c:v>
                </c:pt>
                <c:pt idx="65">
                  <c:v>101.49</c:v>
                </c:pt>
                <c:pt idx="66">
                  <c:v>103.49</c:v>
                </c:pt>
                <c:pt idx="67">
                  <c:v>98.45</c:v>
                </c:pt>
                <c:pt idx="68">
                  <c:v>96.42</c:v>
                </c:pt>
                <c:pt idx="69">
                  <c:v>89.11</c:v>
                </c:pt>
                <c:pt idx="70">
                  <c:v>92.19</c:v>
                </c:pt>
                <c:pt idx="71">
                  <c:v>92.1</c:v>
                </c:pt>
                <c:pt idx="72">
                  <c:v>92.88</c:v>
                </c:pt>
                <c:pt idx="73">
                  <c:v>92.56</c:v>
                </c:pt>
                <c:pt idx="74">
                  <c:v>93.98</c:v>
                </c:pt>
                <c:pt idx="75">
                  <c:v>93.84</c:v>
                </c:pt>
                <c:pt idx="76">
                  <c:v>94.77</c:v>
                </c:pt>
                <c:pt idx="77">
                  <c:v>97.99</c:v>
                </c:pt>
                <c:pt idx="78">
                  <c:v>97.97</c:v>
                </c:pt>
                <c:pt idx="79">
                  <c:v>99.75</c:v>
                </c:pt>
                <c:pt idx="80">
                  <c:v>104.31</c:v>
                </c:pt>
                <c:pt idx="81">
                  <c:v>105.86</c:v>
                </c:pt>
                <c:pt idx="82">
                  <c:v>103.81</c:v>
                </c:pt>
                <c:pt idx="83">
                  <c:v>105</c:v>
                </c:pt>
                <c:pt idx="84">
                  <c:v>104.64</c:v>
                </c:pt>
                <c:pt idx="85">
                  <c:v>108.12</c:v>
                </c:pt>
                <c:pt idx="86">
                  <c:v>107.64</c:v>
                </c:pt>
                <c:pt idx="87">
                  <c:v>112.4</c:v>
                </c:pt>
                <c:pt idx="88">
                  <c:v>112.88</c:v>
                </c:pt>
                <c:pt idx="89">
                  <c:v>117.51</c:v>
                </c:pt>
                <c:pt idx="90">
                  <c:v>116.58</c:v>
                </c:pt>
                <c:pt idx="91">
                  <c:v>116.58</c:v>
                </c:pt>
                <c:pt idx="92">
                  <c:v>119.66</c:v>
                </c:pt>
                <c:pt idx="93">
                  <c:v>119.15</c:v>
                </c:pt>
                <c:pt idx="94">
                  <c:v>118.17</c:v>
                </c:pt>
                <c:pt idx="95">
                  <c:v>116.64</c:v>
                </c:pt>
                <c:pt idx="96">
                  <c:v>117.92</c:v>
                </c:pt>
                <c:pt idx="97">
                  <c:v>119.24</c:v>
                </c:pt>
                <c:pt idx="98">
                  <c:v>119.72</c:v>
                </c:pt>
                <c:pt idx="99">
                  <c:v>120.14</c:v>
                </c:pt>
                <c:pt idx="100">
                  <c:v>120.47</c:v>
                </c:pt>
                <c:pt idx="101">
                  <c:v>122.2</c:v>
                </c:pt>
                <c:pt idx="102">
                  <c:v>122.2</c:v>
                </c:pt>
                <c:pt idx="103">
                  <c:v>118.74</c:v>
                </c:pt>
                <c:pt idx="104">
                  <c:v>114.66</c:v>
                </c:pt>
                <c:pt idx="105">
                  <c:v>113.73</c:v>
                </c:pt>
                <c:pt idx="106">
                  <c:v>111.51</c:v>
                </c:pt>
                <c:pt idx="107">
                  <c:v>111.29</c:v>
                </c:pt>
                <c:pt idx="108">
                  <c:v>112.18</c:v>
                </c:pt>
                <c:pt idx="109">
                  <c:v>113.7</c:v>
                </c:pt>
                <c:pt idx="110">
                  <c:v>113.98</c:v>
                </c:pt>
                <c:pt idx="111">
                  <c:v>113.82</c:v>
                </c:pt>
                <c:pt idx="112">
                  <c:v>114.82</c:v>
                </c:pt>
                <c:pt idx="113">
                  <c:v>112.64</c:v>
                </c:pt>
                <c:pt idx="114">
                  <c:v>111.82</c:v>
                </c:pt>
                <c:pt idx="115">
                  <c:v>110.68</c:v>
                </c:pt>
                <c:pt idx="116">
                  <c:v>111.53</c:v>
                </c:pt>
                <c:pt idx="117">
                  <c:v>111.58</c:v>
                </c:pt>
                <c:pt idx="118">
                  <c:v>111.14</c:v>
                </c:pt>
                <c:pt idx="119">
                  <c:v>112.19</c:v>
                </c:pt>
                <c:pt idx="120">
                  <c:v>109.94</c:v>
                </c:pt>
                <c:pt idx="121">
                  <c:v>109.7</c:v>
                </c:pt>
                <c:pt idx="122">
                  <c:v>108.85</c:v>
                </c:pt>
                <c:pt idx="123">
                  <c:v>108.48</c:v>
                </c:pt>
                <c:pt idx="124">
                  <c:v>107.04</c:v>
                </c:pt>
                <c:pt idx="125">
                  <c:v>108.83</c:v>
                </c:pt>
                <c:pt idx="126">
                  <c:v>109.89</c:v>
                </c:pt>
                <c:pt idx="127">
                  <c:v>108.52</c:v>
                </c:pt>
                <c:pt idx="128">
                  <c:v>108.78</c:v>
                </c:pt>
                <c:pt idx="129">
                  <c:v>111.07</c:v>
                </c:pt>
                <c:pt idx="130">
                  <c:v>106.96</c:v>
                </c:pt>
                <c:pt idx="131">
                  <c:v>106.73</c:v>
                </c:pt>
                <c:pt idx="132">
                  <c:v>105.79</c:v>
                </c:pt>
                <c:pt idx="133">
                  <c:v>107.55</c:v>
                </c:pt>
                <c:pt idx="134">
                  <c:v>107.44</c:v>
                </c:pt>
                <c:pt idx="135">
                  <c:v>106.4</c:v>
                </c:pt>
                <c:pt idx="136">
                  <c:v>106</c:v>
                </c:pt>
                <c:pt idx="137">
                  <c:v>105.89</c:v>
                </c:pt>
                <c:pt idx="138">
                  <c:v>103.59</c:v>
                </c:pt>
                <c:pt idx="139">
                  <c:v>101.84</c:v>
                </c:pt>
                <c:pt idx="140">
                  <c:v>101.55</c:v>
                </c:pt>
                <c:pt idx="141">
                  <c:v>96.96</c:v>
                </c:pt>
                <c:pt idx="142">
                  <c:v>96.84</c:v>
                </c:pt>
                <c:pt idx="143">
                  <c:v>98.83</c:v>
                </c:pt>
                <c:pt idx="144">
                  <c:v>93.19</c:v>
                </c:pt>
                <c:pt idx="145">
                  <c:v>92.53</c:v>
                </c:pt>
                <c:pt idx="146">
                  <c:v>93.99</c:v>
                </c:pt>
                <c:pt idx="147">
                  <c:v>94.82</c:v>
                </c:pt>
                <c:pt idx="148">
                  <c:v>91.46</c:v>
                </c:pt>
                <c:pt idx="149">
                  <c:v>91.53</c:v>
                </c:pt>
                <c:pt idx="150">
                  <c:v>90.16</c:v>
                </c:pt>
                <c:pt idx="151">
                  <c:v>93.33</c:v>
                </c:pt>
                <c:pt idx="152">
                  <c:v>89.1</c:v>
                </c:pt>
                <c:pt idx="153">
                  <c:v>88.3</c:v>
                </c:pt>
                <c:pt idx="154">
                  <c:v>87.68</c:v>
                </c:pt>
                <c:pt idx="155">
                  <c:v>88.42</c:v>
                </c:pt>
                <c:pt idx="156">
                  <c:v>88.6</c:v>
                </c:pt>
                <c:pt idx="157">
                  <c:v>97.81</c:v>
                </c:pt>
                <c:pt idx="158">
                  <c:v>97.21</c:v>
                </c:pt>
                <c:pt idx="159">
                  <c:v>97.37</c:v>
                </c:pt>
                <c:pt idx="160">
                  <c:v>98.96</c:v>
                </c:pt>
                <c:pt idx="161">
                  <c:v>100.05</c:v>
                </c:pt>
                <c:pt idx="162">
                  <c:v>99.81</c:v>
                </c:pt>
                <c:pt idx="163">
                  <c:v>101.86</c:v>
                </c:pt>
                <c:pt idx="164">
                  <c:v>103.35</c:v>
                </c:pt>
                <c:pt idx="165">
                  <c:v>106.78</c:v>
                </c:pt>
                <c:pt idx="166">
                  <c:v>105.18</c:v>
                </c:pt>
                <c:pt idx="167">
                  <c:v>105.35</c:v>
                </c:pt>
                <c:pt idx="168">
                  <c:v>102.12</c:v>
                </c:pt>
                <c:pt idx="169">
                  <c:v>99.49</c:v>
                </c:pt>
                <c:pt idx="170">
                  <c:v>98.32</c:v>
                </c:pt>
                <c:pt idx="171">
                  <c:v>97.18</c:v>
                </c:pt>
                <c:pt idx="172">
                  <c:v>97.42</c:v>
                </c:pt>
                <c:pt idx="173">
                  <c:v>101.76</c:v>
                </c:pt>
                <c:pt idx="174">
                  <c:v>102</c:v>
                </c:pt>
                <c:pt idx="175">
                  <c:v>99.37</c:v>
                </c:pt>
                <c:pt idx="176">
                  <c:v>100.26</c:v>
                </c:pt>
                <c:pt idx="177">
                  <c:v>102.68</c:v>
                </c:pt>
                <c:pt idx="178">
                  <c:v>100.93</c:v>
                </c:pt>
                <c:pt idx="179">
                  <c:v>100.18</c:v>
                </c:pt>
                <c:pt idx="180">
                  <c:v>99.26</c:v>
                </c:pt>
                <c:pt idx="181">
                  <c:v>99</c:v>
                </c:pt>
                <c:pt idx="182">
                  <c:v>100.08</c:v>
                </c:pt>
                <c:pt idx="183">
                  <c:v>101.73</c:v>
                </c:pt>
                <c:pt idx="184">
                  <c:v>99.05</c:v>
                </c:pt>
                <c:pt idx="185">
                  <c:v>98.96</c:v>
                </c:pt>
                <c:pt idx="186">
                  <c:v>101.16</c:v>
                </c:pt>
                <c:pt idx="187">
                  <c:v>100.09</c:v>
                </c:pt>
                <c:pt idx="188">
                  <c:v>96.88</c:v>
                </c:pt>
                <c:pt idx="189">
                  <c:v>99.42</c:v>
                </c:pt>
                <c:pt idx="190">
                  <c:v>97.57</c:v>
                </c:pt>
                <c:pt idx="191">
                  <c:v>98.99</c:v>
                </c:pt>
                <c:pt idx="192">
                  <c:v>99.94</c:v>
                </c:pt>
                <c:pt idx="193">
                  <c:v>99.42</c:v>
                </c:pt>
                <c:pt idx="194">
                  <c:v>101.9</c:v>
                </c:pt>
                <c:pt idx="195">
                  <c:v>100.76</c:v>
                </c:pt>
                <c:pt idx="196">
                  <c:v>103.74</c:v>
                </c:pt>
                <c:pt idx="197">
                  <c:v>101.28</c:v>
                </c:pt>
                <c:pt idx="198">
                  <c:v>99.8</c:v>
                </c:pt>
                <c:pt idx="199">
                  <c:v>99.75</c:v>
                </c:pt>
                <c:pt idx="200">
                  <c:v>99.19</c:v>
                </c:pt>
                <c:pt idx="201">
                  <c:v>102.01</c:v>
                </c:pt>
                <c:pt idx="202">
                  <c:v>102.2</c:v>
                </c:pt>
                <c:pt idx="203">
                  <c:v>96.42</c:v>
                </c:pt>
                <c:pt idx="204">
                  <c:v>100.92</c:v>
                </c:pt>
                <c:pt idx="205">
                  <c:v>95.72</c:v>
                </c:pt>
                <c:pt idx="206">
                  <c:v>93.15</c:v>
                </c:pt>
                <c:pt idx="207">
                  <c:v>94.23</c:v>
                </c:pt>
                <c:pt idx="208">
                  <c:v>97.42</c:v>
                </c:pt>
                <c:pt idx="209">
                  <c:v>104.32</c:v>
                </c:pt>
                <c:pt idx="210">
                  <c:v>106.62</c:v>
                </c:pt>
                <c:pt idx="211">
                  <c:v>108.91</c:v>
                </c:pt>
                <c:pt idx="212">
                  <c:v>106.97</c:v>
                </c:pt>
                <c:pt idx="213">
                  <c:v>115.01</c:v>
                </c:pt>
                <c:pt idx="214">
                  <c:v>120.33</c:v>
                </c:pt>
                <c:pt idx="215">
                  <c:v>118.89</c:v>
                </c:pt>
                <c:pt idx="216">
                  <c:v>116.07</c:v>
                </c:pt>
                <c:pt idx="217">
                  <c:v>117.42</c:v>
                </c:pt>
                <c:pt idx="218">
                  <c:v>122.43</c:v>
                </c:pt>
                <c:pt idx="219">
                  <c:v>121.43</c:v>
                </c:pt>
                <c:pt idx="220">
                  <c:v>117.69</c:v>
                </c:pt>
                <c:pt idx="221">
                  <c:v>114.22</c:v>
                </c:pt>
                <c:pt idx="222">
                  <c:v>111.28</c:v>
                </c:pt>
                <c:pt idx="223">
                  <c:v>104.54</c:v>
                </c:pt>
                <c:pt idx="224">
                  <c:v>104.23</c:v>
                </c:pt>
                <c:pt idx="225">
                  <c:v>104.98</c:v>
                </c:pt>
                <c:pt idx="226">
                  <c:v>106.53</c:v>
                </c:pt>
                <c:pt idx="227">
                  <c:v>109.76</c:v>
                </c:pt>
                <c:pt idx="228">
                  <c:v>106.49</c:v>
                </c:pt>
                <c:pt idx="229">
                  <c:v>106.62</c:v>
                </c:pt>
                <c:pt idx="230">
                  <c:v>106.71</c:v>
                </c:pt>
                <c:pt idx="231">
                  <c:v>109.94</c:v>
                </c:pt>
                <c:pt idx="232">
                  <c:v>106.85</c:v>
                </c:pt>
                <c:pt idx="233">
                  <c:v>107.6</c:v>
                </c:pt>
                <c:pt idx="234">
                  <c:v>107.69</c:v>
                </c:pt>
                <c:pt idx="235">
                  <c:v>105.67</c:v>
                </c:pt>
                <c:pt idx="236">
                  <c:v>106.26</c:v>
                </c:pt>
                <c:pt idx="237">
                  <c:v>105.32</c:v>
                </c:pt>
                <c:pt idx="238">
                  <c:v>107.22</c:v>
                </c:pt>
                <c:pt idx="239">
                  <c:v>105.29</c:v>
                </c:pt>
                <c:pt idx="240">
                  <c:v>108.49</c:v>
                </c:pt>
                <c:pt idx="241">
                  <c:v>107.28</c:v>
                </c:pt>
                <c:pt idx="242">
                  <c:v>108.22</c:v>
                </c:pt>
                <c:pt idx="243">
                  <c:v>106.78</c:v>
                </c:pt>
                <c:pt idx="244">
                  <c:v>110.41</c:v>
                </c:pt>
                <c:pt idx="245">
                  <c:v>113.72</c:v>
                </c:pt>
                <c:pt idx="246">
                  <c:v>114</c:v>
                </c:pt>
                <c:pt idx="247">
                  <c:v>114.94</c:v>
                </c:pt>
                <c:pt idx="248">
                  <c:v>114.51</c:v>
                </c:pt>
                <c:pt idx="249">
                  <c:v>115.53</c:v>
                </c:pt>
                <c:pt idx="250">
                  <c:v>130</c:v>
                </c:pt>
                <c:pt idx="251">
                  <c:v>127</c:v>
                </c:pt>
                <c:pt idx="252">
                  <c:v>128</c:v>
                </c:pt>
                <c:pt idx="253">
                  <c:v>129</c:v>
                </c:pt>
                <c:pt idx="254">
                  <c:v>131</c:v>
                </c:pt>
                <c:pt idx="255">
                  <c:v>134</c:v>
                </c:pt>
                <c:pt idx="256">
                  <c:v>136</c:v>
                </c:pt>
                <c:pt idx="257">
                  <c:v>135</c:v>
                </c:pt>
                <c:pt idx="258">
                  <c:v>134</c:v>
                </c:pt>
                <c:pt idx="259">
                  <c:v>125</c:v>
                </c:pt>
                <c:pt idx="260">
                  <c:v>126</c:v>
                </c:pt>
                <c:pt idx="261">
                  <c:v>126</c:v>
                </c:pt>
                <c:pt idx="262">
                  <c:v>126</c:v>
                </c:pt>
                <c:pt idx="263">
                  <c:v>127</c:v>
                </c:pt>
                <c:pt idx="264">
                  <c:v>123</c:v>
                </c:pt>
                <c:pt idx="265">
                  <c:v>125</c:v>
                </c:pt>
                <c:pt idx="266">
                  <c:v>130</c:v>
                </c:pt>
                <c:pt idx="267">
                  <c:v>129</c:v>
                </c:pt>
                <c:pt idx="268">
                  <c:v>133</c:v>
                </c:pt>
                <c:pt idx="269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8C-411F-A268-E648FF7AA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0356943"/>
        <c:axId val="1504375871"/>
      </c:lineChart>
      <c:dateAx>
        <c:axId val="916522095"/>
        <c:scaling>
          <c:orientation val="minMax"/>
        </c:scaling>
        <c:delete val="0"/>
        <c:axPos val="b"/>
        <c:numFmt formatCode="[$-416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/>
                </a:solidFill>
                <a:latin typeface="Inter" panose="02000503000000020004" pitchFamily="2" charset="0"/>
                <a:ea typeface="Inter" panose="02000503000000020004" pitchFamily="2" charset="0"/>
                <a:cs typeface="Open Sans" panose="020B0606030504020204" pitchFamily="34" charset="0"/>
              </a:defRPr>
            </a:pPr>
            <a:endParaRPr lang="pt-BR"/>
          </a:p>
        </c:txPr>
        <c:crossAx val="916522511"/>
        <c:crosses val="autoZero"/>
        <c:auto val="1"/>
        <c:lblOffset val="100"/>
        <c:baseTimeUnit val="months"/>
      </c:dateAx>
      <c:valAx>
        <c:axId val="916522511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Inter" panose="02000503000000020004" pitchFamily="2" charset="0"/>
                <a:ea typeface="Inter" panose="02000503000000020004" pitchFamily="2" charset="0"/>
                <a:cs typeface="Open Sans" panose="020B0606030504020204" pitchFamily="34" charset="0"/>
              </a:defRPr>
            </a:pPr>
            <a:endParaRPr lang="pt-BR"/>
          </a:p>
        </c:txPr>
        <c:crossAx val="916522095"/>
        <c:crosses val="autoZero"/>
        <c:crossBetween val="between"/>
      </c:valAx>
      <c:valAx>
        <c:axId val="1504375871"/>
        <c:scaling>
          <c:orientation val="minMax"/>
          <c:min val="80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Inter" panose="02000503000000020004" pitchFamily="2" charset="0"/>
                <a:ea typeface="Inter" panose="02000503000000020004" pitchFamily="2" charset="0"/>
                <a:cs typeface="Open Sans" panose="020B0606030504020204" pitchFamily="34" charset="0"/>
              </a:defRPr>
            </a:pPr>
            <a:endParaRPr lang="pt-BR"/>
          </a:p>
        </c:txPr>
        <c:crossAx val="1650356943"/>
        <c:crosses val="max"/>
        <c:crossBetween val="between"/>
      </c:valAx>
      <c:dateAx>
        <c:axId val="1650356943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0437587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bg1"/>
              </a:solidFill>
              <a:latin typeface="Inter" panose="02000503000000020004" pitchFamily="2" charset="0"/>
              <a:ea typeface="Inter" panose="02000503000000020004" pitchFamily="2" charset="0"/>
              <a:cs typeface="Open Sans" panose="020B0606030504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2000">
          <a:solidFill>
            <a:schemeClr val="bg1"/>
          </a:solidFill>
          <a:latin typeface="Inter" panose="02000503000000020004" pitchFamily="2" charset="0"/>
          <a:ea typeface="Inter" panose="02000503000000020004" pitchFamily="2" charset="0"/>
          <a:cs typeface="Open Sans" panose="020B0606030504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1"/>
          <c:tx>
            <c:strRef>
              <c:f>'BRL PP Chart desde 2019'!$E$1</c:f>
              <c:strCache>
                <c:ptCount val="1"/>
                <c:pt idx="0">
                  <c:v>Real (jan/19 a dez/24)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'BRL PP Chart desde 2019'!$C$297:$C$368</c:f>
              <c:numCache>
                <c:formatCode>mmm\-yy</c:formatCode>
                <c:ptCount val="7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</c:numCache>
            </c:numRef>
          </c:cat>
          <c:val>
            <c:numRef>
              <c:f>'BRL PP Chart desde 2019'!$E$297:$E$368</c:f>
              <c:numCache>
                <c:formatCode>_(* #,##0.00_);_(* \(#,##0.00\);_(* "-"??_);_(@_)</c:formatCode>
                <c:ptCount val="72"/>
                <c:pt idx="0">
                  <c:v>99.681020733652304</c:v>
                </c:pt>
                <c:pt idx="1">
                  <c:v>99.254227555165087</c:v>
                </c:pt>
                <c:pt idx="2">
                  <c:v>98.515362337632837</c:v>
                </c:pt>
                <c:pt idx="3">
                  <c:v>97.957007395478612</c:v>
                </c:pt>
                <c:pt idx="4">
                  <c:v>97.82982861827486</c:v>
                </c:pt>
                <c:pt idx="5">
                  <c:v>97.820046613613485</c:v>
                </c:pt>
                <c:pt idx="6">
                  <c:v>97.6345409857406</c:v>
                </c:pt>
                <c:pt idx="7">
                  <c:v>97.527260998642063</c:v>
                </c:pt>
                <c:pt idx="8">
                  <c:v>97.566287513647524</c:v>
                </c:pt>
                <c:pt idx="9">
                  <c:v>97.468818694952589</c:v>
                </c:pt>
                <c:pt idx="10">
                  <c:v>96.97425001985134</c:v>
                </c:pt>
                <c:pt idx="11">
                  <c:v>95.871725180278133</c:v>
                </c:pt>
                <c:pt idx="12">
                  <c:v>95.670816465700156</c:v>
                </c:pt>
                <c:pt idx="13">
                  <c:v>95.432235876010139</c:v>
                </c:pt>
                <c:pt idx="14">
                  <c:v>95.36548003998216</c:v>
                </c:pt>
                <c:pt idx="15">
                  <c:v>95.662032340236891</c:v>
                </c:pt>
                <c:pt idx="16">
                  <c:v>96.02693469206676</c:v>
                </c:pt>
                <c:pt idx="17">
                  <c:v>95.777912120553324</c:v>
                </c:pt>
                <c:pt idx="18">
                  <c:v>95.43434846607542</c:v>
                </c:pt>
                <c:pt idx="19">
                  <c:v>95.205854415478285</c:v>
                </c:pt>
                <c:pt idx="20">
                  <c:v>94.60041178008575</c:v>
                </c:pt>
                <c:pt idx="21">
                  <c:v>93.793785227132403</c:v>
                </c:pt>
                <c:pt idx="22">
                  <c:v>92.966384405919726</c:v>
                </c:pt>
                <c:pt idx="23">
                  <c:v>91.728055654582846</c:v>
                </c:pt>
                <c:pt idx="24">
                  <c:v>91.499307386117565</c:v>
                </c:pt>
                <c:pt idx="25">
                  <c:v>90.719122928928783</c:v>
                </c:pt>
                <c:pt idx="26">
                  <c:v>89.88320908444345</c:v>
                </c:pt>
                <c:pt idx="27">
                  <c:v>89.605432244485527</c:v>
                </c:pt>
                <c:pt idx="28">
                  <c:v>88.867829261614148</c:v>
                </c:pt>
                <c:pt idx="29">
                  <c:v>88.399312903227028</c:v>
                </c:pt>
                <c:pt idx="30">
                  <c:v>87.558748913655933</c:v>
                </c:pt>
                <c:pt idx="31">
                  <c:v>86.80355795940909</c:v>
                </c:pt>
                <c:pt idx="32">
                  <c:v>85.808183036189291</c:v>
                </c:pt>
                <c:pt idx="33">
                  <c:v>84.748822751791906</c:v>
                </c:pt>
                <c:pt idx="34">
                  <c:v>83.951285539169788</c:v>
                </c:pt>
                <c:pt idx="35">
                  <c:v>83.342882496942096</c:v>
                </c:pt>
                <c:pt idx="36">
                  <c:v>82.895248156894851</c:v>
                </c:pt>
                <c:pt idx="37">
                  <c:v>82.066377741703647</c:v>
                </c:pt>
                <c:pt idx="38">
                  <c:v>80.758096577153765</c:v>
                </c:pt>
                <c:pt idx="39">
                  <c:v>79.911039557840667</c:v>
                </c:pt>
                <c:pt idx="40">
                  <c:v>79.537214648990414</c:v>
                </c:pt>
                <c:pt idx="41">
                  <c:v>79.007861973766182</c:v>
                </c:pt>
                <c:pt idx="42">
                  <c:v>79.548793771411795</c:v>
                </c:pt>
                <c:pt idx="43">
                  <c:v>79.836204106194089</c:v>
                </c:pt>
                <c:pt idx="44">
                  <c:v>80.068402473366859</c:v>
                </c:pt>
                <c:pt idx="45">
                  <c:v>79.598769731948366</c:v>
                </c:pt>
                <c:pt idx="46">
                  <c:v>79.273747367740626</c:v>
                </c:pt>
                <c:pt idx="47">
                  <c:v>78.785278640171569</c:v>
                </c:pt>
                <c:pt idx="48">
                  <c:v>78.369918074377367</c:v>
                </c:pt>
                <c:pt idx="49">
                  <c:v>77.717094480739149</c:v>
                </c:pt>
                <c:pt idx="50">
                  <c:v>77.169193208955562</c:v>
                </c:pt>
                <c:pt idx="51">
                  <c:v>76.701315186319022</c:v>
                </c:pt>
                <c:pt idx="52">
                  <c:v>76.525306980264418</c:v>
                </c:pt>
                <c:pt idx="53">
                  <c:v>76.586576241257418</c:v>
                </c:pt>
                <c:pt idx="54">
                  <c:v>76.494782502254708</c:v>
                </c:pt>
                <c:pt idx="55">
                  <c:v>76.319248231322675</c:v>
                </c:pt>
                <c:pt idx="56">
                  <c:v>76.121332766130749</c:v>
                </c:pt>
                <c:pt idx="57">
                  <c:v>75.939078976586927</c:v>
                </c:pt>
                <c:pt idx="58">
                  <c:v>75.727043255471614</c:v>
                </c:pt>
                <c:pt idx="59">
                  <c:v>75.305333388496038</c:v>
                </c:pt>
                <c:pt idx="60">
                  <c:v>74.990373818458508</c:v>
                </c:pt>
                <c:pt idx="61">
                  <c:v>74.373077277058925</c:v>
                </c:pt>
                <c:pt idx="62">
                  <c:v>74.254270444347981</c:v>
                </c:pt>
                <c:pt idx="63">
                  <c:v>73.973172389268754</c:v>
                </c:pt>
                <c:pt idx="64">
                  <c:v>73.634453901322658</c:v>
                </c:pt>
                <c:pt idx="65">
                  <c:v>73.480145595571969</c:v>
                </c:pt>
                <c:pt idx="66">
                  <c:v>73.201978078872244</c:v>
                </c:pt>
                <c:pt idx="67">
                  <c:v>73.216621403152885</c:v>
                </c:pt>
                <c:pt idx="68">
                  <c:v>72.895879533206781</c:v>
                </c:pt>
                <c:pt idx="69">
                  <c:v>72.489935892210411</c:v>
                </c:pt>
                <c:pt idx="70">
                  <c:v>72.208323430830177</c:v>
                </c:pt>
                <c:pt idx="71">
                  <c:v>71.834782561510309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2-4ABB-9EE4-15088C1F7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373375"/>
        <c:axId val="1456379199"/>
      </c:areaChart>
      <c:lineChart>
        <c:grouping val="standard"/>
        <c:varyColors val="0"/>
        <c:ser>
          <c:idx val="1"/>
          <c:order val="0"/>
          <c:tx>
            <c:strRef>
              <c:f>'BRL PP Chart desde 2019'!$D$1</c:f>
              <c:strCache>
                <c:ptCount val="1"/>
                <c:pt idx="0">
                  <c:v>Real (jan/19 a dez/24)</c:v>
                </c:pt>
              </c:strCache>
            </c:strRef>
          </c:tx>
          <c:spPr>
            <a:ln w="34925" cap="rnd">
              <a:solidFill>
                <a:schemeClr val="bg1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366"/>
              <c:layout>
                <c:manualLayout>
                  <c:x val="-7.8072583104605242E-2"/>
                  <c:y val="-9.0032154340836168E-2"/>
                </c:manualLayout>
              </c:layout>
              <c:numFmt formatCode="&quot;R$&quot;\ 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Inter" panose="02000503000000020004" pitchFamily="2" charset="0"/>
                      <a:ea typeface="Inter" panose="02000503000000020004" pitchFamily="2" charset="0"/>
                      <a:cs typeface="Open Sans" panose="020B0606030504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02-4ABB-9EE4-15088C1F7E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Inter" panose="02000503000000020004" pitchFamily="2" charset="0"/>
                    <a:ea typeface="Inter" panose="02000503000000020004" pitchFamily="2" charset="0"/>
                    <a:cs typeface="Open Sans" panose="020B060603050402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'BRL PP Chart desde 2019'!$C$297:$C$368</c:f>
              <c:numCache>
                <c:formatCode>mmm\-yy</c:formatCode>
                <c:ptCount val="72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</c:numCache>
            </c:numRef>
          </c:cat>
          <c:val>
            <c:numRef>
              <c:f>'BRL PP Chart desde 2019'!$D$297:$D$368</c:f>
              <c:numCache>
                <c:formatCode>_(* #,##0.00_);_(* \(#,##0.00\);_(* "-"??_);_(@_)</c:formatCode>
                <c:ptCount val="72"/>
                <c:pt idx="0">
                  <c:v>99.681020733652304</c:v>
                </c:pt>
                <c:pt idx="1">
                  <c:v>99.254227555165087</c:v>
                </c:pt>
                <c:pt idx="2">
                  <c:v>98.515362337632837</c:v>
                </c:pt>
                <c:pt idx="3">
                  <c:v>97.957007395478612</c:v>
                </c:pt>
                <c:pt idx="4">
                  <c:v>97.82982861827486</c:v>
                </c:pt>
                <c:pt idx="5">
                  <c:v>97.820046613613485</c:v>
                </c:pt>
                <c:pt idx="6">
                  <c:v>97.6345409857406</c:v>
                </c:pt>
                <c:pt idx="7">
                  <c:v>97.527260998642063</c:v>
                </c:pt>
                <c:pt idx="8">
                  <c:v>97.566287513647524</c:v>
                </c:pt>
                <c:pt idx="9">
                  <c:v>97.468818694952589</c:v>
                </c:pt>
                <c:pt idx="10">
                  <c:v>96.97425001985134</c:v>
                </c:pt>
                <c:pt idx="11">
                  <c:v>95.871725180278133</c:v>
                </c:pt>
                <c:pt idx="12">
                  <c:v>95.670816465700156</c:v>
                </c:pt>
                <c:pt idx="13">
                  <c:v>95.432235876010139</c:v>
                </c:pt>
                <c:pt idx="14">
                  <c:v>95.36548003998216</c:v>
                </c:pt>
                <c:pt idx="15">
                  <c:v>95.662032340236891</c:v>
                </c:pt>
                <c:pt idx="16">
                  <c:v>96.02693469206676</c:v>
                </c:pt>
                <c:pt idx="17">
                  <c:v>95.777912120553324</c:v>
                </c:pt>
                <c:pt idx="18">
                  <c:v>95.43434846607542</c:v>
                </c:pt>
                <c:pt idx="19">
                  <c:v>95.205854415478285</c:v>
                </c:pt>
                <c:pt idx="20">
                  <c:v>94.60041178008575</c:v>
                </c:pt>
                <c:pt idx="21">
                  <c:v>93.793785227132403</c:v>
                </c:pt>
                <c:pt idx="22">
                  <c:v>92.966384405919726</c:v>
                </c:pt>
                <c:pt idx="23">
                  <c:v>91.728055654582846</c:v>
                </c:pt>
                <c:pt idx="24">
                  <c:v>91.499307386117565</c:v>
                </c:pt>
                <c:pt idx="25">
                  <c:v>90.719122928928783</c:v>
                </c:pt>
                <c:pt idx="26">
                  <c:v>89.88320908444345</c:v>
                </c:pt>
                <c:pt idx="27">
                  <c:v>89.605432244485527</c:v>
                </c:pt>
                <c:pt idx="28">
                  <c:v>88.867829261614148</c:v>
                </c:pt>
                <c:pt idx="29">
                  <c:v>88.399312903227028</c:v>
                </c:pt>
                <c:pt idx="30">
                  <c:v>87.558748913655933</c:v>
                </c:pt>
                <c:pt idx="31">
                  <c:v>86.80355795940909</c:v>
                </c:pt>
                <c:pt idx="32">
                  <c:v>85.808183036189291</c:v>
                </c:pt>
                <c:pt idx="33">
                  <c:v>84.748822751791906</c:v>
                </c:pt>
                <c:pt idx="34">
                  <c:v>83.951285539169788</c:v>
                </c:pt>
                <c:pt idx="35">
                  <c:v>83.342882496942096</c:v>
                </c:pt>
                <c:pt idx="36">
                  <c:v>82.895248156894851</c:v>
                </c:pt>
                <c:pt idx="37">
                  <c:v>82.066377741703647</c:v>
                </c:pt>
                <c:pt idx="38">
                  <c:v>80.758096577153765</c:v>
                </c:pt>
                <c:pt idx="39">
                  <c:v>79.911039557840667</c:v>
                </c:pt>
                <c:pt idx="40">
                  <c:v>79.537214648990414</c:v>
                </c:pt>
                <c:pt idx="41">
                  <c:v>79.007861973766182</c:v>
                </c:pt>
                <c:pt idx="42">
                  <c:v>79.548793771411795</c:v>
                </c:pt>
                <c:pt idx="43">
                  <c:v>79.836204106194089</c:v>
                </c:pt>
                <c:pt idx="44">
                  <c:v>80.068402473366859</c:v>
                </c:pt>
                <c:pt idx="45">
                  <c:v>79.598769731948366</c:v>
                </c:pt>
                <c:pt idx="46">
                  <c:v>79.273747367740626</c:v>
                </c:pt>
                <c:pt idx="47">
                  <c:v>78.785278640171569</c:v>
                </c:pt>
                <c:pt idx="48">
                  <c:v>78.369918074377367</c:v>
                </c:pt>
                <c:pt idx="49">
                  <c:v>77.717094480739149</c:v>
                </c:pt>
                <c:pt idx="50">
                  <c:v>77.169193208955562</c:v>
                </c:pt>
                <c:pt idx="51">
                  <c:v>76.701315186319022</c:v>
                </c:pt>
                <c:pt idx="52">
                  <c:v>76.525306980264418</c:v>
                </c:pt>
                <c:pt idx="53">
                  <c:v>76.586576241257418</c:v>
                </c:pt>
                <c:pt idx="54">
                  <c:v>76.494782502254708</c:v>
                </c:pt>
                <c:pt idx="55">
                  <c:v>76.319248231322675</c:v>
                </c:pt>
                <c:pt idx="56">
                  <c:v>76.121332766130749</c:v>
                </c:pt>
                <c:pt idx="57">
                  <c:v>75.939078976586927</c:v>
                </c:pt>
                <c:pt idx="58">
                  <c:v>75.727043255471614</c:v>
                </c:pt>
                <c:pt idx="59">
                  <c:v>75.305333388496038</c:v>
                </c:pt>
                <c:pt idx="60">
                  <c:v>74.990373818458508</c:v>
                </c:pt>
                <c:pt idx="61">
                  <c:v>74.373077277058925</c:v>
                </c:pt>
                <c:pt idx="62">
                  <c:v>74.254270444347981</c:v>
                </c:pt>
                <c:pt idx="63">
                  <c:v>73.973172389268754</c:v>
                </c:pt>
                <c:pt idx="64">
                  <c:v>73.634453901322658</c:v>
                </c:pt>
                <c:pt idx="65">
                  <c:v>73.480145595571969</c:v>
                </c:pt>
                <c:pt idx="66">
                  <c:v>73.201978078872244</c:v>
                </c:pt>
                <c:pt idx="67">
                  <c:v>73.216621403152885</c:v>
                </c:pt>
                <c:pt idx="68">
                  <c:v>72.895879533206781</c:v>
                </c:pt>
                <c:pt idx="69">
                  <c:v>72.489935892210411</c:v>
                </c:pt>
                <c:pt idx="70">
                  <c:v>72.208323430830177</c:v>
                </c:pt>
                <c:pt idx="71">
                  <c:v>71.834782561510309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02-4ABB-9EE4-15088C1F7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6522095"/>
        <c:axId val="916522511"/>
      </c:lineChart>
      <c:dateAx>
        <c:axId val="916522095"/>
        <c:scaling>
          <c:orientation val="minMax"/>
        </c:scaling>
        <c:delete val="0"/>
        <c:axPos val="b"/>
        <c:numFmt formatCode="[$-416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Inter" panose="02000503000000020004" pitchFamily="2" charset="0"/>
                <a:ea typeface="Inter" panose="02000503000000020004" pitchFamily="2" charset="0"/>
                <a:cs typeface="Open Sans" panose="020B0606030504020204" pitchFamily="34" charset="0"/>
              </a:defRPr>
            </a:pPr>
            <a:endParaRPr lang="pt-BR"/>
          </a:p>
        </c:txPr>
        <c:crossAx val="916522511"/>
        <c:crosses val="autoZero"/>
        <c:auto val="1"/>
        <c:lblOffset val="100"/>
        <c:baseTimeUnit val="months"/>
      </c:dateAx>
      <c:valAx>
        <c:axId val="91652251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Inter" panose="02000503000000020004" pitchFamily="2" charset="0"/>
                <a:ea typeface="Inter" panose="02000503000000020004" pitchFamily="2" charset="0"/>
                <a:cs typeface="Open Sans" panose="020B0606030504020204" pitchFamily="34" charset="0"/>
              </a:defRPr>
            </a:pPr>
            <a:endParaRPr lang="pt-BR"/>
          </a:p>
        </c:txPr>
        <c:crossAx val="916522095"/>
        <c:crosses val="autoZero"/>
        <c:crossBetween val="between"/>
      </c:valAx>
      <c:valAx>
        <c:axId val="1456379199"/>
        <c:scaling>
          <c:orientation val="minMax"/>
          <c:max val="100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Inter" panose="02000503000000020004" pitchFamily="2" charset="0"/>
                <a:ea typeface="Inter" panose="02000503000000020004" pitchFamily="2" charset="0"/>
                <a:cs typeface="Open Sans" panose="020B0606030504020204" pitchFamily="34" charset="0"/>
              </a:defRPr>
            </a:pPr>
            <a:endParaRPr lang="pt-BR"/>
          </a:p>
        </c:txPr>
        <c:crossAx val="1456373375"/>
        <c:crosses val="max"/>
        <c:crossBetween val="between"/>
      </c:valAx>
      <c:dateAx>
        <c:axId val="145637337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45637919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/>
              </a:solidFill>
              <a:latin typeface="Inter" panose="02000503000000020004" pitchFamily="2" charset="0"/>
              <a:ea typeface="Inter" panose="02000503000000020004" pitchFamily="2" charset="0"/>
              <a:cs typeface="Open Sans" panose="020B0606030504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400">
          <a:solidFill>
            <a:schemeClr val="bg1"/>
          </a:solidFill>
          <a:latin typeface="Inter" panose="02000503000000020004" pitchFamily="2" charset="0"/>
          <a:ea typeface="Inter" panose="02000503000000020004" pitchFamily="2" charset="0"/>
          <a:cs typeface="Open Sans" panose="020B0606030504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'BRL PP Chart desde 2019'!$F$1</c:f>
              <c:strCache>
                <c:ptCount val="1"/>
                <c:pt idx="0">
                  <c:v>Taxa de Inflação Mensal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'BRL PP Chart desde 2019'!$C$4:$C$360</c:f>
              <c:numCache>
                <c:formatCode>mmm\-yy</c:formatCode>
                <c:ptCount val="357"/>
                <c:pt idx="0">
                  <c:v>34547</c:v>
                </c:pt>
                <c:pt idx="1">
                  <c:v>34578</c:v>
                </c:pt>
                <c:pt idx="2">
                  <c:v>34608</c:v>
                </c:pt>
                <c:pt idx="3">
                  <c:v>34639</c:v>
                </c:pt>
                <c:pt idx="4">
                  <c:v>34669</c:v>
                </c:pt>
                <c:pt idx="5">
                  <c:v>34700</c:v>
                </c:pt>
                <c:pt idx="6">
                  <c:v>34731</c:v>
                </c:pt>
                <c:pt idx="7">
                  <c:v>34759</c:v>
                </c:pt>
                <c:pt idx="8">
                  <c:v>34790</c:v>
                </c:pt>
                <c:pt idx="9">
                  <c:v>34820</c:v>
                </c:pt>
                <c:pt idx="10">
                  <c:v>34851</c:v>
                </c:pt>
                <c:pt idx="11">
                  <c:v>34881</c:v>
                </c:pt>
                <c:pt idx="12">
                  <c:v>34912</c:v>
                </c:pt>
                <c:pt idx="13">
                  <c:v>34943</c:v>
                </c:pt>
                <c:pt idx="14">
                  <c:v>34973</c:v>
                </c:pt>
                <c:pt idx="15">
                  <c:v>35004</c:v>
                </c:pt>
                <c:pt idx="16">
                  <c:v>35034</c:v>
                </c:pt>
                <c:pt idx="17">
                  <c:v>35065</c:v>
                </c:pt>
                <c:pt idx="18">
                  <c:v>35096</c:v>
                </c:pt>
                <c:pt idx="19">
                  <c:v>35125</c:v>
                </c:pt>
                <c:pt idx="20">
                  <c:v>35156</c:v>
                </c:pt>
                <c:pt idx="21">
                  <c:v>35186</c:v>
                </c:pt>
                <c:pt idx="22">
                  <c:v>35217</c:v>
                </c:pt>
                <c:pt idx="23">
                  <c:v>35247</c:v>
                </c:pt>
                <c:pt idx="24">
                  <c:v>35278</c:v>
                </c:pt>
                <c:pt idx="25">
                  <c:v>35309</c:v>
                </c:pt>
                <c:pt idx="26">
                  <c:v>35339</c:v>
                </c:pt>
                <c:pt idx="27">
                  <c:v>35370</c:v>
                </c:pt>
                <c:pt idx="28">
                  <c:v>35400</c:v>
                </c:pt>
                <c:pt idx="29">
                  <c:v>35431</c:v>
                </c:pt>
                <c:pt idx="30">
                  <c:v>35462</c:v>
                </c:pt>
                <c:pt idx="31">
                  <c:v>35490</c:v>
                </c:pt>
                <c:pt idx="32">
                  <c:v>35521</c:v>
                </c:pt>
                <c:pt idx="33">
                  <c:v>35551</c:v>
                </c:pt>
                <c:pt idx="34">
                  <c:v>35582</c:v>
                </c:pt>
                <c:pt idx="35">
                  <c:v>35612</c:v>
                </c:pt>
                <c:pt idx="36">
                  <c:v>35643</c:v>
                </c:pt>
                <c:pt idx="37">
                  <c:v>35674</c:v>
                </c:pt>
                <c:pt idx="38">
                  <c:v>35704</c:v>
                </c:pt>
                <c:pt idx="39">
                  <c:v>35735</c:v>
                </c:pt>
                <c:pt idx="40">
                  <c:v>35765</c:v>
                </c:pt>
                <c:pt idx="41">
                  <c:v>35796</c:v>
                </c:pt>
                <c:pt idx="42">
                  <c:v>35827</c:v>
                </c:pt>
                <c:pt idx="43">
                  <c:v>35855</c:v>
                </c:pt>
                <c:pt idx="44">
                  <c:v>35886</c:v>
                </c:pt>
                <c:pt idx="45">
                  <c:v>35916</c:v>
                </c:pt>
                <c:pt idx="46">
                  <c:v>35947</c:v>
                </c:pt>
                <c:pt idx="47">
                  <c:v>35977</c:v>
                </c:pt>
                <c:pt idx="48">
                  <c:v>36008</c:v>
                </c:pt>
                <c:pt idx="49">
                  <c:v>36039</c:v>
                </c:pt>
                <c:pt idx="50">
                  <c:v>36069</c:v>
                </c:pt>
                <c:pt idx="51">
                  <c:v>36100</c:v>
                </c:pt>
                <c:pt idx="52">
                  <c:v>36130</c:v>
                </c:pt>
                <c:pt idx="53">
                  <c:v>36161</c:v>
                </c:pt>
                <c:pt idx="54">
                  <c:v>36192</c:v>
                </c:pt>
                <c:pt idx="55">
                  <c:v>36220</c:v>
                </c:pt>
                <c:pt idx="56">
                  <c:v>36251</c:v>
                </c:pt>
                <c:pt idx="57">
                  <c:v>36281</c:v>
                </c:pt>
                <c:pt idx="58">
                  <c:v>36312</c:v>
                </c:pt>
                <c:pt idx="59">
                  <c:v>36342</c:v>
                </c:pt>
                <c:pt idx="60">
                  <c:v>36373</c:v>
                </c:pt>
                <c:pt idx="61">
                  <c:v>36404</c:v>
                </c:pt>
                <c:pt idx="62">
                  <c:v>36434</c:v>
                </c:pt>
                <c:pt idx="63">
                  <c:v>36465</c:v>
                </c:pt>
                <c:pt idx="64">
                  <c:v>36495</c:v>
                </c:pt>
                <c:pt idx="65">
                  <c:v>36526</c:v>
                </c:pt>
                <c:pt idx="66">
                  <c:v>36557</c:v>
                </c:pt>
                <c:pt idx="67">
                  <c:v>36586</c:v>
                </c:pt>
                <c:pt idx="68">
                  <c:v>36617</c:v>
                </c:pt>
                <c:pt idx="69">
                  <c:v>36647</c:v>
                </c:pt>
                <c:pt idx="70">
                  <c:v>36678</c:v>
                </c:pt>
                <c:pt idx="71">
                  <c:v>36708</c:v>
                </c:pt>
                <c:pt idx="72">
                  <c:v>36739</c:v>
                </c:pt>
                <c:pt idx="73">
                  <c:v>36770</c:v>
                </c:pt>
                <c:pt idx="74">
                  <c:v>36800</c:v>
                </c:pt>
                <c:pt idx="75">
                  <c:v>36831</c:v>
                </c:pt>
                <c:pt idx="76">
                  <c:v>36861</c:v>
                </c:pt>
                <c:pt idx="77">
                  <c:v>36892</c:v>
                </c:pt>
                <c:pt idx="78">
                  <c:v>36923</c:v>
                </c:pt>
                <c:pt idx="79">
                  <c:v>36951</c:v>
                </c:pt>
                <c:pt idx="80">
                  <c:v>36982</c:v>
                </c:pt>
                <c:pt idx="81">
                  <c:v>37012</c:v>
                </c:pt>
                <c:pt idx="82">
                  <c:v>37043</c:v>
                </c:pt>
                <c:pt idx="83">
                  <c:v>37073</c:v>
                </c:pt>
                <c:pt idx="84">
                  <c:v>37104</c:v>
                </c:pt>
                <c:pt idx="85">
                  <c:v>37135</c:v>
                </c:pt>
                <c:pt idx="86">
                  <c:v>37165</c:v>
                </c:pt>
                <c:pt idx="87">
                  <c:v>37196</c:v>
                </c:pt>
                <c:pt idx="88">
                  <c:v>37226</c:v>
                </c:pt>
                <c:pt idx="89">
                  <c:v>37257</c:v>
                </c:pt>
                <c:pt idx="90">
                  <c:v>37288</c:v>
                </c:pt>
                <c:pt idx="91">
                  <c:v>37316</c:v>
                </c:pt>
                <c:pt idx="92">
                  <c:v>37347</c:v>
                </c:pt>
                <c:pt idx="93">
                  <c:v>37377</c:v>
                </c:pt>
                <c:pt idx="94">
                  <c:v>37408</c:v>
                </c:pt>
                <c:pt idx="95">
                  <c:v>37438</c:v>
                </c:pt>
                <c:pt idx="96">
                  <c:v>37469</c:v>
                </c:pt>
                <c:pt idx="97">
                  <c:v>37500</c:v>
                </c:pt>
                <c:pt idx="98">
                  <c:v>37530</c:v>
                </c:pt>
                <c:pt idx="99">
                  <c:v>37561</c:v>
                </c:pt>
                <c:pt idx="100">
                  <c:v>37591</c:v>
                </c:pt>
                <c:pt idx="101">
                  <c:v>37622</c:v>
                </c:pt>
                <c:pt idx="102">
                  <c:v>37653</c:v>
                </c:pt>
                <c:pt idx="103">
                  <c:v>37681</c:v>
                </c:pt>
                <c:pt idx="104">
                  <c:v>37712</c:v>
                </c:pt>
                <c:pt idx="105">
                  <c:v>37742</c:v>
                </c:pt>
                <c:pt idx="106">
                  <c:v>37773</c:v>
                </c:pt>
                <c:pt idx="107">
                  <c:v>37803</c:v>
                </c:pt>
                <c:pt idx="108">
                  <c:v>37834</c:v>
                </c:pt>
                <c:pt idx="109">
                  <c:v>37865</c:v>
                </c:pt>
                <c:pt idx="110">
                  <c:v>37895</c:v>
                </c:pt>
                <c:pt idx="111">
                  <c:v>37926</c:v>
                </c:pt>
                <c:pt idx="112">
                  <c:v>37956</c:v>
                </c:pt>
                <c:pt idx="113">
                  <c:v>37987</c:v>
                </c:pt>
                <c:pt idx="114">
                  <c:v>38018</c:v>
                </c:pt>
                <c:pt idx="115">
                  <c:v>38047</c:v>
                </c:pt>
                <c:pt idx="116">
                  <c:v>38078</c:v>
                </c:pt>
                <c:pt idx="117">
                  <c:v>38108</c:v>
                </c:pt>
                <c:pt idx="118">
                  <c:v>38139</c:v>
                </c:pt>
                <c:pt idx="119">
                  <c:v>38169</c:v>
                </c:pt>
                <c:pt idx="120">
                  <c:v>38200</c:v>
                </c:pt>
                <c:pt idx="121">
                  <c:v>38231</c:v>
                </c:pt>
                <c:pt idx="122">
                  <c:v>38261</c:v>
                </c:pt>
                <c:pt idx="123">
                  <c:v>38292</c:v>
                </c:pt>
                <c:pt idx="124">
                  <c:v>38322</c:v>
                </c:pt>
                <c:pt idx="125">
                  <c:v>38353</c:v>
                </c:pt>
                <c:pt idx="126">
                  <c:v>38384</c:v>
                </c:pt>
                <c:pt idx="127">
                  <c:v>38412</c:v>
                </c:pt>
                <c:pt idx="128">
                  <c:v>38443</c:v>
                </c:pt>
                <c:pt idx="129">
                  <c:v>38473</c:v>
                </c:pt>
                <c:pt idx="130">
                  <c:v>38504</c:v>
                </c:pt>
                <c:pt idx="131">
                  <c:v>38534</c:v>
                </c:pt>
                <c:pt idx="132">
                  <c:v>38565</c:v>
                </c:pt>
                <c:pt idx="133">
                  <c:v>38596</c:v>
                </c:pt>
                <c:pt idx="134">
                  <c:v>38626</c:v>
                </c:pt>
                <c:pt idx="135">
                  <c:v>38657</c:v>
                </c:pt>
                <c:pt idx="136">
                  <c:v>38687</c:v>
                </c:pt>
                <c:pt idx="137">
                  <c:v>38718</c:v>
                </c:pt>
                <c:pt idx="138">
                  <c:v>38749</c:v>
                </c:pt>
                <c:pt idx="139">
                  <c:v>38777</c:v>
                </c:pt>
                <c:pt idx="140">
                  <c:v>38808</c:v>
                </c:pt>
                <c:pt idx="141">
                  <c:v>38838</c:v>
                </c:pt>
                <c:pt idx="142">
                  <c:v>38869</c:v>
                </c:pt>
                <c:pt idx="143">
                  <c:v>38899</c:v>
                </c:pt>
                <c:pt idx="144">
                  <c:v>38930</c:v>
                </c:pt>
                <c:pt idx="145">
                  <c:v>38961</c:v>
                </c:pt>
                <c:pt idx="146">
                  <c:v>38991</c:v>
                </c:pt>
                <c:pt idx="147">
                  <c:v>39022</c:v>
                </c:pt>
                <c:pt idx="148">
                  <c:v>39052</c:v>
                </c:pt>
                <c:pt idx="149">
                  <c:v>39083</c:v>
                </c:pt>
                <c:pt idx="150">
                  <c:v>39114</c:v>
                </c:pt>
                <c:pt idx="151">
                  <c:v>39142</c:v>
                </c:pt>
                <c:pt idx="152">
                  <c:v>39173</c:v>
                </c:pt>
                <c:pt idx="153">
                  <c:v>39203</c:v>
                </c:pt>
                <c:pt idx="154">
                  <c:v>39234</c:v>
                </c:pt>
                <c:pt idx="155">
                  <c:v>39264</c:v>
                </c:pt>
                <c:pt idx="156">
                  <c:v>39295</c:v>
                </c:pt>
                <c:pt idx="157">
                  <c:v>39326</c:v>
                </c:pt>
                <c:pt idx="158">
                  <c:v>39356</c:v>
                </c:pt>
                <c:pt idx="159">
                  <c:v>39387</c:v>
                </c:pt>
                <c:pt idx="160">
                  <c:v>39417</c:v>
                </c:pt>
                <c:pt idx="161">
                  <c:v>39448</c:v>
                </c:pt>
                <c:pt idx="162">
                  <c:v>39479</c:v>
                </c:pt>
                <c:pt idx="163">
                  <c:v>39508</c:v>
                </c:pt>
                <c:pt idx="164">
                  <c:v>39539</c:v>
                </c:pt>
                <c:pt idx="165">
                  <c:v>39569</c:v>
                </c:pt>
                <c:pt idx="166">
                  <c:v>39600</c:v>
                </c:pt>
                <c:pt idx="167">
                  <c:v>39630</c:v>
                </c:pt>
                <c:pt idx="168">
                  <c:v>39661</c:v>
                </c:pt>
                <c:pt idx="169">
                  <c:v>39692</c:v>
                </c:pt>
                <c:pt idx="170">
                  <c:v>39722</c:v>
                </c:pt>
                <c:pt idx="171">
                  <c:v>39753</c:v>
                </c:pt>
                <c:pt idx="172">
                  <c:v>39783</c:v>
                </c:pt>
                <c:pt idx="173">
                  <c:v>39814</c:v>
                </c:pt>
                <c:pt idx="174">
                  <c:v>39845</c:v>
                </c:pt>
                <c:pt idx="175">
                  <c:v>39873</c:v>
                </c:pt>
                <c:pt idx="176">
                  <c:v>39904</c:v>
                </c:pt>
                <c:pt idx="177">
                  <c:v>39934</c:v>
                </c:pt>
                <c:pt idx="178">
                  <c:v>39965</c:v>
                </c:pt>
                <c:pt idx="179">
                  <c:v>39995</c:v>
                </c:pt>
                <c:pt idx="180">
                  <c:v>40026</c:v>
                </c:pt>
                <c:pt idx="181">
                  <c:v>40057</c:v>
                </c:pt>
                <c:pt idx="182">
                  <c:v>40087</c:v>
                </c:pt>
                <c:pt idx="183">
                  <c:v>40118</c:v>
                </c:pt>
                <c:pt idx="184">
                  <c:v>40148</c:v>
                </c:pt>
                <c:pt idx="185">
                  <c:v>40179</c:v>
                </c:pt>
                <c:pt idx="186">
                  <c:v>40210</c:v>
                </c:pt>
                <c:pt idx="187">
                  <c:v>40238</c:v>
                </c:pt>
                <c:pt idx="188">
                  <c:v>40269</c:v>
                </c:pt>
                <c:pt idx="189">
                  <c:v>40299</c:v>
                </c:pt>
                <c:pt idx="190">
                  <c:v>40330</c:v>
                </c:pt>
                <c:pt idx="191">
                  <c:v>40360</c:v>
                </c:pt>
                <c:pt idx="192">
                  <c:v>40391</c:v>
                </c:pt>
                <c:pt idx="193">
                  <c:v>40422</c:v>
                </c:pt>
                <c:pt idx="194">
                  <c:v>40452</c:v>
                </c:pt>
                <c:pt idx="195">
                  <c:v>40483</c:v>
                </c:pt>
                <c:pt idx="196">
                  <c:v>40513</c:v>
                </c:pt>
                <c:pt idx="197">
                  <c:v>40544</c:v>
                </c:pt>
                <c:pt idx="198">
                  <c:v>40575</c:v>
                </c:pt>
                <c:pt idx="199">
                  <c:v>40603</c:v>
                </c:pt>
                <c:pt idx="200">
                  <c:v>40634</c:v>
                </c:pt>
                <c:pt idx="201">
                  <c:v>40664</c:v>
                </c:pt>
                <c:pt idx="202">
                  <c:v>40695</c:v>
                </c:pt>
                <c:pt idx="203">
                  <c:v>40725</c:v>
                </c:pt>
                <c:pt idx="204">
                  <c:v>40756</c:v>
                </c:pt>
                <c:pt idx="205">
                  <c:v>40787</c:v>
                </c:pt>
                <c:pt idx="206">
                  <c:v>40817</c:v>
                </c:pt>
                <c:pt idx="207">
                  <c:v>40848</c:v>
                </c:pt>
                <c:pt idx="208">
                  <c:v>40878</c:v>
                </c:pt>
                <c:pt idx="209">
                  <c:v>40909</c:v>
                </c:pt>
                <c:pt idx="210">
                  <c:v>40940</c:v>
                </c:pt>
                <c:pt idx="211">
                  <c:v>40969</c:v>
                </c:pt>
                <c:pt idx="212">
                  <c:v>41000</c:v>
                </c:pt>
                <c:pt idx="213">
                  <c:v>41030</c:v>
                </c:pt>
                <c:pt idx="214">
                  <c:v>41061</c:v>
                </c:pt>
                <c:pt idx="215">
                  <c:v>41091</c:v>
                </c:pt>
                <c:pt idx="216">
                  <c:v>41122</c:v>
                </c:pt>
                <c:pt idx="217">
                  <c:v>41153</c:v>
                </c:pt>
                <c:pt idx="218">
                  <c:v>41183</c:v>
                </c:pt>
                <c:pt idx="219">
                  <c:v>41214</c:v>
                </c:pt>
                <c:pt idx="220">
                  <c:v>41244</c:v>
                </c:pt>
                <c:pt idx="221">
                  <c:v>41275</c:v>
                </c:pt>
                <c:pt idx="222">
                  <c:v>41306</c:v>
                </c:pt>
                <c:pt idx="223">
                  <c:v>41334</c:v>
                </c:pt>
                <c:pt idx="224">
                  <c:v>41365</c:v>
                </c:pt>
                <c:pt idx="225">
                  <c:v>41395</c:v>
                </c:pt>
                <c:pt idx="226">
                  <c:v>41426</c:v>
                </c:pt>
                <c:pt idx="227">
                  <c:v>41456</c:v>
                </c:pt>
                <c:pt idx="228">
                  <c:v>41487</c:v>
                </c:pt>
                <c:pt idx="229">
                  <c:v>41518</c:v>
                </c:pt>
                <c:pt idx="230">
                  <c:v>41548</c:v>
                </c:pt>
                <c:pt idx="231">
                  <c:v>41579</c:v>
                </c:pt>
                <c:pt idx="232">
                  <c:v>41609</c:v>
                </c:pt>
                <c:pt idx="233">
                  <c:v>41640</c:v>
                </c:pt>
                <c:pt idx="234">
                  <c:v>41671</c:v>
                </c:pt>
                <c:pt idx="235">
                  <c:v>41699</c:v>
                </c:pt>
                <c:pt idx="236">
                  <c:v>41730</c:v>
                </c:pt>
                <c:pt idx="237">
                  <c:v>41760</c:v>
                </c:pt>
                <c:pt idx="238">
                  <c:v>41791</c:v>
                </c:pt>
                <c:pt idx="239">
                  <c:v>41821</c:v>
                </c:pt>
                <c:pt idx="240">
                  <c:v>41852</c:v>
                </c:pt>
                <c:pt idx="241">
                  <c:v>41883</c:v>
                </c:pt>
                <c:pt idx="242">
                  <c:v>41913</c:v>
                </c:pt>
                <c:pt idx="243">
                  <c:v>41944</c:v>
                </c:pt>
                <c:pt idx="244">
                  <c:v>41974</c:v>
                </c:pt>
                <c:pt idx="245">
                  <c:v>42005</c:v>
                </c:pt>
                <c:pt idx="246">
                  <c:v>42036</c:v>
                </c:pt>
                <c:pt idx="247">
                  <c:v>42064</c:v>
                </c:pt>
                <c:pt idx="248">
                  <c:v>42095</c:v>
                </c:pt>
                <c:pt idx="249">
                  <c:v>42125</c:v>
                </c:pt>
                <c:pt idx="250">
                  <c:v>42156</c:v>
                </c:pt>
                <c:pt idx="251">
                  <c:v>42186</c:v>
                </c:pt>
                <c:pt idx="252">
                  <c:v>42217</c:v>
                </c:pt>
                <c:pt idx="253">
                  <c:v>42248</c:v>
                </c:pt>
                <c:pt idx="254">
                  <c:v>42278</c:v>
                </c:pt>
                <c:pt idx="255">
                  <c:v>42309</c:v>
                </c:pt>
                <c:pt idx="256">
                  <c:v>42339</c:v>
                </c:pt>
                <c:pt idx="257">
                  <c:v>42370</c:v>
                </c:pt>
                <c:pt idx="258">
                  <c:v>42401</c:v>
                </c:pt>
                <c:pt idx="259">
                  <c:v>42430</c:v>
                </c:pt>
                <c:pt idx="260">
                  <c:v>42461</c:v>
                </c:pt>
                <c:pt idx="261">
                  <c:v>42491</c:v>
                </c:pt>
                <c:pt idx="262">
                  <c:v>42522</c:v>
                </c:pt>
                <c:pt idx="263">
                  <c:v>42552</c:v>
                </c:pt>
                <c:pt idx="264">
                  <c:v>42583</c:v>
                </c:pt>
                <c:pt idx="265">
                  <c:v>42614</c:v>
                </c:pt>
                <c:pt idx="266">
                  <c:v>42644</c:v>
                </c:pt>
                <c:pt idx="267">
                  <c:v>42675</c:v>
                </c:pt>
                <c:pt idx="268">
                  <c:v>42705</c:v>
                </c:pt>
                <c:pt idx="269">
                  <c:v>42736</c:v>
                </c:pt>
                <c:pt idx="270">
                  <c:v>42767</c:v>
                </c:pt>
                <c:pt idx="271">
                  <c:v>42795</c:v>
                </c:pt>
                <c:pt idx="272">
                  <c:v>42826</c:v>
                </c:pt>
                <c:pt idx="273">
                  <c:v>42856</c:v>
                </c:pt>
                <c:pt idx="274">
                  <c:v>42887</c:v>
                </c:pt>
                <c:pt idx="275">
                  <c:v>42917</c:v>
                </c:pt>
                <c:pt idx="276">
                  <c:v>42948</c:v>
                </c:pt>
                <c:pt idx="277">
                  <c:v>42979</c:v>
                </c:pt>
                <c:pt idx="278">
                  <c:v>43009</c:v>
                </c:pt>
                <c:pt idx="279">
                  <c:v>43040</c:v>
                </c:pt>
                <c:pt idx="280">
                  <c:v>43070</c:v>
                </c:pt>
                <c:pt idx="281">
                  <c:v>43101</c:v>
                </c:pt>
                <c:pt idx="282">
                  <c:v>43132</c:v>
                </c:pt>
                <c:pt idx="283">
                  <c:v>43160</c:v>
                </c:pt>
                <c:pt idx="284">
                  <c:v>43191</c:v>
                </c:pt>
                <c:pt idx="285">
                  <c:v>43221</c:v>
                </c:pt>
                <c:pt idx="286">
                  <c:v>43252</c:v>
                </c:pt>
                <c:pt idx="287">
                  <c:v>43282</c:v>
                </c:pt>
                <c:pt idx="288">
                  <c:v>43313</c:v>
                </c:pt>
                <c:pt idx="289">
                  <c:v>43344</c:v>
                </c:pt>
                <c:pt idx="290">
                  <c:v>43374</c:v>
                </c:pt>
                <c:pt idx="291">
                  <c:v>43405</c:v>
                </c:pt>
                <c:pt idx="292">
                  <c:v>43435</c:v>
                </c:pt>
                <c:pt idx="293">
                  <c:v>43466</c:v>
                </c:pt>
                <c:pt idx="294">
                  <c:v>43497</c:v>
                </c:pt>
                <c:pt idx="295">
                  <c:v>43525</c:v>
                </c:pt>
                <c:pt idx="296">
                  <c:v>43556</c:v>
                </c:pt>
                <c:pt idx="297">
                  <c:v>43586</c:v>
                </c:pt>
                <c:pt idx="298">
                  <c:v>43617</c:v>
                </c:pt>
                <c:pt idx="299">
                  <c:v>43647</c:v>
                </c:pt>
                <c:pt idx="300">
                  <c:v>43678</c:v>
                </c:pt>
                <c:pt idx="301">
                  <c:v>43709</c:v>
                </c:pt>
                <c:pt idx="302">
                  <c:v>43739</c:v>
                </c:pt>
                <c:pt idx="303">
                  <c:v>43770</c:v>
                </c:pt>
                <c:pt idx="304">
                  <c:v>43800</c:v>
                </c:pt>
                <c:pt idx="305">
                  <c:v>43831</c:v>
                </c:pt>
                <c:pt idx="306">
                  <c:v>43862</c:v>
                </c:pt>
                <c:pt idx="307">
                  <c:v>43891</c:v>
                </c:pt>
                <c:pt idx="308">
                  <c:v>43922</c:v>
                </c:pt>
                <c:pt idx="309">
                  <c:v>43952</c:v>
                </c:pt>
                <c:pt idx="310">
                  <c:v>43983</c:v>
                </c:pt>
                <c:pt idx="311">
                  <c:v>44013</c:v>
                </c:pt>
                <c:pt idx="312">
                  <c:v>44044</c:v>
                </c:pt>
                <c:pt idx="313">
                  <c:v>44075</c:v>
                </c:pt>
                <c:pt idx="314">
                  <c:v>44105</c:v>
                </c:pt>
                <c:pt idx="315">
                  <c:v>44136</c:v>
                </c:pt>
                <c:pt idx="316">
                  <c:v>44166</c:v>
                </c:pt>
                <c:pt idx="317">
                  <c:v>44197</c:v>
                </c:pt>
                <c:pt idx="318">
                  <c:v>44228</c:v>
                </c:pt>
                <c:pt idx="319">
                  <c:v>44256</c:v>
                </c:pt>
                <c:pt idx="320">
                  <c:v>44287</c:v>
                </c:pt>
                <c:pt idx="321">
                  <c:v>44317</c:v>
                </c:pt>
                <c:pt idx="322">
                  <c:v>44348</c:v>
                </c:pt>
                <c:pt idx="323">
                  <c:v>44378</c:v>
                </c:pt>
                <c:pt idx="324">
                  <c:v>44409</c:v>
                </c:pt>
                <c:pt idx="325">
                  <c:v>44440</c:v>
                </c:pt>
                <c:pt idx="326">
                  <c:v>44470</c:v>
                </c:pt>
                <c:pt idx="327">
                  <c:v>44501</c:v>
                </c:pt>
                <c:pt idx="328">
                  <c:v>44531</c:v>
                </c:pt>
                <c:pt idx="329">
                  <c:v>44562</c:v>
                </c:pt>
                <c:pt idx="330">
                  <c:v>44593</c:v>
                </c:pt>
                <c:pt idx="331">
                  <c:v>44621</c:v>
                </c:pt>
                <c:pt idx="332">
                  <c:v>44652</c:v>
                </c:pt>
                <c:pt idx="333">
                  <c:v>44682</c:v>
                </c:pt>
                <c:pt idx="334">
                  <c:v>44713</c:v>
                </c:pt>
                <c:pt idx="335">
                  <c:v>44743</c:v>
                </c:pt>
                <c:pt idx="336">
                  <c:v>44774</c:v>
                </c:pt>
                <c:pt idx="337">
                  <c:v>44805</c:v>
                </c:pt>
                <c:pt idx="338">
                  <c:v>44835</c:v>
                </c:pt>
                <c:pt idx="339">
                  <c:v>44866</c:v>
                </c:pt>
                <c:pt idx="340">
                  <c:v>44896</c:v>
                </c:pt>
                <c:pt idx="341">
                  <c:v>44927</c:v>
                </c:pt>
                <c:pt idx="342">
                  <c:v>44958</c:v>
                </c:pt>
                <c:pt idx="343">
                  <c:v>44986</c:v>
                </c:pt>
                <c:pt idx="344">
                  <c:v>45017</c:v>
                </c:pt>
                <c:pt idx="345">
                  <c:v>45047</c:v>
                </c:pt>
                <c:pt idx="346">
                  <c:v>45078</c:v>
                </c:pt>
                <c:pt idx="347">
                  <c:v>45108</c:v>
                </c:pt>
                <c:pt idx="348">
                  <c:v>45139</c:v>
                </c:pt>
                <c:pt idx="349">
                  <c:v>45170</c:v>
                </c:pt>
                <c:pt idx="350">
                  <c:v>45200</c:v>
                </c:pt>
                <c:pt idx="351">
                  <c:v>45231</c:v>
                </c:pt>
                <c:pt idx="352">
                  <c:v>45261</c:v>
                </c:pt>
                <c:pt idx="353">
                  <c:v>45292</c:v>
                </c:pt>
                <c:pt idx="354">
                  <c:v>45323</c:v>
                </c:pt>
                <c:pt idx="355">
                  <c:v>45352</c:v>
                </c:pt>
                <c:pt idx="356">
                  <c:v>45383</c:v>
                </c:pt>
              </c:numCache>
            </c:numRef>
          </c:cat>
          <c:val>
            <c:numRef>
              <c:f>'BRL PP Chart desde 2019'!$F$4:$F$360</c:f>
              <c:numCache>
                <c:formatCode>0.00%</c:formatCode>
                <c:ptCount val="357"/>
                <c:pt idx="0">
                  <c:v>-1.826035735322995E-2</c:v>
                </c:pt>
                <c:pt idx="1">
                  <c:v>-1.5069437604648961E-2</c:v>
                </c:pt>
                <c:pt idx="2">
                  <c:v>-2.5531085558370692E-2</c:v>
                </c:pt>
                <c:pt idx="3">
                  <c:v>-2.733197159809353E-2</c:v>
                </c:pt>
                <c:pt idx="4">
                  <c:v>-1.681250614492158E-2</c:v>
                </c:pt>
                <c:pt idx="5">
                  <c:v>-1.6715830875122961E-2</c:v>
                </c:pt>
                <c:pt idx="6">
                  <c:v>-1.0097010492971514E-2</c:v>
                </c:pt>
                <c:pt idx="7">
                  <c:v>-1.5263417035943139E-2</c:v>
                </c:pt>
                <c:pt idx="8">
                  <c:v>-2.37235185004393E-2</c:v>
                </c:pt>
                <c:pt idx="9">
                  <c:v>-2.6005649167234801E-2</c:v>
                </c:pt>
                <c:pt idx="10">
                  <c:v>-2.2100528065714831E-2</c:v>
                </c:pt>
                <c:pt idx="11">
                  <c:v>-2.3055881203595252E-2</c:v>
                </c:pt>
                <c:pt idx="12">
                  <c:v>-9.8029507872066102E-3</c:v>
                </c:pt>
                <c:pt idx="13">
                  <c:v>-9.8029507872069432E-3</c:v>
                </c:pt>
                <c:pt idx="14">
                  <c:v>-1.3903954245143457E-2</c:v>
                </c:pt>
                <c:pt idx="15">
                  <c:v>-1.4487040504582382E-2</c:v>
                </c:pt>
                <c:pt idx="16">
                  <c:v>-1.5360378101614947E-2</c:v>
                </c:pt>
                <c:pt idx="17">
                  <c:v>-1.322281428853378E-2</c:v>
                </c:pt>
                <c:pt idx="18">
                  <c:v>-1.0194991586657265E-2</c:v>
                </c:pt>
                <c:pt idx="19">
                  <c:v>-3.4877927254609586E-3</c:v>
                </c:pt>
                <c:pt idx="20">
                  <c:v>-1.2443215484890247E-2</c:v>
                </c:pt>
                <c:pt idx="21">
                  <c:v>-1.2052953961667612E-2</c:v>
                </c:pt>
                <c:pt idx="22">
                  <c:v>-1.1760055341436648E-2</c:v>
                </c:pt>
                <c:pt idx="23">
                  <c:v>-1.0978142616952069E-2</c:v>
                </c:pt>
                <c:pt idx="24">
                  <c:v>-4.3807248108324037E-3</c:v>
                </c:pt>
                <c:pt idx="25">
                  <c:v>-1.4977533699451762E-3</c:v>
                </c:pt>
                <c:pt idx="26">
                  <c:v>-2.9910269192421346E-3</c:v>
                </c:pt>
                <c:pt idx="27">
                  <c:v>-3.1897926634769647E-3</c:v>
                </c:pt>
                <c:pt idx="28">
                  <c:v>-4.678013337314546E-3</c:v>
                </c:pt>
                <c:pt idx="29">
                  <c:v>-1.1662383870330029E-2</c:v>
                </c:pt>
                <c:pt idx="30">
                  <c:v>-4.9751243781093191E-3</c:v>
                </c:pt>
                <c:pt idx="31">
                  <c:v>-5.0741219779127933E-3</c:v>
                </c:pt>
                <c:pt idx="32">
                  <c:v>-8.7232355273589857E-3</c:v>
                </c:pt>
                <c:pt idx="33">
                  <c:v>-4.0832586395778137E-3</c:v>
                </c:pt>
                <c:pt idx="34">
                  <c:v>-5.3709966182614588E-3</c:v>
                </c:pt>
                <c:pt idx="35">
                  <c:v>-2.1951706246258196E-3</c:v>
                </c:pt>
                <c:pt idx="36">
                  <c:v>2.000400080015563E-4</c:v>
                </c:pt>
                <c:pt idx="37">
                  <c:v>-5.99640215870334E-4</c:v>
                </c:pt>
                <c:pt idx="38">
                  <c:v>-2.2947221390801076E-3</c:v>
                </c:pt>
                <c:pt idx="39">
                  <c:v>-1.6971149046621781E-3</c:v>
                </c:pt>
                <c:pt idx="40">
                  <c:v>-4.2815891665836103E-3</c:v>
                </c:pt>
                <c:pt idx="41">
                  <c:v>-7.0499453877471696E-3</c:v>
                </c:pt>
                <c:pt idx="42">
                  <c:v>-4.5789368903044192E-3</c:v>
                </c:pt>
                <c:pt idx="43">
                  <c:v>-3.3884791708193029E-3</c:v>
                </c:pt>
                <c:pt idx="44">
                  <c:v>-2.3942537909019679E-3</c:v>
                </c:pt>
                <c:pt idx="45">
                  <c:v>-4.975124378109208E-3</c:v>
                </c:pt>
                <c:pt idx="46">
                  <c:v>-1.9996000799837876E-4</c:v>
                </c:pt>
                <c:pt idx="47">
                  <c:v>1.2014417300760805E-3</c:v>
                </c:pt>
                <c:pt idx="48">
                  <c:v>5.1261433309879312E-3</c:v>
                </c:pt>
                <c:pt idx="49">
                  <c:v>2.2048506714773541E-3</c:v>
                </c:pt>
                <c:pt idx="50">
                  <c:v>-1.9996000799837876E-4</c:v>
                </c:pt>
                <c:pt idx="51">
                  <c:v>1.2014417300760805E-3</c:v>
                </c:pt>
                <c:pt idx="52">
                  <c:v>-3.2891458187980227E-3</c:v>
                </c:pt>
                <c:pt idx="53">
                  <c:v>-6.951340615689916E-3</c:v>
                </c:pt>
                <c:pt idx="54">
                  <c:v>-1.0390895596239513E-2</c:v>
                </c:pt>
                <c:pt idx="55">
                  <c:v>-1.0880316518298683E-2</c:v>
                </c:pt>
                <c:pt idx="56">
                  <c:v>-5.5688146380271641E-3</c:v>
                </c:pt>
                <c:pt idx="57">
                  <c:v>-2.9910269192421346E-3</c:v>
                </c:pt>
                <c:pt idx="58">
                  <c:v>-1.8963968459925207E-3</c:v>
                </c:pt>
                <c:pt idx="59">
                  <c:v>-1.0782471065387211E-2</c:v>
                </c:pt>
                <c:pt idx="60">
                  <c:v>-5.5688146380271641E-3</c:v>
                </c:pt>
                <c:pt idx="61">
                  <c:v>-3.090419698933311E-3</c:v>
                </c:pt>
                <c:pt idx="62">
                  <c:v>-1.1760055341436981E-2</c:v>
                </c:pt>
                <c:pt idx="63">
                  <c:v>-9.4105993065876081E-3</c:v>
                </c:pt>
                <c:pt idx="64">
                  <c:v>-5.9642147117295874E-3</c:v>
                </c:pt>
                <c:pt idx="65">
                  <c:v>-6.1617968594712691E-3</c:v>
                </c:pt>
                <c:pt idx="66">
                  <c:v>-1.2983121941476661E-3</c:v>
                </c:pt>
                <c:pt idx="67">
                  <c:v>-2.1951706246257086E-3</c:v>
                </c:pt>
                <c:pt idx="68">
                  <c:v>-4.1824337781317666E-3</c:v>
                </c:pt>
                <c:pt idx="69">
                  <c:v>-9.999000100002764E-5</c:v>
                </c:pt>
                <c:pt idx="70">
                  <c:v>-2.2947221390799966E-3</c:v>
                </c:pt>
                <c:pt idx="71">
                  <c:v>-1.5844897155791737E-2</c:v>
                </c:pt>
                <c:pt idx="72">
                  <c:v>-1.293060902181431E-2</c:v>
                </c:pt>
                <c:pt idx="73">
                  <c:v>-2.2947221390801076E-3</c:v>
                </c:pt>
                <c:pt idx="74">
                  <c:v>-1.3980427401639739E-3</c:v>
                </c:pt>
                <c:pt idx="75">
                  <c:v>-3.1897926634769647E-3</c:v>
                </c:pt>
                <c:pt idx="76">
                  <c:v>-5.8653941743712634E-3</c:v>
                </c:pt>
                <c:pt idx="77">
                  <c:v>-5.667694143382862E-3</c:v>
                </c:pt>
                <c:pt idx="78">
                  <c:v>-4.5789368903045302E-3</c:v>
                </c:pt>
                <c:pt idx="79">
                  <c:v>-3.7856146642758493E-3</c:v>
                </c:pt>
                <c:pt idx="80">
                  <c:v>-5.7665539868760884E-3</c:v>
                </c:pt>
                <c:pt idx="81">
                  <c:v>-4.0832586395777026E-3</c:v>
                </c:pt>
                <c:pt idx="82">
                  <c:v>-5.1730998806208683E-3</c:v>
                </c:pt>
                <c:pt idx="83">
                  <c:v>-1.3125431757623596E-2</c:v>
                </c:pt>
                <c:pt idx="84">
                  <c:v>-6.9513406156902491E-3</c:v>
                </c:pt>
                <c:pt idx="85">
                  <c:v>-2.7921818907057361E-3</c:v>
                </c:pt>
                <c:pt idx="86">
                  <c:v>-8.2316770802339789E-3</c:v>
                </c:pt>
                <c:pt idx="87">
                  <c:v>-7.0499453877471696E-3</c:v>
                </c:pt>
                <c:pt idx="88">
                  <c:v>-6.4580228514655724E-3</c:v>
                </c:pt>
                <c:pt idx="89">
                  <c:v>-5.1730998806205353E-3</c:v>
                </c:pt>
                <c:pt idx="90">
                  <c:v>-3.5870864886410336E-3</c:v>
                </c:pt>
                <c:pt idx="91">
                  <c:v>-5.9642147117296984E-3</c:v>
                </c:pt>
                <c:pt idx="92">
                  <c:v>-7.9365079365079083E-3</c:v>
                </c:pt>
                <c:pt idx="93">
                  <c:v>-2.0955992415926383E-3</c:v>
                </c:pt>
                <c:pt idx="94">
                  <c:v>-4.1824337781317666E-3</c:v>
                </c:pt>
                <c:pt idx="95">
                  <c:v>-1.176005534143687E-2</c:v>
                </c:pt>
                <c:pt idx="96">
                  <c:v>-6.4580228514653504E-3</c:v>
                </c:pt>
                <c:pt idx="97">
                  <c:v>-7.1485305798251186E-3</c:v>
                </c:pt>
                <c:pt idx="98">
                  <c:v>-1.2930609021814421E-2</c:v>
                </c:pt>
                <c:pt idx="99">
                  <c:v>-2.9314696175499755E-2</c:v>
                </c:pt>
                <c:pt idx="100">
                  <c:v>-2.0568070519098813E-2</c:v>
                </c:pt>
                <c:pt idx="101">
                  <c:v>-2.2004889975550168E-2</c:v>
                </c:pt>
                <c:pt idx="102">
                  <c:v>-1.5457320074825254E-2</c:v>
                </c:pt>
                <c:pt idx="103">
                  <c:v>-1.215054825644557E-2</c:v>
                </c:pt>
                <c:pt idx="104">
                  <c:v>-9.6068139051205259E-3</c:v>
                </c:pt>
                <c:pt idx="105">
                  <c:v>-6.0630156048107064E-3</c:v>
                </c:pt>
                <c:pt idx="106">
                  <c:v>1.502253380070151E-3</c:v>
                </c:pt>
                <c:pt idx="107">
                  <c:v>-1.9960079840318778E-3</c:v>
                </c:pt>
                <c:pt idx="108">
                  <c:v>-3.388479170819414E-3</c:v>
                </c:pt>
                <c:pt idx="109">
                  <c:v>-7.7396308791426449E-3</c:v>
                </c:pt>
                <c:pt idx="110">
                  <c:v>-2.8916143184763987E-3</c:v>
                </c:pt>
                <c:pt idx="111">
                  <c:v>-3.3884791708191919E-3</c:v>
                </c:pt>
                <c:pt idx="112">
                  <c:v>-5.1730998806208683E-3</c:v>
                </c:pt>
                <c:pt idx="113">
                  <c:v>-7.5426756649463744E-3</c:v>
                </c:pt>
                <c:pt idx="114">
                  <c:v>-6.0630156048107064E-3</c:v>
                </c:pt>
                <c:pt idx="115">
                  <c:v>-4.678013337314546E-3</c:v>
                </c:pt>
                <c:pt idx="116">
                  <c:v>-3.6863604662747962E-3</c:v>
                </c:pt>
                <c:pt idx="117">
                  <c:v>-5.0741219779125712E-3</c:v>
                </c:pt>
                <c:pt idx="118">
                  <c:v>-7.0499453877468365E-3</c:v>
                </c:pt>
                <c:pt idx="119">
                  <c:v>-9.0179367753446815E-3</c:v>
                </c:pt>
                <c:pt idx="120">
                  <c:v>-6.8527162578209122E-3</c:v>
                </c:pt>
                <c:pt idx="121">
                  <c:v>-3.2891458187980227E-3</c:v>
                </c:pt>
                <c:pt idx="122">
                  <c:v>-4.3807248108322927E-3</c:v>
                </c:pt>
                <c:pt idx="123">
                  <c:v>-6.8527162578209122E-3</c:v>
                </c:pt>
                <c:pt idx="124">
                  <c:v>-8.5266706325598518E-3</c:v>
                </c:pt>
                <c:pt idx="125">
                  <c:v>-5.7665539868760884E-3</c:v>
                </c:pt>
                <c:pt idx="126">
                  <c:v>-5.8653941743713744E-3</c:v>
                </c:pt>
                <c:pt idx="127">
                  <c:v>-6.0630156048107064E-3</c:v>
                </c:pt>
                <c:pt idx="128">
                  <c:v>-8.6249628234359443E-3</c:v>
                </c:pt>
                <c:pt idx="129">
                  <c:v>-4.8761070753308156E-3</c:v>
                </c:pt>
                <c:pt idx="130">
                  <c:v>2.000400080015563E-4</c:v>
                </c:pt>
                <c:pt idx="131">
                  <c:v>-2.4937655860349794E-3</c:v>
                </c:pt>
                <c:pt idx="132">
                  <c:v>-1.6971149046621781E-3</c:v>
                </c:pt>
                <c:pt idx="133">
                  <c:v>-3.4877927254608476E-3</c:v>
                </c:pt>
                <c:pt idx="134">
                  <c:v>-7.4441687344912744E-3</c:v>
                </c:pt>
                <c:pt idx="135">
                  <c:v>-5.4699154649426873E-3</c:v>
                </c:pt>
                <c:pt idx="136">
                  <c:v>-3.5870864886411447E-3</c:v>
                </c:pt>
                <c:pt idx="137">
                  <c:v>-5.8653941743711524E-3</c:v>
                </c:pt>
                <c:pt idx="138">
                  <c:v>-4.0832586395778137E-3</c:v>
                </c:pt>
                <c:pt idx="139">
                  <c:v>-4.2815891665836103E-3</c:v>
                </c:pt>
                <c:pt idx="140">
                  <c:v>-2.0955992415924163E-3</c:v>
                </c:pt>
                <c:pt idx="141">
                  <c:v>-9.9900099900085415E-4</c:v>
                </c:pt>
                <c:pt idx="142">
                  <c:v>2.1044192804891004E-3</c:v>
                </c:pt>
                <c:pt idx="143">
                  <c:v>-1.8963968459925207E-3</c:v>
                </c:pt>
                <c:pt idx="144">
                  <c:v>-4.997501249375258E-4</c:v>
                </c:pt>
                <c:pt idx="145">
                  <c:v>-2.0955992415928604E-3</c:v>
                </c:pt>
                <c:pt idx="146">
                  <c:v>-3.2891458187980227E-3</c:v>
                </c:pt>
                <c:pt idx="147">
                  <c:v>-3.090419698933311E-3</c:v>
                </c:pt>
                <c:pt idx="148">
                  <c:v>-4.7770700636942109E-3</c:v>
                </c:pt>
                <c:pt idx="149">
                  <c:v>-4.3807248108324037E-3</c:v>
                </c:pt>
                <c:pt idx="150">
                  <c:v>-4.3807248108322927E-3</c:v>
                </c:pt>
                <c:pt idx="151">
                  <c:v>-3.6863604662745741E-3</c:v>
                </c:pt>
                <c:pt idx="152">
                  <c:v>-2.4937655860349794E-3</c:v>
                </c:pt>
                <c:pt idx="153">
                  <c:v>-2.7921818907058471E-3</c:v>
                </c:pt>
                <c:pt idx="154">
                  <c:v>-2.7921818907059581E-3</c:v>
                </c:pt>
                <c:pt idx="155">
                  <c:v>-2.3942537909017458E-3</c:v>
                </c:pt>
                <c:pt idx="156">
                  <c:v>-4.6780133373147681E-3</c:v>
                </c:pt>
                <c:pt idx="157">
                  <c:v>-1.7967658215213289E-3</c:v>
                </c:pt>
                <c:pt idx="158">
                  <c:v>-2.9910269192420236E-3</c:v>
                </c:pt>
                <c:pt idx="159">
                  <c:v>-3.7856146642757382E-3</c:v>
                </c:pt>
                <c:pt idx="160">
                  <c:v>-7.3456422473693328E-3</c:v>
                </c:pt>
                <c:pt idx="161">
                  <c:v>-5.3709966182615698E-3</c:v>
                </c:pt>
                <c:pt idx="162">
                  <c:v>-4.8761070753308156E-3</c:v>
                </c:pt>
                <c:pt idx="163">
                  <c:v>-4.7770700636942109E-3</c:v>
                </c:pt>
                <c:pt idx="164">
                  <c:v>-5.4699154649429094E-3</c:v>
                </c:pt>
                <c:pt idx="165">
                  <c:v>-7.8380791745213951E-3</c:v>
                </c:pt>
                <c:pt idx="166">
                  <c:v>-7.3456422473695548E-3</c:v>
                </c:pt>
                <c:pt idx="167">
                  <c:v>-5.2720580921118421E-3</c:v>
                </c:pt>
                <c:pt idx="168">
                  <c:v>-2.7921818907059581E-3</c:v>
                </c:pt>
                <c:pt idx="169">
                  <c:v>-2.5932575304207228E-3</c:v>
                </c:pt>
                <c:pt idx="170">
                  <c:v>-4.4798407167744303E-3</c:v>
                </c:pt>
                <c:pt idx="171">
                  <c:v>-3.5870864886408116E-3</c:v>
                </c:pt>
                <c:pt idx="172">
                  <c:v>-2.7921818907060691E-3</c:v>
                </c:pt>
                <c:pt idx="173">
                  <c:v>-4.7770700636940999E-3</c:v>
                </c:pt>
                <c:pt idx="174">
                  <c:v>-5.4699154649429094E-3</c:v>
                </c:pt>
                <c:pt idx="175">
                  <c:v>-1.9960079840317668E-3</c:v>
                </c:pt>
                <c:pt idx="176">
                  <c:v>-4.7770700636942109E-3</c:v>
                </c:pt>
                <c:pt idx="177">
                  <c:v>-4.678013337314435E-3</c:v>
                </c:pt>
                <c:pt idx="178">
                  <c:v>-3.5870864886409226E-3</c:v>
                </c:pt>
                <c:pt idx="179">
                  <c:v>-2.3942537909017458E-3</c:v>
                </c:pt>
                <c:pt idx="180">
                  <c:v>-1.4977533699452872E-3</c:v>
                </c:pt>
                <c:pt idx="181">
                  <c:v>-2.3942537909016348E-3</c:v>
                </c:pt>
                <c:pt idx="182">
                  <c:v>-2.7921818907059581E-3</c:v>
                </c:pt>
                <c:pt idx="183">
                  <c:v>-4.0832586395778137E-3</c:v>
                </c:pt>
                <c:pt idx="184">
                  <c:v>-3.6863604662746852E-3</c:v>
                </c:pt>
                <c:pt idx="185">
                  <c:v>-7.4441687344914964E-3</c:v>
                </c:pt>
                <c:pt idx="186">
                  <c:v>-7.7396308791426449E-3</c:v>
                </c:pt>
                <c:pt idx="187">
                  <c:v>-5.1730998806208683E-3</c:v>
                </c:pt>
                <c:pt idx="188">
                  <c:v>-5.667694143382862E-3</c:v>
                </c:pt>
                <c:pt idx="189">
                  <c:v>-4.2815891665836103E-3</c:v>
                </c:pt>
                <c:pt idx="190">
                  <c:v>0</c:v>
                </c:pt>
                <c:pt idx="191">
                  <c:v>-9.9990000999805595E-5</c:v>
                </c:pt>
                <c:pt idx="192">
                  <c:v>-3.9984006397431049E-4</c:v>
                </c:pt>
                <c:pt idx="193">
                  <c:v>-4.4798407167744303E-3</c:v>
                </c:pt>
                <c:pt idx="194">
                  <c:v>-7.4441687344913854E-3</c:v>
                </c:pt>
                <c:pt idx="195">
                  <c:v>-8.2316770802340899E-3</c:v>
                </c:pt>
                <c:pt idx="196">
                  <c:v>-6.2605584815661475E-3</c:v>
                </c:pt>
                <c:pt idx="197">
                  <c:v>-8.2316770802340899E-3</c:v>
                </c:pt>
                <c:pt idx="198">
                  <c:v>-7.9365079365077973E-3</c:v>
                </c:pt>
                <c:pt idx="199">
                  <c:v>-7.8380791745213951E-3</c:v>
                </c:pt>
                <c:pt idx="200">
                  <c:v>-7.6411630445569756E-3</c:v>
                </c:pt>
                <c:pt idx="201">
                  <c:v>-4.678013337314435E-3</c:v>
                </c:pt>
                <c:pt idx="202">
                  <c:v>-1.4977533699450651E-3</c:v>
                </c:pt>
                <c:pt idx="203">
                  <c:v>-1.5974440894570563E-3</c:v>
                </c:pt>
                <c:pt idx="204">
                  <c:v>-3.6863604662747962E-3</c:v>
                </c:pt>
                <c:pt idx="205">
                  <c:v>-5.272058092111731E-3</c:v>
                </c:pt>
                <c:pt idx="206">
                  <c:v>-4.2815891665837214E-3</c:v>
                </c:pt>
                <c:pt idx="207">
                  <c:v>-5.1730998806207573E-3</c:v>
                </c:pt>
                <c:pt idx="208">
                  <c:v>-4.9751243781095411E-3</c:v>
                </c:pt>
                <c:pt idx="209">
                  <c:v>-5.5688146380268311E-3</c:v>
                </c:pt>
                <c:pt idx="210">
                  <c:v>-4.4798407167744303E-3</c:v>
                </c:pt>
                <c:pt idx="211">
                  <c:v>-2.0955992415926383E-3</c:v>
                </c:pt>
                <c:pt idx="212">
                  <c:v>-6.3593004769475492E-3</c:v>
                </c:pt>
                <c:pt idx="213">
                  <c:v>-3.5870864886411447E-3</c:v>
                </c:pt>
                <c:pt idx="214">
                  <c:v>-7.9936051159057442E-4</c:v>
                </c:pt>
                <c:pt idx="215">
                  <c:v>-4.2815891665834993E-3</c:v>
                </c:pt>
                <c:pt idx="216">
                  <c:v>-4.0832586395777026E-3</c:v>
                </c:pt>
                <c:pt idx="217">
                  <c:v>-5.66769414338264E-3</c:v>
                </c:pt>
                <c:pt idx="218">
                  <c:v>-5.8653941743713744E-3</c:v>
                </c:pt>
                <c:pt idx="219">
                  <c:v>-5.9642147117295874E-3</c:v>
                </c:pt>
                <c:pt idx="220">
                  <c:v>-7.8380791745211731E-3</c:v>
                </c:pt>
                <c:pt idx="221">
                  <c:v>-8.5266706325600738E-3</c:v>
                </c:pt>
                <c:pt idx="222">
                  <c:v>-5.9642147117298094E-3</c:v>
                </c:pt>
                <c:pt idx="223">
                  <c:v>-4.678013337314324E-3</c:v>
                </c:pt>
                <c:pt idx="224">
                  <c:v>-5.4699154649427983E-3</c:v>
                </c:pt>
                <c:pt idx="225">
                  <c:v>-3.6863604662750182E-3</c:v>
                </c:pt>
                <c:pt idx="226">
                  <c:v>-2.5932575304209449E-3</c:v>
                </c:pt>
                <c:pt idx="227">
                  <c:v>-2.9991002699181202E-4</c:v>
                </c:pt>
                <c:pt idx="228">
                  <c:v>-2.3942537909016348E-3</c:v>
                </c:pt>
                <c:pt idx="229">
                  <c:v>-3.4877927254609586E-3</c:v>
                </c:pt>
                <c:pt idx="230">
                  <c:v>-5.667694143382862E-3</c:v>
                </c:pt>
                <c:pt idx="231">
                  <c:v>-5.3709966182612368E-3</c:v>
                </c:pt>
                <c:pt idx="232">
                  <c:v>-9.1161315893780737E-3</c:v>
                </c:pt>
                <c:pt idx="233">
                  <c:v>-5.4699154649427983E-3</c:v>
                </c:pt>
                <c:pt idx="234">
                  <c:v>-6.8527162578209122E-3</c:v>
                </c:pt>
                <c:pt idx="235">
                  <c:v>-9.1161315893778516E-3</c:v>
                </c:pt>
                <c:pt idx="236">
                  <c:v>-6.6554087612992197E-3</c:v>
                </c:pt>
                <c:pt idx="237">
                  <c:v>-4.5789368903044192E-3</c:v>
                </c:pt>
                <c:pt idx="238">
                  <c:v>-3.9840637450199168E-3</c:v>
                </c:pt>
                <c:pt idx="239">
                  <c:v>-9.9990000999805595E-5</c:v>
                </c:pt>
                <c:pt idx="240">
                  <c:v>-2.4937655860347574E-3</c:v>
                </c:pt>
                <c:pt idx="241">
                  <c:v>-5.6676941433829731E-3</c:v>
                </c:pt>
                <c:pt idx="242">
                  <c:v>-4.1824337781317666E-3</c:v>
                </c:pt>
                <c:pt idx="243">
                  <c:v>-5.0741219779127933E-3</c:v>
                </c:pt>
                <c:pt idx="244">
                  <c:v>-7.7396308791426449E-3</c:v>
                </c:pt>
                <c:pt idx="245">
                  <c:v>-1.224812327143443E-2</c:v>
                </c:pt>
                <c:pt idx="246">
                  <c:v>-1.2052953961667501E-2</c:v>
                </c:pt>
                <c:pt idx="247">
                  <c:v>-1.3028030003947921E-2</c:v>
                </c:pt>
                <c:pt idx="248">
                  <c:v>-7.0499453877471696E-3</c:v>
                </c:pt>
                <c:pt idx="249">
                  <c:v>-7.3456422473693328E-3</c:v>
                </c:pt>
                <c:pt idx="250">
                  <c:v>-7.8380791745215062E-3</c:v>
                </c:pt>
                <c:pt idx="251">
                  <c:v>-6.1617968594711581E-3</c:v>
                </c:pt>
                <c:pt idx="252">
                  <c:v>-2.1951706246259306E-3</c:v>
                </c:pt>
                <c:pt idx="253">
                  <c:v>-5.3709966182615698E-3</c:v>
                </c:pt>
                <c:pt idx="254">
                  <c:v>-8.1333068835549582E-3</c:v>
                </c:pt>
                <c:pt idx="255">
                  <c:v>-9.9990099990100445E-3</c:v>
                </c:pt>
                <c:pt idx="256">
                  <c:v>-9.5087163232965288E-3</c:v>
                </c:pt>
                <c:pt idx="257">
                  <c:v>-1.254073269477618E-2</c:v>
                </c:pt>
                <c:pt idx="258">
                  <c:v>-8.9197224975221534E-3</c:v>
                </c:pt>
                <c:pt idx="259">
                  <c:v>-4.2815891665834993E-3</c:v>
                </c:pt>
                <c:pt idx="260">
                  <c:v>-6.0630156048108175E-3</c:v>
                </c:pt>
                <c:pt idx="261">
                  <c:v>-7.7396308791426449E-3</c:v>
                </c:pt>
                <c:pt idx="262">
                  <c:v>-3.4877927254610697E-3</c:v>
                </c:pt>
                <c:pt idx="263">
                  <c:v>-5.1730998806208683E-3</c:v>
                </c:pt>
                <c:pt idx="264">
                  <c:v>-4.3807248108324037E-3</c:v>
                </c:pt>
                <c:pt idx="265">
                  <c:v>-7.993605115904634E-4</c:v>
                </c:pt>
                <c:pt idx="266">
                  <c:v>-2.5932575304209449E-3</c:v>
                </c:pt>
                <c:pt idx="267">
                  <c:v>-1.7967658215211069E-3</c:v>
                </c:pt>
                <c:pt idx="268">
                  <c:v>-2.9910269192423566E-3</c:v>
                </c:pt>
                <c:pt idx="269">
                  <c:v>-3.7856146642757382E-3</c:v>
                </c:pt>
                <c:pt idx="270">
                  <c:v>-3.2891458187981337E-3</c:v>
                </c:pt>
                <c:pt idx="271">
                  <c:v>-2.4937655860348684E-3</c:v>
                </c:pt>
                <c:pt idx="272">
                  <c:v>-1.3980427401638629E-3</c:v>
                </c:pt>
                <c:pt idx="273">
                  <c:v>-3.0904196989335331E-3</c:v>
                </c:pt>
                <c:pt idx="274">
                  <c:v>2.3053021950485419E-3</c:v>
                </c:pt>
                <c:pt idx="275">
                  <c:v>-2.3942537909017458E-3</c:v>
                </c:pt>
                <c:pt idx="276">
                  <c:v>-1.8963968459926317E-3</c:v>
                </c:pt>
                <c:pt idx="277">
                  <c:v>-1.5974440894568342E-3</c:v>
                </c:pt>
                <c:pt idx="278">
                  <c:v>-4.1824337781320997E-3</c:v>
                </c:pt>
                <c:pt idx="279">
                  <c:v>-2.7921818907058471E-3</c:v>
                </c:pt>
                <c:pt idx="280">
                  <c:v>-4.3807248108320707E-3</c:v>
                </c:pt>
                <c:pt idx="281">
                  <c:v>-2.8916143184765097E-3</c:v>
                </c:pt>
                <c:pt idx="282">
                  <c:v>-3.1897926634768536E-3</c:v>
                </c:pt>
                <c:pt idx="283">
                  <c:v>-8.9919072834443448E-4</c:v>
                </c:pt>
                <c:pt idx="284">
                  <c:v>-2.1951706246258196E-3</c:v>
                </c:pt>
                <c:pt idx="285">
                  <c:v>-3.9840637450199168E-3</c:v>
                </c:pt>
                <c:pt idx="286">
                  <c:v>-1.2443215484890024E-2</c:v>
                </c:pt>
                <c:pt idx="287">
                  <c:v>-3.2891458187981337E-3</c:v>
                </c:pt>
                <c:pt idx="288">
                  <c:v>9.0081072965664255E-4</c:v>
                </c:pt>
                <c:pt idx="289">
                  <c:v>-4.777070063694322E-3</c:v>
                </c:pt>
                <c:pt idx="290">
                  <c:v>-4.4798407167744303E-3</c:v>
                </c:pt>
                <c:pt idx="291">
                  <c:v>2.1044192804891004E-3</c:v>
                </c:pt>
                <c:pt idx="292">
                  <c:v>4.9409045506040812</c:v>
                </c:pt>
                <c:pt idx="293">
                  <c:v>-3.1897926634769647E-3</c:v>
                </c:pt>
                <c:pt idx="294">
                  <c:v>-4.2815891665837214E-3</c:v>
                </c:pt>
                <c:pt idx="295">
                  <c:v>-7.4441687344913854E-3</c:v>
                </c:pt>
                <c:pt idx="296">
                  <c:v>-5.66769414338264E-3</c:v>
                </c:pt>
                <c:pt idx="297">
                  <c:v>-1.2983121941475551E-3</c:v>
                </c:pt>
                <c:pt idx="298">
                  <c:v>-9.999000100002764E-5</c:v>
                </c:pt>
                <c:pt idx="299">
                  <c:v>-1.8963968459924097E-3</c:v>
                </c:pt>
                <c:pt idx="300">
                  <c:v>-1.0987913295378293E-3</c:v>
                </c:pt>
                <c:pt idx="301">
                  <c:v>4.0016006402554538E-4</c:v>
                </c:pt>
                <c:pt idx="302">
                  <c:v>-9.9900099900085415E-4</c:v>
                </c:pt>
                <c:pt idx="303">
                  <c:v>-5.0741219779126823E-3</c:v>
                </c:pt>
                <c:pt idx="304">
                  <c:v>-1.1369253583786487E-2</c:v>
                </c:pt>
                <c:pt idx="305">
                  <c:v>-2.0955992415927494E-3</c:v>
                </c:pt>
                <c:pt idx="306">
                  <c:v>-2.4937655860348684E-3</c:v>
                </c:pt>
                <c:pt idx="307">
                  <c:v>-6.9951034275994584E-4</c:v>
                </c:pt>
                <c:pt idx="308">
                  <c:v>3.1096398836392147E-3</c:v>
                </c:pt>
                <c:pt idx="309">
                  <c:v>3.8144950813090439E-3</c:v>
                </c:pt>
                <c:pt idx="310">
                  <c:v>-2.5932575304208338E-3</c:v>
                </c:pt>
                <c:pt idx="311">
                  <c:v>-3.5870864886412557E-3</c:v>
                </c:pt>
                <c:pt idx="312">
                  <c:v>-2.3942537909017458E-3</c:v>
                </c:pt>
                <c:pt idx="313">
                  <c:v>-6.3593004769474382E-3</c:v>
                </c:pt>
                <c:pt idx="314">
                  <c:v>-8.5266706325600738E-3</c:v>
                </c:pt>
                <c:pt idx="315">
                  <c:v>-8.8214887501237849E-3</c:v>
                </c:pt>
                <c:pt idx="316">
                  <c:v>-1.3320177602368144E-2</c:v>
                </c:pt>
                <c:pt idx="317">
                  <c:v>-2.4937655860347574E-3</c:v>
                </c:pt>
                <c:pt idx="318">
                  <c:v>-8.5266706325599628E-3</c:v>
                </c:pt>
                <c:pt idx="319">
                  <c:v>-9.214306945407813E-3</c:v>
                </c:pt>
                <c:pt idx="320">
                  <c:v>-3.0904196989335331E-3</c:v>
                </c:pt>
                <c:pt idx="321">
                  <c:v>-8.2316770802338679E-3</c:v>
                </c:pt>
                <c:pt idx="322">
                  <c:v>-5.2720580921119531E-3</c:v>
                </c:pt>
                <c:pt idx="323">
                  <c:v>-9.5087163232963068E-3</c:v>
                </c:pt>
                <c:pt idx="324">
                  <c:v>-8.6249628234359443E-3</c:v>
                </c:pt>
                <c:pt idx="325">
                  <c:v>-1.1466982997232145E-2</c:v>
                </c:pt>
                <c:pt idx="326">
                  <c:v>-1.2345679012345512E-2</c:v>
                </c:pt>
                <c:pt idx="327">
                  <c:v>-9.4105993065874971E-3</c:v>
                </c:pt>
                <c:pt idx="328">
                  <c:v>-7.2470961977565418E-3</c:v>
                </c:pt>
                <c:pt idx="329">
                  <c:v>-5.3709966182615698E-3</c:v>
                </c:pt>
                <c:pt idx="330">
                  <c:v>-9.9990099990099335E-3</c:v>
                </c:pt>
                <c:pt idx="331">
                  <c:v>-1.594174375122992E-2</c:v>
                </c:pt>
                <c:pt idx="332">
                  <c:v>-1.0488818523649135E-2</c:v>
                </c:pt>
                <c:pt idx="333">
                  <c:v>-4.678013337314546E-3</c:v>
                </c:pt>
                <c:pt idx="334">
                  <c:v>-6.6554087612992197E-3</c:v>
                </c:pt>
                <c:pt idx="335">
                  <c:v>6.8465565847766197E-3</c:v>
                </c:pt>
                <c:pt idx="336">
                  <c:v>3.6130068245683322E-3</c:v>
                </c:pt>
                <c:pt idx="337">
                  <c:v>2.9084344599339396E-3</c:v>
                </c:pt>
                <c:pt idx="338">
                  <c:v>-5.8653941743711524E-3</c:v>
                </c:pt>
                <c:pt idx="339">
                  <c:v>-4.0832586395778137E-3</c:v>
                </c:pt>
                <c:pt idx="340">
                  <c:v>-6.1617968594711581E-3</c:v>
                </c:pt>
                <c:pt idx="341">
                  <c:v>-5.2720580921118421E-3</c:v>
                </c:pt>
                <c:pt idx="342">
                  <c:v>-8.3300277667592848E-3</c:v>
                </c:pt>
                <c:pt idx="343">
                  <c:v>-7.0499453877470586E-3</c:v>
                </c:pt>
                <c:pt idx="344">
                  <c:v>-6.0630156048105954E-3</c:v>
                </c:pt>
                <c:pt idx="345">
                  <c:v>-2.2947221390801076E-3</c:v>
                </c:pt>
                <c:pt idx="346">
                  <c:v>8.0064051240991141E-4</c:v>
                </c:pt>
                <c:pt idx="347">
                  <c:v>-1.198561725928915E-3</c:v>
                </c:pt>
                <c:pt idx="348">
                  <c:v>-2.2947221390799966E-3</c:v>
                </c:pt>
                <c:pt idx="349">
                  <c:v>-2.5932575304207228E-3</c:v>
                </c:pt>
                <c:pt idx="350">
                  <c:v>-2.3942537909019679E-3</c:v>
                </c:pt>
                <c:pt idx="351">
                  <c:v>-2.7921818907059581E-3</c:v>
                </c:pt>
                <c:pt idx="352">
                  <c:v>-5.5688146380270531E-3</c:v>
                </c:pt>
                <c:pt idx="353">
                  <c:v>-4.1824337781318777E-3</c:v>
                </c:pt>
                <c:pt idx="354">
                  <c:v>-8.2316770802339789E-3</c:v>
                </c:pt>
                <c:pt idx="355">
                  <c:v>-1.5974440894567232E-3</c:v>
                </c:pt>
                <c:pt idx="356">
                  <c:v>-3.7856146642758493E-3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6-4C46-8D85-F6068D111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4088288"/>
        <c:axId val="294088768"/>
      </c:barChart>
      <c:barChart>
        <c:barDir val="col"/>
        <c:grouping val="clustered"/>
        <c:varyColors val="0"/>
        <c:ser>
          <c:idx val="1"/>
          <c:order val="1"/>
          <c:tx>
            <c:strRef>
              <c:f>'BRL PP Chart desde 2019'!$G$1</c:f>
              <c:strCache>
                <c:ptCount val="1"/>
                <c:pt idx="0">
                  <c:v>Taxa de Inflação Mensal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'BRL PP Chart desde 2019'!$C$4:$C$360</c:f>
              <c:numCache>
                <c:formatCode>mmm\-yy</c:formatCode>
                <c:ptCount val="357"/>
                <c:pt idx="0">
                  <c:v>34547</c:v>
                </c:pt>
                <c:pt idx="1">
                  <c:v>34578</c:v>
                </c:pt>
                <c:pt idx="2">
                  <c:v>34608</c:v>
                </c:pt>
                <c:pt idx="3">
                  <c:v>34639</c:v>
                </c:pt>
                <c:pt idx="4">
                  <c:v>34669</c:v>
                </c:pt>
                <c:pt idx="5">
                  <c:v>34700</c:v>
                </c:pt>
                <c:pt idx="6">
                  <c:v>34731</c:v>
                </c:pt>
                <c:pt idx="7">
                  <c:v>34759</c:v>
                </c:pt>
                <c:pt idx="8">
                  <c:v>34790</c:v>
                </c:pt>
                <c:pt idx="9">
                  <c:v>34820</c:v>
                </c:pt>
                <c:pt idx="10">
                  <c:v>34851</c:v>
                </c:pt>
                <c:pt idx="11">
                  <c:v>34881</c:v>
                </c:pt>
                <c:pt idx="12">
                  <c:v>34912</c:v>
                </c:pt>
                <c:pt idx="13">
                  <c:v>34943</c:v>
                </c:pt>
                <c:pt idx="14">
                  <c:v>34973</c:v>
                </c:pt>
                <c:pt idx="15">
                  <c:v>35004</c:v>
                </c:pt>
                <c:pt idx="16">
                  <c:v>35034</c:v>
                </c:pt>
                <c:pt idx="17">
                  <c:v>35065</c:v>
                </c:pt>
                <c:pt idx="18">
                  <c:v>35096</c:v>
                </c:pt>
                <c:pt idx="19">
                  <c:v>35125</c:v>
                </c:pt>
                <c:pt idx="20">
                  <c:v>35156</c:v>
                </c:pt>
                <c:pt idx="21">
                  <c:v>35186</c:v>
                </c:pt>
                <c:pt idx="22">
                  <c:v>35217</c:v>
                </c:pt>
                <c:pt idx="23">
                  <c:v>35247</c:v>
                </c:pt>
                <c:pt idx="24">
                  <c:v>35278</c:v>
                </c:pt>
                <c:pt idx="25">
                  <c:v>35309</c:v>
                </c:pt>
                <c:pt idx="26">
                  <c:v>35339</c:v>
                </c:pt>
                <c:pt idx="27">
                  <c:v>35370</c:v>
                </c:pt>
                <c:pt idx="28">
                  <c:v>35400</c:v>
                </c:pt>
                <c:pt idx="29">
                  <c:v>35431</c:v>
                </c:pt>
                <c:pt idx="30">
                  <c:v>35462</c:v>
                </c:pt>
                <c:pt idx="31">
                  <c:v>35490</c:v>
                </c:pt>
                <c:pt idx="32">
                  <c:v>35521</c:v>
                </c:pt>
                <c:pt idx="33">
                  <c:v>35551</c:v>
                </c:pt>
                <c:pt idx="34">
                  <c:v>35582</c:v>
                </c:pt>
                <c:pt idx="35">
                  <c:v>35612</c:v>
                </c:pt>
                <c:pt idx="36">
                  <c:v>35643</c:v>
                </c:pt>
                <c:pt idx="37">
                  <c:v>35674</c:v>
                </c:pt>
                <c:pt idx="38">
                  <c:v>35704</c:v>
                </c:pt>
                <c:pt idx="39">
                  <c:v>35735</c:v>
                </c:pt>
                <c:pt idx="40">
                  <c:v>35765</c:v>
                </c:pt>
                <c:pt idx="41">
                  <c:v>35796</c:v>
                </c:pt>
                <c:pt idx="42">
                  <c:v>35827</c:v>
                </c:pt>
                <c:pt idx="43">
                  <c:v>35855</c:v>
                </c:pt>
                <c:pt idx="44">
                  <c:v>35886</c:v>
                </c:pt>
                <c:pt idx="45">
                  <c:v>35916</c:v>
                </c:pt>
                <c:pt idx="46">
                  <c:v>35947</c:v>
                </c:pt>
                <c:pt idx="47">
                  <c:v>35977</c:v>
                </c:pt>
                <c:pt idx="48">
                  <c:v>36008</c:v>
                </c:pt>
                <c:pt idx="49">
                  <c:v>36039</c:v>
                </c:pt>
                <c:pt idx="50">
                  <c:v>36069</c:v>
                </c:pt>
                <c:pt idx="51">
                  <c:v>36100</c:v>
                </c:pt>
                <c:pt idx="52">
                  <c:v>36130</c:v>
                </c:pt>
                <c:pt idx="53">
                  <c:v>36161</c:v>
                </c:pt>
                <c:pt idx="54">
                  <c:v>36192</c:v>
                </c:pt>
                <c:pt idx="55">
                  <c:v>36220</c:v>
                </c:pt>
                <c:pt idx="56">
                  <c:v>36251</c:v>
                </c:pt>
                <c:pt idx="57">
                  <c:v>36281</c:v>
                </c:pt>
                <c:pt idx="58">
                  <c:v>36312</c:v>
                </c:pt>
                <c:pt idx="59">
                  <c:v>36342</c:v>
                </c:pt>
                <c:pt idx="60">
                  <c:v>36373</c:v>
                </c:pt>
                <c:pt idx="61">
                  <c:v>36404</c:v>
                </c:pt>
                <c:pt idx="62">
                  <c:v>36434</c:v>
                </c:pt>
                <c:pt idx="63">
                  <c:v>36465</c:v>
                </c:pt>
                <c:pt idx="64">
                  <c:v>36495</c:v>
                </c:pt>
                <c:pt idx="65">
                  <c:v>36526</c:v>
                </c:pt>
                <c:pt idx="66">
                  <c:v>36557</c:v>
                </c:pt>
                <c:pt idx="67">
                  <c:v>36586</c:v>
                </c:pt>
                <c:pt idx="68">
                  <c:v>36617</c:v>
                </c:pt>
                <c:pt idx="69">
                  <c:v>36647</c:v>
                </c:pt>
                <c:pt idx="70">
                  <c:v>36678</c:v>
                </c:pt>
                <c:pt idx="71">
                  <c:v>36708</c:v>
                </c:pt>
                <c:pt idx="72">
                  <c:v>36739</c:v>
                </c:pt>
                <c:pt idx="73">
                  <c:v>36770</c:v>
                </c:pt>
                <c:pt idx="74">
                  <c:v>36800</c:v>
                </c:pt>
                <c:pt idx="75">
                  <c:v>36831</c:v>
                </c:pt>
                <c:pt idx="76">
                  <c:v>36861</c:v>
                </c:pt>
                <c:pt idx="77">
                  <c:v>36892</c:v>
                </c:pt>
                <c:pt idx="78">
                  <c:v>36923</c:v>
                </c:pt>
                <c:pt idx="79">
                  <c:v>36951</c:v>
                </c:pt>
                <c:pt idx="80">
                  <c:v>36982</c:v>
                </c:pt>
                <c:pt idx="81">
                  <c:v>37012</c:v>
                </c:pt>
                <c:pt idx="82">
                  <c:v>37043</c:v>
                </c:pt>
                <c:pt idx="83">
                  <c:v>37073</c:v>
                </c:pt>
                <c:pt idx="84">
                  <c:v>37104</c:v>
                </c:pt>
                <c:pt idx="85">
                  <c:v>37135</c:v>
                </c:pt>
                <c:pt idx="86">
                  <c:v>37165</c:v>
                </c:pt>
                <c:pt idx="87">
                  <c:v>37196</c:v>
                </c:pt>
                <c:pt idx="88">
                  <c:v>37226</c:v>
                </c:pt>
                <c:pt idx="89">
                  <c:v>37257</c:v>
                </c:pt>
                <c:pt idx="90">
                  <c:v>37288</c:v>
                </c:pt>
                <c:pt idx="91">
                  <c:v>37316</c:v>
                </c:pt>
                <c:pt idx="92">
                  <c:v>37347</c:v>
                </c:pt>
                <c:pt idx="93">
                  <c:v>37377</c:v>
                </c:pt>
                <c:pt idx="94">
                  <c:v>37408</c:v>
                </c:pt>
                <c:pt idx="95">
                  <c:v>37438</c:v>
                </c:pt>
                <c:pt idx="96">
                  <c:v>37469</c:v>
                </c:pt>
                <c:pt idx="97">
                  <c:v>37500</c:v>
                </c:pt>
                <c:pt idx="98">
                  <c:v>37530</c:v>
                </c:pt>
                <c:pt idx="99">
                  <c:v>37561</c:v>
                </c:pt>
                <c:pt idx="100">
                  <c:v>37591</c:v>
                </c:pt>
                <c:pt idx="101">
                  <c:v>37622</c:v>
                </c:pt>
                <c:pt idx="102">
                  <c:v>37653</c:v>
                </c:pt>
                <c:pt idx="103">
                  <c:v>37681</c:v>
                </c:pt>
                <c:pt idx="104">
                  <c:v>37712</c:v>
                </c:pt>
                <c:pt idx="105">
                  <c:v>37742</c:v>
                </c:pt>
                <c:pt idx="106">
                  <c:v>37773</c:v>
                </c:pt>
                <c:pt idx="107">
                  <c:v>37803</c:v>
                </c:pt>
                <c:pt idx="108">
                  <c:v>37834</c:v>
                </c:pt>
                <c:pt idx="109">
                  <c:v>37865</c:v>
                </c:pt>
                <c:pt idx="110">
                  <c:v>37895</c:v>
                </c:pt>
                <c:pt idx="111">
                  <c:v>37926</c:v>
                </c:pt>
                <c:pt idx="112">
                  <c:v>37956</c:v>
                </c:pt>
                <c:pt idx="113">
                  <c:v>37987</c:v>
                </c:pt>
                <c:pt idx="114">
                  <c:v>38018</c:v>
                </c:pt>
                <c:pt idx="115">
                  <c:v>38047</c:v>
                </c:pt>
                <c:pt idx="116">
                  <c:v>38078</c:v>
                </c:pt>
                <c:pt idx="117">
                  <c:v>38108</c:v>
                </c:pt>
                <c:pt idx="118">
                  <c:v>38139</c:v>
                </c:pt>
                <c:pt idx="119">
                  <c:v>38169</c:v>
                </c:pt>
                <c:pt idx="120">
                  <c:v>38200</c:v>
                </c:pt>
                <c:pt idx="121">
                  <c:v>38231</c:v>
                </c:pt>
                <c:pt idx="122">
                  <c:v>38261</c:v>
                </c:pt>
                <c:pt idx="123">
                  <c:v>38292</c:v>
                </c:pt>
                <c:pt idx="124">
                  <c:v>38322</c:v>
                </c:pt>
                <c:pt idx="125">
                  <c:v>38353</c:v>
                </c:pt>
                <c:pt idx="126">
                  <c:v>38384</c:v>
                </c:pt>
                <c:pt idx="127">
                  <c:v>38412</c:v>
                </c:pt>
                <c:pt idx="128">
                  <c:v>38443</c:v>
                </c:pt>
                <c:pt idx="129">
                  <c:v>38473</c:v>
                </c:pt>
                <c:pt idx="130">
                  <c:v>38504</c:v>
                </c:pt>
                <c:pt idx="131">
                  <c:v>38534</c:v>
                </c:pt>
                <c:pt idx="132">
                  <c:v>38565</c:v>
                </c:pt>
                <c:pt idx="133">
                  <c:v>38596</c:v>
                </c:pt>
                <c:pt idx="134">
                  <c:v>38626</c:v>
                </c:pt>
                <c:pt idx="135">
                  <c:v>38657</c:v>
                </c:pt>
                <c:pt idx="136">
                  <c:v>38687</c:v>
                </c:pt>
                <c:pt idx="137">
                  <c:v>38718</c:v>
                </c:pt>
                <c:pt idx="138">
                  <c:v>38749</c:v>
                </c:pt>
                <c:pt idx="139">
                  <c:v>38777</c:v>
                </c:pt>
                <c:pt idx="140">
                  <c:v>38808</c:v>
                </c:pt>
                <c:pt idx="141">
                  <c:v>38838</c:v>
                </c:pt>
                <c:pt idx="142">
                  <c:v>38869</c:v>
                </c:pt>
                <c:pt idx="143">
                  <c:v>38899</c:v>
                </c:pt>
                <c:pt idx="144">
                  <c:v>38930</c:v>
                </c:pt>
                <c:pt idx="145">
                  <c:v>38961</c:v>
                </c:pt>
                <c:pt idx="146">
                  <c:v>38991</c:v>
                </c:pt>
                <c:pt idx="147">
                  <c:v>39022</c:v>
                </c:pt>
                <c:pt idx="148">
                  <c:v>39052</c:v>
                </c:pt>
                <c:pt idx="149">
                  <c:v>39083</c:v>
                </c:pt>
                <c:pt idx="150">
                  <c:v>39114</c:v>
                </c:pt>
                <c:pt idx="151">
                  <c:v>39142</c:v>
                </c:pt>
                <c:pt idx="152">
                  <c:v>39173</c:v>
                </c:pt>
                <c:pt idx="153">
                  <c:v>39203</c:v>
                </c:pt>
                <c:pt idx="154">
                  <c:v>39234</c:v>
                </c:pt>
                <c:pt idx="155">
                  <c:v>39264</c:v>
                </c:pt>
                <c:pt idx="156">
                  <c:v>39295</c:v>
                </c:pt>
                <c:pt idx="157">
                  <c:v>39326</c:v>
                </c:pt>
                <c:pt idx="158">
                  <c:v>39356</c:v>
                </c:pt>
                <c:pt idx="159">
                  <c:v>39387</c:v>
                </c:pt>
                <c:pt idx="160">
                  <c:v>39417</c:v>
                </c:pt>
                <c:pt idx="161">
                  <c:v>39448</c:v>
                </c:pt>
                <c:pt idx="162">
                  <c:v>39479</c:v>
                </c:pt>
                <c:pt idx="163">
                  <c:v>39508</c:v>
                </c:pt>
                <c:pt idx="164">
                  <c:v>39539</c:v>
                </c:pt>
                <c:pt idx="165">
                  <c:v>39569</c:v>
                </c:pt>
                <c:pt idx="166">
                  <c:v>39600</c:v>
                </c:pt>
                <c:pt idx="167">
                  <c:v>39630</c:v>
                </c:pt>
                <c:pt idx="168">
                  <c:v>39661</c:v>
                </c:pt>
                <c:pt idx="169">
                  <c:v>39692</c:v>
                </c:pt>
                <c:pt idx="170">
                  <c:v>39722</c:v>
                </c:pt>
                <c:pt idx="171">
                  <c:v>39753</c:v>
                </c:pt>
                <c:pt idx="172">
                  <c:v>39783</c:v>
                </c:pt>
                <c:pt idx="173">
                  <c:v>39814</c:v>
                </c:pt>
                <c:pt idx="174">
                  <c:v>39845</c:v>
                </c:pt>
                <c:pt idx="175">
                  <c:v>39873</c:v>
                </c:pt>
                <c:pt idx="176">
                  <c:v>39904</c:v>
                </c:pt>
                <c:pt idx="177">
                  <c:v>39934</c:v>
                </c:pt>
                <c:pt idx="178">
                  <c:v>39965</c:v>
                </c:pt>
                <c:pt idx="179">
                  <c:v>39995</c:v>
                </c:pt>
                <c:pt idx="180">
                  <c:v>40026</c:v>
                </c:pt>
                <c:pt idx="181">
                  <c:v>40057</c:v>
                </c:pt>
                <c:pt idx="182">
                  <c:v>40087</c:v>
                </c:pt>
                <c:pt idx="183">
                  <c:v>40118</c:v>
                </c:pt>
                <c:pt idx="184">
                  <c:v>40148</c:v>
                </c:pt>
                <c:pt idx="185">
                  <c:v>40179</c:v>
                </c:pt>
                <c:pt idx="186">
                  <c:v>40210</c:v>
                </c:pt>
                <c:pt idx="187">
                  <c:v>40238</c:v>
                </c:pt>
                <c:pt idx="188">
                  <c:v>40269</c:v>
                </c:pt>
                <c:pt idx="189">
                  <c:v>40299</c:v>
                </c:pt>
                <c:pt idx="190">
                  <c:v>40330</c:v>
                </c:pt>
                <c:pt idx="191">
                  <c:v>40360</c:v>
                </c:pt>
                <c:pt idx="192">
                  <c:v>40391</c:v>
                </c:pt>
                <c:pt idx="193">
                  <c:v>40422</c:v>
                </c:pt>
                <c:pt idx="194">
                  <c:v>40452</c:v>
                </c:pt>
                <c:pt idx="195">
                  <c:v>40483</c:v>
                </c:pt>
                <c:pt idx="196">
                  <c:v>40513</c:v>
                </c:pt>
                <c:pt idx="197">
                  <c:v>40544</c:v>
                </c:pt>
                <c:pt idx="198">
                  <c:v>40575</c:v>
                </c:pt>
                <c:pt idx="199">
                  <c:v>40603</c:v>
                </c:pt>
                <c:pt idx="200">
                  <c:v>40634</c:v>
                </c:pt>
                <c:pt idx="201">
                  <c:v>40664</c:v>
                </c:pt>
                <c:pt idx="202">
                  <c:v>40695</c:v>
                </c:pt>
                <c:pt idx="203">
                  <c:v>40725</c:v>
                </c:pt>
                <c:pt idx="204">
                  <c:v>40756</c:v>
                </c:pt>
                <c:pt idx="205">
                  <c:v>40787</c:v>
                </c:pt>
                <c:pt idx="206">
                  <c:v>40817</c:v>
                </c:pt>
                <c:pt idx="207">
                  <c:v>40848</c:v>
                </c:pt>
                <c:pt idx="208">
                  <c:v>40878</c:v>
                </c:pt>
                <c:pt idx="209">
                  <c:v>40909</c:v>
                </c:pt>
                <c:pt idx="210">
                  <c:v>40940</c:v>
                </c:pt>
                <c:pt idx="211">
                  <c:v>40969</c:v>
                </c:pt>
                <c:pt idx="212">
                  <c:v>41000</c:v>
                </c:pt>
                <c:pt idx="213">
                  <c:v>41030</c:v>
                </c:pt>
                <c:pt idx="214">
                  <c:v>41061</c:v>
                </c:pt>
                <c:pt idx="215">
                  <c:v>41091</c:v>
                </c:pt>
                <c:pt idx="216">
                  <c:v>41122</c:v>
                </c:pt>
                <c:pt idx="217">
                  <c:v>41153</c:v>
                </c:pt>
                <c:pt idx="218">
                  <c:v>41183</c:v>
                </c:pt>
                <c:pt idx="219">
                  <c:v>41214</c:v>
                </c:pt>
                <c:pt idx="220">
                  <c:v>41244</c:v>
                </c:pt>
                <c:pt idx="221">
                  <c:v>41275</c:v>
                </c:pt>
                <c:pt idx="222">
                  <c:v>41306</c:v>
                </c:pt>
                <c:pt idx="223">
                  <c:v>41334</c:v>
                </c:pt>
                <c:pt idx="224">
                  <c:v>41365</c:v>
                </c:pt>
                <c:pt idx="225">
                  <c:v>41395</c:v>
                </c:pt>
                <c:pt idx="226">
                  <c:v>41426</c:v>
                </c:pt>
                <c:pt idx="227">
                  <c:v>41456</c:v>
                </c:pt>
                <c:pt idx="228">
                  <c:v>41487</c:v>
                </c:pt>
                <c:pt idx="229">
                  <c:v>41518</c:v>
                </c:pt>
                <c:pt idx="230">
                  <c:v>41548</c:v>
                </c:pt>
                <c:pt idx="231">
                  <c:v>41579</c:v>
                </c:pt>
                <c:pt idx="232">
                  <c:v>41609</c:v>
                </c:pt>
                <c:pt idx="233">
                  <c:v>41640</c:v>
                </c:pt>
                <c:pt idx="234">
                  <c:v>41671</c:v>
                </c:pt>
                <c:pt idx="235">
                  <c:v>41699</c:v>
                </c:pt>
                <c:pt idx="236">
                  <c:v>41730</c:v>
                </c:pt>
                <c:pt idx="237">
                  <c:v>41760</c:v>
                </c:pt>
                <c:pt idx="238">
                  <c:v>41791</c:v>
                </c:pt>
                <c:pt idx="239">
                  <c:v>41821</c:v>
                </c:pt>
                <c:pt idx="240">
                  <c:v>41852</c:v>
                </c:pt>
                <c:pt idx="241">
                  <c:v>41883</c:v>
                </c:pt>
                <c:pt idx="242">
                  <c:v>41913</c:v>
                </c:pt>
                <c:pt idx="243">
                  <c:v>41944</c:v>
                </c:pt>
                <c:pt idx="244">
                  <c:v>41974</c:v>
                </c:pt>
                <c:pt idx="245">
                  <c:v>42005</c:v>
                </c:pt>
                <c:pt idx="246">
                  <c:v>42036</c:v>
                </c:pt>
                <c:pt idx="247">
                  <c:v>42064</c:v>
                </c:pt>
                <c:pt idx="248">
                  <c:v>42095</c:v>
                </c:pt>
                <c:pt idx="249">
                  <c:v>42125</c:v>
                </c:pt>
                <c:pt idx="250">
                  <c:v>42156</c:v>
                </c:pt>
                <c:pt idx="251">
                  <c:v>42186</c:v>
                </c:pt>
                <c:pt idx="252">
                  <c:v>42217</c:v>
                </c:pt>
                <c:pt idx="253">
                  <c:v>42248</c:v>
                </c:pt>
                <c:pt idx="254">
                  <c:v>42278</c:v>
                </c:pt>
                <c:pt idx="255">
                  <c:v>42309</c:v>
                </c:pt>
                <c:pt idx="256">
                  <c:v>42339</c:v>
                </c:pt>
                <c:pt idx="257">
                  <c:v>42370</c:v>
                </c:pt>
                <c:pt idx="258">
                  <c:v>42401</c:v>
                </c:pt>
                <c:pt idx="259">
                  <c:v>42430</c:v>
                </c:pt>
                <c:pt idx="260">
                  <c:v>42461</c:v>
                </c:pt>
                <c:pt idx="261">
                  <c:v>42491</c:v>
                </c:pt>
                <c:pt idx="262">
                  <c:v>42522</c:v>
                </c:pt>
                <c:pt idx="263">
                  <c:v>42552</c:v>
                </c:pt>
                <c:pt idx="264">
                  <c:v>42583</c:v>
                </c:pt>
                <c:pt idx="265">
                  <c:v>42614</c:v>
                </c:pt>
                <c:pt idx="266">
                  <c:v>42644</c:v>
                </c:pt>
                <c:pt idx="267">
                  <c:v>42675</c:v>
                </c:pt>
                <c:pt idx="268">
                  <c:v>42705</c:v>
                </c:pt>
                <c:pt idx="269">
                  <c:v>42736</c:v>
                </c:pt>
                <c:pt idx="270">
                  <c:v>42767</c:v>
                </c:pt>
                <c:pt idx="271">
                  <c:v>42795</c:v>
                </c:pt>
                <c:pt idx="272">
                  <c:v>42826</c:v>
                </c:pt>
                <c:pt idx="273">
                  <c:v>42856</c:v>
                </c:pt>
                <c:pt idx="274">
                  <c:v>42887</c:v>
                </c:pt>
                <c:pt idx="275">
                  <c:v>42917</c:v>
                </c:pt>
                <c:pt idx="276">
                  <c:v>42948</c:v>
                </c:pt>
                <c:pt idx="277">
                  <c:v>42979</c:v>
                </c:pt>
                <c:pt idx="278">
                  <c:v>43009</c:v>
                </c:pt>
                <c:pt idx="279">
                  <c:v>43040</c:v>
                </c:pt>
                <c:pt idx="280">
                  <c:v>43070</c:v>
                </c:pt>
                <c:pt idx="281">
                  <c:v>43101</c:v>
                </c:pt>
                <c:pt idx="282">
                  <c:v>43132</c:v>
                </c:pt>
                <c:pt idx="283">
                  <c:v>43160</c:v>
                </c:pt>
                <c:pt idx="284">
                  <c:v>43191</c:v>
                </c:pt>
                <c:pt idx="285">
                  <c:v>43221</c:v>
                </c:pt>
                <c:pt idx="286">
                  <c:v>43252</c:v>
                </c:pt>
                <c:pt idx="287">
                  <c:v>43282</c:v>
                </c:pt>
                <c:pt idx="288">
                  <c:v>43313</c:v>
                </c:pt>
                <c:pt idx="289">
                  <c:v>43344</c:v>
                </c:pt>
                <c:pt idx="290">
                  <c:v>43374</c:v>
                </c:pt>
                <c:pt idx="291">
                  <c:v>43405</c:v>
                </c:pt>
                <c:pt idx="292">
                  <c:v>43435</c:v>
                </c:pt>
                <c:pt idx="293">
                  <c:v>43466</c:v>
                </c:pt>
                <c:pt idx="294">
                  <c:v>43497</c:v>
                </c:pt>
                <c:pt idx="295">
                  <c:v>43525</c:v>
                </c:pt>
                <c:pt idx="296">
                  <c:v>43556</c:v>
                </c:pt>
                <c:pt idx="297">
                  <c:v>43586</c:v>
                </c:pt>
                <c:pt idx="298">
                  <c:v>43617</c:v>
                </c:pt>
                <c:pt idx="299">
                  <c:v>43647</c:v>
                </c:pt>
                <c:pt idx="300">
                  <c:v>43678</c:v>
                </c:pt>
                <c:pt idx="301">
                  <c:v>43709</c:v>
                </c:pt>
                <c:pt idx="302">
                  <c:v>43739</c:v>
                </c:pt>
                <c:pt idx="303">
                  <c:v>43770</c:v>
                </c:pt>
                <c:pt idx="304">
                  <c:v>43800</c:v>
                </c:pt>
                <c:pt idx="305">
                  <c:v>43831</c:v>
                </c:pt>
                <c:pt idx="306">
                  <c:v>43862</c:v>
                </c:pt>
                <c:pt idx="307">
                  <c:v>43891</c:v>
                </c:pt>
                <c:pt idx="308">
                  <c:v>43922</c:v>
                </c:pt>
                <c:pt idx="309">
                  <c:v>43952</c:v>
                </c:pt>
                <c:pt idx="310">
                  <c:v>43983</c:v>
                </c:pt>
                <c:pt idx="311">
                  <c:v>44013</c:v>
                </c:pt>
                <c:pt idx="312">
                  <c:v>44044</c:v>
                </c:pt>
                <c:pt idx="313">
                  <c:v>44075</c:v>
                </c:pt>
                <c:pt idx="314">
                  <c:v>44105</c:v>
                </c:pt>
                <c:pt idx="315">
                  <c:v>44136</c:v>
                </c:pt>
                <c:pt idx="316">
                  <c:v>44166</c:v>
                </c:pt>
                <c:pt idx="317">
                  <c:v>44197</c:v>
                </c:pt>
                <c:pt idx="318">
                  <c:v>44228</c:v>
                </c:pt>
                <c:pt idx="319">
                  <c:v>44256</c:v>
                </c:pt>
                <c:pt idx="320">
                  <c:v>44287</c:v>
                </c:pt>
                <c:pt idx="321">
                  <c:v>44317</c:v>
                </c:pt>
                <c:pt idx="322">
                  <c:v>44348</c:v>
                </c:pt>
                <c:pt idx="323">
                  <c:v>44378</c:v>
                </c:pt>
                <c:pt idx="324">
                  <c:v>44409</c:v>
                </c:pt>
                <c:pt idx="325">
                  <c:v>44440</c:v>
                </c:pt>
                <c:pt idx="326">
                  <c:v>44470</c:v>
                </c:pt>
                <c:pt idx="327">
                  <c:v>44501</c:v>
                </c:pt>
                <c:pt idx="328">
                  <c:v>44531</c:v>
                </c:pt>
                <c:pt idx="329">
                  <c:v>44562</c:v>
                </c:pt>
                <c:pt idx="330">
                  <c:v>44593</c:v>
                </c:pt>
                <c:pt idx="331">
                  <c:v>44621</c:v>
                </c:pt>
                <c:pt idx="332">
                  <c:v>44652</c:v>
                </c:pt>
                <c:pt idx="333">
                  <c:v>44682</c:v>
                </c:pt>
                <c:pt idx="334">
                  <c:v>44713</c:v>
                </c:pt>
                <c:pt idx="335">
                  <c:v>44743</c:v>
                </c:pt>
                <c:pt idx="336">
                  <c:v>44774</c:v>
                </c:pt>
                <c:pt idx="337">
                  <c:v>44805</c:v>
                </c:pt>
                <c:pt idx="338">
                  <c:v>44835</c:v>
                </c:pt>
                <c:pt idx="339">
                  <c:v>44866</c:v>
                </c:pt>
                <c:pt idx="340">
                  <c:v>44896</c:v>
                </c:pt>
                <c:pt idx="341">
                  <c:v>44927</c:v>
                </c:pt>
                <c:pt idx="342">
                  <c:v>44958</c:v>
                </c:pt>
                <c:pt idx="343">
                  <c:v>44986</c:v>
                </c:pt>
                <c:pt idx="344">
                  <c:v>45017</c:v>
                </c:pt>
                <c:pt idx="345">
                  <c:v>45047</c:v>
                </c:pt>
                <c:pt idx="346">
                  <c:v>45078</c:v>
                </c:pt>
                <c:pt idx="347">
                  <c:v>45108</c:v>
                </c:pt>
                <c:pt idx="348">
                  <c:v>45139</c:v>
                </c:pt>
                <c:pt idx="349">
                  <c:v>45170</c:v>
                </c:pt>
                <c:pt idx="350">
                  <c:v>45200</c:v>
                </c:pt>
                <c:pt idx="351">
                  <c:v>45231</c:v>
                </c:pt>
                <c:pt idx="352">
                  <c:v>45261</c:v>
                </c:pt>
                <c:pt idx="353">
                  <c:v>45292</c:v>
                </c:pt>
                <c:pt idx="354">
                  <c:v>45323</c:v>
                </c:pt>
                <c:pt idx="355">
                  <c:v>45352</c:v>
                </c:pt>
                <c:pt idx="356">
                  <c:v>45383</c:v>
                </c:pt>
              </c:numCache>
            </c:numRef>
          </c:cat>
          <c:val>
            <c:numRef>
              <c:f>'BRL PP Chart desde 2019'!$G$4:$G$360</c:f>
              <c:numCache>
                <c:formatCode>0.00%</c:formatCode>
                <c:ptCount val="357"/>
                <c:pt idx="0">
                  <c:v>-1.826035735322995E-2</c:v>
                </c:pt>
                <c:pt idx="1">
                  <c:v>-1.5069437604648961E-2</c:v>
                </c:pt>
                <c:pt idx="2">
                  <c:v>-2.5531085558370692E-2</c:v>
                </c:pt>
                <c:pt idx="3">
                  <c:v>-2.733197159809353E-2</c:v>
                </c:pt>
                <c:pt idx="4">
                  <c:v>-1.681250614492158E-2</c:v>
                </c:pt>
                <c:pt idx="5">
                  <c:v>-1.6715830875122961E-2</c:v>
                </c:pt>
                <c:pt idx="6">
                  <c:v>-1.0097010492971514E-2</c:v>
                </c:pt>
                <c:pt idx="7">
                  <c:v>-1.5263417035943139E-2</c:v>
                </c:pt>
                <c:pt idx="8">
                  <c:v>-2.37235185004393E-2</c:v>
                </c:pt>
                <c:pt idx="9">
                  <c:v>-2.6005649167234801E-2</c:v>
                </c:pt>
                <c:pt idx="10">
                  <c:v>-2.2100528065714831E-2</c:v>
                </c:pt>
                <c:pt idx="11">
                  <c:v>-2.3055881203595252E-2</c:v>
                </c:pt>
                <c:pt idx="12">
                  <c:v>-9.8029507872066102E-3</c:v>
                </c:pt>
                <c:pt idx="13">
                  <c:v>-9.8029507872069432E-3</c:v>
                </c:pt>
                <c:pt idx="14">
                  <c:v>-1.3903954245143457E-2</c:v>
                </c:pt>
                <c:pt idx="15">
                  <c:v>-1.4487040504582382E-2</c:v>
                </c:pt>
                <c:pt idx="16">
                  <c:v>-1.5360378101614947E-2</c:v>
                </c:pt>
                <c:pt idx="17">
                  <c:v>-1.322281428853378E-2</c:v>
                </c:pt>
                <c:pt idx="18">
                  <c:v>-1.0194991586657265E-2</c:v>
                </c:pt>
                <c:pt idx="19">
                  <c:v>-3.4877927254609586E-3</c:v>
                </c:pt>
                <c:pt idx="20">
                  <c:v>-1.2443215484890247E-2</c:v>
                </c:pt>
                <c:pt idx="21">
                  <c:v>-1.2052953961667612E-2</c:v>
                </c:pt>
                <c:pt idx="22">
                  <c:v>-1.1760055341436648E-2</c:v>
                </c:pt>
                <c:pt idx="23">
                  <c:v>-1.0978142616952069E-2</c:v>
                </c:pt>
                <c:pt idx="24">
                  <c:v>-4.3807248108324037E-3</c:v>
                </c:pt>
                <c:pt idx="25">
                  <c:v>-1.4977533699451762E-3</c:v>
                </c:pt>
                <c:pt idx="26">
                  <c:v>-2.9910269192421346E-3</c:v>
                </c:pt>
                <c:pt idx="27">
                  <c:v>-3.1897926634769647E-3</c:v>
                </c:pt>
                <c:pt idx="28">
                  <c:v>-4.678013337314546E-3</c:v>
                </c:pt>
                <c:pt idx="29">
                  <c:v>-1.1662383870330029E-2</c:v>
                </c:pt>
                <c:pt idx="30">
                  <c:v>-4.9751243781093191E-3</c:v>
                </c:pt>
                <c:pt idx="31">
                  <c:v>-5.0741219779127933E-3</c:v>
                </c:pt>
                <c:pt idx="32">
                  <c:v>-8.7232355273589857E-3</c:v>
                </c:pt>
                <c:pt idx="33">
                  <c:v>-4.0832586395778137E-3</c:v>
                </c:pt>
                <c:pt idx="34">
                  <c:v>-5.3709966182614588E-3</c:v>
                </c:pt>
                <c:pt idx="35">
                  <c:v>-2.1951706246258196E-3</c:v>
                </c:pt>
                <c:pt idx="36">
                  <c:v>2.000400080015563E-4</c:v>
                </c:pt>
                <c:pt idx="37">
                  <c:v>-5.99640215870334E-4</c:v>
                </c:pt>
                <c:pt idx="38">
                  <c:v>-2.2947221390801076E-3</c:v>
                </c:pt>
                <c:pt idx="39">
                  <c:v>-1.6971149046621781E-3</c:v>
                </c:pt>
                <c:pt idx="40">
                  <c:v>-4.2815891665836103E-3</c:v>
                </c:pt>
                <c:pt idx="41">
                  <c:v>-7.0499453877471696E-3</c:v>
                </c:pt>
                <c:pt idx="42">
                  <c:v>-4.5789368903044192E-3</c:v>
                </c:pt>
                <c:pt idx="43">
                  <c:v>-3.3884791708193029E-3</c:v>
                </c:pt>
                <c:pt idx="44">
                  <c:v>-2.3942537909019679E-3</c:v>
                </c:pt>
                <c:pt idx="45">
                  <c:v>-4.975124378109208E-3</c:v>
                </c:pt>
                <c:pt idx="46">
                  <c:v>-1.9996000799837876E-4</c:v>
                </c:pt>
                <c:pt idx="47">
                  <c:v>1.2014417300760805E-3</c:v>
                </c:pt>
                <c:pt idx="48">
                  <c:v>5.1261433309879312E-3</c:v>
                </c:pt>
                <c:pt idx="49">
                  <c:v>2.2048506714773541E-3</c:v>
                </c:pt>
                <c:pt idx="50">
                  <c:v>-1.9996000799837876E-4</c:v>
                </c:pt>
                <c:pt idx="51">
                  <c:v>1.2014417300760805E-3</c:v>
                </c:pt>
                <c:pt idx="52">
                  <c:v>-3.2891458187980227E-3</c:v>
                </c:pt>
                <c:pt idx="53">
                  <c:v>-6.951340615689916E-3</c:v>
                </c:pt>
                <c:pt idx="54">
                  <c:v>-1.0390895596239513E-2</c:v>
                </c:pt>
                <c:pt idx="55">
                  <c:v>-1.0880316518298683E-2</c:v>
                </c:pt>
                <c:pt idx="56">
                  <c:v>-5.5688146380271641E-3</c:v>
                </c:pt>
                <c:pt idx="57">
                  <c:v>-2.9910269192421346E-3</c:v>
                </c:pt>
                <c:pt idx="58">
                  <c:v>-1.8963968459925207E-3</c:v>
                </c:pt>
                <c:pt idx="59">
                  <c:v>-1.0782471065387211E-2</c:v>
                </c:pt>
                <c:pt idx="60">
                  <c:v>-5.5688146380271641E-3</c:v>
                </c:pt>
                <c:pt idx="61">
                  <c:v>-3.090419698933311E-3</c:v>
                </c:pt>
                <c:pt idx="62">
                  <c:v>-1.1760055341436981E-2</c:v>
                </c:pt>
                <c:pt idx="63">
                  <c:v>-9.4105993065876081E-3</c:v>
                </c:pt>
                <c:pt idx="64">
                  <c:v>-5.9642147117295874E-3</c:v>
                </c:pt>
                <c:pt idx="65">
                  <c:v>-6.1617968594712691E-3</c:v>
                </c:pt>
                <c:pt idx="66">
                  <c:v>-1.2983121941476661E-3</c:v>
                </c:pt>
                <c:pt idx="67">
                  <c:v>-2.1951706246257086E-3</c:v>
                </c:pt>
                <c:pt idx="68">
                  <c:v>-4.1824337781317666E-3</c:v>
                </c:pt>
                <c:pt idx="69">
                  <c:v>-9.999000100002764E-5</c:v>
                </c:pt>
                <c:pt idx="70">
                  <c:v>-2.2947221390799966E-3</c:v>
                </c:pt>
                <c:pt idx="71">
                  <c:v>-1.5844897155791737E-2</c:v>
                </c:pt>
                <c:pt idx="72">
                  <c:v>-1.293060902181431E-2</c:v>
                </c:pt>
                <c:pt idx="73">
                  <c:v>-2.2947221390801076E-3</c:v>
                </c:pt>
                <c:pt idx="74">
                  <c:v>-1.3980427401639739E-3</c:v>
                </c:pt>
                <c:pt idx="75">
                  <c:v>-3.1897926634769647E-3</c:v>
                </c:pt>
                <c:pt idx="76">
                  <c:v>-5.8653941743712634E-3</c:v>
                </c:pt>
                <c:pt idx="77">
                  <c:v>-5.667694143382862E-3</c:v>
                </c:pt>
                <c:pt idx="78">
                  <c:v>-4.5789368903045302E-3</c:v>
                </c:pt>
                <c:pt idx="79">
                  <c:v>-3.7856146642758493E-3</c:v>
                </c:pt>
                <c:pt idx="80">
                  <c:v>-5.7665539868760884E-3</c:v>
                </c:pt>
                <c:pt idx="81">
                  <c:v>-4.0832586395777026E-3</c:v>
                </c:pt>
                <c:pt idx="82">
                  <c:v>-5.1730998806208683E-3</c:v>
                </c:pt>
                <c:pt idx="83">
                  <c:v>-1.3125431757623596E-2</c:v>
                </c:pt>
                <c:pt idx="84">
                  <c:v>-6.9513406156902491E-3</c:v>
                </c:pt>
                <c:pt idx="85">
                  <c:v>-2.7921818907057361E-3</c:v>
                </c:pt>
                <c:pt idx="86">
                  <c:v>-8.2316770802339789E-3</c:v>
                </c:pt>
                <c:pt idx="87">
                  <c:v>-7.0499453877471696E-3</c:v>
                </c:pt>
                <c:pt idx="88">
                  <c:v>-6.4580228514655724E-3</c:v>
                </c:pt>
                <c:pt idx="89">
                  <c:v>-5.1730998806205353E-3</c:v>
                </c:pt>
                <c:pt idx="90">
                  <c:v>-3.5870864886410336E-3</c:v>
                </c:pt>
                <c:pt idx="91">
                  <c:v>-5.9642147117296984E-3</c:v>
                </c:pt>
                <c:pt idx="92">
                  <c:v>-7.9365079365079083E-3</c:v>
                </c:pt>
                <c:pt idx="93">
                  <c:v>-2.0955992415926383E-3</c:v>
                </c:pt>
                <c:pt idx="94">
                  <c:v>-4.1824337781317666E-3</c:v>
                </c:pt>
                <c:pt idx="95">
                  <c:v>-1.176005534143687E-2</c:v>
                </c:pt>
                <c:pt idx="96">
                  <c:v>-6.4580228514653504E-3</c:v>
                </c:pt>
                <c:pt idx="97">
                  <c:v>-7.1485305798251186E-3</c:v>
                </c:pt>
                <c:pt idx="98">
                  <c:v>-1.2930609021814421E-2</c:v>
                </c:pt>
                <c:pt idx="99">
                  <c:v>-2.9314696175499755E-2</c:v>
                </c:pt>
                <c:pt idx="100">
                  <c:v>-2.0568070519098813E-2</c:v>
                </c:pt>
                <c:pt idx="101">
                  <c:v>-2.2004889975550168E-2</c:v>
                </c:pt>
                <c:pt idx="102">
                  <c:v>-1.5457320074825254E-2</c:v>
                </c:pt>
                <c:pt idx="103">
                  <c:v>-1.215054825644557E-2</c:v>
                </c:pt>
                <c:pt idx="104">
                  <c:v>-9.6068139051205259E-3</c:v>
                </c:pt>
                <c:pt idx="105">
                  <c:v>-6.0630156048107064E-3</c:v>
                </c:pt>
                <c:pt idx="106">
                  <c:v>1.502253380070151E-3</c:v>
                </c:pt>
                <c:pt idx="107">
                  <c:v>-1.9960079840318778E-3</c:v>
                </c:pt>
                <c:pt idx="108">
                  <c:v>-3.388479170819414E-3</c:v>
                </c:pt>
                <c:pt idx="109">
                  <c:v>-7.7396308791426449E-3</c:v>
                </c:pt>
                <c:pt idx="110">
                  <c:v>-2.8916143184763987E-3</c:v>
                </c:pt>
                <c:pt idx="111">
                  <c:v>-3.3884791708191919E-3</c:v>
                </c:pt>
                <c:pt idx="112">
                  <c:v>-5.1730998806208683E-3</c:v>
                </c:pt>
                <c:pt idx="113">
                  <c:v>-7.5426756649463744E-3</c:v>
                </c:pt>
                <c:pt idx="114">
                  <c:v>-6.0630156048107064E-3</c:v>
                </c:pt>
                <c:pt idx="115">
                  <c:v>-4.678013337314546E-3</c:v>
                </c:pt>
                <c:pt idx="116">
                  <c:v>-3.6863604662747962E-3</c:v>
                </c:pt>
                <c:pt idx="117">
                  <c:v>-5.0741219779125712E-3</c:v>
                </c:pt>
                <c:pt idx="118">
                  <c:v>-7.0499453877468365E-3</c:v>
                </c:pt>
                <c:pt idx="119">
                  <c:v>-9.0179367753446815E-3</c:v>
                </c:pt>
                <c:pt idx="120">
                  <c:v>-6.8527162578209122E-3</c:v>
                </c:pt>
                <c:pt idx="121">
                  <c:v>-3.2891458187980227E-3</c:v>
                </c:pt>
                <c:pt idx="122">
                  <c:v>-4.3807248108322927E-3</c:v>
                </c:pt>
                <c:pt idx="123">
                  <c:v>-6.8527162578209122E-3</c:v>
                </c:pt>
                <c:pt idx="124">
                  <c:v>-8.5266706325598518E-3</c:v>
                </c:pt>
                <c:pt idx="125">
                  <c:v>-5.7665539868760884E-3</c:v>
                </c:pt>
                <c:pt idx="126">
                  <c:v>-5.8653941743713744E-3</c:v>
                </c:pt>
                <c:pt idx="127">
                  <c:v>-6.0630156048107064E-3</c:v>
                </c:pt>
                <c:pt idx="128">
                  <c:v>-8.6249628234359443E-3</c:v>
                </c:pt>
                <c:pt idx="129">
                  <c:v>-4.8761070753308156E-3</c:v>
                </c:pt>
                <c:pt idx="130">
                  <c:v>2.000400080015563E-4</c:v>
                </c:pt>
                <c:pt idx="131">
                  <c:v>-2.4937655860349794E-3</c:v>
                </c:pt>
                <c:pt idx="132">
                  <c:v>-1.6971149046621781E-3</c:v>
                </c:pt>
                <c:pt idx="133">
                  <c:v>-3.4877927254608476E-3</c:v>
                </c:pt>
                <c:pt idx="134">
                  <c:v>-7.4441687344912744E-3</c:v>
                </c:pt>
                <c:pt idx="135">
                  <c:v>-5.4699154649426873E-3</c:v>
                </c:pt>
                <c:pt idx="136">
                  <c:v>-3.5870864886411447E-3</c:v>
                </c:pt>
                <c:pt idx="137">
                  <c:v>-5.8653941743711524E-3</c:v>
                </c:pt>
                <c:pt idx="138">
                  <c:v>-4.0832586395778137E-3</c:v>
                </c:pt>
                <c:pt idx="139">
                  <c:v>-4.2815891665836103E-3</c:v>
                </c:pt>
                <c:pt idx="140">
                  <c:v>-2.0955992415924163E-3</c:v>
                </c:pt>
                <c:pt idx="141">
                  <c:v>-9.9900099900085415E-4</c:v>
                </c:pt>
                <c:pt idx="142">
                  <c:v>2.1044192804891004E-3</c:v>
                </c:pt>
                <c:pt idx="143">
                  <c:v>-1.8963968459925207E-3</c:v>
                </c:pt>
                <c:pt idx="144">
                  <c:v>-4.997501249375258E-4</c:v>
                </c:pt>
                <c:pt idx="145">
                  <c:v>-2.0955992415928604E-3</c:v>
                </c:pt>
                <c:pt idx="146">
                  <c:v>-3.2891458187980227E-3</c:v>
                </c:pt>
                <c:pt idx="147">
                  <c:v>-3.090419698933311E-3</c:v>
                </c:pt>
                <c:pt idx="148">
                  <c:v>-4.7770700636942109E-3</c:v>
                </c:pt>
                <c:pt idx="149">
                  <c:v>-4.3807248108324037E-3</c:v>
                </c:pt>
                <c:pt idx="150">
                  <c:v>-4.3807248108322927E-3</c:v>
                </c:pt>
                <c:pt idx="151">
                  <c:v>-3.6863604662745741E-3</c:v>
                </c:pt>
                <c:pt idx="152">
                  <c:v>-2.4937655860349794E-3</c:v>
                </c:pt>
                <c:pt idx="153">
                  <c:v>-2.7921818907058471E-3</c:v>
                </c:pt>
                <c:pt idx="154">
                  <c:v>-2.7921818907059581E-3</c:v>
                </c:pt>
                <c:pt idx="155">
                  <c:v>-2.3942537909017458E-3</c:v>
                </c:pt>
                <c:pt idx="156">
                  <c:v>-4.6780133373147681E-3</c:v>
                </c:pt>
                <c:pt idx="157">
                  <c:v>-1.7967658215213289E-3</c:v>
                </c:pt>
                <c:pt idx="158">
                  <c:v>-2.9910269192420236E-3</c:v>
                </c:pt>
                <c:pt idx="159">
                  <c:v>-3.7856146642757382E-3</c:v>
                </c:pt>
                <c:pt idx="160">
                  <c:v>-7.3456422473693328E-3</c:v>
                </c:pt>
                <c:pt idx="161">
                  <c:v>-5.3709966182615698E-3</c:v>
                </c:pt>
                <c:pt idx="162">
                  <c:v>-4.8761070753308156E-3</c:v>
                </c:pt>
                <c:pt idx="163">
                  <c:v>-4.7770700636942109E-3</c:v>
                </c:pt>
                <c:pt idx="164">
                  <c:v>-5.4699154649429094E-3</c:v>
                </c:pt>
                <c:pt idx="165">
                  <c:v>-7.8380791745213951E-3</c:v>
                </c:pt>
                <c:pt idx="166">
                  <c:v>-7.3456422473695548E-3</c:v>
                </c:pt>
                <c:pt idx="167">
                  <c:v>-5.2720580921118421E-3</c:v>
                </c:pt>
                <c:pt idx="168">
                  <c:v>-2.7921818907059581E-3</c:v>
                </c:pt>
                <c:pt idx="169">
                  <c:v>-2.5932575304207228E-3</c:v>
                </c:pt>
                <c:pt idx="170">
                  <c:v>-4.4798407167744303E-3</c:v>
                </c:pt>
                <c:pt idx="171">
                  <c:v>-3.5870864886408116E-3</c:v>
                </c:pt>
                <c:pt idx="172">
                  <c:v>-2.7921818907060691E-3</c:v>
                </c:pt>
                <c:pt idx="173">
                  <c:v>-4.7770700636940999E-3</c:v>
                </c:pt>
                <c:pt idx="174">
                  <c:v>-5.4699154649429094E-3</c:v>
                </c:pt>
                <c:pt idx="175">
                  <c:v>-1.9960079840317668E-3</c:v>
                </c:pt>
                <c:pt idx="176">
                  <c:v>-4.7770700636942109E-3</c:v>
                </c:pt>
                <c:pt idx="177">
                  <c:v>-4.678013337314435E-3</c:v>
                </c:pt>
                <c:pt idx="178">
                  <c:v>-3.5870864886409226E-3</c:v>
                </c:pt>
                <c:pt idx="179">
                  <c:v>-2.3942537909017458E-3</c:v>
                </c:pt>
                <c:pt idx="180">
                  <c:v>-1.4977533699452872E-3</c:v>
                </c:pt>
                <c:pt idx="181">
                  <c:v>-2.3942537909016348E-3</c:v>
                </c:pt>
                <c:pt idx="182">
                  <c:v>-2.7921818907059581E-3</c:v>
                </c:pt>
                <c:pt idx="183">
                  <c:v>-4.0832586395778137E-3</c:v>
                </c:pt>
                <c:pt idx="184">
                  <c:v>-3.6863604662746852E-3</c:v>
                </c:pt>
                <c:pt idx="185">
                  <c:v>-7.4441687344914964E-3</c:v>
                </c:pt>
                <c:pt idx="186">
                  <c:v>-7.7396308791426449E-3</c:v>
                </c:pt>
                <c:pt idx="187">
                  <c:v>-5.1730998806208683E-3</c:v>
                </c:pt>
                <c:pt idx="188">
                  <c:v>-5.667694143382862E-3</c:v>
                </c:pt>
                <c:pt idx="189">
                  <c:v>-4.2815891665836103E-3</c:v>
                </c:pt>
                <c:pt idx="190">
                  <c:v>0</c:v>
                </c:pt>
                <c:pt idx="191">
                  <c:v>-9.9990000999805595E-5</c:v>
                </c:pt>
                <c:pt idx="192">
                  <c:v>-3.9984006397431049E-4</c:v>
                </c:pt>
                <c:pt idx="193">
                  <c:v>-4.4798407167744303E-3</c:v>
                </c:pt>
                <c:pt idx="194">
                  <c:v>-7.4441687344913854E-3</c:v>
                </c:pt>
                <c:pt idx="195">
                  <c:v>-8.2316770802340899E-3</c:v>
                </c:pt>
                <c:pt idx="196">
                  <c:v>-6.2605584815661475E-3</c:v>
                </c:pt>
                <c:pt idx="197">
                  <c:v>-8.2316770802340899E-3</c:v>
                </c:pt>
                <c:pt idx="198">
                  <c:v>-7.9365079365077973E-3</c:v>
                </c:pt>
                <c:pt idx="199">
                  <c:v>-7.8380791745213951E-3</c:v>
                </c:pt>
                <c:pt idx="200">
                  <c:v>-7.6411630445569756E-3</c:v>
                </c:pt>
                <c:pt idx="201">
                  <c:v>-4.678013337314435E-3</c:v>
                </c:pt>
                <c:pt idx="202">
                  <c:v>-1.4977533699450651E-3</c:v>
                </c:pt>
                <c:pt idx="203">
                  <c:v>-1.5974440894570563E-3</c:v>
                </c:pt>
                <c:pt idx="204">
                  <c:v>-3.6863604662747962E-3</c:v>
                </c:pt>
                <c:pt idx="205">
                  <c:v>-5.272058092111731E-3</c:v>
                </c:pt>
                <c:pt idx="206">
                  <c:v>-4.2815891665837214E-3</c:v>
                </c:pt>
                <c:pt idx="207">
                  <c:v>-5.1730998806207573E-3</c:v>
                </c:pt>
                <c:pt idx="208">
                  <c:v>-4.9751243781095411E-3</c:v>
                </c:pt>
                <c:pt idx="209">
                  <c:v>-5.5688146380268311E-3</c:v>
                </c:pt>
                <c:pt idx="210">
                  <c:v>-4.4798407167744303E-3</c:v>
                </c:pt>
                <c:pt idx="211">
                  <c:v>-2.0955992415926383E-3</c:v>
                </c:pt>
                <c:pt idx="212">
                  <c:v>-6.3593004769475492E-3</c:v>
                </c:pt>
                <c:pt idx="213">
                  <c:v>-3.5870864886411447E-3</c:v>
                </c:pt>
                <c:pt idx="214">
                  <c:v>-7.9936051159057442E-4</c:v>
                </c:pt>
                <c:pt idx="215">
                  <c:v>-4.2815891665834993E-3</c:v>
                </c:pt>
                <c:pt idx="216">
                  <c:v>-4.0832586395777026E-3</c:v>
                </c:pt>
                <c:pt idx="217">
                  <c:v>-5.66769414338264E-3</c:v>
                </c:pt>
                <c:pt idx="218">
                  <c:v>-5.8653941743713744E-3</c:v>
                </c:pt>
                <c:pt idx="219">
                  <c:v>-5.9642147117295874E-3</c:v>
                </c:pt>
                <c:pt idx="220">
                  <c:v>-7.8380791745211731E-3</c:v>
                </c:pt>
                <c:pt idx="221">
                  <c:v>-8.5266706325600738E-3</c:v>
                </c:pt>
                <c:pt idx="222">
                  <c:v>-5.9642147117298094E-3</c:v>
                </c:pt>
                <c:pt idx="223">
                  <c:v>-4.678013337314324E-3</c:v>
                </c:pt>
                <c:pt idx="224">
                  <c:v>-5.4699154649427983E-3</c:v>
                </c:pt>
                <c:pt idx="225">
                  <c:v>-3.6863604662750182E-3</c:v>
                </c:pt>
                <c:pt idx="226">
                  <c:v>-2.5932575304209449E-3</c:v>
                </c:pt>
                <c:pt idx="227">
                  <c:v>-2.9991002699181202E-4</c:v>
                </c:pt>
                <c:pt idx="228">
                  <c:v>-2.3942537909016348E-3</c:v>
                </c:pt>
                <c:pt idx="229">
                  <c:v>-3.4877927254609586E-3</c:v>
                </c:pt>
                <c:pt idx="230">
                  <c:v>-5.667694143382862E-3</c:v>
                </c:pt>
                <c:pt idx="231">
                  <c:v>-5.3709966182612368E-3</c:v>
                </c:pt>
                <c:pt idx="232">
                  <c:v>-9.1161315893780737E-3</c:v>
                </c:pt>
                <c:pt idx="233">
                  <c:v>-5.4699154649427983E-3</c:v>
                </c:pt>
                <c:pt idx="234">
                  <c:v>-6.8527162578209122E-3</c:v>
                </c:pt>
                <c:pt idx="235">
                  <c:v>-9.1161315893778516E-3</c:v>
                </c:pt>
                <c:pt idx="236">
                  <c:v>-6.6554087612992197E-3</c:v>
                </c:pt>
                <c:pt idx="237">
                  <c:v>-4.5789368903044192E-3</c:v>
                </c:pt>
                <c:pt idx="238">
                  <c:v>-3.9840637450199168E-3</c:v>
                </c:pt>
                <c:pt idx="239">
                  <c:v>-9.9990000999805595E-5</c:v>
                </c:pt>
                <c:pt idx="240">
                  <c:v>-2.4937655860347574E-3</c:v>
                </c:pt>
                <c:pt idx="241">
                  <c:v>-5.6676941433829731E-3</c:v>
                </c:pt>
                <c:pt idx="242">
                  <c:v>-4.1824337781317666E-3</c:v>
                </c:pt>
                <c:pt idx="243">
                  <c:v>-5.0741219779127933E-3</c:v>
                </c:pt>
                <c:pt idx="244">
                  <c:v>-7.7396308791426449E-3</c:v>
                </c:pt>
                <c:pt idx="245">
                  <c:v>-1.224812327143443E-2</c:v>
                </c:pt>
                <c:pt idx="246">
                  <c:v>-1.2052953961667501E-2</c:v>
                </c:pt>
                <c:pt idx="247">
                  <c:v>-1.3028030003947921E-2</c:v>
                </c:pt>
                <c:pt idx="248">
                  <c:v>-7.0499453877471696E-3</c:v>
                </c:pt>
                <c:pt idx="249">
                  <c:v>-7.3456422473693328E-3</c:v>
                </c:pt>
                <c:pt idx="250">
                  <c:v>-7.8380791745215062E-3</c:v>
                </c:pt>
                <c:pt idx="251">
                  <c:v>-6.1617968594711581E-3</c:v>
                </c:pt>
                <c:pt idx="252">
                  <c:v>-2.1951706246259306E-3</c:v>
                </c:pt>
                <c:pt idx="253">
                  <c:v>-5.3709966182615698E-3</c:v>
                </c:pt>
                <c:pt idx="254">
                  <c:v>-8.1333068835549582E-3</c:v>
                </c:pt>
                <c:pt idx="255">
                  <c:v>-9.9990099990100445E-3</c:v>
                </c:pt>
                <c:pt idx="256">
                  <c:v>-9.5087163232965288E-3</c:v>
                </c:pt>
                <c:pt idx="257">
                  <c:v>-1.254073269477618E-2</c:v>
                </c:pt>
                <c:pt idx="258">
                  <c:v>-8.9197224975221534E-3</c:v>
                </c:pt>
                <c:pt idx="259">
                  <c:v>-4.2815891665834993E-3</c:v>
                </c:pt>
                <c:pt idx="260">
                  <c:v>-6.0630156048108175E-3</c:v>
                </c:pt>
                <c:pt idx="261">
                  <c:v>-7.7396308791426449E-3</c:v>
                </c:pt>
                <c:pt idx="262">
                  <c:v>-3.4877927254610697E-3</c:v>
                </c:pt>
                <c:pt idx="263">
                  <c:v>-5.1730998806208683E-3</c:v>
                </c:pt>
                <c:pt idx="264">
                  <c:v>-4.3807248108324037E-3</c:v>
                </c:pt>
                <c:pt idx="265">
                  <c:v>-7.993605115904634E-4</c:v>
                </c:pt>
                <c:pt idx="266">
                  <c:v>-2.5932575304209449E-3</c:v>
                </c:pt>
                <c:pt idx="267">
                  <c:v>-1.7967658215211069E-3</c:v>
                </c:pt>
                <c:pt idx="268">
                  <c:v>-2.9910269192423566E-3</c:v>
                </c:pt>
                <c:pt idx="269">
                  <c:v>-3.7856146642757382E-3</c:v>
                </c:pt>
                <c:pt idx="270">
                  <c:v>-3.2891458187981337E-3</c:v>
                </c:pt>
                <c:pt idx="271">
                  <c:v>-2.4937655860348684E-3</c:v>
                </c:pt>
                <c:pt idx="272">
                  <c:v>-1.3980427401638629E-3</c:v>
                </c:pt>
                <c:pt idx="273">
                  <c:v>-3.0904196989335331E-3</c:v>
                </c:pt>
                <c:pt idx="274">
                  <c:v>2.3053021950485419E-3</c:v>
                </c:pt>
                <c:pt idx="275">
                  <c:v>-2.3942537909017458E-3</c:v>
                </c:pt>
                <c:pt idx="276">
                  <c:v>-1.8963968459926317E-3</c:v>
                </c:pt>
                <c:pt idx="277">
                  <c:v>-1.5974440894568342E-3</c:v>
                </c:pt>
                <c:pt idx="278">
                  <c:v>-4.1824337781320997E-3</c:v>
                </c:pt>
                <c:pt idx="279">
                  <c:v>-2.7921818907058471E-3</c:v>
                </c:pt>
                <c:pt idx="280">
                  <c:v>-4.3807248108320707E-3</c:v>
                </c:pt>
                <c:pt idx="281">
                  <c:v>-2.8916143184765097E-3</c:v>
                </c:pt>
                <c:pt idx="282">
                  <c:v>-3.1897926634768536E-3</c:v>
                </c:pt>
                <c:pt idx="283">
                  <c:v>-8.9919072834443448E-4</c:v>
                </c:pt>
                <c:pt idx="284">
                  <c:v>-2.1951706246258196E-3</c:v>
                </c:pt>
                <c:pt idx="285">
                  <c:v>-3.9840637450199168E-3</c:v>
                </c:pt>
                <c:pt idx="286">
                  <c:v>-1.2443215484890024E-2</c:v>
                </c:pt>
                <c:pt idx="287">
                  <c:v>-3.2891458187981337E-3</c:v>
                </c:pt>
                <c:pt idx="288">
                  <c:v>9.0081072965664255E-4</c:v>
                </c:pt>
                <c:pt idx="289">
                  <c:v>-4.777070063694322E-3</c:v>
                </c:pt>
                <c:pt idx="290">
                  <c:v>-4.4798407167744303E-3</c:v>
                </c:pt>
                <c:pt idx="291">
                  <c:v>2.1044192804891004E-3</c:v>
                </c:pt>
                <c:pt idx="292">
                  <c:v>4.9409045506040812</c:v>
                </c:pt>
                <c:pt idx="293">
                  <c:v>-3.1897926634769647E-3</c:v>
                </c:pt>
                <c:pt idx="294">
                  <c:v>-4.2815891665837214E-3</c:v>
                </c:pt>
                <c:pt idx="295">
                  <c:v>-7.4441687344913854E-3</c:v>
                </c:pt>
                <c:pt idx="296">
                  <c:v>-5.66769414338264E-3</c:v>
                </c:pt>
                <c:pt idx="297">
                  <c:v>-1.2983121941475551E-3</c:v>
                </c:pt>
                <c:pt idx="298">
                  <c:v>-9.999000100002764E-5</c:v>
                </c:pt>
                <c:pt idx="299">
                  <c:v>-1.8963968459924097E-3</c:v>
                </c:pt>
                <c:pt idx="300">
                  <c:v>-1.0987913295378293E-3</c:v>
                </c:pt>
                <c:pt idx="301">
                  <c:v>4.0016006402554538E-4</c:v>
                </c:pt>
                <c:pt idx="302">
                  <c:v>-9.9900099900085415E-4</c:v>
                </c:pt>
                <c:pt idx="303">
                  <c:v>-5.0741219779126823E-3</c:v>
                </c:pt>
                <c:pt idx="304">
                  <c:v>-1.1369253583786487E-2</c:v>
                </c:pt>
                <c:pt idx="305">
                  <c:v>-2.0955992415927494E-3</c:v>
                </c:pt>
                <c:pt idx="306">
                  <c:v>-2.4937655860348684E-3</c:v>
                </c:pt>
                <c:pt idx="307">
                  <c:v>-6.9951034275994584E-4</c:v>
                </c:pt>
                <c:pt idx="308">
                  <c:v>3.1096398836392147E-3</c:v>
                </c:pt>
                <c:pt idx="309">
                  <c:v>3.8144950813090439E-3</c:v>
                </c:pt>
                <c:pt idx="310">
                  <c:v>-2.5932575304208338E-3</c:v>
                </c:pt>
                <c:pt idx="311">
                  <c:v>-3.5870864886412557E-3</c:v>
                </c:pt>
                <c:pt idx="312">
                  <c:v>-2.3942537909017458E-3</c:v>
                </c:pt>
                <c:pt idx="313">
                  <c:v>-6.3593004769474382E-3</c:v>
                </c:pt>
                <c:pt idx="314">
                  <c:v>-8.5266706325600738E-3</c:v>
                </c:pt>
                <c:pt idx="315">
                  <c:v>-8.8214887501237849E-3</c:v>
                </c:pt>
                <c:pt idx="316">
                  <c:v>-1.3320177602368144E-2</c:v>
                </c:pt>
                <c:pt idx="317">
                  <c:v>-2.4937655860347574E-3</c:v>
                </c:pt>
                <c:pt idx="318">
                  <c:v>-8.5266706325599628E-3</c:v>
                </c:pt>
                <c:pt idx="319">
                  <c:v>-9.214306945407813E-3</c:v>
                </c:pt>
                <c:pt idx="320">
                  <c:v>-3.0904196989335331E-3</c:v>
                </c:pt>
                <c:pt idx="321">
                  <c:v>-8.2316770802338679E-3</c:v>
                </c:pt>
                <c:pt idx="322">
                  <c:v>-5.2720580921119531E-3</c:v>
                </c:pt>
                <c:pt idx="323">
                  <c:v>-9.5087163232963068E-3</c:v>
                </c:pt>
                <c:pt idx="324">
                  <c:v>-8.6249628234359443E-3</c:v>
                </c:pt>
                <c:pt idx="325">
                  <c:v>-1.1466982997232145E-2</c:v>
                </c:pt>
                <c:pt idx="326">
                  <c:v>-1.2345679012345512E-2</c:v>
                </c:pt>
                <c:pt idx="327">
                  <c:v>-9.4105993065874971E-3</c:v>
                </c:pt>
                <c:pt idx="328">
                  <c:v>-7.2470961977565418E-3</c:v>
                </c:pt>
                <c:pt idx="329">
                  <c:v>-5.3709966182615698E-3</c:v>
                </c:pt>
                <c:pt idx="330">
                  <c:v>-9.9990099990099335E-3</c:v>
                </c:pt>
                <c:pt idx="331">
                  <c:v>-1.594174375122992E-2</c:v>
                </c:pt>
                <c:pt idx="332">
                  <c:v>-1.0488818523649135E-2</c:v>
                </c:pt>
                <c:pt idx="333">
                  <c:v>-4.678013337314546E-3</c:v>
                </c:pt>
                <c:pt idx="334">
                  <c:v>-6.6554087612992197E-3</c:v>
                </c:pt>
                <c:pt idx="335">
                  <c:v>6.8465565847766197E-3</c:v>
                </c:pt>
                <c:pt idx="336">
                  <c:v>3.6130068245683322E-3</c:v>
                </c:pt>
                <c:pt idx="337">
                  <c:v>2.9084344599339396E-3</c:v>
                </c:pt>
                <c:pt idx="338">
                  <c:v>-5.8653941743711524E-3</c:v>
                </c:pt>
                <c:pt idx="339">
                  <c:v>-4.0832586395778137E-3</c:v>
                </c:pt>
                <c:pt idx="340">
                  <c:v>-6.1617968594711581E-3</c:v>
                </c:pt>
                <c:pt idx="341">
                  <c:v>-5.2720580921118421E-3</c:v>
                </c:pt>
                <c:pt idx="342">
                  <c:v>-8.3300277667592848E-3</c:v>
                </c:pt>
                <c:pt idx="343">
                  <c:v>-7.0499453877470586E-3</c:v>
                </c:pt>
                <c:pt idx="344">
                  <c:v>-6.0630156048105954E-3</c:v>
                </c:pt>
                <c:pt idx="345">
                  <c:v>-2.2947221390801076E-3</c:v>
                </c:pt>
                <c:pt idx="346">
                  <c:v>8.0064051240991141E-4</c:v>
                </c:pt>
                <c:pt idx="347">
                  <c:v>-1.198561725928915E-3</c:v>
                </c:pt>
                <c:pt idx="348">
                  <c:v>-2.2947221390799966E-3</c:v>
                </c:pt>
                <c:pt idx="349">
                  <c:v>-2.5932575304207228E-3</c:v>
                </c:pt>
                <c:pt idx="350">
                  <c:v>-2.3942537909019679E-3</c:v>
                </c:pt>
                <c:pt idx="351">
                  <c:v>-2.7921818907059581E-3</c:v>
                </c:pt>
                <c:pt idx="352">
                  <c:v>-5.5688146380270531E-3</c:v>
                </c:pt>
                <c:pt idx="353">
                  <c:v>-4.1824337781318777E-3</c:v>
                </c:pt>
                <c:pt idx="354">
                  <c:v>-8.2316770802339789E-3</c:v>
                </c:pt>
                <c:pt idx="355">
                  <c:v>-1.5974440894567232E-3</c:v>
                </c:pt>
                <c:pt idx="356">
                  <c:v>-3.7856146642758493E-3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F6-4C46-8D85-F6068D111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156384"/>
        <c:axId val="605163104"/>
      </c:barChart>
      <c:dateAx>
        <c:axId val="2940882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pt-BR"/>
          </a:p>
        </c:txPr>
        <c:crossAx val="294088768"/>
        <c:crosses val="autoZero"/>
        <c:auto val="1"/>
        <c:lblOffset val="100"/>
        <c:baseTimeUnit val="months"/>
      </c:dateAx>
      <c:valAx>
        <c:axId val="29408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pt-BR"/>
          </a:p>
        </c:txPr>
        <c:crossAx val="294088288"/>
        <c:crosses val="autoZero"/>
        <c:crossBetween val="between"/>
      </c:valAx>
      <c:valAx>
        <c:axId val="6051631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Open Sans" pitchFamily="2" charset="0"/>
                <a:ea typeface="Open Sans" pitchFamily="2" charset="0"/>
                <a:cs typeface="Open Sans" pitchFamily="2" charset="0"/>
              </a:defRPr>
            </a:pPr>
            <a:endParaRPr lang="pt-BR"/>
          </a:p>
        </c:txPr>
        <c:crossAx val="605156384"/>
        <c:crosses val="max"/>
        <c:crossBetween val="between"/>
      </c:valAx>
      <c:dateAx>
        <c:axId val="605156384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60516310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/>
              </a:solidFill>
              <a:latin typeface="Open Sans" pitchFamily="2" charset="0"/>
              <a:ea typeface="Open Sans" pitchFamily="2" charset="0"/>
              <a:cs typeface="Open Sans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400">
          <a:solidFill>
            <a:schemeClr val="bg1"/>
          </a:solidFill>
          <a:latin typeface="Open Sans" pitchFamily="2" charset="0"/>
          <a:ea typeface="Open Sans" pitchFamily="2" charset="0"/>
          <a:cs typeface="Open Sans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'BRL PP Chart desde 2019'!$H$1</c:f>
              <c:strCache>
                <c:ptCount val="1"/>
                <c:pt idx="0">
                  <c:v>Taxa de Inflação Anual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'BRL PP Chart desde 2019'!$C$27:$C$360</c:f>
              <c:numCache>
                <c:formatCode>mmm\-yy</c:formatCode>
                <c:ptCount val="334"/>
                <c:pt idx="0">
                  <c:v>35247</c:v>
                </c:pt>
                <c:pt idx="1">
                  <c:v>35278</c:v>
                </c:pt>
                <c:pt idx="2">
                  <c:v>35309</c:v>
                </c:pt>
                <c:pt idx="3">
                  <c:v>35339</c:v>
                </c:pt>
                <c:pt idx="4">
                  <c:v>35370</c:v>
                </c:pt>
                <c:pt idx="5">
                  <c:v>35400</c:v>
                </c:pt>
                <c:pt idx="6">
                  <c:v>35431</c:v>
                </c:pt>
                <c:pt idx="7">
                  <c:v>35462</c:v>
                </c:pt>
                <c:pt idx="8">
                  <c:v>35490</c:v>
                </c:pt>
                <c:pt idx="9">
                  <c:v>35521</c:v>
                </c:pt>
                <c:pt idx="10">
                  <c:v>35551</c:v>
                </c:pt>
                <c:pt idx="11">
                  <c:v>35582</c:v>
                </c:pt>
                <c:pt idx="12">
                  <c:v>35612</c:v>
                </c:pt>
                <c:pt idx="13">
                  <c:v>35643</c:v>
                </c:pt>
                <c:pt idx="14">
                  <c:v>35674</c:v>
                </c:pt>
                <c:pt idx="15">
                  <c:v>35704</c:v>
                </c:pt>
                <c:pt idx="16">
                  <c:v>35735</c:v>
                </c:pt>
                <c:pt idx="17">
                  <c:v>35765</c:v>
                </c:pt>
                <c:pt idx="18">
                  <c:v>35796</c:v>
                </c:pt>
                <c:pt idx="19">
                  <c:v>35827</c:v>
                </c:pt>
                <c:pt idx="20">
                  <c:v>35855</c:v>
                </c:pt>
                <c:pt idx="21">
                  <c:v>35886</c:v>
                </c:pt>
                <c:pt idx="22">
                  <c:v>35916</c:v>
                </c:pt>
                <c:pt idx="23">
                  <c:v>35947</c:v>
                </c:pt>
                <c:pt idx="24">
                  <c:v>35977</c:v>
                </c:pt>
                <c:pt idx="25">
                  <c:v>36008</c:v>
                </c:pt>
                <c:pt idx="26">
                  <c:v>36039</c:v>
                </c:pt>
                <c:pt idx="27">
                  <c:v>36069</c:v>
                </c:pt>
                <c:pt idx="28">
                  <c:v>36100</c:v>
                </c:pt>
                <c:pt idx="29">
                  <c:v>36130</c:v>
                </c:pt>
                <c:pt idx="30">
                  <c:v>36161</c:v>
                </c:pt>
                <c:pt idx="31">
                  <c:v>36192</c:v>
                </c:pt>
                <c:pt idx="32">
                  <c:v>36220</c:v>
                </c:pt>
                <c:pt idx="33">
                  <c:v>36251</c:v>
                </c:pt>
                <c:pt idx="34">
                  <c:v>36281</c:v>
                </c:pt>
                <c:pt idx="35">
                  <c:v>36312</c:v>
                </c:pt>
                <c:pt idx="36">
                  <c:v>36342</c:v>
                </c:pt>
                <c:pt idx="37">
                  <c:v>36373</c:v>
                </c:pt>
                <c:pt idx="38">
                  <c:v>36404</c:v>
                </c:pt>
                <c:pt idx="39">
                  <c:v>36434</c:v>
                </c:pt>
                <c:pt idx="40">
                  <c:v>36465</c:v>
                </c:pt>
                <c:pt idx="41">
                  <c:v>36495</c:v>
                </c:pt>
                <c:pt idx="42">
                  <c:v>36526</c:v>
                </c:pt>
                <c:pt idx="43">
                  <c:v>36557</c:v>
                </c:pt>
                <c:pt idx="44">
                  <c:v>36586</c:v>
                </c:pt>
                <c:pt idx="45">
                  <c:v>36617</c:v>
                </c:pt>
                <c:pt idx="46">
                  <c:v>36647</c:v>
                </c:pt>
                <c:pt idx="47">
                  <c:v>36678</c:v>
                </c:pt>
                <c:pt idx="48">
                  <c:v>36708</c:v>
                </c:pt>
                <c:pt idx="49">
                  <c:v>36739</c:v>
                </c:pt>
                <c:pt idx="50">
                  <c:v>36770</c:v>
                </c:pt>
                <c:pt idx="51">
                  <c:v>36800</c:v>
                </c:pt>
                <c:pt idx="52">
                  <c:v>36831</c:v>
                </c:pt>
                <c:pt idx="53">
                  <c:v>36861</c:v>
                </c:pt>
                <c:pt idx="54">
                  <c:v>36892</c:v>
                </c:pt>
                <c:pt idx="55">
                  <c:v>36923</c:v>
                </c:pt>
                <c:pt idx="56">
                  <c:v>36951</c:v>
                </c:pt>
                <c:pt idx="57">
                  <c:v>36982</c:v>
                </c:pt>
                <c:pt idx="58">
                  <c:v>37012</c:v>
                </c:pt>
                <c:pt idx="59">
                  <c:v>37043</c:v>
                </c:pt>
                <c:pt idx="60">
                  <c:v>37073</c:v>
                </c:pt>
                <c:pt idx="61">
                  <c:v>37104</c:v>
                </c:pt>
                <c:pt idx="62">
                  <c:v>37135</c:v>
                </c:pt>
                <c:pt idx="63">
                  <c:v>37165</c:v>
                </c:pt>
                <c:pt idx="64">
                  <c:v>37196</c:v>
                </c:pt>
                <c:pt idx="65">
                  <c:v>37226</c:v>
                </c:pt>
                <c:pt idx="66">
                  <c:v>37257</c:v>
                </c:pt>
                <c:pt idx="67">
                  <c:v>37288</c:v>
                </c:pt>
                <c:pt idx="68">
                  <c:v>37316</c:v>
                </c:pt>
                <c:pt idx="69">
                  <c:v>37347</c:v>
                </c:pt>
                <c:pt idx="70">
                  <c:v>37377</c:v>
                </c:pt>
                <c:pt idx="71">
                  <c:v>37408</c:v>
                </c:pt>
                <c:pt idx="72">
                  <c:v>37438</c:v>
                </c:pt>
                <c:pt idx="73">
                  <c:v>37469</c:v>
                </c:pt>
                <c:pt idx="74">
                  <c:v>37500</c:v>
                </c:pt>
                <c:pt idx="75">
                  <c:v>37530</c:v>
                </c:pt>
                <c:pt idx="76">
                  <c:v>37561</c:v>
                </c:pt>
                <c:pt idx="77">
                  <c:v>37591</c:v>
                </c:pt>
                <c:pt idx="78">
                  <c:v>37622</c:v>
                </c:pt>
                <c:pt idx="79">
                  <c:v>37653</c:v>
                </c:pt>
                <c:pt idx="80">
                  <c:v>37681</c:v>
                </c:pt>
                <c:pt idx="81">
                  <c:v>37712</c:v>
                </c:pt>
                <c:pt idx="82">
                  <c:v>37742</c:v>
                </c:pt>
                <c:pt idx="83">
                  <c:v>37773</c:v>
                </c:pt>
                <c:pt idx="84">
                  <c:v>37803</c:v>
                </c:pt>
                <c:pt idx="85">
                  <c:v>37834</c:v>
                </c:pt>
                <c:pt idx="86">
                  <c:v>37865</c:v>
                </c:pt>
                <c:pt idx="87">
                  <c:v>37895</c:v>
                </c:pt>
                <c:pt idx="88">
                  <c:v>37926</c:v>
                </c:pt>
                <c:pt idx="89">
                  <c:v>37956</c:v>
                </c:pt>
                <c:pt idx="90">
                  <c:v>37987</c:v>
                </c:pt>
                <c:pt idx="91">
                  <c:v>38018</c:v>
                </c:pt>
                <c:pt idx="92">
                  <c:v>38047</c:v>
                </c:pt>
                <c:pt idx="93">
                  <c:v>38078</c:v>
                </c:pt>
                <c:pt idx="94">
                  <c:v>38108</c:v>
                </c:pt>
                <c:pt idx="95">
                  <c:v>38139</c:v>
                </c:pt>
                <c:pt idx="96">
                  <c:v>38169</c:v>
                </c:pt>
                <c:pt idx="97">
                  <c:v>38200</c:v>
                </c:pt>
                <c:pt idx="98">
                  <c:v>38231</c:v>
                </c:pt>
                <c:pt idx="99">
                  <c:v>38261</c:v>
                </c:pt>
                <c:pt idx="100">
                  <c:v>38292</c:v>
                </c:pt>
                <c:pt idx="101">
                  <c:v>38322</c:v>
                </c:pt>
                <c:pt idx="102">
                  <c:v>38353</c:v>
                </c:pt>
                <c:pt idx="103">
                  <c:v>38384</c:v>
                </c:pt>
                <c:pt idx="104">
                  <c:v>38412</c:v>
                </c:pt>
                <c:pt idx="105">
                  <c:v>38443</c:v>
                </c:pt>
                <c:pt idx="106">
                  <c:v>38473</c:v>
                </c:pt>
                <c:pt idx="107">
                  <c:v>38504</c:v>
                </c:pt>
                <c:pt idx="108">
                  <c:v>38534</c:v>
                </c:pt>
                <c:pt idx="109">
                  <c:v>38565</c:v>
                </c:pt>
                <c:pt idx="110">
                  <c:v>38596</c:v>
                </c:pt>
                <c:pt idx="111">
                  <c:v>38626</c:v>
                </c:pt>
                <c:pt idx="112">
                  <c:v>38657</c:v>
                </c:pt>
                <c:pt idx="113">
                  <c:v>38687</c:v>
                </c:pt>
                <c:pt idx="114">
                  <c:v>38718</c:v>
                </c:pt>
                <c:pt idx="115">
                  <c:v>38749</c:v>
                </c:pt>
                <c:pt idx="116">
                  <c:v>38777</c:v>
                </c:pt>
                <c:pt idx="117">
                  <c:v>38808</c:v>
                </c:pt>
                <c:pt idx="118">
                  <c:v>38838</c:v>
                </c:pt>
                <c:pt idx="119">
                  <c:v>38869</c:v>
                </c:pt>
                <c:pt idx="120">
                  <c:v>38899</c:v>
                </c:pt>
                <c:pt idx="121">
                  <c:v>38930</c:v>
                </c:pt>
                <c:pt idx="122">
                  <c:v>38961</c:v>
                </c:pt>
                <c:pt idx="123">
                  <c:v>38991</c:v>
                </c:pt>
                <c:pt idx="124">
                  <c:v>39022</c:v>
                </c:pt>
                <c:pt idx="125">
                  <c:v>39052</c:v>
                </c:pt>
                <c:pt idx="126">
                  <c:v>39083</c:v>
                </c:pt>
                <c:pt idx="127">
                  <c:v>39114</c:v>
                </c:pt>
                <c:pt idx="128">
                  <c:v>39142</c:v>
                </c:pt>
                <c:pt idx="129">
                  <c:v>39173</c:v>
                </c:pt>
                <c:pt idx="130">
                  <c:v>39203</c:v>
                </c:pt>
                <c:pt idx="131">
                  <c:v>39234</c:v>
                </c:pt>
                <c:pt idx="132">
                  <c:v>39264</c:v>
                </c:pt>
                <c:pt idx="133">
                  <c:v>39295</c:v>
                </c:pt>
                <c:pt idx="134">
                  <c:v>39326</c:v>
                </c:pt>
                <c:pt idx="135">
                  <c:v>39356</c:v>
                </c:pt>
                <c:pt idx="136">
                  <c:v>39387</c:v>
                </c:pt>
                <c:pt idx="137">
                  <c:v>39417</c:v>
                </c:pt>
                <c:pt idx="138">
                  <c:v>39448</c:v>
                </c:pt>
                <c:pt idx="139">
                  <c:v>39479</c:v>
                </c:pt>
                <c:pt idx="140">
                  <c:v>39508</c:v>
                </c:pt>
                <c:pt idx="141">
                  <c:v>39539</c:v>
                </c:pt>
                <c:pt idx="142">
                  <c:v>39569</c:v>
                </c:pt>
                <c:pt idx="143">
                  <c:v>39600</c:v>
                </c:pt>
                <c:pt idx="144">
                  <c:v>39630</c:v>
                </c:pt>
                <c:pt idx="145">
                  <c:v>39661</c:v>
                </c:pt>
                <c:pt idx="146">
                  <c:v>39692</c:v>
                </c:pt>
                <c:pt idx="147">
                  <c:v>39722</c:v>
                </c:pt>
                <c:pt idx="148">
                  <c:v>39753</c:v>
                </c:pt>
                <c:pt idx="149">
                  <c:v>39783</c:v>
                </c:pt>
                <c:pt idx="150">
                  <c:v>39814</c:v>
                </c:pt>
                <c:pt idx="151">
                  <c:v>39845</c:v>
                </c:pt>
                <c:pt idx="152">
                  <c:v>39873</c:v>
                </c:pt>
                <c:pt idx="153">
                  <c:v>39904</c:v>
                </c:pt>
                <c:pt idx="154">
                  <c:v>39934</c:v>
                </c:pt>
                <c:pt idx="155">
                  <c:v>39965</c:v>
                </c:pt>
                <c:pt idx="156">
                  <c:v>39995</c:v>
                </c:pt>
                <c:pt idx="157">
                  <c:v>40026</c:v>
                </c:pt>
                <c:pt idx="158">
                  <c:v>40057</c:v>
                </c:pt>
                <c:pt idx="159">
                  <c:v>40087</c:v>
                </c:pt>
                <c:pt idx="160">
                  <c:v>40118</c:v>
                </c:pt>
                <c:pt idx="161">
                  <c:v>40148</c:v>
                </c:pt>
                <c:pt idx="162">
                  <c:v>40179</c:v>
                </c:pt>
                <c:pt idx="163">
                  <c:v>40210</c:v>
                </c:pt>
                <c:pt idx="164">
                  <c:v>40238</c:v>
                </c:pt>
                <c:pt idx="165">
                  <c:v>40269</c:v>
                </c:pt>
                <c:pt idx="166">
                  <c:v>40299</c:v>
                </c:pt>
                <c:pt idx="167">
                  <c:v>40330</c:v>
                </c:pt>
                <c:pt idx="168">
                  <c:v>40360</c:v>
                </c:pt>
                <c:pt idx="169">
                  <c:v>40391</c:v>
                </c:pt>
                <c:pt idx="170">
                  <c:v>40422</c:v>
                </c:pt>
                <c:pt idx="171">
                  <c:v>40452</c:v>
                </c:pt>
                <c:pt idx="172">
                  <c:v>40483</c:v>
                </c:pt>
                <c:pt idx="173">
                  <c:v>40513</c:v>
                </c:pt>
                <c:pt idx="174">
                  <c:v>40544</c:v>
                </c:pt>
                <c:pt idx="175">
                  <c:v>40575</c:v>
                </c:pt>
                <c:pt idx="176">
                  <c:v>40603</c:v>
                </c:pt>
                <c:pt idx="177">
                  <c:v>40634</c:v>
                </c:pt>
                <c:pt idx="178">
                  <c:v>40664</c:v>
                </c:pt>
                <c:pt idx="179">
                  <c:v>40695</c:v>
                </c:pt>
                <c:pt idx="180">
                  <c:v>40725</c:v>
                </c:pt>
                <c:pt idx="181">
                  <c:v>40756</c:v>
                </c:pt>
                <c:pt idx="182">
                  <c:v>40787</c:v>
                </c:pt>
                <c:pt idx="183">
                  <c:v>40817</c:v>
                </c:pt>
                <c:pt idx="184">
                  <c:v>40848</c:v>
                </c:pt>
                <c:pt idx="185">
                  <c:v>40878</c:v>
                </c:pt>
                <c:pt idx="186">
                  <c:v>40909</c:v>
                </c:pt>
                <c:pt idx="187">
                  <c:v>40940</c:v>
                </c:pt>
                <c:pt idx="188">
                  <c:v>40969</c:v>
                </c:pt>
                <c:pt idx="189">
                  <c:v>41000</c:v>
                </c:pt>
                <c:pt idx="190">
                  <c:v>41030</c:v>
                </c:pt>
                <c:pt idx="191">
                  <c:v>41061</c:v>
                </c:pt>
                <c:pt idx="192">
                  <c:v>41091</c:v>
                </c:pt>
                <c:pt idx="193">
                  <c:v>41122</c:v>
                </c:pt>
                <c:pt idx="194">
                  <c:v>41153</c:v>
                </c:pt>
                <c:pt idx="195">
                  <c:v>41183</c:v>
                </c:pt>
                <c:pt idx="196">
                  <c:v>41214</c:v>
                </c:pt>
                <c:pt idx="197">
                  <c:v>41244</c:v>
                </c:pt>
                <c:pt idx="198">
                  <c:v>41275</c:v>
                </c:pt>
                <c:pt idx="199">
                  <c:v>41306</c:v>
                </c:pt>
                <c:pt idx="200">
                  <c:v>41334</c:v>
                </c:pt>
                <c:pt idx="201">
                  <c:v>41365</c:v>
                </c:pt>
                <c:pt idx="202">
                  <c:v>41395</c:v>
                </c:pt>
                <c:pt idx="203">
                  <c:v>41426</c:v>
                </c:pt>
                <c:pt idx="204">
                  <c:v>41456</c:v>
                </c:pt>
                <c:pt idx="205">
                  <c:v>41487</c:v>
                </c:pt>
                <c:pt idx="206">
                  <c:v>41518</c:v>
                </c:pt>
                <c:pt idx="207">
                  <c:v>41548</c:v>
                </c:pt>
                <c:pt idx="208">
                  <c:v>41579</c:v>
                </c:pt>
                <c:pt idx="209">
                  <c:v>41609</c:v>
                </c:pt>
                <c:pt idx="210">
                  <c:v>41640</c:v>
                </c:pt>
                <c:pt idx="211">
                  <c:v>41671</c:v>
                </c:pt>
                <c:pt idx="212">
                  <c:v>41699</c:v>
                </c:pt>
                <c:pt idx="213">
                  <c:v>41730</c:v>
                </c:pt>
                <c:pt idx="214">
                  <c:v>41760</c:v>
                </c:pt>
                <c:pt idx="215">
                  <c:v>41791</c:v>
                </c:pt>
                <c:pt idx="216">
                  <c:v>41821</c:v>
                </c:pt>
                <c:pt idx="217">
                  <c:v>41852</c:v>
                </c:pt>
                <c:pt idx="218">
                  <c:v>41883</c:v>
                </c:pt>
                <c:pt idx="219">
                  <c:v>41913</c:v>
                </c:pt>
                <c:pt idx="220">
                  <c:v>41944</c:v>
                </c:pt>
                <c:pt idx="221">
                  <c:v>41974</c:v>
                </c:pt>
                <c:pt idx="222">
                  <c:v>42005</c:v>
                </c:pt>
                <c:pt idx="223">
                  <c:v>42036</c:v>
                </c:pt>
                <c:pt idx="224">
                  <c:v>42064</c:v>
                </c:pt>
                <c:pt idx="225">
                  <c:v>42095</c:v>
                </c:pt>
                <c:pt idx="226">
                  <c:v>42125</c:v>
                </c:pt>
                <c:pt idx="227">
                  <c:v>42156</c:v>
                </c:pt>
                <c:pt idx="228">
                  <c:v>42186</c:v>
                </c:pt>
                <c:pt idx="229">
                  <c:v>42217</c:v>
                </c:pt>
                <c:pt idx="230">
                  <c:v>42248</c:v>
                </c:pt>
                <c:pt idx="231">
                  <c:v>42278</c:v>
                </c:pt>
                <c:pt idx="232">
                  <c:v>42309</c:v>
                </c:pt>
                <c:pt idx="233">
                  <c:v>42339</c:v>
                </c:pt>
                <c:pt idx="234">
                  <c:v>42370</c:v>
                </c:pt>
                <c:pt idx="235">
                  <c:v>42401</c:v>
                </c:pt>
                <c:pt idx="236">
                  <c:v>42430</c:v>
                </c:pt>
                <c:pt idx="237">
                  <c:v>42461</c:v>
                </c:pt>
                <c:pt idx="238">
                  <c:v>42491</c:v>
                </c:pt>
                <c:pt idx="239">
                  <c:v>42522</c:v>
                </c:pt>
                <c:pt idx="240">
                  <c:v>42552</c:v>
                </c:pt>
                <c:pt idx="241">
                  <c:v>42583</c:v>
                </c:pt>
                <c:pt idx="242">
                  <c:v>42614</c:v>
                </c:pt>
                <c:pt idx="243">
                  <c:v>42644</c:v>
                </c:pt>
                <c:pt idx="244">
                  <c:v>42675</c:v>
                </c:pt>
                <c:pt idx="245">
                  <c:v>42705</c:v>
                </c:pt>
                <c:pt idx="246">
                  <c:v>42736</c:v>
                </c:pt>
                <c:pt idx="247">
                  <c:v>42767</c:v>
                </c:pt>
                <c:pt idx="248">
                  <c:v>42795</c:v>
                </c:pt>
                <c:pt idx="249">
                  <c:v>42826</c:v>
                </c:pt>
                <c:pt idx="250">
                  <c:v>42856</c:v>
                </c:pt>
                <c:pt idx="251">
                  <c:v>42887</c:v>
                </c:pt>
                <c:pt idx="252">
                  <c:v>42917</c:v>
                </c:pt>
                <c:pt idx="253">
                  <c:v>42948</c:v>
                </c:pt>
                <c:pt idx="254">
                  <c:v>42979</c:v>
                </c:pt>
                <c:pt idx="255">
                  <c:v>43009</c:v>
                </c:pt>
                <c:pt idx="256">
                  <c:v>43040</c:v>
                </c:pt>
                <c:pt idx="257">
                  <c:v>43070</c:v>
                </c:pt>
                <c:pt idx="258">
                  <c:v>43101</c:v>
                </c:pt>
                <c:pt idx="259">
                  <c:v>43132</c:v>
                </c:pt>
                <c:pt idx="260">
                  <c:v>43160</c:v>
                </c:pt>
                <c:pt idx="261">
                  <c:v>43191</c:v>
                </c:pt>
                <c:pt idx="262">
                  <c:v>43221</c:v>
                </c:pt>
                <c:pt idx="263">
                  <c:v>43252</c:v>
                </c:pt>
                <c:pt idx="264">
                  <c:v>43282</c:v>
                </c:pt>
                <c:pt idx="265">
                  <c:v>43313</c:v>
                </c:pt>
                <c:pt idx="266">
                  <c:v>43344</c:v>
                </c:pt>
                <c:pt idx="267">
                  <c:v>43374</c:v>
                </c:pt>
                <c:pt idx="268">
                  <c:v>43405</c:v>
                </c:pt>
                <c:pt idx="269">
                  <c:v>43435</c:v>
                </c:pt>
                <c:pt idx="270">
                  <c:v>43466</c:v>
                </c:pt>
                <c:pt idx="271">
                  <c:v>43497</c:v>
                </c:pt>
                <c:pt idx="272">
                  <c:v>43525</c:v>
                </c:pt>
                <c:pt idx="273">
                  <c:v>43556</c:v>
                </c:pt>
                <c:pt idx="274">
                  <c:v>43586</c:v>
                </c:pt>
                <c:pt idx="275">
                  <c:v>43617</c:v>
                </c:pt>
                <c:pt idx="276">
                  <c:v>43647</c:v>
                </c:pt>
                <c:pt idx="277">
                  <c:v>43678</c:v>
                </c:pt>
                <c:pt idx="278">
                  <c:v>43709</c:v>
                </c:pt>
                <c:pt idx="279">
                  <c:v>43739</c:v>
                </c:pt>
                <c:pt idx="280">
                  <c:v>43770</c:v>
                </c:pt>
                <c:pt idx="281">
                  <c:v>43800</c:v>
                </c:pt>
                <c:pt idx="282">
                  <c:v>43831</c:v>
                </c:pt>
                <c:pt idx="283">
                  <c:v>43862</c:v>
                </c:pt>
                <c:pt idx="284">
                  <c:v>43891</c:v>
                </c:pt>
                <c:pt idx="285">
                  <c:v>43922</c:v>
                </c:pt>
                <c:pt idx="286">
                  <c:v>43952</c:v>
                </c:pt>
                <c:pt idx="287">
                  <c:v>43983</c:v>
                </c:pt>
                <c:pt idx="288">
                  <c:v>44013</c:v>
                </c:pt>
                <c:pt idx="289">
                  <c:v>44044</c:v>
                </c:pt>
                <c:pt idx="290">
                  <c:v>44075</c:v>
                </c:pt>
                <c:pt idx="291">
                  <c:v>44105</c:v>
                </c:pt>
                <c:pt idx="292">
                  <c:v>44136</c:v>
                </c:pt>
                <c:pt idx="293">
                  <c:v>44166</c:v>
                </c:pt>
                <c:pt idx="294">
                  <c:v>44197</c:v>
                </c:pt>
                <c:pt idx="295">
                  <c:v>44228</c:v>
                </c:pt>
                <c:pt idx="296">
                  <c:v>44256</c:v>
                </c:pt>
                <c:pt idx="297">
                  <c:v>44287</c:v>
                </c:pt>
                <c:pt idx="298">
                  <c:v>44317</c:v>
                </c:pt>
                <c:pt idx="299">
                  <c:v>44348</c:v>
                </c:pt>
                <c:pt idx="300">
                  <c:v>44378</c:v>
                </c:pt>
                <c:pt idx="301">
                  <c:v>44409</c:v>
                </c:pt>
                <c:pt idx="302">
                  <c:v>44440</c:v>
                </c:pt>
                <c:pt idx="303">
                  <c:v>44470</c:v>
                </c:pt>
                <c:pt idx="304">
                  <c:v>44501</c:v>
                </c:pt>
                <c:pt idx="305">
                  <c:v>44531</c:v>
                </c:pt>
                <c:pt idx="306">
                  <c:v>44562</c:v>
                </c:pt>
                <c:pt idx="307">
                  <c:v>44593</c:v>
                </c:pt>
                <c:pt idx="308">
                  <c:v>44621</c:v>
                </c:pt>
                <c:pt idx="309">
                  <c:v>44652</c:v>
                </c:pt>
                <c:pt idx="310">
                  <c:v>44682</c:v>
                </c:pt>
                <c:pt idx="311">
                  <c:v>44713</c:v>
                </c:pt>
                <c:pt idx="312">
                  <c:v>44743</c:v>
                </c:pt>
                <c:pt idx="313">
                  <c:v>44774</c:v>
                </c:pt>
                <c:pt idx="314">
                  <c:v>44805</c:v>
                </c:pt>
                <c:pt idx="315">
                  <c:v>44835</c:v>
                </c:pt>
                <c:pt idx="316">
                  <c:v>44866</c:v>
                </c:pt>
                <c:pt idx="317">
                  <c:v>44896</c:v>
                </c:pt>
                <c:pt idx="318">
                  <c:v>44927</c:v>
                </c:pt>
                <c:pt idx="319">
                  <c:v>44958</c:v>
                </c:pt>
                <c:pt idx="320">
                  <c:v>44986</c:v>
                </c:pt>
                <c:pt idx="321">
                  <c:v>45017</c:v>
                </c:pt>
                <c:pt idx="322">
                  <c:v>45047</c:v>
                </c:pt>
                <c:pt idx="323">
                  <c:v>45078</c:v>
                </c:pt>
                <c:pt idx="324">
                  <c:v>45108</c:v>
                </c:pt>
                <c:pt idx="325">
                  <c:v>45139</c:v>
                </c:pt>
                <c:pt idx="326">
                  <c:v>45170</c:v>
                </c:pt>
                <c:pt idx="327">
                  <c:v>45200</c:v>
                </c:pt>
                <c:pt idx="328">
                  <c:v>45231</c:v>
                </c:pt>
                <c:pt idx="329">
                  <c:v>45261</c:v>
                </c:pt>
                <c:pt idx="330">
                  <c:v>45292</c:v>
                </c:pt>
                <c:pt idx="331">
                  <c:v>45323</c:v>
                </c:pt>
                <c:pt idx="332">
                  <c:v>45352</c:v>
                </c:pt>
                <c:pt idx="333">
                  <c:v>45383</c:v>
                </c:pt>
              </c:numCache>
            </c:numRef>
          </c:cat>
          <c:val>
            <c:numRef>
              <c:f>'BRL PP Chart desde 2019'!$H$27:$H$360</c:f>
              <c:numCache>
                <c:formatCode>0.00%</c:formatCode>
                <c:ptCount val="334"/>
                <c:pt idx="0">
                  <c:v>-0.1292017888407061</c:v>
                </c:pt>
                <c:pt idx="1">
                  <c:v>-0.12443337967963874</c:v>
                </c:pt>
                <c:pt idx="2">
                  <c:v>-0.11708963568493957</c:v>
                </c:pt>
                <c:pt idx="3">
                  <c:v>-0.10731864361724541</c:v>
                </c:pt>
                <c:pt idx="4">
                  <c:v>-9.7085553905920219E-2</c:v>
                </c:pt>
                <c:pt idx="5">
                  <c:v>-8.7289826362946576E-2</c:v>
                </c:pt>
                <c:pt idx="6">
                  <c:v>-8.5846521087378891E-2</c:v>
                </c:pt>
                <c:pt idx="7">
                  <c:v>-8.1025612193610819E-2</c:v>
                </c:pt>
                <c:pt idx="8">
                  <c:v>-8.2488510433079809E-2</c:v>
                </c:pt>
                <c:pt idx="9">
                  <c:v>-7.9032380714251005E-2</c:v>
                </c:pt>
                <c:pt idx="10">
                  <c:v>-7.1603003444841162E-2</c:v>
                </c:pt>
                <c:pt idx="11">
                  <c:v>-6.5600834678570696E-2</c:v>
                </c:pt>
                <c:pt idx="12">
                  <c:v>-5.7302937481044425E-2</c:v>
                </c:pt>
                <c:pt idx="13">
                  <c:v>-5.2965663538668828E-2</c:v>
                </c:pt>
                <c:pt idx="14">
                  <c:v>-5.2113843727739972E-2</c:v>
                </c:pt>
                <c:pt idx="15">
                  <c:v>-5.1451846013093272E-2</c:v>
                </c:pt>
                <c:pt idx="16">
                  <c:v>-5.0031438474927747E-2</c:v>
                </c:pt>
                <c:pt idx="17">
                  <c:v>-4.9653078000358342E-2</c:v>
                </c:pt>
                <c:pt idx="18">
                  <c:v>-4.5217936968288019E-2</c:v>
                </c:pt>
                <c:pt idx="19">
                  <c:v>-4.4837772897799555E-2</c:v>
                </c:pt>
                <c:pt idx="20">
                  <c:v>-4.3219499242154846E-2</c:v>
                </c:pt>
                <c:pt idx="21">
                  <c:v>-3.71107649994874E-2</c:v>
                </c:pt>
                <c:pt idx="22">
                  <c:v>-3.7973053866651729E-2</c:v>
                </c:pt>
                <c:pt idx="23">
                  <c:v>-3.2971514054720652E-2</c:v>
                </c:pt>
                <c:pt idx="24">
                  <c:v>-2.9679666986024311E-2</c:v>
                </c:pt>
                <c:pt idx="25">
                  <c:v>-2.4900724748846081E-2</c:v>
                </c:pt>
                <c:pt idx="26">
                  <c:v>-2.2164426922925751E-2</c:v>
                </c:pt>
                <c:pt idx="27">
                  <c:v>-2.0111382828282842E-2</c:v>
                </c:pt>
                <c:pt idx="28">
                  <c:v>-1.7266291729165939E-2</c:v>
                </c:pt>
                <c:pt idx="29">
                  <c:v>-1.6286790375362736E-2</c:v>
                </c:pt>
                <c:pt idx="30">
                  <c:v>-1.6189102866958738E-2</c:v>
                </c:pt>
                <c:pt idx="31">
                  <c:v>-2.1933273369764361E-2</c:v>
                </c:pt>
                <c:pt idx="32">
                  <c:v>-2.9285703757884751E-2</c:v>
                </c:pt>
                <c:pt idx="33">
                  <c:v>-3.2374691176316306E-2</c:v>
                </c:pt>
                <c:pt idx="34">
                  <c:v>-3.0445228945361946E-2</c:v>
                </c:pt>
                <c:pt idx="35">
                  <c:v>-3.2090346333118025E-2</c:v>
                </c:pt>
                <c:pt idx="36">
                  <c:v>-4.3675772002688906E-2</c:v>
                </c:pt>
                <c:pt idx="37">
                  <c:v>-5.385145740401287E-2</c:v>
                </c:pt>
                <c:pt idx="38">
                  <c:v>-5.8850547500472694E-2</c:v>
                </c:pt>
                <c:pt idx="39">
                  <c:v>-6.9732500849859491E-2</c:v>
                </c:pt>
                <c:pt idx="40">
                  <c:v>-7.9592691281663908E-2</c:v>
                </c:pt>
                <c:pt idx="41">
                  <c:v>-8.2062969346812453E-2</c:v>
                </c:pt>
                <c:pt idx="42">
                  <c:v>-8.1333144635500232E-2</c:v>
                </c:pt>
                <c:pt idx="43">
                  <c:v>-7.2892382556849045E-2</c:v>
                </c:pt>
                <c:pt idx="44">
                  <c:v>-6.4751744926136778E-2</c:v>
                </c:pt>
                <c:pt idx="45">
                  <c:v>-6.3447873628483364E-2</c:v>
                </c:pt>
                <c:pt idx="46">
                  <c:v>-6.0732144034965518E-2</c:v>
                </c:pt>
                <c:pt idx="47">
                  <c:v>-6.1106989033854031E-2</c:v>
                </c:pt>
                <c:pt idx="48">
                  <c:v>-6.5911874042242968E-2</c:v>
                </c:pt>
                <c:pt idx="49">
                  <c:v>-7.2826947524310959E-2</c:v>
                </c:pt>
                <c:pt idx="50">
                  <c:v>-7.208691116595467E-2</c:v>
                </c:pt>
                <c:pt idx="51">
                  <c:v>-6.2357444985849386E-2</c:v>
                </c:pt>
                <c:pt idx="52">
                  <c:v>-5.6469139466920781E-2</c:v>
                </c:pt>
                <c:pt idx="53">
                  <c:v>-5.6375339798908852E-2</c:v>
                </c:pt>
                <c:pt idx="54">
                  <c:v>-5.5906201556788493E-2</c:v>
                </c:pt>
                <c:pt idx="55">
                  <c:v>-5.9007445370109712E-2</c:v>
                </c:pt>
                <c:pt idx="56">
                  <c:v>-6.0507333881175684E-2</c:v>
                </c:pt>
                <c:pt idx="57">
                  <c:v>-6.2001853930678696E-2</c:v>
                </c:pt>
                <c:pt idx="58">
                  <c:v>-6.5738526158820476E-2</c:v>
                </c:pt>
                <c:pt idx="59">
                  <c:v>-6.8433868651995522E-2</c:v>
                </c:pt>
                <c:pt idx="60">
                  <c:v>-6.5859719665738337E-2</c:v>
                </c:pt>
                <c:pt idx="61">
                  <c:v>-6.0201074472055138E-2</c:v>
                </c:pt>
                <c:pt idx="62">
                  <c:v>-6.0669661890048521E-2</c:v>
                </c:pt>
                <c:pt idx="63">
                  <c:v>-6.7097688601303607E-2</c:v>
                </c:pt>
                <c:pt idx="64">
                  <c:v>-7.0710357665403456E-2</c:v>
                </c:pt>
                <c:pt idx="65">
                  <c:v>-7.1264330626556904E-2</c:v>
                </c:pt>
                <c:pt idx="66">
                  <c:v>-7.0802365013060031E-2</c:v>
                </c:pt>
                <c:pt idx="67">
                  <c:v>-6.9876500490355098E-2</c:v>
                </c:pt>
                <c:pt idx="68">
                  <c:v>-7.1910567785505419E-2</c:v>
                </c:pt>
                <c:pt idx="69">
                  <c:v>-7.393615980025936E-2</c:v>
                </c:pt>
                <c:pt idx="70">
                  <c:v>-7.2087913437222206E-2</c:v>
                </c:pt>
                <c:pt idx="71">
                  <c:v>-7.1163882281513269E-2</c:v>
                </c:pt>
                <c:pt idx="72">
                  <c:v>-6.9878804146513929E-2</c:v>
                </c:pt>
                <c:pt idx="73">
                  <c:v>-6.9416746920555661E-2</c:v>
                </c:pt>
                <c:pt idx="74">
                  <c:v>-7.348204310160189E-2</c:v>
                </c:pt>
                <c:pt idx="75">
                  <c:v>-7.7871823175743149E-2</c:v>
                </c:pt>
                <c:pt idx="76">
                  <c:v>-9.8548547000864462E-2</c:v>
                </c:pt>
                <c:pt idx="77">
                  <c:v>-0.11135074687205671</c:v>
                </c:pt>
                <c:pt idx="78">
                  <c:v>-0.12638608386874484</c:v>
                </c:pt>
                <c:pt idx="79">
                  <c:v>-0.136793417121859</c:v>
                </c:pt>
                <c:pt idx="80">
                  <c:v>-0.14216554146457572</c:v>
                </c:pt>
                <c:pt idx="81">
                  <c:v>-0.1436098502488784</c:v>
                </c:pt>
                <c:pt idx="82">
                  <c:v>-0.14701464162051592</c:v>
                </c:pt>
                <c:pt idx="83">
                  <c:v>-0.14214532109696754</c:v>
                </c:pt>
                <c:pt idx="84">
                  <c:v>-0.13366951139523098</c:v>
                </c:pt>
                <c:pt idx="85">
                  <c:v>-0.1309929870632851</c:v>
                </c:pt>
                <c:pt idx="86">
                  <c:v>-0.13151035579494019</c:v>
                </c:pt>
                <c:pt idx="87">
                  <c:v>-0.12267737706237281</c:v>
                </c:pt>
                <c:pt idx="88">
                  <c:v>-9.9244801524473458E-2</c:v>
                </c:pt>
                <c:pt idx="89">
                  <c:v>-8.5086492594993568E-2</c:v>
                </c:pt>
                <c:pt idx="90">
                  <c:v>-7.1557104682791639E-2</c:v>
                </c:pt>
                <c:pt idx="91">
                  <c:v>-6.2698092859866383E-2</c:v>
                </c:pt>
                <c:pt idx="92">
                  <c:v>-5.5607922167853818E-2</c:v>
                </c:pt>
                <c:pt idx="93">
                  <c:v>-4.9962457918583114E-2</c:v>
                </c:pt>
                <c:pt idx="94">
                  <c:v>-4.9017240982873633E-2</c:v>
                </c:pt>
                <c:pt idx="95">
                  <c:v>-5.7138035072385351E-2</c:v>
                </c:pt>
                <c:pt idx="96">
                  <c:v>-6.3771986069299791E-2</c:v>
                </c:pt>
                <c:pt idx="97">
                  <c:v>-6.702632915079465E-2</c:v>
                </c:pt>
                <c:pt idx="98">
                  <c:v>-6.2841756720991682E-2</c:v>
                </c:pt>
                <c:pt idx="99">
                  <c:v>-6.4241335937358257E-2</c:v>
                </c:pt>
                <c:pt idx="100">
                  <c:v>-6.7494047551440284E-2</c:v>
                </c:pt>
                <c:pt idx="101">
                  <c:v>-7.0637533807959119E-2</c:v>
                </c:pt>
                <c:pt idx="102">
                  <c:v>-6.8974327962715853E-2</c:v>
                </c:pt>
                <c:pt idx="103">
                  <c:v>-6.8789214994819048E-2</c:v>
                </c:pt>
                <c:pt idx="104">
                  <c:v>-7.0085005770097242E-2</c:v>
                </c:pt>
                <c:pt idx="105">
                  <c:v>-7.4694478329975555E-2</c:v>
                </c:pt>
                <c:pt idx="106">
                  <c:v>-7.451031960340182E-2</c:v>
                </c:pt>
                <c:pt idx="107">
                  <c:v>-6.775289345127633E-2</c:v>
                </c:pt>
                <c:pt idx="108">
                  <c:v>-6.1615406266017692E-2</c:v>
                </c:pt>
                <c:pt idx="109">
                  <c:v>-5.6744087620299033E-2</c:v>
                </c:pt>
                <c:pt idx="110">
                  <c:v>-5.6932080826552989E-2</c:v>
                </c:pt>
                <c:pt idx="111">
                  <c:v>-5.9833828270163592E-2</c:v>
                </c:pt>
                <c:pt idx="112">
                  <c:v>-5.8524795311016953E-2</c:v>
                </c:pt>
                <c:pt idx="113">
                  <c:v>-5.3834305052503084E-2</c:v>
                </c:pt>
                <c:pt idx="114">
                  <c:v>-5.3928366658522298E-2</c:v>
                </c:pt>
                <c:pt idx="115">
                  <c:v>-5.2232391217814533E-2</c:v>
                </c:pt>
                <c:pt idx="116">
                  <c:v>-5.0533713834753691E-2</c:v>
                </c:pt>
                <c:pt idx="117">
                  <c:v>-4.4280368371535705E-2</c:v>
                </c:pt>
                <c:pt idx="118">
                  <c:v>-4.0556785391165029E-2</c:v>
                </c:pt>
                <c:pt idx="119">
                  <c:v>-3.8730007048889514E-2</c:v>
                </c:pt>
                <c:pt idx="120">
                  <c:v>-3.8154338822748324E-2</c:v>
                </c:pt>
                <c:pt idx="121">
                  <c:v>-3.7000700848322743E-2</c:v>
                </c:pt>
                <c:pt idx="122">
                  <c:v>-3.565532711435182E-2</c:v>
                </c:pt>
                <c:pt idx="123">
                  <c:v>-3.161840134327687E-2</c:v>
                </c:pt>
                <c:pt idx="124">
                  <c:v>-2.9301467999865438E-2</c:v>
                </c:pt>
                <c:pt idx="125">
                  <c:v>-3.0460741724387508E-2</c:v>
                </c:pt>
                <c:pt idx="126">
                  <c:v>-2.901280376399995E-2</c:v>
                </c:pt>
                <c:pt idx="127">
                  <c:v>-2.9302823834560177E-2</c:v>
                </c:pt>
                <c:pt idx="128">
                  <c:v>-2.8722552532677637E-2</c:v>
                </c:pt>
                <c:pt idx="129">
                  <c:v>-2.9110094656355612E-2</c:v>
                </c:pt>
                <c:pt idx="130">
                  <c:v>-3.0852816863793375E-2</c:v>
                </c:pt>
                <c:pt idx="131">
                  <c:v>-3.5588378488611294E-2</c:v>
                </c:pt>
                <c:pt idx="132">
                  <c:v>-3.6069429776276585E-2</c:v>
                </c:pt>
                <c:pt idx="133">
                  <c:v>-4.0098999194948526E-2</c:v>
                </c:pt>
                <c:pt idx="134">
                  <c:v>-3.9811546309900026E-2</c:v>
                </c:pt>
                <c:pt idx="135">
                  <c:v>-3.9524351358646403E-2</c:v>
                </c:pt>
                <c:pt idx="136">
                  <c:v>-4.019413911920533E-2</c:v>
                </c:pt>
                <c:pt idx="137">
                  <c:v>-4.2671303342244893E-2</c:v>
                </c:pt>
                <c:pt idx="138">
                  <c:v>-4.3623490229710349E-2</c:v>
                </c:pt>
                <c:pt idx="139">
                  <c:v>-4.4099346787462523E-2</c:v>
                </c:pt>
                <c:pt idx="140">
                  <c:v>-4.5145814461162614E-2</c:v>
                </c:pt>
                <c:pt idx="141">
                  <c:v>-4.7994708102750416E-2</c:v>
                </c:pt>
                <c:pt idx="142">
                  <c:v>-5.2811879437879128E-2</c:v>
                </c:pt>
                <c:pt idx="143">
                  <c:v>-5.7136939349121785E-2</c:v>
                </c:pt>
                <c:pt idx="144">
                  <c:v>-5.9856826821406361E-2</c:v>
                </c:pt>
                <c:pt idx="145">
                  <c:v>-5.8075542388778323E-2</c:v>
                </c:pt>
                <c:pt idx="146">
                  <c:v>-5.8827127832712822E-2</c:v>
                </c:pt>
                <c:pt idx="147">
                  <c:v>-6.0232562684132462E-2</c:v>
                </c:pt>
                <c:pt idx="148">
                  <c:v>-6.0045283402084593E-2</c:v>
                </c:pt>
                <c:pt idx="149">
                  <c:v>-5.5733564518608114E-2</c:v>
                </c:pt>
                <c:pt idx="150">
                  <c:v>-5.516971115347169E-2</c:v>
                </c:pt>
                <c:pt idx="151">
                  <c:v>-5.5733508441694557E-2</c:v>
                </c:pt>
                <c:pt idx="152">
                  <c:v>-5.3094839603008648E-2</c:v>
                </c:pt>
                <c:pt idx="153">
                  <c:v>-5.2435172393337059E-2</c:v>
                </c:pt>
                <c:pt idx="154">
                  <c:v>-4.9417149651880377E-2</c:v>
                </c:pt>
                <c:pt idx="155">
                  <c:v>-4.5817892147572925E-2</c:v>
                </c:pt>
                <c:pt idx="156">
                  <c:v>-4.3057389241774602E-2</c:v>
                </c:pt>
                <c:pt idx="157">
                  <c:v>-4.1815227091015261E-2</c:v>
                </c:pt>
                <c:pt idx="158">
                  <c:v>-4.1624048963938565E-2</c:v>
                </c:pt>
                <c:pt idx="159">
                  <c:v>-3.9999358979134647E-2</c:v>
                </c:pt>
                <c:pt idx="160">
                  <c:v>-4.0477399334189479E-2</c:v>
                </c:pt>
                <c:pt idx="161">
                  <c:v>-4.1337786243225039E-2</c:v>
                </c:pt>
                <c:pt idx="162">
                  <c:v>-4.3906905823516529E-2</c:v>
                </c:pt>
                <c:pt idx="163">
                  <c:v>-4.6088900382561748E-2</c:v>
                </c:pt>
                <c:pt idx="164">
                  <c:v>-4.9125624933672007E-2</c:v>
                </c:pt>
                <c:pt idx="165">
                  <c:v>-4.9976561532617869E-2</c:v>
                </c:pt>
                <c:pt idx="166">
                  <c:v>-4.9598179201255865E-2</c:v>
                </c:pt>
                <c:pt idx="167">
                  <c:v>-4.6176732646380336E-2</c:v>
                </c:pt>
                <c:pt idx="168">
                  <c:v>-4.398315848888279E-2</c:v>
                </c:pt>
                <c:pt idx="169">
                  <c:v>-4.2931960442438855E-2</c:v>
                </c:pt>
                <c:pt idx="170">
                  <c:v>-4.4932799549527891E-2</c:v>
                </c:pt>
                <c:pt idx="171">
                  <c:v>-4.9388199889098594E-2</c:v>
                </c:pt>
                <c:pt idx="172">
                  <c:v>-5.3347903906222127E-2</c:v>
                </c:pt>
                <c:pt idx="173">
                  <c:v>-5.5793790271961852E-2</c:v>
                </c:pt>
                <c:pt idx="174">
                  <c:v>-5.6542937319251751E-2</c:v>
                </c:pt>
                <c:pt idx="175">
                  <c:v>-5.673013118089465E-2</c:v>
                </c:pt>
                <c:pt idx="176">
                  <c:v>-5.9256997582136428E-2</c:v>
                </c:pt>
                <c:pt idx="177">
                  <c:v>-6.1124106845643067E-2</c:v>
                </c:pt>
                <c:pt idx="178">
                  <c:v>-6.1497900373324588E-2</c:v>
                </c:pt>
                <c:pt idx="179">
                  <c:v>-6.2903545055740917E-2</c:v>
                </c:pt>
                <c:pt idx="180">
                  <c:v>-6.4306944299367785E-2</c:v>
                </c:pt>
                <c:pt idx="181">
                  <c:v>-6.7383348686945954E-2</c:v>
                </c:pt>
                <c:pt idx="182">
                  <c:v>-6.8125508560665682E-2</c:v>
                </c:pt>
                <c:pt idx="183">
                  <c:v>-6.5156277879986679E-2</c:v>
                </c:pt>
                <c:pt idx="184">
                  <c:v>-6.2273254065251193E-2</c:v>
                </c:pt>
                <c:pt idx="185">
                  <c:v>-6.1060274194887909E-2</c:v>
                </c:pt>
                <c:pt idx="186">
                  <c:v>-5.8539254644695005E-2</c:v>
                </c:pt>
                <c:pt idx="187">
                  <c:v>-5.52589036155825E-2</c:v>
                </c:pt>
                <c:pt idx="188">
                  <c:v>-4.9790888089158214E-2</c:v>
                </c:pt>
                <c:pt idx="189">
                  <c:v>-4.8563471708510275E-2</c:v>
                </c:pt>
                <c:pt idx="190">
                  <c:v>-4.7520645701017106E-2</c:v>
                </c:pt>
                <c:pt idx="191">
                  <c:v>-4.6854443115076472E-2</c:v>
                </c:pt>
                <c:pt idx="192">
                  <c:v>-4.9416917478900979E-2</c:v>
                </c:pt>
                <c:pt idx="193">
                  <c:v>-4.9795598121275653E-2</c:v>
                </c:pt>
                <c:pt idx="194">
                  <c:v>-5.0173525694857668E-2</c:v>
                </c:pt>
                <c:pt idx="195">
                  <c:v>-5.1684334283075506E-2</c:v>
                </c:pt>
                <c:pt idx="196">
                  <c:v>-5.2438462049053114E-2</c:v>
                </c:pt>
                <c:pt idx="197">
                  <c:v>-5.5164852028274813E-2</c:v>
                </c:pt>
                <c:pt idx="198">
                  <c:v>-5.7975188577863768E-2</c:v>
                </c:pt>
                <c:pt idx="199">
                  <c:v>-5.9379798137638606E-2</c:v>
                </c:pt>
                <c:pt idx="200">
                  <c:v>-6.1813970054471312E-2</c:v>
                </c:pt>
                <c:pt idx="201">
                  <c:v>-6.0974221245967075E-2</c:v>
                </c:pt>
                <c:pt idx="202">
                  <c:v>-6.1067777665091638E-2</c:v>
                </c:pt>
                <c:pt idx="203">
                  <c:v>-6.2753472857793646E-2</c:v>
                </c:pt>
                <c:pt idx="204">
                  <c:v>-5.9005611107749933E-2</c:v>
                </c:pt>
                <c:pt idx="205">
                  <c:v>-5.7409750711583718E-2</c:v>
                </c:pt>
                <c:pt idx="206">
                  <c:v>-5.5343284793861414E-2</c:v>
                </c:pt>
                <c:pt idx="207">
                  <c:v>-5.5155424255886598E-2</c:v>
                </c:pt>
                <c:pt idx="208">
                  <c:v>-5.459156236465279E-2</c:v>
                </c:pt>
                <c:pt idx="209">
                  <c:v>-5.5809389325538916E-2</c:v>
                </c:pt>
                <c:pt idx="210">
                  <c:v>-5.2898408825199916E-2</c:v>
                </c:pt>
                <c:pt idx="211">
                  <c:v>-5.374495906063248E-2</c:v>
                </c:pt>
                <c:pt idx="212">
                  <c:v>-5.7964288910243522E-2</c:v>
                </c:pt>
                <c:pt idx="213">
                  <c:v>-5.908720820428115E-2</c:v>
                </c:pt>
                <c:pt idx="214">
                  <c:v>-5.9930152174633378E-2</c:v>
                </c:pt>
                <c:pt idx="215">
                  <c:v>-6.124100654411091E-2</c:v>
                </c:pt>
                <c:pt idx="216">
                  <c:v>-6.1053273518722251E-2</c:v>
                </c:pt>
                <c:pt idx="217">
                  <c:v>-6.1146934040066991E-2</c:v>
                </c:pt>
                <c:pt idx="218">
                  <c:v>-6.3200704294727461E-2</c:v>
                </c:pt>
                <c:pt idx="219">
                  <c:v>-6.1801382502695845E-2</c:v>
                </c:pt>
                <c:pt idx="220">
                  <c:v>-6.1521351077714281E-2</c:v>
                </c:pt>
                <c:pt idx="221">
                  <c:v>-6.0217649838885556E-2</c:v>
                </c:pt>
                <c:pt idx="222">
                  <c:v>-6.6622725121493143E-2</c:v>
                </c:pt>
                <c:pt idx="223">
                  <c:v>-7.1509999925737477E-2</c:v>
                </c:pt>
                <c:pt idx="224">
                  <c:v>-7.5175574343717133E-2</c:v>
                </c:pt>
                <c:pt idx="225">
                  <c:v>-7.5542896129302206E-2</c:v>
                </c:pt>
                <c:pt idx="226">
                  <c:v>-7.8112361972897615E-2</c:v>
                </c:pt>
                <c:pt idx="227">
                  <c:v>-8.1679543030845791E-2</c:v>
                </c:pt>
                <c:pt idx="228">
                  <c:v>-8.7246780943300295E-2</c:v>
                </c:pt>
                <c:pt idx="229">
                  <c:v>-8.6973556072299618E-2</c:v>
                </c:pt>
                <c:pt idx="230">
                  <c:v>-8.6701119297704077E-2</c:v>
                </c:pt>
                <c:pt idx="231">
                  <c:v>-9.0324602260220765E-2</c:v>
                </c:pt>
                <c:pt idx="232">
                  <c:v>-9.4827499981930297E-2</c:v>
                </c:pt>
                <c:pt idx="233">
                  <c:v>-9.6441317830615603E-2</c:v>
                </c:pt>
                <c:pt idx="234">
                  <c:v>-9.6708986048893997E-2</c:v>
                </c:pt>
                <c:pt idx="235">
                  <c:v>-9.3844237540823161E-2</c:v>
                </c:pt>
                <c:pt idx="236">
                  <c:v>-8.5813981356528735E-2</c:v>
                </c:pt>
                <c:pt idx="237">
                  <c:v>-8.4905338061981972E-2</c:v>
                </c:pt>
                <c:pt idx="238">
                  <c:v>-8.5268542928796043E-2</c:v>
                </c:pt>
                <c:pt idx="239">
                  <c:v>-8.1257762250058319E-2</c:v>
                </c:pt>
                <c:pt idx="240">
                  <c:v>-8.0343772757669019E-2</c:v>
                </c:pt>
                <c:pt idx="241">
                  <c:v>-8.2358153183727412E-2</c:v>
                </c:pt>
                <c:pt idx="242">
                  <c:v>-7.8140374910990351E-2</c:v>
                </c:pt>
                <c:pt idx="243">
                  <c:v>-7.2991348479214624E-2</c:v>
                </c:pt>
                <c:pt idx="244">
                  <c:v>-6.5311001296520788E-2</c:v>
                </c:pt>
                <c:pt idx="245">
                  <c:v>-5.9160505392788942E-2</c:v>
                </c:pt>
                <c:pt idx="246">
                  <c:v>-5.0818732627293639E-2</c:v>
                </c:pt>
                <c:pt idx="247">
                  <c:v>-4.5426194778171669E-2</c:v>
                </c:pt>
                <c:pt idx="248">
                  <c:v>-4.3712246798721099E-2</c:v>
                </c:pt>
                <c:pt idx="249">
                  <c:v>-3.9223977935084142E-2</c:v>
                </c:pt>
                <c:pt idx="250">
                  <c:v>-3.4722285876760184E-2</c:v>
                </c:pt>
                <c:pt idx="251">
                  <c:v>-2.911076864521267E-2</c:v>
                </c:pt>
                <c:pt idx="252">
                  <c:v>-2.6398787552042724E-2</c:v>
                </c:pt>
                <c:pt idx="253">
                  <c:v>-2.3969400356594117E-2</c:v>
                </c:pt>
                <c:pt idx="254">
                  <c:v>-2.4748977512859094E-2</c:v>
                </c:pt>
                <c:pt idx="255">
                  <c:v>-2.6302852872328919E-2</c:v>
                </c:pt>
                <c:pt idx="256">
                  <c:v>-2.7273831279915228E-2</c:v>
                </c:pt>
                <c:pt idx="257">
                  <c:v>-2.862968217219708E-2</c:v>
                </c:pt>
                <c:pt idx="258">
                  <c:v>-2.775797683163983E-2</c:v>
                </c:pt>
                <c:pt idx="259">
                  <c:v>-2.766106275437008E-2</c:v>
                </c:pt>
                <c:pt idx="260">
                  <c:v>-2.6106719363828468E-2</c:v>
                </c:pt>
                <c:pt idx="261">
                  <c:v>-2.6884123698800333E-2</c:v>
                </c:pt>
                <c:pt idx="262">
                  <c:v>-2.7756438727357002E-2</c:v>
                </c:pt>
                <c:pt idx="263">
                  <c:v>-4.2062610031882053E-2</c:v>
                </c:pt>
                <c:pt idx="264">
                  <c:v>-4.2921917966668777E-2</c:v>
                </c:pt>
                <c:pt idx="265">
                  <c:v>-4.023968532760025E-2</c:v>
                </c:pt>
                <c:pt idx="266">
                  <c:v>-4.3296246839295893E-2</c:v>
                </c:pt>
                <c:pt idx="267">
                  <c:v>-4.3581972201115704E-2</c:v>
                </c:pt>
                <c:pt idx="268">
                  <c:v>-3.8885661612665379E-2</c:v>
                </c:pt>
                <c:pt idx="269">
                  <c:v>4.7350120561810796</c:v>
                </c:pt>
                <c:pt idx="270">
                  <c:v>4.7332970406140404</c:v>
                </c:pt>
                <c:pt idx="271">
                  <c:v>4.7270174162541121</c:v>
                </c:pt>
                <c:pt idx="272">
                  <c:v>4.6895004783411816</c:v>
                </c:pt>
                <c:pt idx="273">
                  <c:v>4.6697000888868763</c:v>
                </c:pt>
                <c:pt idx="274">
                  <c:v>4.6849884043168126</c:v>
                </c:pt>
                <c:pt idx="275">
                  <c:v>4.7560436538458175</c:v>
                </c:pt>
                <c:pt idx="276">
                  <c:v>4.7640868329209614</c:v>
                </c:pt>
                <c:pt idx="277">
                  <c:v>4.7525713263123865</c:v>
                </c:pt>
                <c:pt idx="278">
                  <c:v>4.7824966673456251</c:v>
                </c:pt>
                <c:pt idx="279">
                  <c:v>4.8027151871615192</c:v>
                </c:pt>
                <c:pt idx="280">
                  <c:v>4.7611476323435271</c:v>
                </c:pt>
                <c:pt idx="281">
                  <c:v>-4.1282748197218666E-2</c:v>
                </c:pt>
                <c:pt idx="282">
                  <c:v>-4.0230369216095907E-2</c:v>
                </c:pt>
                <c:pt idx="283">
                  <c:v>-3.8507092073541194E-2</c:v>
                </c:pt>
                <c:pt idx="284">
                  <c:v>-3.1973513804429476E-2</c:v>
                </c:pt>
                <c:pt idx="285">
                  <c:v>-2.3428390844733471E-2</c:v>
                </c:pt>
                <c:pt idx="286">
                  <c:v>-1.8428877487283168E-2</c:v>
                </c:pt>
                <c:pt idx="287">
                  <c:v>-2.0876441626802134E-2</c:v>
                </c:pt>
                <c:pt idx="288">
                  <c:v>-2.2534980934529214E-2</c:v>
                </c:pt>
                <c:pt idx="289">
                  <c:v>-2.3802643070188312E-2</c:v>
                </c:pt>
                <c:pt idx="290">
                  <c:v>-3.0398571157551846E-2</c:v>
                </c:pt>
                <c:pt idx="291">
                  <c:v>-3.770470922933733E-2</c:v>
                </c:pt>
                <c:pt idx="292">
                  <c:v>-4.1329173601354685E-2</c:v>
                </c:pt>
                <c:pt idx="293">
                  <c:v>-4.3220975922812377E-2</c:v>
                </c:pt>
                <c:pt idx="294">
                  <c:v>-4.360273313940155E-2</c:v>
                </c:pt>
                <c:pt idx="295">
                  <c:v>-4.9387011671871983E-2</c:v>
                </c:pt>
                <c:pt idx="296">
                  <c:v>-5.7486953908691629E-2</c:v>
                </c:pt>
                <c:pt idx="297">
                  <c:v>-6.3312475676976288E-2</c:v>
                </c:pt>
                <c:pt idx="298">
                  <c:v>-7.4553097559658554E-2</c:v>
                </c:pt>
                <c:pt idx="299">
                  <c:v>-7.7038630869704416E-2</c:v>
                </c:pt>
                <c:pt idx="300">
                  <c:v>-8.2523742017467372E-2</c:v>
                </c:pt>
                <c:pt idx="301">
                  <c:v>-8.8253989291473434E-2</c:v>
                </c:pt>
                <c:pt idx="302">
                  <c:v>-9.2940702671944431E-2</c:v>
                </c:pt>
                <c:pt idx="303">
                  <c:v>-9.6434560706096684E-2</c:v>
                </c:pt>
                <c:pt idx="304">
                  <c:v>-9.6971598114295343E-2</c:v>
                </c:pt>
                <c:pt idx="305">
                  <c:v>-9.1413396891530163E-2</c:v>
                </c:pt>
                <c:pt idx="306">
                  <c:v>-9.4034145995384177E-2</c:v>
                </c:pt>
                <c:pt idx="307">
                  <c:v>-9.537950663394168E-2</c:v>
                </c:pt>
                <c:pt idx="308">
                  <c:v>-0.10152188156429554</c:v>
                </c:pt>
                <c:pt idx="309">
                  <c:v>-0.10818978764807496</c:v>
                </c:pt>
                <c:pt idx="310">
                  <c:v>-0.10499428972385205</c:v>
                </c:pt>
                <c:pt idx="311">
                  <c:v>-0.10623895843785469</c:v>
                </c:pt>
                <c:pt idx="312">
                  <c:v>-9.1480922713308432E-2</c:v>
                </c:pt>
                <c:pt idx="313">
                  <c:v>-8.026576348947656E-2</c:v>
                </c:pt>
                <c:pt idx="314">
                  <c:v>-6.6890829752235814E-2</c:v>
                </c:pt>
                <c:pt idx="315">
                  <c:v>-6.0768431379002785E-2</c:v>
                </c:pt>
                <c:pt idx="316">
                  <c:v>-5.5717290585701962E-2</c:v>
                </c:pt>
                <c:pt idx="317">
                  <c:v>-5.4684979931402644E-2</c:v>
                </c:pt>
                <c:pt idx="318">
                  <c:v>-5.459094680496579E-2</c:v>
                </c:pt>
                <c:pt idx="319">
                  <c:v>-5.2997139396763204E-2</c:v>
                </c:pt>
                <c:pt idx="320">
                  <c:v>-4.4440167863162516E-2</c:v>
                </c:pt>
                <c:pt idx="321">
                  <c:v>-4.0166219702327921E-2</c:v>
                </c:pt>
                <c:pt idx="322">
                  <c:v>-3.7867904753994597E-2</c:v>
                </c:pt>
                <c:pt idx="323">
                  <c:v>-3.0646136625146592E-2</c:v>
                </c:pt>
                <c:pt idx="324">
                  <c:v>-3.8391672888629436E-2</c:v>
                </c:pt>
                <c:pt idx="325">
                  <c:v>-4.4052142937474059E-2</c:v>
                </c:pt>
                <c:pt idx="326">
                  <c:v>-4.929622154693325E-2</c:v>
                </c:pt>
                <c:pt idx="327">
                  <c:v>-4.5976725113787253E-2</c:v>
                </c:pt>
                <c:pt idx="328">
                  <c:v>-4.4739957804899921E-2</c:v>
                </c:pt>
                <c:pt idx="329">
                  <c:v>-4.4169993579246558E-2</c:v>
                </c:pt>
                <c:pt idx="330">
                  <c:v>-4.3122978037459236E-2</c:v>
                </c:pt>
                <c:pt idx="331">
                  <c:v>-4.3028078005527881E-2</c:v>
                </c:pt>
                <c:pt idx="332">
                  <c:v>-3.7773140334831257E-2</c:v>
                </c:pt>
                <c:pt idx="333">
                  <c:v>-3.5568396583855133E-2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87-4BCB-8BFA-8FAC6AA7928B}"/>
            </c:ext>
          </c:extLst>
        </c:ser>
        <c:ser>
          <c:idx val="1"/>
          <c:order val="1"/>
          <c:tx>
            <c:strRef>
              <c:f>'BRL PP Chart desde 2019'!$I$1</c:f>
              <c:strCache>
                <c:ptCount val="1"/>
                <c:pt idx="0">
                  <c:v>Taxa de Inflação Anual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'BRL PP Chart desde 2019'!$C$27:$C$360</c:f>
              <c:numCache>
                <c:formatCode>mmm\-yy</c:formatCode>
                <c:ptCount val="334"/>
                <c:pt idx="0">
                  <c:v>35247</c:v>
                </c:pt>
                <c:pt idx="1">
                  <c:v>35278</c:v>
                </c:pt>
                <c:pt idx="2">
                  <c:v>35309</c:v>
                </c:pt>
                <c:pt idx="3">
                  <c:v>35339</c:v>
                </c:pt>
                <c:pt idx="4">
                  <c:v>35370</c:v>
                </c:pt>
                <c:pt idx="5">
                  <c:v>35400</c:v>
                </c:pt>
                <c:pt idx="6">
                  <c:v>35431</c:v>
                </c:pt>
                <c:pt idx="7">
                  <c:v>35462</c:v>
                </c:pt>
                <c:pt idx="8">
                  <c:v>35490</c:v>
                </c:pt>
                <c:pt idx="9">
                  <c:v>35521</c:v>
                </c:pt>
                <c:pt idx="10">
                  <c:v>35551</c:v>
                </c:pt>
                <c:pt idx="11">
                  <c:v>35582</c:v>
                </c:pt>
                <c:pt idx="12">
                  <c:v>35612</c:v>
                </c:pt>
                <c:pt idx="13">
                  <c:v>35643</c:v>
                </c:pt>
                <c:pt idx="14">
                  <c:v>35674</c:v>
                </c:pt>
                <c:pt idx="15">
                  <c:v>35704</c:v>
                </c:pt>
                <c:pt idx="16">
                  <c:v>35735</c:v>
                </c:pt>
                <c:pt idx="17">
                  <c:v>35765</c:v>
                </c:pt>
                <c:pt idx="18">
                  <c:v>35796</c:v>
                </c:pt>
                <c:pt idx="19">
                  <c:v>35827</c:v>
                </c:pt>
                <c:pt idx="20">
                  <c:v>35855</c:v>
                </c:pt>
                <c:pt idx="21">
                  <c:v>35886</c:v>
                </c:pt>
                <c:pt idx="22">
                  <c:v>35916</c:v>
                </c:pt>
                <c:pt idx="23">
                  <c:v>35947</c:v>
                </c:pt>
                <c:pt idx="24">
                  <c:v>35977</c:v>
                </c:pt>
                <c:pt idx="25">
                  <c:v>36008</c:v>
                </c:pt>
                <c:pt idx="26">
                  <c:v>36039</c:v>
                </c:pt>
                <c:pt idx="27">
                  <c:v>36069</c:v>
                </c:pt>
                <c:pt idx="28">
                  <c:v>36100</c:v>
                </c:pt>
                <c:pt idx="29">
                  <c:v>36130</c:v>
                </c:pt>
                <c:pt idx="30">
                  <c:v>36161</c:v>
                </c:pt>
                <c:pt idx="31">
                  <c:v>36192</c:v>
                </c:pt>
                <c:pt idx="32">
                  <c:v>36220</c:v>
                </c:pt>
                <c:pt idx="33">
                  <c:v>36251</c:v>
                </c:pt>
                <c:pt idx="34">
                  <c:v>36281</c:v>
                </c:pt>
                <c:pt idx="35">
                  <c:v>36312</c:v>
                </c:pt>
                <c:pt idx="36">
                  <c:v>36342</c:v>
                </c:pt>
                <c:pt idx="37">
                  <c:v>36373</c:v>
                </c:pt>
                <c:pt idx="38">
                  <c:v>36404</c:v>
                </c:pt>
                <c:pt idx="39">
                  <c:v>36434</c:v>
                </c:pt>
                <c:pt idx="40">
                  <c:v>36465</c:v>
                </c:pt>
                <c:pt idx="41">
                  <c:v>36495</c:v>
                </c:pt>
                <c:pt idx="42">
                  <c:v>36526</c:v>
                </c:pt>
                <c:pt idx="43">
                  <c:v>36557</c:v>
                </c:pt>
                <c:pt idx="44">
                  <c:v>36586</c:v>
                </c:pt>
                <c:pt idx="45">
                  <c:v>36617</c:v>
                </c:pt>
                <c:pt idx="46">
                  <c:v>36647</c:v>
                </c:pt>
                <c:pt idx="47">
                  <c:v>36678</c:v>
                </c:pt>
                <c:pt idx="48">
                  <c:v>36708</c:v>
                </c:pt>
                <c:pt idx="49">
                  <c:v>36739</c:v>
                </c:pt>
                <c:pt idx="50">
                  <c:v>36770</c:v>
                </c:pt>
                <c:pt idx="51">
                  <c:v>36800</c:v>
                </c:pt>
                <c:pt idx="52">
                  <c:v>36831</c:v>
                </c:pt>
                <c:pt idx="53">
                  <c:v>36861</c:v>
                </c:pt>
                <c:pt idx="54">
                  <c:v>36892</c:v>
                </c:pt>
                <c:pt idx="55">
                  <c:v>36923</c:v>
                </c:pt>
                <c:pt idx="56">
                  <c:v>36951</c:v>
                </c:pt>
                <c:pt idx="57">
                  <c:v>36982</c:v>
                </c:pt>
                <c:pt idx="58">
                  <c:v>37012</c:v>
                </c:pt>
                <c:pt idx="59">
                  <c:v>37043</c:v>
                </c:pt>
                <c:pt idx="60">
                  <c:v>37073</c:v>
                </c:pt>
                <c:pt idx="61">
                  <c:v>37104</c:v>
                </c:pt>
                <c:pt idx="62">
                  <c:v>37135</c:v>
                </c:pt>
                <c:pt idx="63">
                  <c:v>37165</c:v>
                </c:pt>
                <c:pt idx="64">
                  <c:v>37196</c:v>
                </c:pt>
                <c:pt idx="65">
                  <c:v>37226</c:v>
                </c:pt>
                <c:pt idx="66">
                  <c:v>37257</c:v>
                </c:pt>
                <c:pt idx="67">
                  <c:v>37288</c:v>
                </c:pt>
                <c:pt idx="68">
                  <c:v>37316</c:v>
                </c:pt>
                <c:pt idx="69">
                  <c:v>37347</c:v>
                </c:pt>
                <c:pt idx="70">
                  <c:v>37377</c:v>
                </c:pt>
                <c:pt idx="71">
                  <c:v>37408</c:v>
                </c:pt>
                <c:pt idx="72">
                  <c:v>37438</c:v>
                </c:pt>
                <c:pt idx="73">
                  <c:v>37469</c:v>
                </c:pt>
                <c:pt idx="74">
                  <c:v>37500</c:v>
                </c:pt>
                <c:pt idx="75">
                  <c:v>37530</c:v>
                </c:pt>
                <c:pt idx="76">
                  <c:v>37561</c:v>
                </c:pt>
                <c:pt idx="77">
                  <c:v>37591</c:v>
                </c:pt>
                <c:pt idx="78">
                  <c:v>37622</c:v>
                </c:pt>
                <c:pt idx="79">
                  <c:v>37653</c:v>
                </c:pt>
                <c:pt idx="80">
                  <c:v>37681</c:v>
                </c:pt>
                <c:pt idx="81">
                  <c:v>37712</c:v>
                </c:pt>
                <c:pt idx="82">
                  <c:v>37742</c:v>
                </c:pt>
                <c:pt idx="83">
                  <c:v>37773</c:v>
                </c:pt>
                <c:pt idx="84">
                  <c:v>37803</c:v>
                </c:pt>
                <c:pt idx="85">
                  <c:v>37834</c:v>
                </c:pt>
                <c:pt idx="86">
                  <c:v>37865</c:v>
                </c:pt>
                <c:pt idx="87">
                  <c:v>37895</c:v>
                </c:pt>
                <c:pt idx="88">
                  <c:v>37926</c:v>
                </c:pt>
                <c:pt idx="89">
                  <c:v>37956</c:v>
                </c:pt>
                <c:pt idx="90">
                  <c:v>37987</c:v>
                </c:pt>
                <c:pt idx="91">
                  <c:v>38018</c:v>
                </c:pt>
                <c:pt idx="92">
                  <c:v>38047</c:v>
                </c:pt>
                <c:pt idx="93">
                  <c:v>38078</c:v>
                </c:pt>
                <c:pt idx="94">
                  <c:v>38108</c:v>
                </c:pt>
                <c:pt idx="95">
                  <c:v>38139</c:v>
                </c:pt>
                <c:pt idx="96">
                  <c:v>38169</c:v>
                </c:pt>
                <c:pt idx="97">
                  <c:v>38200</c:v>
                </c:pt>
                <c:pt idx="98">
                  <c:v>38231</c:v>
                </c:pt>
                <c:pt idx="99">
                  <c:v>38261</c:v>
                </c:pt>
                <c:pt idx="100">
                  <c:v>38292</c:v>
                </c:pt>
                <c:pt idx="101">
                  <c:v>38322</c:v>
                </c:pt>
                <c:pt idx="102">
                  <c:v>38353</c:v>
                </c:pt>
                <c:pt idx="103">
                  <c:v>38384</c:v>
                </c:pt>
                <c:pt idx="104">
                  <c:v>38412</c:v>
                </c:pt>
                <c:pt idx="105">
                  <c:v>38443</c:v>
                </c:pt>
                <c:pt idx="106">
                  <c:v>38473</c:v>
                </c:pt>
                <c:pt idx="107">
                  <c:v>38504</c:v>
                </c:pt>
                <c:pt idx="108">
                  <c:v>38534</c:v>
                </c:pt>
                <c:pt idx="109">
                  <c:v>38565</c:v>
                </c:pt>
                <c:pt idx="110">
                  <c:v>38596</c:v>
                </c:pt>
                <c:pt idx="111">
                  <c:v>38626</c:v>
                </c:pt>
                <c:pt idx="112">
                  <c:v>38657</c:v>
                </c:pt>
                <c:pt idx="113">
                  <c:v>38687</c:v>
                </c:pt>
                <c:pt idx="114">
                  <c:v>38718</c:v>
                </c:pt>
                <c:pt idx="115">
                  <c:v>38749</c:v>
                </c:pt>
                <c:pt idx="116">
                  <c:v>38777</c:v>
                </c:pt>
                <c:pt idx="117">
                  <c:v>38808</c:v>
                </c:pt>
                <c:pt idx="118">
                  <c:v>38838</c:v>
                </c:pt>
                <c:pt idx="119">
                  <c:v>38869</c:v>
                </c:pt>
                <c:pt idx="120">
                  <c:v>38899</c:v>
                </c:pt>
                <c:pt idx="121">
                  <c:v>38930</c:v>
                </c:pt>
                <c:pt idx="122">
                  <c:v>38961</c:v>
                </c:pt>
                <c:pt idx="123">
                  <c:v>38991</c:v>
                </c:pt>
                <c:pt idx="124">
                  <c:v>39022</c:v>
                </c:pt>
                <c:pt idx="125">
                  <c:v>39052</c:v>
                </c:pt>
                <c:pt idx="126">
                  <c:v>39083</c:v>
                </c:pt>
                <c:pt idx="127">
                  <c:v>39114</c:v>
                </c:pt>
                <c:pt idx="128">
                  <c:v>39142</c:v>
                </c:pt>
                <c:pt idx="129">
                  <c:v>39173</c:v>
                </c:pt>
                <c:pt idx="130">
                  <c:v>39203</c:v>
                </c:pt>
                <c:pt idx="131">
                  <c:v>39234</c:v>
                </c:pt>
                <c:pt idx="132">
                  <c:v>39264</c:v>
                </c:pt>
                <c:pt idx="133">
                  <c:v>39295</c:v>
                </c:pt>
                <c:pt idx="134">
                  <c:v>39326</c:v>
                </c:pt>
                <c:pt idx="135">
                  <c:v>39356</c:v>
                </c:pt>
                <c:pt idx="136">
                  <c:v>39387</c:v>
                </c:pt>
                <c:pt idx="137">
                  <c:v>39417</c:v>
                </c:pt>
                <c:pt idx="138">
                  <c:v>39448</c:v>
                </c:pt>
                <c:pt idx="139">
                  <c:v>39479</c:v>
                </c:pt>
                <c:pt idx="140">
                  <c:v>39508</c:v>
                </c:pt>
                <c:pt idx="141">
                  <c:v>39539</c:v>
                </c:pt>
                <c:pt idx="142">
                  <c:v>39569</c:v>
                </c:pt>
                <c:pt idx="143">
                  <c:v>39600</c:v>
                </c:pt>
                <c:pt idx="144">
                  <c:v>39630</c:v>
                </c:pt>
                <c:pt idx="145">
                  <c:v>39661</c:v>
                </c:pt>
                <c:pt idx="146">
                  <c:v>39692</c:v>
                </c:pt>
                <c:pt idx="147">
                  <c:v>39722</c:v>
                </c:pt>
                <c:pt idx="148">
                  <c:v>39753</c:v>
                </c:pt>
                <c:pt idx="149">
                  <c:v>39783</c:v>
                </c:pt>
                <c:pt idx="150">
                  <c:v>39814</c:v>
                </c:pt>
                <c:pt idx="151">
                  <c:v>39845</c:v>
                </c:pt>
                <c:pt idx="152">
                  <c:v>39873</c:v>
                </c:pt>
                <c:pt idx="153">
                  <c:v>39904</c:v>
                </c:pt>
                <c:pt idx="154">
                  <c:v>39934</c:v>
                </c:pt>
                <c:pt idx="155">
                  <c:v>39965</c:v>
                </c:pt>
                <c:pt idx="156">
                  <c:v>39995</c:v>
                </c:pt>
                <c:pt idx="157">
                  <c:v>40026</c:v>
                </c:pt>
                <c:pt idx="158">
                  <c:v>40057</c:v>
                </c:pt>
                <c:pt idx="159">
                  <c:v>40087</c:v>
                </c:pt>
                <c:pt idx="160">
                  <c:v>40118</c:v>
                </c:pt>
                <c:pt idx="161">
                  <c:v>40148</c:v>
                </c:pt>
                <c:pt idx="162">
                  <c:v>40179</c:v>
                </c:pt>
                <c:pt idx="163">
                  <c:v>40210</c:v>
                </c:pt>
                <c:pt idx="164">
                  <c:v>40238</c:v>
                </c:pt>
                <c:pt idx="165">
                  <c:v>40269</c:v>
                </c:pt>
                <c:pt idx="166">
                  <c:v>40299</c:v>
                </c:pt>
                <c:pt idx="167">
                  <c:v>40330</c:v>
                </c:pt>
                <c:pt idx="168">
                  <c:v>40360</c:v>
                </c:pt>
                <c:pt idx="169">
                  <c:v>40391</c:v>
                </c:pt>
                <c:pt idx="170">
                  <c:v>40422</c:v>
                </c:pt>
                <c:pt idx="171">
                  <c:v>40452</c:v>
                </c:pt>
                <c:pt idx="172">
                  <c:v>40483</c:v>
                </c:pt>
                <c:pt idx="173">
                  <c:v>40513</c:v>
                </c:pt>
                <c:pt idx="174">
                  <c:v>40544</c:v>
                </c:pt>
                <c:pt idx="175">
                  <c:v>40575</c:v>
                </c:pt>
                <c:pt idx="176">
                  <c:v>40603</c:v>
                </c:pt>
                <c:pt idx="177">
                  <c:v>40634</c:v>
                </c:pt>
                <c:pt idx="178">
                  <c:v>40664</c:v>
                </c:pt>
                <c:pt idx="179">
                  <c:v>40695</c:v>
                </c:pt>
                <c:pt idx="180">
                  <c:v>40725</c:v>
                </c:pt>
                <c:pt idx="181">
                  <c:v>40756</c:v>
                </c:pt>
                <c:pt idx="182">
                  <c:v>40787</c:v>
                </c:pt>
                <c:pt idx="183">
                  <c:v>40817</c:v>
                </c:pt>
                <c:pt idx="184">
                  <c:v>40848</c:v>
                </c:pt>
                <c:pt idx="185">
                  <c:v>40878</c:v>
                </c:pt>
                <c:pt idx="186">
                  <c:v>40909</c:v>
                </c:pt>
                <c:pt idx="187">
                  <c:v>40940</c:v>
                </c:pt>
                <c:pt idx="188">
                  <c:v>40969</c:v>
                </c:pt>
                <c:pt idx="189">
                  <c:v>41000</c:v>
                </c:pt>
                <c:pt idx="190">
                  <c:v>41030</c:v>
                </c:pt>
                <c:pt idx="191">
                  <c:v>41061</c:v>
                </c:pt>
                <c:pt idx="192">
                  <c:v>41091</c:v>
                </c:pt>
                <c:pt idx="193">
                  <c:v>41122</c:v>
                </c:pt>
                <c:pt idx="194">
                  <c:v>41153</c:v>
                </c:pt>
                <c:pt idx="195">
                  <c:v>41183</c:v>
                </c:pt>
                <c:pt idx="196">
                  <c:v>41214</c:v>
                </c:pt>
                <c:pt idx="197">
                  <c:v>41244</c:v>
                </c:pt>
                <c:pt idx="198">
                  <c:v>41275</c:v>
                </c:pt>
                <c:pt idx="199">
                  <c:v>41306</c:v>
                </c:pt>
                <c:pt idx="200">
                  <c:v>41334</c:v>
                </c:pt>
                <c:pt idx="201">
                  <c:v>41365</c:v>
                </c:pt>
                <c:pt idx="202">
                  <c:v>41395</c:v>
                </c:pt>
                <c:pt idx="203">
                  <c:v>41426</c:v>
                </c:pt>
                <c:pt idx="204">
                  <c:v>41456</c:v>
                </c:pt>
                <c:pt idx="205">
                  <c:v>41487</c:v>
                </c:pt>
                <c:pt idx="206">
                  <c:v>41518</c:v>
                </c:pt>
                <c:pt idx="207">
                  <c:v>41548</c:v>
                </c:pt>
                <c:pt idx="208">
                  <c:v>41579</c:v>
                </c:pt>
                <c:pt idx="209">
                  <c:v>41609</c:v>
                </c:pt>
                <c:pt idx="210">
                  <c:v>41640</c:v>
                </c:pt>
                <c:pt idx="211">
                  <c:v>41671</c:v>
                </c:pt>
                <c:pt idx="212">
                  <c:v>41699</c:v>
                </c:pt>
                <c:pt idx="213">
                  <c:v>41730</c:v>
                </c:pt>
                <c:pt idx="214">
                  <c:v>41760</c:v>
                </c:pt>
                <c:pt idx="215">
                  <c:v>41791</c:v>
                </c:pt>
                <c:pt idx="216">
                  <c:v>41821</c:v>
                </c:pt>
                <c:pt idx="217">
                  <c:v>41852</c:v>
                </c:pt>
                <c:pt idx="218">
                  <c:v>41883</c:v>
                </c:pt>
                <c:pt idx="219">
                  <c:v>41913</c:v>
                </c:pt>
                <c:pt idx="220">
                  <c:v>41944</c:v>
                </c:pt>
                <c:pt idx="221">
                  <c:v>41974</c:v>
                </c:pt>
                <c:pt idx="222">
                  <c:v>42005</c:v>
                </c:pt>
                <c:pt idx="223">
                  <c:v>42036</c:v>
                </c:pt>
                <c:pt idx="224">
                  <c:v>42064</c:v>
                </c:pt>
                <c:pt idx="225">
                  <c:v>42095</c:v>
                </c:pt>
                <c:pt idx="226">
                  <c:v>42125</c:v>
                </c:pt>
                <c:pt idx="227">
                  <c:v>42156</c:v>
                </c:pt>
                <c:pt idx="228">
                  <c:v>42186</c:v>
                </c:pt>
                <c:pt idx="229">
                  <c:v>42217</c:v>
                </c:pt>
                <c:pt idx="230">
                  <c:v>42248</c:v>
                </c:pt>
                <c:pt idx="231">
                  <c:v>42278</c:v>
                </c:pt>
                <c:pt idx="232">
                  <c:v>42309</c:v>
                </c:pt>
                <c:pt idx="233">
                  <c:v>42339</c:v>
                </c:pt>
                <c:pt idx="234">
                  <c:v>42370</c:v>
                </c:pt>
                <c:pt idx="235">
                  <c:v>42401</c:v>
                </c:pt>
                <c:pt idx="236">
                  <c:v>42430</c:v>
                </c:pt>
                <c:pt idx="237">
                  <c:v>42461</c:v>
                </c:pt>
                <c:pt idx="238">
                  <c:v>42491</c:v>
                </c:pt>
                <c:pt idx="239">
                  <c:v>42522</c:v>
                </c:pt>
                <c:pt idx="240">
                  <c:v>42552</c:v>
                </c:pt>
                <c:pt idx="241">
                  <c:v>42583</c:v>
                </c:pt>
                <c:pt idx="242">
                  <c:v>42614</c:v>
                </c:pt>
                <c:pt idx="243">
                  <c:v>42644</c:v>
                </c:pt>
                <c:pt idx="244">
                  <c:v>42675</c:v>
                </c:pt>
                <c:pt idx="245">
                  <c:v>42705</c:v>
                </c:pt>
                <c:pt idx="246">
                  <c:v>42736</c:v>
                </c:pt>
                <c:pt idx="247">
                  <c:v>42767</c:v>
                </c:pt>
                <c:pt idx="248">
                  <c:v>42795</c:v>
                </c:pt>
                <c:pt idx="249">
                  <c:v>42826</c:v>
                </c:pt>
                <c:pt idx="250">
                  <c:v>42856</c:v>
                </c:pt>
                <c:pt idx="251">
                  <c:v>42887</c:v>
                </c:pt>
                <c:pt idx="252">
                  <c:v>42917</c:v>
                </c:pt>
                <c:pt idx="253">
                  <c:v>42948</c:v>
                </c:pt>
                <c:pt idx="254">
                  <c:v>42979</c:v>
                </c:pt>
                <c:pt idx="255">
                  <c:v>43009</c:v>
                </c:pt>
                <c:pt idx="256">
                  <c:v>43040</c:v>
                </c:pt>
                <c:pt idx="257">
                  <c:v>43070</c:v>
                </c:pt>
                <c:pt idx="258">
                  <c:v>43101</c:v>
                </c:pt>
                <c:pt idx="259">
                  <c:v>43132</c:v>
                </c:pt>
                <c:pt idx="260">
                  <c:v>43160</c:v>
                </c:pt>
                <c:pt idx="261">
                  <c:v>43191</c:v>
                </c:pt>
                <c:pt idx="262">
                  <c:v>43221</c:v>
                </c:pt>
                <c:pt idx="263">
                  <c:v>43252</c:v>
                </c:pt>
                <c:pt idx="264">
                  <c:v>43282</c:v>
                </c:pt>
                <c:pt idx="265">
                  <c:v>43313</c:v>
                </c:pt>
                <c:pt idx="266">
                  <c:v>43344</c:v>
                </c:pt>
                <c:pt idx="267">
                  <c:v>43374</c:v>
                </c:pt>
                <c:pt idx="268">
                  <c:v>43405</c:v>
                </c:pt>
                <c:pt idx="269">
                  <c:v>43435</c:v>
                </c:pt>
                <c:pt idx="270">
                  <c:v>43466</c:v>
                </c:pt>
                <c:pt idx="271">
                  <c:v>43497</c:v>
                </c:pt>
                <c:pt idx="272">
                  <c:v>43525</c:v>
                </c:pt>
                <c:pt idx="273">
                  <c:v>43556</c:v>
                </c:pt>
                <c:pt idx="274">
                  <c:v>43586</c:v>
                </c:pt>
                <c:pt idx="275">
                  <c:v>43617</c:v>
                </c:pt>
                <c:pt idx="276">
                  <c:v>43647</c:v>
                </c:pt>
                <c:pt idx="277">
                  <c:v>43678</c:v>
                </c:pt>
                <c:pt idx="278">
                  <c:v>43709</c:v>
                </c:pt>
                <c:pt idx="279">
                  <c:v>43739</c:v>
                </c:pt>
                <c:pt idx="280">
                  <c:v>43770</c:v>
                </c:pt>
                <c:pt idx="281">
                  <c:v>43800</c:v>
                </c:pt>
                <c:pt idx="282">
                  <c:v>43831</c:v>
                </c:pt>
                <c:pt idx="283">
                  <c:v>43862</c:v>
                </c:pt>
                <c:pt idx="284">
                  <c:v>43891</c:v>
                </c:pt>
                <c:pt idx="285">
                  <c:v>43922</c:v>
                </c:pt>
                <c:pt idx="286">
                  <c:v>43952</c:v>
                </c:pt>
                <c:pt idx="287">
                  <c:v>43983</c:v>
                </c:pt>
                <c:pt idx="288">
                  <c:v>44013</c:v>
                </c:pt>
                <c:pt idx="289">
                  <c:v>44044</c:v>
                </c:pt>
                <c:pt idx="290">
                  <c:v>44075</c:v>
                </c:pt>
                <c:pt idx="291">
                  <c:v>44105</c:v>
                </c:pt>
                <c:pt idx="292">
                  <c:v>44136</c:v>
                </c:pt>
                <c:pt idx="293">
                  <c:v>44166</c:v>
                </c:pt>
                <c:pt idx="294">
                  <c:v>44197</c:v>
                </c:pt>
                <c:pt idx="295">
                  <c:v>44228</c:v>
                </c:pt>
                <c:pt idx="296">
                  <c:v>44256</c:v>
                </c:pt>
                <c:pt idx="297">
                  <c:v>44287</c:v>
                </c:pt>
                <c:pt idx="298">
                  <c:v>44317</c:v>
                </c:pt>
                <c:pt idx="299">
                  <c:v>44348</c:v>
                </c:pt>
                <c:pt idx="300">
                  <c:v>44378</c:v>
                </c:pt>
                <c:pt idx="301">
                  <c:v>44409</c:v>
                </c:pt>
                <c:pt idx="302">
                  <c:v>44440</c:v>
                </c:pt>
                <c:pt idx="303">
                  <c:v>44470</c:v>
                </c:pt>
                <c:pt idx="304">
                  <c:v>44501</c:v>
                </c:pt>
                <c:pt idx="305">
                  <c:v>44531</c:v>
                </c:pt>
                <c:pt idx="306">
                  <c:v>44562</c:v>
                </c:pt>
                <c:pt idx="307">
                  <c:v>44593</c:v>
                </c:pt>
                <c:pt idx="308">
                  <c:v>44621</c:v>
                </c:pt>
                <c:pt idx="309">
                  <c:v>44652</c:v>
                </c:pt>
                <c:pt idx="310">
                  <c:v>44682</c:v>
                </c:pt>
                <c:pt idx="311">
                  <c:v>44713</c:v>
                </c:pt>
                <c:pt idx="312">
                  <c:v>44743</c:v>
                </c:pt>
                <c:pt idx="313">
                  <c:v>44774</c:v>
                </c:pt>
                <c:pt idx="314">
                  <c:v>44805</c:v>
                </c:pt>
                <c:pt idx="315">
                  <c:v>44835</c:v>
                </c:pt>
                <c:pt idx="316">
                  <c:v>44866</c:v>
                </c:pt>
                <c:pt idx="317">
                  <c:v>44896</c:v>
                </c:pt>
                <c:pt idx="318">
                  <c:v>44927</c:v>
                </c:pt>
                <c:pt idx="319">
                  <c:v>44958</c:v>
                </c:pt>
                <c:pt idx="320">
                  <c:v>44986</c:v>
                </c:pt>
                <c:pt idx="321">
                  <c:v>45017</c:v>
                </c:pt>
                <c:pt idx="322">
                  <c:v>45047</c:v>
                </c:pt>
                <c:pt idx="323">
                  <c:v>45078</c:v>
                </c:pt>
                <c:pt idx="324">
                  <c:v>45108</c:v>
                </c:pt>
                <c:pt idx="325">
                  <c:v>45139</c:v>
                </c:pt>
                <c:pt idx="326">
                  <c:v>45170</c:v>
                </c:pt>
                <c:pt idx="327">
                  <c:v>45200</c:v>
                </c:pt>
                <c:pt idx="328">
                  <c:v>45231</c:v>
                </c:pt>
                <c:pt idx="329">
                  <c:v>45261</c:v>
                </c:pt>
                <c:pt idx="330">
                  <c:v>45292</c:v>
                </c:pt>
                <c:pt idx="331">
                  <c:v>45323</c:v>
                </c:pt>
                <c:pt idx="332">
                  <c:v>45352</c:v>
                </c:pt>
                <c:pt idx="333">
                  <c:v>45383</c:v>
                </c:pt>
              </c:numCache>
            </c:numRef>
          </c:cat>
          <c:val>
            <c:numRef>
              <c:f>'BRL PP Chart desde 2019'!$I$27:$I$360</c:f>
              <c:numCache>
                <c:formatCode>0.00%</c:formatCode>
                <c:ptCount val="334"/>
                <c:pt idx="0">
                  <c:v>-0.1292017888407061</c:v>
                </c:pt>
                <c:pt idx="1">
                  <c:v>-0.12443337967963874</c:v>
                </c:pt>
                <c:pt idx="2">
                  <c:v>-0.11708963568493957</c:v>
                </c:pt>
                <c:pt idx="3">
                  <c:v>-0.10731864361724541</c:v>
                </c:pt>
                <c:pt idx="4">
                  <c:v>-9.7085553905920219E-2</c:v>
                </c:pt>
                <c:pt idx="5">
                  <c:v>-8.7289826362946576E-2</c:v>
                </c:pt>
                <c:pt idx="6">
                  <c:v>-8.5846521087378891E-2</c:v>
                </c:pt>
                <c:pt idx="7">
                  <c:v>-8.1025612193610819E-2</c:v>
                </c:pt>
                <c:pt idx="8">
                  <c:v>-8.2488510433079809E-2</c:v>
                </c:pt>
                <c:pt idx="9">
                  <c:v>-7.9032380714251005E-2</c:v>
                </c:pt>
                <c:pt idx="10">
                  <c:v>-7.1603003444841162E-2</c:v>
                </c:pt>
                <c:pt idx="11">
                  <c:v>-6.5600834678570696E-2</c:v>
                </c:pt>
                <c:pt idx="12">
                  <c:v>-5.7302937481044425E-2</c:v>
                </c:pt>
                <c:pt idx="13">
                  <c:v>-5.2965663538668828E-2</c:v>
                </c:pt>
                <c:pt idx="14">
                  <c:v>-5.2113843727739972E-2</c:v>
                </c:pt>
                <c:pt idx="15">
                  <c:v>-5.1451846013093272E-2</c:v>
                </c:pt>
                <c:pt idx="16">
                  <c:v>-5.0031438474927747E-2</c:v>
                </c:pt>
                <c:pt idx="17">
                  <c:v>-4.9653078000358342E-2</c:v>
                </c:pt>
                <c:pt idx="18">
                  <c:v>-4.5217936968288019E-2</c:v>
                </c:pt>
                <c:pt idx="19">
                  <c:v>-4.4837772897799555E-2</c:v>
                </c:pt>
                <c:pt idx="20">
                  <c:v>-4.3219499242154846E-2</c:v>
                </c:pt>
                <c:pt idx="21">
                  <c:v>-3.71107649994874E-2</c:v>
                </c:pt>
                <c:pt idx="22">
                  <c:v>-3.7973053866651729E-2</c:v>
                </c:pt>
                <c:pt idx="23">
                  <c:v>-3.2971514054720652E-2</c:v>
                </c:pt>
                <c:pt idx="24">
                  <c:v>-2.9679666986024311E-2</c:v>
                </c:pt>
                <c:pt idx="25">
                  <c:v>-2.4900724748846081E-2</c:v>
                </c:pt>
                <c:pt idx="26">
                  <c:v>-2.2164426922925751E-2</c:v>
                </c:pt>
                <c:pt idx="27">
                  <c:v>-2.0111382828282842E-2</c:v>
                </c:pt>
                <c:pt idx="28">
                  <c:v>-1.7266291729165939E-2</c:v>
                </c:pt>
                <c:pt idx="29">
                  <c:v>-1.6286790375362736E-2</c:v>
                </c:pt>
                <c:pt idx="30">
                  <c:v>-1.6189102866958738E-2</c:v>
                </c:pt>
                <c:pt idx="31">
                  <c:v>-2.1933273369764361E-2</c:v>
                </c:pt>
                <c:pt idx="32">
                  <c:v>-2.9285703757884751E-2</c:v>
                </c:pt>
                <c:pt idx="33">
                  <c:v>-3.2374691176316306E-2</c:v>
                </c:pt>
                <c:pt idx="34">
                  <c:v>-3.0445228945361946E-2</c:v>
                </c:pt>
                <c:pt idx="35">
                  <c:v>-3.2090346333118025E-2</c:v>
                </c:pt>
                <c:pt idx="36">
                  <c:v>-4.3675772002688906E-2</c:v>
                </c:pt>
                <c:pt idx="37">
                  <c:v>-5.385145740401287E-2</c:v>
                </c:pt>
                <c:pt idx="38">
                  <c:v>-5.8850547500472694E-2</c:v>
                </c:pt>
                <c:pt idx="39">
                  <c:v>-6.9732500849859491E-2</c:v>
                </c:pt>
                <c:pt idx="40">
                  <c:v>-7.9592691281663908E-2</c:v>
                </c:pt>
                <c:pt idx="41">
                  <c:v>-8.2062969346812453E-2</c:v>
                </c:pt>
                <c:pt idx="42">
                  <c:v>-8.1333144635500232E-2</c:v>
                </c:pt>
                <c:pt idx="43">
                  <c:v>-7.2892382556849045E-2</c:v>
                </c:pt>
                <c:pt idx="44">
                  <c:v>-6.4751744926136778E-2</c:v>
                </c:pt>
                <c:pt idx="45">
                  <c:v>-6.3447873628483364E-2</c:v>
                </c:pt>
                <c:pt idx="46">
                  <c:v>-6.0732144034965518E-2</c:v>
                </c:pt>
                <c:pt idx="47">
                  <c:v>-6.1106989033854031E-2</c:v>
                </c:pt>
                <c:pt idx="48">
                  <c:v>-6.5911874042242968E-2</c:v>
                </c:pt>
                <c:pt idx="49">
                  <c:v>-7.2826947524310959E-2</c:v>
                </c:pt>
                <c:pt idx="50">
                  <c:v>-7.208691116595467E-2</c:v>
                </c:pt>
                <c:pt idx="51">
                  <c:v>-6.2357444985849386E-2</c:v>
                </c:pt>
                <c:pt idx="52">
                  <c:v>-5.6469139466920781E-2</c:v>
                </c:pt>
                <c:pt idx="53">
                  <c:v>-5.6375339798908852E-2</c:v>
                </c:pt>
                <c:pt idx="54">
                  <c:v>-5.5906201556788493E-2</c:v>
                </c:pt>
                <c:pt idx="55">
                  <c:v>-5.9007445370109712E-2</c:v>
                </c:pt>
                <c:pt idx="56">
                  <c:v>-6.0507333881175684E-2</c:v>
                </c:pt>
                <c:pt idx="57">
                  <c:v>-6.2001853930678696E-2</c:v>
                </c:pt>
                <c:pt idx="58">
                  <c:v>-6.5738526158820476E-2</c:v>
                </c:pt>
                <c:pt idx="59">
                  <c:v>-6.8433868651995522E-2</c:v>
                </c:pt>
                <c:pt idx="60">
                  <c:v>-6.5859719665738337E-2</c:v>
                </c:pt>
                <c:pt idx="61">
                  <c:v>-6.0201074472055138E-2</c:v>
                </c:pt>
                <c:pt idx="62">
                  <c:v>-6.0669661890048521E-2</c:v>
                </c:pt>
                <c:pt idx="63">
                  <c:v>-6.7097688601303607E-2</c:v>
                </c:pt>
                <c:pt idx="64">
                  <c:v>-7.0710357665403456E-2</c:v>
                </c:pt>
                <c:pt idx="65">
                  <c:v>-7.1264330626556904E-2</c:v>
                </c:pt>
                <c:pt idx="66">
                  <c:v>-7.0802365013060031E-2</c:v>
                </c:pt>
                <c:pt idx="67">
                  <c:v>-6.9876500490355098E-2</c:v>
                </c:pt>
                <c:pt idx="68">
                  <c:v>-7.1910567785505419E-2</c:v>
                </c:pt>
                <c:pt idx="69">
                  <c:v>-7.393615980025936E-2</c:v>
                </c:pt>
                <c:pt idx="70">
                  <c:v>-7.2087913437222206E-2</c:v>
                </c:pt>
                <c:pt idx="71">
                  <c:v>-7.1163882281513269E-2</c:v>
                </c:pt>
                <c:pt idx="72">
                  <c:v>-6.9878804146513929E-2</c:v>
                </c:pt>
                <c:pt idx="73">
                  <c:v>-6.9416746920555661E-2</c:v>
                </c:pt>
                <c:pt idx="74">
                  <c:v>-7.348204310160189E-2</c:v>
                </c:pt>
                <c:pt idx="75">
                  <c:v>-7.7871823175743149E-2</c:v>
                </c:pt>
                <c:pt idx="76">
                  <c:v>-9.8548547000864462E-2</c:v>
                </c:pt>
                <c:pt idx="77">
                  <c:v>-0.11135074687205671</c:v>
                </c:pt>
                <c:pt idx="78">
                  <c:v>-0.12638608386874484</c:v>
                </c:pt>
                <c:pt idx="79">
                  <c:v>-0.136793417121859</c:v>
                </c:pt>
                <c:pt idx="80">
                  <c:v>-0.14216554146457572</c:v>
                </c:pt>
                <c:pt idx="81">
                  <c:v>-0.1436098502488784</c:v>
                </c:pt>
                <c:pt idx="82">
                  <c:v>-0.14701464162051592</c:v>
                </c:pt>
                <c:pt idx="83">
                  <c:v>-0.14214532109696754</c:v>
                </c:pt>
                <c:pt idx="84">
                  <c:v>-0.13366951139523098</c:v>
                </c:pt>
                <c:pt idx="85">
                  <c:v>-0.1309929870632851</c:v>
                </c:pt>
                <c:pt idx="86">
                  <c:v>-0.13151035579494019</c:v>
                </c:pt>
                <c:pt idx="87">
                  <c:v>-0.12267737706237281</c:v>
                </c:pt>
                <c:pt idx="88">
                  <c:v>-9.9244801524473458E-2</c:v>
                </c:pt>
                <c:pt idx="89">
                  <c:v>-8.5086492594993568E-2</c:v>
                </c:pt>
                <c:pt idx="90">
                  <c:v>-7.1557104682791639E-2</c:v>
                </c:pt>
                <c:pt idx="91">
                  <c:v>-6.2698092859866383E-2</c:v>
                </c:pt>
                <c:pt idx="92">
                  <c:v>-5.5607922167853818E-2</c:v>
                </c:pt>
                <c:pt idx="93">
                  <c:v>-4.9962457918583114E-2</c:v>
                </c:pt>
                <c:pt idx="94">
                  <c:v>-4.9017240982873633E-2</c:v>
                </c:pt>
                <c:pt idx="95">
                  <c:v>-5.7138035072385351E-2</c:v>
                </c:pt>
                <c:pt idx="96">
                  <c:v>-6.3771986069299791E-2</c:v>
                </c:pt>
                <c:pt idx="97">
                  <c:v>-6.702632915079465E-2</c:v>
                </c:pt>
                <c:pt idx="98">
                  <c:v>-6.2841756720991682E-2</c:v>
                </c:pt>
                <c:pt idx="99">
                  <c:v>-6.4241335937358257E-2</c:v>
                </c:pt>
                <c:pt idx="100">
                  <c:v>-6.7494047551440284E-2</c:v>
                </c:pt>
                <c:pt idx="101">
                  <c:v>-7.0637533807959119E-2</c:v>
                </c:pt>
                <c:pt idx="102">
                  <c:v>-6.8974327962715853E-2</c:v>
                </c:pt>
                <c:pt idx="103">
                  <c:v>-6.8789214994819048E-2</c:v>
                </c:pt>
                <c:pt idx="104">
                  <c:v>-7.0085005770097242E-2</c:v>
                </c:pt>
                <c:pt idx="105">
                  <c:v>-7.4694478329975555E-2</c:v>
                </c:pt>
                <c:pt idx="106">
                  <c:v>-7.451031960340182E-2</c:v>
                </c:pt>
                <c:pt idx="107">
                  <c:v>-6.775289345127633E-2</c:v>
                </c:pt>
                <c:pt idx="108">
                  <c:v>-6.1615406266017692E-2</c:v>
                </c:pt>
                <c:pt idx="109">
                  <c:v>-5.6744087620299033E-2</c:v>
                </c:pt>
                <c:pt idx="110">
                  <c:v>-5.6932080826552989E-2</c:v>
                </c:pt>
                <c:pt idx="111">
                  <c:v>-5.9833828270163592E-2</c:v>
                </c:pt>
                <c:pt idx="112">
                  <c:v>-5.8524795311016953E-2</c:v>
                </c:pt>
                <c:pt idx="113">
                  <c:v>-5.3834305052503084E-2</c:v>
                </c:pt>
                <c:pt idx="114">
                  <c:v>-5.3928366658522298E-2</c:v>
                </c:pt>
                <c:pt idx="115">
                  <c:v>-5.2232391217814533E-2</c:v>
                </c:pt>
                <c:pt idx="116">
                  <c:v>-5.0533713834753691E-2</c:v>
                </c:pt>
                <c:pt idx="117">
                  <c:v>-4.4280368371535705E-2</c:v>
                </c:pt>
                <c:pt idx="118">
                  <c:v>-4.0556785391165029E-2</c:v>
                </c:pt>
                <c:pt idx="119">
                  <c:v>-3.8730007048889514E-2</c:v>
                </c:pt>
                <c:pt idx="120">
                  <c:v>-3.8154338822748324E-2</c:v>
                </c:pt>
                <c:pt idx="121">
                  <c:v>-3.7000700848322743E-2</c:v>
                </c:pt>
                <c:pt idx="122">
                  <c:v>-3.565532711435182E-2</c:v>
                </c:pt>
                <c:pt idx="123">
                  <c:v>-3.161840134327687E-2</c:v>
                </c:pt>
                <c:pt idx="124">
                  <c:v>-2.9301467999865438E-2</c:v>
                </c:pt>
                <c:pt idx="125">
                  <c:v>-3.0460741724387508E-2</c:v>
                </c:pt>
                <c:pt idx="126">
                  <c:v>-2.901280376399995E-2</c:v>
                </c:pt>
                <c:pt idx="127">
                  <c:v>-2.9302823834560177E-2</c:v>
                </c:pt>
                <c:pt idx="128">
                  <c:v>-2.8722552532677637E-2</c:v>
                </c:pt>
                <c:pt idx="129">
                  <c:v>-2.9110094656355612E-2</c:v>
                </c:pt>
                <c:pt idx="130">
                  <c:v>-3.0852816863793375E-2</c:v>
                </c:pt>
                <c:pt idx="131">
                  <c:v>-3.5588378488611294E-2</c:v>
                </c:pt>
                <c:pt idx="132">
                  <c:v>-3.6069429776276585E-2</c:v>
                </c:pt>
                <c:pt idx="133">
                  <c:v>-4.0098999194948526E-2</c:v>
                </c:pt>
                <c:pt idx="134">
                  <c:v>-3.9811546309900026E-2</c:v>
                </c:pt>
                <c:pt idx="135">
                  <c:v>-3.9524351358646403E-2</c:v>
                </c:pt>
                <c:pt idx="136">
                  <c:v>-4.019413911920533E-2</c:v>
                </c:pt>
                <c:pt idx="137">
                  <c:v>-4.2671303342244893E-2</c:v>
                </c:pt>
                <c:pt idx="138">
                  <c:v>-4.3623490229710349E-2</c:v>
                </c:pt>
                <c:pt idx="139">
                  <c:v>-4.4099346787462523E-2</c:v>
                </c:pt>
                <c:pt idx="140">
                  <c:v>-4.5145814461162614E-2</c:v>
                </c:pt>
                <c:pt idx="141">
                  <c:v>-4.7994708102750416E-2</c:v>
                </c:pt>
                <c:pt idx="142">
                  <c:v>-5.2811879437879128E-2</c:v>
                </c:pt>
                <c:pt idx="143">
                  <c:v>-5.7136939349121785E-2</c:v>
                </c:pt>
                <c:pt idx="144">
                  <c:v>-5.9856826821406361E-2</c:v>
                </c:pt>
                <c:pt idx="145">
                  <c:v>-5.8075542388778323E-2</c:v>
                </c:pt>
                <c:pt idx="146">
                  <c:v>-5.8827127832712822E-2</c:v>
                </c:pt>
                <c:pt idx="147">
                  <c:v>-6.0232562684132462E-2</c:v>
                </c:pt>
                <c:pt idx="148">
                  <c:v>-6.0045283402084593E-2</c:v>
                </c:pt>
                <c:pt idx="149">
                  <c:v>-5.5733564518608114E-2</c:v>
                </c:pt>
                <c:pt idx="150">
                  <c:v>-5.516971115347169E-2</c:v>
                </c:pt>
                <c:pt idx="151">
                  <c:v>-5.5733508441694557E-2</c:v>
                </c:pt>
                <c:pt idx="152">
                  <c:v>-5.3094839603008648E-2</c:v>
                </c:pt>
                <c:pt idx="153">
                  <c:v>-5.2435172393337059E-2</c:v>
                </c:pt>
                <c:pt idx="154">
                  <c:v>-4.9417149651880377E-2</c:v>
                </c:pt>
                <c:pt idx="155">
                  <c:v>-4.5817892147572925E-2</c:v>
                </c:pt>
                <c:pt idx="156">
                  <c:v>-4.3057389241774602E-2</c:v>
                </c:pt>
                <c:pt idx="157">
                  <c:v>-4.1815227091015261E-2</c:v>
                </c:pt>
                <c:pt idx="158">
                  <c:v>-4.1624048963938565E-2</c:v>
                </c:pt>
                <c:pt idx="159">
                  <c:v>-3.9999358979134647E-2</c:v>
                </c:pt>
                <c:pt idx="160">
                  <c:v>-4.0477399334189479E-2</c:v>
                </c:pt>
                <c:pt idx="161">
                  <c:v>-4.1337786243225039E-2</c:v>
                </c:pt>
                <c:pt idx="162">
                  <c:v>-4.3906905823516529E-2</c:v>
                </c:pt>
                <c:pt idx="163">
                  <c:v>-4.6088900382561748E-2</c:v>
                </c:pt>
                <c:pt idx="164">
                  <c:v>-4.9125624933672007E-2</c:v>
                </c:pt>
                <c:pt idx="165">
                  <c:v>-4.9976561532617869E-2</c:v>
                </c:pt>
                <c:pt idx="166">
                  <c:v>-4.9598179201255865E-2</c:v>
                </c:pt>
                <c:pt idx="167">
                  <c:v>-4.6176732646380336E-2</c:v>
                </c:pt>
                <c:pt idx="168">
                  <c:v>-4.398315848888279E-2</c:v>
                </c:pt>
                <c:pt idx="169">
                  <c:v>-4.2931960442438855E-2</c:v>
                </c:pt>
                <c:pt idx="170">
                  <c:v>-4.4932799549527891E-2</c:v>
                </c:pt>
                <c:pt idx="171">
                  <c:v>-4.9388199889098594E-2</c:v>
                </c:pt>
                <c:pt idx="172">
                  <c:v>-5.3347903906222127E-2</c:v>
                </c:pt>
                <c:pt idx="173">
                  <c:v>-5.5793790271961852E-2</c:v>
                </c:pt>
                <c:pt idx="174">
                  <c:v>-5.6542937319251751E-2</c:v>
                </c:pt>
                <c:pt idx="175">
                  <c:v>-5.673013118089465E-2</c:v>
                </c:pt>
                <c:pt idx="176">
                  <c:v>-5.9256997582136428E-2</c:v>
                </c:pt>
                <c:pt idx="177">
                  <c:v>-6.1124106845643067E-2</c:v>
                </c:pt>
                <c:pt idx="178">
                  <c:v>-6.1497900373324588E-2</c:v>
                </c:pt>
                <c:pt idx="179">
                  <c:v>-6.2903545055740917E-2</c:v>
                </c:pt>
                <c:pt idx="180">
                  <c:v>-6.4306944299367785E-2</c:v>
                </c:pt>
                <c:pt idx="181">
                  <c:v>-6.7383348686945954E-2</c:v>
                </c:pt>
                <c:pt idx="182">
                  <c:v>-6.8125508560665682E-2</c:v>
                </c:pt>
                <c:pt idx="183">
                  <c:v>-6.5156277879986679E-2</c:v>
                </c:pt>
                <c:pt idx="184">
                  <c:v>-6.2273254065251193E-2</c:v>
                </c:pt>
                <c:pt idx="185">
                  <c:v>-6.1060274194887909E-2</c:v>
                </c:pt>
                <c:pt idx="186">
                  <c:v>-5.8539254644695005E-2</c:v>
                </c:pt>
                <c:pt idx="187">
                  <c:v>-5.52589036155825E-2</c:v>
                </c:pt>
                <c:pt idx="188">
                  <c:v>-4.9790888089158214E-2</c:v>
                </c:pt>
                <c:pt idx="189">
                  <c:v>-4.8563471708510275E-2</c:v>
                </c:pt>
                <c:pt idx="190">
                  <c:v>-4.7520645701017106E-2</c:v>
                </c:pt>
                <c:pt idx="191">
                  <c:v>-4.6854443115076472E-2</c:v>
                </c:pt>
                <c:pt idx="192">
                  <c:v>-4.9416917478900979E-2</c:v>
                </c:pt>
                <c:pt idx="193">
                  <c:v>-4.9795598121275653E-2</c:v>
                </c:pt>
                <c:pt idx="194">
                  <c:v>-5.0173525694857668E-2</c:v>
                </c:pt>
                <c:pt idx="195">
                  <c:v>-5.1684334283075506E-2</c:v>
                </c:pt>
                <c:pt idx="196">
                  <c:v>-5.2438462049053114E-2</c:v>
                </c:pt>
                <c:pt idx="197">
                  <c:v>-5.5164852028274813E-2</c:v>
                </c:pt>
                <c:pt idx="198">
                  <c:v>-5.7975188577863768E-2</c:v>
                </c:pt>
                <c:pt idx="199">
                  <c:v>-5.9379798137638606E-2</c:v>
                </c:pt>
                <c:pt idx="200">
                  <c:v>-6.1813970054471312E-2</c:v>
                </c:pt>
                <c:pt idx="201">
                  <c:v>-6.0974221245967075E-2</c:v>
                </c:pt>
                <c:pt idx="202">
                  <c:v>-6.1067777665091638E-2</c:v>
                </c:pt>
                <c:pt idx="203">
                  <c:v>-6.2753472857793646E-2</c:v>
                </c:pt>
                <c:pt idx="204">
                  <c:v>-5.9005611107749933E-2</c:v>
                </c:pt>
                <c:pt idx="205">
                  <c:v>-5.7409750711583718E-2</c:v>
                </c:pt>
                <c:pt idx="206">
                  <c:v>-5.5343284793861414E-2</c:v>
                </c:pt>
                <c:pt idx="207">
                  <c:v>-5.5155424255886598E-2</c:v>
                </c:pt>
                <c:pt idx="208">
                  <c:v>-5.459156236465279E-2</c:v>
                </c:pt>
                <c:pt idx="209">
                  <c:v>-5.5809389325538916E-2</c:v>
                </c:pt>
                <c:pt idx="210">
                  <c:v>-5.2898408825199916E-2</c:v>
                </c:pt>
                <c:pt idx="211">
                  <c:v>-5.374495906063248E-2</c:v>
                </c:pt>
                <c:pt idx="212">
                  <c:v>-5.7964288910243522E-2</c:v>
                </c:pt>
                <c:pt idx="213">
                  <c:v>-5.908720820428115E-2</c:v>
                </c:pt>
                <c:pt idx="214">
                  <c:v>-5.9930152174633378E-2</c:v>
                </c:pt>
                <c:pt idx="215">
                  <c:v>-6.124100654411091E-2</c:v>
                </c:pt>
                <c:pt idx="216">
                  <c:v>-6.1053273518722251E-2</c:v>
                </c:pt>
                <c:pt idx="217">
                  <c:v>-6.1146934040066991E-2</c:v>
                </c:pt>
                <c:pt idx="218">
                  <c:v>-6.3200704294727461E-2</c:v>
                </c:pt>
                <c:pt idx="219">
                  <c:v>-6.1801382502695845E-2</c:v>
                </c:pt>
                <c:pt idx="220">
                  <c:v>-6.1521351077714281E-2</c:v>
                </c:pt>
                <c:pt idx="221">
                  <c:v>-6.0217649838885556E-2</c:v>
                </c:pt>
                <c:pt idx="222">
                  <c:v>-6.6622725121493143E-2</c:v>
                </c:pt>
                <c:pt idx="223">
                  <c:v>-7.1509999925737477E-2</c:v>
                </c:pt>
                <c:pt idx="224">
                  <c:v>-7.5175574343717133E-2</c:v>
                </c:pt>
                <c:pt idx="225">
                  <c:v>-7.5542896129302206E-2</c:v>
                </c:pt>
                <c:pt idx="226">
                  <c:v>-7.8112361972897615E-2</c:v>
                </c:pt>
                <c:pt idx="227">
                  <c:v>-8.1679543030845791E-2</c:v>
                </c:pt>
                <c:pt idx="228">
                  <c:v>-8.7246780943300295E-2</c:v>
                </c:pt>
                <c:pt idx="229">
                  <c:v>-8.6973556072299618E-2</c:v>
                </c:pt>
                <c:pt idx="230">
                  <c:v>-8.6701119297704077E-2</c:v>
                </c:pt>
                <c:pt idx="231">
                  <c:v>-9.0324602260220765E-2</c:v>
                </c:pt>
                <c:pt idx="232">
                  <c:v>-9.4827499981930297E-2</c:v>
                </c:pt>
                <c:pt idx="233">
                  <c:v>-9.6441317830615603E-2</c:v>
                </c:pt>
                <c:pt idx="234">
                  <c:v>-9.6708986048893997E-2</c:v>
                </c:pt>
                <c:pt idx="235">
                  <c:v>-9.3844237540823161E-2</c:v>
                </c:pt>
                <c:pt idx="236">
                  <c:v>-8.5813981356528735E-2</c:v>
                </c:pt>
                <c:pt idx="237">
                  <c:v>-8.4905338061981972E-2</c:v>
                </c:pt>
                <c:pt idx="238">
                  <c:v>-8.5268542928796043E-2</c:v>
                </c:pt>
                <c:pt idx="239">
                  <c:v>-8.1257762250058319E-2</c:v>
                </c:pt>
                <c:pt idx="240">
                  <c:v>-8.0343772757669019E-2</c:v>
                </c:pt>
                <c:pt idx="241">
                  <c:v>-8.2358153183727412E-2</c:v>
                </c:pt>
                <c:pt idx="242">
                  <c:v>-7.8140374910990351E-2</c:v>
                </c:pt>
                <c:pt idx="243">
                  <c:v>-7.2991348479214624E-2</c:v>
                </c:pt>
                <c:pt idx="244">
                  <c:v>-6.5311001296520788E-2</c:v>
                </c:pt>
                <c:pt idx="245">
                  <c:v>-5.9160505392788942E-2</c:v>
                </c:pt>
                <c:pt idx="246">
                  <c:v>-5.0818732627293639E-2</c:v>
                </c:pt>
                <c:pt idx="247">
                  <c:v>-4.5426194778171669E-2</c:v>
                </c:pt>
                <c:pt idx="248">
                  <c:v>-4.3712246798721099E-2</c:v>
                </c:pt>
                <c:pt idx="249">
                  <c:v>-3.9223977935084142E-2</c:v>
                </c:pt>
                <c:pt idx="250">
                  <c:v>-3.4722285876760184E-2</c:v>
                </c:pt>
                <c:pt idx="251">
                  <c:v>-2.911076864521267E-2</c:v>
                </c:pt>
                <c:pt idx="252">
                  <c:v>-2.6398787552042724E-2</c:v>
                </c:pt>
                <c:pt idx="253">
                  <c:v>-2.3969400356594117E-2</c:v>
                </c:pt>
                <c:pt idx="254">
                  <c:v>-2.4748977512859094E-2</c:v>
                </c:pt>
                <c:pt idx="255">
                  <c:v>-2.6302852872328919E-2</c:v>
                </c:pt>
                <c:pt idx="256">
                  <c:v>-2.7273831279915228E-2</c:v>
                </c:pt>
                <c:pt idx="257">
                  <c:v>-2.862968217219708E-2</c:v>
                </c:pt>
                <c:pt idx="258">
                  <c:v>-2.775797683163983E-2</c:v>
                </c:pt>
                <c:pt idx="259">
                  <c:v>-2.766106275437008E-2</c:v>
                </c:pt>
                <c:pt idx="260">
                  <c:v>-2.6106719363828468E-2</c:v>
                </c:pt>
                <c:pt idx="261">
                  <c:v>-2.6884123698800333E-2</c:v>
                </c:pt>
                <c:pt idx="262">
                  <c:v>-2.7756438727357002E-2</c:v>
                </c:pt>
                <c:pt idx="263">
                  <c:v>-4.2062610031882053E-2</c:v>
                </c:pt>
                <c:pt idx="264">
                  <c:v>-4.2921917966668777E-2</c:v>
                </c:pt>
                <c:pt idx="265">
                  <c:v>-4.023968532760025E-2</c:v>
                </c:pt>
                <c:pt idx="266">
                  <c:v>-4.3296246839295893E-2</c:v>
                </c:pt>
                <c:pt idx="267">
                  <c:v>-4.3581972201115704E-2</c:v>
                </c:pt>
                <c:pt idx="268">
                  <c:v>-3.8885661612665379E-2</c:v>
                </c:pt>
                <c:pt idx="269">
                  <c:v>4.7350120561810796</c:v>
                </c:pt>
                <c:pt idx="270">
                  <c:v>4.7332970406140404</c:v>
                </c:pt>
                <c:pt idx="271">
                  <c:v>4.7270174162541121</c:v>
                </c:pt>
                <c:pt idx="272">
                  <c:v>4.6895004783411816</c:v>
                </c:pt>
                <c:pt idx="273">
                  <c:v>4.6697000888868763</c:v>
                </c:pt>
                <c:pt idx="274">
                  <c:v>4.6849884043168126</c:v>
                </c:pt>
                <c:pt idx="275">
                  <c:v>4.7560436538458175</c:v>
                </c:pt>
                <c:pt idx="276">
                  <c:v>4.7640868329209614</c:v>
                </c:pt>
                <c:pt idx="277">
                  <c:v>4.7525713263123865</c:v>
                </c:pt>
                <c:pt idx="278">
                  <c:v>4.7824966673456251</c:v>
                </c:pt>
                <c:pt idx="279">
                  <c:v>4.8027151871615192</c:v>
                </c:pt>
                <c:pt idx="280">
                  <c:v>4.7611476323435271</c:v>
                </c:pt>
                <c:pt idx="281">
                  <c:v>-4.1282748197218666E-2</c:v>
                </c:pt>
                <c:pt idx="282">
                  <c:v>-4.0230369216095907E-2</c:v>
                </c:pt>
                <c:pt idx="283">
                  <c:v>-3.8507092073541194E-2</c:v>
                </c:pt>
                <c:pt idx="284">
                  <c:v>-3.1973513804429476E-2</c:v>
                </c:pt>
                <c:pt idx="285">
                  <c:v>-2.3428390844733471E-2</c:v>
                </c:pt>
                <c:pt idx="286">
                  <c:v>-1.8428877487283168E-2</c:v>
                </c:pt>
                <c:pt idx="287">
                  <c:v>-2.0876441626802134E-2</c:v>
                </c:pt>
                <c:pt idx="288">
                  <c:v>-2.2534980934529214E-2</c:v>
                </c:pt>
                <c:pt idx="289">
                  <c:v>-2.3802643070188312E-2</c:v>
                </c:pt>
                <c:pt idx="290">
                  <c:v>-3.0398571157551846E-2</c:v>
                </c:pt>
                <c:pt idx="291">
                  <c:v>-3.770470922933733E-2</c:v>
                </c:pt>
                <c:pt idx="292">
                  <c:v>-4.1329173601354685E-2</c:v>
                </c:pt>
                <c:pt idx="293">
                  <c:v>-4.3220975922812377E-2</c:v>
                </c:pt>
                <c:pt idx="294">
                  <c:v>-4.360273313940155E-2</c:v>
                </c:pt>
                <c:pt idx="295">
                  <c:v>-4.9387011671871983E-2</c:v>
                </c:pt>
                <c:pt idx="296">
                  <c:v>-5.7486953908691629E-2</c:v>
                </c:pt>
                <c:pt idx="297">
                  <c:v>-6.3312475676976288E-2</c:v>
                </c:pt>
                <c:pt idx="298">
                  <c:v>-7.4553097559658554E-2</c:v>
                </c:pt>
                <c:pt idx="299">
                  <c:v>-7.7038630869704416E-2</c:v>
                </c:pt>
                <c:pt idx="300">
                  <c:v>-8.2523742017467372E-2</c:v>
                </c:pt>
                <c:pt idx="301">
                  <c:v>-8.8253989291473434E-2</c:v>
                </c:pt>
                <c:pt idx="302">
                  <c:v>-9.2940702671944431E-2</c:v>
                </c:pt>
                <c:pt idx="303">
                  <c:v>-9.6434560706096684E-2</c:v>
                </c:pt>
                <c:pt idx="304">
                  <c:v>-9.6971598114295343E-2</c:v>
                </c:pt>
                <c:pt idx="305">
                  <c:v>-9.1413396891530163E-2</c:v>
                </c:pt>
                <c:pt idx="306">
                  <c:v>-9.4034145995384177E-2</c:v>
                </c:pt>
                <c:pt idx="307">
                  <c:v>-9.537950663394168E-2</c:v>
                </c:pt>
                <c:pt idx="308">
                  <c:v>-0.10152188156429554</c:v>
                </c:pt>
                <c:pt idx="309">
                  <c:v>-0.10818978764807496</c:v>
                </c:pt>
                <c:pt idx="310">
                  <c:v>-0.10499428972385205</c:v>
                </c:pt>
                <c:pt idx="311">
                  <c:v>-0.10623895843785469</c:v>
                </c:pt>
                <c:pt idx="312">
                  <c:v>-9.1480922713308432E-2</c:v>
                </c:pt>
                <c:pt idx="313">
                  <c:v>-8.026576348947656E-2</c:v>
                </c:pt>
                <c:pt idx="314">
                  <c:v>-6.6890829752235814E-2</c:v>
                </c:pt>
                <c:pt idx="315">
                  <c:v>-6.0768431379002785E-2</c:v>
                </c:pt>
                <c:pt idx="316">
                  <c:v>-5.5717290585701962E-2</c:v>
                </c:pt>
                <c:pt idx="317">
                  <c:v>-5.4684979931402644E-2</c:v>
                </c:pt>
                <c:pt idx="318">
                  <c:v>-5.459094680496579E-2</c:v>
                </c:pt>
                <c:pt idx="319">
                  <c:v>-5.2997139396763204E-2</c:v>
                </c:pt>
                <c:pt idx="320">
                  <c:v>-4.4440167863162516E-2</c:v>
                </c:pt>
                <c:pt idx="321">
                  <c:v>-4.0166219702327921E-2</c:v>
                </c:pt>
                <c:pt idx="322">
                  <c:v>-3.7867904753994597E-2</c:v>
                </c:pt>
                <c:pt idx="323">
                  <c:v>-3.0646136625146592E-2</c:v>
                </c:pt>
                <c:pt idx="324">
                  <c:v>-3.8391672888629436E-2</c:v>
                </c:pt>
                <c:pt idx="325">
                  <c:v>-4.4052142937474059E-2</c:v>
                </c:pt>
                <c:pt idx="326">
                  <c:v>-4.929622154693325E-2</c:v>
                </c:pt>
                <c:pt idx="327">
                  <c:v>-4.5976725113787253E-2</c:v>
                </c:pt>
                <c:pt idx="328">
                  <c:v>-4.4739957804899921E-2</c:v>
                </c:pt>
                <c:pt idx="329">
                  <c:v>-4.4169993579246558E-2</c:v>
                </c:pt>
                <c:pt idx="330">
                  <c:v>-4.3122978037459236E-2</c:v>
                </c:pt>
                <c:pt idx="331">
                  <c:v>-4.3028078005527881E-2</c:v>
                </c:pt>
                <c:pt idx="332">
                  <c:v>-3.7773140334831257E-2</c:v>
                </c:pt>
                <c:pt idx="333">
                  <c:v>-3.5568396583855133E-2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87-4BCB-8BFA-8FAC6AA79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4088288"/>
        <c:axId val="294088768"/>
      </c:lineChart>
      <c:dateAx>
        <c:axId val="2940882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/>
                </a:solidFill>
                <a:latin typeface="Inter" panose="02000503000000020004" pitchFamily="2" charset="0"/>
                <a:ea typeface="Inter" panose="02000503000000020004" pitchFamily="2" charset="0"/>
                <a:cs typeface="Open Sans" pitchFamily="2" charset="0"/>
              </a:defRPr>
            </a:pPr>
            <a:endParaRPr lang="pt-BR"/>
          </a:p>
        </c:txPr>
        <c:crossAx val="294088768"/>
        <c:crosses val="autoZero"/>
        <c:auto val="1"/>
        <c:lblOffset val="100"/>
        <c:baseTimeUnit val="months"/>
      </c:dateAx>
      <c:valAx>
        <c:axId val="29408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Inter" panose="02000503000000020004" pitchFamily="2" charset="0"/>
                <a:ea typeface="Inter" panose="02000503000000020004" pitchFamily="2" charset="0"/>
                <a:cs typeface="Open Sans" pitchFamily="2" charset="0"/>
              </a:defRPr>
            </a:pPr>
            <a:endParaRPr lang="pt-BR"/>
          </a:p>
        </c:txPr>
        <c:crossAx val="29408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bg1"/>
              </a:solidFill>
              <a:latin typeface="Inter" panose="02000503000000020004" pitchFamily="2" charset="0"/>
              <a:ea typeface="Inter" panose="02000503000000020004" pitchFamily="2" charset="0"/>
              <a:cs typeface="Open Sans" pitchFamily="2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2000">
          <a:solidFill>
            <a:schemeClr val="bg1"/>
          </a:solidFill>
          <a:latin typeface="Inter" panose="02000503000000020004" pitchFamily="2" charset="0"/>
          <a:ea typeface="Inter" panose="02000503000000020004" pitchFamily="2" charset="0"/>
          <a:cs typeface="Open Sans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1"/>
          <c:order val="1"/>
          <c:tx>
            <c:strRef>
              <c:f>'USD PP Chart'!$C$11</c:f>
              <c:strCache>
                <c:ptCount val="1"/>
                <c:pt idx="0">
                  <c:v> Dólar (dez/12 a mar/26) 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'USD PP Chart'!$A$12:$A$1369</c:f>
              <c:numCache>
                <c:formatCode>[$-416]mmm\-yy;@</c:formatCode>
                <c:ptCount val="1357"/>
                <c:pt idx="0">
                  <c:v>4719</c:v>
                </c:pt>
                <c:pt idx="1">
                  <c:v>4750</c:v>
                </c:pt>
                <c:pt idx="2">
                  <c:v>4781</c:v>
                </c:pt>
                <c:pt idx="3">
                  <c:v>4809</c:v>
                </c:pt>
                <c:pt idx="4">
                  <c:v>4840</c:v>
                </c:pt>
                <c:pt idx="5">
                  <c:v>4870</c:v>
                </c:pt>
                <c:pt idx="6">
                  <c:v>4901</c:v>
                </c:pt>
                <c:pt idx="7">
                  <c:v>4931</c:v>
                </c:pt>
                <c:pt idx="8">
                  <c:v>4962</c:v>
                </c:pt>
                <c:pt idx="9">
                  <c:v>4993</c:v>
                </c:pt>
                <c:pt idx="10">
                  <c:v>5023</c:v>
                </c:pt>
                <c:pt idx="11">
                  <c:v>5054</c:v>
                </c:pt>
                <c:pt idx="12">
                  <c:v>5084</c:v>
                </c:pt>
                <c:pt idx="13">
                  <c:v>5115</c:v>
                </c:pt>
                <c:pt idx="14">
                  <c:v>5146</c:v>
                </c:pt>
                <c:pt idx="15">
                  <c:v>5174</c:v>
                </c:pt>
                <c:pt idx="16">
                  <c:v>5205</c:v>
                </c:pt>
                <c:pt idx="17">
                  <c:v>5235</c:v>
                </c:pt>
                <c:pt idx="18">
                  <c:v>5266</c:v>
                </c:pt>
                <c:pt idx="19">
                  <c:v>5296</c:v>
                </c:pt>
                <c:pt idx="20">
                  <c:v>5327</c:v>
                </c:pt>
                <c:pt idx="21">
                  <c:v>5358</c:v>
                </c:pt>
                <c:pt idx="22">
                  <c:v>5388</c:v>
                </c:pt>
                <c:pt idx="23">
                  <c:v>5419</c:v>
                </c:pt>
                <c:pt idx="24">
                  <c:v>5449</c:v>
                </c:pt>
                <c:pt idx="25">
                  <c:v>5480</c:v>
                </c:pt>
                <c:pt idx="26">
                  <c:v>5511</c:v>
                </c:pt>
                <c:pt idx="27">
                  <c:v>5539</c:v>
                </c:pt>
                <c:pt idx="28">
                  <c:v>5570</c:v>
                </c:pt>
                <c:pt idx="29">
                  <c:v>5600</c:v>
                </c:pt>
                <c:pt idx="30">
                  <c:v>5631</c:v>
                </c:pt>
                <c:pt idx="31">
                  <c:v>5661</c:v>
                </c:pt>
                <c:pt idx="32">
                  <c:v>5692</c:v>
                </c:pt>
                <c:pt idx="33">
                  <c:v>5723</c:v>
                </c:pt>
                <c:pt idx="34">
                  <c:v>5753</c:v>
                </c:pt>
                <c:pt idx="35">
                  <c:v>5784</c:v>
                </c:pt>
                <c:pt idx="36">
                  <c:v>5814</c:v>
                </c:pt>
                <c:pt idx="37">
                  <c:v>5845</c:v>
                </c:pt>
                <c:pt idx="38">
                  <c:v>5876</c:v>
                </c:pt>
                <c:pt idx="39">
                  <c:v>5905</c:v>
                </c:pt>
                <c:pt idx="40">
                  <c:v>5936</c:v>
                </c:pt>
                <c:pt idx="41">
                  <c:v>5966</c:v>
                </c:pt>
                <c:pt idx="42">
                  <c:v>5997</c:v>
                </c:pt>
                <c:pt idx="43">
                  <c:v>6027</c:v>
                </c:pt>
                <c:pt idx="44">
                  <c:v>6058</c:v>
                </c:pt>
                <c:pt idx="45">
                  <c:v>6089</c:v>
                </c:pt>
                <c:pt idx="46">
                  <c:v>6119</c:v>
                </c:pt>
                <c:pt idx="47">
                  <c:v>6150</c:v>
                </c:pt>
                <c:pt idx="48">
                  <c:v>6180</c:v>
                </c:pt>
                <c:pt idx="49">
                  <c:v>6211</c:v>
                </c:pt>
                <c:pt idx="50">
                  <c:v>6242</c:v>
                </c:pt>
                <c:pt idx="51">
                  <c:v>6270</c:v>
                </c:pt>
                <c:pt idx="52">
                  <c:v>6301</c:v>
                </c:pt>
                <c:pt idx="53">
                  <c:v>6331</c:v>
                </c:pt>
                <c:pt idx="54">
                  <c:v>6362</c:v>
                </c:pt>
                <c:pt idx="55">
                  <c:v>6392</c:v>
                </c:pt>
                <c:pt idx="56">
                  <c:v>6423</c:v>
                </c:pt>
                <c:pt idx="57">
                  <c:v>6454</c:v>
                </c:pt>
                <c:pt idx="58">
                  <c:v>6484</c:v>
                </c:pt>
                <c:pt idx="59">
                  <c:v>6515</c:v>
                </c:pt>
                <c:pt idx="60">
                  <c:v>6545</c:v>
                </c:pt>
                <c:pt idx="61">
                  <c:v>6576</c:v>
                </c:pt>
                <c:pt idx="62">
                  <c:v>6607</c:v>
                </c:pt>
                <c:pt idx="63">
                  <c:v>6635</c:v>
                </c:pt>
                <c:pt idx="64">
                  <c:v>6666</c:v>
                </c:pt>
                <c:pt idx="65">
                  <c:v>6696</c:v>
                </c:pt>
                <c:pt idx="66">
                  <c:v>6727</c:v>
                </c:pt>
                <c:pt idx="67">
                  <c:v>6757</c:v>
                </c:pt>
                <c:pt idx="68">
                  <c:v>6788</c:v>
                </c:pt>
                <c:pt idx="69">
                  <c:v>6819</c:v>
                </c:pt>
                <c:pt idx="70">
                  <c:v>6849</c:v>
                </c:pt>
                <c:pt idx="71">
                  <c:v>6880</c:v>
                </c:pt>
                <c:pt idx="72">
                  <c:v>6910</c:v>
                </c:pt>
                <c:pt idx="73">
                  <c:v>6941</c:v>
                </c:pt>
                <c:pt idx="74">
                  <c:v>6972</c:v>
                </c:pt>
                <c:pt idx="75">
                  <c:v>7000</c:v>
                </c:pt>
                <c:pt idx="76">
                  <c:v>7031</c:v>
                </c:pt>
                <c:pt idx="77">
                  <c:v>7061</c:v>
                </c:pt>
                <c:pt idx="78">
                  <c:v>7092</c:v>
                </c:pt>
                <c:pt idx="79">
                  <c:v>7122</c:v>
                </c:pt>
                <c:pt idx="80">
                  <c:v>7153</c:v>
                </c:pt>
                <c:pt idx="81">
                  <c:v>7184</c:v>
                </c:pt>
                <c:pt idx="82">
                  <c:v>7214</c:v>
                </c:pt>
                <c:pt idx="83">
                  <c:v>7245</c:v>
                </c:pt>
                <c:pt idx="84">
                  <c:v>7275</c:v>
                </c:pt>
                <c:pt idx="85">
                  <c:v>7306</c:v>
                </c:pt>
                <c:pt idx="86">
                  <c:v>7337</c:v>
                </c:pt>
                <c:pt idx="87">
                  <c:v>7366</c:v>
                </c:pt>
                <c:pt idx="88">
                  <c:v>7397</c:v>
                </c:pt>
                <c:pt idx="89">
                  <c:v>7427</c:v>
                </c:pt>
                <c:pt idx="90">
                  <c:v>7458</c:v>
                </c:pt>
                <c:pt idx="91">
                  <c:v>7488</c:v>
                </c:pt>
                <c:pt idx="92">
                  <c:v>7519</c:v>
                </c:pt>
                <c:pt idx="93">
                  <c:v>7550</c:v>
                </c:pt>
                <c:pt idx="94">
                  <c:v>7580</c:v>
                </c:pt>
                <c:pt idx="95">
                  <c:v>7611</c:v>
                </c:pt>
                <c:pt idx="96">
                  <c:v>7641</c:v>
                </c:pt>
                <c:pt idx="97">
                  <c:v>7672</c:v>
                </c:pt>
                <c:pt idx="98">
                  <c:v>7703</c:v>
                </c:pt>
                <c:pt idx="99">
                  <c:v>7731</c:v>
                </c:pt>
                <c:pt idx="100">
                  <c:v>7762</c:v>
                </c:pt>
                <c:pt idx="101">
                  <c:v>7792</c:v>
                </c:pt>
                <c:pt idx="102">
                  <c:v>7823</c:v>
                </c:pt>
                <c:pt idx="103">
                  <c:v>7853</c:v>
                </c:pt>
                <c:pt idx="104">
                  <c:v>7884</c:v>
                </c:pt>
                <c:pt idx="105">
                  <c:v>7915</c:v>
                </c:pt>
                <c:pt idx="106">
                  <c:v>7945</c:v>
                </c:pt>
                <c:pt idx="107">
                  <c:v>7976</c:v>
                </c:pt>
                <c:pt idx="108">
                  <c:v>8006</c:v>
                </c:pt>
                <c:pt idx="109">
                  <c:v>8037</c:v>
                </c:pt>
                <c:pt idx="110">
                  <c:v>8068</c:v>
                </c:pt>
                <c:pt idx="111">
                  <c:v>8096</c:v>
                </c:pt>
                <c:pt idx="112">
                  <c:v>8127</c:v>
                </c:pt>
                <c:pt idx="113">
                  <c:v>8157</c:v>
                </c:pt>
                <c:pt idx="114">
                  <c:v>8188</c:v>
                </c:pt>
                <c:pt idx="115">
                  <c:v>8218</c:v>
                </c:pt>
                <c:pt idx="116">
                  <c:v>8249</c:v>
                </c:pt>
                <c:pt idx="117">
                  <c:v>8280</c:v>
                </c:pt>
                <c:pt idx="118">
                  <c:v>8310</c:v>
                </c:pt>
                <c:pt idx="119">
                  <c:v>8341</c:v>
                </c:pt>
                <c:pt idx="120">
                  <c:v>8371</c:v>
                </c:pt>
                <c:pt idx="121">
                  <c:v>8402</c:v>
                </c:pt>
                <c:pt idx="122">
                  <c:v>8433</c:v>
                </c:pt>
                <c:pt idx="123">
                  <c:v>8461</c:v>
                </c:pt>
                <c:pt idx="124">
                  <c:v>8492</c:v>
                </c:pt>
                <c:pt idx="125">
                  <c:v>8522</c:v>
                </c:pt>
                <c:pt idx="126">
                  <c:v>8553</c:v>
                </c:pt>
                <c:pt idx="127">
                  <c:v>8583</c:v>
                </c:pt>
                <c:pt idx="128">
                  <c:v>8614</c:v>
                </c:pt>
                <c:pt idx="129">
                  <c:v>8645</c:v>
                </c:pt>
                <c:pt idx="130">
                  <c:v>8675</c:v>
                </c:pt>
                <c:pt idx="131">
                  <c:v>8706</c:v>
                </c:pt>
                <c:pt idx="132">
                  <c:v>8736</c:v>
                </c:pt>
                <c:pt idx="133">
                  <c:v>8767</c:v>
                </c:pt>
                <c:pt idx="134">
                  <c:v>8798</c:v>
                </c:pt>
                <c:pt idx="135">
                  <c:v>8827</c:v>
                </c:pt>
                <c:pt idx="136">
                  <c:v>8858</c:v>
                </c:pt>
                <c:pt idx="137">
                  <c:v>8888</c:v>
                </c:pt>
                <c:pt idx="138">
                  <c:v>8919</c:v>
                </c:pt>
                <c:pt idx="139">
                  <c:v>8949</c:v>
                </c:pt>
                <c:pt idx="140">
                  <c:v>8980</c:v>
                </c:pt>
                <c:pt idx="141">
                  <c:v>9011</c:v>
                </c:pt>
                <c:pt idx="142">
                  <c:v>9041</c:v>
                </c:pt>
                <c:pt idx="143">
                  <c:v>9072</c:v>
                </c:pt>
                <c:pt idx="144">
                  <c:v>9102</c:v>
                </c:pt>
                <c:pt idx="145">
                  <c:v>9133</c:v>
                </c:pt>
                <c:pt idx="146">
                  <c:v>9164</c:v>
                </c:pt>
                <c:pt idx="147">
                  <c:v>9192</c:v>
                </c:pt>
                <c:pt idx="148">
                  <c:v>9223</c:v>
                </c:pt>
                <c:pt idx="149">
                  <c:v>9253</c:v>
                </c:pt>
                <c:pt idx="150">
                  <c:v>9284</c:v>
                </c:pt>
                <c:pt idx="151">
                  <c:v>9314</c:v>
                </c:pt>
                <c:pt idx="152">
                  <c:v>9345</c:v>
                </c:pt>
                <c:pt idx="153">
                  <c:v>9376</c:v>
                </c:pt>
                <c:pt idx="154">
                  <c:v>9406</c:v>
                </c:pt>
                <c:pt idx="155">
                  <c:v>9437</c:v>
                </c:pt>
                <c:pt idx="156">
                  <c:v>9467</c:v>
                </c:pt>
                <c:pt idx="157">
                  <c:v>9498</c:v>
                </c:pt>
                <c:pt idx="158">
                  <c:v>9529</c:v>
                </c:pt>
                <c:pt idx="159">
                  <c:v>9557</c:v>
                </c:pt>
                <c:pt idx="160">
                  <c:v>9588</c:v>
                </c:pt>
                <c:pt idx="161">
                  <c:v>9618</c:v>
                </c:pt>
                <c:pt idx="162">
                  <c:v>9649</c:v>
                </c:pt>
                <c:pt idx="163">
                  <c:v>9679</c:v>
                </c:pt>
                <c:pt idx="164">
                  <c:v>9710</c:v>
                </c:pt>
                <c:pt idx="165">
                  <c:v>9741</c:v>
                </c:pt>
                <c:pt idx="166">
                  <c:v>9771</c:v>
                </c:pt>
                <c:pt idx="167">
                  <c:v>9802</c:v>
                </c:pt>
                <c:pt idx="168">
                  <c:v>9832</c:v>
                </c:pt>
                <c:pt idx="169">
                  <c:v>9863</c:v>
                </c:pt>
                <c:pt idx="170">
                  <c:v>9894</c:v>
                </c:pt>
                <c:pt idx="171">
                  <c:v>9922</c:v>
                </c:pt>
                <c:pt idx="172">
                  <c:v>9953</c:v>
                </c:pt>
                <c:pt idx="173">
                  <c:v>9983</c:v>
                </c:pt>
                <c:pt idx="174">
                  <c:v>10014</c:v>
                </c:pt>
                <c:pt idx="175">
                  <c:v>10044</c:v>
                </c:pt>
                <c:pt idx="176">
                  <c:v>10075</c:v>
                </c:pt>
                <c:pt idx="177">
                  <c:v>10106</c:v>
                </c:pt>
                <c:pt idx="178">
                  <c:v>10136</c:v>
                </c:pt>
                <c:pt idx="179">
                  <c:v>10167</c:v>
                </c:pt>
                <c:pt idx="180">
                  <c:v>10197</c:v>
                </c:pt>
                <c:pt idx="181">
                  <c:v>10228</c:v>
                </c:pt>
                <c:pt idx="182">
                  <c:v>10259</c:v>
                </c:pt>
                <c:pt idx="183">
                  <c:v>10288</c:v>
                </c:pt>
                <c:pt idx="184">
                  <c:v>10319</c:v>
                </c:pt>
                <c:pt idx="185">
                  <c:v>10349</c:v>
                </c:pt>
                <c:pt idx="186">
                  <c:v>10380</c:v>
                </c:pt>
                <c:pt idx="187">
                  <c:v>10410</c:v>
                </c:pt>
                <c:pt idx="188">
                  <c:v>10441</c:v>
                </c:pt>
                <c:pt idx="189">
                  <c:v>10472</c:v>
                </c:pt>
                <c:pt idx="190">
                  <c:v>10502</c:v>
                </c:pt>
                <c:pt idx="191">
                  <c:v>10533</c:v>
                </c:pt>
                <c:pt idx="192">
                  <c:v>10563</c:v>
                </c:pt>
                <c:pt idx="193">
                  <c:v>10594</c:v>
                </c:pt>
                <c:pt idx="194">
                  <c:v>10625</c:v>
                </c:pt>
                <c:pt idx="195">
                  <c:v>10653</c:v>
                </c:pt>
                <c:pt idx="196">
                  <c:v>10684</c:v>
                </c:pt>
                <c:pt idx="197">
                  <c:v>10714</c:v>
                </c:pt>
                <c:pt idx="198">
                  <c:v>10745</c:v>
                </c:pt>
                <c:pt idx="199">
                  <c:v>10775</c:v>
                </c:pt>
                <c:pt idx="200">
                  <c:v>10806</c:v>
                </c:pt>
                <c:pt idx="201">
                  <c:v>10837</c:v>
                </c:pt>
                <c:pt idx="202">
                  <c:v>10867</c:v>
                </c:pt>
                <c:pt idx="203">
                  <c:v>10898</c:v>
                </c:pt>
                <c:pt idx="204">
                  <c:v>10928</c:v>
                </c:pt>
                <c:pt idx="205">
                  <c:v>10959</c:v>
                </c:pt>
                <c:pt idx="206">
                  <c:v>10990</c:v>
                </c:pt>
                <c:pt idx="207">
                  <c:v>11018</c:v>
                </c:pt>
                <c:pt idx="208">
                  <c:v>11049</c:v>
                </c:pt>
                <c:pt idx="209">
                  <c:v>11079</c:v>
                </c:pt>
                <c:pt idx="210">
                  <c:v>11110</c:v>
                </c:pt>
                <c:pt idx="211">
                  <c:v>11140</c:v>
                </c:pt>
                <c:pt idx="212">
                  <c:v>11171</c:v>
                </c:pt>
                <c:pt idx="213">
                  <c:v>11202</c:v>
                </c:pt>
                <c:pt idx="214">
                  <c:v>11232</c:v>
                </c:pt>
                <c:pt idx="215">
                  <c:v>11263</c:v>
                </c:pt>
                <c:pt idx="216">
                  <c:v>11293</c:v>
                </c:pt>
                <c:pt idx="217">
                  <c:v>11324</c:v>
                </c:pt>
                <c:pt idx="218">
                  <c:v>11355</c:v>
                </c:pt>
                <c:pt idx="219">
                  <c:v>11383</c:v>
                </c:pt>
                <c:pt idx="220">
                  <c:v>11414</c:v>
                </c:pt>
                <c:pt idx="221">
                  <c:v>11444</c:v>
                </c:pt>
                <c:pt idx="222">
                  <c:v>11475</c:v>
                </c:pt>
                <c:pt idx="223">
                  <c:v>11505</c:v>
                </c:pt>
                <c:pt idx="224">
                  <c:v>11536</c:v>
                </c:pt>
                <c:pt idx="225">
                  <c:v>11567</c:v>
                </c:pt>
                <c:pt idx="226">
                  <c:v>11597</c:v>
                </c:pt>
                <c:pt idx="227">
                  <c:v>11628</c:v>
                </c:pt>
                <c:pt idx="228">
                  <c:v>11658</c:v>
                </c:pt>
                <c:pt idx="229">
                  <c:v>11689</c:v>
                </c:pt>
                <c:pt idx="230">
                  <c:v>11720</c:v>
                </c:pt>
                <c:pt idx="231">
                  <c:v>11749</c:v>
                </c:pt>
                <c:pt idx="232">
                  <c:v>11780</c:v>
                </c:pt>
                <c:pt idx="233">
                  <c:v>11810</c:v>
                </c:pt>
                <c:pt idx="234">
                  <c:v>11841</c:v>
                </c:pt>
                <c:pt idx="235">
                  <c:v>11871</c:v>
                </c:pt>
                <c:pt idx="236">
                  <c:v>11902</c:v>
                </c:pt>
                <c:pt idx="237">
                  <c:v>11933</c:v>
                </c:pt>
                <c:pt idx="238">
                  <c:v>11963</c:v>
                </c:pt>
                <c:pt idx="239">
                  <c:v>11994</c:v>
                </c:pt>
                <c:pt idx="240">
                  <c:v>12024</c:v>
                </c:pt>
                <c:pt idx="241">
                  <c:v>12055</c:v>
                </c:pt>
                <c:pt idx="242">
                  <c:v>12086</c:v>
                </c:pt>
                <c:pt idx="243">
                  <c:v>12114</c:v>
                </c:pt>
                <c:pt idx="244">
                  <c:v>12145</c:v>
                </c:pt>
                <c:pt idx="245">
                  <c:v>12175</c:v>
                </c:pt>
                <c:pt idx="246">
                  <c:v>12206</c:v>
                </c:pt>
                <c:pt idx="247">
                  <c:v>12236</c:v>
                </c:pt>
                <c:pt idx="248">
                  <c:v>12267</c:v>
                </c:pt>
                <c:pt idx="249">
                  <c:v>12298</c:v>
                </c:pt>
                <c:pt idx="250">
                  <c:v>12328</c:v>
                </c:pt>
                <c:pt idx="251">
                  <c:v>12359</c:v>
                </c:pt>
                <c:pt idx="252">
                  <c:v>12389</c:v>
                </c:pt>
                <c:pt idx="253">
                  <c:v>12420</c:v>
                </c:pt>
                <c:pt idx="254">
                  <c:v>12451</c:v>
                </c:pt>
                <c:pt idx="255">
                  <c:v>12479</c:v>
                </c:pt>
                <c:pt idx="256">
                  <c:v>12510</c:v>
                </c:pt>
                <c:pt idx="257">
                  <c:v>12540</c:v>
                </c:pt>
                <c:pt idx="258">
                  <c:v>12571</c:v>
                </c:pt>
                <c:pt idx="259">
                  <c:v>12601</c:v>
                </c:pt>
                <c:pt idx="260">
                  <c:v>12632</c:v>
                </c:pt>
                <c:pt idx="261">
                  <c:v>12663</c:v>
                </c:pt>
                <c:pt idx="262">
                  <c:v>12693</c:v>
                </c:pt>
                <c:pt idx="263">
                  <c:v>12724</c:v>
                </c:pt>
                <c:pt idx="264">
                  <c:v>12754</c:v>
                </c:pt>
                <c:pt idx="265">
                  <c:v>12785</c:v>
                </c:pt>
                <c:pt idx="266">
                  <c:v>12816</c:v>
                </c:pt>
                <c:pt idx="267">
                  <c:v>12844</c:v>
                </c:pt>
                <c:pt idx="268">
                  <c:v>12875</c:v>
                </c:pt>
                <c:pt idx="269">
                  <c:v>12905</c:v>
                </c:pt>
                <c:pt idx="270">
                  <c:v>12936</c:v>
                </c:pt>
                <c:pt idx="271">
                  <c:v>12966</c:v>
                </c:pt>
                <c:pt idx="272">
                  <c:v>12997</c:v>
                </c:pt>
                <c:pt idx="273">
                  <c:v>13028</c:v>
                </c:pt>
                <c:pt idx="274">
                  <c:v>13058</c:v>
                </c:pt>
                <c:pt idx="275">
                  <c:v>13089</c:v>
                </c:pt>
                <c:pt idx="276">
                  <c:v>13119</c:v>
                </c:pt>
                <c:pt idx="277">
                  <c:v>13150</c:v>
                </c:pt>
                <c:pt idx="278">
                  <c:v>13181</c:v>
                </c:pt>
                <c:pt idx="279">
                  <c:v>13210</c:v>
                </c:pt>
                <c:pt idx="280">
                  <c:v>13241</c:v>
                </c:pt>
                <c:pt idx="281">
                  <c:v>13271</c:v>
                </c:pt>
                <c:pt idx="282">
                  <c:v>13302</c:v>
                </c:pt>
                <c:pt idx="283">
                  <c:v>13332</c:v>
                </c:pt>
                <c:pt idx="284">
                  <c:v>13363</c:v>
                </c:pt>
                <c:pt idx="285">
                  <c:v>13394</c:v>
                </c:pt>
                <c:pt idx="286">
                  <c:v>13424</c:v>
                </c:pt>
                <c:pt idx="287">
                  <c:v>13455</c:v>
                </c:pt>
                <c:pt idx="288">
                  <c:v>13485</c:v>
                </c:pt>
                <c:pt idx="289">
                  <c:v>13516</c:v>
                </c:pt>
                <c:pt idx="290">
                  <c:v>13547</c:v>
                </c:pt>
                <c:pt idx="291">
                  <c:v>13575</c:v>
                </c:pt>
                <c:pt idx="292">
                  <c:v>13606</c:v>
                </c:pt>
                <c:pt idx="293">
                  <c:v>13636</c:v>
                </c:pt>
                <c:pt idx="294">
                  <c:v>13667</c:v>
                </c:pt>
                <c:pt idx="295">
                  <c:v>13697</c:v>
                </c:pt>
                <c:pt idx="296">
                  <c:v>13728</c:v>
                </c:pt>
                <c:pt idx="297">
                  <c:v>13759</c:v>
                </c:pt>
                <c:pt idx="298">
                  <c:v>13789</c:v>
                </c:pt>
                <c:pt idx="299">
                  <c:v>13820</c:v>
                </c:pt>
                <c:pt idx="300">
                  <c:v>13850</c:v>
                </c:pt>
                <c:pt idx="301">
                  <c:v>13881</c:v>
                </c:pt>
                <c:pt idx="302">
                  <c:v>13912</c:v>
                </c:pt>
                <c:pt idx="303">
                  <c:v>13940</c:v>
                </c:pt>
                <c:pt idx="304">
                  <c:v>13971</c:v>
                </c:pt>
                <c:pt idx="305">
                  <c:v>14001</c:v>
                </c:pt>
                <c:pt idx="306">
                  <c:v>14032</c:v>
                </c:pt>
                <c:pt idx="307">
                  <c:v>14062</c:v>
                </c:pt>
                <c:pt idx="308">
                  <c:v>14093</c:v>
                </c:pt>
                <c:pt idx="309">
                  <c:v>14124</c:v>
                </c:pt>
                <c:pt idx="310">
                  <c:v>14154</c:v>
                </c:pt>
                <c:pt idx="311">
                  <c:v>14185</c:v>
                </c:pt>
                <c:pt idx="312">
                  <c:v>14215</c:v>
                </c:pt>
                <c:pt idx="313">
                  <c:v>14246</c:v>
                </c:pt>
                <c:pt idx="314">
                  <c:v>14277</c:v>
                </c:pt>
                <c:pt idx="315">
                  <c:v>14305</c:v>
                </c:pt>
                <c:pt idx="316">
                  <c:v>14336</c:v>
                </c:pt>
                <c:pt idx="317">
                  <c:v>14366</c:v>
                </c:pt>
                <c:pt idx="318">
                  <c:v>14397</c:v>
                </c:pt>
                <c:pt idx="319">
                  <c:v>14427</c:v>
                </c:pt>
                <c:pt idx="320">
                  <c:v>14458</c:v>
                </c:pt>
                <c:pt idx="321">
                  <c:v>14489</c:v>
                </c:pt>
                <c:pt idx="322">
                  <c:v>14519</c:v>
                </c:pt>
                <c:pt idx="323">
                  <c:v>14550</c:v>
                </c:pt>
                <c:pt idx="324">
                  <c:v>14580</c:v>
                </c:pt>
                <c:pt idx="325">
                  <c:v>14611</c:v>
                </c:pt>
                <c:pt idx="326">
                  <c:v>14642</c:v>
                </c:pt>
                <c:pt idx="327">
                  <c:v>14671</c:v>
                </c:pt>
                <c:pt idx="328">
                  <c:v>14702</c:v>
                </c:pt>
                <c:pt idx="329">
                  <c:v>14732</c:v>
                </c:pt>
                <c:pt idx="330">
                  <c:v>14763</c:v>
                </c:pt>
                <c:pt idx="331">
                  <c:v>14793</c:v>
                </c:pt>
                <c:pt idx="332">
                  <c:v>14824</c:v>
                </c:pt>
                <c:pt idx="333">
                  <c:v>14855</c:v>
                </c:pt>
                <c:pt idx="334">
                  <c:v>14885</c:v>
                </c:pt>
                <c:pt idx="335">
                  <c:v>14916</c:v>
                </c:pt>
                <c:pt idx="336">
                  <c:v>14946</c:v>
                </c:pt>
                <c:pt idx="337">
                  <c:v>14977</c:v>
                </c:pt>
                <c:pt idx="338">
                  <c:v>15008</c:v>
                </c:pt>
                <c:pt idx="339">
                  <c:v>15036</c:v>
                </c:pt>
                <c:pt idx="340">
                  <c:v>15067</c:v>
                </c:pt>
                <c:pt idx="341">
                  <c:v>15097</c:v>
                </c:pt>
                <c:pt idx="342">
                  <c:v>15128</c:v>
                </c:pt>
                <c:pt idx="343">
                  <c:v>15158</c:v>
                </c:pt>
                <c:pt idx="344">
                  <c:v>15189</c:v>
                </c:pt>
                <c:pt idx="345">
                  <c:v>15220</c:v>
                </c:pt>
                <c:pt idx="346">
                  <c:v>15250</c:v>
                </c:pt>
                <c:pt idx="347">
                  <c:v>15281</c:v>
                </c:pt>
                <c:pt idx="348">
                  <c:v>15311</c:v>
                </c:pt>
                <c:pt idx="349">
                  <c:v>15342</c:v>
                </c:pt>
                <c:pt idx="350">
                  <c:v>15373</c:v>
                </c:pt>
                <c:pt idx="351">
                  <c:v>15401</c:v>
                </c:pt>
                <c:pt idx="352">
                  <c:v>15432</c:v>
                </c:pt>
                <c:pt idx="353">
                  <c:v>15462</c:v>
                </c:pt>
                <c:pt idx="354">
                  <c:v>15493</c:v>
                </c:pt>
                <c:pt idx="355">
                  <c:v>15523</c:v>
                </c:pt>
                <c:pt idx="356">
                  <c:v>15554</c:v>
                </c:pt>
                <c:pt idx="357">
                  <c:v>15585</c:v>
                </c:pt>
                <c:pt idx="358">
                  <c:v>15615</c:v>
                </c:pt>
                <c:pt idx="359">
                  <c:v>15646</c:v>
                </c:pt>
                <c:pt idx="360">
                  <c:v>15676</c:v>
                </c:pt>
                <c:pt idx="361">
                  <c:v>15707</c:v>
                </c:pt>
                <c:pt idx="362">
                  <c:v>15738</c:v>
                </c:pt>
                <c:pt idx="363">
                  <c:v>15766</c:v>
                </c:pt>
                <c:pt idx="364">
                  <c:v>15797</c:v>
                </c:pt>
                <c:pt idx="365">
                  <c:v>15827</c:v>
                </c:pt>
                <c:pt idx="366">
                  <c:v>15858</c:v>
                </c:pt>
                <c:pt idx="367">
                  <c:v>15888</c:v>
                </c:pt>
                <c:pt idx="368">
                  <c:v>15919</c:v>
                </c:pt>
                <c:pt idx="369">
                  <c:v>15950</c:v>
                </c:pt>
                <c:pt idx="370">
                  <c:v>15980</c:v>
                </c:pt>
                <c:pt idx="371">
                  <c:v>16011</c:v>
                </c:pt>
                <c:pt idx="372">
                  <c:v>16041</c:v>
                </c:pt>
                <c:pt idx="373">
                  <c:v>16072</c:v>
                </c:pt>
                <c:pt idx="374">
                  <c:v>16103</c:v>
                </c:pt>
                <c:pt idx="375">
                  <c:v>16132</c:v>
                </c:pt>
                <c:pt idx="376">
                  <c:v>16163</c:v>
                </c:pt>
                <c:pt idx="377">
                  <c:v>16193</c:v>
                </c:pt>
                <c:pt idx="378">
                  <c:v>16224</c:v>
                </c:pt>
                <c:pt idx="379">
                  <c:v>16254</c:v>
                </c:pt>
                <c:pt idx="380">
                  <c:v>16285</c:v>
                </c:pt>
                <c:pt idx="381">
                  <c:v>16316</c:v>
                </c:pt>
                <c:pt idx="382">
                  <c:v>16346</c:v>
                </c:pt>
                <c:pt idx="383">
                  <c:v>16377</c:v>
                </c:pt>
                <c:pt idx="384">
                  <c:v>16407</c:v>
                </c:pt>
                <c:pt idx="385">
                  <c:v>16438</c:v>
                </c:pt>
                <c:pt idx="386">
                  <c:v>16469</c:v>
                </c:pt>
                <c:pt idx="387">
                  <c:v>16497</c:v>
                </c:pt>
                <c:pt idx="388">
                  <c:v>16528</c:v>
                </c:pt>
                <c:pt idx="389">
                  <c:v>16558</c:v>
                </c:pt>
                <c:pt idx="390">
                  <c:v>16589</c:v>
                </c:pt>
                <c:pt idx="391">
                  <c:v>16619</c:v>
                </c:pt>
                <c:pt idx="392">
                  <c:v>16650</c:v>
                </c:pt>
                <c:pt idx="393">
                  <c:v>16681</c:v>
                </c:pt>
                <c:pt idx="394">
                  <c:v>16711</c:v>
                </c:pt>
                <c:pt idx="395">
                  <c:v>16742</c:v>
                </c:pt>
                <c:pt idx="396">
                  <c:v>16772</c:v>
                </c:pt>
                <c:pt idx="397">
                  <c:v>16803</c:v>
                </c:pt>
                <c:pt idx="398">
                  <c:v>16834</c:v>
                </c:pt>
                <c:pt idx="399">
                  <c:v>16862</c:v>
                </c:pt>
                <c:pt idx="400">
                  <c:v>16893</c:v>
                </c:pt>
                <c:pt idx="401">
                  <c:v>16923</c:v>
                </c:pt>
                <c:pt idx="402">
                  <c:v>16954</c:v>
                </c:pt>
                <c:pt idx="403">
                  <c:v>16984</c:v>
                </c:pt>
                <c:pt idx="404">
                  <c:v>17015</c:v>
                </c:pt>
                <c:pt idx="405">
                  <c:v>17046</c:v>
                </c:pt>
                <c:pt idx="406">
                  <c:v>17076</c:v>
                </c:pt>
                <c:pt idx="407">
                  <c:v>17107</c:v>
                </c:pt>
                <c:pt idx="408">
                  <c:v>17137</c:v>
                </c:pt>
                <c:pt idx="409">
                  <c:v>17168</c:v>
                </c:pt>
                <c:pt idx="410">
                  <c:v>17199</c:v>
                </c:pt>
                <c:pt idx="411">
                  <c:v>17227</c:v>
                </c:pt>
                <c:pt idx="412">
                  <c:v>17258</c:v>
                </c:pt>
                <c:pt idx="413">
                  <c:v>17288</c:v>
                </c:pt>
                <c:pt idx="414">
                  <c:v>17319</c:v>
                </c:pt>
                <c:pt idx="415">
                  <c:v>17349</c:v>
                </c:pt>
                <c:pt idx="416">
                  <c:v>17380</c:v>
                </c:pt>
                <c:pt idx="417">
                  <c:v>17411</c:v>
                </c:pt>
                <c:pt idx="418">
                  <c:v>17441</c:v>
                </c:pt>
                <c:pt idx="419">
                  <c:v>17472</c:v>
                </c:pt>
                <c:pt idx="420">
                  <c:v>17502</c:v>
                </c:pt>
                <c:pt idx="421">
                  <c:v>17533</c:v>
                </c:pt>
                <c:pt idx="422">
                  <c:v>17564</c:v>
                </c:pt>
                <c:pt idx="423">
                  <c:v>17593</c:v>
                </c:pt>
                <c:pt idx="424">
                  <c:v>17624</c:v>
                </c:pt>
                <c:pt idx="425">
                  <c:v>17654</c:v>
                </c:pt>
                <c:pt idx="426">
                  <c:v>17685</c:v>
                </c:pt>
                <c:pt idx="427">
                  <c:v>17715</c:v>
                </c:pt>
                <c:pt idx="428">
                  <c:v>17746</c:v>
                </c:pt>
                <c:pt idx="429">
                  <c:v>17777</c:v>
                </c:pt>
                <c:pt idx="430">
                  <c:v>17807</c:v>
                </c:pt>
                <c:pt idx="431">
                  <c:v>17838</c:v>
                </c:pt>
                <c:pt idx="432">
                  <c:v>17868</c:v>
                </c:pt>
                <c:pt idx="433">
                  <c:v>17899</c:v>
                </c:pt>
                <c:pt idx="434">
                  <c:v>17930</c:v>
                </c:pt>
                <c:pt idx="435">
                  <c:v>17958</c:v>
                </c:pt>
                <c:pt idx="436">
                  <c:v>17989</c:v>
                </c:pt>
                <c:pt idx="437">
                  <c:v>18019</c:v>
                </c:pt>
                <c:pt idx="438">
                  <c:v>18050</c:v>
                </c:pt>
                <c:pt idx="439">
                  <c:v>18080</c:v>
                </c:pt>
                <c:pt idx="440">
                  <c:v>18111</c:v>
                </c:pt>
                <c:pt idx="441">
                  <c:v>18142</c:v>
                </c:pt>
                <c:pt idx="442">
                  <c:v>18172</c:v>
                </c:pt>
                <c:pt idx="443">
                  <c:v>18203</c:v>
                </c:pt>
                <c:pt idx="444">
                  <c:v>18233</c:v>
                </c:pt>
                <c:pt idx="445">
                  <c:v>18264</c:v>
                </c:pt>
                <c:pt idx="446">
                  <c:v>18295</c:v>
                </c:pt>
                <c:pt idx="447">
                  <c:v>18323</c:v>
                </c:pt>
                <c:pt idx="448">
                  <c:v>18354</c:v>
                </c:pt>
                <c:pt idx="449">
                  <c:v>18384</c:v>
                </c:pt>
                <c:pt idx="450">
                  <c:v>18415</c:v>
                </c:pt>
                <c:pt idx="451">
                  <c:v>18445</c:v>
                </c:pt>
                <c:pt idx="452">
                  <c:v>18476</c:v>
                </c:pt>
                <c:pt idx="453">
                  <c:v>18507</c:v>
                </c:pt>
                <c:pt idx="454">
                  <c:v>18537</c:v>
                </c:pt>
                <c:pt idx="455">
                  <c:v>18568</c:v>
                </c:pt>
                <c:pt idx="456">
                  <c:v>18598</c:v>
                </c:pt>
                <c:pt idx="457">
                  <c:v>18629</c:v>
                </c:pt>
                <c:pt idx="458">
                  <c:v>18660</c:v>
                </c:pt>
                <c:pt idx="459">
                  <c:v>18688</c:v>
                </c:pt>
                <c:pt idx="460">
                  <c:v>18719</c:v>
                </c:pt>
                <c:pt idx="461">
                  <c:v>18749</c:v>
                </c:pt>
                <c:pt idx="462">
                  <c:v>18780</c:v>
                </c:pt>
                <c:pt idx="463">
                  <c:v>18810</c:v>
                </c:pt>
                <c:pt idx="464">
                  <c:v>18841</c:v>
                </c:pt>
                <c:pt idx="465">
                  <c:v>18872</c:v>
                </c:pt>
                <c:pt idx="466">
                  <c:v>18902</c:v>
                </c:pt>
                <c:pt idx="467">
                  <c:v>18933</c:v>
                </c:pt>
                <c:pt idx="468">
                  <c:v>18963</c:v>
                </c:pt>
                <c:pt idx="469">
                  <c:v>18994</c:v>
                </c:pt>
                <c:pt idx="470">
                  <c:v>19025</c:v>
                </c:pt>
                <c:pt idx="471">
                  <c:v>19054</c:v>
                </c:pt>
                <c:pt idx="472">
                  <c:v>19085</c:v>
                </c:pt>
                <c:pt idx="473">
                  <c:v>19115</c:v>
                </c:pt>
                <c:pt idx="474">
                  <c:v>19146</c:v>
                </c:pt>
                <c:pt idx="475">
                  <c:v>19176</c:v>
                </c:pt>
                <c:pt idx="476">
                  <c:v>19207</c:v>
                </c:pt>
                <c:pt idx="477">
                  <c:v>19238</c:v>
                </c:pt>
                <c:pt idx="478">
                  <c:v>19268</c:v>
                </c:pt>
                <c:pt idx="479">
                  <c:v>19299</c:v>
                </c:pt>
                <c:pt idx="480">
                  <c:v>19329</c:v>
                </c:pt>
                <c:pt idx="481">
                  <c:v>19360</c:v>
                </c:pt>
                <c:pt idx="482">
                  <c:v>19391</c:v>
                </c:pt>
                <c:pt idx="483">
                  <c:v>19419</c:v>
                </c:pt>
                <c:pt idx="484">
                  <c:v>19450</c:v>
                </c:pt>
                <c:pt idx="485">
                  <c:v>19480</c:v>
                </c:pt>
                <c:pt idx="486">
                  <c:v>19511</c:v>
                </c:pt>
                <c:pt idx="487">
                  <c:v>19541</c:v>
                </c:pt>
                <c:pt idx="488">
                  <c:v>19572</c:v>
                </c:pt>
                <c:pt idx="489">
                  <c:v>19603</c:v>
                </c:pt>
                <c:pt idx="490">
                  <c:v>19633</c:v>
                </c:pt>
                <c:pt idx="491">
                  <c:v>19664</c:v>
                </c:pt>
                <c:pt idx="492">
                  <c:v>19694</c:v>
                </c:pt>
                <c:pt idx="493">
                  <c:v>19725</c:v>
                </c:pt>
                <c:pt idx="494">
                  <c:v>19756</c:v>
                </c:pt>
                <c:pt idx="495">
                  <c:v>19784</c:v>
                </c:pt>
                <c:pt idx="496">
                  <c:v>19815</c:v>
                </c:pt>
                <c:pt idx="497">
                  <c:v>19845</c:v>
                </c:pt>
                <c:pt idx="498">
                  <c:v>19876</c:v>
                </c:pt>
                <c:pt idx="499">
                  <c:v>19906</c:v>
                </c:pt>
                <c:pt idx="500">
                  <c:v>19937</c:v>
                </c:pt>
                <c:pt idx="501">
                  <c:v>19968</c:v>
                </c:pt>
                <c:pt idx="502">
                  <c:v>19998</c:v>
                </c:pt>
                <c:pt idx="503">
                  <c:v>20029</c:v>
                </c:pt>
                <c:pt idx="504">
                  <c:v>20059</c:v>
                </c:pt>
                <c:pt idx="505">
                  <c:v>20090</c:v>
                </c:pt>
                <c:pt idx="506">
                  <c:v>20121</c:v>
                </c:pt>
                <c:pt idx="507">
                  <c:v>20149</c:v>
                </c:pt>
                <c:pt idx="508">
                  <c:v>20180</c:v>
                </c:pt>
                <c:pt idx="509">
                  <c:v>20210</c:v>
                </c:pt>
                <c:pt idx="510">
                  <c:v>20241</c:v>
                </c:pt>
                <c:pt idx="511">
                  <c:v>20271</c:v>
                </c:pt>
                <c:pt idx="512">
                  <c:v>20302</c:v>
                </c:pt>
                <c:pt idx="513">
                  <c:v>20333</c:v>
                </c:pt>
                <c:pt idx="514">
                  <c:v>20363</c:v>
                </c:pt>
                <c:pt idx="515">
                  <c:v>20394</c:v>
                </c:pt>
                <c:pt idx="516">
                  <c:v>20424</c:v>
                </c:pt>
                <c:pt idx="517">
                  <c:v>20455</c:v>
                </c:pt>
                <c:pt idx="518">
                  <c:v>20486</c:v>
                </c:pt>
                <c:pt idx="519">
                  <c:v>20515</c:v>
                </c:pt>
                <c:pt idx="520">
                  <c:v>20546</c:v>
                </c:pt>
                <c:pt idx="521">
                  <c:v>20576</c:v>
                </c:pt>
                <c:pt idx="522">
                  <c:v>20607</c:v>
                </c:pt>
                <c:pt idx="523">
                  <c:v>20637</c:v>
                </c:pt>
                <c:pt idx="524">
                  <c:v>20668</c:v>
                </c:pt>
                <c:pt idx="525">
                  <c:v>20699</c:v>
                </c:pt>
                <c:pt idx="526">
                  <c:v>20729</c:v>
                </c:pt>
                <c:pt idx="527">
                  <c:v>20760</c:v>
                </c:pt>
                <c:pt idx="528">
                  <c:v>20790</c:v>
                </c:pt>
                <c:pt idx="529">
                  <c:v>20821</c:v>
                </c:pt>
                <c:pt idx="530">
                  <c:v>20852</c:v>
                </c:pt>
                <c:pt idx="531">
                  <c:v>20880</c:v>
                </c:pt>
                <c:pt idx="532">
                  <c:v>20911</c:v>
                </c:pt>
                <c:pt idx="533">
                  <c:v>20941</c:v>
                </c:pt>
                <c:pt idx="534">
                  <c:v>20972</c:v>
                </c:pt>
                <c:pt idx="535">
                  <c:v>21002</c:v>
                </c:pt>
                <c:pt idx="536">
                  <c:v>21033</c:v>
                </c:pt>
                <c:pt idx="537">
                  <c:v>21064</c:v>
                </c:pt>
                <c:pt idx="538">
                  <c:v>21094</c:v>
                </c:pt>
                <c:pt idx="539">
                  <c:v>21125</c:v>
                </c:pt>
                <c:pt idx="540">
                  <c:v>21155</c:v>
                </c:pt>
                <c:pt idx="541">
                  <c:v>21186</c:v>
                </c:pt>
                <c:pt idx="542">
                  <c:v>21217</c:v>
                </c:pt>
                <c:pt idx="543">
                  <c:v>21245</c:v>
                </c:pt>
                <c:pt idx="544">
                  <c:v>21276</c:v>
                </c:pt>
                <c:pt idx="545">
                  <c:v>21306</c:v>
                </c:pt>
                <c:pt idx="546">
                  <c:v>21337</c:v>
                </c:pt>
                <c:pt idx="547">
                  <c:v>21367</c:v>
                </c:pt>
                <c:pt idx="548">
                  <c:v>21398</c:v>
                </c:pt>
                <c:pt idx="549">
                  <c:v>21429</c:v>
                </c:pt>
                <c:pt idx="550">
                  <c:v>21459</c:v>
                </c:pt>
                <c:pt idx="551">
                  <c:v>21490</c:v>
                </c:pt>
                <c:pt idx="552">
                  <c:v>21520</c:v>
                </c:pt>
                <c:pt idx="553">
                  <c:v>21551</c:v>
                </c:pt>
                <c:pt idx="554">
                  <c:v>21582</c:v>
                </c:pt>
                <c:pt idx="555">
                  <c:v>21610</c:v>
                </c:pt>
                <c:pt idx="556">
                  <c:v>21641</c:v>
                </c:pt>
                <c:pt idx="557">
                  <c:v>21671</c:v>
                </c:pt>
                <c:pt idx="558">
                  <c:v>21702</c:v>
                </c:pt>
                <c:pt idx="559">
                  <c:v>21732</c:v>
                </c:pt>
                <c:pt idx="560">
                  <c:v>21763</c:v>
                </c:pt>
                <c:pt idx="561">
                  <c:v>21794</c:v>
                </c:pt>
                <c:pt idx="562">
                  <c:v>21824</c:v>
                </c:pt>
                <c:pt idx="563">
                  <c:v>21855</c:v>
                </c:pt>
                <c:pt idx="564">
                  <c:v>21885</c:v>
                </c:pt>
                <c:pt idx="565">
                  <c:v>21916</c:v>
                </c:pt>
                <c:pt idx="566">
                  <c:v>21947</c:v>
                </c:pt>
                <c:pt idx="567">
                  <c:v>21976</c:v>
                </c:pt>
                <c:pt idx="568">
                  <c:v>22007</c:v>
                </c:pt>
                <c:pt idx="569">
                  <c:v>22037</c:v>
                </c:pt>
                <c:pt idx="570">
                  <c:v>22068</c:v>
                </c:pt>
                <c:pt idx="571">
                  <c:v>22098</c:v>
                </c:pt>
                <c:pt idx="572">
                  <c:v>22129</c:v>
                </c:pt>
                <c:pt idx="573">
                  <c:v>22160</c:v>
                </c:pt>
                <c:pt idx="574">
                  <c:v>22190</c:v>
                </c:pt>
                <c:pt idx="575">
                  <c:v>22221</c:v>
                </c:pt>
                <c:pt idx="576">
                  <c:v>22251</c:v>
                </c:pt>
                <c:pt idx="577">
                  <c:v>22282</c:v>
                </c:pt>
                <c:pt idx="578">
                  <c:v>22313</c:v>
                </c:pt>
                <c:pt idx="579">
                  <c:v>22341</c:v>
                </c:pt>
                <c:pt idx="580">
                  <c:v>22372</c:v>
                </c:pt>
                <c:pt idx="581">
                  <c:v>22402</c:v>
                </c:pt>
                <c:pt idx="582">
                  <c:v>22433</c:v>
                </c:pt>
                <c:pt idx="583">
                  <c:v>22463</c:v>
                </c:pt>
                <c:pt idx="584">
                  <c:v>22494</c:v>
                </c:pt>
                <c:pt idx="585">
                  <c:v>22525</c:v>
                </c:pt>
                <c:pt idx="586">
                  <c:v>22555</c:v>
                </c:pt>
                <c:pt idx="587">
                  <c:v>22586</c:v>
                </c:pt>
                <c:pt idx="588">
                  <c:v>22616</c:v>
                </c:pt>
                <c:pt idx="589">
                  <c:v>22647</c:v>
                </c:pt>
                <c:pt idx="590">
                  <c:v>22678</c:v>
                </c:pt>
                <c:pt idx="591">
                  <c:v>22706</c:v>
                </c:pt>
                <c:pt idx="592">
                  <c:v>22737</c:v>
                </c:pt>
                <c:pt idx="593">
                  <c:v>22767</c:v>
                </c:pt>
                <c:pt idx="594">
                  <c:v>22798</c:v>
                </c:pt>
                <c:pt idx="595">
                  <c:v>22828</c:v>
                </c:pt>
                <c:pt idx="596">
                  <c:v>22859</c:v>
                </c:pt>
                <c:pt idx="597">
                  <c:v>22890</c:v>
                </c:pt>
                <c:pt idx="598">
                  <c:v>22920</c:v>
                </c:pt>
                <c:pt idx="599">
                  <c:v>22951</c:v>
                </c:pt>
                <c:pt idx="600">
                  <c:v>22981</c:v>
                </c:pt>
                <c:pt idx="601">
                  <c:v>23012</c:v>
                </c:pt>
                <c:pt idx="602">
                  <c:v>23043</c:v>
                </c:pt>
                <c:pt idx="603">
                  <c:v>23071</c:v>
                </c:pt>
                <c:pt idx="604">
                  <c:v>23102</c:v>
                </c:pt>
                <c:pt idx="605">
                  <c:v>23132</c:v>
                </c:pt>
                <c:pt idx="606">
                  <c:v>23163</c:v>
                </c:pt>
                <c:pt idx="607">
                  <c:v>23193</c:v>
                </c:pt>
                <c:pt idx="608">
                  <c:v>23224</c:v>
                </c:pt>
                <c:pt idx="609">
                  <c:v>23255</c:v>
                </c:pt>
                <c:pt idx="610">
                  <c:v>23285</c:v>
                </c:pt>
                <c:pt idx="611">
                  <c:v>23316</c:v>
                </c:pt>
                <c:pt idx="612">
                  <c:v>23346</c:v>
                </c:pt>
                <c:pt idx="613">
                  <c:v>23377</c:v>
                </c:pt>
                <c:pt idx="614">
                  <c:v>23408</c:v>
                </c:pt>
                <c:pt idx="615">
                  <c:v>23437</c:v>
                </c:pt>
                <c:pt idx="616">
                  <c:v>23468</c:v>
                </c:pt>
                <c:pt idx="617">
                  <c:v>23498</c:v>
                </c:pt>
                <c:pt idx="618">
                  <c:v>23529</c:v>
                </c:pt>
                <c:pt idx="619">
                  <c:v>23559</c:v>
                </c:pt>
                <c:pt idx="620">
                  <c:v>23590</c:v>
                </c:pt>
                <c:pt idx="621">
                  <c:v>23621</c:v>
                </c:pt>
                <c:pt idx="622">
                  <c:v>23651</c:v>
                </c:pt>
                <c:pt idx="623">
                  <c:v>23682</c:v>
                </c:pt>
                <c:pt idx="624">
                  <c:v>23712</c:v>
                </c:pt>
                <c:pt idx="625">
                  <c:v>23743</c:v>
                </c:pt>
                <c:pt idx="626">
                  <c:v>23774</c:v>
                </c:pt>
                <c:pt idx="627">
                  <c:v>23802</c:v>
                </c:pt>
                <c:pt idx="628">
                  <c:v>23833</c:v>
                </c:pt>
                <c:pt idx="629">
                  <c:v>23863</c:v>
                </c:pt>
                <c:pt idx="630">
                  <c:v>23894</c:v>
                </c:pt>
                <c:pt idx="631">
                  <c:v>23924</c:v>
                </c:pt>
                <c:pt idx="632">
                  <c:v>23955</c:v>
                </c:pt>
                <c:pt idx="633">
                  <c:v>23986</c:v>
                </c:pt>
                <c:pt idx="634">
                  <c:v>24016</c:v>
                </c:pt>
                <c:pt idx="635">
                  <c:v>24047</c:v>
                </c:pt>
                <c:pt idx="636">
                  <c:v>24077</c:v>
                </c:pt>
                <c:pt idx="637">
                  <c:v>24108</c:v>
                </c:pt>
                <c:pt idx="638">
                  <c:v>24139</c:v>
                </c:pt>
                <c:pt idx="639">
                  <c:v>24167</c:v>
                </c:pt>
                <c:pt idx="640">
                  <c:v>24198</c:v>
                </c:pt>
                <c:pt idx="641">
                  <c:v>24228</c:v>
                </c:pt>
                <c:pt idx="642">
                  <c:v>24259</c:v>
                </c:pt>
                <c:pt idx="643">
                  <c:v>24289</c:v>
                </c:pt>
                <c:pt idx="644">
                  <c:v>24320</c:v>
                </c:pt>
                <c:pt idx="645">
                  <c:v>24351</c:v>
                </c:pt>
                <c:pt idx="646">
                  <c:v>24381</c:v>
                </c:pt>
                <c:pt idx="647">
                  <c:v>24412</c:v>
                </c:pt>
                <c:pt idx="648">
                  <c:v>24442</c:v>
                </c:pt>
                <c:pt idx="649">
                  <c:v>24473</c:v>
                </c:pt>
                <c:pt idx="650">
                  <c:v>24504</c:v>
                </c:pt>
                <c:pt idx="651">
                  <c:v>24532</c:v>
                </c:pt>
                <c:pt idx="652">
                  <c:v>24563</c:v>
                </c:pt>
                <c:pt idx="653">
                  <c:v>24593</c:v>
                </c:pt>
                <c:pt idx="654">
                  <c:v>24624</c:v>
                </c:pt>
                <c:pt idx="655">
                  <c:v>24654</c:v>
                </c:pt>
                <c:pt idx="656">
                  <c:v>24685</c:v>
                </c:pt>
                <c:pt idx="657">
                  <c:v>24716</c:v>
                </c:pt>
                <c:pt idx="658">
                  <c:v>24746</c:v>
                </c:pt>
                <c:pt idx="659">
                  <c:v>24777</c:v>
                </c:pt>
                <c:pt idx="660">
                  <c:v>24807</c:v>
                </c:pt>
                <c:pt idx="661">
                  <c:v>24838</c:v>
                </c:pt>
                <c:pt idx="662">
                  <c:v>24869</c:v>
                </c:pt>
                <c:pt idx="663">
                  <c:v>24898</c:v>
                </c:pt>
                <c:pt idx="664">
                  <c:v>24929</c:v>
                </c:pt>
                <c:pt idx="665">
                  <c:v>24959</c:v>
                </c:pt>
                <c:pt idx="666">
                  <c:v>24990</c:v>
                </c:pt>
                <c:pt idx="667">
                  <c:v>25020</c:v>
                </c:pt>
                <c:pt idx="668">
                  <c:v>25051</c:v>
                </c:pt>
                <c:pt idx="669">
                  <c:v>25082</c:v>
                </c:pt>
                <c:pt idx="670">
                  <c:v>25112</c:v>
                </c:pt>
                <c:pt idx="671">
                  <c:v>25143</c:v>
                </c:pt>
                <c:pt idx="672">
                  <c:v>25173</c:v>
                </c:pt>
                <c:pt idx="673">
                  <c:v>25204</c:v>
                </c:pt>
                <c:pt idx="674">
                  <c:v>25235</c:v>
                </c:pt>
                <c:pt idx="675">
                  <c:v>25263</c:v>
                </c:pt>
                <c:pt idx="676">
                  <c:v>25294</c:v>
                </c:pt>
                <c:pt idx="677">
                  <c:v>25324</c:v>
                </c:pt>
                <c:pt idx="678">
                  <c:v>25355</c:v>
                </c:pt>
                <c:pt idx="679">
                  <c:v>25385</c:v>
                </c:pt>
                <c:pt idx="680">
                  <c:v>25416</c:v>
                </c:pt>
                <c:pt idx="681">
                  <c:v>25447</c:v>
                </c:pt>
                <c:pt idx="682">
                  <c:v>25477</c:v>
                </c:pt>
                <c:pt idx="683">
                  <c:v>25508</c:v>
                </c:pt>
                <c:pt idx="684">
                  <c:v>25538</c:v>
                </c:pt>
                <c:pt idx="685">
                  <c:v>25569</c:v>
                </c:pt>
                <c:pt idx="686">
                  <c:v>25600</c:v>
                </c:pt>
                <c:pt idx="687">
                  <c:v>25628</c:v>
                </c:pt>
                <c:pt idx="688">
                  <c:v>25659</c:v>
                </c:pt>
                <c:pt idx="689">
                  <c:v>25689</c:v>
                </c:pt>
                <c:pt idx="690">
                  <c:v>25720</c:v>
                </c:pt>
                <c:pt idx="691">
                  <c:v>25750</c:v>
                </c:pt>
                <c:pt idx="692">
                  <c:v>25781</c:v>
                </c:pt>
                <c:pt idx="693">
                  <c:v>25812</c:v>
                </c:pt>
                <c:pt idx="694">
                  <c:v>25842</c:v>
                </c:pt>
                <c:pt idx="695">
                  <c:v>25873</c:v>
                </c:pt>
                <c:pt idx="696">
                  <c:v>25903</c:v>
                </c:pt>
                <c:pt idx="697">
                  <c:v>25934</c:v>
                </c:pt>
                <c:pt idx="698">
                  <c:v>25965</c:v>
                </c:pt>
                <c:pt idx="699">
                  <c:v>25993</c:v>
                </c:pt>
                <c:pt idx="700">
                  <c:v>26024</c:v>
                </c:pt>
                <c:pt idx="701">
                  <c:v>26054</c:v>
                </c:pt>
                <c:pt idx="702">
                  <c:v>26085</c:v>
                </c:pt>
                <c:pt idx="703">
                  <c:v>26115</c:v>
                </c:pt>
                <c:pt idx="704">
                  <c:v>26146</c:v>
                </c:pt>
                <c:pt idx="705">
                  <c:v>26177</c:v>
                </c:pt>
                <c:pt idx="706">
                  <c:v>26207</c:v>
                </c:pt>
                <c:pt idx="707">
                  <c:v>26238</c:v>
                </c:pt>
                <c:pt idx="708">
                  <c:v>26268</c:v>
                </c:pt>
                <c:pt idx="709">
                  <c:v>26299</c:v>
                </c:pt>
                <c:pt idx="710">
                  <c:v>26330</c:v>
                </c:pt>
                <c:pt idx="711">
                  <c:v>26359</c:v>
                </c:pt>
                <c:pt idx="712">
                  <c:v>26390</c:v>
                </c:pt>
                <c:pt idx="713">
                  <c:v>26420</c:v>
                </c:pt>
                <c:pt idx="714">
                  <c:v>26451</c:v>
                </c:pt>
                <c:pt idx="715">
                  <c:v>26481</c:v>
                </c:pt>
                <c:pt idx="716">
                  <c:v>26512</c:v>
                </c:pt>
                <c:pt idx="717">
                  <c:v>26543</c:v>
                </c:pt>
                <c:pt idx="718">
                  <c:v>26573</c:v>
                </c:pt>
                <c:pt idx="719">
                  <c:v>26604</c:v>
                </c:pt>
                <c:pt idx="720">
                  <c:v>26634</c:v>
                </c:pt>
                <c:pt idx="721">
                  <c:v>26665</c:v>
                </c:pt>
                <c:pt idx="722">
                  <c:v>26696</c:v>
                </c:pt>
                <c:pt idx="723">
                  <c:v>26724</c:v>
                </c:pt>
                <c:pt idx="724">
                  <c:v>26755</c:v>
                </c:pt>
                <c:pt idx="725">
                  <c:v>26785</c:v>
                </c:pt>
                <c:pt idx="726">
                  <c:v>26816</c:v>
                </c:pt>
                <c:pt idx="727">
                  <c:v>26846</c:v>
                </c:pt>
                <c:pt idx="728">
                  <c:v>26877</c:v>
                </c:pt>
                <c:pt idx="729">
                  <c:v>26908</c:v>
                </c:pt>
                <c:pt idx="730">
                  <c:v>26938</c:v>
                </c:pt>
                <c:pt idx="731">
                  <c:v>26969</c:v>
                </c:pt>
                <c:pt idx="732">
                  <c:v>26999</c:v>
                </c:pt>
                <c:pt idx="733">
                  <c:v>27030</c:v>
                </c:pt>
                <c:pt idx="734">
                  <c:v>27061</c:v>
                </c:pt>
                <c:pt idx="735">
                  <c:v>27089</c:v>
                </c:pt>
                <c:pt idx="736">
                  <c:v>27120</c:v>
                </c:pt>
                <c:pt idx="737">
                  <c:v>27150</c:v>
                </c:pt>
                <c:pt idx="738">
                  <c:v>27181</c:v>
                </c:pt>
                <c:pt idx="739">
                  <c:v>27211</c:v>
                </c:pt>
                <c:pt idx="740">
                  <c:v>27242</c:v>
                </c:pt>
                <c:pt idx="741">
                  <c:v>27273</c:v>
                </c:pt>
                <c:pt idx="742">
                  <c:v>27303</c:v>
                </c:pt>
                <c:pt idx="743">
                  <c:v>27334</c:v>
                </c:pt>
                <c:pt idx="744">
                  <c:v>27364</c:v>
                </c:pt>
                <c:pt idx="745">
                  <c:v>27395</c:v>
                </c:pt>
                <c:pt idx="746">
                  <c:v>27426</c:v>
                </c:pt>
                <c:pt idx="747">
                  <c:v>27454</c:v>
                </c:pt>
                <c:pt idx="748">
                  <c:v>27485</c:v>
                </c:pt>
                <c:pt idx="749">
                  <c:v>27515</c:v>
                </c:pt>
                <c:pt idx="750">
                  <c:v>27546</c:v>
                </c:pt>
                <c:pt idx="751">
                  <c:v>27576</c:v>
                </c:pt>
                <c:pt idx="752">
                  <c:v>27607</c:v>
                </c:pt>
                <c:pt idx="753">
                  <c:v>27638</c:v>
                </c:pt>
                <c:pt idx="754">
                  <c:v>27668</c:v>
                </c:pt>
                <c:pt idx="755">
                  <c:v>27699</c:v>
                </c:pt>
                <c:pt idx="756">
                  <c:v>27729</c:v>
                </c:pt>
                <c:pt idx="757">
                  <c:v>27760</c:v>
                </c:pt>
                <c:pt idx="758">
                  <c:v>27791</c:v>
                </c:pt>
                <c:pt idx="759">
                  <c:v>27820</c:v>
                </c:pt>
                <c:pt idx="760">
                  <c:v>27851</c:v>
                </c:pt>
                <c:pt idx="761">
                  <c:v>27881</c:v>
                </c:pt>
                <c:pt idx="762">
                  <c:v>27912</c:v>
                </c:pt>
                <c:pt idx="763">
                  <c:v>27942</c:v>
                </c:pt>
                <c:pt idx="764">
                  <c:v>27973</c:v>
                </c:pt>
                <c:pt idx="765">
                  <c:v>28004</c:v>
                </c:pt>
                <c:pt idx="766">
                  <c:v>28034</c:v>
                </c:pt>
                <c:pt idx="767">
                  <c:v>28065</c:v>
                </c:pt>
                <c:pt idx="768">
                  <c:v>28095</c:v>
                </c:pt>
                <c:pt idx="769">
                  <c:v>28126</c:v>
                </c:pt>
                <c:pt idx="770">
                  <c:v>28157</c:v>
                </c:pt>
                <c:pt idx="771">
                  <c:v>28185</c:v>
                </c:pt>
                <c:pt idx="772">
                  <c:v>28216</c:v>
                </c:pt>
                <c:pt idx="773">
                  <c:v>28246</c:v>
                </c:pt>
                <c:pt idx="774">
                  <c:v>28277</c:v>
                </c:pt>
                <c:pt idx="775">
                  <c:v>28307</c:v>
                </c:pt>
                <c:pt idx="776">
                  <c:v>28338</c:v>
                </c:pt>
                <c:pt idx="777">
                  <c:v>28369</c:v>
                </c:pt>
                <c:pt idx="778">
                  <c:v>28399</c:v>
                </c:pt>
                <c:pt idx="779">
                  <c:v>28430</c:v>
                </c:pt>
                <c:pt idx="780">
                  <c:v>28460</c:v>
                </c:pt>
                <c:pt idx="781">
                  <c:v>28491</c:v>
                </c:pt>
                <c:pt idx="782">
                  <c:v>28522</c:v>
                </c:pt>
                <c:pt idx="783">
                  <c:v>28550</c:v>
                </c:pt>
                <c:pt idx="784">
                  <c:v>28581</c:v>
                </c:pt>
                <c:pt idx="785">
                  <c:v>28611</c:v>
                </c:pt>
                <c:pt idx="786">
                  <c:v>28642</c:v>
                </c:pt>
                <c:pt idx="787">
                  <c:v>28672</c:v>
                </c:pt>
                <c:pt idx="788">
                  <c:v>28703</c:v>
                </c:pt>
                <c:pt idx="789">
                  <c:v>28734</c:v>
                </c:pt>
                <c:pt idx="790">
                  <c:v>28764</c:v>
                </c:pt>
                <c:pt idx="791">
                  <c:v>28795</c:v>
                </c:pt>
                <c:pt idx="792">
                  <c:v>28825</c:v>
                </c:pt>
                <c:pt idx="793">
                  <c:v>28856</c:v>
                </c:pt>
                <c:pt idx="794">
                  <c:v>28887</c:v>
                </c:pt>
                <c:pt idx="795">
                  <c:v>28915</c:v>
                </c:pt>
                <c:pt idx="796">
                  <c:v>28946</c:v>
                </c:pt>
                <c:pt idx="797">
                  <c:v>28976</c:v>
                </c:pt>
                <c:pt idx="798">
                  <c:v>29007</c:v>
                </c:pt>
                <c:pt idx="799">
                  <c:v>29037</c:v>
                </c:pt>
                <c:pt idx="800">
                  <c:v>29068</c:v>
                </c:pt>
                <c:pt idx="801">
                  <c:v>29099</c:v>
                </c:pt>
                <c:pt idx="802">
                  <c:v>29129</c:v>
                </c:pt>
                <c:pt idx="803">
                  <c:v>29160</c:v>
                </c:pt>
                <c:pt idx="804">
                  <c:v>29190</c:v>
                </c:pt>
                <c:pt idx="805">
                  <c:v>29221</c:v>
                </c:pt>
                <c:pt idx="806">
                  <c:v>29252</c:v>
                </c:pt>
                <c:pt idx="807">
                  <c:v>29281</c:v>
                </c:pt>
                <c:pt idx="808">
                  <c:v>29312</c:v>
                </c:pt>
                <c:pt idx="809">
                  <c:v>29342</c:v>
                </c:pt>
                <c:pt idx="810">
                  <c:v>29373</c:v>
                </c:pt>
                <c:pt idx="811">
                  <c:v>29403</c:v>
                </c:pt>
                <c:pt idx="812">
                  <c:v>29434</c:v>
                </c:pt>
                <c:pt idx="813">
                  <c:v>29465</c:v>
                </c:pt>
                <c:pt idx="814">
                  <c:v>29495</c:v>
                </c:pt>
                <c:pt idx="815">
                  <c:v>29526</c:v>
                </c:pt>
                <c:pt idx="816">
                  <c:v>29556</c:v>
                </c:pt>
                <c:pt idx="817">
                  <c:v>29587</c:v>
                </c:pt>
                <c:pt idx="818">
                  <c:v>29618</c:v>
                </c:pt>
                <c:pt idx="819">
                  <c:v>29646</c:v>
                </c:pt>
                <c:pt idx="820">
                  <c:v>29677</c:v>
                </c:pt>
                <c:pt idx="821">
                  <c:v>29707</c:v>
                </c:pt>
                <c:pt idx="822">
                  <c:v>29738</c:v>
                </c:pt>
                <c:pt idx="823">
                  <c:v>29768</c:v>
                </c:pt>
                <c:pt idx="824">
                  <c:v>29799</c:v>
                </c:pt>
                <c:pt idx="825">
                  <c:v>29830</c:v>
                </c:pt>
                <c:pt idx="826">
                  <c:v>29860</c:v>
                </c:pt>
                <c:pt idx="827">
                  <c:v>29891</c:v>
                </c:pt>
                <c:pt idx="828">
                  <c:v>29921</c:v>
                </c:pt>
                <c:pt idx="829">
                  <c:v>29952</c:v>
                </c:pt>
                <c:pt idx="830">
                  <c:v>29983</c:v>
                </c:pt>
                <c:pt idx="831">
                  <c:v>30011</c:v>
                </c:pt>
                <c:pt idx="832">
                  <c:v>30042</c:v>
                </c:pt>
                <c:pt idx="833">
                  <c:v>30072</c:v>
                </c:pt>
                <c:pt idx="834">
                  <c:v>30103</c:v>
                </c:pt>
                <c:pt idx="835">
                  <c:v>30133</c:v>
                </c:pt>
                <c:pt idx="836">
                  <c:v>30164</c:v>
                </c:pt>
                <c:pt idx="837">
                  <c:v>30195</c:v>
                </c:pt>
                <c:pt idx="838">
                  <c:v>30225</c:v>
                </c:pt>
                <c:pt idx="839">
                  <c:v>30256</c:v>
                </c:pt>
                <c:pt idx="840">
                  <c:v>30286</c:v>
                </c:pt>
                <c:pt idx="841">
                  <c:v>30317</c:v>
                </c:pt>
                <c:pt idx="842">
                  <c:v>30348</c:v>
                </c:pt>
                <c:pt idx="843">
                  <c:v>30376</c:v>
                </c:pt>
                <c:pt idx="844">
                  <c:v>30407</c:v>
                </c:pt>
                <c:pt idx="845">
                  <c:v>30437</c:v>
                </c:pt>
                <c:pt idx="846">
                  <c:v>30468</c:v>
                </c:pt>
                <c:pt idx="847">
                  <c:v>30498</c:v>
                </c:pt>
                <c:pt idx="848">
                  <c:v>30529</c:v>
                </c:pt>
                <c:pt idx="849">
                  <c:v>30560</c:v>
                </c:pt>
                <c:pt idx="850">
                  <c:v>30590</c:v>
                </c:pt>
                <c:pt idx="851">
                  <c:v>30621</c:v>
                </c:pt>
                <c:pt idx="852">
                  <c:v>30651</c:v>
                </c:pt>
                <c:pt idx="853">
                  <c:v>30682</c:v>
                </c:pt>
                <c:pt idx="854">
                  <c:v>30713</c:v>
                </c:pt>
                <c:pt idx="855">
                  <c:v>30742</c:v>
                </c:pt>
                <c:pt idx="856">
                  <c:v>30773</c:v>
                </c:pt>
                <c:pt idx="857">
                  <c:v>30803</c:v>
                </c:pt>
                <c:pt idx="858">
                  <c:v>30834</c:v>
                </c:pt>
                <c:pt idx="859">
                  <c:v>30864</c:v>
                </c:pt>
                <c:pt idx="860">
                  <c:v>30895</c:v>
                </c:pt>
                <c:pt idx="861">
                  <c:v>30926</c:v>
                </c:pt>
                <c:pt idx="862">
                  <c:v>30956</c:v>
                </c:pt>
                <c:pt idx="863">
                  <c:v>30987</c:v>
                </c:pt>
                <c:pt idx="864">
                  <c:v>31017</c:v>
                </c:pt>
                <c:pt idx="865">
                  <c:v>31048</c:v>
                </c:pt>
                <c:pt idx="866">
                  <c:v>31079</c:v>
                </c:pt>
                <c:pt idx="867">
                  <c:v>31107</c:v>
                </c:pt>
                <c:pt idx="868">
                  <c:v>31138</c:v>
                </c:pt>
                <c:pt idx="869">
                  <c:v>31168</c:v>
                </c:pt>
                <c:pt idx="870">
                  <c:v>31199</c:v>
                </c:pt>
                <c:pt idx="871">
                  <c:v>31229</c:v>
                </c:pt>
                <c:pt idx="872">
                  <c:v>31260</c:v>
                </c:pt>
                <c:pt idx="873">
                  <c:v>31291</c:v>
                </c:pt>
                <c:pt idx="874">
                  <c:v>31321</c:v>
                </c:pt>
                <c:pt idx="875">
                  <c:v>31352</c:v>
                </c:pt>
                <c:pt idx="876">
                  <c:v>31382</c:v>
                </c:pt>
                <c:pt idx="877">
                  <c:v>31413</c:v>
                </c:pt>
                <c:pt idx="878">
                  <c:v>31444</c:v>
                </c:pt>
                <c:pt idx="879">
                  <c:v>31472</c:v>
                </c:pt>
                <c:pt idx="880">
                  <c:v>31503</c:v>
                </c:pt>
                <c:pt idx="881">
                  <c:v>31533</c:v>
                </c:pt>
                <c:pt idx="882">
                  <c:v>31564</c:v>
                </c:pt>
                <c:pt idx="883">
                  <c:v>31594</c:v>
                </c:pt>
                <c:pt idx="884">
                  <c:v>31625</c:v>
                </c:pt>
                <c:pt idx="885">
                  <c:v>31656</c:v>
                </c:pt>
                <c:pt idx="886">
                  <c:v>31686</c:v>
                </c:pt>
                <c:pt idx="887">
                  <c:v>31717</c:v>
                </c:pt>
                <c:pt idx="888">
                  <c:v>31747</c:v>
                </c:pt>
                <c:pt idx="889">
                  <c:v>31778</c:v>
                </c:pt>
                <c:pt idx="890">
                  <c:v>31809</c:v>
                </c:pt>
                <c:pt idx="891">
                  <c:v>31837</c:v>
                </c:pt>
                <c:pt idx="892">
                  <c:v>31868</c:v>
                </c:pt>
                <c:pt idx="893">
                  <c:v>31898</c:v>
                </c:pt>
                <c:pt idx="894">
                  <c:v>31929</c:v>
                </c:pt>
                <c:pt idx="895">
                  <c:v>31959</c:v>
                </c:pt>
                <c:pt idx="896">
                  <c:v>31990</c:v>
                </c:pt>
                <c:pt idx="897">
                  <c:v>32021</c:v>
                </c:pt>
                <c:pt idx="898">
                  <c:v>32051</c:v>
                </c:pt>
                <c:pt idx="899">
                  <c:v>32082</c:v>
                </c:pt>
                <c:pt idx="900">
                  <c:v>32112</c:v>
                </c:pt>
                <c:pt idx="901">
                  <c:v>32143</c:v>
                </c:pt>
                <c:pt idx="902">
                  <c:v>32174</c:v>
                </c:pt>
                <c:pt idx="903">
                  <c:v>32203</c:v>
                </c:pt>
                <c:pt idx="904">
                  <c:v>32234</c:v>
                </c:pt>
                <c:pt idx="905">
                  <c:v>32264</c:v>
                </c:pt>
                <c:pt idx="906">
                  <c:v>32295</c:v>
                </c:pt>
                <c:pt idx="907">
                  <c:v>32325</c:v>
                </c:pt>
                <c:pt idx="908">
                  <c:v>32356</c:v>
                </c:pt>
                <c:pt idx="909">
                  <c:v>32387</c:v>
                </c:pt>
                <c:pt idx="910">
                  <c:v>32417</c:v>
                </c:pt>
                <c:pt idx="911">
                  <c:v>32448</c:v>
                </c:pt>
                <c:pt idx="912">
                  <c:v>32478</c:v>
                </c:pt>
                <c:pt idx="913">
                  <c:v>32509</c:v>
                </c:pt>
                <c:pt idx="914">
                  <c:v>32540</c:v>
                </c:pt>
                <c:pt idx="915">
                  <c:v>32568</c:v>
                </c:pt>
                <c:pt idx="916">
                  <c:v>32599</c:v>
                </c:pt>
                <c:pt idx="917">
                  <c:v>32629</c:v>
                </c:pt>
                <c:pt idx="918">
                  <c:v>32660</c:v>
                </c:pt>
                <c:pt idx="919">
                  <c:v>32690</c:v>
                </c:pt>
                <c:pt idx="920">
                  <c:v>32721</c:v>
                </c:pt>
                <c:pt idx="921">
                  <c:v>32752</c:v>
                </c:pt>
                <c:pt idx="922">
                  <c:v>32782</c:v>
                </c:pt>
                <c:pt idx="923">
                  <c:v>32813</c:v>
                </c:pt>
                <c:pt idx="924">
                  <c:v>32843</c:v>
                </c:pt>
                <c:pt idx="925">
                  <c:v>32874</c:v>
                </c:pt>
                <c:pt idx="926">
                  <c:v>32905</c:v>
                </c:pt>
                <c:pt idx="927">
                  <c:v>32933</c:v>
                </c:pt>
                <c:pt idx="928">
                  <c:v>32964</c:v>
                </c:pt>
                <c:pt idx="929">
                  <c:v>32994</c:v>
                </c:pt>
                <c:pt idx="930">
                  <c:v>33025</c:v>
                </c:pt>
                <c:pt idx="931">
                  <c:v>33055</c:v>
                </c:pt>
                <c:pt idx="932">
                  <c:v>33086</c:v>
                </c:pt>
                <c:pt idx="933">
                  <c:v>33117</c:v>
                </c:pt>
                <c:pt idx="934">
                  <c:v>33147</c:v>
                </c:pt>
                <c:pt idx="935">
                  <c:v>33178</c:v>
                </c:pt>
                <c:pt idx="936">
                  <c:v>33208</c:v>
                </c:pt>
                <c:pt idx="937">
                  <c:v>33239</c:v>
                </c:pt>
                <c:pt idx="938">
                  <c:v>33270</c:v>
                </c:pt>
                <c:pt idx="939">
                  <c:v>33298</c:v>
                </c:pt>
                <c:pt idx="940">
                  <c:v>33329</c:v>
                </c:pt>
                <c:pt idx="941">
                  <c:v>33359</c:v>
                </c:pt>
                <c:pt idx="942">
                  <c:v>33390</c:v>
                </c:pt>
                <c:pt idx="943">
                  <c:v>33420</c:v>
                </c:pt>
                <c:pt idx="944">
                  <c:v>33451</c:v>
                </c:pt>
                <c:pt idx="945">
                  <c:v>33482</c:v>
                </c:pt>
                <c:pt idx="946">
                  <c:v>33512</c:v>
                </c:pt>
                <c:pt idx="947">
                  <c:v>33543</c:v>
                </c:pt>
                <c:pt idx="948">
                  <c:v>33573</c:v>
                </c:pt>
                <c:pt idx="949">
                  <c:v>33604</c:v>
                </c:pt>
                <c:pt idx="950">
                  <c:v>33635</c:v>
                </c:pt>
                <c:pt idx="951">
                  <c:v>33664</c:v>
                </c:pt>
                <c:pt idx="952">
                  <c:v>33695</c:v>
                </c:pt>
                <c:pt idx="953">
                  <c:v>33725</c:v>
                </c:pt>
                <c:pt idx="954">
                  <c:v>33756</c:v>
                </c:pt>
                <c:pt idx="955">
                  <c:v>33786</c:v>
                </c:pt>
                <c:pt idx="956">
                  <c:v>33817</c:v>
                </c:pt>
                <c:pt idx="957">
                  <c:v>33848</c:v>
                </c:pt>
                <c:pt idx="958">
                  <c:v>33878</c:v>
                </c:pt>
                <c:pt idx="959">
                  <c:v>33909</c:v>
                </c:pt>
                <c:pt idx="960">
                  <c:v>33939</c:v>
                </c:pt>
                <c:pt idx="961">
                  <c:v>33970</c:v>
                </c:pt>
                <c:pt idx="962">
                  <c:v>34001</c:v>
                </c:pt>
                <c:pt idx="963">
                  <c:v>34029</c:v>
                </c:pt>
                <c:pt idx="964">
                  <c:v>34060</c:v>
                </c:pt>
                <c:pt idx="965">
                  <c:v>34090</c:v>
                </c:pt>
                <c:pt idx="966">
                  <c:v>34121</c:v>
                </c:pt>
                <c:pt idx="967">
                  <c:v>34151</c:v>
                </c:pt>
                <c:pt idx="968">
                  <c:v>34182</c:v>
                </c:pt>
                <c:pt idx="969">
                  <c:v>34213</c:v>
                </c:pt>
                <c:pt idx="970">
                  <c:v>34243</c:v>
                </c:pt>
                <c:pt idx="971">
                  <c:v>34274</c:v>
                </c:pt>
                <c:pt idx="972">
                  <c:v>34304</c:v>
                </c:pt>
                <c:pt idx="973">
                  <c:v>34335</c:v>
                </c:pt>
                <c:pt idx="974">
                  <c:v>34366</c:v>
                </c:pt>
                <c:pt idx="975">
                  <c:v>34394</c:v>
                </c:pt>
                <c:pt idx="976">
                  <c:v>34425</c:v>
                </c:pt>
                <c:pt idx="977">
                  <c:v>34455</c:v>
                </c:pt>
                <c:pt idx="978">
                  <c:v>34486</c:v>
                </c:pt>
                <c:pt idx="979">
                  <c:v>34516</c:v>
                </c:pt>
                <c:pt idx="980">
                  <c:v>34547</c:v>
                </c:pt>
                <c:pt idx="981">
                  <c:v>34578</c:v>
                </c:pt>
                <c:pt idx="982">
                  <c:v>34608</c:v>
                </c:pt>
                <c:pt idx="983">
                  <c:v>34639</c:v>
                </c:pt>
                <c:pt idx="984">
                  <c:v>34669</c:v>
                </c:pt>
                <c:pt idx="985">
                  <c:v>34700</c:v>
                </c:pt>
                <c:pt idx="986">
                  <c:v>34731</c:v>
                </c:pt>
                <c:pt idx="987">
                  <c:v>34759</c:v>
                </c:pt>
                <c:pt idx="988">
                  <c:v>34790</c:v>
                </c:pt>
                <c:pt idx="989">
                  <c:v>34820</c:v>
                </c:pt>
                <c:pt idx="990">
                  <c:v>34851</c:v>
                </c:pt>
                <c:pt idx="991">
                  <c:v>34881</c:v>
                </c:pt>
                <c:pt idx="992">
                  <c:v>34912</c:v>
                </c:pt>
                <c:pt idx="993">
                  <c:v>34943</c:v>
                </c:pt>
                <c:pt idx="994">
                  <c:v>34973</c:v>
                </c:pt>
                <c:pt idx="995">
                  <c:v>35004</c:v>
                </c:pt>
                <c:pt idx="996">
                  <c:v>35034</c:v>
                </c:pt>
                <c:pt idx="997">
                  <c:v>35065</c:v>
                </c:pt>
                <c:pt idx="998">
                  <c:v>35096</c:v>
                </c:pt>
                <c:pt idx="999">
                  <c:v>35125</c:v>
                </c:pt>
                <c:pt idx="1000">
                  <c:v>35156</c:v>
                </c:pt>
                <c:pt idx="1001">
                  <c:v>35186</c:v>
                </c:pt>
                <c:pt idx="1002">
                  <c:v>35217</c:v>
                </c:pt>
                <c:pt idx="1003">
                  <c:v>35247</c:v>
                </c:pt>
                <c:pt idx="1004">
                  <c:v>35278</c:v>
                </c:pt>
                <c:pt idx="1005">
                  <c:v>35309</c:v>
                </c:pt>
                <c:pt idx="1006">
                  <c:v>35339</c:v>
                </c:pt>
                <c:pt idx="1007">
                  <c:v>35370</c:v>
                </c:pt>
                <c:pt idx="1008">
                  <c:v>35400</c:v>
                </c:pt>
                <c:pt idx="1009">
                  <c:v>35431</c:v>
                </c:pt>
                <c:pt idx="1010">
                  <c:v>35462</c:v>
                </c:pt>
                <c:pt idx="1011">
                  <c:v>35490</c:v>
                </c:pt>
                <c:pt idx="1012">
                  <c:v>35521</c:v>
                </c:pt>
                <c:pt idx="1013">
                  <c:v>35551</c:v>
                </c:pt>
                <c:pt idx="1014">
                  <c:v>35582</c:v>
                </c:pt>
                <c:pt idx="1015">
                  <c:v>35612</c:v>
                </c:pt>
                <c:pt idx="1016">
                  <c:v>35643</c:v>
                </c:pt>
                <c:pt idx="1017">
                  <c:v>35674</c:v>
                </c:pt>
                <c:pt idx="1018">
                  <c:v>35704</c:v>
                </c:pt>
                <c:pt idx="1019">
                  <c:v>35735</c:v>
                </c:pt>
                <c:pt idx="1020">
                  <c:v>35765</c:v>
                </c:pt>
                <c:pt idx="1021">
                  <c:v>35796</c:v>
                </c:pt>
                <c:pt idx="1022">
                  <c:v>35827</c:v>
                </c:pt>
                <c:pt idx="1023">
                  <c:v>35855</c:v>
                </c:pt>
                <c:pt idx="1024">
                  <c:v>35886</c:v>
                </c:pt>
                <c:pt idx="1025">
                  <c:v>35916</c:v>
                </c:pt>
                <c:pt idx="1026">
                  <c:v>35947</c:v>
                </c:pt>
                <c:pt idx="1027">
                  <c:v>35977</c:v>
                </c:pt>
                <c:pt idx="1028">
                  <c:v>36008</c:v>
                </c:pt>
                <c:pt idx="1029">
                  <c:v>36039</c:v>
                </c:pt>
                <c:pt idx="1030">
                  <c:v>36069</c:v>
                </c:pt>
                <c:pt idx="1031">
                  <c:v>36100</c:v>
                </c:pt>
                <c:pt idx="1032">
                  <c:v>36130</c:v>
                </c:pt>
                <c:pt idx="1033">
                  <c:v>36161</c:v>
                </c:pt>
                <c:pt idx="1034">
                  <c:v>36192</c:v>
                </c:pt>
                <c:pt idx="1035">
                  <c:v>36220</c:v>
                </c:pt>
                <c:pt idx="1036">
                  <c:v>36251</c:v>
                </c:pt>
                <c:pt idx="1037">
                  <c:v>36281</c:v>
                </c:pt>
                <c:pt idx="1038">
                  <c:v>36312</c:v>
                </c:pt>
                <c:pt idx="1039">
                  <c:v>36342</c:v>
                </c:pt>
                <c:pt idx="1040">
                  <c:v>36373</c:v>
                </c:pt>
                <c:pt idx="1041">
                  <c:v>36404</c:v>
                </c:pt>
                <c:pt idx="1042">
                  <c:v>36434</c:v>
                </c:pt>
                <c:pt idx="1043">
                  <c:v>36465</c:v>
                </c:pt>
                <c:pt idx="1044">
                  <c:v>36495</c:v>
                </c:pt>
                <c:pt idx="1045">
                  <c:v>36526</c:v>
                </c:pt>
                <c:pt idx="1046">
                  <c:v>36557</c:v>
                </c:pt>
                <c:pt idx="1047">
                  <c:v>36586</c:v>
                </c:pt>
                <c:pt idx="1048">
                  <c:v>36617</c:v>
                </c:pt>
                <c:pt idx="1049">
                  <c:v>36647</c:v>
                </c:pt>
                <c:pt idx="1050">
                  <c:v>36678</c:v>
                </c:pt>
                <c:pt idx="1051">
                  <c:v>36708</c:v>
                </c:pt>
                <c:pt idx="1052">
                  <c:v>36739</c:v>
                </c:pt>
                <c:pt idx="1053">
                  <c:v>36770</c:v>
                </c:pt>
                <c:pt idx="1054">
                  <c:v>36800</c:v>
                </c:pt>
                <c:pt idx="1055">
                  <c:v>36831</c:v>
                </c:pt>
                <c:pt idx="1056">
                  <c:v>36861</c:v>
                </c:pt>
                <c:pt idx="1057">
                  <c:v>36892</c:v>
                </c:pt>
                <c:pt idx="1058">
                  <c:v>36923</c:v>
                </c:pt>
                <c:pt idx="1059">
                  <c:v>36951</c:v>
                </c:pt>
                <c:pt idx="1060">
                  <c:v>36982</c:v>
                </c:pt>
                <c:pt idx="1061">
                  <c:v>37012</c:v>
                </c:pt>
                <c:pt idx="1062">
                  <c:v>37043</c:v>
                </c:pt>
                <c:pt idx="1063">
                  <c:v>37073</c:v>
                </c:pt>
                <c:pt idx="1064">
                  <c:v>37104</c:v>
                </c:pt>
                <c:pt idx="1065">
                  <c:v>37135</c:v>
                </c:pt>
                <c:pt idx="1066">
                  <c:v>37165</c:v>
                </c:pt>
                <c:pt idx="1067">
                  <c:v>37196</c:v>
                </c:pt>
                <c:pt idx="1068">
                  <c:v>37226</c:v>
                </c:pt>
                <c:pt idx="1069">
                  <c:v>37257</c:v>
                </c:pt>
                <c:pt idx="1070">
                  <c:v>37288</c:v>
                </c:pt>
                <c:pt idx="1071">
                  <c:v>37316</c:v>
                </c:pt>
                <c:pt idx="1072">
                  <c:v>37347</c:v>
                </c:pt>
                <c:pt idx="1073">
                  <c:v>37377</c:v>
                </c:pt>
                <c:pt idx="1074">
                  <c:v>37408</c:v>
                </c:pt>
                <c:pt idx="1075">
                  <c:v>37438</c:v>
                </c:pt>
                <c:pt idx="1076">
                  <c:v>37469</c:v>
                </c:pt>
                <c:pt idx="1077">
                  <c:v>37500</c:v>
                </c:pt>
                <c:pt idx="1078">
                  <c:v>37530</c:v>
                </c:pt>
                <c:pt idx="1079">
                  <c:v>37561</c:v>
                </c:pt>
                <c:pt idx="1080">
                  <c:v>37591</c:v>
                </c:pt>
                <c:pt idx="1081">
                  <c:v>37622</c:v>
                </c:pt>
                <c:pt idx="1082">
                  <c:v>37653</c:v>
                </c:pt>
                <c:pt idx="1083">
                  <c:v>37681</c:v>
                </c:pt>
                <c:pt idx="1084">
                  <c:v>37712</c:v>
                </c:pt>
                <c:pt idx="1085">
                  <c:v>37742</c:v>
                </c:pt>
                <c:pt idx="1086">
                  <c:v>37773</c:v>
                </c:pt>
                <c:pt idx="1087">
                  <c:v>37803</c:v>
                </c:pt>
                <c:pt idx="1088">
                  <c:v>37834</c:v>
                </c:pt>
                <c:pt idx="1089">
                  <c:v>37865</c:v>
                </c:pt>
                <c:pt idx="1090">
                  <c:v>37895</c:v>
                </c:pt>
                <c:pt idx="1091">
                  <c:v>37926</c:v>
                </c:pt>
                <c:pt idx="1092">
                  <c:v>37956</c:v>
                </c:pt>
                <c:pt idx="1093">
                  <c:v>37987</c:v>
                </c:pt>
                <c:pt idx="1094">
                  <c:v>38018</c:v>
                </c:pt>
                <c:pt idx="1095">
                  <c:v>38047</c:v>
                </c:pt>
                <c:pt idx="1096">
                  <c:v>38078</c:v>
                </c:pt>
                <c:pt idx="1097">
                  <c:v>38108</c:v>
                </c:pt>
                <c:pt idx="1098">
                  <c:v>38139</c:v>
                </c:pt>
                <c:pt idx="1099">
                  <c:v>38169</c:v>
                </c:pt>
                <c:pt idx="1100">
                  <c:v>38200</c:v>
                </c:pt>
                <c:pt idx="1101">
                  <c:v>38231</c:v>
                </c:pt>
                <c:pt idx="1102">
                  <c:v>38261</c:v>
                </c:pt>
                <c:pt idx="1103">
                  <c:v>38292</c:v>
                </c:pt>
                <c:pt idx="1104">
                  <c:v>38322</c:v>
                </c:pt>
                <c:pt idx="1105">
                  <c:v>38353</c:v>
                </c:pt>
                <c:pt idx="1106">
                  <c:v>38384</c:v>
                </c:pt>
                <c:pt idx="1107">
                  <c:v>38412</c:v>
                </c:pt>
                <c:pt idx="1108">
                  <c:v>38443</c:v>
                </c:pt>
                <c:pt idx="1109">
                  <c:v>38473</c:v>
                </c:pt>
                <c:pt idx="1110">
                  <c:v>38504</c:v>
                </c:pt>
                <c:pt idx="1111">
                  <c:v>38534</c:v>
                </c:pt>
                <c:pt idx="1112">
                  <c:v>38565</c:v>
                </c:pt>
                <c:pt idx="1113">
                  <c:v>38596</c:v>
                </c:pt>
                <c:pt idx="1114">
                  <c:v>38626</c:v>
                </c:pt>
                <c:pt idx="1115">
                  <c:v>38657</c:v>
                </c:pt>
                <c:pt idx="1116">
                  <c:v>38687</c:v>
                </c:pt>
                <c:pt idx="1117">
                  <c:v>38718</c:v>
                </c:pt>
                <c:pt idx="1118">
                  <c:v>38749</c:v>
                </c:pt>
                <c:pt idx="1119">
                  <c:v>38777</c:v>
                </c:pt>
                <c:pt idx="1120">
                  <c:v>38808</c:v>
                </c:pt>
                <c:pt idx="1121">
                  <c:v>38838</c:v>
                </c:pt>
                <c:pt idx="1122">
                  <c:v>38869</c:v>
                </c:pt>
                <c:pt idx="1123">
                  <c:v>38899</c:v>
                </c:pt>
                <c:pt idx="1124">
                  <c:v>38930</c:v>
                </c:pt>
                <c:pt idx="1125">
                  <c:v>38961</c:v>
                </c:pt>
                <c:pt idx="1126">
                  <c:v>38991</c:v>
                </c:pt>
                <c:pt idx="1127">
                  <c:v>39022</c:v>
                </c:pt>
                <c:pt idx="1128">
                  <c:v>39052</c:v>
                </c:pt>
                <c:pt idx="1129">
                  <c:v>39083</c:v>
                </c:pt>
                <c:pt idx="1130">
                  <c:v>39114</c:v>
                </c:pt>
                <c:pt idx="1131">
                  <c:v>39142</c:v>
                </c:pt>
                <c:pt idx="1132">
                  <c:v>39173</c:v>
                </c:pt>
                <c:pt idx="1133">
                  <c:v>39203</c:v>
                </c:pt>
                <c:pt idx="1134">
                  <c:v>39234</c:v>
                </c:pt>
                <c:pt idx="1135">
                  <c:v>39264</c:v>
                </c:pt>
                <c:pt idx="1136">
                  <c:v>39295</c:v>
                </c:pt>
                <c:pt idx="1137">
                  <c:v>39326</c:v>
                </c:pt>
                <c:pt idx="1138">
                  <c:v>39356</c:v>
                </c:pt>
                <c:pt idx="1139">
                  <c:v>39387</c:v>
                </c:pt>
                <c:pt idx="1140">
                  <c:v>39417</c:v>
                </c:pt>
                <c:pt idx="1141">
                  <c:v>39448</c:v>
                </c:pt>
                <c:pt idx="1142">
                  <c:v>39479</c:v>
                </c:pt>
                <c:pt idx="1143">
                  <c:v>39508</c:v>
                </c:pt>
                <c:pt idx="1144">
                  <c:v>39539</c:v>
                </c:pt>
                <c:pt idx="1145">
                  <c:v>39569</c:v>
                </c:pt>
                <c:pt idx="1146">
                  <c:v>39600</c:v>
                </c:pt>
                <c:pt idx="1147">
                  <c:v>39630</c:v>
                </c:pt>
                <c:pt idx="1148">
                  <c:v>39661</c:v>
                </c:pt>
                <c:pt idx="1149">
                  <c:v>39692</c:v>
                </c:pt>
                <c:pt idx="1150">
                  <c:v>39722</c:v>
                </c:pt>
                <c:pt idx="1151">
                  <c:v>39753</c:v>
                </c:pt>
                <c:pt idx="1152">
                  <c:v>39783</c:v>
                </c:pt>
                <c:pt idx="1153">
                  <c:v>39814</c:v>
                </c:pt>
                <c:pt idx="1154">
                  <c:v>39845</c:v>
                </c:pt>
                <c:pt idx="1155">
                  <c:v>39873</c:v>
                </c:pt>
                <c:pt idx="1156">
                  <c:v>39904</c:v>
                </c:pt>
                <c:pt idx="1157">
                  <c:v>39934</c:v>
                </c:pt>
                <c:pt idx="1158">
                  <c:v>39965</c:v>
                </c:pt>
                <c:pt idx="1159">
                  <c:v>39995</c:v>
                </c:pt>
                <c:pt idx="1160">
                  <c:v>40026</c:v>
                </c:pt>
                <c:pt idx="1161">
                  <c:v>40057</c:v>
                </c:pt>
                <c:pt idx="1162">
                  <c:v>40087</c:v>
                </c:pt>
                <c:pt idx="1163">
                  <c:v>40118</c:v>
                </c:pt>
                <c:pt idx="1164">
                  <c:v>40148</c:v>
                </c:pt>
                <c:pt idx="1165">
                  <c:v>40179</c:v>
                </c:pt>
                <c:pt idx="1166">
                  <c:v>40210</c:v>
                </c:pt>
                <c:pt idx="1167">
                  <c:v>40238</c:v>
                </c:pt>
                <c:pt idx="1168">
                  <c:v>40269</c:v>
                </c:pt>
                <c:pt idx="1169">
                  <c:v>40299</c:v>
                </c:pt>
                <c:pt idx="1170">
                  <c:v>40330</c:v>
                </c:pt>
                <c:pt idx="1171">
                  <c:v>40360</c:v>
                </c:pt>
                <c:pt idx="1172">
                  <c:v>40391</c:v>
                </c:pt>
                <c:pt idx="1173">
                  <c:v>40422</c:v>
                </c:pt>
                <c:pt idx="1174">
                  <c:v>40452</c:v>
                </c:pt>
                <c:pt idx="1175">
                  <c:v>40483</c:v>
                </c:pt>
                <c:pt idx="1176">
                  <c:v>40513</c:v>
                </c:pt>
                <c:pt idx="1177">
                  <c:v>40544</c:v>
                </c:pt>
                <c:pt idx="1178">
                  <c:v>40575</c:v>
                </c:pt>
                <c:pt idx="1179">
                  <c:v>40603</c:v>
                </c:pt>
                <c:pt idx="1180">
                  <c:v>40634</c:v>
                </c:pt>
                <c:pt idx="1181">
                  <c:v>40664</c:v>
                </c:pt>
                <c:pt idx="1182">
                  <c:v>40695</c:v>
                </c:pt>
                <c:pt idx="1183">
                  <c:v>40725</c:v>
                </c:pt>
                <c:pt idx="1184">
                  <c:v>40756</c:v>
                </c:pt>
                <c:pt idx="1185">
                  <c:v>40787</c:v>
                </c:pt>
                <c:pt idx="1186">
                  <c:v>40817</c:v>
                </c:pt>
                <c:pt idx="1187">
                  <c:v>40848</c:v>
                </c:pt>
                <c:pt idx="1188">
                  <c:v>40878</c:v>
                </c:pt>
                <c:pt idx="1189">
                  <c:v>40909</c:v>
                </c:pt>
                <c:pt idx="1190">
                  <c:v>40940</c:v>
                </c:pt>
                <c:pt idx="1191">
                  <c:v>40969</c:v>
                </c:pt>
                <c:pt idx="1192">
                  <c:v>41000</c:v>
                </c:pt>
                <c:pt idx="1193">
                  <c:v>41030</c:v>
                </c:pt>
                <c:pt idx="1194">
                  <c:v>41061</c:v>
                </c:pt>
                <c:pt idx="1195">
                  <c:v>41091</c:v>
                </c:pt>
                <c:pt idx="1196">
                  <c:v>41122</c:v>
                </c:pt>
                <c:pt idx="1197">
                  <c:v>41153</c:v>
                </c:pt>
                <c:pt idx="1198">
                  <c:v>41183</c:v>
                </c:pt>
                <c:pt idx="1199">
                  <c:v>41214</c:v>
                </c:pt>
                <c:pt idx="1200">
                  <c:v>41244</c:v>
                </c:pt>
                <c:pt idx="1201">
                  <c:v>41275</c:v>
                </c:pt>
                <c:pt idx="1202">
                  <c:v>41306</c:v>
                </c:pt>
                <c:pt idx="1203">
                  <c:v>41334</c:v>
                </c:pt>
                <c:pt idx="1204">
                  <c:v>41365</c:v>
                </c:pt>
                <c:pt idx="1205">
                  <c:v>41395</c:v>
                </c:pt>
                <c:pt idx="1206">
                  <c:v>41426</c:v>
                </c:pt>
                <c:pt idx="1207">
                  <c:v>41456</c:v>
                </c:pt>
                <c:pt idx="1208">
                  <c:v>41487</c:v>
                </c:pt>
                <c:pt idx="1209">
                  <c:v>41518</c:v>
                </c:pt>
                <c:pt idx="1210">
                  <c:v>41548</c:v>
                </c:pt>
                <c:pt idx="1211">
                  <c:v>41579</c:v>
                </c:pt>
                <c:pt idx="1212">
                  <c:v>41609</c:v>
                </c:pt>
                <c:pt idx="1213">
                  <c:v>41640</c:v>
                </c:pt>
                <c:pt idx="1214">
                  <c:v>41671</c:v>
                </c:pt>
                <c:pt idx="1215">
                  <c:v>41699</c:v>
                </c:pt>
                <c:pt idx="1216">
                  <c:v>41730</c:v>
                </c:pt>
                <c:pt idx="1217">
                  <c:v>41760</c:v>
                </c:pt>
                <c:pt idx="1218">
                  <c:v>41791</c:v>
                </c:pt>
                <c:pt idx="1219">
                  <c:v>41821</c:v>
                </c:pt>
                <c:pt idx="1220">
                  <c:v>41852</c:v>
                </c:pt>
                <c:pt idx="1221">
                  <c:v>41883</c:v>
                </c:pt>
                <c:pt idx="1222">
                  <c:v>41913</c:v>
                </c:pt>
                <c:pt idx="1223">
                  <c:v>41944</c:v>
                </c:pt>
                <c:pt idx="1224">
                  <c:v>41974</c:v>
                </c:pt>
                <c:pt idx="1225">
                  <c:v>42005</c:v>
                </c:pt>
                <c:pt idx="1226">
                  <c:v>42036</c:v>
                </c:pt>
                <c:pt idx="1227">
                  <c:v>42064</c:v>
                </c:pt>
                <c:pt idx="1228">
                  <c:v>42095</c:v>
                </c:pt>
                <c:pt idx="1229">
                  <c:v>42125</c:v>
                </c:pt>
                <c:pt idx="1230">
                  <c:v>42156</c:v>
                </c:pt>
                <c:pt idx="1231">
                  <c:v>42186</c:v>
                </c:pt>
                <c:pt idx="1232">
                  <c:v>42217</c:v>
                </c:pt>
                <c:pt idx="1233">
                  <c:v>42248</c:v>
                </c:pt>
                <c:pt idx="1234">
                  <c:v>42278</c:v>
                </c:pt>
                <c:pt idx="1235">
                  <c:v>42309</c:v>
                </c:pt>
                <c:pt idx="1236">
                  <c:v>42339</c:v>
                </c:pt>
                <c:pt idx="1237">
                  <c:v>42370</c:v>
                </c:pt>
                <c:pt idx="1238">
                  <c:v>42401</c:v>
                </c:pt>
                <c:pt idx="1239">
                  <c:v>42430</c:v>
                </c:pt>
                <c:pt idx="1240">
                  <c:v>42461</c:v>
                </c:pt>
                <c:pt idx="1241">
                  <c:v>42491</c:v>
                </c:pt>
                <c:pt idx="1242">
                  <c:v>42522</c:v>
                </c:pt>
                <c:pt idx="1243">
                  <c:v>42552</c:v>
                </c:pt>
                <c:pt idx="1244">
                  <c:v>42583</c:v>
                </c:pt>
                <c:pt idx="1245">
                  <c:v>42614</c:v>
                </c:pt>
                <c:pt idx="1246">
                  <c:v>42644</c:v>
                </c:pt>
                <c:pt idx="1247">
                  <c:v>42675</c:v>
                </c:pt>
                <c:pt idx="1248">
                  <c:v>42705</c:v>
                </c:pt>
                <c:pt idx="1249">
                  <c:v>42736</c:v>
                </c:pt>
                <c:pt idx="1250">
                  <c:v>42767</c:v>
                </c:pt>
                <c:pt idx="1251">
                  <c:v>42795</c:v>
                </c:pt>
                <c:pt idx="1252">
                  <c:v>42826</c:v>
                </c:pt>
                <c:pt idx="1253">
                  <c:v>42856</c:v>
                </c:pt>
                <c:pt idx="1254">
                  <c:v>42887</c:v>
                </c:pt>
                <c:pt idx="1255">
                  <c:v>42917</c:v>
                </c:pt>
                <c:pt idx="1256">
                  <c:v>42948</c:v>
                </c:pt>
                <c:pt idx="1257">
                  <c:v>42979</c:v>
                </c:pt>
                <c:pt idx="1258">
                  <c:v>43009</c:v>
                </c:pt>
                <c:pt idx="1259">
                  <c:v>43040</c:v>
                </c:pt>
                <c:pt idx="1260">
                  <c:v>43070</c:v>
                </c:pt>
                <c:pt idx="1261">
                  <c:v>43101</c:v>
                </c:pt>
                <c:pt idx="1262">
                  <c:v>43132</c:v>
                </c:pt>
                <c:pt idx="1263">
                  <c:v>43160</c:v>
                </c:pt>
                <c:pt idx="1264">
                  <c:v>43191</c:v>
                </c:pt>
                <c:pt idx="1265">
                  <c:v>43221</c:v>
                </c:pt>
                <c:pt idx="1266">
                  <c:v>43252</c:v>
                </c:pt>
                <c:pt idx="1267">
                  <c:v>43282</c:v>
                </c:pt>
                <c:pt idx="1268">
                  <c:v>43313</c:v>
                </c:pt>
                <c:pt idx="1269">
                  <c:v>43344</c:v>
                </c:pt>
                <c:pt idx="1270">
                  <c:v>43374</c:v>
                </c:pt>
                <c:pt idx="1271">
                  <c:v>43405</c:v>
                </c:pt>
                <c:pt idx="1272">
                  <c:v>43435</c:v>
                </c:pt>
                <c:pt idx="1273">
                  <c:v>43466</c:v>
                </c:pt>
                <c:pt idx="1274">
                  <c:v>43497</c:v>
                </c:pt>
                <c:pt idx="1275">
                  <c:v>43525</c:v>
                </c:pt>
                <c:pt idx="1276">
                  <c:v>43556</c:v>
                </c:pt>
                <c:pt idx="1277">
                  <c:v>43586</c:v>
                </c:pt>
                <c:pt idx="1278">
                  <c:v>43617</c:v>
                </c:pt>
                <c:pt idx="1279">
                  <c:v>43647</c:v>
                </c:pt>
                <c:pt idx="1280">
                  <c:v>43678</c:v>
                </c:pt>
                <c:pt idx="1281">
                  <c:v>43709</c:v>
                </c:pt>
                <c:pt idx="1282">
                  <c:v>43739</c:v>
                </c:pt>
                <c:pt idx="1283">
                  <c:v>43770</c:v>
                </c:pt>
                <c:pt idx="1284">
                  <c:v>43800</c:v>
                </c:pt>
                <c:pt idx="1285">
                  <c:v>43831</c:v>
                </c:pt>
                <c:pt idx="1286">
                  <c:v>43862</c:v>
                </c:pt>
                <c:pt idx="1287">
                  <c:v>43891</c:v>
                </c:pt>
                <c:pt idx="1288">
                  <c:v>43922</c:v>
                </c:pt>
                <c:pt idx="1289">
                  <c:v>43952</c:v>
                </c:pt>
                <c:pt idx="1290">
                  <c:v>43983</c:v>
                </c:pt>
                <c:pt idx="1291">
                  <c:v>44013</c:v>
                </c:pt>
                <c:pt idx="1292">
                  <c:v>44044</c:v>
                </c:pt>
                <c:pt idx="1293">
                  <c:v>44075</c:v>
                </c:pt>
                <c:pt idx="1294">
                  <c:v>44105</c:v>
                </c:pt>
                <c:pt idx="1295">
                  <c:v>44136</c:v>
                </c:pt>
                <c:pt idx="1296">
                  <c:v>44166</c:v>
                </c:pt>
                <c:pt idx="1297">
                  <c:v>44197</c:v>
                </c:pt>
                <c:pt idx="1298">
                  <c:v>44228</c:v>
                </c:pt>
                <c:pt idx="1299">
                  <c:v>44256</c:v>
                </c:pt>
                <c:pt idx="1300">
                  <c:v>44287</c:v>
                </c:pt>
                <c:pt idx="1301">
                  <c:v>44317</c:v>
                </c:pt>
                <c:pt idx="1302">
                  <c:v>44348</c:v>
                </c:pt>
                <c:pt idx="1303">
                  <c:v>44378</c:v>
                </c:pt>
                <c:pt idx="1304">
                  <c:v>44409</c:v>
                </c:pt>
                <c:pt idx="1305">
                  <c:v>44440</c:v>
                </c:pt>
                <c:pt idx="1306">
                  <c:v>44470</c:v>
                </c:pt>
                <c:pt idx="1307">
                  <c:v>44501</c:v>
                </c:pt>
                <c:pt idx="1308">
                  <c:v>44531</c:v>
                </c:pt>
                <c:pt idx="1309">
                  <c:v>44562</c:v>
                </c:pt>
                <c:pt idx="1310">
                  <c:v>44593</c:v>
                </c:pt>
                <c:pt idx="1311">
                  <c:v>44621</c:v>
                </c:pt>
                <c:pt idx="1312">
                  <c:v>44652</c:v>
                </c:pt>
                <c:pt idx="1313">
                  <c:v>44682</c:v>
                </c:pt>
                <c:pt idx="1314">
                  <c:v>44713</c:v>
                </c:pt>
                <c:pt idx="1315">
                  <c:v>44743</c:v>
                </c:pt>
                <c:pt idx="1316">
                  <c:v>44774</c:v>
                </c:pt>
                <c:pt idx="1317">
                  <c:v>44805</c:v>
                </c:pt>
                <c:pt idx="1318">
                  <c:v>44835</c:v>
                </c:pt>
                <c:pt idx="1319">
                  <c:v>44866</c:v>
                </c:pt>
                <c:pt idx="1320">
                  <c:v>44896</c:v>
                </c:pt>
                <c:pt idx="1321">
                  <c:v>44927</c:v>
                </c:pt>
                <c:pt idx="1322">
                  <c:v>44958</c:v>
                </c:pt>
                <c:pt idx="1323">
                  <c:v>44986</c:v>
                </c:pt>
                <c:pt idx="1324">
                  <c:v>45017</c:v>
                </c:pt>
                <c:pt idx="1325">
                  <c:v>45047</c:v>
                </c:pt>
                <c:pt idx="1326">
                  <c:v>45078</c:v>
                </c:pt>
                <c:pt idx="1327">
                  <c:v>45108</c:v>
                </c:pt>
                <c:pt idx="1328">
                  <c:v>45139</c:v>
                </c:pt>
                <c:pt idx="1329">
                  <c:v>45170</c:v>
                </c:pt>
                <c:pt idx="1330">
                  <c:v>45200</c:v>
                </c:pt>
                <c:pt idx="1331">
                  <c:v>45231</c:v>
                </c:pt>
                <c:pt idx="1332">
                  <c:v>45261</c:v>
                </c:pt>
                <c:pt idx="1333">
                  <c:v>45292</c:v>
                </c:pt>
                <c:pt idx="1334">
                  <c:v>45323</c:v>
                </c:pt>
                <c:pt idx="1335">
                  <c:v>45352</c:v>
                </c:pt>
                <c:pt idx="1336">
                  <c:v>45383</c:v>
                </c:pt>
                <c:pt idx="1337">
                  <c:v>45413</c:v>
                </c:pt>
                <c:pt idx="1338">
                  <c:v>45444</c:v>
                </c:pt>
                <c:pt idx="1339">
                  <c:v>45474</c:v>
                </c:pt>
                <c:pt idx="1340">
                  <c:v>45505</c:v>
                </c:pt>
                <c:pt idx="1341">
                  <c:v>45536</c:v>
                </c:pt>
                <c:pt idx="1342">
                  <c:v>45566</c:v>
                </c:pt>
                <c:pt idx="1343">
                  <c:v>45597</c:v>
                </c:pt>
                <c:pt idx="1344">
                  <c:v>45627</c:v>
                </c:pt>
                <c:pt idx="1345">
                  <c:v>45658</c:v>
                </c:pt>
                <c:pt idx="1346">
                  <c:v>45689</c:v>
                </c:pt>
                <c:pt idx="1347">
                  <c:v>45717</c:v>
                </c:pt>
                <c:pt idx="1348">
                  <c:v>45748</c:v>
                </c:pt>
                <c:pt idx="1349">
                  <c:v>45778</c:v>
                </c:pt>
                <c:pt idx="1350">
                  <c:v>45809</c:v>
                </c:pt>
                <c:pt idx="1351">
                  <c:v>45839</c:v>
                </c:pt>
                <c:pt idx="1352">
                  <c:v>45870</c:v>
                </c:pt>
                <c:pt idx="1353">
                  <c:v>45901</c:v>
                </c:pt>
                <c:pt idx="1354">
                  <c:v>45962</c:v>
                </c:pt>
                <c:pt idx="1355">
                  <c:v>45992</c:v>
                </c:pt>
                <c:pt idx="1356">
                  <c:v>46023</c:v>
                </c:pt>
              </c:numCache>
            </c:numRef>
          </c:cat>
          <c:val>
            <c:numRef>
              <c:f>'USD PP Chart'!$C$12:$C$1369</c:f>
              <c:numCache>
                <c:formatCode>[$$-409]#,##0_ ;\-[$$-409]#,##0\ </c:formatCode>
                <c:ptCount val="1357"/>
                <c:pt idx="0">
                  <c:v>100</c:v>
                </c:pt>
                <c:pt idx="1">
                  <c:v>100</c:v>
                </c:pt>
                <c:pt idx="2">
                  <c:v>100.35370406759678</c:v>
                </c:pt>
                <c:pt idx="3">
                  <c:v>100.35370406759678</c:v>
                </c:pt>
                <c:pt idx="4">
                  <c:v>100</c:v>
                </c:pt>
                <c:pt idx="5">
                  <c:v>100.70740813519356</c:v>
                </c:pt>
                <c:pt idx="6">
                  <c:v>100.35370406759678</c:v>
                </c:pt>
                <c:pt idx="7">
                  <c:v>99.331892316761653</c:v>
                </c:pt>
                <c:pt idx="8">
                  <c:v>98.683434859500892</c:v>
                </c:pt>
                <c:pt idx="9">
                  <c:v>98.329730791904097</c:v>
                </c:pt>
                <c:pt idx="10">
                  <c:v>97.681273334643365</c:v>
                </c:pt>
                <c:pt idx="11">
                  <c:v>97.357044606012963</c:v>
                </c:pt>
                <c:pt idx="12">
                  <c:v>97.681273334643365</c:v>
                </c:pt>
                <c:pt idx="13">
                  <c:v>97.681273334643365</c:v>
                </c:pt>
                <c:pt idx="14">
                  <c:v>98.683434859500892</c:v>
                </c:pt>
                <c:pt idx="15">
                  <c:v>99.007663588131265</c:v>
                </c:pt>
                <c:pt idx="16">
                  <c:v>100</c:v>
                </c:pt>
                <c:pt idx="17">
                  <c:v>99.331892316761653</c:v>
                </c:pt>
                <c:pt idx="18">
                  <c:v>98.683434859500892</c:v>
                </c:pt>
                <c:pt idx="19">
                  <c:v>97.681273334643365</c:v>
                </c:pt>
                <c:pt idx="20">
                  <c:v>96.413833759088234</c:v>
                </c:pt>
                <c:pt idx="21">
                  <c:v>96.089605030457861</c:v>
                </c:pt>
                <c:pt idx="22">
                  <c:v>96.708587148752216</c:v>
                </c:pt>
                <c:pt idx="23">
                  <c:v>96.413833759088234</c:v>
                </c:pt>
                <c:pt idx="24">
                  <c:v>96.708587148752216</c:v>
                </c:pt>
                <c:pt idx="25">
                  <c:v>97.032815877382589</c:v>
                </c:pt>
                <c:pt idx="26">
                  <c:v>97.681273334643365</c:v>
                </c:pt>
                <c:pt idx="27">
                  <c:v>98.683434859500892</c:v>
                </c:pt>
                <c:pt idx="28">
                  <c:v>97.681273334643365</c:v>
                </c:pt>
                <c:pt idx="29">
                  <c:v>97.357044606012963</c:v>
                </c:pt>
                <c:pt idx="30">
                  <c:v>97.032815877382589</c:v>
                </c:pt>
                <c:pt idx="31">
                  <c:v>97.032815877382589</c:v>
                </c:pt>
                <c:pt idx="32">
                  <c:v>97.032815877382589</c:v>
                </c:pt>
                <c:pt idx="33">
                  <c:v>96.708587148752216</c:v>
                </c:pt>
                <c:pt idx="34">
                  <c:v>95.765376301827473</c:v>
                </c:pt>
                <c:pt idx="35">
                  <c:v>95.156219296521911</c:v>
                </c:pt>
                <c:pt idx="36">
                  <c:v>94.86146590685793</c:v>
                </c:pt>
                <c:pt idx="37">
                  <c:v>93.947730398899594</c:v>
                </c:pt>
                <c:pt idx="38">
                  <c:v>93.947730398899594</c:v>
                </c:pt>
                <c:pt idx="39">
                  <c:v>93.063470229907651</c:v>
                </c:pt>
                <c:pt idx="40">
                  <c:v>92.179210060915707</c:v>
                </c:pt>
                <c:pt idx="41">
                  <c:v>91.884456671251726</c:v>
                </c:pt>
                <c:pt idx="42">
                  <c:v>90.744743564551001</c:v>
                </c:pt>
                <c:pt idx="43">
                  <c:v>90.744743564551001</c:v>
                </c:pt>
                <c:pt idx="44">
                  <c:v>89.654156022794268</c:v>
                </c:pt>
                <c:pt idx="45">
                  <c:v>88.033012379642372</c:v>
                </c:pt>
                <c:pt idx="46">
                  <c:v>87.011200628807245</c:v>
                </c:pt>
                <c:pt idx="47">
                  <c:v>85.478483002554526</c:v>
                </c:pt>
                <c:pt idx="48">
                  <c:v>84.97740224012577</c:v>
                </c:pt>
                <c:pt idx="49">
                  <c:v>84.004716054234635</c:v>
                </c:pt>
                <c:pt idx="50">
                  <c:v>82.128119473373957</c:v>
                </c:pt>
                <c:pt idx="51">
                  <c:v>81.685989388877971</c:v>
                </c:pt>
                <c:pt idx="52">
                  <c:v>78.217724503831803</c:v>
                </c:pt>
                <c:pt idx="53">
                  <c:v>76.567105521713501</c:v>
                </c:pt>
                <c:pt idx="54">
                  <c:v>75.771271369620763</c:v>
                </c:pt>
                <c:pt idx="55">
                  <c:v>76.567105521713501</c:v>
                </c:pt>
                <c:pt idx="56">
                  <c:v>75.388091963057562</c:v>
                </c:pt>
                <c:pt idx="57">
                  <c:v>74.071526822558468</c:v>
                </c:pt>
                <c:pt idx="58">
                  <c:v>72.774611908036945</c:v>
                </c:pt>
                <c:pt idx="59">
                  <c:v>72.597759874238548</c:v>
                </c:pt>
                <c:pt idx="60">
                  <c:v>71.713499705246605</c:v>
                </c:pt>
                <c:pt idx="61">
                  <c:v>70.337983886814698</c:v>
                </c:pt>
                <c:pt idx="62">
                  <c:v>69.689526429553936</c:v>
                </c:pt>
                <c:pt idx="63">
                  <c:v>70.013755158184324</c:v>
                </c:pt>
                <c:pt idx="64">
                  <c:v>69.18844566712518</c:v>
                </c:pt>
                <c:pt idx="65">
                  <c:v>67.891530752603657</c:v>
                </c:pt>
                <c:pt idx="66">
                  <c:v>66.692866967970133</c:v>
                </c:pt>
                <c:pt idx="67">
                  <c:v>65.042247985851844</c:v>
                </c:pt>
                <c:pt idx="68">
                  <c:v>63.922185105128712</c:v>
                </c:pt>
                <c:pt idx="69">
                  <c:v>62.428767930831206</c:v>
                </c:pt>
                <c:pt idx="70">
                  <c:v>61.397131067007273</c:v>
                </c:pt>
                <c:pt idx="71">
                  <c:v>60.365494203183331</c:v>
                </c:pt>
                <c:pt idx="72">
                  <c:v>59.510709373157802</c:v>
                </c:pt>
                <c:pt idx="73">
                  <c:v>59.392808017292197</c:v>
                </c:pt>
                <c:pt idx="74">
                  <c:v>60.748673609746504</c:v>
                </c:pt>
                <c:pt idx="75">
                  <c:v>60.011790135586565</c:v>
                </c:pt>
                <c:pt idx="76">
                  <c:v>58.931027706818625</c:v>
                </c:pt>
                <c:pt idx="77">
                  <c:v>58.105718215759481</c:v>
                </c:pt>
                <c:pt idx="78">
                  <c:v>57.98781685989389</c:v>
                </c:pt>
                <c:pt idx="79">
                  <c:v>56.425623894674793</c:v>
                </c:pt>
                <c:pt idx="80">
                  <c:v>55.482413047750057</c:v>
                </c:pt>
                <c:pt idx="81">
                  <c:v>55.158184319119677</c:v>
                </c:pt>
                <c:pt idx="82">
                  <c:v>54.254273924150134</c:v>
                </c:pt>
                <c:pt idx="83">
                  <c:v>52.986834348595004</c:v>
                </c:pt>
                <c:pt idx="84">
                  <c:v>51.866771467871885</c:v>
                </c:pt>
                <c:pt idx="85">
                  <c:v>50.864609943014351</c:v>
                </c:pt>
                <c:pt idx="86">
                  <c:v>50.255452937708789</c:v>
                </c:pt>
                <c:pt idx="87">
                  <c:v>49.754372175280018</c:v>
                </c:pt>
                <c:pt idx="88">
                  <c:v>48.369031243859304</c:v>
                </c:pt>
                <c:pt idx="89">
                  <c:v>47.573197091766559</c:v>
                </c:pt>
                <c:pt idx="90">
                  <c:v>46.895264295539398</c:v>
                </c:pt>
                <c:pt idx="91">
                  <c:v>47.190017685203387</c:v>
                </c:pt>
                <c:pt idx="92">
                  <c:v>48.427981921792103</c:v>
                </c:pt>
                <c:pt idx="93">
                  <c:v>49.017488701120065</c:v>
                </c:pt>
                <c:pt idx="94">
                  <c:v>49.253291412851254</c:v>
                </c:pt>
                <c:pt idx="95">
                  <c:v>49.577520141481628</c:v>
                </c:pt>
                <c:pt idx="96">
                  <c:v>50.697583022204761</c:v>
                </c:pt>
                <c:pt idx="97">
                  <c:v>51.572018078207904</c:v>
                </c:pt>
                <c:pt idx="98">
                  <c:v>53.281587738258985</c:v>
                </c:pt>
                <c:pt idx="99">
                  <c:v>53.664767144822164</c:v>
                </c:pt>
                <c:pt idx="100">
                  <c:v>54.342699941049318</c:v>
                </c:pt>
                <c:pt idx="101">
                  <c:v>55.364511691884452</c:v>
                </c:pt>
                <c:pt idx="102">
                  <c:v>55.68874042051484</c:v>
                </c:pt>
                <c:pt idx="103">
                  <c:v>55.570839064649249</c:v>
                </c:pt>
                <c:pt idx="104">
                  <c:v>55.364511691884452</c:v>
                </c:pt>
                <c:pt idx="105">
                  <c:v>56.012969149145221</c:v>
                </c:pt>
                <c:pt idx="106">
                  <c:v>56.101395166044412</c:v>
                </c:pt>
                <c:pt idx="107">
                  <c:v>56.425623894674793</c:v>
                </c:pt>
                <c:pt idx="108">
                  <c:v>56.779327962271566</c:v>
                </c:pt>
                <c:pt idx="109">
                  <c:v>57.98781685989389</c:v>
                </c:pt>
                <c:pt idx="110">
                  <c:v>58.105718215759481</c:v>
                </c:pt>
                <c:pt idx="111">
                  <c:v>58.813126350953041</c:v>
                </c:pt>
                <c:pt idx="112">
                  <c:v>58.813126350953041</c:v>
                </c:pt>
                <c:pt idx="113">
                  <c:v>58.813126350953041</c:v>
                </c:pt>
                <c:pt idx="114">
                  <c:v>58.69522499508745</c:v>
                </c:pt>
                <c:pt idx="115">
                  <c:v>58.577323639221859</c:v>
                </c:pt>
                <c:pt idx="116">
                  <c:v>59.157005305561015</c:v>
                </c:pt>
                <c:pt idx="117">
                  <c:v>59.039103949695424</c:v>
                </c:pt>
                <c:pt idx="118">
                  <c:v>58.69522499508745</c:v>
                </c:pt>
                <c:pt idx="119">
                  <c:v>58.459422283356268</c:v>
                </c:pt>
                <c:pt idx="120">
                  <c:v>58.223619571625072</c:v>
                </c:pt>
                <c:pt idx="121">
                  <c:v>58.459422283356268</c:v>
                </c:pt>
                <c:pt idx="122">
                  <c:v>58.577323639221859</c:v>
                </c:pt>
                <c:pt idx="123">
                  <c:v>58.341520927490663</c:v>
                </c:pt>
                <c:pt idx="124">
                  <c:v>58.105718215759481</c:v>
                </c:pt>
                <c:pt idx="125">
                  <c:v>57.98781685989389</c:v>
                </c:pt>
                <c:pt idx="126">
                  <c:v>57.663588131263509</c:v>
                </c:pt>
                <c:pt idx="127">
                  <c:v>57.103556690901961</c:v>
                </c:pt>
                <c:pt idx="128">
                  <c:v>57.309884063666729</c:v>
                </c:pt>
                <c:pt idx="129">
                  <c:v>56.985655335036355</c:v>
                </c:pt>
                <c:pt idx="130">
                  <c:v>56.867753979170757</c:v>
                </c:pt>
                <c:pt idx="131">
                  <c:v>56.779327962271566</c:v>
                </c:pt>
                <c:pt idx="132">
                  <c:v>56.779327962271566</c:v>
                </c:pt>
                <c:pt idx="133">
                  <c:v>56.867753979170757</c:v>
                </c:pt>
                <c:pt idx="134">
                  <c:v>57.103556690901961</c:v>
                </c:pt>
                <c:pt idx="135">
                  <c:v>57.427785419532327</c:v>
                </c:pt>
                <c:pt idx="136">
                  <c:v>57.663588131263509</c:v>
                </c:pt>
                <c:pt idx="137">
                  <c:v>57.663588131263509</c:v>
                </c:pt>
                <c:pt idx="138">
                  <c:v>57.663588131263509</c:v>
                </c:pt>
                <c:pt idx="139">
                  <c:v>57.545686775397918</c:v>
                </c:pt>
                <c:pt idx="140">
                  <c:v>57.663588131263509</c:v>
                </c:pt>
                <c:pt idx="141">
                  <c:v>57.427785419532327</c:v>
                </c:pt>
                <c:pt idx="142">
                  <c:v>57.221458046767538</c:v>
                </c:pt>
                <c:pt idx="143">
                  <c:v>56.985655335036355</c:v>
                </c:pt>
                <c:pt idx="144">
                  <c:v>56.867753979170757</c:v>
                </c:pt>
                <c:pt idx="145">
                  <c:v>56.779327962271566</c:v>
                </c:pt>
                <c:pt idx="146">
                  <c:v>56.985655335036355</c:v>
                </c:pt>
                <c:pt idx="147">
                  <c:v>56.867753979170757</c:v>
                </c:pt>
                <c:pt idx="148">
                  <c:v>56.985655335036355</c:v>
                </c:pt>
                <c:pt idx="149">
                  <c:v>56.779327962271566</c:v>
                </c:pt>
                <c:pt idx="150">
                  <c:v>56.101395166044412</c:v>
                </c:pt>
                <c:pt idx="151">
                  <c:v>55.364511691884452</c:v>
                </c:pt>
                <c:pt idx="152">
                  <c:v>55.364511691884452</c:v>
                </c:pt>
                <c:pt idx="153">
                  <c:v>55.570839064649249</c:v>
                </c:pt>
                <c:pt idx="154">
                  <c:v>55.364511691884452</c:v>
                </c:pt>
                <c:pt idx="155">
                  <c:v>54.460601296914909</c:v>
                </c:pt>
                <c:pt idx="156">
                  <c:v>54.755354686578897</c:v>
                </c:pt>
                <c:pt idx="157">
                  <c:v>54.755354686578897</c:v>
                </c:pt>
                <c:pt idx="158">
                  <c:v>54.95185694635488</c:v>
                </c:pt>
                <c:pt idx="159">
                  <c:v>55.276085674985268</c:v>
                </c:pt>
                <c:pt idx="160">
                  <c:v>54.755354686578897</c:v>
                </c:pt>
                <c:pt idx="161">
                  <c:v>55.069758302220471</c:v>
                </c:pt>
                <c:pt idx="162">
                  <c:v>55.482413047750057</c:v>
                </c:pt>
                <c:pt idx="163">
                  <c:v>56.012969149145221</c:v>
                </c:pt>
                <c:pt idx="164">
                  <c:v>56.337197877775594</c:v>
                </c:pt>
                <c:pt idx="165">
                  <c:v>56.012969149145221</c:v>
                </c:pt>
                <c:pt idx="166">
                  <c:v>55.806641776380431</c:v>
                </c:pt>
                <c:pt idx="167">
                  <c:v>55.570839064649249</c:v>
                </c:pt>
                <c:pt idx="168">
                  <c:v>55.570839064649249</c:v>
                </c:pt>
                <c:pt idx="169">
                  <c:v>56.012969149145221</c:v>
                </c:pt>
                <c:pt idx="170">
                  <c:v>56.425623894674793</c:v>
                </c:pt>
                <c:pt idx="171">
                  <c:v>56.779327962271566</c:v>
                </c:pt>
                <c:pt idx="172">
                  <c:v>56.779327962271566</c:v>
                </c:pt>
                <c:pt idx="173">
                  <c:v>56.337197877775594</c:v>
                </c:pt>
                <c:pt idx="174">
                  <c:v>55.806641776380431</c:v>
                </c:pt>
                <c:pt idx="175">
                  <c:v>56.867753979170757</c:v>
                </c:pt>
                <c:pt idx="176">
                  <c:v>57.221458046767538</c:v>
                </c:pt>
                <c:pt idx="177">
                  <c:v>56.867753979170757</c:v>
                </c:pt>
                <c:pt idx="178">
                  <c:v>56.543525250540384</c:v>
                </c:pt>
                <c:pt idx="179">
                  <c:v>56.661426606405982</c:v>
                </c:pt>
                <c:pt idx="180">
                  <c:v>56.779327962271566</c:v>
                </c:pt>
                <c:pt idx="181">
                  <c:v>56.867753979170757</c:v>
                </c:pt>
                <c:pt idx="182">
                  <c:v>57.427785419532327</c:v>
                </c:pt>
                <c:pt idx="183">
                  <c:v>57.427785419532327</c:v>
                </c:pt>
                <c:pt idx="184">
                  <c:v>57.309884063666729</c:v>
                </c:pt>
                <c:pt idx="185">
                  <c:v>56.985655335036355</c:v>
                </c:pt>
                <c:pt idx="186">
                  <c:v>57.427785419532327</c:v>
                </c:pt>
                <c:pt idx="187">
                  <c:v>57.427785419532327</c:v>
                </c:pt>
                <c:pt idx="188">
                  <c:v>57.309884063666729</c:v>
                </c:pt>
                <c:pt idx="189">
                  <c:v>56.867753979170757</c:v>
                </c:pt>
                <c:pt idx="190">
                  <c:v>56.985655335036355</c:v>
                </c:pt>
                <c:pt idx="191">
                  <c:v>57.103556690901961</c:v>
                </c:pt>
                <c:pt idx="192">
                  <c:v>57.309884063666729</c:v>
                </c:pt>
                <c:pt idx="193">
                  <c:v>57.427785419532327</c:v>
                </c:pt>
                <c:pt idx="194">
                  <c:v>57.545686775397918</c:v>
                </c:pt>
                <c:pt idx="195">
                  <c:v>57.781489487129114</c:v>
                </c:pt>
                <c:pt idx="196">
                  <c:v>57.98781685989389</c:v>
                </c:pt>
                <c:pt idx="197">
                  <c:v>57.663588131263509</c:v>
                </c:pt>
                <c:pt idx="198">
                  <c:v>57.427785419532327</c:v>
                </c:pt>
                <c:pt idx="199">
                  <c:v>56.867753979170757</c:v>
                </c:pt>
                <c:pt idx="200">
                  <c:v>56.661426606405982</c:v>
                </c:pt>
                <c:pt idx="201">
                  <c:v>56.779327962271566</c:v>
                </c:pt>
                <c:pt idx="202">
                  <c:v>56.779327962271566</c:v>
                </c:pt>
                <c:pt idx="203">
                  <c:v>56.867753979170757</c:v>
                </c:pt>
                <c:pt idx="204">
                  <c:v>57.221458046767538</c:v>
                </c:pt>
                <c:pt idx="205">
                  <c:v>57.427785419532327</c:v>
                </c:pt>
                <c:pt idx="206">
                  <c:v>57.663588131263509</c:v>
                </c:pt>
                <c:pt idx="207">
                  <c:v>57.98781685989389</c:v>
                </c:pt>
                <c:pt idx="208">
                  <c:v>57.663588131263509</c:v>
                </c:pt>
                <c:pt idx="209">
                  <c:v>57.98781685989389</c:v>
                </c:pt>
                <c:pt idx="210">
                  <c:v>58.341520927490663</c:v>
                </c:pt>
                <c:pt idx="211">
                  <c:v>59.157005305561015</c:v>
                </c:pt>
                <c:pt idx="212">
                  <c:v>59.510709373157802</c:v>
                </c:pt>
                <c:pt idx="213">
                  <c:v>59.157005305561015</c:v>
                </c:pt>
                <c:pt idx="214">
                  <c:v>59.510709373157802</c:v>
                </c:pt>
                <c:pt idx="215">
                  <c:v>60.011790135586565</c:v>
                </c:pt>
                <c:pt idx="216">
                  <c:v>60.866574965612109</c:v>
                </c:pt>
                <c:pt idx="217">
                  <c:v>61.780310473570445</c:v>
                </c:pt>
                <c:pt idx="218">
                  <c:v>62.694045981528788</c:v>
                </c:pt>
                <c:pt idx="219">
                  <c:v>63.096875614069567</c:v>
                </c:pt>
                <c:pt idx="220">
                  <c:v>63.509530359599133</c:v>
                </c:pt>
                <c:pt idx="221">
                  <c:v>64.187463155826279</c:v>
                </c:pt>
                <c:pt idx="222">
                  <c:v>64.924346629986246</c:v>
                </c:pt>
                <c:pt idx="223">
                  <c:v>65.042247985851844</c:v>
                </c:pt>
                <c:pt idx="224">
                  <c:v>65.189624680683835</c:v>
                </c:pt>
                <c:pt idx="225">
                  <c:v>65.484378070347816</c:v>
                </c:pt>
                <c:pt idx="226">
                  <c:v>65.926508154843788</c:v>
                </c:pt>
                <c:pt idx="227">
                  <c:v>66.692866967970133</c:v>
                </c:pt>
                <c:pt idx="228">
                  <c:v>67.272548634309302</c:v>
                </c:pt>
                <c:pt idx="229">
                  <c:v>68.687364904696409</c:v>
                </c:pt>
                <c:pt idx="230">
                  <c:v>69.689526429553936</c:v>
                </c:pt>
                <c:pt idx="231">
                  <c:v>70.013755158184324</c:v>
                </c:pt>
                <c:pt idx="232">
                  <c:v>70.514835920613095</c:v>
                </c:pt>
                <c:pt idx="233">
                  <c:v>71.536647671448222</c:v>
                </c:pt>
                <c:pt idx="234">
                  <c:v>72.067203772843385</c:v>
                </c:pt>
                <c:pt idx="235">
                  <c:v>72.067203772843385</c:v>
                </c:pt>
                <c:pt idx="236">
                  <c:v>72.951463941835343</c:v>
                </c:pt>
                <c:pt idx="237">
                  <c:v>73.334643348398515</c:v>
                </c:pt>
                <c:pt idx="238">
                  <c:v>73.894674788760071</c:v>
                </c:pt>
                <c:pt idx="239">
                  <c:v>74.248378856356851</c:v>
                </c:pt>
                <c:pt idx="240">
                  <c:v>75.014737669483196</c:v>
                </c:pt>
                <c:pt idx="241">
                  <c:v>76.183926115150328</c:v>
                </c:pt>
                <c:pt idx="242">
                  <c:v>77.392415012772659</c:v>
                </c:pt>
                <c:pt idx="243">
                  <c:v>78.011397131067</c:v>
                </c:pt>
                <c:pt idx="244">
                  <c:v>78.217724503831803</c:v>
                </c:pt>
                <c:pt idx="245">
                  <c:v>78.011397131067</c:v>
                </c:pt>
                <c:pt idx="246">
                  <c:v>77.186087640007855</c:v>
                </c:pt>
                <c:pt idx="247">
                  <c:v>75.014737669483196</c:v>
                </c:pt>
                <c:pt idx="248">
                  <c:v>74.248378856356851</c:v>
                </c:pt>
                <c:pt idx="249">
                  <c:v>74.248378856356851</c:v>
                </c:pt>
                <c:pt idx="250">
                  <c:v>74.248378856356851</c:v>
                </c:pt>
                <c:pt idx="251">
                  <c:v>74.248378856356851</c:v>
                </c:pt>
                <c:pt idx="252">
                  <c:v>74.631558262920024</c:v>
                </c:pt>
                <c:pt idx="253">
                  <c:v>74.248378856356851</c:v>
                </c:pt>
                <c:pt idx="254">
                  <c:v>73.688347415995295</c:v>
                </c:pt>
                <c:pt idx="255">
                  <c:v>73.688347415995295</c:v>
                </c:pt>
                <c:pt idx="256">
                  <c:v>73.894674788760071</c:v>
                </c:pt>
                <c:pt idx="257">
                  <c:v>73.688347415995295</c:v>
                </c:pt>
                <c:pt idx="258">
                  <c:v>73.511495382196898</c:v>
                </c:pt>
                <c:pt idx="259">
                  <c:v>73.511495382196898</c:v>
                </c:pt>
                <c:pt idx="260">
                  <c:v>73.334643348398515</c:v>
                </c:pt>
                <c:pt idx="261">
                  <c:v>72.244055806641768</c:v>
                </c:pt>
                <c:pt idx="262">
                  <c:v>72.774611908036945</c:v>
                </c:pt>
                <c:pt idx="263">
                  <c:v>72.951463941835343</c:v>
                </c:pt>
                <c:pt idx="264">
                  <c:v>73.157791314600118</c:v>
                </c:pt>
                <c:pt idx="265">
                  <c:v>72.067203772843385</c:v>
                </c:pt>
                <c:pt idx="266">
                  <c:v>71.536647671448222</c:v>
                </c:pt>
                <c:pt idx="267">
                  <c:v>71.713499705246605</c:v>
                </c:pt>
                <c:pt idx="268">
                  <c:v>71.015916683041851</c:v>
                </c:pt>
                <c:pt idx="269">
                  <c:v>71.359795637649839</c:v>
                </c:pt>
                <c:pt idx="270">
                  <c:v>71.536647671448222</c:v>
                </c:pt>
                <c:pt idx="271">
                  <c:v>71.890351739045016</c:v>
                </c:pt>
                <c:pt idx="272">
                  <c:v>71.890351739045016</c:v>
                </c:pt>
                <c:pt idx="273">
                  <c:v>71.536647671448222</c:v>
                </c:pt>
                <c:pt idx="274">
                  <c:v>71.536647671448222</c:v>
                </c:pt>
                <c:pt idx="275">
                  <c:v>71.182943603851442</c:v>
                </c:pt>
                <c:pt idx="276">
                  <c:v>71.015916683041851</c:v>
                </c:pt>
                <c:pt idx="277">
                  <c:v>71.015916683041851</c:v>
                </c:pt>
                <c:pt idx="278">
                  <c:v>71.359795637649839</c:v>
                </c:pt>
                <c:pt idx="279">
                  <c:v>71.713499705246605</c:v>
                </c:pt>
                <c:pt idx="280">
                  <c:v>71.713499705246605</c:v>
                </c:pt>
                <c:pt idx="281">
                  <c:v>71.713499705246605</c:v>
                </c:pt>
                <c:pt idx="282">
                  <c:v>71.015916683041851</c:v>
                </c:pt>
                <c:pt idx="283">
                  <c:v>70.691687954411478</c:v>
                </c:pt>
                <c:pt idx="284">
                  <c:v>70.190607191982707</c:v>
                </c:pt>
                <c:pt idx="285">
                  <c:v>70.013755158184324</c:v>
                </c:pt>
                <c:pt idx="286">
                  <c:v>70.190607191982707</c:v>
                </c:pt>
                <c:pt idx="287">
                  <c:v>70.190607191982707</c:v>
                </c:pt>
                <c:pt idx="288">
                  <c:v>70.190607191982707</c:v>
                </c:pt>
                <c:pt idx="289">
                  <c:v>69.689526429553936</c:v>
                </c:pt>
                <c:pt idx="290">
                  <c:v>69.512674395755553</c:v>
                </c:pt>
                <c:pt idx="291">
                  <c:v>69.011593633326783</c:v>
                </c:pt>
                <c:pt idx="292">
                  <c:v>68.687364904696409</c:v>
                </c:pt>
                <c:pt idx="293">
                  <c:v>68.392611515032428</c:v>
                </c:pt>
                <c:pt idx="294">
                  <c:v>68.215759481234031</c:v>
                </c:pt>
                <c:pt idx="295">
                  <c:v>67.891530752603657</c:v>
                </c:pt>
                <c:pt idx="296">
                  <c:v>67.744154057771667</c:v>
                </c:pt>
                <c:pt idx="297">
                  <c:v>67.125171939477312</c:v>
                </c:pt>
                <c:pt idx="298">
                  <c:v>67.449400668107685</c:v>
                </c:pt>
                <c:pt idx="299">
                  <c:v>67.891530752603657</c:v>
                </c:pt>
                <c:pt idx="300">
                  <c:v>68.06838278640204</c:v>
                </c:pt>
                <c:pt idx="301">
                  <c:v>69.011593633326783</c:v>
                </c:pt>
                <c:pt idx="302">
                  <c:v>69.689526429553936</c:v>
                </c:pt>
                <c:pt idx="303">
                  <c:v>69.689526429553936</c:v>
                </c:pt>
                <c:pt idx="304">
                  <c:v>69.33582236195717</c:v>
                </c:pt>
                <c:pt idx="305">
                  <c:v>69.689526429553936</c:v>
                </c:pt>
                <c:pt idx="306">
                  <c:v>69.689526429553936</c:v>
                </c:pt>
                <c:pt idx="307">
                  <c:v>69.512674395755553</c:v>
                </c:pt>
                <c:pt idx="308">
                  <c:v>69.689526429553936</c:v>
                </c:pt>
                <c:pt idx="309">
                  <c:v>69.689526429553936</c:v>
                </c:pt>
                <c:pt idx="310">
                  <c:v>70.013755158184324</c:v>
                </c:pt>
                <c:pt idx="311">
                  <c:v>70.190607191982707</c:v>
                </c:pt>
                <c:pt idx="312">
                  <c:v>70.013755158184324</c:v>
                </c:pt>
                <c:pt idx="313">
                  <c:v>70.337983886814698</c:v>
                </c:pt>
                <c:pt idx="314">
                  <c:v>70.691687954411478</c:v>
                </c:pt>
                <c:pt idx="315">
                  <c:v>70.868539988209861</c:v>
                </c:pt>
                <c:pt idx="316">
                  <c:v>71.015916683041851</c:v>
                </c:pt>
                <c:pt idx="317">
                  <c:v>71.015916683041851</c:v>
                </c:pt>
                <c:pt idx="318">
                  <c:v>71.015916683041851</c:v>
                </c:pt>
                <c:pt idx="319">
                  <c:v>71.015916683041851</c:v>
                </c:pt>
                <c:pt idx="320">
                  <c:v>71.015916683041851</c:v>
                </c:pt>
                <c:pt idx="321">
                  <c:v>69.689526429553936</c:v>
                </c:pt>
                <c:pt idx="322">
                  <c:v>70.013755158184324</c:v>
                </c:pt>
                <c:pt idx="323">
                  <c:v>70.013755158184324</c:v>
                </c:pt>
                <c:pt idx="324">
                  <c:v>70.337983886814698</c:v>
                </c:pt>
                <c:pt idx="325">
                  <c:v>70.514835920613095</c:v>
                </c:pt>
                <c:pt idx="326">
                  <c:v>70.013755158184324</c:v>
                </c:pt>
                <c:pt idx="327">
                  <c:v>70.190607191982707</c:v>
                </c:pt>
                <c:pt idx="328">
                  <c:v>70.190607191982707</c:v>
                </c:pt>
                <c:pt idx="329">
                  <c:v>70.013755158184324</c:v>
                </c:pt>
                <c:pt idx="330">
                  <c:v>69.836903124385927</c:v>
                </c:pt>
                <c:pt idx="331">
                  <c:v>70.013755158184324</c:v>
                </c:pt>
                <c:pt idx="332">
                  <c:v>70.190607191982707</c:v>
                </c:pt>
                <c:pt idx="333">
                  <c:v>70.013755158184324</c:v>
                </c:pt>
                <c:pt idx="334">
                  <c:v>70.013755158184324</c:v>
                </c:pt>
                <c:pt idx="335">
                  <c:v>70.013755158184324</c:v>
                </c:pt>
                <c:pt idx="336">
                  <c:v>69.689526429553936</c:v>
                </c:pt>
                <c:pt idx="337">
                  <c:v>69.689526429553936</c:v>
                </c:pt>
                <c:pt idx="338">
                  <c:v>69.689526429553936</c:v>
                </c:pt>
                <c:pt idx="339">
                  <c:v>69.33582236195717</c:v>
                </c:pt>
                <c:pt idx="340">
                  <c:v>68.687364904696409</c:v>
                </c:pt>
                <c:pt idx="341">
                  <c:v>68.215759481234031</c:v>
                </c:pt>
                <c:pt idx="342">
                  <c:v>66.987620357634114</c:v>
                </c:pt>
                <c:pt idx="343">
                  <c:v>66.692866967970133</c:v>
                </c:pt>
                <c:pt idx="344">
                  <c:v>66.073884849675778</c:v>
                </c:pt>
                <c:pt idx="345">
                  <c:v>64.924346629986246</c:v>
                </c:pt>
                <c:pt idx="346">
                  <c:v>64.187463155826279</c:v>
                </c:pt>
                <c:pt idx="347">
                  <c:v>63.656907054431123</c:v>
                </c:pt>
                <c:pt idx="348">
                  <c:v>63.509530359599133</c:v>
                </c:pt>
                <c:pt idx="349">
                  <c:v>62.694045981528788</c:v>
                </c:pt>
                <c:pt idx="350">
                  <c:v>62.163489880133625</c:v>
                </c:pt>
                <c:pt idx="351">
                  <c:v>61.397131067007273</c:v>
                </c:pt>
                <c:pt idx="352">
                  <c:v>61.0139516604441</c:v>
                </c:pt>
                <c:pt idx="353">
                  <c:v>60.365494203183331</c:v>
                </c:pt>
                <c:pt idx="354">
                  <c:v>60.247592847317755</c:v>
                </c:pt>
                <c:pt idx="355">
                  <c:v>60.011790135586565</c:v>
                </c:pt>
                <c:pt idx="356">
                  <c:v>59.628610729023379</c:v>
                </c:pt>
                <c:pt idx="357">
                  <c:v>59.510709373157802</c:v>
                </c:pt>
                <c:pt idx="358">
                  <c:v>58.931027706818625</c:v>
                </c:pt>
                <c:pt idx="359">
                  <c:v>58.577323639221859</c:v>
                </c:pt>
                <c:pt idx="360">
                  <c:v>58.105718215759481</c:v>
                </c:pt>
                <c:pt idx="361">
                  <c:v>58.105718215759481</c:v>
                </c:pt>
                <c:pt idx="362">
                  <c:v>57.98781685989389</c:v>
                </c:pt>
                <c:pt idx="363">
                  <c:v>57.103556690901961</c:v>
                </c:pt>
                <c:pt idx="364">
                  <c:v>56.425623894674793</c:v>
                </c:pt>
                <c:pt idx="365">
                  <c:v>56.012969149145221</c:v>
                </c:pt>
                <c:pt idx="366">
                  <c:v>56.101395166044412</c:v>
                </c:pt>
                <c:pt idx="367">
                  <c:v>56.543525250540384</c:v>
                </c:pt>
                <c:pt idx="368">
                  <c:v>56.779327962271566</c:v>
                </c:pt>
                <c:pt idx="369">
                  <c:v>56.543525250540384</c:v>
                </c:pt>
                <c:pt idx="370">
                  <c:v>56.337197877775594</c:v>
                </c:pt>
                <c:pt idx="371">
                  <c:v>56.425623894674793</c:v>
                </c:pt>
                <c:pt idx="372">
                  <c:v>56.337197877775594</c:v>
                </c:pt>
                <c:pt idx="373">
                  <c:v>56.425623894674793</c:v>
                </c:pt>
                <c:pt idx="374">
                  <c:v>56.543525250540384</c:v>
                </c:pt>
                <c:pt idx="375">
                  <c:v>56.543525250540384</c:v>
                </c:pt>
                <c:pt idx="376">
                  <c:v>56.21929652191001</c:v>
                </c:pt>
                <c:pt idx="377">
                  <c:v>56.012969149145221</c:v>
                </c:pt>
                <c:pt idx="378">
                  <c:v>55.895067793279615</c:v>
                </c:pt>
                <c:pt idx="379">
                  <c:v>55.570839064649249</c:v>
                </c:pt>
                <c:pt idx="380">
                  <c:v>55.364511691884452</c:v>
                </c:pt>
                <c:pt idx="381">
                  <c:v>55.364511691884452</c:v>
                </c:pt>
                <c:pt idx="382">
                  <c:v>55.364511691884452</c:v>
                </c:pt>
                <c:pt idx="383">
                  <c:v>55.364511691884452</c:v>
                </c:pt>
                <c:pt idx="384">
                  <c:v>55.158184319119677</c:v>
                </c:pt>
                <c:pt idx="385">
                  <c:v>55.158184319119677</c:v>
                </c:pt>
                <c:pt idx="386">
                  <c:v>55.276085674985268</c:v>
                </c:pt>
                <c:pt idx="387">
                  <c:v>55.276085674985268</c:v>
                </c:pt>
                <c:pt idx="388">
                  <c:v>55.158184319119677</c:v>
                </c:pt>
                <c:pt idx="389">
                  <c:v>54.755354686578897</c:v>
                </c:pt>
                <c:pt idx="390">
                  <c:v>54.254273924150134</c:v>
                </c:pt>
                <c:pt idx="391">
                  <c:v>54.165847907250928</c:v>
                </c:pt>
                <c:pt idx="392">
                  <c:v>54.165847907250928</c:v>
                </c:pt>
                <c:pt idx="393">
                  <c:v>54.342699941049318</c:v>
                </c:pt>
                <c:pt idx="394">
                  <c:v>54.342699941049318</c:v>
                </c:pt>
                <c:pt idx="395">
                  <c:v>54.165847907250928</c:v>
                </c:pt>
                <c:pt idx="396">
                  <c:v>53.959520534486153</c:v>
                </c:pt>
                <c:pt idx="397">
                  <c:v>53.959520534486153</c:v>
                </c:pt>
                <c:pt idx="398">
                  <c:v>54.165847907250928</c:v>
                </c:pt>
                <c:pt idx="399">
                  <c:v>53.75319316172137</c:v>
                </c:pt>
                <c:pt idx="400">
                  <c:v>53.458439772057389</c:v>
                </c:pt>
                <c:pt idx="401">
                  <c:v>53.163686382393408</c:v>
                </c:pt>
                <c:pt idx="402">
                  <c:v>52.603654942031831</c:v>
                </c:pt>
                <c:pt idx="403">
                  <c:v>49.665946158380827</c:v>
                </c:pt>
                <c:pt idx="404">
                  <c:v>48.604833955590493</c:v>
                </c:pt>
                <c:pt idx="405">
                  <c:v>48.04480251522893</c:v>
                </c:pt>
                <c:pt idx="406">
                  <c:v>47.13106700727058</c:v>
                </c:pt>
                <c:pt idx="407">
                  <c:v>46.020829239536255</c:v>
                </c:pt>
                <c:pt idx="408">
                  <c:v>45.667125171939482</c:v>
                </c:pt>
                <c:pt idx="409">
                  <c:v>45.667125171939482</c:v>
                </c:pt>
                <c:pt idx="410">
                  <c:v>45.726075849872274</c:v>
                </c:pt>
                <c:pt idx="411">
                  <c:v>44.753389663981139</c:v>
                </c:pt>
                <c:pt idx="412">
                  <c:v>44.753389663981139</c:v>
                </c:pt>
                <c:pt idx="413">
                  <c:v>44.900766358813129</c:v>
                </c:pt>
                <c:pt idx="414">
                  <c:v>44.547062291216349</c:v>
                </c:pt>
                <c:pt idx="415">
                  <c:v>44.163882884653177</c:v>
                </c:pt>
                <c:pt idx="416">
                  <c:v>43.692277461190805</c:v>
                </c:pt>
                <c:pt idx="417">
                  <c:v>42.670465710355671</c:v>
                </c:pt>
                <c:pt idx="418">
                  <c:v>42.670465710355671</c:v>
                </c:pt>
                <c:pt idx="419">
                  <c:v>42.434662998624482</c:v>
                </c:pt>
                <c:pt idx="420">
                  <c:v>41.904106897229319</c:v>
                </c:pt>
                <c:pt idx="421">
                  <c:v>41.403026134800555</c:v>
                </c:pt>
                <c:pt idx="422">
                  <c:v>41.756730202397328</c:v>
                </c:pt>
                <c:pt idx="423">
                  <c:v>41.904106897229319</c:v>
                </c:pt>
                <c:pt idx="424">
                  <c:v>41.285124778934957</c:v>
                </c:pt>
                <c:pt idx="425">
                  <c:v>41.019846728237376</c:v>
                </c:pt>
                <c:pt idx="426">
                  <c:v>40.725093338573394</c:v>
                </c:pt>
                <c:pt idx="427">
                  <c:v>40.224012576144624</c:v>
                </c:pt>
                <c:pt idx="428">
                  <c:v>40.047160542346241</c:v>
                </c:pt>
                <c:pt idx="429">
                  <c:v>40.047160542346241</c:v>
                </c:pt>
                <c:pt idx="430">
                  <c:v>40.224012576144624</c:v>
                </c:pt>
                <c:pt idx="431">
                  <c:v>40.489290626842212</c:v>
                </c:pt>
                <c:pt idx="432">
                  <c:v>40.784044016506193</c:v>
                </c:pt>
                <c:pt idx="433">
                  <c:v>40.842994694438985</c:v>
                </c:pt>
                <c:pt idx="434">
                  <c:v>41.285124778934957</c:v>
                </c:pt>
                <c:pt idx="435">
                  <c:v>41.196698762035766</c:v>
                </c:pt>
                <c:pt idx="436">
                  <c:v>41.137748084102967</c:v>
                </c:pt>
                <c:pt idx="437">
                  <c:v>41.196698762035766</c:v>
                </c:pt>
                <c:pt idx="438">
                  <c:v>41.137748084102967</c:v>
                </c:pt>
                <c:pt idx="439">
                  <c:v>41.403026134800555</c:v>
                </c:pt>
                <c:pt idx="440">
                  <c:v>41.285124778934957</c:v>
                </c:pt>
                <c:pt idx="441">
                  <c:v>41.137748084102967</c:v>
                </c:pt>
                <c:pt idx="442">
                  <c:v>41.344075456867756</c:v>
                </c:pt>
                <c:pt idx="443">
                  <c:v>41.285124778934957</c:v>
                </c:pt>
                <c:pt idx="444">
                  <c:v>41.520927490666146</c:v>
                </c:pt>
                <c:pt idx="445">
                  <c:v>41.697779524464529</c:v>
                </c:pt>
                <c:pt idx="446">
                  <c:v>41.815680880330127</c:v>
                </c:pt>
                <c:pt idx="447">
                  <c:v>41.638828846531737</c:v>
                </c:pt>
                <c:pt idx="448">
                  <c:v>41.579878168598938</c:v>
                </c:pt>
                <c:pt idx="449">
                  <c:v>41.403026134800555</c:v>
                </c:pt>
                <c:pt idx="450">
                  <c:v>41.196698762035766</c:v>
                </c:pt>
                <c:pt idx="451">
                  <c:v>40.784044016506193</c:v>
                </c:pt>
                <c:pt idx="452">
                  <c:v>40.459815287875813</c:v>
                </c:pt>
                <c:pt idx="453">
                  <c:v>40.165061898211832</c:v>
                </c:pt>
                <c:pt idx="454">
                  <c:v>39.958734525447042</c:v>
                </c:pt>
                <c:pt idx="455">
                  <c:v>39.781882491648652</c:v>
                </c:pt>
                <c:pt idx="456">
                  <c:v>39.251326390253489</c:v>
                </c:pt>
                <c:pt idx="457">
                  <c:v>38.632344271959127</c:v>
                </c:pt>
                <c:pt idx="458">
                  <c:v>38.200039300451962</c:v>
                </c:pt>
                <c:pt idx="459">
                  <c:v>38.052662605619972</c:v>
                </c:pt>
                <c:pt idx="460">
                  <c:v>37.993711927687166</c:v>
                </c:pt>
                <c:pt idx="461">
                  <c:v>37.846335232855175</c:v>
                </c:pt>
                <c:pt idx="462">
                  <c:v>37.905285910787981</c:v>
                </c:pt>
                <c:pt idx="463">
                  <c:v>37.846335232855175</c:v>
                </c:pt>
                <c:pt idx="464">
                  <c:v>37.846335232855175</c:v>
                </c:pt>
                <c:pt idx="465">
                  <c:v>37.610532521123993</c:v>
                </c:pt>
                <c:pt idx="466">
                  <c:v>37.404205148359203</c:v>
                </c:pt>
                <c:pt idx="467">
                  <c:v>37.22735311456082</c:v>
                </c:pt>
                <c:pt idx="468">
                  <c:v>37.07997641972883</c:v>
                </c:pt>
                <c:pt idx="469">
                  <c:v>37.07997641972883</c:v>
                </c:pt>
                <c:pt idx="470">
                  <c:v>37.315779131460012</c:v>
                </c:pt>
                <c:pt idx="471">
                  <c:v>37.315779131460012</c:v>
                </c:pt>
                <c:pt idx="472">
                  <c:v>37.168402436628021</c:v>
                </c:pt>
                <c:pt idx="473">
                  <c:v>37.138927097661622</c:v>
                </c:pt>
                <c:pt idx="474">
                  <c:v>37.021025741796031</c:v>
                </c:pt>
                <c:pt idx="475">
                  <c:v>36.755747691098449</c:v>
                </c:pt>
                <c:pt idx="476">
                  <c:v>36.696797013165657</c:v>
                </c:pt>
                <c:pt idx="477">
                  <c:v>36.755747691098449</c:v>
                </c:pt>
                <c:pt idx="478">
                  <c:v>36.696797013165657</c:v>
                </c:pt>
                <c:pt idx="479">
                  <c:v>36.696797013165657</c:v>
                </c:pt>
                <c:pt idx="480">
                  <c:v>36.755747691098449</c:v>
                </c:pt>
                <c:pt idx="481">
                  <c:v>36.844173707997648</c:v>
                </c:pt>
                <c:pt idx="482">
                  <c:v>37.021025741796031</c:v>
                </c:pt>
                <c:pt idx="483">
                  <c:v>36.932599724896839</c:v>
                </c:pt>
                <c:pt idx="484">
                  <c:v>36.90312438593044</c:v>
                </c:pt>
                <c:pt idx="485">
                  <c:v>36.814698369031248</c:v>
                </c:pt>
                <c:pt idx="486">
                  <c:v>36.667321674199258</c:v>
                </c:pt>
                <c:pt idx="487">
                  <c:v>36.578895657300059</c:v>
                </c:pt>
                <c:pt idx="488">
                  <c:v>36.49046964040086</c:v>
                </c:pt>
                <c:pt idx="489">
                  <c:v>36.431518962468076</c:v>
                </c:pt>
                <c:pt idx="490">
                  <c:v>36.34309294556887</c:v>
                </c:pt>
                <c:pt idx="491">
                  <c:v>36.49046964040086</c:v>
                </c:pt>
                <c:pt idx="492">
                  <c:v>36.519944979367267</c:v>
                </c:pt>
                <c:pt idx="493">
                  <c:v>36.431518962468076</c:v>
                </c:pt>
                <c:pt idx="494">
                  <c:v>36.49046964040086</c:v>
                </c:pt>
                <c:pt idx="495">
                  <c:v>36.519944979367267</c:v>
                </c:pt>
                <c:pt idx="496">
                  <c:v>36.608370996266459</c:v>
                </c:pt>
                <c:pt idx="497">
                  <c:v>36.49046964040086</c:v>
                </c:pt>
                <c:pt idx="498">
                  <c:v>36.431518962468076</c:v>
                </c:pt>
                <c:pt idx="499">
                  <c:v>36.431518962468076</c:v>
                </c:pt>
                <c:pt idx="500">
                  <c:v>36.49046964040086</c:v>
                </c:pt>
                <c:pt idx="501">
                  <c:v>36.578895657300059</c:v>
                </c:pt>
                <c:pt idx="502">
                  <c:v>36.667321674199258</c:v>
                </c:pt>
                <c:pt idx="503">
                  <c:v>36.608370996266459</c:v>
                </c:pt>
                <c:pt idx="504">
                  <c:v>36.696797013165657</c:v>
                </c:pt>
                <c:pt idx="505">
                  <c:v>36.696797013165657</c:v>
                </c:pt>
                <c:pt idx="506">
                  <c:v>36.696797013165657</c:v>
                </c:pt>
                <c:pt idx="507">
                  <c:v>36.696797013165657</c:v>
                </c:pt>
                <c:pt idx="508">
                  <c:v>36.696797013165657</c:v>
                </c:pt>
                <c:pt idx="509">
                  <c:v>36.696797013165657</c:v>
                </c:pt>
                <c:pt idx="510">
                  <c:v>36.696797013165657</c:v>
                </c:pt>
                <c:pt idx="511">
                  <c:v>36.578895657300059</c:v>
                </c:pt>
                <c:pt idx="512">
                  <c:v>36.667321674199258</c:v>
                </c:pt>
                <c:pt idx="513">
                  <c:v>36.519944979367267</c:v>
                </c:pt>
                <c:pt idx="514">
                  <c:v>36.519944979367267</c:v>
                </c:pt>
                <c:pt idx="515">
                  <c:v>36.49046964040086</c:v>
                </c:pt>
                <c:pt idx="516">
                  <c:v>36.578895657300059</c:v>
                </c:pt>
                <c:pt idx="517">
                  <c:v>36.608370996266459</c:v>
                </c:pt>
                <c:pt idx="518">
                  <c:v>36.608370996266459</c:v>
                </c:pt>
                <c:pt idx="519">
                  <c:v>36.578895657300059</c:v>
                </c:pt>
                <c:pt idx="520">
                  <c:v>36.519944979367267</c:v>
                </c:pt>
                <c:pt idx="521">
                  <c:v>36.34309294556887</c:v>
                </c:pt>
                <c:pt idx="522">
                  <c:v>36.136765572804094</c:v>
                </c:pt>
                <c:pt idx="523">
                  <c:v>35.871487522106513</c:v>
                </c:pt>
                <c:pt idx="524">
                  <c:v>35.900962861072898</c:v>
                </c:pt>
                <c:pt idx="525">
                  <c:v>35.871487522106513</c:v>
                </c:pt>
                <c:pt idx="526">
                  <c:v>35.635684810375317</c:v>
                </c:pt>
                <c:pt idx="527">
                  <c:v>35.635684810375317</c:v>
                </c:pt>
                <c:pt idx="528">
                  <c:v>35.547258793476125</c:v>
                </c:pt>
                <c:pt idx="529">
                  <c:v>35.517783454509726</c:v>
                </c:pt>
                <c:pt idx="530">
                  <c:v>35.370406759677735</c:v>
                </c:pt>
                <c:pt idx="531">
                  <c:v>35.281980742778543</c:v>
                </c:pt>
                <c:pt idx="532">
                  <c:v>35.164079386912952</c:v>
                </c:pt>
                <c:pt idx="533">
                  <c:v>35.075653370013754</c:v>
                </c:pt>
                <c:pt idx="534">
                  <c:v>34.869325997248964</c:v>
                </c:pt>
                <c:pt idx="535">
                  <c:v>34.721949302416974</c:v>
                </c:pt>
                <c:pt idx="536">
                  <c:v>34.662998624484189</c:v>
                </c:pt>
                <c:pt idx="537">
                  <c:v>34.633523285517789</c:v>
                </c:pt>
                <c:pt idx="538">
                  <c:v>34.633523285517789</c:v>
                </c:pt>
                <c:pt idx="539">
                  <c:v>34.525447042640991</c:v>
                </c:pt>
                <c:pt idx="540">
                  <c:v>34.525447042640991</c:v>
                </c:pt>
                <c:pt idx="541">
                  <c:v>34.319119669876208</c:v>
                </c:pt>
                <c:pt idx="542">
                  <c:v>34.289644330909809</c:v>
                </c:pt>
                <c:pt idx="543">
                  <c:v>34.024366280212227</c:v>
                </c:pt>
                <c:pt idx="544">
                  <c:v>33.965415602279428</c:v>
                </c:pt>
                <c:pt idx="545">
                  <c:v>33.965415602279428</c:v>
                </c:pt>
                <c:pt idx="546">
                  <c:v>33.906464924346636</c:v>
                </c:pt>
                <c:pt idx="547">
                  <c:v>33.876989585380237</c:v>
                </c:pt>
                <c:pt idx="548">
                  <c:v>33.906464924346636</c:v>
                </c:pt>
                <c:pt idx="549">
                  <c:v>33.906464924346636</c:v>
                </c:pt>
                <c:pt idx="550">
                  <c:v>33.906464924346636</c:v>
                </c:pt>
                <c:pt idx="551">
                  <c:v>33.876989585380237</c:v>
                </c:pt>
                <c:pt idx="552">
                  <c:v>33.906464924346636</c:v>
                </c:pt>
                <c:pt idx="553">
                  <c:v>33.876989585380237</c:v>
                </c:pt>
                <c:pt idx="554">
                  <c:v>33.906464924346636</c:v>
                </c:pt>
                <c:pt idx="555">
                  <c:v>33.906464924346636</c:v>
                </c:pt>
                <c:pt idx="556">
                  <c:v>33.876989585380237</c:v>
                </c:pt>
                <c:pt idx="557">
                  <c:v>33.847514246413837</c:v>
                </c:pt>
                <c:pt idx="558">
                  <c:v>33.67066221261544</c:v>
                </c:pt>
                <c:pt idx="559">
                  <c:v>33.611711534682655</c:v>
                </c:pt>
                <c:pt idx="560">
                  <c:v>33.641186873649048</c:v>
                </c:pt>
                <c:pt idx="561">
                  <c:v>33.523285517783449</c:v>
                </c:pt>
                <c:pt idx="562">
                  <c:v>33.405384161917858</c:v>
                </c:pt>
                <c:pt idx="563">
                  <c:v>33.405384161917858</c:v>
                </c:pt>
                <c:pt idx="564">
                  <c:v>33.405384161917858</c:v>
                </c:pt>
                <c:pt idx="565">
                  <c:v>33.464334839850665</c:v>
                </c:pt>
                <c:pt idx="566">
                  <c:v>33.405384161917858</c:v>
                </c:pt>
                <c:pt idx="567">
                  <c:v>33.405384161917858</c:v>
                </c:pt>
                <c:pt idx="568">
                  <c:v>33.228532128119475</c:v>
                </c:pt>
                <c:pt idx="569">
                  <c:v>33.228532128119475</c:v>
                </c:pt>
                <c:pt idx="570">
                  <c:v>33.140106111220277</c:v>
                </c:pt>
                <c:pt idx="571">
                  <c:v>33.140106111220277</c:v>
                </c:pt>
                <c:pt idx="572">
                  <c:v>33.140106111220277</c:v>
                </c:pt>
                <c:pt idx="573">
                  <c:v>33.110630772253884</c:v>
                </c:pt>
                <c:pt idx="574">
                  <c:v>32.963254077421894</c:v>
                </c:pt>
                <c:pt idx="575">
                  <c:v>32.933778738455494</c:v>
                </c:pt>
                <c:pt idx="576">
                  <c:v>32.933778738455494</c:v>
                </c:pt>
                <c:pt idx="577">
                  <c:v>32.933778738455494</c:v>
                </c:pt>
                <c:pt idx="578">
                  <c:v>32.933778738455494</c:v>
                </c:pt>
                <c:pt idx="579">
                  <c:v>32.933778738455494</c:v>
                </c:pt>
                <c:pt idx="580">
                  <c:v>32.933778738455494</c:v>
                </c:pt>
                <c:pt idx="581">
                  <c:v>32.933778738455494</c:v>
                </c:pt>
                <c:pt idx="582">
                  <c:v>32.904303399489095</c:v>
                </c:pt>
                <c:pt idx="583">
                  <c:v>32.756926704657104</c:v>
                </c:pt>
                <c:pt idx="584">
                  <c:v>32.786402043623504</c:v>
                </c:pt>
                <c:pt idx="585">
                  <c:v>32.697976026724312</c:v>
                </c:pt>
                <c:pt idx="586">
                  <c:v>32.697976026724312</c:v>
                </c:pt>
                <c:pt idx="587">
                  <c:v>32.697976026724312</c:v>
                </c:pt>
                <c:pt idx="588">
                  <c:v>32.697976026724312</c:v>
                </c:pt>
                <c:pt idx="589">
                  <c:v>32.697976026724312</c:v>
                </c:pt>
                <c:pt idx="590">
                  <c:v>32.639025348791513</c:v>
                </c:pt>
                <c:pt idx="591">
                  <c:v>32.550599331892322</c:v>
                </c:pt>
                <c:pt idx="592">
                  <c:v>32.491648653959523</c:v>
                </c:pt>
                <c:pt idx="593">
                  <c:v>32.491648653959523</c:v>
                </c:pt>
                <c:pt idx="594">
                  <c:v>32.491648653959523</c:v>
                </c:pt>
                <c:pt idx="595">
                  <c:v>32.432697976026724</c:v>
                </c:pt>
                <c:pt idx="596">
                  <c:v>32.432697976026724</c:v>
                </c:pt>
                <c:pt idx="597">
                  <c:v>32.226370603261941</c:v>
                </c:pt>
                <c:pt idx="598">
                  <c:v>32.28532128119474</c:v>
                </c:pt>
                <c:pt idx="599">
                  <c:v>32.28532128119474</c:v>
                </c:pt>
                <c:pt idx="600">
                  <c:v>32.314796620161133</c:v>
                </c:pt>
                <c:pt idx="601">
                  <c:v>32.28532128119474</c:v>
                </c:pt>
                <c:pt idx="602">
                  <c:v>32.226370603261941</c:v>
                </c:pt>
                <c:pt idx="603">
                  <c:v>32.196895264295541</c:v>
                </c:pt>
                <c:pt idx="604">
                  <c:v>32.196895264295541</c:v>
                </c:pt>
                <c:pt idx="605">
                  <c:v>32.196895264295541</c:v>
                </c:pt>
                <c:pt idx="606">
                  <c:v>32.07899390842995</c:v>
                </c:pt>
                <c:pt idx="607">
                  <c:v>31.931617213597956</c:v>
                </c:pt>
                <c:pt idx="608">
                  <c:v>31.931617213597956</c:v>
                </c:pt>
                <c:pt idx="609">
                  <c:v>31.931617213597956</c:v>
                </c:pt>
                <c:pt idx="610">
                  <c:v>31.902141874631557</c:v>
                </c:pt>
                <c:pt idx="611">
                  <c:v>31.843191196698768</c:v>
                </c:pt>
                <c:pt idx="612">
                  <c:v>31.784240518765966</c:v>
                </c:pt>
                <c:pt idx="613">
                  <c:v>31.754765179799566</c:v>
                </c:pt>
                <c:pt idx="614">
                  <c:v>31.784240518765966</c:v>
                </c:pt>
                <c:pt idx="615">
                  <c:v>31.754765179799566</c:v>
                </c:pt>
                <c:pt idx="616">
                  <c:v>31.72528984083317</c:v>
                </c:pt>
                <c:pt idx="617">
                  <c:v>31.72528984083317</c:v>
                </c:pt>
                <c:pt idx="618">
                  <c:v>31.636863823933975</c:v>
                </c:pt>
                <c:pt idx="619">
                  <c:v>31.57791314600118</c:v>
                </c:pt>
                <c:pt idx="620">
                  <c:v>31.607388484967579</c:v>
                </c:pt>
                <c:pt idx="621">
                  <c:v>31.548437807034784</c:v>
                </c:pt>
                <c:pt idx="622">
                  <c:v>31.518962468068384</c:v>
                </c:pt>
                <c:pt idx="623">
                  <c:v>31.460011790135589</c:v>
                </c:pt>
                <c:pt idx="624">
                  <c:v>31.401061112202793</c:v>
                </c:pt>
                <c:pt idx="625">
                  <c:v>31.401061112202793</c:v>
                </c:pt>
                <c:pt idx="626">
                  <c:v>31.401061112202793</c:v>
                </c:pt>
                <c:pt idx="627">
                  <c:v>31.371585773236394</c:v>
                </c:pt>
                <c:pt idx="628">
                  <c:v>31.283159756337199</c:v>
                </c:pt>
                <c:pt idx="629">
                  <c:v>31.224209078404403</c:v>
                </c:pt>
                <c:pt idx="630">
                  <c:v>31.047357044606017</c:v>
                </c:pt>
                <c:pt idx="631">
                  <c:v>31.017881705639617</c:v>
                </c:pt>
                <c:pt idx="632">
                  <c:v>31.076832383572413</c:v>
                </c:pt>
                <c:pt idx="633">
                  <c:v>31.017881705639617</c:v>
                </c:pt>
                <c:pt idx="634">
                  <c:v>30.988406366673217</c:v>
                </c:pt>
                <c:pt idx="635">
                  <c:v>30.929455688740422</c:v>
                </c:pt>
                <c:pt idx="636">
                  <c:v>30.811554332874831</c:v>
                </c:pt>
                <c:pt idx="637">
                  <c:v>30.811554332874831</c:v>
                </c:pt>
                <c:pt idx="638">
                  <c:v>30.634702299076444</c:v>
                </c:pt>
                <c:pt idx="639">
                  <c:v>30.516800943210846</c:v>
                </c:pt>
                <c:pt idx="640">
                  <c:v>30.408724700334055</c:v>
                </c:pt>
                <c:pt idx="641">
                  <c:v>30.379249361367656</c:v>
                </c:pt>
                <c:pt idx="642">
                  <c:v>30.290823344468464</c:v>
                </c:pt>
                <c:pt idx="643">
                  <c:v>30.202397327569265</c:v>
                </c:pt>
                <c:pt idx="644">
                  <c:v>30.025545293770882</c:v>
                </c:pt>
                <c:pt idx="645">
                  <c:v>29.966594615838083</c:v>
                </c:pt>
                <c:pt idx="646">
                  <c:v>29.848693259972492</c:v>
                </c:pt>
                <c:pt idx="647">
                  <c:v>29.848693259972492</c:v>
                </c:pt>
                <c:pt idx="648">
                  <c:v>29.819217921006093</c:v>
                </c:pt>
                <c:pt idx="649">
                  <c:v>29.819217921006093</c:v>
                </c:pt>
                <c:pt idx="650">
                  <c:v>29.78974258203969</c:v>
                </c:pt>
                <c:pt idx="651">
                  <c:v>29.730791904106901</c:v>
                </c:pt>
                <c:pt idx="652">
                  <c:v>29.671841226174102</c:v>
                </c:pt>
                <c:pt idx="653">
                  <c:v>29.583415209274911</c:v>
                </c:pt>
                <c:pt idx="654">
                  <c:v>29.494989192375716</c:v>
                </c:pt>
                <c:pt idx="655">
                  <c:v>29.347612497543725</c:v>
                </c:pt>
                <c:pt idx="656">
                  <c:v>29.259186480644527</c:v>
                </c:pt>
                <c:pt idx="657">
                  <c:v>29.200235802711731</c:v>
                </c:pt>
                <c:pt idx="658">
                  <c:v>29.111809785812536</c:v>
                </c:pt>
                <c:pt idx="659">
                  <c:v>29.023383768913341</c:v>
                </c:pt>
                <c:pt idx="660">
                  <c:v>28.934957752014149</c:v>
                </c:pt>
                <c:pt idx="661">
                  <c:v>28.817056396148562</c:v>
                </c:pt>
                <c:pt idx="662">
                  <c:v>28.758105718215759</c:v>
                </c:pt>
                <c:pt idx="663">
                  <c:v>28.610729023383769</c:v>
                </c:pt>
                <c:pt idx="664">
                  <c:v>28.522303006484577</c:v>
                </c:pt>
                <c:pt idx="665">
                  <c:v>28.433876989585379</c:v>
                </c:pt>
                <c:pt idx="666">
                  <c:v>28.286500294753385</c:v>
                </c:pt>
                <c:pt idx="667">
                  <c:v>28.139123599921401</c:v>
                </c:pt>
                <c:pt idx="668">
                  <c:v>28.050697583022206</c:v>
                </c:pt>
                <c:pt idx="669">
                  <c:v>27.962271566123015</c:v>
                </c:pt>
                <c:pt idx="670">
                  <c:v>27.814894871291024</c:v>
                </c:pt>
                <c:pt idx="671">
                  <c:v>27.726468854391829</c:v>
                </c:pt>
                <c:pt idx="672">
                  <c:v>27.638042837492634</c:v>
                </c:pt>
                <c:pt idx="673">
                  <c:v>27.549616820593435</c:v>
                </c:pt>
                <c:pt idx="674">
                  <c:v>27.461190803694247</c:v>
                </c:pt>
                <c:pt idx="675">
                  <c:v>27.225388091963058</c:v>
                </c:pt>
                <c:pt idx="676">
                  <c:v>27.048536058164675</c:v>
                </c:pt>
                <c:pt idx="677">
                  <c:v>26.960110041265473</c:v>
                </c:pt>
                <c:pt idx="678">
                  <c:v>26.812733346433482</c:v>
                </c:pt>
                <c:pt idx="679">
                  <c:v>26.665356651601492</c:v>
                </c:pt>
                <c:pt idx="680">
                  <c:v>26.547455295735901</c:v>
                </c:pt>
                <c:pt idx="681">
                  <c:v>26.42955393987031</c:v>
                </c:pt>
                <c:pt idx="682">
                  <c:v>26.350953035959911</c:v>
                </c:pt>
                <c:pt idx="683">
                  <c:v>26.203576341127921</c:v>
                </c:pt>
                <c:pt idx="684">
                  <c:v>26.05619964629593</c:v>
                </c:pt>
                <c:pt idx="685">
                  <c:v>25.967773629396738</c:v>
                </c:pt>
                <c:pt idx="686">
                  <c:v>25.820396934564748</c:v>
                </c:pt>
                <c:pt idx="687">
                  <c:v>25.673020239732757</c:v>
                </c:pt>
                <c:pt idx="688">
                  <c:v>25.525643544900767</c:v>
                </c:pt>
                <c:pt idx="689">
                  <c:v>25.407742189035176</c:v>
                </c:pt>
                <c:pt idx="690">
                  <c:v>25.289840833169581</c:v>
                </c:pt>
                <c:pt idx="691">
                  <c:v>25.20141481627039</c:v>
                </c:pt>
                <c:pt idx="692">
                  <c:v>25.142464138337594</c:v>
                </c:pt>
                <c:pt idx="693">
                  <c:v>25.024562782472</c:v>
                </c:pt>
                <c:pt idx="694">
                  <c:v>24.906661426606409</c:v>
                </c:pt>
                <c:pt idx="695">
                  <c:v>24.818235409707214</c:v>
                </c:pt>
                <c:pt idx="696">
                  <c:v>24.700334053841623</c:v>
                </c:pt>
                <c:pt idx="697">
                  <c:v>24.670858714875223</c:v>
                </c:pt>
                <c:pt idx="698">
                  <c:v>24.641383375908827</c:v>
                </c:pt>
                <c:pt idx="699">
                  <c:v>24.552957359009632</c:v>
                </c:pt>
                <c:pt idx="700">
                  <c:v>24.464531342110433</c:v>
                </c:pt>
                <c:pt idx="701">
                  <c:v>24.346629986244846</c:v>
                </c:pt>
                <c:pt idx="702">
                  <c:v>24.199253291412852</c:v>
                </c:pt>
                <c:pt idx="703">
                  <c:v>24.140302613480056</c:v>
                </c:pt>
                <c:pt idx="704">
                  <c:v>24.081351935547261</c:v>
                </c:pt>
                <c:pt idx="705">
                  <c:v>24.051876596580861</c:v>
                </c:pt>
                <c:pt idx="706">
                  <c:v>24.022401257614465</c:v>
                </c:pt>
                <c:pt idx="707">
                  <c:v>23.992925918648066</c:v>
                </c:pt>
                <c:pt idx="708">
                  <c:v>23.875024562782475</c:v>
                </c:pt>
                <c:pt idx="709">
                  <c:v>23.875024562782475</c:v>
                </c:pt>
                <c:pt idx="710">
                  <c:v>23.757123206916884</c:v>
                </c:pt>
                <c:pt idx="711">
                  <c:v>23.698172528984081</c:v>
                </c:pt>
                <c:pt idx="712">
                  <c:v>23.668697190017689</c:v>
                </c:pt>
                <c:pt idx="713">
                  <c:v>23.58027117311849</c:v>
                </c:pt>
                <c:pt idx="714">
                  <c:v>23.521320495185698</c:v>
                </c:pt>
                <c:pt idx="715">
                  <c:v>23.432894478286499</c:v>
                </c:pt>
                <c:pt idx="716">
                  <c:v>23.403419139320103</c:v>
                </c:pt>
                <c:pt idx="717">
                  <c:v>23.285517783454509</c:v>
                </c:pt>
                <c:pt idx="718">
                  <c:v>23.226567105521713</c:v>
                </c:pt>
                <c:pt idx="719">
                  <c:v>23.167616427588918</c:v>
                </c:pt>
                <c:pt idx="720">
                  <c:v>23.108665749656122</c:v>
                </c:pt>
                <c:pt idx="721">
                  <c:v>23.020239732756927</c:v>
                </c:pt>
                <c:pt idx="722">
                  <c:v>22.872863037924937</c:v>
                </c:pt>
                <c:pt idx="723">
                  <c:v>22.637060326193755</c:v>
                </c:pt>
                <c:pt idx="724">
                  <c:v>22.489683631361761</c:v>
                </c:pt>
                <c:pt idx="725">
                  <c:v>22.35213204951857</c:v>
                </c:pt>
                <c:pt idx="726">
                  <c:v>22.204755354686583</c:v>
                </c:pt>
                <c:pt idx="727">
                  <c:v>22.17528001572018</c:v>
                </c:pt>
                <c:pt idx="728">
                  <c:v>21.762625270190608</c:v>
                </c:pt>
                <c:pt idx="729">
                  <c:v>21.703674592257812</c:v>
                </c:pt>
                <c:pt idx="730">
                  <c:v>21.526822558459422</c:v>
                </c:pt>
                <c:pt idx="731">
                  <c:v>21.379445863627431</c:v>
                </c:pt>
                <c:pt idx="732">
                  <c:v>21.232069168795441</c:v>
                </c:pt>
                <c:pt idx="733">
                  <c:v>21.055217134997054</c:v>
                </c:pt>
                <c:pt idx="734">
                  <c:v>20.789939084299469</c:v>
                </c:pt>
                <c:pt idx="735">
                  <c:v>20.554136372568284</c:v>
                </c:pt>
                <c:pt idx="736">
                  <c:v>20.436235016702692</c:v>
                </c:pt>
                <c:pt idx="737">
                  <c:v>20.200432304971507</c:v>
                </c:pt>
                <c:pt idx="738">
                  <c:v>20.02358027117312</c:v>
                </c:pt>
                <c:pt idx="739">
                  <c:v>19.87620357634113</c:v>
                </c:pt>
                <c:pt idx="740">
                  <c:v>19.610925525643545</c:v>
                </c:pt>
                <c:pt idx="741">
                  <c:v>19.375122813912359</c:v>
                </c:pt>
                <c:pt idx="742">
                  <c:v>19.227746119080368</c:v>
                </c:pt>
                <c:pt idx="743">
                  <c:v>19.050894085281982</c:v>
                </c:pt>
                <c:pt idx="744">
                  <c:v>18.932992729416387</c:v>
                </c:pt>
                <c:pt idx="745">
                  <c:v>18.844566712517196</c:v>
                </c:pt>
                <c:pt idx="746">
                  <c:v>18.697190017685205</c:v>
                </c:pt>
                <c:pt idx="747">
                  <c:v>18.638239339752406</c:v>
                </c:pt>
                <c:pt idx="748">
                  <c:v>18.549813322853215</c:v>
                </c:pt>
                <c:pt idx="749">
                  <c:v>18.46138730595402</c:v>
                </c:pt>
                <c:pt idx="750">
                  <c:v>18.314010611122029</c:v>
                </c:pt>
                <c:pt idx="751">
                  <c:v>18.117508351346043</c:v>
                </c:pt>
                <c:pt idx="752">
                  <c:v>18.058557673413247</c:v>
                </c:pt>
                <c:pt idx="753">
                  <c:v>17.970131656514052</c:v>
                </c:pt>
                <c:pt idx="754">
                  <c:v>17.881705639614857</c:v>
                </c:pt>
                <c:pt idx="755">
                  <c:v>17.763804283749266</c:v>
                </c:pt>
                <c:pt idx="756">
                  <c:v>17.675378266850071</c:v>
                </c:pt>
                <c:pt idx="757">
                  <c:v>17.645902927883672</c:v>
                </c:pt>
                <c:pt idx="758">
                  <c:v>17.586952249950873</c:v>
                </c:pt>
                <c:pt idx="759">
                  <c:v>17.557476910984477</c:v>
                </c:pt>
                <c:pt idx="760">
                  <c:v>17.498526233051681</c:v>
                </c:pt>
                <c:pt idx="761">
                  <c:v>17.380624877186087</c:v>
                </c:pt>
                <c:pt idx="762">
                  <c:v>17.292198860286895</c:v>
                </c:pt>
                <c:pt idx="763">
                  <c:v>17.1742975044213</c:v>
                </c:pt>
                <c:pt idx="764">
                  <c:v>17.115346826488505</c:v>
                </c:pt>
                <c:pt idx="765">
                  <c:v>17.026920809589313</c:v>
                </c:pt>
                <c:pt idx="766">
                  <c:v>16.967970131656511</c:v>
                </c:pt>
                <c:pt idx="767">
                  <c:v>16.909019453723715</c:v>
                </c:pt>
                <c:pt idx="768">
                  <c:v>16.879544114757323</c:v>
                </c:pt>
                <c:pt idx="769">
                  <c:v>16.761642758891725</c:v>
                </c:pt>
                <c:pt idx="770">
                  <c:v>16.614266064059738</c:v>
                </c:pt>
                <c:pt idx="771">
                  <c:v>16.496364708194143</c:v>
                </c:pt>
                <c:pt idx="772">
                  <c:v>16.378463352328552</c:v>
                </c:pt>
                <c:pt idx="773">
                  <c:v>16.290037335429357</c:v>
                </c:pt>
                <c:pt idx="774">
                  <c:v>16.172135979563766</c:v>
                </c:pt>
                <c:pt idx="775">
                  <c:v>16.113185301630971</c:v>
                </c:pt>
                <c:pt idx="776">
                  <c:v>16.054234623698175</c:v>
                </c:pt>
                <c:pt idx="777">
                  <c:v>15.965808606798978</c:v>
                </c:pt>
                <c:pt idx="778">
                  <c:v>15.93633326783258</c:v>
                </c:pt>
                <c:pt idx="779">
                  <c:v>15.847907250933387</c:v>
                </c:pt>
                <c:pt idx="780">
                  <c:v>15.78895657300059</c:v>
                </c:pt>
                <c:pt idx="781">
                  <c:v>15.700530556101397</c:v>
                </c:pt>
                <c:pt idx="782">
                  <c:v>15.612104539202202</c:v>
                </c:pt>
                <c:pt idx="783">
                  <c:v>15.494203183336609</c:v>
                </c:pt>
                <c:pt idx="784">
                  <c:v>15.346826488504616</c:v>
                </c:pt>
                <c:pt idx="785">
                  <c:v>15.199449793672626</c:v>
                </c:pt>
                <c:pt idx="786">
                  <c:v>15.052073098840637</c:v>
                </c:pt>
                <c:pt idx="787">
                  <c:v>14.934171742975044</c:v>
                </c:pt>
                <c:pt idx="788">
                  <c:v>14.875221065042249</c:v>
                </c:pt>
                <c:pt idx="789">
                  <c:v>14.757319709176656</c:v>
                </c:pt>
                <c:pt idx="790">
                  <c:v>14.639418353311065</c:v>
                </c:pt>
                <c:pt idx="791">
                  <c:v>14.55099233641187</c:v>
                </c:pt>
                <c:pt idx="792">
                  <c:v>14.492041658479074</c:v>
                </c:pt>
                <c:pt idx="793">
                  <c:v>14.37414030261348</c:v>
                </c:pt>
                <c:pt idx="794">
                  <c:v>14.207113381803889</c:v>
                </c:pt>
                <c:pt idx="795">
                  <c:v>14.059736686971899</c:v>
                </c:pt>
                <c:pt idx="796">
                  <c:v>13.912359992139912</c:v>
                </c:pt>
                <c:pt idx="797">
                  <c:v>13.735507958341522</c:v>
                </c:pt>
                <c:pt idx="798">
                  <c:v>13.588131263509531</c:v>
                </c:pt>
                <c:pt idx="799">
                  <c:v>13.440754568677541</c:v>
                </c:pt>
                <c:pt idx="800">
                  <c:v>13.293377873845552</c:v>
                </c:pt>
                <c:pt idx="801">
                  <c:v>13.175476517979956</c:v>
                </c:pt>
                <c:pt idx="802">
                  <c:v>13.057575162114365</c:v>
                </c:pt>
                <c:pt idx="803">
                  <c:v>12.939673806248772</c:v>
                </c:pt>
                <c:pt idx="804">
                  <c:v>12.792297111416781</c:v>
                </c:pt>
                <c:pt idx="805">
                  <c:v>12.615445077618393</c:v>
                </c:pt>
                <c:pt idx="806">
                  <c:v>12.438593043820005</c:v>
                </c:pt>
                <c:pt idx="807">
                  <c:v>12.261741010021614</c:v>
                </c:pt>
                <c:pt idx="808">
                  <c:v>12.114364315189626</c:v>
                </c:pt>
                <c:pt idx="809">
                  <c:v>11.996462959324033</c:v>
                </c:pt>
                <c:pt idx="810">
                  <c:v>11.878561603458442</c:v>
                </c:pt>
                <c:pt idx="811">
                  <c:v>11.878561603458442</c:v>
                </c:pt>
                <c:pt idx="812">
                  <c:v>11.790135586559245</c:v>
                </c:pt>
                <c:pt idx="813">
                  <c:v>11.672234230693654</c:v>
                </c:pt>
                <c:pt idx="814">
                  <c:v>11.583808213794459</c:v>
                </c:pt>
                <c:pt idx="815">
                  <c:v>11.465906857928868</c:v>
                </c:pt>
                <c:pt idx="816">
                  <c:v>11.377480841029671</c:v>
                </c:pt>
                <c:pt idx="817">
                  <c:v>11.28905482413048</c:v>
                </c:pt>
                <c:pt idx="818">
                  <c:v>11.171153468264885</c:v>
                </c:pt>
                <c:pt idx="819">
                  <c:v>11.082727451365692</c:v>
                </c:pt>
                <c:pt idx="820">
                  <c:v>11.023776773432896</c:v>
                </c:pt>
                <c:pt idx="821">
                  <c:v>10.935350756533699</c:v>
                </c:pt>
                <c:pt idx="822">
                  <c:v>10.846924739634508</c:v>
                </c:pt>
                <c:pt idx="823">
                  <c:v>10.699548044802516</c:v>
                </c:pt>
                <c:pt idx="824">
                  <c:v>10.64059736686972</c:v>
                </c:pt>
                <c:pt idx="825">
                  <c:v>10.522696011004125</c:v>
                </c:pt>
                <c:pt idx="826">
                  <c:v>10.493220672037729</c:v>
                </c:pt>
                <c:pt idx="827">
                  <c:v>10.463745333071332</c:v>
                </c:pt>
                <c:pt idx="828">
                  <c:v>10.434269994104934</c:v>
                </c:pt>
                <c:pt idx="829">
                  <c:v>10.404794655138536</c:v>
                </c:pt>
                <c:pt idx="830">
                  <c:v>10.375319316172135</c:v>
                </c:pt>
                <c:pt idx="831">
                  <c:v>10.375319316172135</c:v>
                </c:pt>
                <c:pt idx="832">
                  <c:v>10.345843977205737</c:v>
                </c:pt>
                <c:pt idx="833">
                  <c:v>10.227942621340146</c:v>
                </c:pt>
                <c:pt idx="834">
                  <c:v>10.119866378463353</c:v>
                </c:pt>
                <c:pt idx="835">
                  <c:v>10.060915700530556</c:v>
                </c:pt>
                <c:pt idx="836">
                  <c:v>10.060915700530556</c:v>
                </c:pt>
                <c:pt idx="837">
                  <c:v>10.031440361564158</c:v>
                </c:pt>
                <c:pt idx="838">
                  <c:v>10.00196502259776</c:v>
                </c:pt>
                <c:pt idx="839">
                  <c:v>10.031440361564158</c:v>
                </c:pt>
                <c:pt idx="840">
                  <c:v>10.060915700530556</c:v>
                </c:pt>
                <c:pt idx="841">
                  <c:v>10.031440361564158</c:v>
                </c:pt>
                <c:pt idx="842">
                  <c:v>10.031440361564158</c:v>
                </c:pt>
                <c:pt idx="843">
                  <c:v>10.031440361564158</c:v>
                </c:pt>
                <c:pt idx="844">
                  <c:v>9.9430143446649648</c:v>
                </c:pt>
                <c:pt idx="845">
                  <c:v>9.9135390056985671</c:v>
                </c:pt>
                <c:pt idx="846">
                  <c:v>9.8545883277657698</c:v>
                </c:pt>
                <c:pt idx="847">
                  <c:v>9.825112988799372</c:v>
                </c:pt>
                <c:pt idx="848">
                  <c:v>9.7956376498329742</c:v>
                </c:pt>
                <c:pt idx="849">
                  <c:v>9.736686971900177</c:v>
                </c:pt>
                <c:pt idx="850">
                  <c:v>9.7072116329337792</c:v>
                </c:pt>
                <c:pt idx="851">
                  <c:v>9.7072116329337792</c:v>
                </c:pt>
                <c:pt idx="852">
                  <c:v>9.6777362939673814</c:v>
                </c:pt>
                <c:pt idx="853">
                  <c:v>9.6482609550009819</c:v>
                </c:pt>
                <c:pt idx="854">
                  <c:v>9.5893102770681864</c:v>
                </c:pt>
                <c:pt idx="855">
                  <c:v>9.5598349381017886</c:v>
                </c:pt>
                <c:pt idx="856">
                  <c:v>9.5303595991353909</c:v>
                </c:pt>
                <c:pt idx="857">
                  <c:v>9.5008842601689931</c:v>
                </c:pt>
                <c:pt idx="858">
                  <c:v>9.4714089212025954</c:v>
                </c:pt>
                <c:pt idx="859">
                  <c:v>9.4419335822361958</c:v>
                </c:pt>
                <c:pt idx="860">
                  <c:v>9.3829829043034003</c:v>
                </c:pt>
                <c:pt idx="861">
                  <c:v>9.3535075653370026</c:v>
                </c:pt>
                <c:pt idx="862">
                  <c:v>9.3240322263706048</c:v>
                </c:pt>
                <c:pt idx="863">
                  <c:v>9.3240322263706048</c:v>
                </c:pt>
                <c:pt idx="864">
                  <c:v>9.3240322263706048</c:v>
                </c:pt>
                <c:pt idx="865">
                  <c:v>9.2945568874042053</c:v>
                </c:pt>
                <c:pt idx="866">
                  <c:v>9.2650815484378075</c:v>
                </c:pt>
                <c:pt idx="867">
                  <c:v>9.235606209471408</c:v>
                </c:pt>
                <c:pt idx="868">
                  <c:v>9.1766555315386142</c:v>
                </c:pt>
                <c:pt idx="869">
                  <c:v>9.1471801925722147</c:v>
                </c:pt>
                <c:pt idx="870">
                  <c:v>9.117704853605817</c:v>
                </c:pt>
                <c:pt idx="871">
                  <c:v>9.117704853605817</c:v>
                </c:pt>
                <c:pt idx="872">
                  <c:v>9.0882295146394192</c:v>
                </c:pt>
                <c:pt idx="873">
                  <c:v>9.0587541756730214</c:v>
                </c:pt>
                <c:pt idx="874">
                  <c:v>9.0292788367066237</c:v>
                </c:pt>
                <c:pt idx="875">
                  <c:v>8.9998034977402241</c:v>
                </c:pt>
                <c:pt idx="876">
                  <c:v>8.9703281587738264</c:v>
                </c:pt>
                <c:pt idx="877">
                  <c:v>8.9703281587738264</c:v>
                </c:pt>
                <c:pt idx="878">
                  <c:v>8.9703281587738264</c:v>
                </c:pt>
                <c:pt idx="879">
                  <c:v>9.0292788367066237</c:v>
                </c:pt>
                <c:pt idx="880">
                  <c:v>9.0292788367066237</c:v>
                </c:pt>
                <c:pt idx="881">
                  <c:v>8.9998034977402241</c:v>
                </c:pt>
                <c:pt idx="882">
                  <c:v>8.9703281587738264</c:v>
                </c:pt>
                <c:pt idx="883">
                  <c:v>8.9703281587738264</c:v>
                </c:pt>
                <c:pt idx="884">
                  <c:v>8.9408528198074286</c:v>
                </c:pt>
                <c:pt idx="885">
                  <c:v>8.9113774808410309</c:v>
                </c:pt>
                <c:pt idx="886">
                  <c:v>8.9113774808410309</c:v>
                </c:pt>
                <c:pt idx="887">
                  <c:v>8.8819021418746331</c:v>
                </c:pt>
                <c:pt idx="888">
                  <c:v>8.8819021418746331</c:v>
                </c:pt>
                <c:pt idx="889">
                  <c:v>8.8327765769306357</c:v>
                </c:pt>
                <c:pt idx="890">
                  <c:v>8.7934761249754363</c:v>
                </c:pt>
                <c:pt idx="891">
                  <c:v>8.7541756730202405</c:v>
                </c:pt>
                <c:pt idx="892">
                  <c:v>8.705050108076243</c:v>
                </c:pt>
                <c:pt idx="893">
                  <c:v>8.6853998820986451</c:v>
                </c:pt>
                <c:pt idx="894">
                  <c:v>8.6460994301434475</c:v>
                </c:pt>
                <c:pt idx="895">
                  <c:v>8.6264492041658478</c:v>
                </c:pt>
                <c:pt idx="896">
                  <c:v>8.5773236392218504</c:v>
                </c:pt>
                <c:pt idx="897">
                  <c:v>8.5380231872666545</c:v>
                </c:pt>
                <c:pt idx="898">
                  <c:v>8.5183729612890566</c:v>
                </c:pt>
                <c:pt idx="899">
                  <c:v>8.4987227353114569</c:v>
                </c:pt>
                <c:pt idx="900">
                  <c:v>8.508547848300255</c:v>
                </c:pt>
                <c:pt idx="901">
                  <c:v>8.4888976223226589</c:v>
                </c:pt>
                <c:pt idx="902">
                  <c:v>8.4692473963450592</c:v>
                </c:pt>
                <c:pt idx="903">
                  <c:v>8.4299469443898598</c:v>
                </c:pt>
                <c:pt idx="904">
                  <c:v>8.390646492434664</c:v>
                </c:pt>
                <c:pt idx="905">
                  <c:v>8.3611711534682644</c:v>
                </c:pt>
                <c:pt idx="906">
                  <c:v>8.3218707015130668</c:v>
                </c:pt>
                <c:pt idx="907">
                  <c:v>8.2923953625466709</c:v>
                </c:pt>
                <c:pt idx="908">
                  <c:v>8.2530949105914733</c:v>
                </c:pt>
                <c:pt idx="909">
                  <c:v>8.2039693456474758</c:v>
                </c:pt>
                <c:pt idx="910">
                  <c:v>8.1744940066810781</c:v>
                </c:pt>
                <c:pt idx="911">
                  <c:v>8.1646688936922764</c:v>
                </c:pt>
                <c:pt idx="912">
                  <c:v>8.1548437807034784</c:v>
                </c:pt>
                <c:pt idx="913">
                  <c:v>8.1155433287482808</c:v>
                </c:pt>
                <c:pt idx="914">
                  <c:v>8.086067989781883</c:v>
                </c:pt>
                <c:pt idx="915">
                  <c:v>8.0369424248378856</c:v>
                </c:pt>
                <c:pt idx="916">
                  <c:v>7.9779917469050901</c:v>
                </c:pt>
                <c:pt idx="917">
                  <c:v>7.9386912949498916</c:v>
                </c:pt>
                <c:pt idx="918">
                  <c:v>7.9190410689722937</c:v>
                </c:pt>
                <c:pt idx="919">
                  <c:v>7.8993908429946957</c:v>
                </c:pt>
                <c:pt idx="920">
                  <c:v>7.8895657300058959</c:v>
                </c:pt>
                <c:pt idx="921">
                  <c:v>7.8600903910394964</c:v>
                </c:pt>
                <c:pt idx="922">
                  <c:v>7.8207899390842996</c:v>
                </c:pt>
                <c:pt idx="923">
                  <c:v>7.8109648260955016</c:v>
                </c:pt>
                <c:pt idx="924">
                  <c:v>7.7913146001179019</c:v>
                </c:pt>
                <c:pt idx="925">
                  <c:v>7.7127136962075067</c:v>
                </c:pt>
                <c:pt idx="926">
                  <c:v>7.6832383572411098</c:v>
                </c:pt>
                <c:pt idx="927">
                  <c:v>7.6341127922971124</c:v>
                </c:pt>
                <c:pt idx="928">
                  <c:v>7.6242876793083116</c:v>
                </c:pt>
                <c:pt idx="929">
                  <c:v>7.6046374533307146</c:v>
                </c:pt>
                <c:pt idx="930">
                  <c:v>7.5653370013755161</c:v>
                </c:pt>
                <c:pt idx="931">
                  <c:v>7.5358616624091184</c:v>
                </c:pt>
                <c:pt idx="932">
                  <c:v>7.4670858714875221</c:v>
                </c:pt>
                <c:pt idx="933">
                  <c:v>7.4081351935547266</c:v>
                </c:pt>
                <c:pt idx="934">
                  <c:v>7.35900962861073</c:v>
                </c:pt>
                <c:pt idx="935">
                  <c:v>7.3491845156219302</c:v>
                </c:pt>
                <c:pt idx="936">
                  <c:v>7.3393594026331304</c:v>
                </c:pt>
                <c:pt idx="937">
                  <c:v>7.3000589506779328</c:v>
                </c:pt>
                <c:pt idx="938">
                  <c:v>7.2902338376891338</c:v>
                </c:pt>
                <c:pt idx="939">
                  <c:v>7.280408724700334</c:v>
                </c:pt>
                <c:pt idx="940">
                  <c:v>7.260758498722736</c:v>
                </c:pt>
                <c:pt idx="941">
                  <c:v>7.2411082727451381</c:v>
                </c:pt>
                <c:pt idx="942">
                  <c:v>7.2214580467675384</c:v>
                </c:pt>
                <c:pt idx="943">
                  <c:v>7.2116329337787386</c:v>
                </c:pt>
                <c:pt idx="944">
                  <c:v>7.1919827078011407</c:v>
                </c:pt>
                <c:pt idx="945">
                  <c:v>7.162507368834742</c:v>
                </c:pt>
                <c:pt idx="946">
                  <c:v>7.1526822558459422</c:v>
                </c:pt>
                <c:pt idx="947">
                  <c:v>7.1330320298683425</c:v>
                </c:pt>
                <c:pt idx="948">
                  <c:v>7.1232069168795444</c:v>
                </c:pt>
                <c:pt idx="949">
                  <c:v>7.1133818038907464</c:v>
                </c:pt>
                <c:pt idx="950">
                  <c:v>7.0937315779131467</c:v>
                </c:pt>
                <c:pt idx="951">
                  <c:v>7.0544311259579482</c:v>
                </c:pt>
                <c:pt idx="952">
                  <c:v>7.0446060129691501</c:v>
                </c:pt>
                <c:pt idx="953">
                  <c:v>7.0347808999803503</c:v>
                </c:pt>
                <c:pt idx="954">
                  <c:v>7.0053055610139507</c:v>
                </c:pt>
                <c:pt idx="955">
                  <c:v>6.9954804480251527</c:v>
                </c:pt>
                <c:pt idx="956">
                  <c:v>6.9758302220475539</c:v>
                </c:pt>
                <c:pt idx="957">
                  <c:v>6.956179996069956</c:v>
                </c:pt>
                <c:pt idx="958">
                  <c:v>6.9267046571035564</c:v>
                </c:pt>
                <c:pt idx="959">
                  <c:v>6.9168795441147584</c:v>
                </c:pt>
                <c:pt idx="960">
                  <c:v>6.9267046571035564</c:v>
                </c:pt>
                <c:pt idx="961">
                  <c:v>6.8874042051483588</c:v>
                </c:pt>
                <c:pt idx="962">
                  <c:v>6.8677539791707609</c:v>
                </c:pt>
                <c:pt idx="963">
                  <c:v>6.8481037531931621</c:v>
                </c:pt>
                <c:pt idx="964">
                  <c:v>6.8284535272155642</c:v>
                </c:pt>
                <c:pt idx="965">
                  <c:v>6.8088033012379645</c:v>
                </c:pt>
                <c:pt idx="966">
                  <c:v>6.8088033012379645</c:v>
                </c:pt>
                <c:pt idx="967">
                  <c:v>6.7989781882491647</c:v>
                </c:pt>
                <c:pt idx="968">
                  <c:v>6.7793279622715668</c:v>
                </c:pt>
                <c:pt idx="969">
                  <c:v>6.7695028492827669</c:v>
                </c:pt>
                <c:pt idx="970">
                  <c:v>6.7400275103163683</c:v>
                </c:pt>
                <c:pt idx="971">
                  <c:v>6.7400275103163683</c:v>
                </c:pt>
                <c:pt idx="972">
                  <c:v>6.7400275103163683</c:v>
                </c:pt>
                <c:pt idx="973">
                  <c:v>6.7203772843387704</c:v>
                </c:pt>
                <c:pt idx="974">
                  <c:v>6.7007270583611724</c:v>
                </c:pt>
                <c:pt idx="975">
                  <c:v>6.6712517193947747</c:v>
                </c:pt>
                <c:pt idx="976">
                  <c:v>6.6712517193947747</c:v>
                </c:pt>
                <c:pt idx="977">
                  <c:v>6.6614266064059731</c:v>
                </c:pt>
                <c:pt idx="978">
                  <c:v>6.6417763804283743</c:v>
                </c:pt>
                <c:pt idx="979">
                  <c:v>6.6221261544507772</c:v>
                </c:pt>
                <c:pt idx="980">
                  <c:v>6.5926508154843768</c:v>
                </c:pt>
                <c:pt idx="981">
                  <c:v>6.5730005895067807</c:v>
                </c:pt>
                <c:pt idx="982">
                  <c:v>6.5730005895067807</c:v>
                </c:pt>
                <c:pt idx="983">
                  <c:v>6.5631754765179799</c:v>
                </c:pt>
                <c:pt idx="984">
                  <c:v>6.5631754765179799</c:v>
                </c:pt>
                <c:pt idx="985">
                  <c:v>6.5337001375515822</c:v>
                </c:pt>
                <c:pt idx="986">
                  <c:v>6.5140499115739825</c:v>
                </c:pt>
                <c:pt idx="987">
                  <c:v>6.4845745726075847</c:v>
                </c:pt>
                <c:pt idx="988">
                  <c:v>6.4649243466299868</c:v>
                </c:pt>
                <c:pt idx="989">
                  <c:v>6.455099233641187</c:v>
                </c:pt>
                <c:pt idx="990">
                  <c:v>6.4452741206523871</c:v>
                </c:pt>
                <c:pt idx="991">
                  <c:v>6.4452741206523871</c:v>
                </c:pt>
                <c:pt idx="992">
                  <c:v>6.4256238946747892</c:v>
                </c:pt>
                <c:pt idx="993">
                  <c:v>6.4157987816859903</c:v>
                </c:pt>
                <c:pt idx="994">
                  <c:v>6.3961485557083906</c:v>
                </c:pt>
                <c:pt idx="995">
                  <c:v>6.3961485557083906</c:v>
                </c:pt>
                <c:pt idx="996">
                  <c:v>6.3961485557083906</c:v>
                </c:pt>
                <c:pt idx="997">
                  <c:v>6.3666732167419928</c:v>
                </c:pt>
                <c:pt idx="998">
                  <c:v>6.3371978777755951</c:v>
                </c:pt>
                <c:pt idx="999">
                  <c:v>6.3077225388091964</c:v>
                </c:pt>
                <c:pt idx="1000">
                  <c:v>6.2880723128315985</c:v>
                </c:pt>
                <c:pt idx="1001">
                  <c:v>6.2782471998427987</c:v>
                </c:pt>
                <c:pt idx="1002">
                  <c:v>6.2684220868539988</c:v>
                </c:pt>
                <c:pt idx="1003">
                  <c:v>6.2585969738652008</c:v>
                </c:pt>
                <c:pt idx="1004">
                  <c:v>6.2487718608764</c:v>
                </c:pt>
                <c:pt idx="1005">
                  <c:v>6.2291216348988012</c:v>
                </c:pt>
                <c:pt idx="1006">
                  <c:v>6.2094714089212033</c:v>
                </c:pt>
                <c:pt idx="1007">
                  <c:v>6.1996462959324035</c:v>
                </c:pt>
                <c:pt idx="1008">
                  <c:v>6.1996462959324035</c:v>
                </c:pt>
                <c:pt idx="1009">
                  <c:v>6.1701709569660048</c:v>
                </c:pt>
                <c:pt idx="1010">
                  <c:v>6.1505207309884069</c:v>
                </c:pt>
                <c:pt idx="1011">
                  <c:v>6.1406956179996071</c:v>
                </c:pt>
                <c:pt idx="1012">
                  <c:v>6.1308705050108072</c:v>
                </c:pt>
                <c:pt idx="1013">
                  <c:v>6.1406956179996071</c:v>
                </c:pt>
                <c:pt idx="1014">
                  <c:v>6.1308705050108072</c:v>
                </c:pt>
                <c:pt idx="1015">
                  <c:v>6.1210453920220083</c:v>
                </c:pt>
                <c:pt idx="1016">
                  <c:v>6.1112202790332093</c:v>
                </c:pt>
                <c:pt idx="1017">
                  <c:v>6.0915700530556105</c:v>
                </c:pt>
                <c:pt idx="1018">
                  <c:v>6.0817449400668115</c:v>
                </c:pt>
                <c:pt idx="1019">
                  <c:v>6.0817449400668115</c:v>
                </c:pt>
                <c:pt idx="1020">
                  <c:v>6.0915700530556105</c:v>
                </c:pt>
                <c:pt idx="1021">
                  <c:v>6.0817449400668115</c:v>
                </c:pt>
                <c:pt idx="1022">
                  <c:v>6.0719198270780117</c:v>
                </c:pt>
                <c:pt idx="1023">
                  <c:v>6.0620947140892127</c:v>
                </c:pt>
                <c:pt idx="1024">
                  <c:v>6.0424444881116131</c:v>
                </c:pt>
                <c:pt idx="1025">
                  <c:v>6.0326193751228141</c:v>
                </c:pt>
                <c:pt idx="1026">
                  <c:v>6.0326193751228141</c:v>
                </c:pt>
                <c:pt idx="1027">
                  <c:v>6.0227942621340143</c:v>
                </c:pt>
                <c:pt idx="1028">
                  <c:v>6.0129691491452153</c:v>
                </c:pt>
                <c:pt idx="1029">
                  <c:v>6.0031440361564155</c:v>
                </c:pt>
                <c:pt idx="1030">
                  <c:v>5.9933189231676165</c:v>
                </c:pt>
                <c:pt idx="1031">
                  <c:v>5.9933189231676165</c:v>
                </c:pt>
                <c:pt idx="1032">
                  <c:v>5.9933189231676165</c:v>
                </c:pt>
                <c:pt idx="1033">
                  <c:v>5.9736686971900177</c:v>
                </c:pt>
                <c:pt idx="1034">
                  <c:v>5.9736686971900177</c:v>
                </c:pt>
                <c:pt idx="1035">
                  <c:v>5.9540184712124198</c:v>
                </c:pt>
                <c:pt idx="1036">
                  <c:v>5.9147180192572222</c:v>
                </c:pt>
                <c:pt idx="1037">
                  <c:v>5.9147180192572222</c:v>
                </c:pt>
                <c:pt idx="1038">
                  <c:v>5.9147180192572222</c:v>
                </c:pt>
                <c:pt idx="1039">
                  <c:v>5.8950677932796225</c:v>
                </c:pt>
                <c:pt idx="1040">
                  <c:v>5.8754175673020246</c:v>
                </c:pt>
                <c:pt idx="1041">
                  <c:v>5.8557673413244258</c:v>
                </c:pt>
                <c:pt idx="1042">
                  <c:v>5.836117115346827</c:v>
                </c:pt>
                <c:pt idx="1043">
                  <c:v>5.836117115346827</c:v>
                </c:pt>
                <c:pt idx="1044">
                  <c:v>5.836117115346827</c:v>
                </c:pt>
                <c:pt idx="1045">
                  <c:v>5.8164668893692282</c:v>
                </c:pt>
                <c:pt idx="1046">
                  <c:v>5.7869915504028295</c:v>
                </c:pt>
                <c:pt idx="1047">
                  <c:v>5.737865985458833</c:v>
                </c:pt>
                <c:pt idx="1048">
                  <c:v>5.737865985458833</c:v>
                </c:pt>
                <c:pt idx="1049">
                  <c:v>5.7280408724700331</c:v>
                </c:pt>
                <c:pt idx="1050">
                  <c:v>5.6985655335036354</c:v>
                </c:pt>
                <c:pt idx="1051">
                  <c:v>5.6887404205148355</c:v>
                </c:pt>
                <c:pt idx="1052">
                  <c:v>5.6887404205148355</c:v>
                </c:pt>
                <c:pt idx="1053">
                  <c:v>5.6592650815484387</c:v>
                </c:pt>
                <c:pt idx="1054">
                  <c:v>5.6494399685596388</c:v>
                </c:pt>
                <c:pt idx="1055">
                  <c:v>5.639614855570839</c:v>
                </c:pt>
                <c:pt idx="1056">
                  <c:v>5.6494399685596388</c:v>
                </c:pt>
                <c:pt idx="1057">
                  <c:v>5.6101395166044412</c:v>
                </c:pt>
                <c:pt idx="1058">
                  <c:v>5.5904892906268424</c:v>
                </c:pt>
                <c:pt idx="1059">
                  <c:v>5.5708390646492436</c:v>
                </c:pt>
                <c:pt idx="1060">
                  <c:v>5.5511888386716457</c:v>
                </c:pt>
                <c:pt idx="1061">
                  <c:v>5.531538612694046</c:v>
                </c:pt>
                <c:pt idx="1062">
                  <c:v>5.5217134997052471</c:v>
                </c:pt>
                <c:pt idx="1063">
                  <c:v>5.531538612694046</c:v>
                </c:pt>
                <c:pt idx="1064">
                  <c:v>5.531538612694046</c:v>
                </c:pt>
                <c:pt idx="1065">
                  <c:v>5.5118883867164481</c:v>
                </c:pt>
                <c:pt idx="1066">
                  <c:v>5.531538612694046</c:v>
                </c:pt>
                <c:pt idx="1067">
                  <c:v>5.5413637256828459</c:v>
                </c:pt>
                <c:pt idx="1068">
                  <c:v>5.5610139516604447</c:v>
                </c:pt>
                <c:pt idx="1069">
                  <c:v>5.5511888386716457</c:v>
                </c:pt>
                <c:pt idx="1070">
                  <c:v>5.5217134997052471</c:v>
                </c:pt>
                <c:pt idx="1071">
                  <c:v>5.4922381607388484</c:v>
                </c:pt>
                <c:pt idx="1072">
                  <c:v>5.4627628217724506</c:v>
                </c:pt>
                <c:pt idx="1073">
                  <c:v>5.4627628217724506</c:v>
                </c:pt>
                <c:pt idx="1074">
                  <c:v>5.4627628217724506</c:v>
                </c:pt>
                <c:pt idx="1075">
                  <c:v>5.4529377087836517</c:v>
                </c:pt>
                <c:pt idx="1076">
                  <c:v>5.4431125957948518</c:v>
                </c:pt>
                <c:pt idx="1077">
                  <c:v>5.433287482806052</c:v>
                </c:pt>
                <c:pt idx="1078">
                  <c:v>5.4234623698172539</c:v>
                </c:pt>
                <c:pt idx="1079">
                  <c:v>5.4234623698172539</c:v>
                </c:pt>
                <c:pt idx="1080">
                  <c:v>5.433287482806052</c:v>
                </c:pt>
                <c:pt idx="1081">
                  <c:v>5.4038121438396542</c:v>
                </c:pt>
                <c:pt idx="1082">
                  <c:v>5.3645116918844566</c:v>
                </c:pt>
                <c:pt idx="1083">
                  <c:v>5.3350363529180589</c:v>
                </c:pt>
                <c:pt idx="1084">
                  <c:v>5.3448614659068578</c:v>
                </c:pt>
                <c:pt idx="1085">
                  <c:v>5.3546865788956577</c:v>
                </c:pt>
                <c:pt idx="1086">
                  <c:v>5.3448614659068578</c:v>
                </c:pt>
                <c:pt idx="1087">
                  <c:v>5.3448614659068578</c:v>
                </c:pt>
                <c:pt idx="1088">
                  <c:v>5.3252112399292599</c:v>
                </c:pt>
                <c:pt idx="1089">
                  <c:v>5.3055610139516611</c:v>
                </c:pt>
                <c:pt idx="1090">
                  <c:v>5.3055610139516611</c:v>
                </c:pt>
                <c:pt idx="1091">
                  <c:v>5.3252112399292599</c:v>
                </c:pt>
                <c:pt idx="1092">
                  <c:v>5.3350363529180589</c:v>
                </c:pt>
                <c:pt idx="1093">
                  <c:v>5.3055610139516611</c:v>
                </c:pt>
                <c:pt idx="1094">
                  <c:v>5.2760856749852625</c:v>
                </c:pt>
                <c:pt idx="1095">
                  <c:v>5.2466103360188647</c:v>
                </c:pt>
                <c:pt idx="1096">
                  <c:v>5.2269601100412659</c:v>
                </c:pt>
                <c:pt idx="1097">
                  <c:v>5.1974847710748673</c:v>
                </c:pt>
                <c:pt idx="1098">
                  <c:v>5.1778345450972694</c:v>
                </c:pt>
                <c:pt idx="1099">
                  <c:v>5.1876596580860674</c:v>
                </c:pt>
                <c:pt idx="1100">
                  <c:v>5.1876596580860674</c:v>
                </c:pt>
                <c:pt idx="1101">
                  <c:v>5.1778345450972694</c:v>
                </c:pt>
                <c:pt idx="1102">
                  <c:v>5.1483592061308698</c:v>
                </c:pt>
                <c:pt idx="1103">
                  <c:v>5.1483592061308698</c:v>
                </c:pt>
                <c:pt idx="1104">
                  <c:v>5.1581843191196697</c:v>
                </c:pt>
                <c:pt idx="1105">
                  <c:v>5.1483592061308698</c:v>
                </c:pt>
                <c:pt idx="1106">
                  <c:v>5.118883867164473</c:v>
                </c:pt>
                <c:pt idx="1107">
                  <c:v>5.0795834152092754</c:v>
                </c:pt>
                <c:pt idx="1108">
                  <c:v>5.0501080762428767</c:v>
                </c:pt>
                <c:pt idx="1109">
                  <c:v>5.0501080762428767</c:v>
                </c:pt>
                <c:pt idx="1110">
                  <c:v>5.0501080762428767</c:v>
                </c:pt>
                <c:pt idx="1111">
                  <c:v>5.0304578502652779</c:v>
                </c:pt>
                <c:pt idx="1112">
                  <c:v>5.0009825112988802</c:v>
                </c:pt>
                <c:pt idx="1113">
                  <c:v>4.9420318333660838</c:v>
                </c:pt>
                <c:pt idx="1114">
                  <c:v>4.9322067203772848</c:v>
                </c:pt>
                <c:pt idx="1115">
                  <c:v>4.9715071723324824</c:v>
                </c:pt>
                <c:pt idx="1116">
                  <c:v>4.9911573983100803</c:v>
                </c:pt>
                <c:pt idx="1117">
                  <c:v>4.9518569463548827</c:v>
                </c:pt>
                <c:pt idx="1118">
                  <c:v>4.9420318333660838</c:v>
                </c:pt>
                <c:pt idx="1119">
                  <c:v>4.912556494399686</c:v>
                </c:pt>
                <c:pt idx="1120">
                  <c:v>4.8732560424444884</c:v>
                </c:pt>
                <c:pt idx="1121">
                  <c:v>4.8536058164668896</c:v>
                </c:pt>
                <c:pt idx="1122">
                  <c:v>4.8437807034780898</c:v>
                </c:pt>
                <c:pt idx="1123">
                  <c:v>4.824130477500491</c:v>
                </c:pt>
                <c:pt idx="1124">
                  <c:v>4.814305364511692</c:v>
                </c:pt>
                <c:pt idx="1125">
                  <c:v>4.8437807034780898</c:v>
                </c:pt>
                <c:pt idx="1126">
                  <c:v>4.8634309294556886</c:v>
                </c:pt>
                <c:pt idx="1127">
                  <c:v>4.8732560424444884</c:v>
                </c:pt>
                <c:pt idx="1128">
                  <c:v>4.8732560424444884</c:v>
                </c:pt>
                <c:pt idx="1129">
                  <c:v>4.8536058164668896</c:v>
                </c:pt>
                <c:pt idx="1130">
                  <c:v>4.824130477500491</c:v>
                </c:pt>
                <c:pt idx="1131">
                  <c:v>4.7848300255452942</c:v>
                </c:pt>
                <c:pt idx="1132">
                  <c:v>4.7553546865788956</c:v>
                </c:pt>
                <c:pt idx="1133">
                  <c:v>4.7258793476124978</c:v>
                </c:pt>
                <c:pt idx="1134">
                  <c:v>4.716054234623698</c:v>
                </c:pt>
                <c:pt idx="1135">
                  <c:v>4.716054234623698</c:v>
                </c:pt>
                <c:pt idx="1136">
                  <c:v>4.7258793476124978</c:v>
                </c:pt>
                <c:pt idx="1137">
                  <c:v>4.716054234623698</c:v>
                </c:pt>
                <c:pt idx="1138">
                  <c:v>4.706229121634899</c:v>
                </c:pt>
                <c:pt idx="1139">
                  <c:v>4.6767537826685013</c:v>
                </c:pt>
                <c:pt idx="1140">
                  <c:v>4.6767537826685013</c:v>
                </c:pt>
                <c:pt idx="1141">
                  <c:v>4.6571035566909025</c:v>
                </c:pt>
                <c:pt idx="1142">
                  <c:v>4.6374533307133037</c:v>
                </c:pt>
                <c:pt idx="1143">
                  <c:v>4.5981528787581061</c:v>
                </c:pt>
                <c:pt idx="1144">
                  <c:v>4.5686775397917083</c:v>
                </c:pt>
                <c:pt idx="1145">
                  <c:v>4.5392022008253097</c:v>
                </c:pt>
                <c:pt idx="1146">
                  <c:v>4.4900766358813131</c:v>
                </c:pt>
                <c:pt idx="1147">
                  <c:v>4.4704264099037143</c:v>
                </c:pt>
                <c:pt idx="1148">
                  <c:v>4.4802515228925133</c:v>
                </c:pt>
                <c:pt idx="1149">
                  <c:v>4.4900766358813131</c:v>
                </c:pt>
                <c:pt idx="1150">
                  <c:v>4.5392022008253097</c:v>
                </c:pt>
                <c:pt idx="1151">
                  <c:v>4.6276282177245038</c:v>
                </c:pt>
                <c:pt idx="1152">
                  <c:v>4.6767537826685013</c:v>
                </c:pt>
                <c:pt idx="1153">
                  <c:v>4.6571035566909025</c:v>
                </c:pt>
                <c:pt idx="1154">
                  <c:v>4.6276282177245038</c:v>
                </c:pt>
                <c:pt idx="1155">
                  <c:v>4.617803104735704</c:v>
                </c:pt>
                <c:pt idx="1156">
                  <c:v>4.607977991746905</c:v>
                </c:pt>
                <c:pt idx="1157">
                  <c:v>4.5981528787581061</c:v>
                </c:pt>
                <c:pt idx="1158">
                  <c:v>4.5588524268029085</c:v>
                </c:pt>
                <c:pt idx="1159">
                  <c:v>4.5588524268029085</c:v>
                </c:pt>
                <c:pt idx="1160">
                  <c:v>4.5490273138141086</c:v>
                </c:pt>
                <c:pt idx="1161">
                  <c:v>4.5490273138141086</c:v>
                </c:pt>
                <c:pt idx="1162">
                  <c:v>4.5490273138141086</c:v>
                </c:pt>
                <c:pt idx="1163">
                  <c:v>4.5392022008253097</c:v>
                </c:pt>
                <c:pt idx="1164">
                  <c:v>4.5490273138141086</c:v>
                </c:pt>
                <c:pt idx="1165">
                  <c:v>4.5293770878365107</c:v>
                </c:pt>
                <c:pt idx="1166">
                  <c:v>4.5293770878365107</c:v>
                </c:pt>
                <c:pt idx="1167">
                  <c:v>4.509726861858911</c:v>
                </c:pt>
                <c:pt idx="1168">
                  <c:v>4.509726861858911</c:v>
                </c:pt>
                <c:pt idx="1169">
                  <c:v>4.4999017488701121</c:v>
                </c:pt>
                <c:pt idx="1170">
                  <c:v>4.509726861858911</c:v>
                </c:pt>
                <c:pt idx="1171">
                  <c:v>4.509726861858911</c:v>
                </c:pt>
                <c:pt idx="1172">
                  <c:v>4.4999017488701121</c:v>
                </c:pt>
                <c:pt idx="1173">
                  <c:v>4.4999017488701121</c:v>
                </c:pt>
                <c:pt idx="1174">
                  <c:v>4.4900766358813131</c:v>
                </c:pt>
                <c:pt idx="1175">
                  <c:v>4.4900766358813131</c:v>
                </c:pt>
                <c:pt idx="1176">
                  <c:v>4.4802515228925133</c:v>
                </c:pt>
                <c:pt idx="1177">
                  <c:v>4.4606012969149145</c:v>
                </c:pt>
                <c:pt idx="1178">
                  <c:v>4.4409510709373166</c:v>
                </c:pt>
                <c:pt idx="1179">
                  <c:v>4.3918255059933191</c:v>
                </c:pt>
                <c:pt idx="1180">
                  <c:v>4.3721752800157203</c:v>
                </c:pt>
                <c:pt idx="1181">
                  <c:v>4.3525250540381215</c:v>
                </c:pt>
                <c:pt idx="1182">
                  <c:v>4.3525250540381215</c:v>
                </c:pt>
                <c:pt idx="1183">
                  <c:v>4.3525250540381215</c:v>
                </c:pt>
                <c:pt idx="1184">
                  <c:v>4.3328748280605236</c:v>
                </c:pt>
                <c:pt idx="1185">
                  <c:v>4.3328748280605236</c:v>
                </c:pt>
                <c:pt idx="1186">
                  <c:v>4.3426999410493226</c:v>
                </c:pt>
                <c:pt idx="1187">
                  <c:v>4.3426999410493226</c:v>
                </c:pt>
                <c:pt idx="1188">
                  <c:v>4.3525250540381215</c:v>
                </c:pt>
                <c:pt idx="1189">
                  <c:v>4.3328748280605236</c:v>
                </c:pt>
                <c:pt idx="1190">
                  <c:v>4.3132246020829239</c:v>
                </c:pt>
                <c:pt idx="1191">
                  <c:v>4.2837492631165262</c:v>
                </c:pt>
                <c:pt idx="1192">
                  <c:v>4.2739241501277263</c:v>
                </c:pt>
                <c:pt idx="1193">
                  <c:v>4.2739241501277263</c:v>
                </c:pt>
                <c:pt idx="1194">
                  <c:v>4.2837492631165262</c:v>
                </c:pt>
                <c:pt idx="1195">
                  <c:v>4.2837492631165262</c:v>
                </c:pt>
                <c:pt idx="1196">
                  <c:v>4.2640990371389274</c:v>
                </c:pt>
                <c:pt idx="1197">
                  <c:v>4.2444488111613294</c:v>
                </c:pt>
                <c:pt idx="1198">
                  <c:v>4.2444488111613294</c:v>
                </c:pt>
                <c:pt idx="1199">
                  <c:v>4.2640990371389274</c:v>
                </c:pt>
                <c:pt idx="1200">
                  <c:v>4.2837492631165262</c:v>
                </c:pt>
                <c:pt idx="1201">
                  <c:v>4.2640990371389274</c:v>
                </c:pt>
                <c:pt idx="1202">
                  <c:v>4.2346236981725296</c:v>
                </c:pt>
                <c:pt idx="1203">
                  <c:v>4.2247985851837297</c:v>
                </c:pt>
                <c:pt idx="1204">
                  <c:v>4.2247985851837297</c:v>
                </c:pt>
                <c:pt idx="1205">
                  <c:v>4.2149734721949299</c:v>
                </c:pt>
                <c:pt idx="1206">
                  <c:v>4.2051483592061309</c:v>
                </c:pt>
                <c:pt idx="1207">
                  <c:v>4.2051483592061309</c:v>
                </c:pt>
                <c:pt idx="1208">
                  <c:v>4.2051483592061309</c:v>
                </c:pt>
                <c:pt idx="1209">
                  <c:v>4.195323246217332</c:v>
                </c:pt>
                <c:pt idx="1210">
                  <c:v>4.2051483592061309</c:v>
                </c:pt>
                <c:pt idx="1211">
                  <c:v>4.2149734721949299</c:v>
                </c:pt>
                <c:pt idx="1212">
                  <c:v>4.2149734721949299</c:v>
                </c:pt>
                <c:pt idx="1213">
                  <c:v>4.2051483592061309</c:v>
                </c:pt>
                <c:pt idx="1214">
                  <c:v>4.1854981332285321</c:v>
                </c:pt>
                <c:pt idx="1215">
                  <c:v>4.1560227942621344</c:v>
                </c:pt>
                <c:pt idx="1216">
                  <c:v>4.1461976812733354</c:v>
                </c:pt>
                <c:pt idx="1217">
                  <c:v>4.1265474552957366</c:v>
                </c:pt>
                <c:pt idx="1218">
                  <c:v>4.1265474552957366</c:v>
                </c:pt>
                <c:pt idx="1219">
                  <c:v>4.1265474552957366</c:v>
                </c:pt>
                <c:pt idx="1220">
                  <c:v>4.1265474552957366</c:v>
                </c:pt>
                <c:pt idx="1221">
                  <c:v>4.1265474552957366</c:v>
                </c:pt>
                <c:pt idx="1222">
                  <c:v>4.1363725682845356</c:v>
                </c:pt>
                <c:pt idx="1223">
                  <c:v>4.1560227942621344</c:v>
                </c:pt>
                <c:pt idx="1224">
                  <c:v>4.1854981332285321</c:v>
                </c:pt>
                <c:pt idx="1225">
                  <c:v>4.2051483592061309</c:v>
                </c:pt>
                <c:pt idx="1226">
                  <c:v>4.1854981332285321</c:v>
                </c:pt>
                <c:pt idx="1227">
                  <c:v>4.1658479072509333</c:v>
                </c:pt>
                <c:pt idx="1228">
                  <c:v>4.1560227942621344</c:v>
                </c:pt>
                <c:pt idx="1229">
                  <c:v>4.1363725682845356</c:v>
                </c:pt>
                <c:pt idx="1230">
                  <c:v>4.1167223423069368</c:v>
                </c:pt>
                <c:pt idx="1231">
                  <c:v>4.1167223423069368</c:v>
                </c:pt>
                <c:pt idx="1232">
                  <c:v>4.1265474552957366</c:v>
                </c:pt>
                <c:pt idx="1233">
                  <c:v>4.1265474552957366</c:v>
                </c:pt>
                <c:pt idx="1234">
                  <c:v>4.1265474552957366</c:v>
                </c:pt>
                <c:pt idx="1235">
                  <c:v>4.1363725682845356</c:v>
                </c:pt>
                <c:pt idx="1236">
                  <c:v>4.1560227942621344</c:v>
                </c:pt>
                <c:pt idx="1237">
                  <c:v>4.1461976812733354</c:v>
                </c:pt>
                <c:pt idx="1238">
                  <c:v>4.1461976812733354</c:v>
                </c:pt>
                <c:pt idx="1239">
                  <c:v>4.1265474552957366</c:v>
                </c:pt>
                <c:pt idx="1240">
                  <c:v>4.1068972293181369</c:v>
                </c:pt>
                <c:pt idx="1241">
                  <c:v>4.087247003340539</c:v>
                </c:pt>
                <c:pt idx="1242">
                  <c:v>4.0774218903517392</c:v>
                </c:pt>
                <c:pt idx="1243">
                  <c:v>4.087247003340539</c:v>
                </c:pt>
                <c:pt idx="1244">
                  <c:v>4.0774218903517392</c:v>
                </c:pt>
                <c:pt idx="1245">
                  <c:v>4.0675967773629393</c:v>
                </c:pt>
                <c:pt idx="1246">
                  <c:v>4.0675967773629393</c:v>
                </c:pt>
                <c:pt idx="1247">
                  <c:v>4.0675967773629393</c:v>
                </c:pt>
                <c:pt idx="1248">
                  <c:v>4.0675967773629393</c:v>
                </c:pt>
                <c:pt idx="1249">
                  <c:v>4.0479465513853414</c:v>
                </c:pt>
                <c:pt idx="1250">
                  <c:v>4.0381214383965425</c:v>
                </c:pt>
                <c:pt idx="1251">
                  <c:v>4.0282963254077426</c:v>
                </c:pt>
                <c:pt idx="1252">
                  <c:v>4.0184712124189428</c:v>
                </c:pt>
                <c:pt idx="1253">
                  <c:v>4.0184712124189428</c:v>
                </c:pt>
                <c:pt idx="1254">
                  <c:v>4.0086460994301429</c:v>
                </c:pt>
                <c:pt idx="1255">
                  <c:v>4.0184712124189428</c:v>
                </c:pt>
                <c:pt idx="1256">
                  <c:v>3.9988209864413449</c:v>
                </c:pt>
                <c:pt idx="1257">
                  <c:v>3.9791707604637452</c:v>
                </c:pt>
                <c:pt idx="1258">
                  <c:v>3.9791707604637452</c:v>
                </c:pt>
                <c:pt idx="1259">
                  <c:v>3.9791707604637452</c:v>
                </c:pt>
                <c:pt idx="1260">
                  <c:v>3.988995873452545</c:v>
                </c:pt>
                <c:pt idx="1261">
                  <c:v>3.9595205344861468</c:v>
                </c:pt>
                <c:pt idx="1262">
                  <c:v>3.9496954214973479</c:v>
                </c:pt>
                <c:pt idx="1263">
                  <c:v>3.939870308508548</c:v>
                </c:pt>
                <c:pt idx="1264">
                  <c:v>3.9202200825309492</c:v>
                </c:pt>
                <c:pt idx="1265">
                  <c:v>3.9005698565533509</c:v>
                </c:pt>
                <c:pt idx="1266">
                  <c:v>3.9005698565533509</c:v>
                </c:pt>
                <c:pt idx="1267">
                  <c:v>3.9005698565533509</c:v>
                </c:pt>
                <c:pt idx="1268">
                  <c:v>3.9005698565533509</c:v>
                </c:pt>
                <c:pt idx="1269">
                  <c:v>3.890744743564551</c:v>
                </c:pt>
                <c:pt idx="1270">
                  <c:v>3.8809196305757521</c:v>
                </c:pt>
                <c:pt idx="1271">
                  <c:v>3.9005698565533509</c:v>
                </c:pt>
                <c:pt idx="1272">
                  <c:v>3.9103949695421498</c:v>
                </c:pt>
                <c:pt idx="1273">
                  <c:v>3.9005698565533509</c:v>
                </c:pt>
                <c:pt idx="1274">
                  <c:v>3.890744743564551</c:v>
                </c:pt>
                <c:pt idx="1275">
                  <c:v>3.8612694045981528</c:v>
                </c:pt>
                <c:pt idx="1276">
                  <c:v>3.8416191786205549</c:v>
                </c:pt>
                <c:pt idx="1277">
                  <c:v>3.8317940656317551</c:v>
                </c:pt>
                <c:pt idx="1278">
                  <c:v>3.8317940656317551</c:v>
                </c:pt>
                <c:pt idx="1279">
                  <c:v>3.8317940656317551</c:v>
                </c:pt>
                <c:pt idx="1280">
                  <c:v>3.8317940656317551</c:v>
                </c:pt>
                <c:pt idx="1281">
                  <c:v>3.8219689526429552</c:v>
                </c:pt>
                <c:pt idx="1282">
                  <c:v>3.8219689526429552</c:v>
                </c:pt>
                <c:pt idx="1283">
                  <c:v>3.8219689526429552</c:v>
                </c:pt>
                <c:pt idx="1284">
                  <c:v>3.8219689526429552</c:v>
                </c:pt>
                <c:pt idx="1285">
                  <c:v>3.8121438396541558</c:v>
                </c:pt>
                <c:pt idx="1286">
                  <c:v>3.8023187266653573</c:v>
                </c:pt>
                <c:pt idx="1287">
                  <c:v>3.8023187266653573</c:v>
                </c:pt>
                <c:pt idx="1288">
                  <c:v>3.8317940656317551</c:v>
                </c:pt>
                <c:pt idx="1289">
                  <c:v>3.8317940656317551</c:v>
                </c:pt>
                <c:pt idx="1290">
                  <c:v>3.8121438396541558</c:v>
                </c:pt>
                <c:pt idx="1291">
                  <c:v>3.7924936136765579</c:v>
                </c:pt>
                <c:pt idx="1292">
                  <c:v>3.7826685006877581</c:v>
                </c:pt>
                <c:pt idx="1293">
                  <c:v>3.7728433876989582</c:v>
                </c:pt>
                <c:pt idx="1294">
                  <c:v>3.7728433876989582</c:v>
                </c:pt>
                <c:pt idx="1295">
                  <c:v>3.7728433876989582</c:v>
                </c:pt>
                <c:pt idx="1296">
                  <c:v>3.7728433876989582</c:v>
                </c:pt>
                <c:pt idx="1297">
                  <c:v>3.7531931617213603</c:v>
                </c:pt>
                <c:pt idx="1298">
                  <c:v>3.7335429357437611</c:v>
                </c:pt>
                <c:pt idx="1299">
                  <c:v>3.7138927097661623</c:v>
                </c:pt>
                <c:pt idx="1300">
                  <c:v>3.6745922578109651</c:v>
                </c:pt>
                <c:pt idx="1301">
                  <c:v>3.6451169188445669</c:v>
                </c:pt>
                <c:pt idx="1302">
                  <c:v>3.6156415798781683</c:v>
                </c:pt>
                <c:pt idx="1303">
                  <c:v>3.5959913539005703</c:v>
                </c:pt>
                <c:pt idx="1304">
                  <c:v>3.5959913539005703</c:v>
                </c:pt>
                <c:pt idx="1305">
                  <c:v>3.5861662409117709</c:v>
                </c:pt>
                <c:pt idx="1306">
                  <c:v>3.5566909019453732</c:v>
                </c:pt>
                <c:pt idx="1307">
                  <c:v>3.5370406759677739</c:v>
                </c:pt>
                <c:pt idx="1308">
                  <c:v>3.5272155629789741</c:v>
                </c:pt>
                <c:pt idx="1309">
                  <c:v>3.4977402240125763</c:v>
                </c:pt>
                <c:pt idx="1310">
                  <c:v>3.4584397720573792</c:v>
                </c:pt>
                <c:pt idx="1311">
                  <c:v>3.4191393201021811</c:v>
                </c:pt>
                <c:pt idx="1312">
                  <c:v>3.3994890941245823</c:v>
                </c:pt>
                <c:pt idx="1313">
                  <c:v>3.3601886421693852</c:v>
                </c:pt>
                <c:pt idx="1314">
                  <c:v>3.3110630772253886</c:v>
                </c:pt>
                <c:pt idx="1315">
                  <c:v>3.3208881902141871</c:v>
                </c:pt>
                <c:pt idx="1316">
                  <c:v>3.3208881902141871</c:v>
                </c:pt>
                <c:pt idx="1317">
                  <c:v>3.3110630772253886</c:v>
                </c:pt>
                <c:pt idx="1318">
                  <c:v>3.3012379642365892</c:v>
                </c:pt>
                <c:pt idx="1319">
                  <c:v>3.3012379642365892</c:v>
                </c:pt>
                <c:pt idx="1320">
                  <c:v>3.3110630772253886</c:v>
                </c:pt>
                <c:pt idx="1321">
                  <c:v>3.28158773825899</c:v>
                </c:pt>
                <c:pt idx="1322">
                  <c:v>3.2619375122813916</c:v>
                </c:pt>
                <c:pt idx="1323">
                  <c:v>3.2521123992925922</c:v>
                </c:pt>
                <c:pt idx="1324">
                  <c:v>3.2422872863037924</c:v>
                </c:pt>
                <c:pt idx="1325">
                  <c:v>3.2324621733149934</c:v>
                </c:pt>
                <c:pt idx="1326">
                  <c:v>3.2226370603261936</c:v>
                </c:pt>
                <c:pt idx="1327">
                  <c:v>3.2128119473373946</c:v>
                </c:pt>
                <c:pt idx="1328">
                  <c:v>3.2029868343485952</c:v>
                </c:pt>
                <c:pt idx="1329">
                  <c:v>3.1931617213597963</c:v>
                </c:pt>
                <c:pt idx="1330">
                  <c:v>3.1931617213597963</c:v>
                </c:pt>
                <c:pt idx="1331">
                  <c:v>3.2029868343485952</c:v>
                </c:pt>
                <c:pt idx="1332">
                  <c:v>3.2029868343485952</c:v>
                </c:pt>
                <c:pt idx="1333">
                  <c:v>3.1833366083709964</c:v>
                </c:pt>
                <c:pt idx="1334">
                  <c:v>3.1636863823933976</c:v>
                </c:pt>
                <c:pt idx="1335">
                  <c:v>3.1440361564157993</c:v>
                </c:pt>
                <c:pt idx="1336">
                  <c:v>3.1342110434269994</c:v>
                </c:pt>
                <c:pt idx="1337">
                  <c:v>3.1243859304382</c:v>
                </c:pt>
                <c:pt idx="1338">
                  <c:v>3.1243859304382</c:v>
                </c:pt>
                <c:pt idx="1339">
                  <c:v>3.1243859304382</c:v>
                </c:pt>
                <c:pt idx="1340">
                  <c:v>3.1243859304382</c:v>
                </c:pt>
                <c:pt idx="1341">
                  <c:v>3.1145608174494006</c:v>
                </c:pt>
                <c:pt idx="1342">
                  <c:v>3.1145608174494006</c:v>
                </c:pt>
                <c:pt idx="1343">
                  <c:v>3.1145608174494006</c:v>
                </c:pt>
                <c:pt idx="1344">
                  <c:v>3.1145608174494006</c:v>
                </c:pt>
                <c:pt idx="1345">
                  <c:v>3.0949105914718023</c:v>
                </c:pt>
                <c:pt idx="1346">
                  <c:v>3.0752603654942035</c:v>
                </c:pt>
                <c:pt idx="1347">
                  <c:v>3.0752603654942035</c:v>
                </c:pt>
                <c:pt idx="1348">
                  <c:v>3.0654352525054036</c:v>
                </c:pt>
                <c:pt idx="1349">
                  <c:v>3.0556101395166047</c:v>
                </c:pt>
                <c:pt idx="1350">
                  <c:v>3.0457850265278053</c:v>
                </c:pt>
                <c:pt idx="1351">
                  <c:v>3.0457850265278053</c:v>
                </c:pt>
                <c:pt idx="1352">
                  <c:v>3.0359599135390058</c:v>
                </c:pt>
                <c:pt idx="1353">
                  <c:v>3.0261348005502064</c:v>
                </c:pt>
                <c:pt idx="1354">
                  <c:v>3.0359599135390058</c:v>
                </c:pt>
                <c:pt idx="1355">
                  <c:v>3.0359599135390058</c:v>
                </c:pt>
                <c:pt idx="1356">
                  <c:v>3.016309687561407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16-43C3-89E9-DC98B5487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639199"/>
        <c:axId val="1721651263"/>
      </c:areaChart>
      <c:lineChart>
        <c:grouping val="standard"/>
        <c:varyColors val="0"/>
        <c:ser>
          <c:idx val="0"/>
          <c:order val="0"/>
          <c:tx>
            <c:strRef>
              <c:f>'USD PP Chart'!$B$11</c:f>
              <c:strCache>
                <c:ptCount val="1"/>
                <c:pt idx="0">
                  <c:v> Dólar (dez/12 a mar/26) </c:v>
                </c:pt>
              </c:strCache>
            </c:strRef>
          </c:tx>
          <c:spPr>
            <a:ln w="34925" cap="rnd">
              <a:solidFill>
                <a:schemeClr val="bg1">
                  <a:lumMod val="8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348"/>
              <c:layout>
                <c:manualLayout>
                  <c:x val="-6.6798441432315628E-2"/>
                  <c:y val="-7.6090721385055154E-2"/>
                </c:manualLayout>
              </c:layout>
              <c:numFmt formatCode="[$$-409]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bg1"/>
                      </a:solidFill>
                      <a:latin typeface="Inter" panose="02000503000000020004" pitchFamily="2" charset="0"/>
                      <a:ea typeface="Inter" panose="02000503000000020004" pitchFamily="2" charset="0"/>
                      <a:cs typeface="Open Sans" panose="020B0606030504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35-4A61-995C-3997DF5F64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bg1"/>
                    </a:solidFill>
                    <a:latin typeface="Inter" panose="02000503000000020004" pitchFamily="2" charset="0"/>
                    <a:ea typeface="Inter" panose="02000503000000020004" pitchFamily="2" charset="0"/>
                    <a:cs typeface="Open Sans" panose="020B060603050402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'USD PP Chart'!$A$12:$A$1369</c:f>
              <c:numCache>
                <c:formatCode>[$-416]mmm\-yy;@</c:formatCode>
                <c:ptCount val="1357"/>
                <c:pt idx="0">
                  <c:v>4719</c:v>
                </c:pt>
                <c:pt idx="1">
                  <c:v>4750</c:v>
                </c:pt>
                <c:pt idx="2">
                  <c:v>4781</c:v>
                </c:pt>
                <c:pt idx="3">
                  <c:v>4809</c:v>
                </c:pt>
                <c:pt idx="4">
                  <c:v>4840</c:v>
                </c:pt>
                <c:pt idx="5">
                  <c:v>4870</c:v>
                </c:pt>
                <c:pt idx="6">
                  <c:v>4901</c:v>
                </c:pt>
                <c:pt idx="7">
                  <c:v>4931</c:v>
                </c:pt>
                <c:pt idx="8">
                  <c:v>4962</c:v>
                </c:pt>
                <c:pt idx="9">
                  <c:v>4993</c:v>
                </c:pt>
                <c:pt idx="10">
                  <c:v>5023</c:v>
                </c:pt>
                <c:pt idx="11">
                  <c:v>5054</c:v>
                </c:pt>
                <c:pt idx="12">
                  <c:v>5084</c:v>
                </c:pt>
                <c:pt idx="13">
                  <c:v>5115</c:v>
                </c:pt>
                <c:pt idx="14">
                  <c:v>5146</c:v>
                </c:pt>
                <c:pt idx="15">
                  <c:v>5174</c:v>
                </c:pt>
                <c:pt idx="16">
                  <c:v>5205</c:v>
                </c:pt>
                <c:pt idx="17">
                  <c:v>5235</c:v>
                </c:pt>
                <c:pt idx="18">
                  <c:v>5266</c:v>
                </c:pt>
                <c:pt idx="19">
                  <c:v>5296</c:v>
                </c:pt>
                <c:pt idx="20">
                  <c:v>5327</c:v>
                </c:pt>
                <c:pt idx="21">
                  <c:v>5358</c:v>
                </c:pt>
                <c:pt idx="22">
                  <c:v>5388</c:v>
                </c:pt>
                <c:pt idx="23">
                  <c:v>5419</c:v>
                </c:pt>
                <c:pt idx="24">
                  <c:v>5449</c:v>
                </c:pt>
                <c:pt idx="25">
                  <c:v>5480</c:v>
                </c:pt>
                <c:pt idx="26">
                  <c:v>5511</c:v>
                </c:pt>
                <c:pt idx="27">
                  <c:v>5539</c:v>
                </c:pt>
                <c:pt idx="28">
                  <c:v>5570</c:v>
                </c:pt>
                <c:pt idx="29">
                  <c:v>5600</c:v>
                </c:pt>
                <c:pt idx="30">
                  <c:v>5631</c:v>
                </c:pt>
                <c:pt idx="31">
                  <c:v>5661</c:v>
                </c:pt>
                <c:pt idx="32">
                  <c:v>5692</c:v>
                </c:pt>
                <c:pt idx="33">
                  <c:v>5723</c:v>
                </c:pt>
                <c:pt idx="34">
                  <c:v>5753</c:v>
                </c:pt>
                <c:pt idx="35">
                  <c:v>5784</c:v>
                </c:pt>
                <c:pt idx="36">
                  <c:v>5814</c:v>
                </c:pt>
                <c:pt idx="37">
                  <c:v>5845</c:v>
                </c:pt>
                <c:pt idx="38">
                  <c:v>5876</c:v>
                </c:pt>
                <c:pt idx="39">
                  <c:v>5905</c:v>
                </c:pt>
                <c:pt idx="40">
                  <c:v>5936</c:v>
                </c:pt>
                <c:pt idx="41">
                  <c:v>5966</c:v>
                </c:pt>
                <c:pt idx="42">
                  <c:v>5997</c:v>
                </c:pt>
                <c:pt idx="43">
                  <c:v>6027</c:v>
                </c:pt>
                <c:pt idx="44">
                  <c:v>6058</c:v>
                </c:pt>
                <c:pt idx="45">
                  <c:v>6089</c:v>
                </c:pt>
                <c:pt idx="46">
                  <c:v>6119</c:v>
                </c:pt>
                <c:pt idx="47">
                  <c:v>6150</c:v>
                </c:pt>
                <c:pt idx="48">
                  <c:v>6180</c:v>
                </c:pt>
                <c:pt idx="49">
                  <c:v>6211</c:v>
                </c:pt>
                <c:pt idx="50">
                  <c:v>6242</c:v>
                </c:pt>
                <c:pt idx="51">
                  <c:v>6270</c:v>
                </c:pt>
                <c:pt idx="52">
                  <c:v>6301</c:v>
                </c:pt>
                <c:pt idx="53">
                  <c:v>6331</c:v>
                </c:pt>
                <c:pt idx="54">
                  <c:v>6362</c:v>
                </c:pt>
                <c:pt idx="55">
                  <c:v>6392</c:v>
                </c:pt>
                <c:pt idx="56">
                  <c:v>6423</c:v>
                </c:pt>
                <c:pt idx="57">
                  <c:v>6454</c:v>
                </c:pt>
                <c:pt idx="58">
                  <c:v>6484</c:v>
                </c:pt>
                <c:pt idx="59">
                  <c:v>6515</c:v>
                </c:pt>
                <c:pt idx="60">
                  <c:v>6545</c:v>
                </c:pt>
                <c:pt idx="61">
                  <c:v>6576</c:v>
                </c:pt>
                <c:pt idx="62">
                  <c:v>6607</c:v>
                </c:pt>
                <c:pt idx="63">
                  <c:v>6635</c:v>
                </c:pt>
                <c:pt idx="64">
                  <c:v>6666</c:v>
                </c:pt>
                <c:pt idx="65">
                  <c:v>6696</c:v>
                </c:pt>
                <c:pt idx="66">
                  <c:v>6727</c:v>
                </c:pt>
                <c:pt idx="67">
                  <c:v>6757</c:v>
                </c:pt>
                <c:pt idx="68">
                  <c:v>6788</c:v>
                </c:pt>
                <c:pt idx="69">
                  <c:v>6819</c:v>
                </c:pt>
                <c:pt idx="70">
                  <c:v>6849</c:v>
                </c:pt>
                <c:pt idx="71">
                  <c:v>6880</c:v>
                </c:pt>
                <c:pt idx="72">
                  <c:v>6910</c:v>
                </c:pt>
                <c:pt idx="73">
                  <c:v>6941</c:v>
                </c:pt>
                <c:pt idx="74">
                  <c:v>6972</c:v>
                </c:pt>
                <c:pt idx="75">
                  <c:v>7000</c:v>
                </c:pt>
                <c:pt idx="76">
                  <c:v>7031</c:v>
                </c:pt>
                <c:pt idx="77">
                  <c:v>7061</c:v>
                </c:pt>
                <c:pt idx="78">
                  <c:v>7092</c:v>
                </c:pt>
                <c:pt idx="79">
                  <c:v>7122</c:v>
                </c:pt>
                <c:pt idx="80">
                  <c:v>7153</c:v>
                </c:pt>
                <c:pt idx="81">
                  <c:v>7184</c:v>
                </c:pt>
                <c:pt idx="82">
                  <c:v>7214</c:v>
                </c:pt>
                <c:pt idx="83">
                  <c:v>7245</c:v>
                </c:pt>
                <c:pt idx="84">
                  <c:v>7275</c:v>
                </c:pt>
                <c:pt idx="85">
                  <c:v>7306</c:v>
                </c:pt>
                <c:pt idx="86">
                  <c:v>7337</c:v>
                </c:pt>
                <c:pt idx="87">
                  <c:v>7366</c:v>
                </c:pt>
                <c:pt idx="88">
                  <c:v>7397</c:v>
                </c:pt>
                <c:pt idx="89">
                  <c:v>7427</c:v>
                </c:pt>
                <c:pt idx="90">
                  <c:v>7458</c:v>
                </c:pt>
                <c:pt idx="91">
                  <c:v>7488</c:v>
                </c:pt>
                <c:pt idx="92">
                  <c:v>7519</c:v>
                </c:pt>
                <c:pt idx="93">
                  <c:v>7550</c:v>
                </c:pt>
                <c:pt idx="94">
                  <c:v>7580</c:v>
                </c:pt>
                <c:pt idx="95">
                  <c:v>7611</c:v>
                </c:pt>
                <c:pt idx="96">
                  <c:v>7641</c:v>
                </c:pt>
                <c:pt idx="97">
                  <c:v>7672</c:v>
                </c:pt>
                <c:pt idx="98">
                  <c:v>7703</c:v>
                </c:pt>
                <c:pt idx="99">
                  <c:v>7731</c:v>
                </c:pt>
                <c:pt idx="100">
                  <c:v>7762</c:v>
                </c:pt>
                <c:pt idx="101">
                  <c:v>7792</c:v>
                </c:pt>
                <c:pt idx="102">
                  <c:v>7823</c:v>
                </c:pt>
                <c:pt idx="103">
                  <c:v>7853</c:v>
                </c:pt>
                <c:pt idx="104">
                  <c:v>7884</c:v>
                </c:pt>
                <c:pt idx="105">
                  <c:v>7915</c:v>
                </c:pt>
                <c:pt idx="106">
                  <c:v>7945</c:v>
                </c:pt>
                <c:pt idx="107">
                  <c:v>7976</c:v>
                </c:pt>
                <c:pt idx="108">
                  <c:v>8006</c:v>
                </c:pt>
                <c:pt idx="109">
                  <c:v>8037</c:v>
                </c:pt>
                <c:pt idx="110">
                  <c:v>8068</c:v>
                </c:pt>
                <c:pt idx="111">
                  <c:v>8096</c:v>
                </c:pt>
                <c:pt idx="112">
                  <c:v>8127</c:v>
                </c:pt>
                <c:pt idx="113">
                  <c:v>8157</c:v>
                </c:pt>
                <c:pt idx="114">
                  <c:v>8188</c:v>
                </c:pt>
                <c:pt idx="115">
                  <c:v>8218</c:v>
                </c:pt>
                <c:pt idx="116">
                  <c:v>8249</c:v>
                </c:pt>
                <c:pt idx="117">
                  <c:v>8280</c:v>
                </c:pt>
                <c:pt idx="118">
                  <c:v>8310</c:v>
                </c:pt>
                <c:pt idx="119">
                  <c:v>8341</c:v>
                </c:pt>
                <c:pt idx="120">
                  <c:v>8371</c:v>
                </c:pt>
                <c:pt idx="121">
                  <c:v>8402</c:v>
                </c:pt>
                <c:pt idx="122">
                  <c:v>8433</c:v>
                </c:pt>
                <c:pt idx="123">
                  <c:v>8461</c:v>
                </c:pt>
                <c:pt idx="124">
                  <c:v>8492</c:v>
                </c:pt>
                <c:pt idx="125">
                  <c:v>8522</c:v>
                </c:pt>
                <c:pt idx="126">
                  <c:v>8553</c:v>
                </c:pt>
                <c:pt idx="127">
                  <c:v>8583</c:v>
                </c:pt>
                <c:pt idx="128">
                  <c:v>8614</c:v>
                </c:pt>
                <c:pt idx="129">
                  <c:v>8645</c:v>
                </c:pt>
                <c:pt idx="130">
                  <c:v>8675</c:v>
                </c:pt>
                <c:pt idx="131">
                  <c:v>8706</c:v>
                </c:pt>
                <c:pt idx="132">
                  <c:v>8736</c:v>
                </c:pt>
                <c:pt idx="133">
                  <c:v>8767</c:v>
                </c:pt>
                <c:pt idx="134">
                  <c:v>8798</c:v>
                </c:pt>
                <c:pt idx="135">
                  <c:v>8827</c:v>
                </c:pt>
                <c:pt idx="136">
                  <c:v>8858</c:v>
                </c:pt>
                <c:pt idx="137">
                  <c:v>8888</c:v>
                </c:pt>
                <c:pt idx="138">
                  <c:v>8919</c:v>
                </c:pt>
                <c:pt idx="139">
                  <c:v>8949</c:v>
                </c:pt>
                <c:pt idx="140">
                  <c:v>8980</c:v>
                </c:pt>
                <c:pt idx="141">
                  <c:v>9011</c:v>
                </c:pt>
                <c:pt idx="142">
                  <c:v>9041</c:v>
                </c:pt>
                <c:pt idx="143">
                  <c:v>9072</c:v>
                </c:pt>
                <c:pt idx="144">
                  <c:v>9102</c:v>
                </c:pt>
                <c:pt idx="145">
                  <c:v>9133</c:v>
                </c:pt>
                <c:pt idx="146">
                  <c:v>9164</c:v>
                </c:pt>
                <c:pt idx="147">
                  <c:v>9192</c:v>
                </c:pt>
                <c:pt idx="148">
                  <c:v>9223</c:v>
                </c:pt>
                <c:pt idx="149">
                  <c:v>9253</c:v>
                </c:pt>
                <c:pt idx="150">
                  <c:v>9284</c:v>
                </c:pt>
                <c:pt idx="151">
                  <c:v>9314</c:v>
                </c:pt>
                <c:pt idx="152">
                  <c:v>9345</c:v>
                </c:pt>
                <c:pt idx="153">
                  <c:v>9376</c:v>
                </c:pt>
                <c:pt idx="154">
                  <c:v>9406</c:v>
                </c:pt>
                <c:pt idx="155">
                  <c:v>9437</c:v>
                </c:pt>
                <c:pt idx="156">
                  <c:v>9467</c:v>
                </c:pt>
                <c:pt idx="157">
                  <c:v>9498</c:v>
                </c:pt>
                <c:pt idx="158">
                  <c:v>9529</c:v>
                </c:pt>
                <c:pt idx="159">
                  <c:v>9557</c:v>
                </c:pt>
                <c:pt idx="160">
                  <c:v>9588</c:v>
                </c:pt>
                <c:pt idx="161">
                  <c:v>9618</c:v>
                </c:pt>
                <c:pt idx="162">
                  <c:v>9649</c:v>
                </c:pt>
                <c:pt idx="163">
                  <c:v>9679</c:v>
                </c:pt>
                <c:pt idx="164">
                  <c:v>9710</c:v>
                </c:pt>
                <c:pt idx="165">
                  <c:v>9741</c:v>
                </c:pt>
                <c:pt idx="166">
                  <c:v>9771</c:v>
                </c:pt>
                <c:pt idx="167">
                  <c:v>9802</c:v>
                </c:pt>
                <c:pt idx="168">
                  <c:v>9832</c:v>
                </c:pt>
                <c:pt idx="169">
                  <c:v>9863</c:v>
                </c:pt>
                <c:pt idx="170">
                  <c:v>9894</c:v>
                </c:pt>
                <c:pt idx="171">
                  <c:v>9922</c:v>
                </c:pt>
                <c:pt idx="172">
                  <c:v>9953</c:v>
                </c:pt>
                <c:pt idx="173">
                  <c:v>9983</c:v>
                </c:pt>
                <c:pt idx="174">
                  <c:v>10014</c:v>
                </c:pt>
                <c:pt idx="175">
                  <c:v>10044</c:v>
                </c:pt>
                <c:pt idx="176">
                  <c:v>10075</c:v>
                </c:pt>
                <c:pt idx="177">
                  <c:v>10106</c:v>
                </c:pt>
                <c:pt idx="178">
                  <c:v>10136</c:v>
                </c:pt>
                <c:pt idx="179">
                  <c:v>10167</c:v>
                </c:pt>
                <c:pt idx="180">
                  <c:v>10197</c:v>
                </c:pt>
                <c:pt idx="181">
                  <c:v>10228</c:v>
                </c:pt>
                <c:pt idx="182">
                  <c:v>10259</c:v>
                </c:pt>
                <c:pt idx="183">
                  <c:v>10288</c:v>
                </c:pt>
                <c:pt idx="184">
                  <c:v>10319</c:v>
                </c:pt>
                <c:pt idx="185">
                  <c:v>10349</c:v>
                </c:pt>
                <c:pt idx="186">
                  <c:v>10380</c:v>
                </c:pt>
                <c:pt idx="187">
                  <c:v>10410</c:v>
                </c:pt>
                <c:pt idx="188">
                  <c:v>10441</c:v>
                </c:pt>
                <c:pt idx="189">
                  <c:v>10472</c:v>
                </c:pt>
                <c:pt idx="190">
                  <c:v>10502</c:v>
                </c:pt>
                <c:pt idx="191">
                  <c:v>10533</c:v>
                </c:pt>
                <c:pt idx="192">
                  <c:v>10563</c:v>
                </c:pt>
                <c:pt idx="193">
                  <c:v>10594</c:v>
                </c:pt>
                <c:pt idx="194">
                  <c:v>10625</c:v>
                </c:pt>
                <c:pt idx="195">
                  <c:v>10653</c:v>
                </c:pt>
                <c:pt idx="196">
                  <c:v>10684</c:v>
                </c:pt>
                <c:pt idx="197">
                  <c:v>10714</c:v>
                </c:pt>
                <c:pt idx="198">
                  <c:v>10745</c:v>
                </c:pt>
                <c:pt idx="199">
                  <c:v>10775</c:v>
                </c:pt>
                <c:pt idx="200">
                  <c:v>10806</c:v>
                </c:pt>
                <c:pt idx="201">
                  <c:v>10837</c:v>
                </c:pt>
                <c:pt idx="202">
                  <c:v>10867</c:v>
                </c:pt>
                <c:pt idx="203">
                  <c:v>10898</c:v>
                </c:pt>
                <c:pt idx="204">
                  <c:v>10928</c:v>
                </c:pt>
                <c:pt idx="205">
                  <c:v>10959</c:v>
                </c:pt>
                <c:pt idx="206">
                  <c:v>10990</c:v>
                </c:pt>
                <c:pt idx="207">
                  <c:v>11018</c:v>
                </c:pt>
                <c:pt idx="208">
                  <c:v>11049</c:v>
                </c:pt>
                <c:pt idx="209">
                  <c:v>11079</c:v>
                </c:pt>
                <c:pt idx="210">
                  <c:v>11110</c:v>
                </c:pt>
                <c:pt idx="211">
                  <c:v>11140</c:v>
                </c:pt>
                <c:pt idx="212">
                  <c:v>11171</c:v>
                </c:pt>
                <c:pt idx="213">
                  <c:v>11202</c:v>
                </c:pt>
                <c:pt idx="214">
                  <c:v>11232</c:v>
                </c:pt>
                <c:pt idx="215">
                  <c:v>11263</c:v>
                </c:pt>
                <c:pt idx="216">
                  <c:v>11293</c:v>
                </c:pt>
                <c:pt idx="217">
                  <c:v>11324</c:v>
                </c:pt>
                <c:pt idx="218">
                  <c:v>11355</c:v>
                </c:pt>
                <c:pt idx="219">
                  <c:v>11383</c:v>
                </c:pt>
                <c:pt idx="220">
                  <c:v>11414</c:v>
                </c:pt>
                <c:pt idx="221">
                  <c:v>11444</c:v>
                </c:pt>
                <c:pt idx="222">
                  <c:v>11475</c:v>
                </c:pt>
                <c:pt idx="223">
                  <c:v>11505</c:v>
                </c:pt>
                <c:pt idx="224">
                  <c:v>11536</c:v>
                </c:pt>
                <c:pt idx="225">
                  <c:v>11567</c:v>
                </c:pt>
                <c:pt idx="226">
                  <c:v>11597</c:v>
                </c:pt>
                <c:pt idx="227">
                  <c:v>11628</c:v>
                </c:pt>
                <c:pt idx="228">
                  <c:v>11658</c:v>
                </c:pt>
                <c:pt idx="229">
                  <c:v>11689</c:v>
                </c:pt>
                <c:pt idx="230">
                  <c:v>11720</c:v>
                </c:pt>
                <c:pt idx="231">
                  <c:v>11749</c:v>
                </c:pt>
                <c:pt idx="232">
                  <c:v>11780</c:v>
                </c:pt>
                <c:pt idx="233">
                  <c:v>11810</c:v>
                </c:pt>
                <c:pt idx="234">
                  <c:v>11841</c:v>
                </c:pt>
                <c:pt idx="235">
                  <c:v>11871</c:v>
                </c:pt>
                <c:pt idx="236">
                  <c:v>11902</c:v>
                </c:pt>
                <c:pt idx="237">
                  <c:v>11933</c:v>
                </c:pt>
                <c:pt idx="238">
                  <c:v>11963</c:v>
                </c:pt>
                <c:pt idx="239">
                  <c:v>11994</c:v>
                </c:pt>
                <c:pt idx="240">
                  <c:v>12024</c:v>
                </c:pt>
                <c:pt idx="241">
                  <c:v>12055</c:v>
                </c:pt>
                <c:pt idx="242">
                  <c:v>12086</c:v>
                </c:pt>
                <c:pt idx="243">
                  <c:v>12114</c:v>
                </c:pt>
                <c:pt idx="244">
                  <c:v>12145</c:v>
                </c:pt>
                <c:pt idx="245">
                  <c:v>12175</c:v>
                </c:pt>
                <c:pt idx="246">
                  <c:v>12206</c:v>
                </c:pt>
                <c:pt idx="247">
                  <c:v>12236</c:v>
                </c:pt>
                <c:pt idx="248">
                  <c:v>12267</c:v>
                </c:pt>
                <c:pt idx="249">
                  <c:v>12298</c:v>
                </c:pt>
                <c:pt idx="250">
                  <c:v>12328</c:v>
                </c:pt>
                <c:pt idx="251">
                  <c:v>12359</c:v>
                </c:pt>
                <c:pt idx="252">
                  <c:v>12389</c:v>
                </c:pt>
                <c:pt idx="253">
                  <c:v>12420</c:v>
                </c:pt>
                <c:pt idx="254">
                  <c:v>12451</c:v>
                </c:pt>
                <c:pt idx="255">
                  <c:v>12479</c:v>
                </c:pt>
                <c:pt idx="256">
                  <c:v>12510</c:v>
                </c:pt>
                <c:pt idx="257">
                  <c:v>12540</c:v>
                </c:pt>
                <c:pt idx="258">
                  <c:v>12571</c:v>
                </c:pt>
                <c:pt idx="259">
                  <c:v>12601</c:v>
                </c:pt>
                <c:pt idx="260">
                  <c:v>12632</c:v>
                </c:pt>
                <c:pt idx="261">
                  <c:v>12663</c:v>
                </c:pt>
                <c:pt idx="262">
                  <c:v>12693</c:v>
                </c:pt>
                <c:pt idx="263">
                  <c:v>12724</c:v>
                </c:pt>
                <c:pt idx="264">
                  <c:v>12754</c:v>
                </c:pt>
                <c:pt idx="265">
                  <c:v>12785</c:v>
                </c:pt>
                <c:pt idx="266">
                  <c:v>12816</c:v>
                </c:pt>
                <c:pt idx="267">
                  <c:v>12844</c:v>
                </c:pt>
                <c:pt idx="268">
                  <c:v>12875</c:v>
                </c:pt>
                <c:pt idx="269">
                  <c:v>12905</c:v>
                </c:pt>
                <c:pt idx="270">
                  <c:v>12936</c:v>
                </c:pt>
                <c:pt idx="271">
                  <c:v>12966</c:v>
                </c:pt>
                <c:pt idx="272">
                  <c:v>12997</c:v>
                </c:pt>
                <c:pt idx="273">
                  <c:v>13028</c:v>
                </c:pt>
                <c:pt idx="274">
                  <c:v>13058</c:v>
                </c:pt>
                <c:pt idx="275">
                  <c:v>13089</c:v>
                </c:pt>
                <c:pt idx="276">
                  <c:v>13119</c:v>
                </c:pt>
                <c:pt idx="277">
                  <c:v>13150</c:v>
                </c:pt>
                <c:pt idx="278">
                  <c:v>13181</c:v>
                </c:pt>
                <c:pt idx="279">
                  <c:v>13210</c:v>
                </c:pt>
                <c:pt idx="280">
                  <c:v>13241</c:v>
                </c:pt>
                <c:pt idx="281">
                  <c:v>13271</c:v>
                </c:pt>
                <c:pt idx="282">
                  <c:v>13302</c:v>
                </c:pt>
                <c:pt idx="283">
                  <c:v>13332</c:v>
                </c:pt>
                <c:pt idx="284">
                  <c:v>13363</c:v>
                </c:pt>
                <c:pt idx="285">
                  <c:v>13394</c:v>
                </c:pt>
                <c:pt idx="286">
                  <c:v>13424</c:v>
                </c:pt>
                <c:pt idx="287">
                  <c:v>13455</c:v>
                </c:pt>
                <c:pt idx="288">
                  <c:v>13485</c:v>
                </c:pt>
                <c:pt idx="289">
                  <c:v>13516</c:v>
                </c:pt>
                <c:pt idx="290">
                  <c:v>13547</c:v>
                </c:pt>
                <c:pt idx="291">
                  <c:v>13575</c:v>
                </c:pt>
                <c:pt idx="292">
                  <c:v>13606</c:v>
                </c:pt>
                <c:pt idx="293">
                  <c:v>13636</c:v>
                </c:pt>
                <c:pt idx="294">
                  <c:v>13667</c:v>
                </c:pt>
                <c:pt idx="295">
                  <c:v>13697</c:v>
                </c:pt>
                <c:pt idx="296">
                  <c:v>13728</c:v>
                </c:pt>
                <c:pt idx="297">
                  <c:v>13759</c:v>
                </c:pt>
                <c:pt idx="298">
                  <c:v>13789</c:v>
                </c:pt>
                <c:pt idx="299">
                  <c:v>13820</c:v>
                </c:pt>
                <c:pt idx="300">
                  <c:v>13850</c:v>
                </c:pt>
                <c:pt idx="301">
                  <c:v>13881</c:v>
                </c:pt>
                <c:pt idx="302">
                  <c:v>13912</c:v>
                </c:pt>
                <c:pt idx="303">
                  <c:v>13940</c:v>
                </c:pt>
                <c:pt idx="304">
                  <c:v>13971</c:v>
                </c:pt>
                <c:pt idx="305">
                  <c:v>14001</c:v>
                </c:pt>
                <c:pt idx="306">
                  <c:v>14032</c:v>
                </c:pt>
                <c:pt idx="307">
                  <c:v>14062</c:v>
                </c:pt>
                <c:pt idx="308">
                  <c:v>14093</c:v>
                </c:pt>
                <c:pt idx="309">
                  <c:v>14124</c:v>
                </c:pt>
                <c:pt idx="310">
                  <c:v>14154</c:v>
                </c:pt>
                <c:pt idx="311">
                  <c:v>14185</c:v>
                </c:pt>
                <c:pt idx="312">
                  <c:v>14215</c:v>
                </c:pt>
                <c:pt idx="313">
                  <c:v>14246</c:v>
                </c:pt>
                <c:pt idx="314">
                  <c:v>14277</c:v>
                </c:pt>
                <c:pt idx="315">
                  <c:v>14305</c:v>
                </c:pt>
                <c:pt idx="316">
                  <c:v>14336</c:v>
                </c:pt>
                <c:pt idx="317">
                  <c:v>14366</c:v>
                </c:pt>
                <c:pt idx="318">
                  <c:v>14397</c:v>
                </c:pt>
                <c:pt idx="319">
                  <c:v>14427</c:v>
                </c:pt>
                <c:pt idx="320">
                  <c:v>14458</c:v>
                </c:pt>
                <c:pt idx="321">
                  <c:v>14489</c:v>
                </c:pt>
                <c:pt idx="322">
                  <c:v>14519</c:v>
                </c:pt>
                <c:pt idx="323">
                  <c:v>14550</c:v>
                </c:pt>
                <c:pt idx="324">
                  <c:v>14580</c:v>
                </c:pt>
                <c:pt idx="325">
                  <c:v>14611</c:v>
                </c:pt>
                <c:pt idx="326">
                  <c:v>14642</c:v>
                </c:pt>
                <c:pt idx="327">
                  <c:v>14671</c:v>
                </c:pt>
                <c:pt idx="328">
                  <c:v>14702</c:v>
                </c:pt>
                <c:pt idx="329">
                  <c:v>14732</c:v>
                </c:pt>
                <c:pt idx="330">
                  <c:v>14763</c:v>
                </c:pt>
                <c:pt idx="331">
                  <c:v>14793</c:v>
                </c:pt>
                <c:pt idx="332">
                  <c:v>14824</c:v>
                </c:pt>
                <c:pt idx="333">
                  <c:v>14855</c:v>
                </c:pt>
                <c:pt idx="334">
                  <c:v>14885</c:v>
                </c:pt>
                <c:pt idx="335">
                  <c:v>14916</c:v>
                </c:pt>
                <c:pt idx="336">
                  <c:v>14946</c:v>
                </c:pt>
                <c:pt idx="337">
                  <c:v>14977</c:v>
                </c:pt>
                <c:pt idx="338">
                  <c:v>15008</c:v>
                </c:pt>
                <c:pt idx="339">
                  <c:v>15036</c:v>
                </c:pt>
                <c:pt idx="340">
                  <c:v>15067</c:v>
                </c:pt>
                <c:pt idx="341">
                  <c:v>15097</c:v>
                </c:pt>
                <c:pt idx="342">
                  <c:v>15128</c:v>
                </c:pt>
                <c:pt idx="343">
                  <c:v>15158</c:v>
                </c:pt>
                <c:pt idx="344">
                  <c:v>15189</c:v>
                </c:pt>
                <c:pt idx="345">
                  <c:v>15220</c:v>
                </c:pt>
                <c:pt idx="346">
                  <c:v>15250</c:v>
                </c:pt>
                <c:pt idx="347">
                  <c:v>15281</c:v>
                </c:pt>
                <c:pt idx="348">
                  <c:v>15311</c:v>
                </c:pt>
                <c:pt idx="349">
                  <c:v>15342</c:v>
                </c:pt>
                <c:pt idx="350">
                  <c:v>15373</c:v>
                </c:pt>
                <c:pt idx="351">
                  <c:v>15401</c:v>
                </c:pt>
                <c:pt idx="352">
                  <c:v>15432</c:v>
                </c:pt>
                <c:pt idx="353">
                  <c:v>15462</c:v>
                </c:pt>
                <c:pt idx="354">
                  <c:v>15493</c:v>
                </c:pt>
                <c:pt idx="355">
                  <c:v>15523</c:v>
                </c:pt>
                <c:pt idx="356">
                  <c:v>15554</c:v>
                </c:pt>
                <c:pt idx="357">
                  <c:v>15585</c:v>
                </c:pt>
                <c:pt idx="358">
                  <c:v>15615</c:v>
                </c:pt>
                <c:pt idx="359">
                  <c:v>15646</c:v>
                </c:pt>
                <c:pt idx="360">
                  <c:v>15676</c:v>
                </c:pt>
                <c:pt idx="361">
                  <c:v>15707</c:v>
                </c:pt>
                <c:pt idx="362">
                  <c:v>15738</c:v>
                </c:pt>
                <c:pt idx="363">
                  <c:v>15766</c:v>
                </c:pt>
                <c:pt idx="364">
                  <c:v>15797</c:v>
                </c:pt>
                <c:pt idx="365">
                  <c:v>15827</c:v>
                </c:pt>
                <c:pt idx="366">
                  <c:v>15858</c:v>
                </c:pt>
                <c:pt idx="367">
                  <c:v>15888</c:v>
                </c:pt>
                <c:pt idx="368">
                  <c:v>15919</c:v>
                </c:pt>
                <c:pt idx="369">
                  <c:v>15950</c:v>
                </c:pt>
                <c:pt idx="370">
                  <c:v>15980</c:v>
                </c:pt>
                <c:pt idx="371">
                  <c:v>16011</c:v>
                </c:pt>
                <c:pt idx="372">
                  <c:v>16041</c:v>
                </c:pt>
                <c:pt idx="373">
                  <c:v>16072</c:v>
                </c:pt>
                <c:pt idx="374">
                  <c:v>16103</c:v>
                </c:pt>
                <c:pt idx="375">
                  <c:v>16132</c:v>
                </c:pt>
                <c:pt idx="376">
                  <c:v>16163</c:v>
                </c:pt>
                <c:pt idx="377">
                  <c:v>16193</c:v>
                </c:pt>
                <c:pt idx="378">
                  <c:v>16224</c:v>
                </c:pt>
                <c:pt idx="379">
                  <c:v>16254</c:v>
                </c:pt>
                <c:pt idx="380">
                  <c:v>16285</c:v>
                </c:pt>
                <c:pt idx="381">
                  <c:v>16316</c:v>
                </c:pt>
                <c:pt idx="382">
                  <c:v>16346</c:v>
                </c:pt>
                <c:pt idx="383">
                  <c:v>16377</c:v>
                </c:pt>
                <c:pt idx="384">
                  <c:v>16407</c:v>
                </c:pt>
                <c:pt idx="385">
                  <c:v>16438</c:v>
                </c:pt>
                <c:pt idx="386">
                  <c:v>16469</c:v>
                </c:pt>
                <c:pt idx="387">
                  <c:v>16497</c:v>
                </c:pt>
                <c:pt idx="388">
                  <c:v>16528</c:v>
                </c:pt>
                <c:pt idx="389">
                  <c:v>16558</c:v>
                </c:pt>
                <c:pt idx="390">
                  <c:v>16589</c:v>
                </c:pt>
                <c:pt idx="391">
                  <c:v>16619</c:v>
                </c:pt>
                <c:pt idx="392">
                  <c:v>16650</c:v>
                </c:pt>
                <c:pt idx="393">
                  <c:v>16681</c:v>
                </c:pt>
                <c:pt idx="394">
                  <c:v>16711</c:v>
                </c:pt>
                <c:pt idx="395">
                  <c:v>16742</c:v>
                </c:pt>
                <c:pt idx="396">
                  <c:v>16772</c:v>
                </c:pt>
                <c:pt idx="397">
                  <c:v>16803</c:v>
                </c:pt>
                <c:pt idx="398">
                  <c:v>16834</c:v>
                </c:pt>
                <c:pt idx="399">
                  <c:v>16862</c:v>
                </c:pt>
                <c:pt idx="400">
                  <c:v>16893</c:v>
                </c:pt>
                <c:pt idx="401">
                  <c:v>16923</c:v>
                </c:pt>
                <c:pt idx="402">
                  <c:v>16954</c:v>
                </c:pt>
                <c:pt idx="403">
                  <c:v>16984</c:v>
                </c:pt>
                <c:pt idx="404">
                  <c:v>17015</c:v>
                </c:pt>
                <c:pt idx="405">
                  <c:v>17046</c:v>
                </c:pt>
                <c:pt idx="406">
                  <c:v>17076</c:v>
                </c:pt>
                <c:pt idx="407">
                  <c:v>17107</c:v>
                </c:pt>
                <c:pt idx="408">
                  <c:v>17137</c:v>
                </c:pt>
                <c:pt idx="409">
                  <c:v>17168</c:v>
                </c:pt>
                <c:pt idx="410">
                  <c:v>17199</c:v>
                </c:pt>
                <c:pt idx="411">
                  <c:v>17227</c:v>
                </c:pt>
                <c:pt idx="412">
                  <c:v>17258</c:v>
                </c:pt>
                <c:pt idx="413">
                  <c:v>17288</c:v>
                </c:pt>
                <c:pt idx="414">
                  <c:v>17319</c:v>
                </c:pt>
                <c:pt idx="415">
                  <c:v>17349</c:v>
                </c:pt>
                <c:pt idx="416">
                  <c:v>17380</c:v>
                </c:pt>
                <c:pt idx="417">
                  <c:v>17411</c:v>
                </c:pt>
                <c:pt idx="418">
                  <c:v>17441</c:v>
                </c:pt>
                <c:pt idx="419">
                  <c:v>17472</c:v>
                </c:pt>
                <c:pt idx="420">
                  <c:v>17502</c:v>
                </c:pt>
                <c:pt idx="421">
                  <c:v>17533</c:v>
                </c:pt>
                <c:pt idx="422">
                  <c:v>17564</c:v>
                </c:pt>
                <c:pt idx="423">
                  <c:v>17593</c:v>
                </c:pt>
                <c:pt idx="424">
                  <c:v>17624</c:v>
                </c:pt>
                <c:pt idx="425">
                  <c:v>17654</c:v>
                </c:pt>
                <c:pt idx="426">
                  <c:v>17685</c:v>
                </c:pt>
                <c:pt idx="427">
                  <c:v>17715</c:v>
                </c:pt>
                <c:pt idx="428">
                  <c:v>17746</c:v>
                </c:pt>
                <c:pt idx="429">
                  <c:v>17777</c:v>
                </c:pt>
                <c:pt idx="430">
                  <c:v>17807</c:v>
                </c:pt>
                <c:pt idx="431">
                  <c:v>17838</c:v>
                </c:pt>
                <c:pt idx="432">
                  <c:v>17868</c:v>
                </c:pt>
                <c:pt idx="433">
                  <c:v>17899</c:v>
                </c:pt>
                <c:pt idx="434">
                  <c:v>17930</c:v>
                </c:pt>
                <c:pt idx="435">
                  <c:v>17958</c:v>
                </c:pt>
                <c:pt idx="436">
                  <c:v>17989</c:v>
                </c:pt>
                <c:pt idx="437">
                  <c:v>18019</c:v>
                </c:pt>
                <c:pt idx="438">
                  <c:v>18050</c:v>
                </c:pt>
                <c:pt idx="439">
                  <c:v>18080</c:v>
                </c:pt>
                <c:pt idx="440">
                  <c:v>18111</c:v>
                </c:pt>
                <c:pt idx="441">
                  <c:v>18142</c:v>
                </c:pt>
                <c:pt idx="442">
                  <c:v>18172</c:v>
                </c:pt>
                <c:pt idx="443">
                  <c:v>18203</c:v>
                </c:pt>
                <c:pt idx="444">
                  <c:v>18233</c:v>
                </c:pt>
                <c:pt idx="445">
                  <c:v>18264</c:v>
                </c:pt>
                <c:pt idx="446">
                  <c:v>18295</c:v>
                </c:pt>
                <c:pt idx="447">
                  <c:v>18323</c:v>
                </c:pt>
                <c:pt idx="448">
                  <c:v>18354</c:v>
                </c:pt>
                <c:pt idx="449">
                  <c:v>18384</c:v>
                </c:pt>
                <c:pt idx="450">
                  <c:v>18415</c:v>
                </c:pt>
                <c:pt idx="451">
                  <c:v>18445</c:v>
                </c:pt>
                <c:pt idx="452">
                  <c:v>18476</c:v>
                </c:pt>
                <c:pt idx="453">
                  <c:v>18507</c:v>
                </c:pt>
                <c:pt idx="454">
                  <c:v>18537</c:v>
                </c:pt>
                <c:pt idx="455">
                  <c:v>18568</c:v>
                </c:pt>
                <c:pt idx="456">
                  <c:v>18598</c:v>
                </c:pt>
                <c:pt idx="457">
                  <c:v>18629</c:v>
                </c:pt>
                <c:pt idx="458">
                  <c:v>18660</c:v>
                </c:pt>
                <c:pt idx="459">
                  <c:v>18688</c:v>
                </c:pt>
                <c:pt idx="460">
                  <c:v>18719</c:v>
                </c:pt>
                <c:pt idx="461">
                  <c:v>18749</c:v>
                </c:pt>
                <c:pt idx="462">
                  <c:v>18780</c:v>
                </c:pt>
                <c:pt idx="463">
                  <c:v>18810</c:v>
                </c:pt>
                <c:pt idx="464">
                  <c:v>18841</c:v>
                </c:pt>
                <c:pt idx="465">
                  <c:v>18872</c:v>
                </c:pt>
                <c:pt idx="466">
                  <c:v>18902</c:v>
                </c:pt>
                <c:pt idx="467">
                  <c:v>18933</c:v>
                </c:pt>
                <c:pt idx="468">
                  <c:v>18963</c:v>
                </c:pt>
                <c:pt idx="469">
                  <c:v>18994</c:v>
                </c:pt>
                <c:pt idx="470">
                  <c:v>19025</c:v>
                </c:pt>
                <c:pt idx="471">
                  <c:v>19054</c:v>
                </c:pt>
                <c:pt idx="472">
                  <c:v>19085</c:v>
                </c:pt>
                <c:pt idx="473">
                  <c:v>19115</c:v>
                </c:pt>
                <c:pt idx="474">
                  <c:v>19146</c:v>
                </c:pt>
                <c:pt idx="475">
                  <c:v>19176</c:v>
                </c:pt>
                <c:pt idx="476">
                  <c:v>19207</c:v>
                </c:pt>
                <c:pt idx="477">
                  <c:v>19238</c:v>
                </c:pt>
                <c:pt idx="478">
                  <c:v>19268</c:v>
                </c:pt>
                <c:pt idx="479">
                  <c:v>19299</c:v>
                </c:pt>
                <c:pt idx="480">
                  <c:v>19329</c:v>
                </c:pt>
                <c:pt idx="481">
                  <c:v>19360</c:v>
                </c:pt>
                <c:pt idx="482">
                  <c:v>19391</c:v>
                </c:pt>
                <c:pt idx="483">
                  <c:v>19419</c:v>
                </c:pt>
                <c:pt idx="484">
                  <c:v>19450</c:v>
                </c:pt>
                <c:pt idx="485">
                  <c:v>19480</c:v>
                </c:pt>
                <c:pt idx="486">
                  <c:v>19511</c:v>
                </c:pt>
                <c:pt idx="487">
                  <c:v>19541</c:v>
                </c:pt>
                <c:pt idx="488">
                  <c:v>19572</c:v>
                </c:pt>
                <c:pt idx="489">
                  <c:v>19603</c:v>
                </c:pt>
                <c:pt idx="490">
                  <c:v>19633</c:v>
                </c:pt>
                <c:pt idx="491">
                  <c:v>19664</c:v>
                </c:pt>
                <c:pt idx="492">
                  <c:v>19694</c:v>
                </c:pt>
                <c:pt idx="493">
                  <c:v>19725</c:v>
                </c:pt>
                <c:pt idx="494">
                  <c:v>19756</c:v>
                </c:pt>
                <c:pt idx="495">
                  <c:v>19784</c:v>
                </c:pt>
                <c:pt idx="496">
                  <c:v>19815</c:v>
                </c:pt>
                <c:pt idx="497">
                  <c:v>19845</c:v>
                </c:pt>
                <c:pt idx="498">
                  <c:v>19876</c:v>
                </c:pt>
                <c:pt idx="499">
                  <c:v>19906</c:v>
                </c:pt>
                <c:pt idx="500">
                  <c:v>19937</c:v>
                </c:pt>
                <c:pt idx="501">
                  <c:v>19968</c:v>
                </c:pt>
                <c:pt idx="502">
                  <c:v>19998</c:v>
                </c:pt>
                <c:pt idx="503">
                  <c:v>20029</c:v>
                </c:pt>
                <c:pt idx="504">
                  <c:v>20059</c:v>
                </c:pt>
                <c:pt idx="505">
                  <c:v>20090</c:v>
                </c:pt>
                <c:pt idx="506">
                  <c:v>20121</c:v>
                </c:pt>
                <c:pt idx="507">
                  <c:v>20149</c:v>
                </c:pt>
                <c:pt idx="508">
                  <c:v>20180</c:v>
                </c:pt>
                <c:pt idx="509">
                  <c:v>20210</c:v>
                </c:pt>
                <c:pt idx="510">
                  <c:v>20241</c:v>
                </c:pt>
                <c:pt idx="511">
                  <c:v>20271</c:v>
                </c:pt>
                <c:pt idx="512">
                  <c:v>20302</c:v>
                </c:pt>
                <c:pt idx="513">
                  <c:v>20333</c:v>
                </c:pt>
                <c:pt idx="514">
                  <c:v>20363</c:v>
                </c:pt>
                <c:pt idx="515">
                  <c:v>20394</c:v>
                </c:pt>
                <c:pt idx="516">
                  <c:v>20424</c:v>
                </c:pt>
                <c:pt idx="517">
                  <c:v>20455</c:v>
                </c:pt>
                <c:pt idx="518">
                  <c:v>20486</c:v>
                </c:pt>
                <c:pt idx="519">
                  <c:v>20515</c:v>
                </c:pt>
                <c:pt idx="520">
                  <c:v>20546</c:v>
                </c:pt>
                <c:pt idx="521">
                  <c:v>20576</c:v>
                </c:pt>
                <c:pt idx="522">
                  <c:v>20607</c:v>
                </c:pt>
                <c:pt idx="523">
                  <c:v>20637</c:v>
                </c:pt>
                <c:pt idx="524">
                  <c:v>20668</c:v>
                </c:pt>
                <c:pt idx="525">
                  <c:v>20699</c:v>
                </c:pt>
                <c:pt idx="526">
                  <c:v>20729</c:v>
                </c:pt>
                <c:pt idx="527">
                  <c:v>20760</c:v>
                </c:pt>
                <c:pt idx="528">
                  <c:v>20790</c:v>
                </c:pt>
                <c:pt idx="529">
                  <c:v>20821</c:v>
                </c:pt>
                <c:pt idx="530">
                  <c:v>20852</c:v>
                </c:pt>
                <c:pt idx="531">
                  <c:v>20880</c:v>
                </c:pt>
                <c:pt idx="532">
                  <c:v>20911</c:v>
                </c:pt>
                <c:pt idx="533">
                  <c:v>20941</c:v>
                </c:pt>
                <c:pt idx="534">
                  <c:v>20972</c:v>
                </c:pt>
                <c:pt idx="535">
                  <c:v>21002</c:v>
                </c:pt>
                <c:pt idx="536">
                  <c:v>21033</c:v>
                </c:pt>
                <c:pt idx="537">
                  <c:v>21064</c:v>
                </c:pt>
                <c:pt idx="538">
                  <c:v>21094</c:v>
                </c:pt>
                <c:pt idx="539">
                  <c:v>21125</c:v>
                </c:pt>
                <c:pt idx="540">
                  <c:v>21155</c:v>
                </c:pt>
                <c:pt idx="541">
                  <c:v>21186</c:v>
                </c:pt>
                <c:pt idx="542">
                  <c:v>21217</c:v>
                </c:pt>
                <c:pt idx="543">
                  <c:v>21245</c:v>
                </c:pt>
                <c:pt idx="544">
                  <c:v>21276</c:v>
                </c:pt>
                <c:pt idx="545">
                  <c:v>21306</c:v>
                </c:pt>
                <c:pt idx="546">
                  <c:v>21337</c:v>
                </c:pt>
                <c:pt idx="547">
                  <c:v>21367</c:v>
                </c:pt>
                <c:pt idx="548">
                  <c:v>21398</c:v>
                </c:pt>
                <c:pt idx="549">
                  <c:v>21429</c:v>
                </c:pt>
                <c:pt idx="550">
                  <c:v>21459</c:v>
                </c:pt>
                <c:pt idx="551">
                  <c:v>21490</c:v>
                </c:pt>
                <c:pt idx="552">
                  <c:v>21520</c:v>
                </c:pt>
                <c:pt idx="553">
                  <c:v>21551</c:v>
                </c:pt>
                <c:pt idx="554">
                  <c:v>21582</c:v>
                </c:pt>
                <c:pt idx="555">
                  <c:v>21610</c:v>
                </c:pt>
                <c:pt idx="556">
                  <c:v>21641</c:v>
                </c:pt>
                <c:pt idx="557">
                  <c:v>21671</c:v>
                </c:pt>
                <c:pt idx="558">
                  <c:v>21702</c:v>
                </c:pt>
                <c:pt idx="559">
                  <c:v>21732</c:v>
                </c:pt>
                <c:pt idx="560">
                  <c:v>21763</c:v>
                </c:pt>
                <c:pt idx="561">
                  <c:v>21794</c:v>
                </c:pt>
                <c:pt idx="562">
                  <c:v>21824</c:v>
                </c:pt>
                <c:pt idx="563">
                  <c:v>21855</c:v>
                </c:pt>
                <c:pt idx="564">
                  <c:v>21885</c:v>
                </c:pt>
                <c:pt idx="565">
                  <c:v>21916</c:v>
                </c:pt>
                <c:pt idx="566">
                  <c:v>21947</c:v>
                </c:pt>
                <c:pt idx="567">
                  <c:v>21976</c:v>
                </c:pt>
                <c:pt idx="568">
                  <c:v>22007</c:v>
                </c:pt>
                <c:pt idx="569">
                  <c:v>22037</c:v>
                </c:pt>
                <c:pt idx="570">
                  <c:v>22068</c:v>
                </c:pt>
                <c:pt idx="571">
                  <c:v>22098</c:v>
                </c:pt>
                <c:pt idx="572">
                  <c:v>22129</c:v>
                </c:pt>
                <c:pt idx="573">
                  <c:v>22160</c:v>
                </c:pt>
                <c:pt idx="574">
                  <c:v>22190</c:v>
                </c:pt>
                <c:pt idx="575">
                  <c:v>22221</c:v>
                </c:pt>
                <c:pt idx="576">
                  <c:v>22251</c:v>
                </c:pt>
                <c:pt idx="577">
                  <c:v>22282</c:v>
                </c:pt>
                <c:pt idx="578">
                  <c:v>22313</c:v>
                </c:pt>
                <c:pt idx="579">
                  <c:v>22341</c:v>
                </c:pt>
                <c:pt idx="580">
                  <c:v>22372</c:v>
                </c:pt>
                <c:pt idx="581">
                  <c:v>22402</c:v>
                </c:pt>
                <c:pt idx="582">
                  <c:v>22433</c:v>
                </c:pt>
                <c:pt idx="583">
                  <c:v>22463</c:v>
                </c:pt>
                <c:pt idx="584">
                  <c:v>22494</c:v>
                </c:pt>
                <c:pt idx="585">
                  <c:v>22525</c:v>
                </c:pt>
                <c:pt idx="586">
                  <c:v>22555</c:v>
                </c:pt>
                <c:pt idx="587">
                  <c:v>22586</c:v>
                </c:pt>
                <c:pt idx="588">
                  <c:v>22616</c:v>
                </c:pt>
                <c:pt idx="589">
                  <c:v>22647</c:v>
                </c:pt>
                <c:pt idx="590">
                  <c:v>22678</c:v>
                </c:pt>
                <c:pt idx="591">
                  <c:v>22706</c:v>
                </c:pt>
                <c:pt idx="592">
                  <c:v>22737</c:v>
                </c:pt>
                <c:pt idx="593">
                  <c:v>22767</c:v>
                </c:pt>
                <c:pt idx="594">
                  <c:v>22798</c:v>
                </c:pt>
                <c:pt idx="595">
                  <c:v>22828</c:v>
                </c:pt>
                <c:pt idx="596">
                  <c:v>22859</c:v>
                </c:pt>
                <c:pt idx="597">
                  <c:v>22890</c:v>
                </c:pt>
                <c:pt idx="598">
                  <c:v>22920</c:v>
                </c:pt>
                <c:pt idx="599">
                  <c:v>22951</c:v>
                </c:pt>
                <c:pt idx="600">
                  <c:v>22981</c:v>
                </c:pt>
                <c:pt idx="601">
                  <c:v>23012</c:v>
                </c:pt>
                <c:pt idx="602">
                  <c:v>23043</c:v>
                </c:pt>
                <c:pt idx="603">
                  <c:v>23071</c:v>
                </c:pt>
                <c:pt idx="604">
                  <c:v>23102</c:v>
                </c:pt>
                <c:pt idx="605">
                  <c:v>23132</c:v>
                </c:pt>
                <c:pt idx="606">
                  <c:v>23163</c:v>
                </c:pt>
                <c:pt idx="607">
                  <c:v>23193</c:v>
                </c:pt>
                <c:pt idx="608">
                  <c:v>23224</c:v>
                </c:pt>
                <c:pt idx="609">
                  <c:v>23255</c:v>
                </c:pt>
                <c:pt idx="610">
                  <c:v>23285</c:v>
                </c:pt>
                <c:pt idx="611">
                  <c:v>23316</c:v>
                </c:pt>
                <c:pt idx="612">
                  <c:v>23346</c:v>
                </c:pt>
                <c:pt idx="613">
                  <c:v>23377</c:v>
                </c:pt>
                <c:pt idx="614">
                  <c:v>23408</c:v>
                </c:pt>
                <c:pt idx="615">
                  <c:v>23437</c:v>
                </c:pt>
                <c:pt idx="616">
                  <c:v>23468</c:v>
                </c:pt>
                <c:pt idx="617">
                  <c:v>23498</c:v>
                </c:pt>
                <c:pt idx="618">
                  <c:v>23529</c:v>
                </c:pt>
                <c:pt idx="619">
                  <c:v>23559</c:v>
                </c:pt>
                <c:pt idx="620">
                  <c:v>23590</c:v>
                </c:pt>
                <c:pt idx="621">
                  <c:v>23621</c:v>
                </c:pt>
                <c:pt idx="622">
                  <c:v>23651</c:v>
                </c:pt>
                <c:pt idx="623">
                  <c:v>23682</c:v>
                </c:pt>
                <c:pt idx="624">
                  <c:v>23712</c:v>
                </c:pt>
                <c:pt idx="625">
                  <c:v>23743</c:v>
                </c:pt>
                <c:pt idx="626">
                  <c:v>23774</c:v>
                </c:pt>
                <c:pt idx="627">
                  <c:v>23802</c:v>
                </c:pt>
                <c:pt idx="628">
                  <c:v>23833</c:v>
                </c:pt>
                <c:pt idx="629">
                  <c:v>23863</c:v>
                </c:pt>
                <c:pt idx="630">
                  <c:v>23894</c:v>
                </c:pt>
                <c:pt idx="631">
                  <c:v>23924</c:v>
                </c:pt>
                <c:pt idx="632">
                  <c:v>23955</c:v>
                </c:pt>
                <c:pt idx="633">
                  <c:v>23986</c:v>
                </c:pt>
                <c:pt idx="634">
                  <c:v>24016</c:v>
                </c:pt>
                <c:pt idx="635">
                  <c:v>24047</c:v>
                </c:pt>
                <c:pt idx="636">
                  <c:v>24077</c:v>
                </c:pt>
                <c:pt idx="637">
                  <c:v>24108</c:v>
                </c:pt>
                <c:pt idx="638">
                  <c:v>24139</c:v>
                </c:pt>
                <c:pt idx="639">
                  <c:v>24167</c:v>
                </c:pt>
                <c:pt idx="640">
                  <c:v>24198</c:v>
                </c:pt>
                <c:pt idx="641">
                  <c:v>24228</c:v>
                </c:pt>
                <c:pt idx="642">
                  <c:v>24259</c:v>
                </c:pt>
                <c:pt idx="643">
                  <c:v>24289</c:v>
                </c:pt>
                <c:pt idx="644">
                  <c:v>24320</c:v>
                </c:pt>
                <c:pt idx="645">
                  <c:v>24351</c:v>
                </c:pt>
                <c:pt idx="646">
                  <c:v>24381</c:v>
                </c:pt>
                <c:pt idx="647">
                  <c:v>24412</c:v>
                </c:pt>
                <c:pt idx="648">
                  <c:v>24442</c:v>
                </c:pt>
                <c:pt idx="649">
                  <c:v>24473</c:v>
                </c:pt>
                <c:pt idx="650">
                  <c:v>24504</c:v>
                </c:pt>
                <c:pt idx="651">
                  <c:v>24532</c:v>
                </c:pt>
                <c:pt idx="652">
                  <c:v>24563</c:v>
                </c:pt>
                <c:pt idx="653">
                  <c:v>24593</c:v>
                </c:pt>
                <c:pt idx="654">
                  <c:v>24624</c:v>
                </c:pt>
                <c:pt idx="655">
                  <c:v>24654</c:v>
                </c:pt>
                <c:pt idx="656">
                  <c:v>24685</c:v>
                </c:pt>
                <c:pt idx="657">
                  <c:v>24716</c:v>
                </c:pt>
                <c:pt idx="658">
                  <c:v>24746</c:v>
                </c:pt>
                <c:pt idx="659">
                  <c:v>24777</c:v>
                </c:pt>
                <c:pt idx="660">
                  <c:v>24807</c:v>
                </c:pt>
                <c:pt idx="661">
                  <c:v>24838</c:v>
                </c:pt>
                <c:pt idx="662">
                  <c:v>24869</c:v>
                </c:pt>
                <c:pt idx="663">
                  <c:v>24898</c:v>
                </c:pt>
                <c:pt idx="664">
                  <c:v>24929</c:v>
                </c:pt>
                <c:pt idx="665">
                  <c:v>24959</c:v>
                </c:pt>
                <c:pt idx="666">
                  <c:v>24990</c:v>
                </c:pt>
                <c:pt idx="667">
                  <c:v>25020</c:v>
                </c:pt>
                <c:pt idx="668">
                  <c:v>25051</c:v>
                </c:pt>
                <c:pt idx="669">
                  <c:v>25082</c:v>
                </c:pt>
                <c:pt idx="670">
                  <c:v>25112</c:v>
                </c:pt>
                <c:pt idx="671">
                  <c:v>25143</c:v>
                </c:pt>
                <c:pt idx="672">
                  <c:v>25173</c:v>
                </c:pt>
                <c:pt idx="673">
                  <c:v>25204</c:v>
                </c:pt>
                <c:pt idx="674">
                  <c:v>25235</c:v>
                </c:pt>
                <c:pt idx="675">
                  <c:v>25263</c:v>
                </c:pt>
                <c:pt idx="676">
                  <c:v>25294</c:v>
                </c:pt>
                <c:pt idx="677">
                  <c:v>25324</c:v>
                </c:pt>
                <c:pt idx="678">
                  <c:v>25355</c:v>
                </c:pt>
                <c:pt idx="679">
                  <c:v>25385</c:v>
                </c:pt>
                <c:pt idx="680">
                  <c:v>25416</c:v>
                </c:pt>
                <c:pt idx="681">
                  <c:v>25447</c:v>
                </c:pt>
                <c:pt idx="682">
                  <c:v>25477</c:v>
                </c:pt>
                <c:pt idx="683">
                  <c:v>25508</c:v>
                </c:pt>
                <c:pt idx="684">
                  <c:v>25538</c:v>
                </c:pt>
                <c:pt idx="685">
                  <c:v>25569</c:v>
                </c:pt>
                <c:pt idx="686">
                  <c:v>25600</c:v>
                </c:pt>
                <c:pt idx="687">
                  <c:v>25628</c:v>
                </c:pt>
                <c:pt idx="688">
                  <c:v>25659</c:v>
                </c:pt>
                <c:pt idx="689">
                  <c:v>25689</c:v>
                </c:pt>
                <c:pt idx="690">
                  <c:v>25720</c:v>
                </c:pt>
                <c:pt idx="691">
                  <c:v>25750</c:v>
                </c:pt>
                <c:pt idx="692">
                  <c:v>25781</c:v>
                </c:pt>
                <c:pt idx="693">
                  <c:v>25812</c:v>
                </c:pt>
                <c:pt idx="694">
                  <c:v>25842</c:v>
                </c:pt>
                <c:pt idx="695">
                  <c:v>25873</c:v>
                </c:pt>
                <c:pt idx="696">
                  <c:v>25903</c:v>
                </c:pt>
                <c:pt idx="697">
                  <c:v>25934</c:v>
                </c:pt>
                <c:pt idx="698">
                  <c:v>25965</c:v>
                </c:pt>
                <c:pt idx="699">
                  <c:v>25993</c:v>
                </c:pt>
                <c:pt idx="700">
                  <c:v>26024</c:v>
                </c:pt>
                <c:pt idx="701">
                  <c:v>26054</c:v>
                </c:pt>
                <c:pt idx="702">
                  <c:v>26085</c:v>
                </c:pt>
                <c:pt idx="703">
                  <c:v>26115</c:v>
                </c:pt>
                <c:pt idx="704">
                  <c:v>26146</c:v>
                </c:pt>
                <c:pt idx="705">
                  <c:v>26177</c:v>
                </c:pt>
                <c:pt idx="706">
                  <c:v>26207</c:v>
                </c:pt>
                <c:pt idx="707">
                  <c:v>26238</c:v>
                </c:pt>
                <c:pt idx="708">
                  <c:v>26268</c:v>
                </c:pt>
                <c:pt idx="709">
                  <c:v>26299</c:v>
                </c:pt>
                <c:pt idx="710">
                  <c:v>26330</c:v>
                </c:pt>
                <c:pt idx="711">
                  <c:v>26359</c:v>
                </c:pt>
                <c:pt idx="712">
                  <c:v>26390</c:v>
                </c:pt>
                <c:pt idx="713">
                  <c:v>26420</c:v>
                </c:pt>
                <c:pt idx="714">
                  <c:v>26451</c:v>
                </c:pt>
                <c:pt idx="715">
                  <c:v>26481</c:v>
                </c:pt>
                <c:pt idx="716">
                  <c:v>26512</c:v>
                </c:pt>
                <c:pt idx="717">
                  <c:v>26543</c:v>
                </c:pt>
                <c:pt idx="718">
                  <c:v>26573</c:v>
                </c:pt>
                <c:pt idx="719">
                  <c:v>26604</c:v>
                </c:pt>
                <c:pt idx="720">
                  <c:v>26634</c:v>
                </c:pt>
                <c:pt idx="721">
                  <c:v>26665</c:v>
                </c:pt>
                <c:pt idx="722">
                  <c:v>26696</c:v>
                </c:pt>
                <c:pt idx="723">
                  <c:v>26724</c:v>
                </c:pt>
                <c:pt idx="724">
                  <c:v>26755</c:v>
                </c:pt>
                <c:pt idx="725">
                  <c:v>26785</c:v>
                </c:pt>
                <c:pt idx="726">
                  <c:v>26816</c:v>
                </c:pt>
                <c:pt idx="727">
                  <c:v>26846</c:v>
                </c:pt>
                <c:pt idx="728">
                  <c:v>26877</c:v>
                </c:pt>
                <c:pt idx="729">
                  <c:v>26908</c:v>
                </c:pt>
                <c:pt idx="730">
                  <c:v>26938</c:v>
                </c:pt>
                <c:pt idx="731">
                  <c:v>26969</c:v>
                </c:pt>
                <c:pt idx="732">
                  <c:v>26999</c:v>
                </c:pt>
                <c:pt idx="733">
                  <c:v>27030</c:v>
                </c:pt>
                <c:pt idx="734">
                  <c:v>27061</c:v>
                </c:pt>
                <c:pt idx="735">
                  <c:v>27089</c:v>
                </c:pt>
                <c:pt idx="736">
                  <c:v>27120</c:v>
                </c:pt>
                <c:pt idx="737">
                  <c:v>27150</c:v>
                </c:pt>
                <c:pt idx="738">
                  <c:v>27181</c:v>
                </c:pt>
                <c:pt idx="739">
                  <c:v>27211</c:v>
                </c:pt>
                <c:pt idx="740">
                  <c:v>27242</c:v>
                </c:pt>
                <c:pt idx="741">
                  <c:v>27273</c:v>
                </c:pt>
                <c:pt idx="742">
                  <c:v>27303</c:v>
                </c:pt>
                <c:pt idx="743">
                  <c:v>27334</c:v>
                </c:pt>
                <c:pt idx="744">
                  <c:v>27364</c:v>
                </c:pt>
                <c:pt idx="745">
                  <c:v>27395</c:v>
                </c:pt>
                <c:pt idx="746">
                  <c:v>27426</c:v>
                </c:pt>
                <c:pt idx="747">
                  <c:v>27454</c:v>
                </c:pt>
                <c:pt idx="748">
                  <c:v>27485</c:v>
                </c:pt>
                <c:pt idx="749">
                  <c:v>27515</c:v>
                </c:pt>
                <c:pt idx="750">
                  <c:v>27546</c:v>
                </c:pt>
                <c:pt idx="751">
                  <c:v>27576</c:v>
                </c:pt>
                <c:pt idx="752">
                  <c:v>27607</c:v>
                </c:pt>
                <c:pt idx="753">
                  <c:v>27638</c:v>
                </c:pt>
                <c:pt idx="754">
                  <c:v>27668</c:v>
                </c:pt>
                <c:pt idx="755">
                  <c:v>27699</c:v>
                </c:pt>
                <c:pt idx="756">
                  <c:v>27729</c:v>
                </c:pt>
                <c:pt idx="757">
                  <c:v>27760</c:v>
                </c:pt>
                <c:pt idx="758">
                  <c:v>27791</c:v>
                </c:pt>
                <c:pt idx="759">
                  <c:v>27820</c:v>
                </c:pt>
                <c:pt idx="760">
                  <c:v>27851</c:v>
                </c:pt>
                <c:pt idx="761">
                  <c:v>27881</c:v>
                </c:pt>
                <c:pt idx="762">
                  <c:v>27912</c:v>
                </c:pt>
                <c:pt idx="763">
                  <c:v>27942</c:v>
                </c:pt>
                <c:pt idx="764">
                  <c:v>27973</c:v>
                </c:pt>
                <c:pt idx="765">
                  <c:v>28004</c:v>
                </c:pt>
                <c:pt idx="766">
                  <c:v>28034</c:v>
                </c:pt>
                <c:pt idx="767">
                  <c:v>28065</c:v>
                </c:pt>
                <c:pt idx="768">
                  <c:v>28095</c:v>
                </c:pt>
                <c:pt idx="769">
                  <c:v>28126</c:v>
                </c:pt>
                <c:pt idx="770">
                  <c:v>28157</c:v>
                </c:pt>
                <c:pt idx="771">
                  <c:v>28185</c:v>
                </c:pt>
                <c:pt idx="772">
                  <c:v>28216</c:v>
                </c:pt>
                <c:pt idx="773">
                  <c:v>28246</c:v>
                </c:pt>
                <c:pt idx="774">
                  <c:v>28277</c:v>
                </c:pt>
                <c:pt idx="775">
                  <c:v>28307</c:v>
                </c:pt>
                <c:pt idx="776">
                  <c:v>28338</c:v>
                </c:pt>
                <c:pt idx="777">
                  <c:v>28369</c:v>
                </c:pt>
                <c:pt idx="778">
                  <c:v>28399</c:v>
                </c:pt>
                <c:pt idx="779">
                  <c:v>28430</c:v>
                </c:pt>
                <c:pt idx="780">
                  <c:v>28460</c:v>
                </c:pt>
                <c:pt idx="781">
                  <c:v>28491</c:v>
                </c:pt>
                <c:pt idx="782">
                  <c:v>28522</c:v>
                </c:pt>
                <c:pt idx="783">
                  <c:v>28550</c:v>
                </c:pt>
                <c:pt idx="784">
                  <c:v>28581</c:v>
                </c:pt>
                <c:pt idx="785">
                  <c:v>28611</c:v>
                </c:pt>
                <c:pt idx="786">
                  <c:v>28642</c:v>
                </c:pt>
                <c:pt idx="787">
                  <c:v>28672</c:v>
                </c:pt>
                <c:pt idx="788">
                  <c:v>28703</c:v>
                </c:pt>
                <c:pt idx="789">
                  <c:v>28734</c:v>
                </c:pt>
                <c:pt idx="790">
                  <c:v>28764</c:v>
                </c:pt>
                <c:pt idx="791">
                  <c:v>28795</c:v>
                </c:pt>
                <c:pt idx="792">
                  <c:v>28825</c:v>
                </c:pt>
                <c:pt idx="793">
                  <c:v>28856</c:v>
                </c:pt>
                <c:pt idx="794">
                  <c:v>28887</c:v>
                </c:pt>
                <c:pt idx="795">
                  <c:v>28915</c:v>
                </c:pt>
                <c:pt idx="796">
                  <c:v>28946</c:v>
                </c:pt>
                <c:pt idx="797">
                  <c:v>28976</c:v>
                </c:pt>
                <c:pt idx="798">
                  <c:v>29007</c:v>
                </c:pt>
                <c:pt idx="799">
                  <c:v>29037</c:v>
                </c:pt>
                <c:pt idx="800">
                  <c:v>29068</c:v>
                </c:pt>
                <c:pt idx="801">
                  <c:v>29099</c:v>
                </c:pt>
                <c:pt idx="802">
                  <c:v>29129</c:v>
                </c:pt>
                <c:pt idx="803">
                  <c:v>29160</c:v>
                </c:pt>
                <c:pt idx="804">
                  <c:v>29190</c:v>
                </c:pt>
                <c:pt idx="805">
                  <c:v>29221</c:v>
                </c:pt>
                <c:pt idx="806">
                  <c:v>29252</c:v>
                </c:pt>
                <c:pt idx="807">
                  <c:v>29281</c:v>
                </c:pt>
                <c:pt idx="808">
                  <c:v>29312</c:v>
                </c:pt>
                <c:pt idx="809">
                  <c:v>29342</c:v>
                </c:pt>
                <c:pt idx="810">
                  <c:v>29373</c:v>
                </c:pt>
                <c:pt idx="811">
                  <c:v>29403</c:v>
                </c:pt>
                <c:pt idx="812">
                  <c:v>29434</c:v>
                </c:pt>
                <c:pt idx="813">
                  <c:v>29465</c:v>
                </c:pt>
                <c:pt idx="814">
                  <c:v>29495</c:v>
                </c:pt>
                <c:pt idx="815">
                  <c:v>29526</c:v>
                </c:pt>
                <c:pt idx="816">
                  <c:v>29556</c:v>
                </c:pt>
                <c:pt idx="817">
                  <c:v>29587</c:v>
                </c:pt>
                <c:pt idx="818">
                  <c:v>29618</c:v>
                </c:pt>
                <c:pt idx="819">
                  <c:v>29646</c:v>
                </c:pt>
                <c:pt idx="820">
                  <c:v>29677</c:v>
                </c:pt>
                <c:pt idx="821">
                  <c:v>29707</c:v>
                </c:pt>
                <c:pt idx="822">
                  <c:v>29738</c:v>
                </c:pt>
                <c:pt idx="823">
                  <c:v>29768</c:v>
                </c:pt>
                <c:pt idx="824">
                  <c:v>29799</c:v>
                </c:pt>
                <c:pt idx="825">
                  <c:v>29830</c:v>
                </c:pt>
                <c:pt idx="826">
                  <c:v>29860</c:v>
                </c:pt>
                <c:pt idx="827">
                  <c:v>29891</c:v>
                </c:pt>
                <c:pt idx="828">
                  <c:v>29921</c:v>
                </c:pt>
                <c:pt idx="829">
                  <c:v>29952</c:v>
                </c:pt>
                <c:pt idx="830">
                  <c:v>29983</c:v>
                </c:pt>
                <c:pt idx="831">
                  <c:v>30011</c:v>
                </c:pt>
                <c:pt idx="832">
                  <c:v>30042</c:v>
                </c:pt>
                <c:pt idx="833">
                  <c:v>30072</c:v>
                </c:pt>
                <c:pt idx="834">
                  <c:v>30103</c:v>
                </c:pt>
                <c:pt idx="835">
                  <c:v>30133</c:v>
                </c:pt>
                <c:pt idx="836">
                  <c:v>30164</c:v>
                </c:pt>
                <c:pt idx="837">
                  <c:v>30195</c:v>
                </c:pt>
                <c:pt idx="838">
                  <c:v>30225</c:v>
                </c:pt>
                <c:pt idx="839">
                  <c:v>30256</c:v>
                </c:pt>
                <c:pt idx="840">
                  <c:v>30286</c:v>
                </c:pt>
                <c:pt idx="841">
                  <c:v>30317</c:v>
                </c:pt>
                <c:pt idx="842">
                  <c:v>30348</c:v>
                </c:pt>
                <c:pt idx="843">
                  <c:v>30376</c:v>
                </c:pt>
                <c:pt idx="844">
                  <c:v>30407</c:v>
                </c:pt>
                <c:pt idx="845">
                  <c:v>30437</c:v>
                </c:pt>
                <c:pt idx="846">
                  <c:v>30468</c:v>
                </c:pt>
                <c:pt idx="847">
                  <c:v>30498</c:v>
                </c:pt>
                <c:pt idx="848">
                  <c:v>30529</c:v>
                </c:pt>
                <c:pt idx="849">
                  <c:v>30560</c:v>
                </c:pt>
                <c:pt idx="850">
                  <c:v>30590</c:v>
                </c:pt>
                <c:pt idx="851">
                  <c:v>30621</c:v>
                </c:pt>
                <c:pt idx="852">
                  <c:v>30651</c:v>
                </c:pt>
                <c:pt idx="853">
                  <c:v>30682</c:v>
                </c:pt>
                <c:pt idx="854">
                  <c:v>30713</c:v>
                </c:pt>
                <c:pt idx="855">
                  <c:v>30742</c:v>
                </c:pt>
                <c:pt idx="856">
                  <c:v>30773</c:v>
                </c:pt>
                <c:pt idx="857">
                  <c:v>30803</c:v>
                </c:pt>
                <c:pt idx="858">
                  <c:v>30834</c:v>
                </c:pt>
                <c:pt idx="859">
                  <c:v>30864</c:v>
                </c:pt>
                <c:pt idx="860">
                  <c:v>30895</c:v>
                </c:pt>
                <c:pt idx="861">
                  <c:v>30926</c:v>
                </c:pt>
                <c:pt idx="862">
                  <c:v>30956</c:v>
                </c:pt>
                <c:pt idx="863">
                  <c:v>30987</c:v>
                </c:pt>
                <c:pt idx="864">
                  <c:v>31017</c:v>
                </c:pt>
                <c:pt idx="865">
                  <c:v>31048</c:v>
                </c:pt>
                <c:pt idx="866">
                  <c:v>31079</c:v>
                </c:pt>
                <c:pt idx="867">
                  <c:v>31107</c:v>
                </c:pt>
                <c:pt idx="868">
                  <c:v>31138</c:v>
                </c:pt>
                <c:pt idx="869">
                  <c:v>31168</c:v>
                </c:pt>
                <c:pt idx="870">
                  <c:v>31199</c:v>
                </c:pt>
                <c:pt idx="871">
                  <c:v>31229</c:v>
                </c:pt>
                <c:pt idx="872">
                  <c:v>31260</c:v>
                </c:pt>
                <c:pt idx="873">
                  <c:v>31291</c:v>
                </c:pt>
                <c:pt idx="874">
                  <c:v>31321</c:v>
                </c:pt>
                <c:pt idx="875">
                  <c:v>31352</c:v>
                </c:pt>
                <c:pt idx="876">
                  <c:v>31382</c:v>
                </c:pt>
                <c:pt idx="877">
                  <c:v>31413</c:v>
                </c:pt>
                <c:pt idx="878">
                  <c:v>31444</c:v>
                </c:pt>
                <c:pt idx="879">
                  <c:v>31472</c:v>
                </c:pt>
                <c:pt idx="880">
                  <c:v>31503</c:v>
                </c:pt>
                <c:pt idx="881">
                  <c:v>31533</c:v>
                </c:pt>
                <c:pt idx="882">
                  <c:v>31564</c:v>
                </c:pt>
                <c:pt idx="883">
                  <c:v>31594</c:v>
                </c:pt>
                <c:pt idx="884">
                  <c:v>31625</c:v>
                </c:pt>
                <c:pt idx="885">
                  <c:v>31656</c:v>
                </c:pt>
                <c:pt idx="886">
                  <c:v>31686</c:v>
                </c:pt>
                <c:pt idx="887">
                  <c:v>31717</c:v>
                </c:pt>
                <c:pt idx="888">
                  <c:v>31747</c:v>
                </c:pt>
                <c:pt idx="889">
                  <c:v>31778</c:v>
                </c:pt>
                <c:pt idx="890">
                  <c:v>31809</c:v>
                </c:pt>
                <c:pt idx="891">
                  <c:v>31837</c:v>
                </c:pt>
                <c:pt idx="892">
                  <c:v>31868</c:v>
                </c:pt>
                <c:pt idx="893">
                  <c:v>31898</c:v>
                </c:pt>
                <c:pt idx="894">
                  <c:v>31929</c:v>
                </c:pt>
                <c:pt idx="895">
                  <c:v>31959</c:v>
                </c:pt>
                <c:pt idx="896">
                  <c:v>31990</c:v>
                </c:pt>
                <c:pt idx="897">
                  <c:v>32021</c:v>
                </c:pt>
                <c:pt idx="898">
                  <c:v>32051</c:v>
                </c:pt>
                <c:pt idx="899">
                  <c:v>32082</c:v>
                </c:pt>
                <c:pt idx="900">
                  <c:v>32112</c:v>
                </c:pt>
                <c:pt idx="901">
                  <c:v>32143</c:v>
                </c:pt>
                <c:pt idx="902">
                  <c:v>32174</c:v>
                </c:pt>
                <c:pt idx="903">
                  <c:v>32203</c:v>
                </c:pt>
                <c:pt idx="904">
                  <c:v>32234</c:v>
                </c:pt>
                <c:pt idx="905">
                  <c:v>32264</c:v>
                </c:pt>
                <c:pt idx="906">
                  <c:v>32295</c:v>
                </c:pt>
                <c:pt idx="907">
                  <c:v>32325</c:v>
                </c:pt>
                <c:pt idx="908">
                  <c:v>32356</c:v>
                </c:pt>
                <c:pt idx="909">
                  <c:v>32387</c:v>
                </c:pt>
                <c:pt idx="910">
                  <c:v>32417</c:v>
                </c:pt>
                <c:pt idx="911">
                  <c:v>32448</c:v>
                </c:pt>
                <c:pt idx="912">
                  <c:v>32478</c:v>
                </c:pt>
                <c:pt idx="913">
                  <c:v>32509</c:v>
                </c:pt>
                <c:pt idx="914">
                  <c:v>32540</c:v>
                </c:pt>
                <c:pt idx="915">
                  <c:v>32568</c:v>
                </c:pt>
                <c:pt idx="916">
                  <c:v>32599</c:v>
                </c:pt>
                <c:pt idx="917">
                  <c:v>32629</c:v>
                </c:pt>
                <c:pt idx="918">
                  <c:v>32660</c:v>
                </c:pt>
                <c:pt idx="919">
                  <c:v>32690</c:v>
                </c:pt>
                <c:pt idx="920">
                  <c:v>32721</c:v>
                </c:pt>
                <c:pt idx="921">
                  <c:v>32752</c:v>
                </c:pt>
                <c:pt idx="922">
                  <c:v>32782</c:v>
                </c:pt>
                <c:pt idx="923">
                  <c:v>32813</c:v>
                </c:pt>
                <c:pt idx="924">
                  <c:v>32843</c:v>
                </c:pt>
                <c:pt idx="925">
                  <c:v>32874</c:v>
                </c:pt>
                <c:pt idx="926">
                  <c:v>32905</c:v>
                </c:pt>
                <c:pt idx="927">
                  <c:v>32933</c:v>
                </c:pt>
                <c:pt idx="928">
                  <c:v>32964</c:v>
                </c:pt>
                <c:pt idx="929">
                  <c:v>32994</c:v>
                </c:pt>
                <c:pt idx="930">
                  <c:v>33025</c:v>
                </c:pt>
                <c:pt idx="931">
                  <c:v>33055</c:v>
                </c:pt>
                <c:pt idx="932">
                  <c:v>33086</c:v>
                </c:pt>
                <c:pt idx="933">
                  <c:v>33117</c:v>
                </c:pt>
                <c:pt idx="934">
                  <c:v>33147</c:v>
                </c:pt>
                <c:pt idx="935">
                  <c:v>33178</c:v>
                </c:pt>
                <c:pt idx="936">
                  <c:v>33208</c:v>
                </c:pt>
                <c:pt idx="937">
                  <c:v>33239</c:v>
                </c:pt>
                <c:pt idx="938">
                  <c:v>33270</c:v>
                </c:pt>
                <c:pt idx="939">
                  <c:v>33298</c:v>
                </c:pt>
                <c:pt idx="940">
                  <c:v>33329</c:v>
                </c:pt>
                <c:pt idx="941">
                  <c:v>33359</c:v>
                </c:pt>
                <c:pt idx="942">
                  <c:v>33390</c:v>
                </c:pt>
                <c:pt idx="943">
                  <c:v>33420</c:v>
                </c:pt>
                <c:pt idx="944">
                  <c:v>33451</c:v>
                </c:pt>
                <c:pt idx="945">
                  <c:v>33482</c:v>
                </c:pt>
                <c:pt idx="946">
                  <c:v>33512</c:v>
                </c:pt>
                <c:pt idx="947">
                  <c:v>33543</c:v>
                </c:pt>
                <c:pt idx="948">
                  <c:v>33573</c:v>
                </c:pt>
                <c:pt idx="949">
                  <c:v>33604</c:v>
                </c:pt>
                <c:pt idx="950">
                  <c:v>33635</c:v>
                </c:pt>
                <c:pt idx="951">
                  <c:v>33664</c:v>
                </c:pt>
                <c:pt idx="952">
                  <c:v>33695</c:v>
                </c:pt>
                <c:pt idx="953">
                  <c:v>33725</c:v>
                </c:pt>
                <c:pt idx="954">
                  <c:v>33756</c:v>
                </c:pt>
                <c:pt idx="955">
                  <c:v>33786</c:v>
                </c:pt>
                <c:pt idx="956">
                  <c:v>33817</c:v>
                </c:pt>
                <c:pt idx="957">
                  <c:v>33848</c:v>
                </c:pt>
                <c:pt idx="958">
                  <c:v>33878</c:v>
                </c:pt>
                <c:pt idx="959">
                  <c:v>33909</c:v>
                </c:pt>
                <c:pt idx="960">
                  <c:v>33939</c:v>
                </c:pt>
                <c:pt idx="961">
                  <c:v>33970</c:v>
                </c:pt>
                <c:pt idx="962">
                  <c:v>34001</c:v>
                </c:pt>
                <c:pt idx="963">
                  <c:v>34029</c:v>
                </c:pt>
                <c:pt idx="964">
                  <c:v>34060</c:v>
                </c:pt>
                <c:pt idx="965">
                  <c:v>34090</c:v>
                </c:pt>
                <c:pt idx="966">
                  <c:v>34121</c:v>
                </c:pt>
                <c:pt idx="967">
                  <c:v>34151</c:v>
                </c:pt>
                <c:pt idx="968">
                  <c:v>34182</c:v>
                </c:pt>
                <c:pt idx="969">
                  <c:v>34213</c:v>
                </c:pt>
                <c:pt idx="970">
                  <c:v>34243</c:v>
                </c:pt>
                <c:pt idx="971">
                  <c:v>34274</c:v>
                </c:pt>
                <c:pt idx="972">
                  <c:v>34304</c:v>
                </c:pt>
                <c:pt idx="973">
                  <c:v>34335</c:v>
                </c:pt>
                <c:pt idx="974">
                  <c:v>34366</c:v>
                </c:pt>
                <c:pt idx="975">
                  <c:v>34394</c:v>
                </c:pt>
                <c:pt idx="976">
                  <c:v>34425</c:v>
                </c:pt>
                <c:pt idx="977">
                  <c:v>34455</c:v>
                </c:pt>
                <c:pt idx="978">
                  <c:v>34486</c:v>
                </c:pt>
                <c:pt idx="979">
                  <c:v>34516</c:v>
                </c:pt>
                <c:pt idx="980">
                  <c:v>34547</c:v>
                </c:pt>
                <c:pt idx="981">
                  <c:v>34578</c:v>
                </c:pt>
                <c:pt idx="982">
                  <c:v>34608</c:v>
                </c:pt>
                <c:pt idx="983">
                  <c:v>34639</c:v>
                </c:pt>
                <c:pt idx="984">
                  <c:v>34669</c:v>
                </c:pt>
                <c:pt idx="985">
                  <c:v>34700</c:v>
                </c:pt>
                <c:pt idx="986">
                  <c:v>34731</c:v>
                </c:pt>
                <c:pt idx="987">
                  <c:v>34759</c:v>
                </c:pt>
                <c:pt idx="988">
                  <c:v>34790</c:v>
                </c:pt>
                <c:pt idx="989">
                  <c:v>34820</c:v>
                </c:pt>
                <c:pt idx="990">
                  <c:v>34851</c:v>
                </c:pt>
                <c:pt idx="991">
                  <c:v>34881</c:v>
                </c:pt>
                <c:pt idx="992">
                  <c:v>34912</c:v>
                </c:pt>
                <c:pt idx="993">
                  <c:v>34943</c:v>
                </c:pt>
                <c:pt idx="994">
                  <c:v>34973</c:v>
                </c:pt>
                <c:pt idx="995">
                  <c:v>35004</c:v>
                </c:pt>
                <c:pt idx="996">
                  <c:v>35034</c:v>
                </c:pt>
                <c:pt idx="997">
                  <c:v>35065</c:v>
                </c:pt>
                <c:pt idx="998">
                  <c:v>35096</c:v>
                </c:pt>
                <c:pt idx="999">
                  <c:v>35125</c:v>
                </c:pt>
                <c:pt idx="1000">
                  <c:v>35156</c:v>
                </c:pt>
                <c:pt idx="1001">
                  <c:v>35186</c:v>
                </c:pt>
                <c:pt idx="1002">
                  <c:v>35217</c:v>
                </c:pt>
                <c:pt idx="1003">
                  <c:v>35247</c:v>
                </c:pt>
                <c:pt idx="1004">
                  <c:v>35278</c:v>
                </c:pt>
                <c:pt idx="1005">
                  <c:v>35309</c:v>
                </c:pt>
                <c:pt idx="1006">
                  <c:v>35339</c:v>
                </c:pt>
                <c:pt idx="1007">
                  <c:v>35370</c:v>
                </c:pt>
                <c:pt idx="1008">
                  <c:v>35400</c:v>
                </c:pt>
                <c:pt idx="1009">
                  <c:v>35431</c:v>
                </c:pt>
                <c:pt idx="1010">
                  <c:v>35462</c:v>
                </c:pt>
                <c:pt idx="1011">
                  <c:v>35490</c:v>
                </c:pt>
                <c:pt idx="1012">
                  <c:v>35521</c:v>
                </c:pt>
                <c:pt idx="1013">
                  <c:v>35551</c:v>
                </c:pt>
                <c:pt idx="1014">
                  <c:v>35582</c:v>
                </c:pt>
                <c:pt idx="1015">
                  <c:v>35612</c:v>
                </c:pt>
                <c:pt idx="1016">
                  <c:v>35643</c:v>
                </c:pt>
                <c:pt idx="1017">
                  <c:v>35674</c:v>
                </c:pt>
                <c:pt idx="1018">
                  <c:v>35704</c:v>
                </c:pt>
                <c:pt idx="1019">
                  <c:v>35735</c:v>
                </c:pt>
                <c:pt idx="1020">
                  <c:v>35765</c:v>
                </c:pt>
                <c:pt idx="1021">
                  <c:v>35796</c:v>
                </c:pt>
                <c:pt idx="1022">
                  <c:v>35827</c:v>
                </c:pt>
                <c:pt idx="1023">
                  <c:v>35855</c:v>
                </c:pt>
                <c:pt idx="1024">
                  <c:v>35886</c:v>
                </c:pt>
                <c:pt idx="1025">
                  <c:v>35916</c:v>
                </c:pt>
                <c:pt idx="1026">
                  <c:v>35947</c:v>
                </c:pt>
                <c:pt idx="1027">
                  <c:v>35977</c:v>
                </c:pt>
                <c:pt idx="1028">
                  <c:v>36008</c:v>
                </c:pt>
                <c:pt idx="1029">
                  <c:v>36039</c:v>
                </c:pt>
                <c:pt idx="1030">
                  <c:v>36069</c:v>
                </c:pt>
                <c:pt idx="1031">
                  <c:v>36100</c:v>
                </c:pt>
                <c:pt idx="1032">
                  <c:v>36130</c:v>
                </c:pt>
                <c:pt idx="1033">
                  <c:v>36161</c:v>
                </c:pt>
                <c:pt idx="1034">
                  <c:v>36192</c:v>
                </c:pt>
                <c:pt idx="1035">
                  <c:v>36220</c:v>
                </c:pt>
                <c:pt idx="1036">
                  <c:v>36251</c:v>
                </c:pt>
                <c:pt idx="1037">
                  <c:v>36281</c:v>
                </c:pt>
                <c:pt idx="1038">
                  <c:v>36312</c:v>
                </c:pt>
                <c:pt idx="1039">
                  <c:v>36342</c:v>
                </c:pt>
                <c:pt idx="1040">
                  <c:v>36373</c:v>
                </c:pt>
                <c:pt idx="1041">
                  <c:v>36404</c:v>
                </c:pt>
                <c:pt idx="1042">
                  <c:v>36434</c:v>
                </c:pt>
                <c:pt idx="1043">
                  <c:v>36465</c:v>
                </c:pt>
                <c:pt idx="1044">
                  <c:v>36495</c:v>
                </c:pt>
                <c:pt idx="1045">
                  <c:v>36526</c:v>
                </c:pt>
                <c:pt idx="1046">
                  <c:v>36557</c:v>
                </c:pt>
                <c:pt idx="1047">
                  <c:v>36586</c:v>
                </c:pt>
                <c:pt idx="1048">
                  <c:v>36617</c:v>
                </c:pt>
                <c:pt idx="1049">
                  <c:v>36647</c:v>
                </c:pt>
                <c:pt idx="1050">
                  <c:v>36678</c:v>
                </c:pt>
                <c:pt idx="1051">
                  <c:v>36708</c:v>
                </c:pt>
                <c:pt idx="1052">
                  <c:v>36739</c:v>
                </c:pt>
                <c:pt idx="1053">
                  <c:v>36770</c:v>
                </c:pt>
                <c:pt idx="1054">
                  <c:v>36800</c:v>
                </c:pt>
                <c:pt idx="1055">
                  <c:v>36831</c:v>
                </c:pt>
                <c:pt idx="1056">
                  <c:v>36861</c:v>
                </c:pt>
                <c:pt idx="1057">
                  <c:v>36892</c:v>
                </c:pt>
                <c:pt idx="1058">
                  <c:v>36923</c:v>
                </c:pt>
                <c:pt idx="1059">
                  <c:v>36951</c:v>
                </c:pt>
                <c:pt idx="1060">
                  <c:v>36982</c:v>
                </c:pt>
                <c:pt idx="1061">
                  <c:v>37012</c:v>
                </c:pt>
                <c:pt idx="1062">
                  <c:v>37043</c:v>
                </c:pt>
                <c:pt idx="1063">
                  <c:v>37073</c:v>
                </c:pt>
                <c:pt idx="1064">
                  <c:v>37104</c:v>
                </c:pt>
                <c:pt idx="1065">
                  <c:v>37135</c:v>
                </c:pt>
                <c:pt idx="1066">
                  <c:v>37165</c:v>
                </c:pt>
                <c:pt idx="1067">
                  <c:v>37196</c:v>
                </c:pt>
                <c:pt idx="1068">
                  <c:v>37226</c:v>
                </c:pt>
                <c:pt idx="1069">
                  <c:v>37257</c:v>
                </c:pt>
                <c:pt idx="1070">
                  <c:v>37288</c:v>
                </c:pt>
                <c:pt idx="1071">
                  <c:v>37316</c:v>
                </c:pt>
                <c:pt idx="1072">
                  <c:v>37347</c:v>
                </c:pt>
                <c:pt idx="1073">
                  <c:v>37377</c:v>
                </c:pt>
                <c:pt idx="1074">
                  <c:v>37408</c:v>
                </c:pt>
                <c:pt idx="1075">
                  <c:v>37438</c:v>
                </c:pt>
                <c:pt idx="1076">
                  <c:v>37469</c:v>
                </c:pt>
                <c:pt idx="1077">
                  <c:v>37500</c:v>
                </c:pt>
                <c:pt idx="1078">
                  <c:v>37530</c:v>
                </c:pt>
                <c:pt idx="1079">
                  <c:v>37561</c:v>
                </c:pt>
                <c:pt idx="1080">
                  <c:v>37591</c:v>
                </c:pt>
                <c:pt idx="1081">
                  <c:v>37622</c:v>
                </c:pt>
                <c:pt idx="1082">
                  <c:v>37653</c:v>
                </c:pt>
                <c:pt idx="1083">
                  <c:v>37681</c:v>
                </c:pt>
                <c:pt idx="1084">
                  <c:v>37712</c:v>
                </c:pt>
                <c:pt idx="1085">
                  <c:v>37742</c:v>
                </c:pt>
                <c:pt idx="1086">
                  <c:v>37773</c:v>
                </c:pt>
                <c:pt idx="1087">
                  <c:v>37803</c:v>
                </c:pt>
                <c:pt idx="1088">
                  <c:v>37834</c:v>
                </c:pt>
                <c:pt idx="1089">
                  <c:v>37865</c:v>
                </c:pt>
                <c:pt idx="1090">
                  <c:v>37895</c:v>
                </c:pt>
                <c:pt idx="1091">
                  <c:v>37926</c:v>
                </c:pt>
                <c:pt idx="1092">
                  <c:v>37956</c:v>
                </c:pt>
                <c:pt idx="1093">
                  <c:v>37987</c:v>
                </c:pt>
                <c:pt idx="1094">
                  <c:v>38018</c:v>
                </c:pt>
                <c:pt idx="1095">
                  <c:v>38047</c:v>
                </c:pt>
                <c:pt idx="1096">
                  <c:v>38078</c:v>
                </c:pt>
                <c:pt idx="1097">
                  <c:v>38108</c:v>
                </c:pt>
                <c:pt idx="1098">
                  <c:v>38139</c:v>
                </c:pt>
                <c:pt idx="1099">
                  <c:v>38169</c:v>
                </c:pt>
                <c:pt idx="1100">
                  <c:v>38200</c:v>
                </c:pt>
                <c:pt idx="1101">
                  <c:v>38231</c:v>
                </c:pt>
                <c:pt idx="1102">
                  <c:v>38261</c:v>
                </c:pt>
                <c:pt idx="1103">
                  <c:v>38292</c:v>
                </c:pt>
                <c:pt idx="1104">
                  <c:v>38322</c:v>
                </c:pt>
                <c:pt idx="1105">
                  <c:v>38353</c:v>
                </c:pt>
                <c:pt idx="1106">
                  <c:v>38384</c:v>
                </c:pt>
                <c:pt idx="1107">
                  <c:v>38412</c:v>
                </c:pt>
                <c:pt idx="1108">
                  <c:v>38443</c:v>
                </c:pt>
                <c:pt idx="1109">
                  <c:v>38473</c:v>
                </c:pt>
                <c:pt idx="1110">
                  <c:v>38504</c:v>
                </c:pt>
                <c:pt idx="1111">
                  <c:v>38534</c:v>
                </c:pt>
                <c:pt idx="1112">
                  <c:v>38565</c:v>
                </c:pt>
                <c:pt idx="1113">
                  <c:v>38596</c:v>
                </c:pt>
                <c:pt idx="1114">
                  <c:v>38626</c:v>
                </c:pt>
                <c:pt idx="1115">
                  <c:v>38657</c:v>
                </c:pt>
                <c:pt idx="1116">
                  <c:v>38687</c:v>
                </c:pt>
                <c:pt idx="1117">
                  <c:v>38718</c:v>
                </c:pt>
                <c:pt idx="1118">
                  <c:v>38749</c:v>
                </c:pt>
                <c:pt idx="1119">
                  <c:v>38777</c:v>
                </c:pt>
                <c:pt idx="1120">
                  <c:v>38808</c:v>
                </c:pt>
                <c:pt idx="1121">
                  <c:v>38838</c:v>
                </c:pt>
                <c:pt idx="1122">
                  <c:v>38869</c:v>
                </c:pt>
                <c:pt idx="1123">
                  <c:v>38899</c:v>
                </c:pt>
                <c:pt idx="1124">
                  <c:v>38930</c:v>
                </c:pt>
                <c:pt idx="1125">
                  <c:v>38961</c:v>
                </c:pt>
                <c:pt idx="1126">
                  <c:v>38991</c:v>
                </c:pt>
                <c:pt idx="1127">
                  <c:v>39022</c:v>
                </c:pt>
                <c:pt idx="1128">
                  <c:v>39052</c:v>
                </c:pt>
                <c:pt idx="1129">
                  <c:v>39083</c:v>
                </c:pt>
                <c:pt idx="1130">
                  <c:v>39114</c:v>
                </c:pt>
                <c:pt idx="1131">
                  <c:v>39142</c:v>
                </c:pt>
                <c:pt idx="1132">
                  <c:v>39173</c:v>
                </c:pt>
                <c:pt idx="1133">
                  <c:v>39203</c:v>
                </c:pt>
                <c:pt idx="1134">
                  <c:v>39234</c:v>
                </c:pt>
                <c:pt idx="1135">
                  <c:v>39264</c:v>
                </c:pt>
                <c:pt idx="1136">
                  <c:v>39295</c:v>
                </c:pt>
                <c:pt idx="1137">
                  <c:v>39326</c:v>
                </c:pt>
                <c:pt idx="1138">
                  <c:v>39356</c:v>
                </c:pt>
                <c:pt idx="1139">
                  <c:v>39387</c:v>
                </c:pt>
                <c:pt idx="1140">
                  <c:v>39417</c:v>
                </c:pt>
                <c:pt idx="1141">
                  <c:v>39448</c:v>
                </c:pt>
                <c:pt idx="1142">
                  <c:v>39479</c:v>
                </c:pt>
                <c:pt idx="1143">
                  <c:v>39508</c:v>
                </c:pt>
                <c:pt idx="1144">
                  <c:v>39539</c:v>
                </c:pt>
                <c:pt idx="1145">
                  <c:v>39569</c:v>
                </c:pt>
                <c:pt idx="1146">
                  <c:v>39600</c:v>
                </c:pt>
                <c:pt idx="1147">
                  <c:v>39630</c:v>
                </c:pt>
                <c:pt idx="1148">
                  <c:v>39661</c:v>
                </c:pt>
                <c:pt idx="1149">
                  <c:v>39692</c:v>
                </c:pt>
                <c:pt idx="1150">
                  <c:v>39722</c:v>
                </c:pt>
                <c:pt idx="1151">
                  <c:v>39753</c:v>
                </c:pt>
                <c:pt idx="1152">
                  <c:v>39783</c:v>
                </c:pt>
                <c:pt idx="1153">
                  <c:v>39814</c:v>
                </c:pt>
                <c:pt idx="1154">
                  <c:v>39845</c:v>
                </c:pt>
                <c:pt idx="1155">
                  <c:v>39873</c:v>
                </c:pt>
                <c:pt idx="1156">
                  <c:v>39904</c:v>
                </c:pt>
                <c:pt idx="1157">
                  <c:v>39934</c:v>
                </c:pt>
                <c:pt idx="1158">
                  <c:v>39965</c:v>
                </c:pt>
                <c:pt idx="1159">
                  <c:v>39995</c:v>
                </c:pt>
                <c:pt idx="1160">
                  <c:v>40026</c:v>
                </c:pt>
                <c:pt idx="1161">
                  <c:v>40057</c:v>
                </c:pt>
                <c:pt idx="1162">
                  <c:v>40087</c:v>
                </c:pt>
                <c:pt idx="1163">
                  <c:v>40118</c:v>
                </c:pt>
                <c:pt idx="1164">
                  <c:v>40148</c:v>
                </c:pt>
                <c:pt idx="1165">
                  <c:v>40179</c:v>
                </c:pt>
                <c:pt idx="1166">
                  <c:v>40210</c:v>
                </c:pt>
                <c:pt idx="1167">
                  <c:v>40238</c:v>
                </c:pt>
                <c:pt idx="1168">
                  <c:v>40269</c:v>
                </c:pt>
                <c:pt idx="1169">
                  <c:v>40299</c:v>
                </c:pt>
                <c:pt idx="1170">
                  <c:v>40330</c:v>
                </c:pt>
                <c:pt idx="1171">
                  <c:v>40360</c:v>
                </c:pt>
                <c:pt idx="1172">
                  <c:v>40391</c:v>
                </c:pt>
                <c:pt idx="1173">
                  <c:v>40422</c:v>
                </c:pt>
                <c:pt idx="1174">
                  <c:v>40452</c:v>
                </c:pt>
                <c:pt idx="1175">
                  <c:v>40483</c:v>
                </c:pt>
                <c:pt idx="1176">
                  <c:v>40513</c:v>
                </c:pt>
                <c:pt idx="1177">
                  <c:v>40544</c:v>
                </c:pt>
                <c:pt idx="1178">
                  <c:v>40575</c:v>
                </c:pt>
                <c:pt idx="1179">
                  <c:v>40603</c:v>
                </c:pt>
                <c:pt idx="1180">
                  <c:v>40634</c:v>
                </c:pt>
                <c:pt idx="1181">
                  <c:v>40664</c:v>
                </c:pt>
                <c:pt idx="1182">
                  <c:v>40695</c:v>
                </c:pt>
                <c:pt idx="1183">
                  <c:v>40725</c:v>
                </c:pt>
                <c:pt idx="1184">
                  <c:v>40756</c:v>
                </c:pt>
                <c:pt idx="1185">
                  <c:v>40787</c:v>
                </c:pt>
                <c:pt idx="1186">
                  <c:v>40817</c:v>
                </c:pt>
                <c:pt idx="1187">
                  <c:v>40848</c:v>
                </c:pt>
                <c:pt idx="1188">
                  <c:v>40878</c:v>
                </c:pt>
                <c:pt idx="1189">
                  <c:v>40909</c:v>
                </c:pt>
                <c:pt idx="1190">
                  <c:v>40940</c:v>
                </c:pt>
                <c:pt idx="1191">
                  <c:v>40969</c:v>
                </c:pt>
                <c:pt idx="1192">
                  <c:v>41000</c:v>
                </c:pt>
                <c:pt idx="1193">
                  <c:v>41030</c:v>
                </c:pt>
                <c:pt idx="1194">
                  <c:v>41061</c:v>
                </c:pt>
                <c:pt idx="1195">
                  <c:v>41091</c:v>
                </c:pt>
                <c:pt idx="1196">
                  <c:v>41122</c:v>
                </c:pt>
                <c:pt idx="1197">
                  <c:v>41153</c:v>
                </c:pt>
                <c:pt idx="1198">
                  <c:v>41183</c:v>
                </c:pt>
                <c:pt idx="1199">
                  <c:v>41214</c:v>
                </c:pt>
                <c:pt idx="1200">
                  <c:v>41244</c:v>
                </c:pt>
                <c:pt idx="1201">
                  <c:v>41275</c:v>
                </c:pt>
                <c:pt idx="1202">
                  <c:v>41306</c:v>
                </c:pt>
                <c:pt idx="1203">
                  <c:v>41334</c:v>
                </c:pt>
                <c:pt idx="1204">
                  <c:v>41365</c:v>
                </c:pt>
                <c:pt idx="1205">
                  <c:v>41395</c:v>
                </c:pt>
                <c:pt idx="1206">
                  <c:v>41426</c:v>
                </c:pt>
                <c:pt idx="1207">
                  <c:v>41456</c:v>
                </c:pt>
                <c:pt idx="1208">
                  <c:v>41487</c:v>
                </c:pt>
                <c:pt idx="1209">
                  <c:v>41518</c:v>
                </c:pt>
                <c:pt idx="1210">
                  <c:v>41548</c:v>
                </c:pt>
                <c:pt idx="1211">
                  <c:v>41579</c:v>
                </c:pt>
                <c:pt idx="1212">
                  <c:v>41609</c:v>
                </c:pt>
                <c:pt idx="1213">
                  <c:v>41640</c:v>
                </c:pt>
                <c:pt idx="1214">
                  <c:v>41671</c:v>
                </c:pt>
                <c:pt idx="1215">
                  <c:v>41699</c:v>
                </c:pt>
                <c:pt idx="1216">
                  <c:v>41730</c:v>
                </c:pt>
                <c:pt idx="1217">
                  <c:v>41760</c:v>
                </c:pt>
                <c:pt idx="1218">
                  <c:v>41791</c:v>
                </c:pt>
                <c:pt idx="1219">
                  <c:v>41821</c:v>
                </c:pt>
                <c:pt idx="1220">
                  <c:v>41852</c:v>
                </c:pt>
                <c:pt idx="1221">
                  <c:v>41883</c:v>
                </c:pt>
                <c:pt idx="1222">
                  <c:v>41913</c:v>
                </c:pt>
                <c:pt idx="1223">
                  <c:v>41944</c:v>
                </c:pt>
                <c:pt idx="1224">
                  <c:v>41974</c:v>
                </c:pt>
                <c:pt idx="1225">
                  <c:v>42005</c:v>
                </c:pt>
                <c:pt idx="1226">
                  <c:v>42036</c:v>
                </c:pt>
                <c:pt idx="1227">
                  <c:v>42064</c:v>
                </c:pt>
                <c:pt idx="1228">
                  <c:v>42095</c:v>
                </c:pt>
                <c:pt idx="1229">
                  <c:v>42125</c:v>
                </c:pt>
                <c:pt idx="1230">
                  <c:v>42156</c:v>
                </c:pt>
                <c:pt idx="1231">
                  <c:v>42186</c:v>
                </c:pt>
                <c:pt idx="1232">
                  <c:v>42217</c:v>
                </c:pt>
                <c:pt idx="1233">
                  <c:v>42248</c:v>
                </c:pt>
                <c:pt idx="1234">
                  <c:v>42278</c:v>
                </c:pt>
                <c:pt idx="1235">
                  <c:v>42309</c:v>
                </c:pt>
                <c:pt idx="1236">
                  <c:v>42339</c:v>
                </c:pt>
                <c:pt idx="1237">
                  <c:v>42370</c:v>
                </c:pt>
                <c:pt idx="1238">
                  <c:v>42401</c:v>
                </c:pt>
                <c:pt idx="1239">
                  <c:v>42430</c:v>
                </c:pt>
                <c:pt idx="1240">
                  <c:v>42461</c:v>
                </c:pt>
                <c:pt idx="1241">
                  <c:v>42491</c:v>
                </c:pt>
                <c:pt idx="1242">
                  <c:v>42522</c:v>
                </c:pt>
                <c:pt idx="1243">
                  <c:v>42552</c:v>
                </c:pt>
                <c:pt idx="1244">
                  <c:v>42583</c:v>
                </c:pt>
                <c:pt idx="1245">
                  <c:v>42614</c:v>
                </c:pt>
                <c:pt idx="1246">
                  <c:v>42644</c:v>
                </c:pt>
                <c:pt idx="1247">
                  <c:v>42675</c:v>
                </c:pt>
                <c:pt idx="1248">
                  <c:v>42705</c:v>
                </c:pt>
                <c:pt idx="1249">
                  <c:v>42736</c:v>
                </c:pt>
                <c:pt idx="1250">
                  <c:v>42767</c:v>
                </c:pt>
                <c:pt idx="1251">
                  <c:v>42795</c:v>
                </c:pt>
                <c:pt idx="1252">
                  <c:v>42826</c:v>
                </c:pt>
                <c:pt idx="1253">
                  <c:v>42856</c:v>
                </c:pt>
                <c:pt idx="1254">
                  <c:v>42887</c:v>
                </c:pt>
                <c:pt idx="1255">
                  <c:v>42917</c:v>
                </c:pt>
                <c:pt idx="1256">
                  <c:v>42948</c:v>
                </c:pt>
                <c:pt idx="1257">
                  <c:v>42979</c:v>
                </c:pt>
                <c:pt idx="1258">
                  <c:v>43009</c:v>
                </c:pt>
                <c:pt idx="1259">
                  <c:v>43040</c:v>
                </c:pt>
                <c:pt idx="1260">
                  <c:v>43070</c:v>
                </c:pt>
                <c:pt idx="1261">
                  <c:v>43101</c:v>
                </c:pt>
                <c:pt idx="1262">
                  <c:v>43132</c:v>
                </c:pt>
                <c:pt idx="1263">
                  <c:v>43160</c:v>
                </c:pt>
                <c:pt idx="1264">
                  <c:v>43191</c:v>
                </c:pt>
                <c:pt idx="1265">
                  <c:v>43221</c:v>
                </c:pt>
                <c:pt idx="1266">
                  <c:v>43252</c:v>
                </c:pt>
                <c:pt idx="1267">
                  <c:v>43282</c:v>
                </c:pt>
                <c:pt idx="1268">
                  <c:v>43313</c:v>
                </c:pt>
                <c:pt idx="1269">
                  <c:v>43344</c:v>
                </c:pt>
                <c:pt idx="1270">
                  <c:v>43374</c:v>
                </c:pt>
                <c:pt idx="1271">
                  <c:v>43405</c:v>
                </c:pt>
                <c:pt idx="1272">
                  <c:v>43435</c:v>
                </c:pt>
                <c:pt idx="1273">
                  <c:v>43466</c:v>
                </c:pt>
                <c:pt idx="1274">
                  <c:v>43497</c:v>
                </c:pt>
                <c:pt idx="1275">
                  <c:v>43525</c:v>
                </c:pt>
                <c:pt idx="1276">
                  <c:v>43556</c:v>
                </c:pt>
                <c:pt idx="1277">
                  <c:v>43586</c:v>
                </c:pt>
                <c:pt idx="1278">
                  <c:v>43617</c:v>
                </c:pt>
                <c:pt idx="1279">
                  <c:v>43647</c:v>
                </c:pt>
                <c:pt idx="1280">
                  <c:v>43678</c:v>
                </c:pt>
                <c:pt idx="1281">
                  <c:v>43709</c:v>
                </c:pt>
                <c:pt idx="1282">
                  <c:v>43739</c:v>
                </c:pt>
                <c:pt idx="1283">
                  <c:v>43770</c:v>
                </c:pt>
                <c:pt idx="1284">
                  <c:v>43800</c:v>
                </c:pt>
                <c:pt idx="1285">
                  <c:v>43831</c:v>
                </c:pt>
                <c:pt idx="1286">
                  <c:v>43862</c:v>
                </c:pt>
                <c:pt idx="1287">
                  <c:v>43891</c:v>
                </c:pt>
                <c:pt idx="1288">
                  <c:v>43922</c:v>
                </c:pt>
                <c:pt idx="1289">
                  <c:v>43952</c:v>
                </c:pt>
                <c:pt idx="1290">
                  <c:v>43983</c:v>
                </c:pt>
                <c:pt idx="1291">
                  <c:v>44013</c:v>
                </c:pt>
                <c:pt idx="1292">
                  <c:v>44044</c:v>
                </c:pt>
                <c:pt idx="1293">
                  <c:v>44075</c:v>
                </c:pt>
                <c:pt idx="1294">
                  <c:v>44105</c:v>
                </c:pt>
                <c:pt idx="1295">
                  <c:v>44136</c:v>
                </c:pt>
                <c:pt idx="1296">
                  <c:v>44166</c:v>
                </c:pt>
                <c:pt idx="1297">
                  <c:v>44197</c:v>
                </c:pt>
                <c:pt idx="1298">
                  <c:v>44228</c:v>
                </c:pt>
                <c:pt idx="1299">
                  <c:v>44256</c:v>
                </c:pt>
                <c:pt idx="1300">
                  <c:v>44287</c:v>
                </c:pt>
                <c:pt idx="1301">
                  <c:v>44317</c:v>
                </c:pt>
                <c:pt idx="1302">
                  <c:v>44348</c:v>
                </c:pt>
                <c:pt idx="1303">
                  <c:v>44378</c:v>
                </c:pt>
                <c:pt idx="1304">
                  <c:v>44409</c:v>
                </c:pt>
                <c:pt idx="1305">
                  <c:v>44440</c:v>
                </c:pt>
                <c:pt idx="1306">
                  <c:v>44470</c:v>
                </c:pt>
                <c:pt idx="1307">
                  <c:v>44501</c:v>
                </c:pt>
                <c:pt idx="1308">
                  <c:v>44531</c:v>
                </c:pt>
                <c:pt idx="1309">
                  <c:v>44562</c:v>
                </c:pt>
                <c:pt idx="1310">
                  <c:v>44593</c:v>
                </c:pt>
                <c:pt idx="1311">
                  <c:v>44621</c:v>
                </c:pt>
                <c:pt idx="1312">
                  <c:v>44652</c:v>
                </c:pt>
                <c:pt idx="1313">
                  <c:v>44682</c:v>
                </c:pt>
                <c:pt idx="1314">
                  <c:v>44713</c:v>
                </c:pt>
                <c:pt idx="1315">
                  <c:v>44743</c:v>
                </c:pt>
                <c:pt idx="1316">
                  <c:v>44774</c:v>
                </c:pt>
                <c:pt idx="1317">
                  <c:v>44805</c:v>
                </c:pt>
                <c:pt idx="1318">
                  <c:v>44835</c:v>
                </c:pt>
                <c:pt idx="1319">
                  <c:v>44866</c:v>
                </c:pt>
                <c:pt idx="1320">
                  <c:v>44896</c:v>
                </c:pt>
                <c:pt idx="1321">
                  <c:v>44927</c:v>
                </c:pt>
                <c:pt idx="1322">
                  <c:v>44958</c:v>
                </c:pt>
                <c:pt idx="1323">
                  <c:v>44986</c:v>
                </c:pt>
                <c:pt idx="1324">
                  <c:v>45017</c:v>
                </c:pt>
                <c:pt idx="1325">
                  <c:v>45047</c:v>
                </c:pt>
                <c:pt idx="1326">
                  <c:v>45078</c:v>
                </c:pt>
                <c:pt idx="1327">
                  <c:v>45108</c:v>
                </c:pt>
                <c:pt idx="1328">
                  <c:v>45139</c:v>
                </c:pt>
                <c:pt idx="1329">
                  <c:v>45170</c:v>
                </c:pt>
                <c:pt idx="1330">
                  <c:v>45200</c:v>
                </c:pt>
                <c:pt idx="1331">
                  <c:v>45231</c:v>
                </c:pt>
                <c:pt idx="1332">
                  <c:v>45261</c:v>
                </c:pt>
                <c:pt idx="1333">
                  <c:v>45292</c:v>
                </c:pt>
                <c:pt idx="1334">
                  <c:v>45323</c:v>
                </c:pt>
                <c:pt idx="1335">
                  <c:v>45352</c:v>
                </c:pt>
                <c:pt idx="1336">
                  <c:v>45383</c:v>
                </c:pt>
                <c:pt idx="1337">
                  <c:v>45413</c:v>
                </c:pt>
                <c:pt idx="1338">
                  <c:v>45444</c:v>
                </c:pt>
                <c:pt idx="1339">
                  <c:v>45474</c:v>
                </c:pt>
                <c:pt idx="1340">
                  <c:v>45505</c:v>
                </c:pt>
                <c:pt idx="1341">
                  <c:v>45536</c:v>
                </c:pt>
                <c:pt idx="1342">
                  <c:v>45566</c:v>
                </c:pt>
                <c:pt idx="1343">
                  <c:v>45597</c:v>
                </c:pt>
                <c:pt idx="1344">
                  <c:v>45627</c:v>
                </c:pt>
                <c:pt idx="1345">
                  <c:v>45658</c:v>
                </c:pt>
                <c:pt idx="1346">
                  <c:v>45689</c:v>
                </c:pt>
                <c:pt idx="1347">
                  <c:v>45717</c:v>
                </c:pt>
                <c:pt idx="1348">
                  <c:v>45748</c:v>
                </c:pt>
                <c:pt idx="1349">
                  <c:v>45778</c:v>
                </c:pt>
                <c:pt idx="1350">
                  <c:v>45809</c:v>
                </c:pt>
                <c:pt idx="1351">
                  <c:v>45839</c:v>
                </c:pt>
                <c:pt idx="1352">
                  <c:v>45870</c:v>
                </c:pt>
                <c:pt idx="1353">
                  <c:v>45901</c:v>
                </c:pt>
                <c:pt idx="1354">
                  <c:v>45962</c:v>
                </c:pt>
                <c:pt idx="1355">
                  <c:v>45992</c:v>
                </c:pt>
                <c:pt idx="1356">
                  <c:v>46023</c:v>
                </c:pt>
              </c:numCache>
            </c:numRef>
          </c:cat>
          <c:val>
            <c:numRef>
              <c:f>'USD PP Chart'!$B$12:$B$1369</c:f>
              <c:numCache>
                <c:formatCode>[$$-409]#,##0_ ;\-[$$-409]#,##0\ </c:formatCode>
                <c:ptCount val="1357"/>
                <c:pt idx="0">
                  <c:v>100</c:v>
                </c:pt>
                <c:pt idx="1">
                  <c:v>100</c:v>
                </c:pt>
                <c:pt idx="2">
                  <c:v>100.35370406759678</c:v>
                </c:pt>
                <c:pt idx="3">
                  <c:v>100.35370406759678</c:v>
                </c:pt>
                <c:pt idx="4">
                  <c:v>100</c:v>
                </c:pt>
                <c:pt idx="5">
                  <c:v>100.70740813519356</c:v>
                </c:pt>
                <c:pt idx="6">
                  <c:v>100.35370406759678</c:v>
                </c:pt>
                <c:pt idx="7">
                  <c:v>99.331892316761653</c:v>
                </c:pt>
                <c:pt idx="8">
                  <c:v>98.683434859500892</c:v>
                </c:pt>
                <c:pt idx="9">
                  <c:v>98.329730791904097</c:v>
                </c:pt>
                <c:pt idx="10">
                  <c:v>97.681273334643365</c:v>
                </c:pt>
                <c:pt idx="11">
                  <c:v>97.357044606012963</c:v>
                </c:pt>
                <c:pt idx="12">
                  <c:v>97.681273334643365</c:v>
                </c:pt>
                <c:pt idx="13">
                  <c:v>97.681273334643365</c:v>
                </c:pt>
                <c:pt idx="14">
                  <c:v>98.683434859500892</c:v>
                </c:pt>
                <c:pt idx="15">
                  <c:v>99.007663588131265</c:v>
                </c:pt>
                <c:pt idx="16">
                  <c:v>100</c:v>
                </c:pt>
                <c:pt idx="17">
                  <c:v>99.331892316761653</c:v>
                </c:pt>
                <c:pt idx="18">
                  <c:v>98.683434859500892</c:v>
                </c:pt>
                <c:pt idx="19">
                  <c:v>97.681273334643365</c:v>
                </c:pt>
                <c:pt idx="20">
                  <c:v>96.413833759088234</c:v>
                </c:pt>
                <c:pt idx="21">
                  <c:v>96.089605030457861</c:v>
                </c:pt>
                <c:pt idx="22">
                  <c:v>96.708587148752216</c:v>
                </c:pt>
                <c:pt idx="23">
                  <c:v>96.413833759088234</c:v>
                </c:pt>
                <c:pt idx="24">
                  <c:v>96.708587148752216</c:v>
                </c:pt>
                <c:pt idx="25">
                  <c:v>97.032815877382589</c:v>
                </c:pt>
                <c:pt idx="26">
                  <c:v>97.681273334643365</c:v>
                </c:pt>
                <c:pt idx="27">
                  <c:v>98.683434859500892</c:v>
                </c:pt>
                <c:pt idx="28">
                  <c:v>97.681273334643365</c:v>
                </c:pt>
                <c:pt idx="29">
                  <c:v>97.357044606012963</c:v>
                </c:pt>
                <c:pt idx="30">
                  <c:v>97.032815877382589</c:v>
                </c:pt>
                <c:pt idx="31">
                  <c:v>97.032815877382589</c:v>
                </c:pt>
                <c:pt idx="32">
                  <c:v>97.032815877382589</c:v>
                </c:pt>
                <c:pt idx="33">
                  <c:v>96.708587148752216</c:v>
                </c:pt>
                <c:pt idx="34">
                  <c:v>95.765376301827473</c:v>
                </c:pt>
                <c:pt idx="35">
                  <c:v>95.156219296521911</c:v>
                </c:pt>
                <c:pt idx="36">
                  <c:v>94.86146590685793</c:v>
                </c:pt>
                <c:pt idx="37">
                  <c:v>93.947730398899594</c:v>
                </c:pt>
                <c:pt idx="38">
                  <c:v>93.947730398899594</c:v>
                </c:pt>
                <c:pt idx="39">
                  <c:v>93.063470229907651</c:v>
                </c:pt>
                <c:pt idx="40">
                  <c:v>92.179210060915707</c:v>
                </c:pt>
                <c:pt idx="41">
                  <c:v>91.884456671251726</c:v>
                </c:pt>
                <c:pt idx="42">
                  <c:v>90.744743564551001</c:v>
                </c:pt>
                <c:pt idx="43">
                  <c:v>90.744743564551001</c:v>
                </c:pt>
                <c:pt idx="44">
                  <c:v>89.654156022794268</c:v>
                </c:pt>
                <c:pt idx="45">
                  <c:v>88.033012379642372</c:v>
                </c:pt>
                <c:pt idx="46">
                  <c:v>87.011200628807245</c:v>
                </c:pt>
                <c:pt idx="47">
                  <c:v>85.478483002554526</c:v>
                </c:pt>
                <c:pt idx="48">
                  <c:v>84.97740224012577</c:v>
                </c:pt>
                <c:pt idx="49">
                  <c:v>84.004716054234635</c:v>
                </c:pt>
                <c:pt idx="50">
                  <c:v>82.128119473373957</c:v>
                </c:pt>
                <c:pt idx="51">
                  <c:v>81.685989388877971</c:v>
                </c:pt>
                <c:pt idx="52">
                  <c:v>78.217724503831803</c:v>
                </c:pt>
                <c:pt idx="53">
                  <c:v>76.567105521713501</c:v>
                </c:pt>
                <c:pt idx="54">
                  <c:v>75.771271369620763</c:v>
                </c:pt>
                <c:pt idx="55">
                  <c:v>76.567105521713501</c:v>
                </c:pt>
                <c:pt idx="56">
                  <c:v>75.388091963057562</c:v>
                </c:pt>
                <c:pt idx="57">
                  <c:v>74.071526822558468</c:v>
                </c:pt>
                <c:pt idx="58">
                  <c:v>72.774611908036945</c:v>
                </c:pt>
                <c:pt idx="59">
                  <c:v>72.597759874238548</c:v>
                </c:pt>
                <c:pt idx="60">
                  <c:v>71.713499705246605</c:v>
                </c:pt>
                <c:pt idx="61">
                  <c:v>70.337983886814698</c:v>
                </c:pt>
                <c:pt idx="62">
                  <c:v>69.689526429553936</c:v>
                </c:pt>
                <c:pt idx="63">
                  <c:v>70.013755158184324</c:v>
                </c:pt>
                <c:pt idx="64">
                  <c:v>69.18844566712518</c:v>
                </c:pt>
                <c:pt idx="65">
                  <c:v>67.891530752603657</c:v>
                </c:pt>
                <c:pt idx="66">
                  <c:v>66.692866967970133</c:v>
                </c:pt>
                <c:pt idx="67">
                  <c:v>65.042247985851844</c:v>
                </c:pt>
                <c:pt idx="68">
                  <c:v>63.922185105128712</c:v>
                </c:pt>
                <c:pt idx="69">
                  <c:v>62.428767930831206</c:v>
                </c:pt>
                <c:pt idx="70">
                  <c:v>61.397131067007273</c:v>
                </c:pt>
                <c:pt idx="71">
                  <c:v>60.365494203183331</c:v>
                </c:pt>
                <c:pt idx="72">
                  <c:v>59.510709373157802</c:v>
                </c:pt>
                <c:pt idx="73">
                  <c:v>59.392808017292197</c:v>
                </c:pt>
                <c:pt idx="74">
                  <c:v>60.748673609746504</c:v>
                </c:pt>
                <c:pt idx="75">
                  <c:v>60.011790135586565</c:v>
                </c:pt>
                <c:pt idx="76">
                  <c:v>58.931027706818625</c:v>
                </c:pt>
                <c:pt idx="77">
                  <c:v>58.105718215759481</c:v>
                </c:pt>
                <c:pt idx="78">
                  <c:v>57.98781685989389</c:v>
                </c:pt>
                <c:pt idx="79">
                  <c:v>56.425623894674793</c:v>
                </c:pt>
                <c:pt idx="80">
                  <c:v>55.482413047750057</c:v>
                </c:pt>
                <c:pt idx="81">
                  <c:v>55.158184319119677</c:v>
                </c:pt>
                <c:pt idx="82">
                  <c:v>54.254273924150134</c:v>
                </c:pt>
                <c:pt idx="83">
                  <c:v>52.986834348595004</c:v>
                </c:pt>
                <c:pt idx="84">
                  <c:v>51.866771467871885</c:v>
                </c:pt>
                <c:pt idx="85">
                  <c:v>50.864609943014351</c:v>
                </c:pt>
                <c:pt idx="86">
                  <c:v>50.255452937708789</c:v>
                </c:pt>
                <c:pt idx="87">
                  <c:v>49.754372175280018</c:v>
                </c:pt>
                <c:pt idx="88">
                  <c:v>48.369031243859304</c:v>
                </c:pt>
                <c:pt idx="89">
                  <c:v>47.573197091766559</c:v>
                </c:pt>
                <c:pt idx="90">
                  <c:v>46.895264295539398</c:v>
                </c:pt>
                <c:pt idx="91">
                  <c:v>47.190017685203387</c:v>
                </c:pt>
                <c:pt idx="92">
                  <c:v>48.427981921792103</c:v>
                </c:pt>
                <c:pt idx="93">
                  <c:v>49.017488701120065</c:v>
                </c:pt>
                <c:pt idx="94">
                  <c:v>49.253291412851254</c:v>
                </c:pt>
                <c:pt idx="95">
                  <c:v>49.577520141481628</c:v>
                </c:pt>
                <c:pt idx="96">
                  <c:v>50.697583022204761</c:v>
                </c:pt>
                <c:pt idx="97">
                  <c:v>51.572018078207904</c:v>
                </c:pt>
                <c:pt idx="98">
                  <c:v>53.281587738258985</c:v>
                </c:pt>
                <c:pt idx="99">
                  <c:v>53.664767144822164</c:v>
                </c:pt>
                <c:pt idx="100">
                  <c:v>54.342699941049318</c:v>
                </c:pt>
                <c:pt idx="101">
                  <c:v>55.364511691884452</c:v>
                </c:pt>
                <c:pt idx="102">
                  <c:v>55.68874042051484</c:v>
                </c:pt>
                <c:pt idx="103">
                  <c:v>55.570839064649249</c:v>
                </c:pt>
                <c:pt idx="104">
                  <c:v>55.364511691884452</c:v>
                </c:pt>
                <c:pt idx="105">
                  <c:v>56.012969149145221</c:v>
                </c:pt>
                <c:pt idx="106">
                  <c:v>56.101395166044412</c:v>
                </c:pt>
                <c:pt idx="107">
                  <c:v>56.425623894674793</c:v>
                </c:pt>
                <c:pt idx="108">
                  <c:v>56.779327962271566</c:v>
                </c:pt>
                <c:pt idx="109">
                  <c:v>57.98781685989389</c:v>
                </c:pt>
                <c:pt idx="110">
                  <c:v>58.105718215759481</c:v>
                </c:pt>
                <c:pt idx="111">
                  <c:v>58.813126350953041</c:v>
                </c:pt>
                <c:pt idx="112">
                  <c:v>58.813126350953041</c:v>
                </c:pt>
                <c:pt idx="113">
                  <c:v>58.813126350953041</c:v>
                </c:pt>
                <c:pt idx="114">
                  <c:v>58.69522499508745</c:v>
                </c:pt>
                <c:pt idx="115">
                  <c:v>58.577323639221859</c:v>
                </c:pt>
                <c:pt idx="116">
                  <c:v>59.157005305561015</c:v>
                </c:pt>
                <c:pt idx="117">
                  <c:v>59.039103949695424</c:v>
                </c:pt>
                <c:pt idx="118">
                  <c:v>58.69522499508745</c:v>
                </c:pt>
                <c:pt idx="119">
                  <c:v>58.459422283356268</c:v>
                </c:pt>
                <c:pt idx="120">
                  <c:v>58.223619571625072</c:v>
                </c:pt>
                <c:pt idx="121">
                  <c:v>58.459422283356268</c:v>
                </c:pt>
                <c:pt idx="122">
                  <c:v>58.577323639221859</c:v>
                </c:pt>
                <c:pt idx="123">
                  <c:v>58.341520927490663</c:v>
                </c:pt>
                <c:pt idx="124">
                  <c:v>58.105718215759481</c:v>
                </c:pt>
                <c:pt idx="125">
                  <c:v>57.98781685989389</c:v>
                </c:pt>
                <c:pt idx="126">
                  <c:v>57.663588131263509</c:v>
                </c:pt>
                <c:pt idx="127">
                  <c:v>57.103556690901961</c:v>
                </c:pt>
                <c:pt idx="128">
                  <c:v>57.309884063666729</c:v>
                </c:pt>
                <c:pt idx="129">
                  <c:v>56.985655335036355</c:v>
                </c:pt>
                <c:pt idx="130">
                  <c:v>56.867753979170757</c:v>
                </c:pt>
                <c:pt idx="131">
                  <c:v>56.779327962271566</c:v>
                </c:pt>
                <c:pt idx="132">
                  <c:v>56.779327962271566</c:v>
                </c:pt>
                <c:pt idx="133">
                  <c:v>56.867753979170757</c:v>
                </c:pt>
                <c:pt idx="134">
                  <c:v>57.103556690901961</c:v>
                </c:pt>
                <c:pt idx="135">
                  <c:v>57.427785419532327</c:v>
                </c:pt>
                <c:pt idx="136">
                  <c:v>57.663588131263509</c:v>
                </c:pt>
                <c:pt idx="137">
                  <c:v>57.663588131263509</c:v>
                </c:pt>
                <c:pt idx="138">
                  <c:v>57.663588131263509</c:v>
                </c:pt>
                <c:pt idx="139">
                  <c:v>57.545686775397918</c:v>
                </c:pt>
                <c:pt idx="140">
                  <c:v>57.663588131263509</c:v>
                </c:pt>
                <c:pt idx="141">
                  <c:v>57.427785419532327</c:v>
                </c:pt>
                <c:pt idx="142">
                  <c:v>57.221458046767538</c:v>
                </c:pt>
                <c:pt idx="143">
                  <c:v>56.985655335036355</c:v>
                </c:pt>
                <c:pt idx="144">
                  <c:v>56.867753979170757</c:v>
                </c:pt>
                <c:pt idx="145">
                  <c:v>56.779327962271566</c:v>
                </c:pt>
                <c:pt idx="146">
                  <c:v>56.985655335036355</c:v>
                </c:pt>
                <c:pt idx="147">
                  <c:v>56.867753979170757</c:v>
                </c:pt>
                <c:pt idx="148">
                  <c:v>56.985655335036355</c:v>
                </c:pt>
                <c:pt idx="149">
                  <c:v>56.779327962271566</c:v>
                </c:pt>
                <c:pt idx="150">
                  <c:v>56.101395166044412</c:v>
                </c:pt>
                <c:pt idx="151">
                  <c:v>55.364511691884452</c:v>
                </c:pt>
                <c:pt idx="152">
                  <c:v>55.364511691884452</c:v>
                </c:pt>
                <c:pt idx="153">
                  <c:v>55.570839064649249</c:v>
                </c:pt>
                <c:pt idx="154">
                  <c:v>55.364511691884452</c:v>
                </c:pt>
                <c:pt idx="155">
                  <c:v>54.460601296914909</c:v>
                </c:pt>
                <c:pt idx="156">
                  <c:v>54.755354686578897</c:v>
                </c:pt>
                <c:pt idx="157">
                  <c:v>54.755354686578897</c:v>
                </c:pt>
                <c:pt idx="158">
                  <c:v>54.95185694635488</c:v>
                </c:pt>
                <c:pt idx="159">
                  <c:v>55.276085674985268</c:v>
                </c:pt>
                <c:pt idx="160">
                  <c:v>54.755354686578897</c:v>
                </c:pt>
                <c:pt idx="161">
                  <c:v>55.069758302220471</c:v>
                </c:pt>
                <c:pt idx="162">
                  <c:v>55.482413047750057</c:v>
                </c:pt>
                <c:pt idx="163">
                  <c:v>56.012969149145221</c:v>
                </c:pt>
                <c:pt idx="164">
                  <c:v>56.337197877775594</c:v>
                </c:pt>
                <c:pt idx="165">
                  <c:v>56.012969149145221</c:v>
                </c:pt>
                <c:pt idx="166">
                  <c:v>55.806641776380431</c:v>
                </c:pt>
                <c:pt idx="167">
                  <c:v>55.570839064649249</c:v>
                </c:pt>
                <c:pt idx="168">
                  <c:v>55.570839064649249</c:v>
                </c:pt>
                <c:pt idx="169">
                  <c:v>56.012969149145221</c:v>
                </c:pt>
                <c:pt idx="170">
                  <c:v>56.425623894674793</c:v>
                </c:pt>
                <c:pt idx="171">
                  <c:v>56.779327962271566</c:v>
                </c:pt>
                <c:pt idx="172">
                  <c:v>56.779327962271566</c:v>
                </c:pt>
                <c:pt idx="173">
                  <c:v>56.337197877775594</c:v>
                </c:pt>
                <c:pt idx="174">
                  <c:v>55.806641776380431</c:v>
                </c:pt>
                <c:pt idx="175">
                  <c:v>56.867753979170757</c:v>
                </c:pt>
                <c:pt idx="176">
                  <c:v>57.221458046767538</c:v>
                </c:pt>
                <c:pt idx="177">
                  <c:v>56.867753979170757</c:v>
                </c:pt>
                <c:pt idx="178">
                  <c:v>56.543525250540384</c:v>
                </c:pt>
                <c:pt idx="179">
                  <c:v>56.661426606405982</c:v>
                </c:pt>
                <c:pt idx="180">
                  <c:v>56.779327962271566</c:v>
                </c:pt>
                <c:pt idx="181">
                  <c:v>56.867753979170757</c:v>
                </c:pt>
                <c:pt idx="182">
                  <c:v>57.427785419532327</c:v>
                </c:pt>
                <c:pt idx="183">
                  <c:v>57.427785419532327</c:v>
                </c:pt>
                <c:pt idx="184">
                  <c:v>57.309884063666729</c:v>
                </c:pt>
                <c:pt idx="185">
                  <c:v>56.985655335036355</c:v>
                </c:pt>
                <c:pt idx="186">
                  <c:v>57.427785419532327</c:v>
                </c:pt>
                <c:pt idx="187">
                  <c:v>57.427785419532327</c:v>
                </c:pt>
                <c:pt idx="188">
                  <c:v>57.309884063666729</c:v>
                </c:pt>
                <c:pt idx="189">
                  <c:v>56.867753979170757</c:v>
                </c:pt>
                <c:pt idx="190">
                  <c:v>56.985655335036355</c:v>
                </c:pt>
                <c:pt idx="191">
                  <c:v>57.103556690901961</c:v>
                </c:pt>
                <c:pt idx="192">
                  <c:v>57.309884063666729</c:v>
                </c:pt>
                <c:pt idx="193">
                  <c:v>57.427785419532327</c:v>
                </c:pt>
                <c:pt idx="194">
                  <c:v>57.545686775397918</c:v>
                </c:pt>
                <c:pt idx="195">
                  <c:v>57.781489487129114</c:v>
                </c:pt>
                <c:pt idx="196">
                  <c:v>57.98781685989389</c:v>
                </c:pt>
                <c:pt idx="197">
                  <c:v>57.663588131263509</c:v>
                </c:pt>
                <c:pt idx="198">
                  <c:v>57.427785419532327</c:v>
                </c:pt>
                <c:pt idx="199">
                  <c:v>56.867753979170757</c:v>
                </c:pt>
                <c:pt idx="200">
                  <c:v>56.661426606405982</c:v>
                </c:pt>
                <c:pt idx="201">
                  <c:v>56.779327962271566</c:v>
                </c:pt>
                <c:pt idx="202">
                  <c:v>56.779327962271566</c:v>
                </c:pt>
                <c:pt idx="203">
                  <c:v>56.867753979170757</c:v>
                </c:pt>
                <c:pt idx="204">
                  <c:v>57.221458046767538</c:v>
                </c:pt>
                <c:pt idx="205">
                  <c:v>57.427785419532327</c:v>
                </c:pt>
                <c:pt idx="206">
                  <c:v>57.663588131263509</c:v>
                </c:pt>
                <c:pt idx="207">
                  <c:v>57.98781685989389</c:v>
                </c:pt>
                <c:pt idx="208">
                  <c:v>57.663588131263509</c:v>
                </c:pt>
                <c:pt idx="209">
                  <c:v>57.98781685989389</c:v>
                </c:pt>
                <c:pt idx="210">
                  <c:v>58.341520927490663</c:v>
                </c:pt>
                <c:pt idx="211">
                  <c:v>59.157005305561015</c:v>
                </c:pt>
                <c:pt idx="212">
                  <c:v>59.510709373157802</c:v>
                </c:pt>
                <c:pt idx="213">
                  <c:v>59.157005305561015</c:v>
                </c:pt>
                <c:pt idx="214">
                  <c:v>59.510709373157802</c:v>
                </c:pt>
                <c:pt idx="215">
                  <c:v>60.011790135586565</c:v>
                </c:pt>
                <c:pt idx="216">
                  <c:v>60.866574965612109</c:v>
                </c:pt>
                <c:pt idx="217">
                  <c:v>61.780310473570445</c:v>
                </c:pt>
                <c:pt idx="218">
                  <c:v>62.694045981528788</c:v>
                </c:pt>
                <c:pt idx="219">
                  <c:v>63.096875614069567</c:v>
                </c:pt>
                <c:pt idx="220">
                  <c:v>63.509530359599133</c:v>
                </c:pt>
                <c:pt idx="221">
                  <c:v>64.187463155826279</c:v>
                </c:pt>
                <c:pt idx="222">
                  <c:v>64.924346629986246</c:v>
                </c:pt>
                <c:pt idx="223">
                  <c:v>65.042247985851844</c:v>
                </c:pt>
                <c:pt idx="224">
                  <c:v>65.189624680683835</c:v>
                </c:pt>
                <c:pt idx="225">
                  <c:v>65.484378070347816</c:v>
                </c:pt>
                <c:pt idx="226">
                  <c:v>65.926508154843788</c:v>
                </c:pt>
                <c:pt idx="227">
                  <c:v>66.692866967970133</c:v>
                </c:pt>
                <c:pt idx="228">
                  <c:v>67.272548634309302</c:v>
                </c:pt>
                <c:pt idx="229">
                  <c:v>68.687364904696409</c:v>
                </c:pt>
                <c:pt idx="230">
                  <c:v>69.689526429553936</c:v>
                </c:pt>
                <c:pt idx="231">
                  <c:v>70.013755158184324</c:v>
                </c:pt>
                <c:pt idx="232">
                  <c:v>70.514835920613095</c:v>
                </c:pt>
                <c:pt idx="233">
                  <c:v>71.536647671448222</c:v>
                </c:pt>
                <c:pt idx="234">
                  <c:v>72.067203772843385</c:v>
                </c:pt>
                <c:pt idx="235">
                  <c:v>72.067203772843385</c:v>
                </c:pt>
                <c:pt idx="236">
                  <c:v>72.951463941835343</c:v>
                </c:pt>
                <c:pt idx="237">
                  <c:v>73.334643348398515</c:v>
                </c:pt>
                <c:pt idx="238">
                  <c:v>73.894674788760071</c:v>
                </c:pt>
                <c:pt idx="239">
                  <c:v>74.248378856356851</c:v>
                </c:pt>
                <c:pt idx="240">
                  <c:v>75.014737669483196</c:v>
                </c:pt>
                <c:pt idx="241">
                  <c:v>76.183926115150328</c:v>
                </c:pt>
                <c:pt idx="242">
                  <c:v>77.392415012772659</c:v>
                </c:pt>
                <c:pt idx="243">
                  <c:v>78.011397131067</c:v>
                </c:pt>
                <c:pt idx="244">
                  <c:v>78.217724503831803</c:v>
                </c:pt>
                <c:pt idx="245">
                  <c:v>78.011397131067</c:v>
                </c:pt>
                <c:pt idx="246">
                  <c:v>77.186087640007855</c:v>
                </c:pt>
                <c:pt idx="247">
                  <c:v>75.014737669483196</c:v>
                </c:pt>
                <c:pt idx="248">
                  <c:v>74.248378856356851</c:v>
                </c:pt>
                <c:pt idx="249">
                  <c:v>74.248378856356851</c:v>
                </c:pt>
                <c:pt idx="250">
                  <c:v>74.248378856356851</c:v>
                </c:pt>
                <c:pt idx="251">
                  <c:v>74.248378856356851</c:v>
                </c:pt>
                <c:pt idx="252">
                  <c:v>74.631558262920024</c:v>
                </c:pt>
                <c:pt idx="253">
                  <c:v>74.248378856356851</c:v>
                </c:pt>
                <c:pt idx="254">
                  <c:v>73.688347415995295</c:v>
                </c:pt>
                <c:pt idx="255">
                  <c:v>73.688347415995295</c:v>
                </c:pt>
                <c:pt idx="256">
                  <c:v>73.894674788760071</c:v>
                </c:pt>
                <c:pt idx="257">
                  <c:v>73.688347415995295</c:v>
                </c:pt>
                <c:pt idx="258">
                  <c:v>73.511495382196898</c:v>
                </c:pt>
                <c:pt idx="259">
                  <c:v>73.511495382196898</c:v>
                </c:pt>
                <c:pt idx="260">
                  <c:v>73.334643348398515</c:v>
                </c:pt>
                <c:pt idx="261">
                  <c:v>72.244055806641768</c:v>
                </c:pt>
                <c:pt idx="262">
                  <c:v>72.774611908036945</c:v>
                </c:pt>
                <c:pt idx="263">
                  <c:v>72.951463941835343</c:v>
                </c:pt>
                <c:pt idx="264">
                  <c:v>73.157791314600118</c:v>
                </c:pt>
                <c:pt idx="265">
                  <c:v>72.067203772843385</c:v>
                </c:pt>
                <c:pt idx="266">
                  <c:v>71.536647671448222</c:v>
                </c:pt>
                <c:pt idx="267">
                  <c:v>71.713499705246605</c:v>
                </c:pt>
                <c:pt idx="268">
                  <c:v>71.015916683041851</c:v>
                </c:pt>
                <c:pt idx="269">
                  <c:v>71.359795637649839</c:v>
                </c:pt>
                <c:pt idx="270">
                  <c:v>71.536647671448222</c:v>
                </c:pt>
                <c:pt idx="271">
                  <c:v>71.890351739045016</c:v>
                </c:pt>
                <c:pt idx="272">
                  <c:v>71.890351739045016</c:v>
                </c:pt>
                <c:pt idx="273">
                  <c:v>71.536647671448222</c:v>
                </c:pt>
                <c:pt idx="274">
                  <c:v>71.536647671448222</c:v>
                </c:pt>
                <c:pt idx="275">
                  <c:v>71.182943603851442</c:v>
                </c:pt>
                <c:pt idx="276">
                  <c:v>71.015916683041851</c:v>
                </c:pt>
                <c:pt idx="277">
                  <c:v>71.015916683041851</c:v>
                </c:pt>
                <c:pt idx="278">
                  <c:v>71.359795637649839</c:v>
                </c:pt>
                <c:pt idx="279">
                  <c:v>71.713499705246605</c:v>
                </c:pt>
                <c:pt idx="280">
                  <c:v>71.713499705246605</c:v>
                </c:pt>
                <c:pt idx="281">
                  <c:v>71.713499705246605</c:v>
                </c:pt>
                <c:pt idx="282">
                  <c:v>71.015916683041851</c:v>
                </c:pt>
                <c:pt idx="283">
                  <c:v>70.691687954411478</c:v>
                </c:pt>
                <c:pt idx="284">
                  <c:v>70.190607191982707</c:v>
                </c:pt>
                <c:pt idx="285">
                  <c:v>70.013755158184324</c:v>
                </c:pt>
                <c:pt idx="286">
                  <c:v>70.190607191982707</c:v>
                </c:pt>
                <c:pt idx="287">
                  <c:v>70.190607191982707</c:v>
                </c:pt>
                <c:pt idx="288">
                  <c:v>70.190607191982707</c:v>
                </c:pt>
                <c:pt idx="289">
                  <c:v>69.689526429553936</c:v>
                </c:pt>
                <c:pt idx="290">
                  <c:v>69.512674395755553</c:v>
                </c:pt>
                <c:pt idx="291">
                  <c:v>69.011593633326783</c:v>
                </c:pt>
                <c:pt idx="292">
                  <c:v>68.687364904696409</c:v>
                </c:pt>
                <c:pt idx="293">
                  <c:v>68.392611515032428</c:v>
                </c:pt>
                <c:pt idx="294">
                  <c:v>68.215759481234031</c:v>
                </c:pt>
                <c:pt idx="295">
                  <c:v>67.891530752603657</c:v>
                </c:pt>
                <c:pt idx="296">
                  <c:v>67.744154057771667</c:v>
                </c:pt>
                <c:pt idx="297">
                  <c:v>67.125171939477312</c:v>
                </c:pt>
                <c:pt idx="298">
                  <c:v>67.449400668107685</c:v>
                </c:pt>
                <c:pt idx="299">
                  <c:v>67.891530752603657</c:v>
                </c:pt>
                <c:pt idx="300">
                  <c:v>68.06838278640204</c:v>
                </c:pt>
                <c:pt idx="301">
                  <c:v>69.011593633326783</c:v>
                </c:pt>
                <c:pt idx="302">
                  <c:v>69.689526429553936</c:v>
                </c:pt>
                <c:pt idx="303">
                  <c:v>69.689526429553936</c:v>
                </c:pt>
                <c:pt idx="304">
                  <c:v>69.33582236195717</c:v>
                </c:pt>
                <c:pt idx="305">
                  <c:v>69.689526429553936</c:v>
                </c:pt>
                <c:pt idx="306">
                  <c:v>69.689526429553936</c:v>
                </c:pt>
                <c:pt idx="307">
                  <c:v>69.512674395755553</c:v>
                </c:pt>
                <c:pt idx="308">
                  <c:v>69.689526429553936</c:v>
                </c:pt>
                <c:pt idx="309">
                  <c:v>69.689526429553936</c:v>
                </c:pt>
                <c:pt idx="310">
                  <c:v>70.013755158184324</c:v>
                </c:pt>
                <c:pt idx="311">
                  <c:v>70.190607191982707</c:v>
                </c:pt>
                <c:pt idx="312">
                  <c:v>70.013755158184324</c:v>
                </c:pt>
                <c:pt idx="313">
                  <c:v>70.337983886814698</c:v>
                </c:pt>
                <c:pt idx="314">
                  <c:v>70.691687954411478</c:v>
                </c:pt>
                <c:pt idx="315">
                  <c:v>70.868539988209861</c:v>
                </c:pt>
                <c:pt idx="316">
                  <c:v>71.015916683041851</c:v>
                </c:pt>
                <c:pt idx="317">
                  <c:v>71.015916683041851</c:v>
                </c:pt>
                <c:pt idx="318">
                  <c:v>71.015916683041851</c:v>
                </c:pt>
                <c:pt idx="319">
                  <c:v>71.015916683041851</c:v>
                </c:pt>
                <c:pt idx="320">
                  <c:v>71.015916683041851</c:v>
                </c:pt>
                <c:pt idx="321">
                  <c:v>69.689526429553936</c:v>
                </c:pt>
                <c:pt idx="322">
                  <c:v>70.013755158184324</c:v>
                </c:pt>
                <c:pt idx="323">
                  <c:v>70.013755158184324</c:v>
                </c:pt>
                <c:pt idx="324">
                  <c:v>70.337983886814698</c:v>
                </c:pt>
                <c:pt idx="325">
                  <c:v>70.514835920613095</c:v>
                </c:pt>
                <c:pt idx="326">
                  <c:v>70.013755158184324</c:v>
                </c:pt>
                <c:pt idx="327">
                  <c:v>70.190607191982707</c:v>
                </c:pt>
                <c:pt idx="328">
                  <c:v>70.190607191982707</c:v>
                </c:pt>
                <c:pt idx="329">
                  <c:v>70.013755158184324</c:v>
                </c:pt>
                <c:pt idx="330">
                  <c:v>69.836903124385927</c:v>
                </c:pt>
                <c:pt idx="331">
                  <c:v>70.013755158184324</c:v>
                </c:pt>
                <c:pt idx="332">
                  <c:v>70.190607191982707</c:v>
                </c:pt>
                <c:pt idx="333">
                  <c:v>70.013755158184324</c:v>
                </c:pt>
                <c:pt idx="334">
                  <c:v>70.013755158184324</c:v>
                </c:pt>
                <c:pt idx="335">
                  <c:v>70.013755158184324</c:v>
                </c:pt>
                <c:pt idx="336">
                  <c:v>69.689526429553936</c:v>
                </c:pt>
                <c:pt idx="337">
                  <c:v>69.689526429553936</c:v>
                </c:pt>
                <c:pt idx="338">
                  <c:v>69.689526429553936</c:v>
                </c:pt>
                <c:pt idx="339">
                  <c:v>69.33582236195717</c:v>
                </c:pt>
                <c:pt idx="340">
                  <c:v>68.687364904696409</c:v>
                </c:pt>
                <c:pt idx="341">
                  <c:v>68.215759481234031</c:v>
                </c:pt>
                <c:pt idx="342">
                  <c:v>66.987620357634114</c:v>
                </c:pt>
                <c:pt idx="343">
                  <c:v>66.692866967970133</c:v>
                </c:pt>
                <c:pt idx="344">
                  <c:v>66.073884849675778</c:v>
                </c:pt>
                <c:pt idx="345">
                  <c:v>64.924346629986246</c:v>
                </c:pt>
                <c:pt idx="346">
                  <c:v>64.187463155826279</c:v>
                </c:pt>
                <c:pt idx="347">
                  <c:v>63.656907054431123</c:v>
                </c:pt>
                <c:pt idx="348">
                  <c:v>63.509530359599133</c:v>
                </c:pt>
                <c:pt idx="349">
                  <c:v>62.694045981528788</c:v>
                </c:pt>
                <c:pt idx="350">
                  <c:v>62.163489880133625</c:v>
                </c:pt>
                <c:pt idx="351">
                  <c:v>61.397131067007273</c:v>
                </c:pt>
                <c:pt idx="352">
                  <c:v>61.0139516604441</c:v>
                </c:pt>
                <c:pt idx="353">
                  <c:v>60.365494203183331</c:v>
                </c:pt>
                <c:pt idx="354">
                  <c:v>60.247592847317755</c:v>
                </c:pt>
                <c:pt idx="355">
                  <c:v>60.011790135586565</c:v>
                </c:pt>
                <c:pt idx="356">
                  <c:v>59.628610729023379</c:v>
                </c:pt>
                <c:pt idx="357">
                  <c:v>59.510709373157802</c:v>
                </c:pt>
                <c:pt idx="358">
                  <c:v>58.931027706818625</c:v>
                </c:pt>
                <c:pt idx="359">
                  <c:v>58.577323639221859</c:v>
                </c:pt>
                <c:pt idx="360">
                  <c:v>58.105718215759481</c:v>
                </c:pt>
                <c:pt idx="361">
                  <c:v>58.105718215759481</c:v>
                </c:pt>
                <c:pt idx="362">
                  <c:v>57.98781685989389</c:v>
                </c:pt>
                <c:pt idx="363">
                  <c:v>57.103556690901961</c:v>
                </c:pt>
                <c:pt idx="364">
                  <c:v>56.425623894674793</c:v>
                </c:pt>
                <c:pt idx="365">
                  <c:v>56.012969149145221</c:v>
                </c:pt>
                <c:pt idx="366">
                  <c:v>56.101395166044412</c:v>
                </c:pt>
                <c:pt idx="367">
                  <c:v>56.543525250540384</c:v>
                </c:pt>
                <c:pt idx="368">
                  <c:v>56.779327962271566</c:v>
                </c:pt>
                <c:pt idx="369">
                  <c:v>56.543525250540384</c:v>
                </c:pt>
                <c:pt idx="370">
                  <c:v>56.337197877775594</c:v>
                </c:pt>
                <c:pt idx="371">
                  <c:v>56.425623894674793</c:v>
                </c:pt>
                <c:pt idx="372">
                  <c:v>56.337197877775594</c:v>
                </c:pt>
                <c:pt idx="373">
                  <c:v>56.425623894674793</c:v>
                </c:pt>
                <c:pt idx="374">
                  <c:v>56.543525250540384</c:v>
                </c:pt>
                <c:pt idx="375">
                  <c:v>56.543525250540384</c:v>
                </c:pt>
                <c:pt idx="376">
                  <c:v>56.21929652191001</c:v>
                </c:pt>
                <c:pt idx="377">
                  <c:v>56.012969149145221</c:v>
                </c:pt>
                <c:pt idx="378">
                  <c:v>55.895067793279615</c:v>
                </c:pt>
                <c:pt idx="379">
                  <c:v>55.570839064649249</c:v>
                </c:pt>
                <c:pt idx="380">
                  <c:v>55.364511691884452</c:v>
                </c:pt>
                <c:pt idx="381">
                  <c:v>55.364511691884452</c:v>
                </c:pt>
                <c:pt idx="382">
                  <c:v>55.364511691884452</c:v>
                </c:pt>
                <c:pt idx="383">
                  <c:v>55.364511691884452</c:v>
                </c:pt>
                <c:pt idx="384">
                  <c:v>55.158184319119677</c:v>
                </c:pt>
                <c:pt idx="385">
                  <c:v>55.158184319119677</c:v>
                </c:pt>
                <c:pt idx="386">
                  <c:v>55.276085674985268</c:v>
                </c:pt>
                <c:pt idx="387">
                  <c:v>55.276085674985268</c:v>
                </c:pt>
                <c:pt idx="388">
                  <c:v>55.158184319119677</c:v>
                </c:pt>
                <c:pt idx="389">
                  <c:v>54.755354686578897</c:v>
                </c:pt>
                <c:pt idx="390">
                  <c:v>54.254273924150134</c:v>
                </c:pt>
                <c:pt idx="391">
                  <c:v>54.165847907250928</c:v>
                </c:pt>
                <c:pt idx="392">
                  <c:v>54.165847907250928</c:v>
                </c:pt>
                <c:pt idx="393">
                  <c:v>54.342699941049318</c:v>
                </c:pt>
                <c:pt idx="394">
                  <c:v>54.342699941049318</c:v>
                </c:pt>
                <c:pt idx="395">
                  <c:v>54.165847907250928</c:v>
                </c:pt>
                <c:pt idx="396">
                  <c:v>53.959520534486153</c:v>
                </c:pt>
                <c:pt idx="397">
                  <c:v>53.959520534486153</c:v>
                </c:pt>
                <c:pt idx="398">
                  <c:v>54.165847907250928</c:v>
                </c:pt>
                <c:pt idx="399">
                  <c:v>53.75319316172137</c:v>
                </c:pt>
                <c:pt idx="400">
                  <c:v>53.458439772057389</c:v>
                </c:pt>
                <c:pt idx="401">
                  <c:v>53.163686382393408</c:v>
                </c:pt>
                <c:pt idx="402">
                  <c:v>52.603654942031831</c:v>
                </c:pt>
                <c:pt idx="403">
                  <c:v>49.665946158380827</c:v>
                </c:pt>
                <c:pt idx="404">
                  <c:v>48.604833955590493</c:v>
                </c:pt>
                <c:pt idx="405">
                  <c:v>48.04480251522893</c:v>
                </c:pt>
                <c:pt idx="406">
                  <c:v>47.13106700727058</c:v>
                </c:pt>
                <c:pt idx="407">
                  <c:v>46.020829239536255</c:v>
                </c:pt>
                <c:pt idx="408">
                  <c:v>45.667125171939482</c:v>
                </c:pt>
                <c:pt idx="409">
                  <c:v>45.667125171939482</c:v>
                </c:pt>
                <c:pt idx="410">
                  <c:v>45.726075849872274</c:v>
                </c:pt>
                <c:pt idx="411">
                  <c:v>44.753389663981139</c:v>
                </c:pt>
                <c:pt idx="412">
                  <c:v>44.753389663981139</c:v>
                </c:pt>
                <c:pt idx="413">
                  <c:v>44.900766358813129</c:v>
                </c:pt>
                <c:pt idx="414">
                  <c:v>44.547062291216349</c:v>
                </c:pt>
                <c:pt idx="415">
                  <c:v>44.163882884653177</c:v>
                </c:pt>
                <c:pt idx="416">
                  <c:v>43.692277461190805</c:v>
                </c:pt>
                <c:pt idx="417">
                  <c:v>42.670465710355671</c:v>
                </c:pt>
                <c:pt idx="418">
                  <c:v>42.670465710355671</c:v>
                </c:pt>
                <c:pt idx="419">
                  <c:v>42.434662998624482</c:v>
                </c:pt>
                <c:pt idx="420">
                  <c:v>41.904106897229319</c:v>
                </c:pt>
                <c:pt idx="421">
                  <c:v>41.403026134800555</c:v>
                </c:pt>
                <c:pt idx="422">
                  <c:v>41.756730202397328</c:v>
                </c:pt>
                <c:pt idx="423">
                  <c:v>41.904106897229319</c:v>
                </c:pt>
                <c:pt idx="424">
                  <c:v>41.285124778934957</c:v>
                </c:pt>
                <c:pt idx="425">
                  <c:v>41.019846728237376</c:v>
                </c:pt>
                <c:pt idx="426">
                  <c:v>40.725093338573394</c:v>
                </c:pt>
                <c:pt idx="427">
                  <c:v>40.224012576144624</c:v>
                </c:pt>
                <c:pt idx="428">
                  <c:v>40.047160542346241</c:v>
                </c:pt>
                <c:pt idx="429">
                  <c:v>40.047160542346241</c:v>
                </c:pt>
                <c:pt idx="430">
                  <c:v>40.224012576144624</c:v>
                </c:pt>
                <c:pt idx="431">
                  <c:v>40.489290626842212</c:v>
                </c:pt>
                <c:pt idx="432">
                  <c:v>40.784044016506193</c:v>
                </c:pt>
                <c:pt idx="433">
                  <c:v>40.842994694438985</c:v>
                </c:pt>
                <c:pt idx="434">
                  <c:v>41.285124778934957</c:v>
                </c:pt>
                <c:pt idx="435">
                  <c:v>41.196698762035766</c:v>
                </c:pt>
                <c:pt idx="436">
                  <c:v>41.137748084102967</c:v>
                </c:pt>
                <c:pt idx="437">
                  <c:v>41.196698762035766</c:v>
                </c:pt>
                <c:pt idx="438">
                  <c:v>41.137748084102967</c:v>
                </c:pt>
                <c:pt idx="439">
                  <c:v>41.403026134800555</c:v>
                </c:pt>
                <c:pt idx="440">
                  <c:v>41.285124778934957</c:v>
                </c:pt>
                <c:pt idx="441">
                  <c:v>41.137748084102967</c:v>
                </c:pt>
                <c:pt idx="442">
                  <c:v>41.344075456867756</c:v>
                </c:pt>
                <c:pt idx="443">
                  <c:v>41.285124778934957</c:v>
                </c:pt>
                <c:pt idx="444">
                  <c:v>41.520927490666146</c:v>
                </c:pt>
                <c:pt idx="445">
                  <c:v>41.697779524464529</c:v>
                </c:pt>
                <c:pt idx="446">
                  <c:v>41.815680880330127</c:v>
                </c:pt>
                <c:pt idx="447">
                  <c:v>41.638828846531737</c:v>
                </c:pt>
                <c:pt idx="448">
                  <c:v>41.579878168598938</c:v>
                </c:pt>
                <c:pt idx="449">
                  <c:v>41.403026134800555</c:v>
                </c:pt>
                <c:pt idx="450">
                  <c:v>41.196698762035766</c:v>
                </c:pt>
                <c:pt idx="451">
                  <c:v>40.784044016506193</c:v>
                </c:pt>
                <c:pt idx="452">
                  <c:v>40.459815287875813</c:v>
                </c:pt>
                <c:pt idx="453">
                  <c:v>40.165061898211832</c:v>
                </c:pt>
                <c:pt idx="454">
                  <c:v>39.958734525447042</c:v>
                </c:pt>
                <c:pt idx="455">
                  <c:v>39.781882491648652</c:v>
                </c:pt>
                <c:pt idx="456">
                  <c:v>39.251326390253489</c:v>
                </c:pt>
                <c:pt idx="457">
                  <c:v>38.632344271959127</c:v>
                </c:pt>
                <c:pt idx="458">
                  <c:v>38.200039300451962</c:v>
                </c:pt>
                <c:pt idx="459">
                  <c:v>38.052662605619972</c:v>
                </c:pt>
                <c:pt idx="460">
                  <c:v>37.993711927687166</c:v>
                </c:pt>
                <c:pt idx="461">
                  <c:v>37.846335232855175</c:v>
                </c:pt>
                <c:pt idx="462">
                  <c:v>37.905285910787981</c:v>
                </c:pt>
                <c:pt idx="463">
                  <c:v>37.846335232855175</c:v>
                </c:pt>
                <c:pt idx="464">
                  <c:v>37.846335232855175</c:v>
                </c:pt>
                <c:pt idx="465">
                  <c:v>37.610532521123993</c:v>
                </c:pt>
                <c:pt idx="466">
                  <c:v>37.404205148359203</c:v>
                </c:pt>
                <c:pt idx="467">
                  <c:v>37.22735311456082</c:v>
                </c:pt>
                <c:pt idx="468">
                  <c:v>37.07997641972883</c:v>
                </c:pt>
                <c:pt idx="469">
                  <c:v>37.07997641972883</c:v>
                </c:pt>
                <c:pt idx="470">
                  <c:v>37.315779131460012</c:v>
                </c:pt>
                <c:pt idx="471">
                  <c:v>37.315779131460012</c:v>
                </c:pt>
                <c:pt idx="472">
                  <c:v>37.168402436628021</c:v>
                </c:pt>
                <c:pt idx="473">
                  <c:v>37.138927097661622</c:v>
                </c:pt>
                <c:pt idx="474">
                  <c:v>37.021025741796031</c:v>
                </c:pt>
                <c:pt idx="475">
                  <c:v>36.755747691098449</c:v>
                </c:pt>
                <c:pt idx="476">
                  <c:v>36.696797013165657</c:v>
                </c:pt>
                <c:pt idx="477">
                  <c:v>36.755747691098449</c:v>
                </c:pt>
                <c:pt idx="478">
                  <c:v>36.696797013165657</c:v>
                </c:pt>
                <c:pt idx="479">
                  <c:v>36.696797013165657</c:v>
                </c:pt>
                <c:pt idx="480">
                  <c:v>36.755747691098449</c:v>
                </c:pt>
                <c:pt idx="481">
                  <c:v>36.844173707997648</c:v>
                </c:pt>
                <c:pt idx="482">
                  <c:v>37.021025741796031</c:v>
                </c:pt>
                <c:pt idx="483">
                  <c:v>36.932599724896839</c:v>
                </c:pt>
                <c:pt idx="484">
                  <c:v>36.90312438593044</c:v>
                </c:pt>
                <c:pt idx="485">
                  <c:v>36.814698369031248</c:v>
                </c:pt>
                <c:pt idx="486">
                  <c:v>36.667321674199258</c:v>
                </c:pt>
                <c:pt idx="487">
                  <c:v>36.578895657300059</c:v>
                </c:pt>
                <c:pt idx="488">
                  <c:v>36.49046964040086</c:v>
                </c:pt>
                <c:pt idx="489">
                  <c:v>36.431518962468076</c:v>
                </c:pt>
                <c:pt idx="490">
                  <c:v>36.34309294556887</c:v>
                </c:pt>
                <c:pt idx="491">
                  <c:v>36.49046964040086</c:v>
                </c:pt>
                <c:pt idx="492">
                  <c:v>36.519944979367267</c:v>
                </c:pt>
                <c:pt idx="493">
                  <c:v>36.431518962468076</c:v>
                </c:pt>
                <c:pt idx="494">
                  <c:v>36.49046964040086</c:v>
                </c:pt>
                <c:pt idx="495">
                  <c:v>36.519944979367267</c:v>
                </c:pt>
                <c:pt idx="496">
                  <c:v>36.608370996266459</c:v>
                </c:pt>
                <c:pt idx="497">
                  <c:v>36.49046964040086</c:v>
                </c:pt>
                <c:pt idx="498">
                  <c:v>36.431518962468076</c:v>
                </c:pt>
                <c:pt idx="499">
                  <c:v>36.431518962468076</c:v>
                </c:pt>
                <c:pt idx="500">
                  <c:v>36.49046964040086</c:v>
                </c:pt>
                <c:pt idx="501">
                  <c:v>36.578895657300059</c:v>
                </c:pt>
                <c:pt idx="502">
                  <c:v>36.667321674199258</c:v>
                </c:pt>
                <c:pt idx="503">
                  <c:v>36.608370996266459</c:v>
                </c:pt>
                <c:pt idx="504">
                  <c:v>36.696797013165657</c:v>
                </c:pt>
                <c:pt idx="505">
                  <c:v>36.696797013165657</c:v>
                </c:pt>
                <c:pt idx="506">
                  <c:v>36.696797013165657</c:v>
                </c:pt>
                <c:pt idx="507">
                  <c:v>36.696797013165657</c:v>
                </c:pt>
                <c:pt idx="508">
                  <c:v>36.696797013165657</c:v>
                </c:pt>
                <c:pt idx="509">
                  <c:v>36.696797013165657</c:v>
                </c:pt>
                <c:pt idx="510">
                  <c:v>36.696797013165657</c:v>
                </c:pt>
                <c:pt idx="511">
                  <c:v>36.578895657300059</c:v>
                </c:pt>
                <c:pt idx="512">
                  <c:v>36.667321674199258</c:v>
                </c:pt>
                <c:pt idx="513">
                  <c:v>36.519944979367267</c:v>
                </c:pt>
                <c:pt idx="514">
                  <c:v>36.519944979367267</c:v>
                </c:pt>
                <c:pt idx="515">
                  <c:v>36.49046964040086</c:v>
                </c:pt>
                <c:pt idx="516">
                  <c:v>36.578895657300059</c:v>
                </c:pt>
                <c:pt idx="517">
                  <c:v>36.608370996266459</c:v>
                </c:pt>
                <c:pt idx="518">
                  <c:v>36.608370996266459</c:v>
                </c:pt>
                <c:pt idx="519">
                  <c:v>36.578895657300059</c:v>
                </c:pt>
                <c:pt idx="520">
                  <c:v>36.519944979367267</c:v>
                </c:pt>
                <c:pt idx="521">
                  <c:v>36.34309294556887</c:v>
                </c:pt>
                <c:pt idx="522">
                  <c:v>36.136765572804094</c:v>
                </c:pt>
                <c:pt idx="523">
                  <c:v>35.871487522106513</c:v>
                </c:pt>
                <c:pt idx="524">
                  <c:v>35.900962861072898</c:v>
                </c:pt>
                <c:pt idx="525">
                  <c:v>35.871487522106513</c:v>
                </c:pt>
                <c:pt idx="526">
                  <c:v>35.635684810375317</c:v>
                </c:pt>
                <c:pt idx="527">
                  <c:v>35.635684810375317</c:v>
                </c:pt>
                <c:pt idx="528">
                  <c:v>35.547258793476125</c:v>
                </c:pt>
                <c:pt idx="529">
                  <c:v>35.517783454509726</c:v>
                </c:pt>
                <c:pt idx="530">
                  <c:v>35.370406759677735</c:v>
                </c:pt>
                <c:pt idx="531">
                  <c:v>35.281980742778543</c:v>
                </c:pt>
                <c:pt idx="532">
                  <c:v>35.164079386912952</c:v>
                </c:pt>
                <c:pt idx="533">
                  <c:v>35.075653370013754</c:v>
                </c:pt>
                <c:pt idx="534">
                  <c:v>34.869325997248964</c:v>
                </c:pt>
                <c:pt idx="535">
                  <c:v>34.721949302416974</c:v>
                </c:pt>
                <c:pt idx="536">
                  <c:v>34.662998624484189</c:v>
                </c:pt>
                <c:pt idx="537">
                  <c:v>34.633523285517789</c:v>
                </c:pt>
                <c:pt idx="538">
                  <c:v>34.633523285517789</c:v>
                </c:pt>
                <c:pt idx="539">
                  <c:v>34.525447042640991</c:v>
                </c:pt>
                <c:pt idx="540">
                  <c:v>34.525447042640991</c:v>
                </c:pt>
                <c:pt idx="541">
                  <c:v>34.319119669876208</c:v>
                </c:pt>
                <c:pt idx="542">
                  <c:v>34.289644330909809</c:v>
                </c:pt>
                <c:pt idx="543">
                  <c:v>34.024366280212227</c:v>
                </c:pt>
                <c:pt idx="544">
                  <c:v>33.965415602279428</c:v>
                </c:pt>
                <c:pt idx="545">
                  <c:v>33.965415602279428</c:v>
                </c:pt>
                <c:pt idx="546">
                  <c:v>33.906464924346636</c:v>
                </c:pt>
                <c:pt idx="547">
                  <c:v>33.876989585380237</c:v>
                </c:pt>
                <c:pt idx="548">
                  <c:v>33.906464924346636</c:v>
                </c:pt>
                <c:pt idx="549">
                  <c:v>33.906464924346636</c:v>
                </c:pt>
                <c:pt idx="550">
                  <c:v>33.906464924346636</c:v>
                </c:pt>
                <c:pt idx="551">
                  <c:v>33.876989585380237</c:v>
                </c:pt>
                <c:pt idx="552">
                  <c:v>33.906464924346636</c:v>
                </c:pt>
                <c:pt idx="553">
                  <c:v>33.876989585380237</c:v>
                </c:pt>
                <c:pt idx="554">
                  <c:v>33.906464924346636</c:v>
                </c:pt>
                <c:pt idx="555">
                  <c:v>33.906464924346636</c:v>
                </c:pt>
                <c:pt idx="556">
                  <c:v>33.876989585380237</c:v>
                </c:pt>
                <c:pt idx="557">
                  <c:v>33.847514246413837</c:v>
                </c:pt>
                <c:pt idx="558">
                  <c:v>33.67066221261544</c:v>
                </c:pt>
                <c:pt idx="559">
                  <c:v>33.611711534682655</c:v>
                </c:pt>
                <c:pt idx="560">
                  <c:v>33.641186873649048</c:v>
                </c:pt>
                <c:pt idx="561">
                  <c:v>33.523285517783449</c:v>
                </c:pt>
                <c:pt idx="562">
                  <c:v>33.405384161917858</c:v>
                </c:pt>
                <c:pt idx="563">
                  <c:v>33.405384161917858</c:v>
                </c:pt>
                <c:pt idx="564">
                  <c:v>33.405384161917858</c:v>
                </c:pt>
                <c:pt idx="565">
                  <c:v>33.464334839850665</c:v>
                </c:pt>
                <c:pt idx="566">
                  <c:v>33.405384161917858</c:v>
                </c:pt>
                <c:pt idx="567">
                  <c:v>33.405384161917858</c:v>
                </c:pt>
                <c:pt idx="568">
                  <c:v>33.228532128119475</c:v>
                </c:pt>
                <c:pt idx="569">
                  <c:v>33.228532128119475</c:v>
                </c:pt>
                <c:pt idx="570">
                  <c:v>33.140106111220277</c:v>
                </c:pt>
                <c:pt idx="571">
                  <c:v>33.140106111220277</c:v>
                </c:pt>
                <c:pt idx="572">
                  <c:v>33.140106111220277</c:v>
                </c:pt>
                <c:pt idx="573">
                  <c:v>33.110630772253884</c:v>
                </c:pt>
                <c:pt idx="574">
                  <c:v>32.963254077421894</c:v>
                </c:pt>
                <c:pt idx="575">
                  <c:v>32.933778738455494</c:v>
                </c:pt>
                <c:pt idx="576">
                  <c:v>32.933778738455494</c:v>
                </c:pt>
                <c:pt idx="577">
                  <c:v>32.933778738455494</c:v>
                </c:pt>
                <c:pt idx="578">
                  <c:v>32.933778738455494</c:v>
                </c:pt>
                <c:pt idx="579">
                  <c:v>32.933778738455494</c:v>
                </c:pt>
                <c:pt idx="580">
                  <c:v>32.933778738455494</c:v>
                </c:pt>
                <c:pt idx="581">
                  <c:v>32.933778738455494</c:v>
                </c:pt>
                <c:pt idx="582">
                  <c:v>32.904303399489095</c:v>
                </c:pt>
                <c:pt idx="583">
                  <c:v>32.756926704657104</c:v>
                </c:pt>
                <c:pt idx="584">
                  <c:v>32.786402043623504</c:v>
                </c:pt>
                <c:pt idx="585">
                  <c:v>32.697976026724312</c:v>
                </c:pt>
                <c:pt idx="586">
                  <c:v>32.697976026724312</c:v>
                </c:pt>
                <c:pt idx="587">
                  <c:v>32.697976026724312</c:v>
                </c:pt>
                <c:pt idx="588">
                  <c:v>32.697976026724312</c:v>
                </c:pt>
                <c:pt idx="589">
                  <c:v>32.697976026724312</c:v>
                </c:pt>
                <c:pt idx="590">
                  <c:v>32.639025348791513</c:v>
                </c:pt>
                <c:pt idx="591">
                  <c:v>32.550599331892322</c:v>
                </c:pt>
                <c:pt idx="592">
                  <c:v>32.491648653959523</c:v>
                </c:pt>
                <c:pt idx="593">
                  <c:v>32.491648653959523</c:v>
                </c:pt>
                <c:pt idx="594">
                  <c:v>32.491648653959523</c:v>
                </c:pt>
                <c:pt idx="595">
                  <c:v>32.432697976026724</c:v>
                </c:pt>
                <c:pt idx="596">
                  <c:v>32.432697976026724</c:v>
                </c:pt>
                <c:pt idx="597">
                  <c:v>32.226370603261941</c:v>
                </c:pt>
                <c:pt idx="598">
                  <c:v>32.28532128119474</c:v>
                </c:pt>
                <c:pt idx="599">
                  <c:v>32.28532128119474</c:v>
                </c:pt>
                <c:pt idx="600">
                  <c:v>32.314796620161133</c:v>
                </c:pt>
                <c:pt idx="601">
                  <c:v>32.28532128119474</c:v>
                </c:pt>
                <c:pt idx="602">
                  <c:v>32.226370603261941</c:v>
                </c:pt>
                <c:pt idx="603">
                  <c:v>32.196895264295541</c:v>
                </c:pt>
                <c:pt idx="604">
                  <c:v>32.196895264295541</c:v>
                </c:pt>
                <c:pt idx="605">
                  <c:v>32.196895264295541</c:v>
                </c:pt>
                <c:pt idx="606">
                  <c:v>32.07899390842995</c:v>
                </c:pt>
                <c:pt idx="607">
                  <c:v>31.931617213597956</c:v>
                </c:pt>
                <c:pt idx="608">
                  <c:v>31.931617213597956</c:v>
                </c:pt>
                <c:pt idx="609">
                  <c:v>31.931617213597956</c:v>
                </c:pt>
                <c:pt idx="610">
                  <c:v>31.902141874631557</c:v>
                </c:pt>
                <c:pt idx="611">
                  <c:v>31.843191196698768</c:v>
                </c:pt>
                <c:pt idx="612">
                  <c:v>31.784240518765966</c:v>
                </c:pt>
                <c:pt idx="613">
                  <c:v>31.754765179799566</c:v>
                </c:pt>
                <c:pt idx="614">
                  <c:v>31.784240518765966</c:v>
                </c:pt>
                <c:pt idx="615">
                  <c:v>31.754765179799566</c:v>
                </c:pt>
                <c:pt idx="616">
                  <c:v>31.72528984083317</c:v>
                </c:pt>
                <c:pt idx="617">
                  <c:v>31.72528984083317</c:v>
                </c:pt>
                <c:pt idx="618">
                  <c:v>31.636863823933975</c:v>
                </c:pt>
                <c:pt idx="619">
                  <c:v>31.57791314600118</c:v>
                </c:pt>
                <c:pt idx="620">
                  <c:v>31.607388484967579</c:v>
                </c:pt>
                <c:pt idx="621">
                  <c:v>31.548437807034784</c:v>
                </c:pt>
                <c:pt idx="622">
                  <c:v>31.518962468068384</c:v>
                </c:pt>
                <c:pt idx="623">
                  <c:v>31.460011790135589</c:v>
                </c:pt>
                <c:pt idx="624">
                  <c:v>31.401061112202793</c:v>
                </c:pt>
                <c:pt idx="625">
                  <c:v>31.401061112202793</c:v>
                </c:pt>
                <c:pt idx="626">
                  <c:v>31.401061112202793</c:v>
                </c:pt>
                <c:pt idx="627">
                  <c:v>31.371585773236394</c:v>
                </c:pt>
                <c:pt idx="628">
                  <c:v>31.283159756337199</c:v>
                </c:pt>
                <c:pt idx="629">
                  <c:v>31.224209078404403</c:v>
                </c:pt>
                <c:pt idx="630">
                  <c:v>31.047357044606017</c:v>
                </c:pt>
                <c:pt idx="631">
                  <c:v>31.017881705639617</c:v>
                </c:pt>
                <c:pt idx="632">
                  <c:v>31.076832383572413</c:v>
                </c:pt>
                <c:pt idx="633">
                  <c:v>31.017881705639617</c:v>
                </c:pt>
                <c:pt idx="634">
                  <c:v>30.988406366673217</c:v>
                </c:pt>
                <c:pt idx="635">
                  <c:v>30.929455688740422</c:v>
                </c:pt>
                <c:pt idx="636">
                  <c:v>30.811554332874831</c:v>
                </c:pt>
                <c:pt idx="637">
                  <c:v>30.811554332874831</c:v>
                </c:pt>
                <c:pt idx="638">
                  <c:v>30.634702299076444</c:v>
                </c:pt>
                <c:pt idx="639">
                  <c:v>30.516800943210846</c:v>
                </c:pt>
                <c:pt idx="640">
                  <c:v>30.408724700334055</c:v>
                </c:pt>
                <c:pt idx="641">
                  <c:v>30.379249361367656</c:v>
                </c:pt>
                <c:pt idx="642">
                  <c:v>30.290823344468464</c:v>
                </c:pt>
                <c:pt idx="643">
                  <c:v>30.202397327569265</c:v>
                </c:pt>
                <c:pt idx="644">
                  <c:v>30.025545293770882</c:v>
                </c:pt>
                <c:pt idx="645">
                  <c:v>29.966594615838083</c:v>
                </c:pt>
                <c:pt idx="646">
                  <c:v>29.848693259972492</c:v>
                </c:pt>
                <c:pt idx="647">
                  <c:v>29.848693259972492</c:v>
                </c:pt>
                <c:pt idx="648">
                  <c:v>29.819217921006093</c:v>
                </c:pt>
                <c:pt idx="649">
                  <c:v>29.819217921006093</c:v>
                </c:pt>
                <c:pt idx="650">
                  <c:v>29.78974258203969</c:v>
                </c:pt>
                <c:pt idx="651">
                  <c:v>29.730791904106901</c:v>
                </c:pt>
                <c:pt idx="652">
                  <c:v>29.671841226174102</c:v>
                </c:pt>
                <c:pt idx="653">
                  <c:v>29.583415209274911</c:v>
                </c:pt>
                <c:pt idx="654">
                  <c:v>29.494989192375716</c:v>
                </c:pt>
                <c:pt idx="655">
                  <c:v>29.347612497543725</c:v>
                </c:pt>
                <c:pt idx="656">
                  <c:v>29.259186480644527</c:v>
                </c:pt>
                <c:pt idx="657">
                  <c:v>29.200235802711731</c:v>
                </c:pt>
                <c:pt idx="658">
                  <c:v>29.111809785812536</c:v>
                </c:pt>
                <c:pt idx="659">
                  <c:v>29.023383768913341</c:v>
                </c:pt>
                <c:pt idx="660">
                  <c:v>28.934957752014149</c:v>
                </c:pt>
                <c:pt idx="661">
                  <c:v>28.817056396148562</c:v>
                </c:pt>
                <c:pt idx="662">
                  <c:v>28.758105718215759</c:v>
                </c:pt>
                <c:pt idx="663">
                  <c:v>28.610729023383769</c:v>
                </c:pt>
                <c:pt idx="664">
                  <c:v>28.522303006484577</c:v>
                </c:pt>
                <c:pt idx="665">
                  <c:v>28.433876989585379</c:v>
                </c:pt>
                <c:pt idx="666">
                  <c:v>28.286500294753385</c:v>
                </c:pt>
                <c:pt idx="667">
                  <c:v>28.139123599921401</c:v>
                </c:pt>
                <c:pt idx="668">
                  <c:v>28.050697583022206</c:v>
                </c:pt>
                <c:pt idx="669">
                  <c:v>27.962271566123015</c:v>
                </c:pt>
                <c:pt idx="670">
                  <c:v>27.814894871291024</c:v>
                </c:pt>
                <c:pt idx="671">
                  <c:v>27.726468854391829</c:v>
                </c:pt>
                <c:pt idx="672">
                  <c:v>27.638042837492634</c:v>
                </c:pt>
                <c:pt idx="673">
                  <c:v>27.549616820593435</c:v>
                </c:pt>
                <c:pt idx="674">
                  <c:v>27.461190803694247</c:v>
                </c:pt>
                <c:pt idx="675">
                  <c:v>27.225388091963058</c:v>
                </c:pt>
                <c:pt idx="676">
                  <c:v>27.048536058164675</c:v>
                </c:pt>
                <c:pt idx="677">
                  <c:v>26.960110041265473</c:v>
                </c:pt>
                <c:pt idx="678">
                  <c:v>26.812733346433482</c:v>
                </c:pt>
                <c:pt idx="679">
                  <c:v>26.665356651601492</c:v>
                </c:pt>
                <c:pt idx="680">
                  <c:v>26.547455295735901</c:v>
                </c:pt>
                <c:pt idx="681">
                  <c:v>26.42955393987031</c:v>
                </c:pt>
                <c:pt idx="682">
                  <c:v>26.350953035959911</c:v>
                </c:pt>
                <c:pt idx="683">
                  <c:v>26.203576341127921</c:v>
                </c:pt>
                <c:pt idx="684">
                  <c:v>26.05619964629593</c:v>
                </c:pt>
                <c:pt idx="685">
                  <c:v>25.967773629396738</c:v>
                </c:pt>
                <c:pt idx="686">
                  <c:v>25.820396934564748</c:v>
                </c:pt>
                <c:pt idx="687">
                  <c:v>25.673020239732757</c:v>
                </c:pt>
                <c:pt idx="688">
                  <c:v>25.525643544900767</c:v>
                </c:pt>
                <c:pt idx="689">
                  <c:v>25.407742189035176</c:v>
                </c:pt>
                <c:pt idx="690">
                  <c:v>25.289840833169581</c:v>
                </c:pt>
                <c:pt idx="691">
                  <c:v>25.20141481627039</c:v>
                </c:pt>
                <c:pt idx="692">
                  <c:v>25.142464138337594</c:v>
                </c:pt>
                <c:pt idx="693">
                  <c:v>25.024562782472</c:v>
                </c:pt>
                <c:pt idx="694">
                  <c:v>24.906661426606409</c:v>
                </c:pt>
                <c:pt idx="695">
                  <c:v>24.818235409707214</c:v>
                </c:pt>
                <c:pt idx="696">
                  <c:v>24.700334053841623</c:v>
                </c:pt>
                <c:pt idx="697">
                  <c:v>24.670858714875223</c:v>
                </c:pt>
                <c:pt idx="698">
                  <c:v>24.641383375908827</c:v>
                </c:pt>
                <c:pt idx="699">
                  <c:v>24.552957359009632</c:v>
                </c:pt>
                <c:pt idx="700">
                  <c:v>24.464531342110433</c:v>
                </c:pt>
                <c:pt idx="701">
                  <c:v>24.346629986244846</c:v>
                </c:pt>
                <c:pt idx="702">
                  <c:v>24.199253291412852</c:v>
                </c:pt>
                <c:pt idx="703">
                  <c:v>24.140302613480056</c:v>
                </c:pt>
                <c:pt idx="704">
                  <c:v>24.081351935547261</c:v>
                </c:pt>
                <c:pt idx="705">
                  <c:v>24.051876596580861</c:v>
                </c:pt>
                <c:pt idx="706">
                  <c:v>24.022401257614465</c:v>
                </c:pt>
                <c:pt idx="707">
                  <c:v>23.992925918648066</c:v>
                </c:pt>
                <c:pt idx="708">
                  <c:v>23.875024562782475</c:v>
                </c:pt>
                <c:pt idx="709">
                  <c:v>23.875024562782475</c:v>
                </c:pt>
                <c:pt idx="710">
                  <c:v>23.757123206916884</c:v>
                </c:pt>
                <c:pt idx="711">
                  <c:v>23.698172528984081</c:v>
                </c:pt>
                <c:pt idx="712">
                  <c:v>23.668697190017689</c:v>
                </c:pt>
                <c:pt idx="713">
                  <c:v>23.58027117311849</c:v>
                </c:pt>
                <c:pt idx="714">
                  <c:v>23.521320495185698</c:v>
                </c:pt>
                <c:pt idx="715">
                  <c:v>23.432894478286499</c:v>
                </c:pt>
                <c:pt idx="716">
                  <c:v>23.403419139320103</c:v>
                </c:pt>
                <c:pt idx="717">
                  <c:v>23.285517783454509</c:v>
                </c:pt>
                <c:pt idx="718">
                  <c:v>23.226567105521713</c:v>
                </c:pt>
                <c:pt idx="719">
                  <c:v>23.167616427588918</c:v>
                </c:pt>
                <c:pt idx="720">
                  <c:v>23.108665749656122</c:v>
                </c:pt>
                <c:pt idx="721">
                  <c:v>23.020239732756927</c:v>
                </c:pt>
                <c:pt idx="722">
                  <c:v>22.872863037924937</c:v>
                </c:pt>
                <c:pt idx="723">
                  <c:v>22.637060326193755</c:v>
                </c:pt>
                <c:pt idx="724">
                  <c:v>22.489683631361761</c:v>
                </c:pt>
                <c:pt idx="725">
                  <c:v>22.35213204951857</c:v>
                </c:pt>
                <c:pt idx="726">
                  <c:v>22.204755354686583</c:v>
                </c:pt>
                <c:pt idx="727">
                  <c:v>22.17528001572018</c:v>
                </c:pt>
                <c:pt idx="728">
                  <c:v>21.762625270190608</c:v>
                </c:pt>
                <c:pt idx="729">
                  <c:v>21.703674592257812</c:v>
                </c:pt>
                <c:pt idx="730">
                  <c:v>21.526822558459422</c:v>
                </c:pt>
                <c:pt idx="731">
                  <c:v>21.379445863627431</c:v>
                </c:pt>
                <c:pt idx="732">
                  <c:v>21.232069168795441</c:v>
                </c:pt>
                <c:pt idx="733">
                  <c:v>21.055217134997054</c:v>
                </c:pt>
                <c:pt idx="734">
                  <c:v>20.789939084299469</c:v>
                </c:pt>
                <c:pt idx="735">
                  <c:v>20.554136372568284</c:v>
                </c:pt>
                <c:pt idx="736">
                  <c:v>20.436235016702692</c:v>
                </c:pt>
                <c:pt idx="737">
                  <c:v>20.200432304971507</c:v>
                </c:pt>
                <c:pt idx="738">
                  <c:v>20.02358027117312</c:v>
                </c:pt>
                <c:pt idx="739">
                  <c:v>19.87620357634113</c:v>
                </c:pt>
                <c:pt idx="740">
                  <c:v>19.610925525643545</c:v>
                </c:pt>
                <c:pt idx="741">
                  <c:v>19.375122813912359</c:v>
                </c:pt>
                <c:pt idx="742">
                  <c:v>19.227746119080368</c:v>
                </c:pt>
                <c:pt idx="743">
                  <c:v>19.050894085281982</c:v>
                </c:pt>
                <c:pt idx="744">
                  <c:v>18.932992729416387</c:v>
                </c:pt>
                <c:pt idx="745">
                  <c:v>18.844566712517196</c:v>
                </c:pt>
                <c:pt idx="746">
                  <c:v>18.697190017685205</c:v>
                </c:pt>
                <c:pt idx="747">
                  <c:v>18.638239339752406</c:v>
                </c:pt>
                <c:pt idx="748">
                  <c:v>18.549813322853215</c:v>
                </c:pt>
                <c:pt idx="749">
                  <c:v>18.46138730595402</c:v>
                </c:pt>
                <c:pt idx="750">
                  <c:v>18.314010611122029</c:v>
                </c:pt>
                <c:pt idx="751">
                  <c:v>18.117508351346043</c:v>
                </c:pt>
                <c:pt idx="752">
                  <c:v>18.058557673413247</c:v>
                </c:pt>
                <c:pt idx="753">
                  <c:v>17.970131656514052</c:v>
                </c:pt>
                <c:pt idx="754">
                  <c:v>17.881705639614857</c:v>
                </c:pt>
                <c:pt idx="755">
                  <c:v>17.763804283749266</c:v>
                </c:pt>
                <c:pt idx="756">
                  <c:v>17.675378266850071</c:v>
                </c:pt>
                <c:pt idx="757">
                  <c:v>17.645902927883672</c:v>
                </c:pt>
                <c:pt idx="758">
                  <c:v>17.586952249950873</c:v>
                </c:pt>
                <c:pt idx="759">
                  <c:v>17.557476910984477</c:v>
                </c:pt>
                <c:pt idx="760">
                  <c:v>17.498526233051681</c:v>
                </c:pt>
                <c:pt idx="761">
                  <c:v>17.380624877186087</c:v>
                </c:pt>
                <c:pt idx="762">
                  <c:v>17.292198860286895</c:v>
                </c:pt>
                <c:pt idx="763">
                  <c:v>17.1742975044213</c:v>
                </c:pt>
                <c:pt idx="764">
                  <c:v>17.115346826488505</c:v>
                </c:pt>
                <c:pt idx="765">
                  <c:v>17.026920809589313</c:v>
                </c:pt>
                <c:pt idx="766">
                  <c:v>16.967970131656511</c:v>
                </c:pt>
                <c:pt idx="767">
                  <c:v>16.909019453723715</c:v>
                </c:pt>
                <c:pt idx="768">
                  <c:v>16.879544114757323</c:v>
                </c:pt>
                <c:pt idx="769">
                  <c:v>16.761642758891725</c:v>
                </c:pt>
                <c:pt idx="770">
                  <c:v>16.614266064059738</c:v>
                </c:pt>
                <c:pt idx="771">
                  <c:v>16.496364708194143</c:v>
                </c:pt>
                <c:pt idx="772">
                  <c:v>16.378463352328552</c:v>
                </c:pt>
                <c:pt idx="773">
                  <c:v>16.290037335429357</c:v>
                </c:pt>
                <c:pt idx="774">
                  <c:v>16.172135979563766</c:v>
                </c:pt>
                <c:pt idx="775">
                  <c:v>16.113185301630971</c:v>
                </c:pt>
                <c:pt idx="776">
                  <c:v>16.054234623698175</c:v>
                </c:pt>
                <c:pt idx="777">
                  <c:v>15.965808606798978</c:v>
                </c:pt>
                <c:pt idx="778">
                  <c:v>15.93633326783258</c:v>
                </c:pt>
                <c:pt idx="779">
                  <c:v>15.847907250933387</c:v>
                </c:pt>
                <c:pt idx="780">
                  <c:v>15.78895657300059</c:v>
                </c:pt>
                <c:pt idx="781">
                  <c:v>15.700530556101397</c:v>
                </c:pt>
                <c:pt idx="782">
                  <c:v>15.612104539202202</c:v>
                </c:pt>
                <c:pt idx="783">
                  <c:v>15.494203183336609</c:v>
                </c:pt>
                <c:pt idx="784">
                  <c:v>15.346826488504616</c:v>
                </c:pt>
                <c:pt idx="785">
                  <c:v>15.199449793672626</c:v>
                </c:pt>
                <c:pt idx="786">
                  <c:v>15.052073098840637</c:v>
                </c:pt>
                <c:pt idx="787">
                  <c:v>14.934171742975044</c:v>
                </c:pt>
                <c:pt idx="788">
                  <c:v>14.875221065042249</c:v>
                </c:pt>
                <c:pt idx="789">
                  <c:v>14.757319709176656</c:v>
                </c:pt>
                <c:pt idx="790">
                  <c:v>14.639418353311065</c:v>
                </c:pt>
                <c:pt idx="791">
                  <c:v>14.55099233641187</c:v>
                </c:pt>
                <c:pt idx="792">
                  <c:v>14.492041658479074</c:v>
                </c:pt>
                <c:pt idx="793">
                  <c:v>14.37414030261348</c:v>
                </c:pt>
                <c:pt idx="794">
                  <c:v>14.207113381803889</c:v>
                </c:pt>
                <c:pt idx="795">
                  <c:v>14.059736686971899</c:v>
                </c:pt>
                <c:pt idx="796">
                  <c:v>13.912359992139912</c:v>
                </c:pt>
                <c:pt idx="797">
                  <c:v>13.735507958341522</c:v>
                </c:pt>
                <c:pt idx="798">
                  <c:v>13.588131263509531</c:v>
                </c:pt>
                <c:pt idx="799">
                  <c:v>13.440754568677541</c:v>
                </c:pt>
                <c:pt idx="800">
                  <c:v>13.293377873845552</c:v>
                </c:pt>
                <c:pt idx="801">
                  <c:v>13.175476517979956</c:v>
                </c:pt>
                <c:pt idx="802">
                  <c:v>13.057575162114365</c:v>
                </c:pt>
                <c:pt idx="803">
                  <c:v>12.939673806248772</c:v>
                </c:pt>
                <c:pt idx="804">
                  <c:v>12.792297111416781</c:v>
                </c:pt>
                <c:pt idx="805">
                  <c:v>12.615445077618393</c:v>
                </c:pt>
                <c:pt idx="806">
                  <c:v>12.438593043820005</c:v>
                </c:pt>
                <c:pt idx="807">
                  <c:v>12.261741010021614</c:v>
                </c:pt>
                <c:pt idx="808">
                  <c:v>12.114364315189626</c:v>
                </c:pt>
                <c:pt idx="809">
                  <c:v>11.996462959324033</c:v>
                </c:pt>
                <c:pt idx="810">
                  <c:v>11.878561603458442</c:v>
                </c:pt>
                <c:pt idx="811">
                  <c:v>11.878561603458442</c:v>
                </c:pt>
                <c:pt idx="812">
                  <c:v>11.790135586559245</c:v>
                </c:pt>
                <c:pt idx="813">
                  <c:v>11.672234230693654</c:v>
                </c:pt>
                <c:pt idx="814">
                  <c:v>11.583808213794459</c:v>
                </c:pt>
                <c:pt idx="815">
                  <c:v>11.465906857928868</c:v>
                </c:pt>
                <c:pt idx="816">
                  <c:v>11.377480841029671</c:v>
                </c:pt>
                <c:pt idx="817">
                  <c:v>11.28905482413048</c:v>
                </c:pt>
                <c:pt idx="818">
                  <c:v>11.171153468264885</c:v>
                </c:pt>
                <c:pt idx="819">
                  <c:v>11.082727451365692</c:v>
                </c:pt>
                <c:pt idx="820">
                  <c:v>11.023776773432896</c:v>
                </c:pt>
                <c:pt idx="821">
                  <c:v>10.935350756533699</c:v>
                </c:pt>
                <c:pt idx="822">
                  <c:v>10.846924739634508</c:v>
                </c:pt>
                <c:pt idx="823">
                  <c:v>10.699548044802516</c:v>
                </c:pt>
                <c:pt idx="824">
                  <c:v>10.64059736686972</c:v>
                </c:pt>
                <c:pt idx="825">
                  <c:v>10.522696011004125</c:v>
                </c:pt>
                <c:pt idx="826">
                  <c:v>10.493220672037729</c:v>
                </c:pt>
                <c:pt idx="827">
                  <c:v>10.463745333071332</c:v>
                </c:pt>
                <c:pt idx="828">
                  <c:v>10.434269994104934</c:v>
                </c:pt>
                <c:pt idx="829">
                  <c:v>10.404794655138536</c:v>
                </c:pt>
                <c:pt idx="830">
                  <c:v>10.375319316172135</c:v>
                </c:pt>
                <c:pt idx="831">
                  <c:v>10.375319316172135</c:v>
                </c:pt>
                <c:pt idx="832">
                  <c:v>10.345843977205737</c:v>
                </c:pt>
                <c:pt idx="833">
                  <c:v>10.227942621340146</c:v>
                </c:pt>
                <c:pt idx="834">
                  <c:v>10.119866378463353</c:v>
                </c:pt>
                <c:pt idx="835">
                  <c:v>10.060915700530556</c:v>
                </c:pt>
                <c:pt idx="836">
                  <c:v>10.060915700530556</c:v>
                </c:pt>
                <c:pt idx="837">
                  <c:v>10.031440361564158</c:v>
                </c:pt>
                <c:pt idx="838">
                  <c:v>10.00196502259776</c:v>
                </c:pt>
                <c:pt idx="839">
                  <c:v>10.031440361564158</c:v>
                </c:pt>
                <c:pt idx="840">
                  <c:v>10.060915700530556</c:v>
                </c:pt>
                <c:pt idx="841">
                  <c:v>10.031440361564158</c:v>
                </c:pt>
                <c:pt idx="842">
                  <c:v>10.031440361564158</c:v>
                </c:pt>
                <c:pt idx="843">
                  <c:v>10.031440361564158</c:v>
                </c:pt>
                <c:pt idx="844">
                  <c:v>9.9430143446649648</c:v>
                </c:pt>
                <c:pt idx="845">
                  <c:v>9.9135390056985671</c:v>
                </c:pt>
                <c:pt idx="846">
                  <c:v>9.8545883277657698</c:v>
                </c:pt>
                <c:pt idx="847">
                  <c:v>9.825112988799372</c:v>
                </c:pt>
                <c:pt idx="848">
                  <c:v>9.7956376498329742</c:v>
                </c:pt>
                <c:pt idx="849">
                  <c:v>9.736686971900177</c:v>
                </c:pt>
                <c:pt idx="850">
                  <c:v>9.7072116329337792</c:v>
                </c:pt>
                <c:pt idx="851">
                  <c:v>9.7072116329337792</c:v>
                </c:pt>
                <c:pt idx="852">
                  <c:v>9.6777362939673814</c:v>
                </c:pt>
                <c:pt idx="853">
                  <c:v>9.6482609550009819</c:v>
                </c:pt>
                <c:pt idx="854">
                  <c:v>9.5893102770681864</c:v>
                </c:pt>
                <c:pt idx="855">
                  <c:v>9.5598349381017886</c:v>
                </c:pt>
                <c:pt idx="856">
                  <c:v>9.5303595991353909</c:v>
                </c:pt>
                <c:pt idx="857">
                  <c:v>9.5008842601689931</c:v>
                </c:pt>
                <c:pt idx="858">
                  <c:v>9.4714089212025954</c:v>
                </c:pt>
                <c:pt idx="859">
                  <c:v>9.4419335822361958</c:v>
                </c:pt>
                <c:pt idx="860">
                  <c:v>9.3829829043034003</c:v>
                </c:pt>
                <c:pt idx="861">
                  <c:v>9.3535075653370026</c:v>
                </c:pt>
                <c:pt idx="862">
                  <c:v>9.3240322263706048</c:v>
                </c:pt>
                <c:pt idx="863">
                  <c:v>9.3240322263706048</c:v>
                </c:pt>
                <c:pt idx="864">
                  <c:v>9.3240322263706048</c:v>
                </c:pt>
                <c:pt idx="865">
                  <c:v>9.2945568874042053</c:v>
                </c:pt>
                <c:pt idx="866">
                  <c:v>9.2650815484378075</c:v>
                </c:pt>
                <c:pt idx="867">
                  <c:v>9.235606209471408</c:v>
                </c:pt>
                <c:pt idx="868">
                  <c:v>9.1766555315386142</c:v>
                </c:pt>
                <c:pt idx="869">
                  <c:v>9.1471801925722147</c:v>
                </c:pt>
                <c:pt idx="870">
                  <c:v>9.117704853605817</c:v>
                </c:pt>
                <c:pt idx="871">
                  <c:v>9.117704853605817</c:v>
                </c:pt>
                <c:pt idx="872">
                  <c:v>9.0882295146394192</c:v>
                </c:pt>
                <c:pt idx="873">
                  <c:v>9.0587541756730214</c:v>
                </c:pt>
                <c:pt idx="874">
                  <c:v>9.0292788367066237</c:v>
                </c:pt>
                <c:pt idx="875">
                  <c:v>8.9998034977402241</c:v>
                </c:pt>
                <c:pt idx="876">
                  <c:v>8.9703281587738264</c:v>
                </c:pt>
                <c:pt idx="877">
                  <c:v>8.9703281587738264</c:v>
                </c:pt>
                <c:pt idx="878">
                  <c:v>8.9703281587738264</c:v>
                </c:pt>
                <c:pt idx="879">
                  <c:v>9.0292788367066237</c:v>
                </c:pt>
                <c:pt idx="880">
                  <c:v>9.0292788367066237</c:v>
                </c:pt>
                <c:pt idx="881">
                  <c:v>8.9998034977402241</c:v>
                </c:pt>
                <c:pt idx="882">
                  <c:v>8.9703281587738264</c:v>
                </c:pt>
                <c:pt idx="883">
                  <c:v>8.9703281587738264</c:v>
                </c:pt>
                <c:pt idx="884">
                  <c:v>8.9408528198074286</c:v>
                </c:pt>
                <c:pt idx="885">
                  <c:v>8.9113774808410309</c:v>
                </c:pt>
                <c:pt idx="886">
                  <c:v>8.9113774808410309</c:v>
                </c:pt>
                <c:pt idx="887">
                  <c:v>8.8819021418746331</c:v>
                </c:pt>
                <c:pt idx="888">
                  <c:v>8.8819021418746331</c:v>
                </c:pt>
                <c:pt idx="889">
                  <c:v>8.8327765769306357</c:v>
                </c:pt>
                <c:pt idx="890">
                  <c:v>8.7934761249754363</c:v>
                </c:pt>
                <c:pt idx="891">
                  <c:v>8.7541756730202405</c:v>
                </c:pt>
                <c:pt idx="892">
                  <c:v>8.705050108076243</c:v>
                </c:pt>
                <c:pt idx="893">
                  <c:v>8.6853998820986451</c:v>
                </c:pt>
                <c:pt idx="894">
                  <c:v>8.6460994301434475</c:v>
                </c:pt>
                <c:pt idx="895">
                  <c:v>8.6264492041658478</c:v>
                </c:pt>
                <c:pt idx="896">
                  <c:v>8.5773236392218504</c:v>
                </c:pt>
                <c:pt idx="897">
                  <c:v>8.5380231872666545</c:v>
                </c:pt>
                <c:pt idx="898">
                  <c:v>8.5183729612890566</c:v>
                </c:pt>
                <c:pt idx="899">
                  <c:v>8.4987227353114569</c:v>
                </c:pt>
                <c:pt idx="900">
                  <c:v>8.508547848300255</c:v>
                </c:pt>
                <c:pt idx="901">
                  <c:v>8.4888976223226589</c:v>
                </c:pt>
                <c:pt idx="902">
                  <c:v>8.4692473963450592</c:v>
                </c:pt>
                <c:pt idx="903">
                  <c:v>8.4299469443898598</c:v>
                </c:pt>
                <c:pt idx="904">
                  <c:v>8.390646492434664</c:v>
                </c:pt>
                <c:pt idx="905">
                  <c:v>8.3611711534682644</c:v>
                </c:pt>
                <c:pt idx="906">
                  <c:v>8.3218707015130668</c:v>
                </c:pt>
                <c:pt idx="907">
                  <c:v>8.2923953625466709</c:v>
                </c:pt>
                <c:pt idx="908">
                  <c:v>8.2530949105914733</c:v>
                </c:pt>
                <c:pt idx="909">
                  <c:v>8.2039693456474758</c:v>
                </c:pt>
                <c:pt idx="910">
                  <c:v>8.1744940066810781</c:v>
                </c:pt>
                <c:pt idx="911">
                  <c:v>8.1646688936922764</c:v>
                </c:pt>
                <c:pt idx="912">
                  <c:v>8.1548437807034784</c:v>
                </c:pt>
                <c:pt idx="913">
                  <c:v>8.1155433287482808</c:v>
                </c:pt>
                <c:pt idx="914">
                  <c:v>8.086067989781883</c:v>
                </c:pt>
                <c:pt idx="915">
                  <c:v>8.0369424248378856</c:v>
                </c:pt>
                <c:pt idx="916">
                  <c:v>7.9779917469050901</c:v>
                </c:pt>
                <c:pt idx="917">
                  <c:v>7.9386912949498916</c:v>
                </c:pt>
                <c:pt idx="918">
                  <c:v>7.9190410689722937</c:v>
                </c:pt>
                <c:pt idx="919">
                  <c:v>7.8993908429946957</c:v>
                </c:pt>
                <c:pt idx="920">
                  <c:v>7.8895657300058959</c:v>
                </c:pt>
                <c:pt idx="921">
                  <c:v>7.8600903910394964</c:v>
                </c:pt>
                <c:pt idx="922">
                  <c:v>7.8207899390842996</c:v>
                </c:pt>
                <c:pt idx="923">
                  <c:v>7.8109648260955016</c:v>
                </c:pt>
                <c:pt idx="924">
                  <c:v>7.7913146001179019</c:v>
                </c:pt>
                <c:pt idx="925">
                  <c:v>7.7127136962075067</c:v>
                </c:pt>
                <c:pt idx="926">
                  <c:v>7.6832383572411098</c:v>
                </c:pt>
                <c:pt idx="927">
                  <c:v>7.6341127922971124</c:v>
                </c:pt>
                <c:pt idx="928">
                  <c:v>7.6242876793083116</c:v>
                </c:pt>
                <c:pt idx="929">
                  <c:v>7.6046374533307146</c:v>
                </c:pt>
                <c:pt idx="930">
                  <c:v>7.5653370013755161</c:v>
                </c:pt>
                <c:pt idx="931">
                  <c:v>7.5358616624091184</c:v>
                </c:pt>
                <c:pt idx="932">
                  <c:v>7.4670858714875221</c:v>
                </c:pt>
                <c:pt idx="933">
                  <c:v>7.4081351935547266</c:v>
                </c:pt>
                <c:pt idx="934">
                  <c:v>7.35900962861073</c:v>
                </c:pt>
                <c:pt idx="935">
                  <c:v>7.3491845156219302</c:v>
                </c:pt>
                <c:pt idx="936">
                  <c:v>7.3393594026331304</c:v>
                </c:pt>
                <c:pt idx="937">
                  <c:v>7.3000589506779328</c:v>
                </c:pt>
                <c:pt idx="938">
                  <c:v>7.2902338376891338</c:v>
                </c:pt>
                <c:pt idx="939">
                  <c:v>7.280408724700334</c:v>
                </c:pt>
                <c:pt idx="940">
                  <c:v>7.260758498722736</c:v>
                </c:pt>
                <c:pt idx="941">
                  <c:v>7.2411082727451381</c:v>
                </c:pt>
                <c:pt idx="942">
                  <c:v>7.2214580467675384</c:v>
                </c:pt>
                <c:pt idx="943">
                  <c:v>7.2116329337787386</c:v>
                </c:pt>
                <c:pt idx="944">
                  <c:v>7.1919827078011407</c:v>
                </c:pt>
                <c:pt idx="945">
                  <c:v>7.162507368834742</c:v>
                </c:pt>
                <c:pt idx="946">
                  <c:v>7.1526822558459422</c:v>
                </c:pt>
                <c:pt idx="947">
                  <c:v>7.1330320298683425</c:v>
                </c:pt>
                <c:pt idx="948">
                  <c:v>7.1232069168795444</c:v>
                </c:pt>
                <c:pt idx="949">
                  <c:v>7.1133818038907464</c:v>
                </c:pt>
                <c:pt idx="950">
                  <c:v>7.0937315779131467</c:v>
                </c:pt>
                <c:pt idx="951">
                  <c:v>7.0544311259579482</c:v>
                </c:pt>
                <c:pt idx="952">
                  <c:v>7.0446060129691501</c:v>
                </c:pt>
                <c:pt idx="953">
                  <c:v>7.0347808999803503</c:v>
                </c:pt>
                <c:pt idx="954">
                  <c:v>7.0053055610139507</c:v>
                </c:pt>
                <c:pt idx="955">
                  <c:v>6.9954804480251527</c:v>
                </c:pt>
                <c:pt idx="956">
                  <c:v>6.9758302220475539</c:v>
                </c:pt>
                <c:pt idx="957">
                  <c:v>6.956179996069956</c:v>
                </c:pt>
                <c:pt idx="958">
                  <c:v>6.9267046571035564</c:v>
                </c:pt>
                <c:pt idx="959">
                  <c:v>6.9168795441147584</c:v>
                </c:pt>
                <c:pt idx="960">
                  <c:v>6.9267046571035564</c:v>
                </c:pt>
                <c:pt idx="961">
                  <c:v>6.8874042051483588</c:v>
                </c:pt>
                <c:pt idx="962">
                  <c:v>6.8677539791707609</c:v>
                </c:pt>
                <c:pt idx="963">
                  <c:v>6.8481037531931621</c:v>
                </c:pt>
                <c:pt idx="964">
                  <c:v>6.8284535272155642</c:v>
                </c:pt>
                <c:pt idx="965">
                  <c:v>6.8088033012379645</c:v>
                </c:pt>
                <c:pt idx="966">
                  <c:v>6.8088033012379645</c:v>
                </c:pt>
                <c:pt idx="967">
                  <c:v>6.7989781882491647</c:v>
                </c:pt>
                <c:pt idx="968">
                  <c:v>6.7793279622715668</c:v>
                </c:pt>
                <c:pt idx="969">
                  <c:v>6.7695028492827669</c:v>
                </c:pt>
                <c:pt idx="970">
                  <c:v>6.7400275103163683</c:v>
                </c:pt>
                <c:pt idx="971">
                  <c:v>6.7400275103163683</c:v>
                </c:pt>
                <c:pt idx="972">
                  <c:v>6.7400275103163683</c:v>
                </c:pt>
                <c:pt idx="973">
                  <c:v>6.7203772843387704</c:v>
                </c:pt>
                <c:pt idx="974">
                  <c:v>6.7007270583611724</c:v>
                </c:pt>
                <c:pt idx="975">
                  <c:v>6.6712517193947747</c:v>
                </c:pt>
                <c:pt idx="976">
                  <c:v>6.6712517193947747</c:v>
                </c:pt>
                <c:pt idx="977">
                  <c:v>6.6614266064059731</c:v>
                </c:pt>
                <c:pt idx="978">
                  <c:v>6.6417763804283743</c:v>
                </c:pt>
                <c:pt idx="979">
                  <c:v>6.6221261544507772</c:v>
                </c:pt>
                <c:pt idx="980">
                  <c:v>6.5926508154843768</c:v>
                </c:pt>
                <c:pt idx="981">
                  <c:v>6.5730005895067807</c:v>
                </c:pt>
                <c:pt idx="982">
                  <c:v>6.5730005895067807</c:v>
                </c:pt>
                <c:pt idx="983">
                  <c:v>6.5631754765179799</c:v>
                </c:pt>
                <c:pt idx="984">
                  <c:v>6.5631754765179799</c:v>
                </c:pt>
                <c:pt idx="985">
                  <c:v>6.5337001375515822</c:v>
                </c:pt>
                <c:pt idx="986">
                  <c:v>6.5140499115739825</c:v>
                </c:pt>
                <c:pt idx="987">
                  <c:v>6.4845745726075847</c:v>
                </c:pt>
                <c:pt idx="988">
                  <c:v>6.4649243466299868</c:v>
                </c:pt>
                <c:pt idx="989">
                  <c:v>6.455099233641187</c:v>
                </c:pt>
                <c:pt idx="990">
                  <c:v>6.4452741206523871</c:v>
                </c:pt>
                <c:pt idx="991">
                  <c:v>6.4452741206523871</c:v>
                </c:pt>
                <c:pt idx="992">
                  <c:v>6.4256238946747892</c:v>
                </c:pt>
                <c:pt idx="993">
                  <c:v>6.4157987816859903</c:v>
                </c:pt>
                <c:pt idx="994">
                  <c:v>6.3961485557083906</c:v>
                </c:pt>
                <c:pt idx="995">
                  <c:v>6.3961485557083906</c:v>
                </c:pt>
                <c:pt idx="996">
                  <c:v>6.3961485557083906</c:v>
                </c:pt>
                <c:pt idx="997">
                  <c:v>6.3666732167419928</c:v>
                </c:pt>
                <c:pt idx="998">
                  <c:v>6.3371978777755951</c:v>
                </c:pt>
                <c:pt idx="999">
                  <c:v>6.3077225388091964</c:v>
                </c:pt>
                <c:pt idx="1000">
                  <c:v>6.2880723128315985</c:v>
                </c:pt>
                <c:pt idx="1001">
                  <c:v>6.2782471998427987</c:v>
                </c:pt>
                <c:pt idx="1002">
                  <c:v>6.2684220868539988</c:v>
                </c:pt>
                <c:pt idx="1003">
                  <c:v>6.2585969738652008</c:v>
                </c:pt>
                <c:pt idx="1004">
                  <c:v>6.2487718608764</c:v>
                </c:pt>
                <c:pt idx="1005">
                  <c:v>6.2291216348988012</c:v>
                </c:pt>
                <c:pt idx="1006">
                  <c:v>6.2094714089212033</c:v>
                </c:pt>
                <c:pt idx="1007">
                  <c:v>6.1996462959324035</c:v>
                </c:pt>
                <c:pt idx="1008">
                  <c:v>6.1996462959324035</c:v>
                </c:pt>
                <c:pt idx="1009">
                  <c:v>6.1701709569660048</c:v>
                </c:pt>
                <c:pt idx="1010">
                  <c:v>6.1505207309884069</c:v>
                </c:pt>
                <c:pt idx="1011">
                  <c:v>6.1406956179996071</c:v>
                </c:pt>
                <c:pt idx="1012">
                  <c:v>6.1308705050108072</c:v>
                </c:pt>
                <c:pt idx="1013">
                  <c:v>6.1406956179996071</c:v>
                </c:pt>
                <c:pt idx="1014">
                  <c:v>6.1308705050108072</c:v>
                </c:pt>
                <c:pt idx="1015">
                  <c:v>6.1210453920220083</c:v>
                </c:pt>
                <c:pt idx="1016">
                  <c:v>6.1112202790332093</c:v>
                </c:pt>
                <c:pt idx="1017">
                  <c:v>6.0915700530556105</c:v>
                </c:pt>
                <c:pt idx="1018">
                  <c:v>6.0817449400668115</c:v>
                </c:pt>
                <c:pt idx="1019">
                  <c:v>6.0817449400668115</c:v>
                </c:pt>
                <c:pt idx="1020">
                  <c:v>6.0915700530556105</c:v>
                </c:pt>
                <c:pt idx="1021">
                  <c:v>6.0817449400668115</c:v>
                </c:pt>
                <c:pt idx="1022">
                  <c:v>6.0719198270780117</c:v>
                </c:pt>
                <c:pt idx="1023">
                  <c:v>6.0620947140892127</c:v>
                </c:pt>
                <c:pt idx="1024">
                  <c:v>6.0424444881116131</c:v>
                </c:pt>
                <c:pt idx="1025">
                  <c:v>6.0326193751228141</c:v>
                </c:pt>
                <c:pt idx="1026">
                  <c:v>6.0326193751228141</c:v>
                </c:pt>
                <c:pt idx="1027">
                  <c:v>6.0227942621340143</c:v>
                </c:pt>
                <c:pt idx="1028">
                  <c:v>6.0129691491452153</c:v>
                </c:pt>
                <c:pt idx="1029">
                  <c:v>6.0031440361564155</c:v>
                </c:pt>
                <c:pt idx="1030">
                  <c:v>5.9933189231676165</c:v>
                </c:pt>
                <c:pt idx="1031">
                  <c:v>5.9933189231676165</c:v>
                </c:pt>
                <c:pt idx="1032">
                  <c:v>5.9933189231676165</c:v>
                </c:pt>
                <c:pt idx="1033">
                  <c:v>5.9736686971900177</c:v>
                </c:pt>
                <c:pt idx="1034">
                  <c:v>5.9736686971900177</c:v>
                </c:pt>
                <c:pt idx="1035">
                  <c:v>5.9540184712124198</c:v>
                </c:pt>
                <c:pt idx="1036">
                  <c:v>5.9147180192572222</c:v>
                </c:pt>
                <c:pt idx="1037">
                  <c:v>5.9147180192572222</c:v>
                </c:pt>
                <c:pt idx="1038">
                  <c:v>5.9147180192572222</c:v>
                </c:pt>
                <c:pt idx="1039">
                  <c:v>5.8950677932796225</c:v>
                </c:pt>
                <c:pt idx="1040">
                  <c:v>5.8754175673020246</c:v>
                </c:pt>
                <c:pt idx="1041">
                  <c:v>5.8557673413244258</c:v>
                </c:pt>
                <c:pt idx="1042">
                  <c:v>5.836117115346827</c:v>
                </c:pt>
                <c:pt idx="1043">
                  <c:v>5.836117115346827</c:v>
                </c:pt>
                <c:pt idx="1044">
                  <c:v>5.836117115346827</c:v>
                </c:pt>
                <c:pt idx="1045">
                  <c:v>5.8164668893692282</c:v>
                </c:pt>
                <c:pt idx="1046">
                  <c:v>5.7869915504028295</c:v>
                </c:pt>
                <c:pt idx="1047">
                  <c:v>5.737865985458833</c:v>
                </c:pt>
                <c:pt idx="1048">
                  <c:v>5.737865985458833</c:v>
                </c:pt>
                <c:pt idx="1049">
                  <c:v>5.7280408724700331</c:v>
                </c:pt>
                <c:pt idx="1050">
                  <c:v>5.6985655335036354</c:v>
                </c:pt>
                <c:pt idx="1051">
                  <c:v>5.6887404205148355</c:v>
                </c:pt>
                <c:pt idx="1052">
                  <c:v>5.6887404205148355</c:v>
                </c:pt>
                <c:pt idx="1053">
                  <c:v>5.6592650815484387</c:v>
                </c:pt>
                <c:pt idx="1054">
                  <c:v>5.6494399685596388</c:v>
                </c:pt>
                <c:pt idx="1055">
                  <c:v>5.639614855570839</c:v>
                </c:pt>
                <c:pt idx="1056">
                  <c:v>5.6494399685596388</c:v>
                </c:pt>
                <c:pt idx="1057">
                  <c:v>5.6101395166044412</c:v>
                </c:pt>
                <c:pt idx="1058">
                  <c:v>5.5904892906268424</c:v>
                </c:pt>
                <c:pt idx="1059">
                  <c:v>5.5708390646492436</c:v>
                </c:pt>
                <c:pt idx="1060">
                  <c:v>5.5511888386716457</c:v>
                </c:pt>
                <c:pt idx="1061">
                  <c:v>5.531538612694046</c:v>
                </c:pt>
                <c:pt idx="1062">
                  <c:v>5.5217134997052471</c:v>
                </c:pt>
                <c:pt idx="1063">
                  <c:v>5.531538612694046</c:v>
                </c:pt>
                <c:pt idx="1064">
                  <c:v>5.531538612694046</c:v>
                </c:pt>
                <c:pt idx="1065">
                  <c:v>5.5118883867164481</c:v>
                </c:pt>
                <c:pt idx="1066">
                  <c:v>5.531538612694046</c:v>
                </c:pt>
                <c:pt idx="1067">
                  <c:v>5.5413637256828459</c:v>
                </c:pt>
                <c:pt idx="1068">
                  <c:v>5.5610139516604447</c:v>
                </c:pt>
                <c:pt idx="1069">
                  <c:v>5.5511888386716457</c:v>
                </c:pt>
                <c:pt idx="1070">
                  <c:v>5.5217134997052471</c:v>
                </c:pt>
                <c:pt idx="1071">
                  <c:v>5.4922381607388484</c:v>
                </c:pt>
                <c:pt idx="1072">
                  <c:v>5.4627628217724506</c:v>
                </c:pt>
                <c:pt idx="1073">
                  <c:v>5.4627628217724506</c:v>
                </c:pt>
                <c:pt idx="1074">
                  <c:v>5.4627628217724506</c:v>
                </c:pt>
                <c:pt idx="1075">
                  <c:v>5.4529377087836517</c:v>
                </c:pt>
                <c:pt idx="1076">
                  <c:v>5.4431125957948518</c:v>
                </c:pt>
                <c:pt idx="1077">
                  <c:v>5.433287482806052</c:v>
                </c:pt>
                <c:pt idx="1078">
                  <c:v>5.4234623698172539</c:v>
                </c:pt>
                <c:pt idx="1079">
                  <c:v>5.4234623698172539</c:v>
                </c:pt>
                <c:pt idx="1080">
                  <c:v>5.433287482806052</c:v>
                </c:pt>
                <c:pt idx="1081">
                  <c:v>5.4038121438396542</c:v>
                </c:pt>
                <c:pt idx="1082">
                  <c:v>5.3645116918844566</c:v>
                </c:pt>
                <c:pt idx="1083">
                  <c:v>5.3350363529180589</c:v>
                </c:pt>
                <c:pt idx="1084">
                  <c:v>5.3448614659068578</c:v>
                </c:pt>
                <c:pt idx="1085">
                  <c:v>5.3546865788956577</c:v>
                </c:pt>
                <c:pt idx="1086">
                  <c:v>5.3448614659068578</c:v>
                </c:pt>
                <c:pt idx="1087">
                  <c:v>5.3448614659068578</c:v>
                </c:pt>
                <c:pt idx="1088">
                  <c:v>5.3252112399292599</c:v>
                </c:pt>
                <c:pt idx="1089">
                  <c:v>5.3055610139516611</c:v>
                </c:pt>
                <c:pt idx="1090">
                  <c:v>5.3055610139516611</c:v>
                </c:pt>
                <c:pt idx="1091">
                  <c:v>5.3252112399292599</c:v>
                </c:pt>
                <c:pt idx="1092">
                  <c:v>5.3350363529180589</c:v>
                </c:pt>
                <c:pt idx="1093">
                  <c:v>5.3055610139516611</c:v>
                </c:pt>
                <c:pt idx="1094">
                  <c:v>5.2760856749852625</c:v>
                </c:pt>
                <c:pt idx="1095">
                  <c:v>5.2466103360188647</c:v>
                </c:pt>
                <c:pt idx="1096">
                  <c:v>5.2269601100412659</c:v>
                </c:pt>
                <c:pt idx="1097">
                  <c:v>5.1974847710748673</c:v>
                </c:pt>
                <c:pt idx="1098">
                  <c:v>5.1778345450972694</c:v>
                </c:pt>
                <c:pt idx="1099">
                  <c:v>5.1876596580860674</c:v>
                </c:pt>
                <c:pt idx="1100">
                  <c:v>5.1876596580860674</c:v>
                </c:pt>
                <c:pt idx="1101">
                  <c:v>5.1778345450972694</c:v>
                </c:pt>
                <c:pt idx="1102">
                  <c:v>5.1483592061308698</c:v>
                </c:pt>
                <c:pt idx="1103">
                  <c:v>5.1483592061308698</c:v>
                </c:pt>
                <c:pt idx="1104">
                  <c:v>5.1581843191196697</c:v>
                </c:pt>
                <c:pt idx="1105">
                  <c:v>5.1483592061308698</c:v>
                </c:pt>
                <c:pt idx="1106">
                  <c:v>5.118883867164473</c:v>
                </c:pt>
                <c:pt idx="1107">
                  <c:v>5.0795834152092754</c:v>
                </c:pt>
                <c:pt idx="1108">
                  <c:v>5.0501080762428767</c:v>
                </c:pt>
                <c:pt idx="1109">
                  <c:v>5.0501080762428767</c:v>
                </c:pt>
                <c:pt idx="1110">
                  <c:v>5.0501080762428767</c:v>
                </c:pt>
                <c:pt idx="1111">
                  <c:v>5.0304578502652779</c:v>
                </c:pt>
                <c:pt idx="1112">
                  <c:v>5.0009825112988802</c:v>
                </c:pt>
                <c:pt idx="1113">
                  <c:v>4.9420318333660838</c:v>
                </c:pt>
                <c:pt idx="1114">
                  <c:v>4.9322067203772848</c:v>
                </c:pt>
                <c:pt idx="1115">
                  <c:v>4.9715071723324824</c:v>
                </c:pt>
                <c:pt idx="1116">
                  <c:v>4.9911573983100803</c:v>
                </c:pt>
                <c:pt idx="1117">
                  <c:v>4.9518569463548827</c:v>
                </c:pt>
                <c:pt idx="1118">
                  <c:v>4.9420318333660838</c:v>
                </c:pt>
                <c:pt idx="1119">
                  <c:v>4.912556494399686</c:v>
                </c:pt>
                <c:pt idx="1120">
                  <c:v>4.8732560424444884</c:v>
                </c:pt>
                <c:pt idx="1121">
                  <c:v>4.8536058164668896</c:v>
                </c:pt>
                <c:pt idx="1122">
                  <c:v>4.8437807034780898</c:v>
                </c:pt>
                <c:pt idx="1123">
                  <c:v>4.824130477500491</c:v>
                </c:pt>
                <c:pt idx="1124">
                  <c:v>4.814305364511692</c:v>
                </c:pt>
                <c:pt idx="1125">
                  <c:v>4.8437807034780898</c:v>
                </c:pt>
                <c:pt idx="1126">
                  <c:v>4.8634309294556886</c:v>
                </c:pt>
                <c:pt idx="1127">
                  <c:v>4.8732560424444884</c:v>
                </c:pt>
                <c:pt idx="1128">
                  <c:v>4.8732560424444884</c:v>
                </c:pt>
                <c:pt idx="1129">
                  <c:v>4.8536058164668896</c:v>
                </c:pt>
                <c:pt idx="1130">
                  <c:v>4.824130477500491</c:v>
                </c:pt>
                <c:pt idx="1131">
                  <c:v>4.7848300255452942</c:v>
                </c:pt>
                <c:pt idx="1132">
                  <c:v>4.7553546865788956</c:v>
                </c:pt>
                <c:pt idx="1133">
                  <c:v>4.7258793476124978</c:v>
                </c:pt>
                <c:pt idx="1134">
                  <c:v>4.716054234623698</c:v>
                </c:pt>
                <c:pt idx="1135">
                  <c:v>4.716054234623698</c:v>
                </c:pt>
                <c:pt idx="1136">
                  <c:v>4.7258793476124978</c:v>
                </c:pt>
                <c:pt idx="1137">
                  <c:v>4.716054234623698</c:v>
                </c:pt>
                <c:pt idx="1138">
                  <c:v>4.706229121634899</c:v>
                </c:pt>
                <c:pt idx="1139">
                  <c:v>4.6767537826685013</c:v>
                </c:pt>
                <c:pt idx="1140">
                  <c:v>4.6767537826685013</c:v>
                </c:pt>
                <c:pt idx="1141">
                  <c:v>4.6571035566909025</c:v>
                </c:pt>
                <c:pt idx="1142">
                  <c:v>4.6374533307133037</c:v>
                </c:pt>
                <c:pt idx="1143">
                  <c:v>4.5981528787581061</c:v>
                </c:pt>
                <c:pt idx="1144">
                  <c:v>4.5686775397917083</c:v>
                </c:pt>
                <c:pt idx="1145">
                  <c:v>4.5392022008253097</c:v>
                </c:pt>
                <c:pt idx="1146">
                  <c:v>4.4900766358813131</c:v>
                </c:pt>
                <c:pt idx="1147">
                  <c:v>4.4704264099037143</c:v>
                </c:pt>
                <c:pt idx="1148">
                  <c:v>4.4802515228925133</c:v>
                </c:pt>
                <c:pt idx="1149">
                  <c:v>4.4900766358813131</c:v>
                </c:pt>
                <c:pt idx="1150">
                  <c:v>4.5392022008253097</c:v>
                </c:pt>
                <c:pt idx="1151">
                  <c:v>4.6276282177245038</c:v>
                </c:pt>
                <c:pt idx="1152">
                  <c:v>4.6767537826685013</c:v>
                </c:pt>
                <c:pt idx="1153">
                  <c:v>4.6571035566909025</c:v>
                </c:pt>
                <c:pt idx="1154">
                  <c:v>4.6276282177245038</c:v>
                </c:pt>
                <c:pt idx="1155">
                  <c:v>4.617803104735704</c:v>
                </c:pt>
                <c:pt idx="1156">
                  <c:v>4.607977991746905</c:v>
                </c:pt>
                <c:pt idx="1157">
                  <c:v>4.5981528787581061</c:v>
                </c:pt>
                <c:pt idx="1158">
                  <c:v>4.5588524268029085</c:v>
                </c:pt>
                <c:pt idx="1159">
                  <c:v>4.5588524268029085</c:v>
                </c:pt>
                <c:pt idx="1160">
                  <c:v>4.5490273138141086</c:v>
                </c:pt>
                <c:pt idx="1161">
                  <c:v>4.5490273138141086</c:v>
                </c:pt>
                <c:pt idx="1162">
                  <c:v>4.5490273138141086</c:v>
                </c:pt>
                <c:pt idx="1163">
                  <c:v>4.5392022008253097</c:v>
                </c:pt>
                <c:pt idx="1164">
                  <c:v>4.5490273138141086</c:v>
                </c:pt>
                <c:pt idx="1165">
                  <c:v>4.5293770878365107</c:v>
                </c:pt>
                <c:pt idx="1166">
                  <c:v>4.5293770878365107</c:v>
                </c:pt>
                <c:pt idx="1167">
                  <c:v>4.509726861858911</c:v>
                </c:pt>
                <c:pt idx="1168">
                  <c:v>4.509726861858911</c:v>
                </c:pt>
                <c:pt idx="1169">
                  <c:v>4.4999017488701121</c:v>
                </c:pt>
                <c:pt idx="1170">
                  <c:v>4.509726861858911</c:v>
                </c:pt>
                <c:pt idx="1171">
                  <c:v>4.509726861858911</c:v>
                </c:pt>
                <c:pt idx="1172">
                  <c:v>4.4999017488701121</c:v>
                </c:pt>
                <c:pt idx="1173">
                  <c:v>4.4999017488701121</c:v>
                </c:pt>
                <c:pt idx="1174">
                  <c:v>4.4900766358813131</c:v>
                </c:pt>
                <c:pt idx="1175">
                  <c:v>4.4900766358813131</c:v>
                </c:pt>
                <c:pt idx="1176">
                  <c:v>4.4802515228925133</c:v>
                </c:pt>
                <c:pt idx="1177">
                  <c:v>4.4606012969149145</c:v>
                </c:pt>
                <c:pt idx="1178">
                  <c:v>4.4409510709373166</c:v>
                </c:pt>
                <c:pt idx="1179">
                  <c:v>4.3918255059933191</c:v>
                </c:pt>
                <c:pt idx="1180">
                  <c:v>4.3721752800157203</c:v>
                </c:pt>
                <c:pt idx="1181">
                  <c:v>4.3525250540381215</c:v>
                </c:pt>
                <c:pt idx="1182">
                  <c:v>4.3525250540381215</c:v>
                </c:pt>
                <c:pt idx="1183">
                  <c:v>4.3525250540381215</c:v>
                </c:pt>
                <c:pt idx="1184">
                  <c:v>4.3328748280605236</c:v>
                </c:pt>
                <c:pt idx="1185">
                  <c:v>4.3328748280605236</c:v>
                </c:pt>
                <c:pt idx="1186">
                  <c:v>4.3426999410493226</c:v>
                </c:pt>
                <c:pt idx="1187">
                  <c:v>4.3426999410493226</c:v>
                </c:pt>
                <c:pt idx="1188">
                  <c:v>4.3525250540381215</c:v>
                </c:pt>
                <c:pt idx="1189">
                  <c:v>4.3328748280605236</c:v>
                </c:pt>
                <c:pt idx="1190">
                  <c:v>4.3132246020829239</c:v>
                </c:pt>
                <c:pt idx="1191">
                  <c:v>4.2837492631165262</c:v>
                </c:pt>
                <c:pt idx="1192">
                  <c:v>4.2739241501277263</c:v>
                </c:pt>
                <c:pt idx="1193">
                  <c:v>4.2739241501277263</c:v>
                </c:pt>
                <c:pt idx="1194">
                  <c:v>4.2837492631165262</c:v>
                </c:pt>
                <c:pt idx="1195">
                  <c:v>4.2837492631165262</c:v>
                </c:pt>
                <c:pt idx="1196">
                  <c:v>4.2640990371389274</c:v>
                </c:pt>
                <c:pt idx="1197">
                  <c:v>4.2444488111613294</c:v>
                </c:pt>
                <c:pt idx="1198">
                  <c:v>4.2444488111613294</c:v>
                </c:pt>
                <c:pt idx="1199">
                  <c:v>4.2640990371389274</c:v>
                </c:pt>
                <c:pt idx="1200">
                  <c:v>4.2837492631165262</c:v>
                </c:pt>
                <c:pt idx="1201">
                  <c:v>4.2640990371389274</c:v>
                </c:pt>
                <c:pt idx="1202">
                  <c:v>4.2346236981725296</c:v>
                </c:pt>
                <c:pt idx="1203">
                  <c:v>4.2247985851837297</c:v>
                </c:pt>
                <c:pt idx="1204">
                  <c:v>4.2247985851837297</c:v>
                </c:pt>
                <c:pt idx="1205">
                  <c:v>4.2149734721949299</c:v>
                </c:pt>
                <c:pt idx="1206">
                  <c:v>4.2051483592061309</c:v>
                </c:pt>
                <c:pt idx="1207">
                  <c:v>4.2051483592061309</c:v>
                </c:pt>
                <c:pt idx="1208">
                  <c:v>4.2051483592061309</c:v>
                </c:pt>
                <c:pt idx="1209">
                  <c:v>4.195323246217332</c:v>
                </c:pt>
                <c:pt idx="1210">
                  <c:v>4.2051483592061309</c:v>
                </c:pt>
                <c:pt idx="1211">
                  <c:v>4.2149734721949299</c:v>
                </c:pt>
                <c:pt idx="1212">
                  <c:v>4.2149734721949299</c:v>
                </c:pt>
                <c:pt idx="1213">
                  <c:v>4.2051483592061309</c:v>
                </c:pt>
                <c:pt idx="1214">
                  <c:v>4.1854981332285321</c:v>
                </c:pt>
                <c:pt idx="1215">
                  <c:v>4.1560227942621344</c:v>
                </c:pt>
                <c:pt idx="1216">
                  <c:v>4.1461976812733354</c:v>
                </c:pt>
                <c:pt idx="1217">
                  <c:v>4.1265474552957366</c:v>
                </c:pt>
                <c:pt idx="1218">
                  <c:v>4.1265474552957366</c:v>
                </c:pt>
                <c:pt idx="1219">
                  <c:v>4.1265474552957366</c:v>
                </c:pt>
                <c:pt idx="1220">
                  <c:v>4.1265474552957366</c:v>
                </c:pt>
                <c:pt idx="1221">
                  <c:v>4.1265474552957366</c:v>
                </c:pt>
                <c:pt idx="1222">
                  <c:v>4.1363725682845356</c:v>
                </c:pt>
                <c:pt idx="1223">
                  <c:v>4.1560227942621344</c:v>
                </c:pt>
                <c:pt idx="1224">
                  <c:v>4.1854981332285321</c:v>
                </c:pt>
                <c:pt idx="1225">
                  <c:v>4.2051483592061309</c:v>
                </c:pt>
                <c:pt idx="1226">
                  <c:v>4.1854981332285321</c:v>
                </c:pt>
                <c:pt idx="1227">
                  <c:v>4.1658479072509333</c:v>
                </c:pt>
                <c:pt idx="1228">
                  <c:v>4.1560227942621344</c:v>
                </c:pt>
                <c:pt idx="1229">
                  <c:v>4.1363725682845356</c:v>
                </c:pt>
                <c:pt idx="1230">
                  <c:v>4.1167223423069368</c:v>
                </c:pt>
                <c:pt idx="1231">
                  <c:v>4.1167223423069368</c:v>
                </c:pt>
                <c:pt idx="1232">
                  <c:v>4.1265474552957366</c:v>
                </c:pt>
                <c:pt idx="1233">
                  <c:v>4.1265474552957366</c:v>
                </c:pt>
                <c:pt idx="1234">
                  <c:v>4.1265474552957366</c:v>
                </c:pt>
                <c:pt idx="1235">
                  <c:v>4.1363725682845356</c:v>
                </c:pt>
                <c:pt idx="1236">
                  <c:v>4.1560227942621344</c:v>
                </c:pt>
                <c:pt idx="1237">
                  <c:v>4.1461976812733354</c:v>
                </c:pt>
                <c:pt idx="1238">
                  <c:v>4.1461976812733354</c:v>
                </c:pt>
                <c:pt idx="1239">
                  <c:v>4.1265474552957366</c:v>
                </c:pt>
                <c:pt idx="1240">
                  <c:v>4.1068972293181369</c:v>
                </c:pt>
                <c:pt idx="1241">
                  <c:v>4.087247003340539</c:v>
                </c:pt>
                <c:pt idx="1242">
                  <c:v>4.0774218903517392</c:v>
                </c:pt>
                <c:pt idx="1243">
                  <c:v>4.087247003340539</c:v>
                </c:pt>
                <c:pt idx="1244">
                  <c:v>4.0774218903517392</c:v>
                </c:pt>
                <c:pt idx="1245">
                  <c:v>4.0675967773629393</c:v>
                </c:pt>
                <c:pt idx="1246">
                  <c:v>4.0675967773629393</c:v>
                </c:pt>
                <c:pt idx="1247">
                  <c:v>4.0675967773629393</c:v>
                </c:pt>
                <c:pt idx="1248">
                  <c:v>4.0675967773629393</c:v>
                </c:pt>
                <c:pt idx="1249">
                  <c:v>4.0479465513853414</c:v>
                </c:pt>
                <c:pt idx="1250">
                  <c:v>4.0381214383965425</c:v>
                </c:pt>
                <c:pt idx="1251">
                  <c:v>4.0282963254077426</c:v>
                </c:pt>
                <c:pt idx="1252">
                  <c:v>4.0184712124189428</c:v>
                </c:pt>
                <c:pt idx="1253">
                  <c:v>4.0184712124189428</c:v>
                </c:pt>
                <c:pt idx="1254">
                  <c:v>4.0086460994301429</c:v>
                </c:pt>
                <c:pt idx="1255">
                  <c:v>4.0184712124189428</c:v>
                </c:pt>
                <c:pt idx="1256">
                  <c:v>3.9988209864413449</c:v>
                </c:pt>
                <c:pt idx="1257">
                  <c:v>3.9791707604637452</c:v>
                </c:pt>
                <c:pt idx="1258">
                  <c:v>3.9791707604637452</c:v>
                </c:pt>
                <c:pt idx="1259">
                  <c:v>3.9791707604637452</c:v>
                </c:pt>
                <c:pt idx="1260">
                  <c:v>3.988995873452545</c:v>
                </c:pt>
                <c:pt idx="1261">
                  <c:v>3.9595205344861468</c:v>
                </c:pt>
                <c:pt idx="1262">
                  <c:v>3.9496954214973479</c:v>
                </c:pt>
                <c:pt idx="1263">
                  <c:v>3.939870308508548</c:v>
                </c:pt>
                <c:pt idx="1264">
                  <c:v>3.9202200825309492</c:v>
                </c:pt>
                <c:pt idx="1265">
                  <c:v>3.9005698565533509</c:v>
                </c:pt>
                <c:pt idx="1266">
                  <c:v>3.9005698565533509</c:v>
                </c:pt>
                <c:pt idx="1267">
                  <c:v>3.9005698565533509</c:v>
                </c:pt>
                <c:pt idx="1268">
                  <c:v>3.9005698565533509</c:v>
                </c:pt>
                <c:pt idx="1269">
                  <c:v>3.890744743564551</c:v>
                </c:pt>
                <c:pt idx="1270">
                  <c:v>3.8809196305757521</c:v>
                </c:pt>
                <c:pt idx="1271">
                  <c:v>3.9005698565533509</c:v>
                </c:pt>
                <c:pt idx="1272">
                  <c:v>3.9103949695421498</c:v>
                </c:pt>
                <c:pt idx="1273">
                  <c:v>3.9005698565533509</c:v>
                </c:pt>
                <c:pt idx="1274">
                  <c:v>3.890744743564551</c:v>
                </c:pt>
                <c:pt idx="1275">
                  <c:v>3.8612694045981528</c:v>
                </c:pt>
                <c:pt idx="1276">
                  <c:v>3.8416191786205549</c:v>
                </c:pt>
                <c:pt idx="1277">
                  <c:v>3.8317940656317551</c:v>
                </c:pt>
                <c:pt idx="1278">
                  <c:v>3.8317940656317551</c:v>
                </c:pt>
                <c:pt idx="1279">
                  <c:v>3.8317940656317551</c:v>
                </c:pt>
                <c:pt idx="1280">
                  <c:v>3.8317940656317551</c:v>
                </c:pt>
                <c:pt idx="1281">
                  <c:v>3.8219689526429552</c:v>
                </c:pt>
                <c:pt idx="1282">
                  <c:v>3.8219689526429552</c:v>
                </c:pt>
                <c:pt idx="1283">
                  <c:v>3.8219689526429552</c:v>
                </c:pt>
                <c:pt idx="1284">
                  <c:v>3.8219689526429552</c:v>
                </c:pt>
                <c:pt idx="1285">
                  <c:v>3.8121438396541558</c:v>
                </c:pt>
                <c:pt idx="1286">
                  <c:v>3.8023187266653573</c:v>
                </c:pt>
                <c:pt idx="1287">
                  <c:v>3.8023187266653573</c:v>
                </c:pt>
                <c:pt idx="1288">
                  <c:v>3.8317940656317551</c:v>
                </c:pt>
                <c:pt idx="1289">
                  <c:v>3.8317940656317551</c:v>
                </c:pt>
                <c:pt idx="1290">
                  <c:v>3.8121438396541558</c:v>
                </c:pt>
                <c:pt idx="1291">
                  <c:v>3.7924936136765579</c:v>
                </c:pt>
                <c:pt idx="1292">
                  <c:v>3.7826685006877581</c:v>
                </c:pt>
                <c:pt idx="1293">
                  <c:v>3.7728433876989582</c:v>
                </c:pt>
                <c:pt idx="1294">
                  <c:v>3.7728433876989582</c:v>
                </c:pt>
                <c:pt idx="1295">
                  <c:v>3.7728433876989582</c:v>
                </c:pt>
                <c:pt idx="1296">
                  <c:v>3.7728433876989582</c:v>
                </c:pt>
                <c:pt idx="1297">
                  <c:v>3.7531931617213603</c:v>
                </c:pt>
                <c:pt idx="1298">
                  <c:v>3.7335429357437611</c:v>
                </c:pt>
                <c:pt idx="1299">
                  <c:v>3.7138927097661623</c:v>
                </c:pt>
                <c:pt idx="1300">
                  <c:v>3.6745922578109651</c:v>
                </c:pt>
                <c:pt idx="1301">
                  <c:v>3.6451169188445669</c:v>
                </c:pt>
                <c:pt idx="1302">
                  <c:v>3.6156415798781683</c:v>
                </c:pt>
                <c:pt idx="1303">
                  <c:v>3.5959913539005703</c:v>
                </c:pt>
                <c:pt idx="1304">
                  <c:v>3.5959913539005703</c:v>
                </c:pt>
                <c:pt idx="1305">
                  <c:v>3.5861662409117709</c:v>
                </c:pt>
                <c:pt idx="1306">
                  <c:v>3.5566909019453732</c:v>
                </c:pt>
                <c:pt idx="1307">
                  <c:v>3.5370406759677739</c:v>
                </c:pt>
                <c:pt idx="1308">
                  <c:v>3.5272155629789741</c:v>
                </c:pt>
                <c:pt idx="1309">
                  <c:v>3.4977402240125763</c:v>
                </c:pt>
                <c:pt idx="1310">
                  <c:v>3.4584397720573792</c:v>
                </c:pt>
                <c:pt idx="1311">
                  <c:v>3.4191393201021811</c:v>
                </c:pt>
                <c:pt idx="1312">
                  <c:v>3.3994890941245823</c:v>
                </c:pt>
                <c:pt idx="1313">
                  <c:v>3.3601886421693852</c:v>
                </c:pt>
                <c:pt idx="1314">
                  <c:v>3.3110630772253886</c:v>
                </c:pt>
                <c:pt idx="1315">
                  <c:v>3.3208881902141871</c:v>
                </c:pt>
                <c:pt idx="1316">
                  <c:v>3.3208881902141871</c:v>
                </c:pt>
                <c:pt idx="1317">
                  <c:v>3.3110630772253886</c:v>
                </c:pt>
                <c:pt idx="1318">
                  <c:v>3.3012379642365892</c:v>
                </c:pt>
                <c:pt idx="1319">
                  <c:v>3.3012379642365892</c:v>
                </c:pt>
                <c:pt idx="1320">
                  <c:v>3.3110630772253886</c:v>
                </c:pt>
                <c:pt idx="1321">
                  <c:v>3.28158773825899</c:v>
                </c:pt>
                <c:pt idx="1322">
                  <c:v>3.2619375122813916</c:v>
                </c:pt>
                <c:pt idx="1323">
                  <c:v>3.2521123992925922</c:v>
                </c:pt>
                <c:pt idx="1324">
                  <c:v>3.2422872863037924</c:v>
                </c:pt>
                <c:pt idx="1325">
                  <c:v>3.2324621733149934</c:v>
                </c:pt>
                <c:pt idx="1326">
                  <c:v>3.2226370603261936</c:v>
                </c:pt>
                <c:pt idx="1327">
                  <c:v>3.2128119473373946</c:v>
                </c:pt>
                <c:pt idx="1328">
                  <c:v>3.2029868343485952</c:v>
                </c:pt>
                <c:pt idx="1329">
                  <c:v>3.1931617213597963</c:v>
                </c:pt>
                <c:pt idx="1330">
                  <c:v>3.1931617213597963</c:v>
                </c:pt>
                <c:pt idx="1331">
                  <c:v>3.2029868343485952</c:v>
                </c:pt>
                <c:pt idx="1332">
                  <c:v>3.2029868343485952</c:v>
                </c:pt>
                <c:pt idx="1333">
                  <c:v>3.1833366083709964</c:v>
                </c:pt>
                <c:pt idx="1334">
                  <c:v>3.1636863823933976</c:v>
                </c:pt>
                <c:pt idx="1335">
                  <c:v>3.1440361564157993</c:v>
                </c:pt>
                <c:pt idx="1336">
                  <c:v>3.1342110434269994</c:v>
                </c:pt>
                <c:pt idx="1337">
                  <c:v>3.1243859304382</c:v>
                </c:pt>
                <c:pt idx="1338">
                  <c:v>3.1243859304382</c:v>
                </c:pt>
                <c:pt idx="1339">
                  <c:v>3.1243859304382</c:v>
                </c:pt>
                <c:pt idx="1340">
                  <c:v>3.1243859304382</c:v>
                </c:pt>
                <c:pt idx="1341">
                  <c:v>3.1145608174494006</c:v>
                </c:pt>
                <c:pt idx="1342">
                  <c:v>3.1145608174494006</c:v>
                </c:pt>
                <c:pt idx="1343">
                  <c:v>3.1145608174494006</c:v>
                </c:pt>
                <c:pt idx="1344">
                  <c:v>3.1145608174494006</c:v>
                </c:pt>
                <c:pt idx="1345">
                  <c:v>3.0949105914718023</c:v>
                </c:pt>
                <c:pt idx="1346">
                  <c:v>3.0752603654942035</c:v>
                </c:pt>
                <c:pt idx="1347">
                  <c:v>3.0752603654942035</c:v>
                </c:pt>
                <c:pt idx="1348">
                  <c:v>3.0654352525054036</c:v>
                </c:pt>
                <c:pt idx="1349">
                  <c:v>3.0556101395166047</c:v>
                </c:pt>
                <c:pt idx="1350">
                  <c:v>3.0457850265278053</c:v>
                </c:pt>
                <c:pt idx="1351">
                  <c:v>3.0457850265278053</c:v>
                </c:pt>
                <c:pt idx="1352">
                  <c:v>3.0359599135390058</c:v>
                </c:pt>
                <c:pt idx="1353">
                  <c:v>3.0261348005502064</c:v>
                </c:pt>
                <c:pt idx="1354">
                  <c:v>3.0359599135390058</c:v>
                </c:pt>
                <c:pt idx="1355">
                  <c:v>3.0359599135390058</c:v>
                </c:pt>
                <c:pt idx="1356">
                  <c:v>3.016309687561407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16-43C3-89E9-DC98B5487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0344879"/>
        <c:axId val="1650345295"/>
      </c:lineChart>
      <c:dateAx>
        <c:axId val="1650344879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Inter" panose="02000503000000020004" pitchFamily="2" charset="0"/>
                <a:ea typeface="Inter" panose="02000503000000020004" pitchFamily="2" charset="0"/>
                <a:cs typeface="Open Sans" panose="020B0606030504020204" pitchFamily="34" charset="0"/>
              </a:defRPr>
            </a:pPr>
            <a:endParaRPr lang="pt-BR"/>
          </a:p>
        </c:txPr>
        <c:crossAx val="1650345295"/>
        <c:crosses val="autoZero"/>
        <c:auto val="1"/>
        <c:lblOffset val="100"/>
        <c:baseTimeUnit val="months"/>
      </c:dateAx>
      <c:valAx>
        <c:axId val="165034529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409]#,##0_ ;\-[$$-409]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Inter" panose="02000503000000020004" pitchFamily="2" charset="0"/>
                <a:ea typeface="Inter" panose="02000503000000020004" pitchFamily="2" charset="0"/>
                <a:cs typeface="Open Sans" panose="020B0606030504020204" pitchFamily="34" charset="0"/>
              </a:defRPr>
            </a:pPr>
            <a:endParaRPr lang="pt-BR"/>
          </a:p>
        </c:txPr>
        <c:crossAx val="1650344879"/>
        <c:crosses val="autoZero"/>
        <c:crossBetween val="between"/>
      </c:valAx>
      <c:valAx>
        <c:axId val="1721651263"/>
        <c:scaling>
          <c:orientation val="minMax"/>
          <c:max val="100"/>
        </c:scaling>
        <c:delete val="0"/>
        <c:axPos val="r"/>
        <c:numFmt formatCode="[$$-409]#,##0_ ;\-[$$-409]#,##0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Inter" panose="02000503000000020004" pitchFamily="2" charset="0"/>
                <a:ea typeface="Inter" panose="02000503000000020004" pitchFamily="2" charset="0"/>
                <a:cs typeface="Open Sans" panose="020B0606030504020204" pitchFamily="34" charset="0"/>
              </a:defRPr>
            </a:pPr>
            <a:endParaRPr lang="pt-BR"/>
          </a:p>
        </c:txPr>
        <c:crossAx val="1721639199"/>
        <c:crosses val="max"/>
        <c:crossBetween val="between"/>
      </c:valAx>
      <c:dateAx>
        <c:axId val="1721639199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72165126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bg1"/>
              </a:solidFill>
              <a:latin typeface="Inter" panose="02000503000000020004" pitchFamily="2" charset="0"/>
              <a:ea typeface="Inter" panose="02000503000000020004" pitchFamily="2" charset="0"/>
              <a:cs typeface="Open Sans" panose="020B0606030504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2000">
          <a:solidFill>
            <a:schemeClr val="bg1"/>
          </a:solidFill>
          <a:latin typeface="Inter" panose="02000503000000020004" pitchFamily="2" charset="0"/>
          <a:ea typeface="Inter" panose="02000503000000020004" pitchFamily="2" charset="0"/>
          <a:cs typeface="Open Sans" panose="020B0606030504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1"/>
          <c:order val="1"/>
          <c:tx>
            <c:strRef>
              <c:f>'FRED Graph Chart (2)'!$C$11</c:f>
              <c:strCache>
                <c:ptCount val="1"/>
                <c:pt idx="0">
                  <c:v> Dollar PP (Dec. '12 to Oct. '21) 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'FRED Graph Chart (2)'!$A$12:$A$1344</c:f>
              <c:numCache>
                <c:formatCode>yyyy</c:formatCode>
                <c:ptCount val="1333"/>
                <c:pt idx="0">
                  <c:v>4719</c:v>
                </c:pt>
                <c:pt idx="1">
                  <c:v>4750</c:v>
                </c:pt>
                <c:pt idx="2">
                  <c:v>4781</c:v>
                </c:pt>
                <c:pt idx="3">
                  <c:v>4809</c:v>
                </c:pt>
                <c:pt idx="4">
                  <c:v>4840</c:v>
                </c:pt>
                <c:pt idx="5">
                  <c:v>4870</c:v>
                </c:pt>
                <c:pt idx="6">
                  <c:v>4901</c:v>
                </c:pt>
                <c:pt idx="7">
                  <c:v>4931</c:v>
                </c:pt>
                <c:pt idx="8">
                  <c:v>4962</c:v>
                </c:pt>
                <c:pt idx="9">
                  <c:v>4993</c:v>
                </c:pt>
                <c:pt idx="10">
                  <c:v>5023</c:v>
                </c:pt>
                <c:pt idx="11">
                  <c:v>5054</c:v>
                </c:pt>
                <c:pt idx="12">
                  <c:v>5084</c:v>
                </c:pt>
                <c:pt idx="13">
                  <c:v>5115</c:v>
                </c:pt>
                <c:pt idx="14">
                  <c:v>5146</c:v>
                </c:pt>
                <c:pt idx="15">
                  <c:v>5174</c:v>
                </c:pt>
                <c:pt idx="16">
                  <c:v>5205</c:v>
                </c:pt>
                <c:pt idx="17">
                  <c:v>5235</c:v>
                </c:pt>
                <c:pt idx="18">
                  <c:v>5266</c:v>
                </c:pt>
                <c:pt idx="19">
                  <c:v>5296</c:v>
                </c:pt>
                <c:pt idx="20">
                  <c:v>5327</c:v>
                </c:pt>
                <c:pt idx="21">
                  <c:v>5358</c:v>
                </c:pt>
                <c:pt idx="22">
                  <c:v>5388</c:v>
                </c:pt>
                <c:pt idx="23">
                  <c:v>5419</c:v>
                </c:pt>
                <c:pt idx="24">
                  <c:v>5449</c:v>
                </c:pt>
                <c:pt idx="25">
                  <c:v>5480</c:v>
                </c:pt>
                <c:pt idx="26">
                  <c:v>5511</c:v>
                </c:pt>
                <c:pt idx="27">
                  <c:v>5539</c:v>
                </c:pt>
                <c:pt idx="28">
                  <c:v>5570</c:v>
                </c:pt>
                <c:pt idx="29">
                  <c:v>5600</c:v>
                </c:pt>
                <c:pt idx="30">
                  <c:v>5631</c:v>
                </c:pt>
                <c:pt idx="31">
                  <c:v>5661</c:v>
                </c:pt>
                <c:pt idx="32">
                  <c:v>5692</c:v>
                </c:pt>
                <c:pt idx="33">
                  <c:v>5723</c:v>
                </c:pt>
                <c:pt idx="34">
                  <c:v>5753</c:v>
                </c:pt>
                <c:pt idx="35">
                  <c:v>5784</c:v>
                </c:pt>
                <c:pt idx="36">
                  <c:v>5814</c:v>
                </c:pt>
                <c:pt idx="37">
                  <c:v>5845</c:v>
                </c:pt>
                <c:pt idx="38">
                  <c:v>5876</c:v>
                </c:pt>
                <c:pt idx="39">
                  <c:v>5905</c:v>
                </c:pt>
                <c:pt idx="40">
                  <c:v>5936</c:v>
                </c:pt>
                <c:pt idx="41">
                  <c:v>5966</c:v>
                </c:pt>
                <c:pt idx="42">
                  <c:v>5997</c:v>
                </c:pt>
                <c:pt idx="43">
                  <c:v>6027</c:v>
                </c:pt>
                <c:pt idx="44">
                  <c:v>6058</c:v>
                </c:pt>
                <c:pt idx="45">
                  <c:v>6089</c:v>
                </c:pt>
                <c:pt idx="46">
                  <c:v>6119</c:v>
                </c:pt>
                <c:pt idx="47">
                  <c:v>6150</c:v>
                </c:pt>
                <c:pt idx="48">
                  <c:v>6180</c:v>
                </c:pt>
                <c:pt idx="49">
                  <c:v>6211</c:v>
                </c:pt>
                <c:pt idx="50">
                  <c:v>6242</c:v>
                </c:pt>
                <c:pt idx="51">
                  <c:v>6270</c:v>
                </c:pt>
                <c:pt idx="52">
                  <c:v>6301</c:v>
                </c:pt>
                <c:pt idx="53">
                  <c:v>6331</c:v>
                </c:pt>
                <c:pt idx="54">
                  <c:v>6362</c:v>
                </c:pt>
                <c:pt idx="55">
                  <c:v>6392</c:v>
                </c:pt>
                <c:pt idx="56">
                  <c:v>6423</c:v>
                </c:pt>
                <c:pt idx="57">
                  <c:v>6454</c:v>
                </c:pt>
                <c:pt idx="58">
                  <c:v>6484</c:v>
                </c:pt>
                <c:pt idx="59">
                  <c:v>6515</c:v>
                </c:pt>
                <c:pt idx="60">
                  <c:v>6545</c:v>
                </c:pt>
                <c:pt idx="61">
                  <c:v>6576</c:v>
                </c:pt>
                <c:pt idx="62">
                  <c:v>6607</c:v>
                </c:pt>
                <c:pt idx="63">
                  <c:v>6635</c:v>
                </c:pt>
                <c:pt idx="64">
                  <c:v>6666</c:v>
                </c:pt>
                <c:pt idx="65">
                  <c:v>6696</c:v>
                </c:pt>
                <c:pt idx="66">
                  <c:v>6727</c:v>
                </c:pt>
                <c:pt idx="67">
                  <c:v>6757</c:v>
                </c:pt>
                <c:pt idx="68">
                  <c:v>6788</c:v>
                </c:pt>
                <c:pt idx="69">
                  <c:v>6819</c:v>
                </c:pt>
                <c:pt idx="70">
                  <c:v>6849</c:v>
                </c:pt>
                <c:pt idx="71">
                  <c:v>6880</c:v>
                </c:pt>
                <c:pt idx="72">
                  <c:v>6910</c:v>
                </c:pt>
                <c:pt idx="73">
                  <c:v>6941</c:v>
                </c:pt>
                <c:pt idx="74">
                  <c:v>6972</c:v>
                </c:pt>
                <c:pt idx="75">
                  <c:v>7000</c:v>
                </c:pt>
                <c:pt idx="76">
                  <c:v>7031</c:v>
                </c:pt>
                <c:pt idx="77">
                  <c:v>7061</c:v>
                </c:pt>
                <c:pt idx="78">
                  <c:v>7092</c:v>
                </c:pt>
                <c:pt idx="79">
                  <c:v>7122</c:v>
                </c:pt>
                <c:pt idx="80">
                  <c:v>7153</c:v>
                </c:pt>
                <c:pt idx="81">
                  <c:v>7184</c:v>
                </c:pt>
                <c:pt idx="82">
                  <c:v>7214</c:v>
                </c:pt>
                <c:pt idx="83">
                  <c:v>7245</c:v>
                </c:pt>
                <c:pt idx="84">
                  <c:v>7275</c:v>
                </c:pt>
                <c:pt idx="85">
                  <c:v>7306</c:v>
                </c:pt>
                <c:pt idx="86">
                  <c:v>7337</c:v>
                </c:pt>
                <c:pt idx="87">
                  <c:v>7366</c:v>
                </c:pt>
                <c:pt idx="88">
                  <c:v>7397</c:v>
                </c:pt>
                <c:pt idx="89">
                  <c:v>7427</c:v>
                </c:pt>
                <c:pt idx="90">
                  <c:v>7458</c:v>
                </c:pt>
                <c:pt idx="91">
                  <c:v>7488</c:v>
                </c:pt>
                <c:pt idx="92">
                  <c:v>7519</c:v>
                </c:pt>
                <c:pt idx="93">
                  <c:v>7550</c:v>
                </c:pt>
                <c:pt idx="94">
                  <c:v>7580</c:v>
                </c:pt>
                <c:pt idx="95">
                  <c:v>7611</c:v>
                </c:pt>
                <c:pt idx="96">
                  <c:v>7641</c:v>
                </c:pt>
                <c:pt idx="97">
                  <c:v>7672</c:v>
                </c:pt>
                <c:pt idx="98">
                  <c:v>7703</c:v>
                </c:pt>
                <c:pt idx="99">
                  <c:v>7731</c:v>
                </c:pt>
                <c:pt idx="100">
                  <c:v>7762</c:v>
                </c:pt>
                <c:pt idx="101">
                  <c:v>7792</c:v>
                </c:pt>
                <c:pt idx="102">
                  <c:v>7823</c:v>
                </c:pt>
                <c:pt idx="103">
                  <c:v>7853</c:v>
                </c:pt>
                <c:pt idx="104">
                  <c:v>7884</c:v>
                </c:pt>
                <c:pt idx="105">
                  <c:v>7915</c:v>
                </c:pt>
                <c:pt idx="106">
                  <c:v>7945</c:v>
                </c:pt>
                <c:pt idx="107">
                  <c:v>7976</c:v>
                </c:pt>
                <c:pt idx="108">
                  <c:v>8006</c:v>
                </c:pt>
                <c:pt idx="109">
                  <c:v>8037</c:v>
                </c:pt>
                <c:pt idx="110">
                  <c:v>8068</c:v>
                </c:pt>
                <c:pt idx="111">
                  <c:v>8096</c:v>
                </c:pt>
                <c:pt idx="112">
                  <c:v>8127</c:v>
                </c:pt>
                <c:pt idx="113">
                  <c:v>8157</c:v>
                </c:pt>
                <c:pt idx="114">
                  <c:v>8188</c:v>
                </c:pt>
                <c:pt idx="115">
                  <c:v>8218</c:v>
                </c:pt>
                <c:pt idx="116">
                  <c:v>8249</c:v>
                </c:pt>
                <c:pt idx="117">
                  <c:v>8280</c:v>
                </c:pt>
                <c:pt idx="118">
                  <c:v>8310</c:v>
                </c:pt>
                <c:pt idx="119">
                  <c:v>8341</c:v>
                </c:pt>
                <c:pt idx="120">
                  <c:v>8371</c:v>
                </c:pt>
                <c:pt idx="121">
                  <c:v>8402</c:v>
                </c:pt>
                <c:pt idx="122">
                  <c:v>8433</c:v>
                </c:pt>
                <c:pt idx="123">
                  <c:v>8461</c:v>
                </c:pt>
                <c:pt idx="124">
                  <c:v>8492</c:v>
                </c:pt>
                <c:pt idx="125">
                  <c:v>8522</c:v>
                </c:pt>
                <c:pt idx="126">
                  <c:v>8553</c:v>
                </c:pt>
                <c:pt idx="127">
                  <c:v>8583</c:v>
                </c:pt>
                <c:pt idx="128">
                  <c:v>8614</c:v>
                </c:pt>
                <c:pt idx="129">
                  <c:v>8645</c:v>
                </c:pt>
                <c:pt idx="130">
                  <c:v>8675</c:v>
                </c:pt>
                <c:pt idx="131">
                  <c:v>8706</c:v>
                </c:pt>
                <c:pt idx="132">
                  <c:v>8736</c:v>
                </c:pt>
                <c:pt idx="133">
                  <c:v>8767</c:v>
                </c:pt>
                <c:pt idx="134">
                  <c:v>8798</c:v>
                </c:pt>
                <c:pt idx="135">
                  <c:v>8827</c:v>
                </c:pt>
                <c:pt idx="136">
                  <c:v>8858</c:v>
                </c:pt>
                <c:pt idx="137">
                  <c:v>8888</c:v>
                </c:pt>
                <c:pt idx="138">
                  <c:v>8919</c:v>
                </c:pt>
                <c:pt idx="139">
                  <c:v>8949</c:v>
                </c:pt>
                <c:pt idx="140">
                  <c:v>8980</c:v>
                </c:pt>
                <c:pt idx="141">
                  <c:v>9011</c:v>
                </c:pt>
                <c:pt idx="142">
                  <c:v>9041</c:v>
                </c:pt>
                <c:pt idx="143">
                  <c:v>9072</c:v>
                </c:pt>
                <c:pt idx="144">
                  <c:v>9102</c:v>
                </c:pt>
                <c:pt idx="145">
                  <c:v>9133</c:v>
                </c:pt>
                <c:pt idx="146">
                  <c:v>9164</c:v>
                </c:pt>
                <c:pt idx="147">
                  <c:v>9192</c:v>
                </c:pt>
                <c:pt idx="148">
                  <c:v>9223</c:v>
                </c:pt>
                <c:pt idx="149">
                  <c:v>9253</c:v>
                </c:pt>
                <c:pt idx="150">
                  <c:v>9284</c:v>
                </c:pt>
                <c:pt idx="151">
                  <c:v>9314</c:v>
                </c:pt>
                <c:pt idx="152">
                  <c:v>9345</c:v>
                </c:pt>
                <c:pt idx="153">
                  <c:v>9376</c:v>
                </c:pt>
                <c:pt idx="154">
                  <c:v>9406</c:v>
                </c:pt>
                <c:pt idx="155">
                  <c:v>9437</c:v>
                </c:pt>
                <c:pt idx="156">
                  <c:v>9467</c:v>
                </c:pt>
                <c:pt idx="157">
                  <c:v>9498</c:v>
                </c:pt>
                <c:pt idx="158">
                  <c:v>9529</c:v>
                </c:pt>
                <c:pt idx="159">
                  <c:v>9557</c:v>
                </c:pt>
                <c:pt idx="160">
                  <c:v>9588</c:v>
                </c:pt>
                <c:pt idx="161">
                  <c:v>9618</c:v>
                </c:pt>
                <c:pt idx="162">
                  <c:v>9649</c:v>
                </c:pt>
                <c:pt idx="163">
                  <c:v>9679</c:v>
                </c:pt>
                <c:pt idx="164">
                  <c:v>9710</c:v>
                </c:pt>
                <c:pt idx="165">
                  <c:v>9741</c:v>
                </c:pt>
                <c:pt idx="166">
                  <c:v>9771</c:v>
                </c:pt>
                <c:pt idx="167">
                  <c:v>9802</c:v>
                </c:pt>
                <c:pt idx="168">
                  <c:v>9832</c:v>
                </c:pt>
                <c:pt idx="169">
                  <c:v>9863</c:v>
                </c:pt>
                <c:pt idx="170">
                  <c:v>9894</c:v>
                </c:pt>
                <c:pt idx="171">
                  <c:v>9922</c:v>
                </c:pt>
                <c:pt idx="172">
                  <c:v>9953</c:v>
                </c:pt>
                <c:pt idx="173">
                  <c:v>9983</c:v>
                </c:pt>
                <c:pt idx="174">
                  <c:v>10014</c:v>
                </c:pt>
                <c:pt idx="175">
                  <c:v>10044</c:v>
                </c:pt>
                <c:pt idx="176">
                  <c:v>10075</c:v>
                </c:pt>
                <c:pt idx="177">
                  <c:v>10106</c:v>
                </c:pt>
                <c:pt idx="178">
                  <c:v>10136</c:v>
                </c:pt>
                <c:pt idx="179">
                  <c:v>10167</c:v>
                </c:pt>
                <c:pt idx="180">
                  <c:v>10197</c:v>
                </c:pt>
                <c:pt idx="181">
                  <c:v>10228</c:v>
                </c:pt>
                <c:pt idx="182">
                  <c:v>10259</c:v>
                </c:pt>
                <c:pt idx="183">
                  <c:v>10288</c:v>
                </c:pt>
                <c:pt idx="184">
                  <c:v>10319</c:v>
                </c:pt>
                <c:pt idx="185">
                  <c:v>10349</c:v>
                </c:pt>
                <c:pt idx="186">
                  <c:v>10380</c:v>
                </c:pt>
                <c:pt idx="187">
                  <c:v>10410</c:v>
                </c:pt>
                <c:pt idx="188">
                  <c:v>10441</c:v>
                </c:pt>
                <c:pt idx="189">
                  <c:v>10472</c:v>
                </c:pt>
                <c:pt idx="190">
                  <c:v>10502</c:v>
                </c:pt>
                <c:pt idx="191">
                  <c:v>10533</c:v>
                </c:pt>
                <c:pt idx="192">
                  <c:v>10563</c:v>
                </c:pt>
                <c:pt idx="193">
                  <c:v>10594</c:v>
                </c:pt>
                <c:pt idx="194">
                  <c:v>10625</c:v>
                </c:pt>
                <c:pt idx="195">
                  <c:v>10653</c:v>
                </c:pt>
                <c:pt idx="196">
                  <c:v>10684</c:v>
                </c:pt>
                <c:pt idx="197">
                  <c:v>10714</c:v>
                </c:pt>
                <c:pt idx="198">
                  <c:v>10745</c:v>
                </c:pt>
                <c:pt idx="199">
                  <c:v>10775</c:v>
                </c:pt>
                <c:pt idx="200">
                  <c:v>10806</c:v>
                </c:pt>
                <c:pt idx="201">
                  <c:v>10837</c:v>
                </c:pt>
                <c:pt idx="202">
                  <c:v>10867</c:v>
                </c:pt>
                <c:pt idx="203">
                  <c:v>10898</c:v>
                </c:pt>
                <c:pt idx="204">
                  <c:v>10928</c:v>
                </c:pt>
                <c:pt idx="205">
                  <c:v>10959</c:v>
                </c:pt>
                <c:pt idx="206">
                  <c:v>10990</c:v>
                </c:pt>
                <c:pt idx="207">
                  <c:v>11018</c:v>
                </c:pt>
                <c:pt idx="208">
                  <c:v>11049</c:v>
                </c:pt>
                <c:pt idx="209">
                  <c:v>11079</c:v>
                </c:pt>
                <c:pt idx="210">
                  <c:v>11110</c:v>
                </c:pt>
                <c:pt idx="211">
                  <c:v>11140</c:v>
                </c:pt>
                <c:pt idx="212">
                  <c:v>11171</c:v>
                </c:pt>
                <c:pt idx="213">
                  <c:v>11202</c:v>
                </c:pt>
                <c:pt idx="214">
                  <c:v>11232</c:v>
                </c:pt>
                <c:pt idx="215">
                  <c:v>11263</c:v>
                </c:pt>
                <c:pt idx="216">
                  <c:v>11293</c:v>
                </c:pt>
                <c:pt idx="217">
                  <c:v>11324</c:v>
                </c:pt>
                <c:pt idx="218">
                  <c:v>11355</c:v>
                </c:pt>
                <c:pt idx="219">
                  <c:v>11383</c:v>
                </c:pt>
                <c:pt idx="220">
                  <c:v>11414</c:v>
                </c:pt>
                <c:pt idx="221">
                  <c:v>11444</c:v>
                </c:pt>
                <c:pt idx="222">
                  <c:v>11475</c:v>
                </c:pt>
                <c:pt idx="223">
                  <c:v>11505</c:v>
                </c:pt>
                <c:pt idx="224">
                  <c:v>11536</c:v>
                </c:pt>
                <c:pt idx="225">
                  <c:v>11567</c:v>
                </c:pt>
                <c:pt idx="226">
                  <c:v>11597</c:v>
                </c:pt>
                <c:pt idx="227">
                  <c:v>11628</c:v>
                </c:pt>
                <c:pt idx="228">
                  <c:v>11658</c:v>
                </c:pt>
                <c:pt idx="229">
                  <c:v>11689</c:v>
                </c:pt>
                <c:pt idx="230">
                  <c:v>11720</c:v>
                </c:pt>
                <c:pt idx="231">
                  <c:v>11749</c:v>
                </c:pt>
                <c:pt idx="232">
                  <c:v>11780</c:v>
                </c:pt>
                <c:pt idx="233">
                  <c:v>11810</c:v>
                </c:pt>
                <c:pt idx="234">
                  <c:v>11841</c:v>
                </c:pt>
                <c:pt idx="235">
                  <c:v>11871</c:v>
                </c:pt>
                <c:pt idx="236">
                  <c:v>11902</c:v>
                </c:pt>
                <c:pt idx="237">
                  <c:v>11933</c:v>
                </c:pt>
                <c:pt idx="238">
                  <c:v>11963</c:v>
                </c:pt>
                <c:pt idx="239">
                  <c:v>11994</c:v>
                </c:pt>
                <c:pt idx="240">
                  <c:v>12024</c:v>
                </c:pt>
                <c:pt idx="241">
                  <c:v>12055</c:v>
                </c:pt>
                <c:pt idx="242">
                  <c:v>12086</c:v>
                </c:pt>
                <c:pt idx="243">
                  <c:v>12114</c:v>
                </c:pt>
                <c:pt idx="244">
                  <c:v>12145</c:v>
                </c:pt>
                <c:pt idx="245">
                  <c:v>12175</c:v>
                </c:pt>
                <c:pt idx="246">
                  <c:v>12206</c:v>
                </c:pt>
                <c:pt idx="247">
                  <c:v>12236</c:v>
                </c:pt>
                <c:pt idx="248">
                  <c:v>12267</c:v>
                </c:pt>
                <c:pt idx="249">
                  <c:v>12298</c:v>
                </c:pt>
                <c:pt idx="250">
                  <c:v>12328</c:v>
                </c:pt>
                <c:pt idx="251">
                  <c:v>12359</c:v>
                </c:pt>
                <c:pt idx="252">
                  <c:v>12389</c:v>
                </c:pt>
                <c:pt idx="253">
                  <c:v>12420</c:v>
                </c:pt>
                <c:pt idx="254">
                  <c:v>12451</c:v>
                </c:pt>
                <c:pt idx="255">
                  <c:v>12479</c:v>
                </c:pt>
                <c:pt idx="256">
                  <c:v>12510</c:v>
                </c:pt>
                <c:pt idx="257">
                  <c:v>12540</c:v>
                </c:pt>
                <c:pt idx="258">
                  <c:v>12571</c:v>
                </c:pt>
                <c:pt idx="259">
                  <c:v>12601</c:v>
                </c:pt>
                <c:pt idx="260">
                  <c:v>12632</c:v>
                </c:pt>
                <c:pt idx="261">
                  <c:v>12663</c:v>
                </c:pt>
                <c:pt idx="262">
                  <c:v>12693</c:v>
                </c:pt>
                <c:pt idx="263">
                  <c:v>12724</c:v>
                </c:pt>
                <c:pt idx="264">
                  <c:v>12754</c:v>
                </c:pt>
                <c:pt idx="265">
                  <c:v>12785</c:v>
                </c:pt>
                <c:pt idx="266">
                  <c:v>12816</c:v>
                </c:pt>
                <c:pt idx="267">
                  <c:v>12844</c:v>
                </c:pt>
                <c:pt idx="268">
                  <c:v>12875</c:v>
                </c:pt>
                <c:pt idx="269">
                  <c:v>12905</c:v>
                </c:pt>
                <c:pt idx="270">
                  <c:v>12936</c:v>
                </c:pt>
                <c:pt idx="271">
                  <c:v>12966</c:v>
                </c:pt>
                <c:pt idx="272">
                  <c:v>12997</c:v>
                </c:pt>
                <c:pt idx="273">
                  <c:v>13028</c:v>
                </c:pt>
                <c:pt idx="274">
                  <c:v>13058</c:v>
                </c:pt>
                <c:pt idx="275">
                  <c:v>13089</c:v>
                </c:pt>
                <c:pt idx="276">
                  <c:v>13119</c:v>
                </c:pt>
                <c:pt idx="277">
                  <c:v>13150</c:v>
                </c:pt>
                <c:pt idx="278">
                  <c:v>13181</c:v>
                </c:pt>
                <c:pt idx="279">
                  <c:v>13210</c:v>
                </c:pt>
                <c:pt idx="280">
                  <c:v>13241</c:v>
                </c:pt>
                <c:pt idx="281">
                  <c:v>13271</c:v>
                </c:pt>
                <c:pt idx="282">
                  <c:v>13302</c:v>
                </c:pt>
                <c:pt idx="283">
                  <c:v>13332</c:v>
                </c:pt>
                <c:pt idx="284">
                  <c:v>13363</c:v>
                </c:pt>
                <c:pt idx="285">
                  <c:v>13394</c:v>
                </c:pt>
                <c:pt idx="286">
                  <c:v>13424</c:v>
                </c:pt>
                <c:pt idx="287">
                  <c:v>13455</c:v>
                </c:pt>
                <c:pt idx="288">
                  <c:v>13485</c:v>
                </c:pt>
                <c:pt idx="289">
                  <c:v>13516</c:v>
                </c:pt>
                <c:pt idx="290">
                  <c:v>13547</c:v>
                </c:pt>
                <c:pt idx="291">
                  <c:v>13575</c:v>
                </c:pt>
                <c:pt idx="292">
                  <c:v>13606</c:v>
                </c:pt>
                <c:pt idx="293">
                  <c:v>13636</c:v>
                </c:pt>
                <c:pt idx="294">
                  <c:v>13667</c:v>
                </c:pt>
                <c:pt idx="295">
                  <c:v>13697</c:v>
                </c:pt>
                <c:pt idx="296">
                  <c:v>13728</c:v>
                </c:pt>
                <c:pt idx="297">
                  <c:v>13759</c:v>
                </c:pt>
                <c:pt idx="298">
                  <c:v>13789</c:v>
                </c:pt>
                <c:pt idx="299">
                  <c:v>13820</c:v>
                </c:pt>
                <c:pt idx="300">
                  <c:v>13850</c:v>
                </c:pt>
                <c:pt idx="301">
                  <c:v>13881</c:v>
                </c:pt>
                <c:pt idx="302">
                  <c:v>13912</c:v>
                </c:pt>
                <c:pt idx="303">
                  <c:v>13940</c:v>
                </c:pt>
                <c:pt idx="304">
                  <c:v>13971</c:v>
                </c:pt>
                <c:pt idx="305">
                  <c:v>14001</c:v>
                </c:pt>
                <c:pt idx="306">
                  <c:v>14032</c:v>
                </c:pt>
                <c:pt idx="307">
                  <c:v>14062</c:v>
                </c:pt>
                <c:pt idx="308">
                  <c:v>14093</c:v>
                </c:pt>
                <c:pt idx="309">
                  <c:v>14124</c:v>
                </c:pt>
                <c:pt idx="310">
                  <c:v>14154</c:v>
                </c:pt>
                <c:pt idx="311">
                  <c:v>14185</c:v>
                </c:pt>
                <c:pt idx="312">
                  <c:v>14215</c:v>
                </c:pt>
                <c:pt idx="313">
                  <c:v>14246</c:v>
                </c:pt>
                <c:pt idx="314">
                  <c:v>14277</c:v>
                </c:pt>
                <c:pt idx="315">
                  <c:v>14305</c:v>
                </c:pt>
                <c:pt idx="316">
                  <c:v>14336</c:v>
                </c:pt>
                <c:pt idx="317">
                  <c:v>14366</c:v>
                </c:pt>
                <c:pt idx="318">
                  <c:v>14397</c:v>
                </c:pt>
                <c:pt idx="319">
                  <c:v>14427</c:v>
                </c:pt>
                <c:pt idx="320">
                  <c:v>14458</c:v>
                </c:pt>
                <c:pt idx="321">
                  <c:v>14489</c:v>
                </c:pt>
                <c:pt idx="322">
                  <c:v>14519</c:v>
                </c:pt>
                <c:pt idx="323">
                  <c:v>14550</c:v>
                </c:pt>
                <c:pt idx="324">
                  <c:v>14580</c:v>
                </c:pt>
                <c:pt idx="325">
                  <c:v>14611</c:v>
                </c:pt>
                <c:pt idx="326">
                  <c:v>14642</c:v>
                </c:pt>
                <c:pt idx="327">
                  <c:v>14671</c:v>
                </c:pt>
                <c:pt idx="328">
                  <c:v>14702</c:v>
                </c:pt>
                <c:pt idx="329">
                  <c:v>14732</c:v>
                </c:pt>
                <c:pt idx="330">
                  <c:v>14763</c:v>
                </c:pt>
                <c:pt idx="331">
                  <c:v>14793</c:v>
                </c:pt>
                <c:pt idx="332">
                  <c:v>14824</c:v>
                </c:pt>
                <c:pt idx="333">
                  <c:v>14855</c:v>
                </c:pt>
                <c:pt idx="334">
                  <c:v>14885</c:v>
                </c:pt>
                <c:pt idx="335">
                  <c:v>14916</c:v>
                </c:pt>
                <c:pt idx="336">
                  <c:v>14946</c:v>
                </c:pt>
                <c:pt idx="337">
                  <c:v>14977</c:v>
                </c:pt>
                <c:pt idx="338">
                  <c:v>15008</c:v>
                </c:pt>
                <c:pt idx="339">
                  <c:v>15036</c:v>
                </c:pt>
                <c:pt idx="340">
                  <c:v>15067</c:v>
                </c:pt>
                <c:pt idx="341">
                  <c:v>15097</c:v>
                </c:pt>
                <c:pt idx="342">
                  <c:v>15128</c:v>
                </c:pt>
                <c:pt idx="343">
                  <c:v>15158</c:v>
                </c:pt>
                <c:pt idx="344">
                  <c:v>15189</c:v>
                </c:pt>
                <c:pt idx="345">
                  <c:v>15220</c:v>
                </c:pt>
                <c:pt idx="346">
                  <c:v>15250</c:v>
                </c:pt>
                <c:pt idx="347">
                  <c:v>15281</c:v>
                </c:pt>
                <c:pt idx="348">
                  <c:v>15311</c:v>
                </c:pt>
                <c:pt idx="349">
                  <c:v>15342</c:v>
                </c:pt>
                <c:pt idx="350">
                  <c:v>15373</c:v>
                </c:pt>
                <c:pt idx="351">
                  <c:v>15401</c:v>
                </c:pt>
                <c:pt idx="352">
                  <c:v>15432</c:v>
                </c:pt>
                <c:pt idx="353">
                  <c:v>15462</c:v>
                </c:pt>
                <c:pt idx="354">
                  <c:v>15493</c:v>
                </c:pt>
                <c:pt idx="355">
                  <c:v>15523</c:v>
                </c:pt>
                <c:pt idx="356">
                  <c:v>15554</c:v>
                </c:pt>
                <c:pt idx="357">
                  <c:v>15585</c:v>
                </c:pt>
                <c:pt idx="358">
                  <c:v>15615</c:v>
                </c:pt>
                <c:pt idx="359">
                  <c:v>15646</c:v>
                </c:pt>
                <c:pt idx="360">
                  <c:v>15676</c:v>
                </c:pt>
                <c:pt idx="361">
                  <c:v>15707</c:v>
                </c:pt>
                <c:pt idx="362">
                  <c:v>15738</c:v>
                </c:pt>
                <c:pt idx="363">
                  <c:v>15766</c:v>
                </c:pt>
                <c:pt idx="364">
                  <c:v>15797</c:v>
                </c:pt>
                <c:pt idx="365">
                  <c:v>15827</c:v>
                </c:pt>
                <c:pt idx="366">
                  <c:v>15858</c:v>
                </c:pt>
                <c:pt idx="367">
                  <c:v>15888</c:v>
                </c:pt>
                <c:pt idx="368">
                  <c:v>15919</c:v>
                </c:pt>
                <c:pt idx="369">
                  <c:v>15950</c:v>
                </c:pt>
                <c:pt idx="370">
                  <c:v>15980</c:v>
                </c:pt>
                <c:pt idx="371">
                  <c:v>16011</c:v>
                </c:pt>
                <c:pt idx="372">
                  <c:v>16041</c:v>
                </c:pt>
                <c:pt idx="373">
                  <c:v>16072</c:v>
                </c:pt>
                <c:pt idx="374">
                  <c:v>16103</c:v>
                </c:pt>
                <c:pt idx="375">
                  <c:v>16132</c:v>
                </c:pt>
                <c:pt idx="376">
                  <c:v>16163</c:v>
                </c:pt>
                <c:pt idx="377">
                  <c:v>16193</c:v>
                </c:pt>
                <c:pt idx="378">
                  <c:v>16224</c:v>
                </c:pt>
                <c:pt idx="379">
                  <c:v>16254</c:v>
                </c:pt>
                <c:pt idx="380">
                  <c:v>16285</c:v>
                </c:pt>
                <c:pt idx="381">
                  <c:v>16316</c:v>
                </c:pt>
                <c:pt idx="382">
                  <c:v>16346</c:v>
                </c:pt>
                <c:pt idx="383">
                  <c:v>16377</c:v>
                </c:pt>
                <c:pt idx="384">
                  <c:v>16407</c:v>
                </c:pt>
                <c:pt idx="385">
                  <c:v>16438</c:v>
                </c:pt>
                <c:pt idx="386">
                  <c:v>16469</c:v>
                </c:pt>
                <c:pt idx="387">
                  <c:v>16497</c:v>
                </c:pt>
                <c:pt idx="388">
                  <c:v>16528</c:v>
                </c:pt>
                <c:pt idx="389">
                  <c:v>16558</c:v>
                </c:pt>
                <c:pt idx="390">
                  <c:v>16589</c:v>
                </c:pt>
                <c:pt idx="391">
                  <c:v>16619</c:v>
                </c:pt>
                <c:pt idx="392">
                  <c:v>16650</c:v>
                </c:pt>
                <c:pt idx="393">
                  <c:v>16681</c:v>
                </c:pt>
                <c:pt idx="394">
                  <c:v>16711</c:v>
                </c:pt>
                <c:pt idx="395">
                  <c:v>16742</c:v>
                </c:pt>
                <c:pt idx="396">
                  <c:v>16772</c:v>
                </c:pt>
                <c:pt idx="397">
                  <c:v>16803</c:v>
                </c:pt>
                <c:pt idx="398">
                  <c:v>16834</c:v>
                </c:pt>
                <c:pt idx="399">
                  <c:v>16862</c:v>
                </c:pt>
                <c:pt idx="400">
                  <c:v>16893</c:v>
                </c:pt>
                <c:pt idx="401">
                  <c:v>16923</c:v>
                </c:pt>
                <c:pt idx="402">
                  <c:v>16954</c:v>
                </c:pt>
                <c:pt idx="403">
                  <c:v>16984</c:v>
                </c:pt>
                <c:pt idx="404">
                  <c:v>17015</c:v>
                </c:pt>
                <c:pt idx="405">
                  <c:v>17046</c:v>
                </c:pt>
                <c:pt idx="406">
                  <c:v>17076</c:v>
                </c:pt>
                <c:pt idx="407">
                  <c:v>17107</c:v>
                </c:pt>
                <c:pt idx="408">
                  <c:v>17137</c:v>
                </c:pt>
                <c:pt idx="409">
                  <c:v>17168</c:v>
                </c:pt>
                <c:pt idx="410">
                  <c:v>17199</c:v>
                </c:pt>
                <c:pt idx="411">
                  <c:v>17227</c:v>
                </c:pt>
                <c:pt idx="412">
                  <c:v>17258</c:v>
                </c:pt>
                <c:pt idx="413">
                  <c:v>17288</c:v>
                </c:pt>
                <c:pt idx="414">
                  <c:v>17319</c:v>
                </c:pt>
                <c:pt idx="415">
                  <c:v>17349</c:v>
                </c:pt>
                <c:pt idx="416">
                  <c:v>17380</c:v>
                </c:pt>
                <c:pt idx="417">
                  <c:v>17411</c:v>
                </c:pt>
                <c:pt idx="418">
                  <c:v>17441</c:v>
                </c:pt>
                <c:pt idx="419">
                  <c:v>17472</c:v>
                </c:pt>
                <c:pt idx="420">
                  <c:v>17502</c:v>
                </c:pt>
                <c:pt idx="421">
                  <c:v>17533</c:v>
                </c:pt>
                <c:pt idx="422">
                  <c:v>17564</c:v>
                </c:pt>
                <c:pt idx="423">
                  <c:v>17593</c:v>
                </c:pt>
                <c:pt idx="424">
                  <c:v>17624</c:v>
                </c:pt>
                <c:pt idx="425">
                  <c:v>17654</c:v>
                </c:pt>
                <c:pt idx="426">
                  <c:v>17685</c:v>
                </c:pt>
                <c:pt idx="427">
                  <c:v>17715</c:v>
                </c:pt>
                <c:pt idx="428">
                  <c:v>17746</c:v>
                </c:pt>
                <c:pt idx="429">
                  <c:v>17777</c:v>
                </c:pt>
                <c:pt idx="430">
                  <c:v>17807</c:v>
                </c:pt>
                <c:pt idx="431">
                  <c:v>17838</c:v>
                </c:pt>
                <c:pt idx="432">
                  <c:v>17868</c:v>
                </c:pt>
                <c:pt idx="433">
                  <c:v>17899</c:v>
                </c:pt>
                <c:pt idx="434">
                  <c:v>17930</c:v>
                </c:pt>
                <c:pt idx="435">
                  <c:v>17958</c:v>
                </c:pt>
                <c:pt idx="436">
                  <c:v>17989</c:v>
                </c:pt>
                <c:pt idx="437">
                  <c:v>18019</c:v>
                </c:pt>
                <c:pt idx="438">
                  <c:v>18050</c:v>
                </c:pt>
                <c:pt idx="439">
                  <c:v>18080</c:v>
                </c:pt>
                <c:pt idx="440">
                  <c:v>18111</c:v>
                </c:pt>
                <c:pt idx="441">
                  <c:v>18142</c:v>
                </c:pt>
                <c:pt idx="442">
                  <c:v>18172</c:v>
                </c:pt>
                <c:pt idx="443">
                  <c:v>18203</c:v>
                </c:pt>
                <c:pt idx="444">
                  <c:v>18233</c:v>
                </c:pt>
                <c:pt idx="445">
                  <c:v>18264</c:v>
                </c:pt>
                <c:pt idx="446">
                  <c:v>18295</c:v>
                </c:pt>
                <c:pt idx="447">
                  <c:v>18323</c:v>
                </c:pt>
                <c:pt idx="448">
                  <c:v>18354</c:v>
                </c:pt>
                <c:pt idx="449">
                  <c:v>18384</c:v>
                </c:pt>
                <c:pt idx="450">
                  <c:v>18415</c:v>
                </c:pt>
                <c:pt idx="451">
                  <c:v>18445</c:v>
                </c:pt>
                <c:pt idx="452">
                  <c:v>18476</c:v>
                </c:pt>
                <c:pt idx="453">
                  <c:v>18507</c:v>
                </c:pt>
                <c:pt idx="454">
                  <c:v>18537</c:v>
                </c:pt>
                <c:pt idx="455">
                  <c:v>18568</c:v>
                </c:pt>
                <c:pt idx="456">
                  <c:v>18598</c:v>
                </c:pt>
                <c:pt idx="457">
                  <c:v>18629</c:v>
                </c:pt>
                <c:pt idx="458">
                  <c:v>18660</c:v>
                </c:pt>
                <c:pt idx="459">
                  <c:v>18688</c:v>
                </c:pt>
                <c:pt idx="460">
                  <c:v>18719</c:v>
                </c:pt>
                <c:pt idx="461">
                  <c:v>18749</c:v>
                </c:pt>
                <c:pt idx="462">
                  <c:v>18780</c:v>
                </c:pt>
                <c:pt idx="463">
                  <c:v>18810</c:v>
                </c:pt>
                <c:pt idx="464">
                  <c:v>18841</c:v>
                </c:pt>
                <c:pt idx="465">
                  <c:v>18872</c:v>
                </c:pt>
                <c:pt idx="466">
                  <c:v>18902</c:v>
                </c:pt>
                <c:pt idx="467">
                  <c:v>18933</c:v>
                </c:pt>
                <c:pt idx="468">
                  <c:v>18963</c:v>
                </c:pt>
                <c:pt idx="469">
                  <c:v>18994</c:v>
                </c:pt>
                <c:pt idx="470">
                  <c:v>19025</c:v>
                </c:pt>
                <c:pt idx="471">
                  <c:v>19054</c:v>
                </c:pt>
                <c:pt idx="472">
                  <c:v>19085</c:v>
                </c:pt>
                <c:pt idx="473">
                  <c:v>19115</c:v>
                </c:pt>
                <c:pt idx="474">
                  <c:v>19146</c:v>
                </c:pt>
                <c:pt idx="475">
                  <c:v>19176</c:v>
                </c:pt>
                <c:pt idx="476">
                  <c:v>19207</c:v>
                </c:pt>
                <c:pt idx="477">
                  <c:v>19238</c:v>
                </c:pt>
                <c:pt idx="478">
                  <c:v>19268</c:v>
                </c:pt>
                <c:pt idx="479">
                  <c:v>19299</c:v>
                </c:pt>
                <c:pt idx="480">
                  <c:v>19329</c:v>
                </c:pt>
                <c:pt idx="481">
                  <c:v>19360</c:v>
                </c:pt>
                <c:pt idx="482">
                  <c:v>19391</c:v>
                </c:pt>
                <c:pt idx="483">
                  <c:v>19419</c:v>
                </c:pt>
                <c:pt idx="484">
                  <c:v>19450</c:v>
                </c:pt>
                <c:pt idx="485">
                  <c:v>19480</c:v>
                </c:pt>
                <c:pt idx="486">
                  <c:v>19511</c:v>
                </c:pt>
                <c:pt idx="487">
                  <c:v>19541</c:v>
                </c:pt>
                <c:pt idx="488">
                  <c:v>19572</c:v>
                </c:pt>
                <c:pt idx="489">
                  <c:v>19603</c:v>
                </c:pt>
                <c:pt idx="490">
                  <c:v>19633</c:v>
                </c:pt>
                <c:pt idx="491">
                  <c:v>19664</c:v>
                </c:pt>
                <c:pt idx="492">
                  <c:v>19694</c:v>
                </c:pt>
                <c:pt idx="493">
                  <c:v>19725</c:v>
                </c:pt>
                <c:pt idx="494">
                  <c:v>19756</c:v>
                </c:pt>
                <c:pt idx="495">
                  <c:v>19784</c:v>
                </c:pt>
                <c:pt idx="496">
                  <c:v>19815</c:v>
                </c:pt>
                <c:pt idx="497">
                  <c:v>19845</c:v>
                </c:pt>
                <c:pt idx="498">
                  <c:v>19876</c:v>
                </c:pt>
                <c:pt idx="499">
                  <c:v>19906</c:v>
                </c:pt>
                <c:pt idx="500">
                  <c:v>19937</c:v>
                </c:pt>
                <c:pt idx="501">
                  <c:v>19968</c:v>
                </c:pt>
                <c:pt idx="502">
                  <c:v>19998</c:v>
                </c:pt>
                <c:pt idx="503">
                  <c:v>20029</c:v>
                </c:pt>
                <c:pt idx="504">
                  <c:v>20059</c:v>
                </c:pt>
                <c:pt idx="505">
                  <c:v>20090</c:v>
                </c:pt>
                <c:pt idx="506">
                  <c:v>20121</c:v>
                </c:pt>
                <c:pt idx="507">
                  <c:v>20149</c:v>
                </c:pt>
                <c:pt idx="508">
                  <c:v>20180</c:v>
                </c:pt>
                <c:pt idx="509">
                  <c:v>20210</c:v>
                </c:pt>
                <c:pt idx="510">
                  <c:v>20241</c:v>
                </c:pt>
                <c:pt idx="511">
                  <c:v>20271</c:v>
                </c:pt>
                <c:pt idx="512">
                  <c:v>20302</c:v>
                </c:pt>
                <c:pt idx="513">
                  <c:v>20333</c:v>
                </c:pt>
                <c:pt idx="514">
                  <c:v>20363</c:v>
                </c:pt>
                <c:pt idx="515">
                  <c:v>20394</c:v>
                </c:pt>
                <c:pt idx="516">
                  <c:v>20424</c:v>
                </c:pt>
                <c:pt idx="517">
                  <c:v>20455</c:v>
                </c:pt>
                <c:pt idx="518">
                  <c:v>20486</c:v>
                </c:pt>
                <c:pt idx="519">
                  <c:v>20515</c:v>
                </c:pt>
                <c:pt idx="520">
                  <c:v>20546</c:v>
                </c:pt>
                <c:pt idx="521">
                  <c:v>20576</c:v>
                </c:pt>
                <c:pt idx="522">
                  <c:v>20607</c:v>
                </c:pt>
                <c:pt idx="523">
                  <c:v>20637</c:v>
                </c:pt>
                <c:pt idx="524">
                  <c:v>20668</c:v>
                </c:pt>
                <c:pt idx="525">
                  <c:v>20699</c:v>
                </c:pt>
                <c:pt idx="526">
                  <c:v>20729</c:v>
                </c:pt>
                <c:pt idx="527">
                  <c:v>20760</c:v>
                </c:pt>
                <c:pt idx="528">
                  <c:v>20790</c:v>
                </c:pt>
                <c:pt idx="529">
                  <c:v>20821</c:v>
                </c:pt>
                <c:pt idx="530">
                  <c:v>20852</c:v>
                </c:pt>
                <c:pt idx="531">
                  <c:v>20880</c:v>
                </c:pt>
                <c:pt idx="532">
                  <c:v>20911</c:v>
                </c:pt>
                <c:pt idx="533">
                  <c:v>20941</c:v>
                </c:pt>
                <c:pt idx="534">
                  <c:v>20972</c:v>
                </c:pt>
                <c:pt idx="535">
                  <c:v>21002</c:v>
                </c:pt>
                <c:pt idx="536">
                  <c:v>21033</c:v>
                </c:pt>
                <c:pt idx="537">
                  <c:v>21064</c:v>
                </c:pt>
                <c:pt idx="538">
                  <c:v>21094</c:v>
                </c:pt>
                <c:pt idx="539">
                  <c:v>21125</c:v>
                </c:pt>
                <c:pt idx="540">
                  <c:v>21155</c:v>
                </c:pt>
                <c:pt idx="541">
                  <c:v>21186</c:v>
                </c:pt>
                <c:pt idx="542">
                  <c:v>21217</c:v>
                </c:pt>
                <c:pt idx="543">
                  <c:v>21245</c:v>
                </c:pt>
                <c:pt idx="544">
                  <c:v>21276</c:v>
                </c:pt>
                <c:pt idx="545">
                  <c:v>21306</c:v>
                </c:pt>
                <c:pt idx="546">
                  <c:v>21337</c:v>
                </c:pt>
                <c:pt idx="547">
                  <c:v>21367</c:v>
                </c:pt>
                <c:pt idx="548">
                  <c:v>21398</c:v>
                </c:pt>
                <c:pt idx="549">
                  <c:v>21429</c:v>
                </c:pt>
                <c:pt idx="550">
                  <c:v>21459</c:v>
                </c:pt>
                <c:pt idx="551">
                  <c:v>21490</c:v>
                </c:pt>
                <c:pt idx="552">
                  <c:v>21520</c:v>
                </c:pt>
                <c:pt idx="553">
                  <c:v>21551</c:v>
                </c:pt>
                <c:pt idx="554">
                  <c:v>21582</c:v>
                </c:pt>
                <c:pt idx="555">
                  <c:v>21610</c:v>
                </c:pt>
                <c:pt idx="556">
                  <c:v>21641</c:v>
                </c:pt>
                <c:pt idx="557">
                  <c:v>21671</c:v>
                </c:pt>
                <c:pt idx="558">
                  <c:v>21702</c:v>
                </c:pt>
                <c:pt idx="559">
                  <c:v>21732</c:v>
                </c:pt>
                <c:pt idx="560">
                  <c:v>21763</c:v>
                </c:pt>
                <c:pt idx="561">
                  <c:v>21794</c:v>
                </c:pt>
                <c:pt idx="562">
                  <c:v>21824</c:v>
                </c:pt>
                <c:pt idx="563">
                  <c:v>21855</c:v>
                </c:pt>
                <c:pt idx="564">
                  <c:v>21885</c:v>
                </c:pt>
                <c:pt idx="565">
                  <c:v>21916</c:v>
                </c:pt>
                <c:pt idx="566">
                  <c:v>21947</c:v>
                </c:pt>
                <c:pt idx="567">
                  <c:v>21976</c:v>
                </c:pt>
                <c:pt idx="568">
                  <c:v>22007</c:v>
                </c:pt>
                <c:pt idx="569">
                  <c:v>22037</c:v>
                </c:pt>
                <c:pt idx="570">
                  <c:v>22068</c:v>
                </c:pt>
                <c:pt idx="571">
                  <c:v>22098</c:v>
                </c:pt>
                <c:pt idx="572">
                  <c:v>22129</c:v>
                </c:pt>
                <c:pt idx="573">
                  <c:v>22160</c:v>
                </c:pt>
                <c:pt idx="574">
                  <c:v>22190</c:v>
                </c:pt>
                <c:pt idx="575">
                  <c:v>22221</c:v>
                </c:pt>
                <c:pt idx="576">
                  <c:v>22251</c:v>
                </c:pt>
                <c:pt idx="577">
                  <c:v>22282</c:v>
                </c:pt>
                <c:pt idx="578">
                  <c:v>22313</c:v>
                </c:pt>
                <c:pt idx="579">
                  <c:v>22341</c:v>
                </c:pt>
                <c:pt idx="580">
                  <c:v>22372</c:v>
                </c:pt>
                <c:pt idx="581">
                  <c:v>22402</c:v>
                </c:pt>
                <c:pt idx="582">
                  <c:v>22433</c:v>
                </c:pt>
                <c:pt idx="583">
                  <c:v>22463</c:v>
                </c:pt>
                <c:pt idx="584">
                  <c:v>22494</c:v>
                </c:pt>
                <c:pt idx="585">
                  <c:v>22525</c:v>
                </c:pt>
                <c:pt idx="586">
                  <c:v>22555</c:v>
                </c:pt>
                <c:pt idx="587">
                  <c:v>22586</c:v>
                </c:pt>
                <c:pt idx="588">
                  <c:v>22616</c:v>
                </c:pt>
                <c:pt idx="589">
                  <c:v>22647</c:v>
                </c:pt>
                <c:pt idx="590">
                  <c:v>22678</c:v>
                </c:pt>
                <c:pt idx="591">
                  <c:v>22706</c:v>
                </c:pt>
                <c:pt idx="592">
                  <c:v>22737</c:v>
                </c:pt>
                <c:pt idx="593">
                  <c:v>22767</c:v>
                </c:pt>
                <c:pt idx="594">
                  <c:v>22798</c:v>
                </c:pt>
                <c:pt idx="595">
                  <c:v>22828</c:v>
                </c:pt>
                <c:pt idx="596">
                  <c:v>22859</c:v>
                </c:pt>
                <c:pt idx="597">
                  <c:v>22890</c:v>
                </c:pt>
                <c:pt idx="598">
                  <c:v>22920</c:v>
                </c:pt>
                <c:pt idx="599">
                  <c:v>22951</c:v>
                </c:pt>
                <c:pt idx="600">
                  <c:v>22981</c:v>
                </c:pt>
                <c:pt idx="601">
                  <c:v>23012</c:v>
                </c:pt>
                <c:pt idx="602">
                  <c:v>23043</c:v>
                </c:pt>
                <c:pt idx="603">
                  <c:v>23071</c:v>
                </c:pt>
                <c:pt idx="604">
                  <c:v>23102</c:v>
                </c:pt>
                <c:pt idx="605">
                  <c:v>23132</c:v>
                </c:pt>
                <c:pt idx="606">
                  <c:v>23163</c:v>
                </c:pt>
                <c:pt idx="607">
                  <c:v>23193</c:v>
                </c:pt>
                <c:pt idx="608">
                  <c:v>23224</c:v>
                </c:pt>
                <c:pt idx="609">
                  <c:v>23255</c:v>
                </c:pt>
                <c:pt idx="610">
                  <c:v>23285</c:v>
                </c:pt>
                <c:pt idx="611">
                  <c:v>23316</c:v>
                </c:pt>
                <c:pt idx="612">
                  <c:v>23346</c:v>
                </c:pt>
                <c:pt idx="613">
                  <c:v>23377</c:v>
                </c:pt>
                <c:pt idx="614">
                  <c:v>23408</c:v>
                </c:pt>
                <c:pt idx="615">
                  <c:v>23437</c:v>
                </c:pt>
                <c:pt idx="616">
                  <c:v>23468</c:v>
                </c:pt>
                <c:pt idx="617">
                  <c:v>23498</c:v>
                </c:pt>
                <c:pt idx="618">
                  <c:v>23529</c:v>
                </c:pt>
                <c:pt idx="619">
                  <c:v>23559</c:v>
                </c:pt>
                <c:pt idx="620">
                  <c:v>23590</c:v>
                </c:pt>
                <c:pt idx="621">
                  <c:v>23621</c:v>
                </c:pt>
                <c:pt idx="622">
                  <c:v>23651</c:v>
                </c:pt>
                <c:pt idx="623">
                  <c:v>23682</c:v>
                </c:pt>
                <c:pt idx="624">
                  <c:v>23712</c:v>
                </c:pt>
                <c:pt idx="625">
                  <c:v>23743</c:v>
                </c:pt>
                <c:pt idx="626">
                  <c:v>23774</c:v>
                </c:pt>
                <c:pt idx="627">
                  <c:v>23802</c:v>
                </c:pt>
                <c:pt idx="628">
                  <c:v>23833</c:v>
                </c:pt>
                <c:pt idx="629">
                  <c:v>23863</c:v>
                </c:pt>
                <c:pt idx="630">
                  <c:v>23894</c:v>
                </c:pt>
                <c:pt idx="631">
                  <c:v>23924</c:v>
                </c:pt>
                <c:pt idx="632">
                  <c:v>23955</c:v>
                </c:pt>
                <c:pt idx="633">
                  <c:v>23986</c:v>
                </c:pt>
                <c:pt idx="634">
                  <c:v>24016</c:v>
                </c:pt>
                <c:pt idx="635">
                  <c:v>24047</c:v>
                </c:pt>
                <c:pt idx="636">
                  <c:v>24077</c:v>
                </c:pt>
                <c:pt idx="637">
                  <c:v>24108</c:v>
                </c:pt>
                <c:pt idx="638">
                  <c:v>24139</c:v>
                </c:pt>
                <c:pt idx="639">
                  <c:v>24167</c:v>
                </c:pt>
                <c:pt idx="640">
                  <c:v>24198</c:v>
                </c:pt>
                <c:pt idx="641">
                  <c:v>24228</c:v>
                </c:pt>
                <c:pt idx="642">
                  <c:v>24259</c:v>
                </c:pt>
                <c:pt idx="643">
                  <c:v>24289</c:v>
                </c:pt>
                <c:pt idx="644">
                  <c:v>24320</c:v>
                </c:pt>
                <c:pt idx="645">
                  <c:v>24351</c:v>
                </c:pt>
                <c:pt idx="646">
                  <c:v>24381</c:v>
                </c:pt>
                <c:pt idx="647">
                  <c:v>24412</c:v>
                </c:pt>
                <c:pt idx="648">
                  <c:v>24442</c:v>
                </c:pt>
                <c:pt idx="649">
                  <c:v>24473</c:v>
                </c:pt>
                <c:pt idx="650">
                  <c:v>24504</c:v>
                </c:pt>
                <c:pt idx="651">
                  <c:v>24532</c:v>
                </c:pt>
                <c:pt idx="652">
                  <c:v>24563</c:v>
                </c:pt>
                <c:pt idx="653">
                  <c:v>24593</c:v>
                </c:pt>
                <c:pt idx="654">
                  <c:v>24624</c:v>
                </c:pt>
                <c:pt idx="655">
                  <c:v>24654</c:v>
                </c:pt>
                <c:pt idx="656">
                  <c:v>24685</c:v>
                </c:pt>
                <c:pt idx="657">
                  <c:v>24716</c:v>
                </c:pt>
                <c:pt idx="658">
                  <c:v>24746</c:v>
                </c:pt>
                <c:pt idx="659">
                  <c:v>24777</c:v>
                </c:pt>
                <c:pt idx="660">
                  <c:v>24807</c:v>
                </c:pt>
                <c:pt idx="661">
                  <c:v>24838</c:v>
                </c:pt>
                <c:pt idx="662">
                  <c:v>24869</c:v>
                </c:pt>
                <c:pt idx="663">
                  <c:v>24898</c:v>
                </c:pt>
                <c:pt idx="664">
                  <c:v>24929</c:v>
                </c:pt>
                <c:pt idx="665">
                  <c:v>24959</c:v>
                </c:pt>
                <c:pt idx="666">
                  <c:v>24990</c:v>
                </c:pt>
                <c:pt idx="667">
                  <c:v>25020</c:v>
                </c:pt>
                <c:pt idx="668">
                  <c:v>25051</c:v>
                </c:pt>
                <c:pt idx="669">
                  <c:v>25082</c:v>
                </c:pt>
                <c:pt idx="670">
                  <c:v>25112</c:v>
                </c:pt>
                <c:pt idx="671">
                  <c:v>25143</c:v>
                </c:pt>
                <c:pt idx="672">
                  <c:v>25173</c:v>
                </c:pt>
                <c:pt idx="673">
                  <c:v>25204</c:v>
                </c:pt>
                <c:pt idx="674">
                  <c:v>25235</c:v>
                </c:pt>
                <c:pt idx="675">
                  <c:v>25263</c:v>
                </c:pt>
                <c:pt idx="676">
                  <c:v>25294</c:v>
                </c:pt>
                <c:pt idx="677">
                  <c:v>25324</c:v>
                </c:pt>
                <c:pt idx="678">
                  <c:v>25355</c:v>
                </c:pt>
                <c:pt idx="679">
                  <c:v>25385</c:v>
                </c:pt>
                <c:pt idx="680">
                  <c:v>25416</c:v>
                </c:pt>
                <c:pt idx="681">
                  <c:v>25447</c:v>
                </c:pt>
                <c:pt idx="682">
                  <c:v>25477</c:v>
                </c:pt>
                <c:pt idx="683">
                  <c:v>25508</c:v>
                </c:pt>
                <c:pt idx="684">
                  <c:v>25538</c:v>
                </c:pt>
                <c:pt idx="685">
                  <c:v>25569</c:v>
                </c:pt>
                <c:pt idx="686">
                  <c:v>25600</c:v>
                </c:pt>
                <c:pt idx="687">
                  <c:v>25628</c:v>
                </c:pt>
                <c:pt idx="688">
                  <c:v>25659</c:v>
                </c:pt>
                <c:pt idx="689">
                  <c:v>25689</c:v>
                </c:pt>
                <c:pt idx="690">
                  <c:v>25720</c:v>
                </c:pt>
                <c:pt idx="691">
                  <c:v>25750</c:v>
                </c:pt>
                <c:pt idx="692">
                  <c:v>25781</c:v>
                </c:pt>
                <c:pt idx="693">
                  <c:v>25812</c:v>
                </c:pt>
                <c:pt idx="694">
                  <c:v>25842</c:v>
                </c:pt>
                <c:pt idx="695">
                  <c:v>25873</c:v>
                </c:pt>
                <c:pt idx="696">
                  <c:v>25903</c:v>
                </c:pt>
                <c:pt idx="697">
                  <c:v>25934</c:v>
                </c:pt>
                <c:pt idx="698">
                  <c:v>25965</c:v>
                </c:pt>
                <c:pt idx="699">
                  <c:v>25993</c:v>
                </c:pt>
                <c:pt idx="700">
                  <c:v>26024</c:v>
                </c:pt>
                <c:pt idx="701">
                  <c:v>26054</c:v>
                </c:pt>
                <c:pt idx="702">
                  <c:v>26085</c:v>
                </c:pt>
                <c:pt idx="703">
                  <c:v>26115</c:v>
                </c:pt>
                <c:pt idx="704">
                  <c:v>26146</c:v>
                </c:pt>
                <c:pt idx="705">
                  <c:v>26177</c:v>
                </c:pt>
                <c:pt idx="706">
                  <c:v>26207</c:v>
                </c:pt>
                <c:pt idx="707">
                  <c:v>26238</c:v>
                </c:pt>
                <c:pt idx="708">
                  <c:v>26268</c:v>
                </c:pt>
                <c:pt idx="709">
                  <c:v>26299</c:v>
                </c:pt>
                <c:pt idx="710">
                  <c:v>26330</c:v>
                </c:pt>
                <c:pt idx="711">
                  <c:v>26359</c:v>
                </c:pt>
                <c:pt idx="712">
                  <c:v>26390</c:v>
                </c:pt>
                <c:pt idx="713">
                  <c:v>26420</c:v>
                </c:pt>
                <c:pt idx="714">
                  <c:v>26451</c:v>
                </c:pt>
                <c:pt idx="715">
                  <c:v>26481</c:v>
                </c:pt>
                <c:pt idx="716">
                  <c:v>26512</c:v>
                </c:pt>
                <c:pt idx="717">
                  <c:v>26543</c:v>
                </c:pt>
                <c:pt idx="718">
                  <c:v>26573</c:v>
                </c:pt>
                <c:pt idx="719">
                  <c:v>26604</c:v>
                </c:pt>
                <c:pt idx="720">
                  <c:v>26634</c:v>
                </c:pt>
                <c:pt idx="721">
                  <c:v>26665</c:v>
                </c:pt>
                <c:pt idx="722">
                  <c:v>26696</c:v>
                </c:pt>
                <c:pt idx="723">
                  <c:v>26724</c:v>
                </c:pt>
                <c:pt idx="724">
                  <c:v>26755</c:v>
                </c:pt>
                <c:pt idx="725">
                  <c:v>26785</c:v>
                </c:pt>
                <c:pt idx="726">
                  <c:v>26816</c:v>
                </c:pt>
                <c:pt idx="727">
                  <c:v>26846</c:v>
                </c:pt>
                <c:pt idx="728">
                  <c:v>26877</c:v>
                </c:pt>
                <c:pt idx="729">
                  <c:v>26908</c:v>
                </c:pt>
                <c:pt idx="730">
                  <c:v>26938</c:v>
                </c:pt>
                <c:pt idx="731">
                  <c:v>26969</c:v>
                </c:pt>
                <c:pt idx="732">
                  <c:v>26999</c:v>
                </c:pt>
                <c:pt idx="733">
                  <c:v>27030</c:v>
                </c:pt>
                <c:pt idx="734">
                  <c:v>27061</c:v>
                </c:pt>
                <c:pt idx="735">
                  <c:v>27089</c:v>
                </c:pt>
                <c:pt idx="736">
                  <c:v>27120</c:v>
                </c:pt>
                <c:pt idx="737">
                  <c:v>27150</c:v>
                </c:pt>
                <c:pt idx="738">
                  <c:v>27181</c:v>
                </c:pt>
                <c:pt idx="739">
                  <c:v>27211</c:v>
                </c:pt>
                <c:pt idx="740">
                  <c:v>27242</c:v>
                </c:pt>
                <c:pt idx="741">
                  <c:v>27273</c:v>
                </c:pt>
                <c:pt idx="742">
                  <c:v>27303</c:v>
                </c:pt>
                <c:pt idx="743">
                  <c:v>27334</c:v>
                </c:pt>
                <c:pt idx="744">
                  <c:v>27364</c:v>
                </c:pt>
                <c:pt idx="745">
                  <c:v>27395</c:v>
                </c:pt>
                <c:pt idx="746">
                  <c:v>27426</c:v>
                </c:pt>
                <c:pt idx="747">
                  <c:v>27454</c:v>
                </c:pt>
                <c:pt idx="748">
                  <c:v>27485</c:v>
                </c:pt>
                <c:pt idx="749">
                  <c:v>27515</c:v>
                </c:pt>
                <c:pt idx="750">
                  <c:v>27546</c:v>
                </c:pt>
                <c:pt idx="751">
                  <c:v>27576</c:v>
                </c:pt>
                <c:pt idx="752">
                  <c:v>27607</c:v>
                </c:pt>
                <c:pt idx="753">
                  <c:v>27638</c:v>
                </c:pt>
                <c:pt idx="754">
                  <c:v>27668</c:v>
                </c:pt>
                <c:pt idx="755">
                  <c:v>27699</c:v>
                </c:pt>
                <c:pt idx="756">
                  <c:v>27729</c:v>
                </c:pt>
                <c:pt idx="757">
                  <c:v>27760</c:v>
                </c:pt>
                <c:pt idx="758">
                  <c:v>27791</c:v>
                </c:pt>
                <c:pt idx="759">
                  <c:v>27820</c:v>
                </c:pt>
                <c:pt idx="760">
                  <c:v>27851</c:v>
                </c:pt>
                <c:pt idx="761">
                  <c:v>27881</c:v>
                </c:pt>
                <c:pt idx="762">
                  <c:v>27912</c:v>
                </c:pt>
                <c:pt idx="763">
                  <c:v>27942</c:v>
                </c:pt>
                <c:pt idx="764">
                  <c:v>27973</c:v>
                </c:pt>
                <c:pt idx="765">
                  <c:v>28004</c:v>
                </c:pt>
                <c:pt idx="766">
                  <c:v>28034</c:v>
                </c:pt>
                <c:pt idx="767">
                  <c:v>28065</c:v>
                </c:pt>
                <c:pt idx="768">
                  <c:v>28095</c:v>
                </c:pt>
                <c:pt idx="769">
                  <c:v>28126</c:v>
                </c:pt>
                <c:pt idx="770">
                  <c:v>28157</c:v>
                </c:pt>
                <c:pt idx="771">
                  <c:v>28185</c:v>
                </c:pt>
                <c:pt idx="772">
                  <c:v>28216</c:v>
                </c:pt>
                <c:pt idx="773">
                  <c:v>28246</c:v>
                </c:pt>
                <c:pt idx="774">
                  <c:v>28277</c:v>
                </c:pt>
                <c:pt idx="775">
                  <c:v>28307</c:v>
                </c:pt>
                <c:pt idx="776">
                  <c:v>28338</c:v>
                </c:pt>
                <c:pt idx="777">
                  <c:v>28369</c:v>
                </c:pt>
                <c:pt idx="778">
                  <c:v>28399</c:v>
                </c:pt>
                <c:pt idx="779">
                  <c:v>28430</c:v>
                </c:pt>
                <c:pt idx="780">
                  <c:v>28460</c:v>
                </c:pt>
                <c:pt idx="781">
                  <c:v>28491</c:v>
                </c:pt>
                <c:pt idx="782">
                  <c:v>28522</c:v>
                </c:pt>
                <c:pt idx="783">
                  <c:v>28550</c:v>
                </c:pt>
                <c:pt idx="784">
                  <c:v>28581</c:v>
                </c:pt>
                <c:pt idx="785">
                  <c:v>28611</c:v>
                </c:pt>
                <c:pt idx="786">
                  <c:v>28642</c:v>
                </c:pt>
                <c:pt idx="787">
                  <c:v>28672</c:v>
                </c:pt>
                <c:pt idx="788">
                  <c:v>28703</c:v>
                </c:pt>
                <c:pt idx="789">
                  <c:v>28734</c:v>
                </c:pt>
                <c:pt idx="790">
                  <c:v>28764</c:v>
                </c:pt>
                <c:pt idx="791">
                  <c:v>28795</c:v>
                </c:pt>
                <c:pt idx="792">
                  <c:v>28825</c:v>
                </c:pt>
                <c:pt idx="793">
                  <c:v>28856</c:v>
                </c:pt>
                <c:pt idx="794">
                  <c:v>28887</c:v>
                </c:pt>
                <c:pt idx="795">
                  <c:v>28915</c:v>
                </c:pt>
                <c:pt idx="796">
                  <c:v>28946</c:v>
                </c:pt>
                <c:pt idx="797">
                  <c:v>28976</c:v>
                </c:pt>
                <c:pt idx="798">
                  <c:v>29007</c:v>
                </c:pt>
                <c:pt idx="799">
                  <c:v>29037</c:v>
                </c:pt>
                <c:pt idx="800">
                  <c:v>29068</c:v>
                </c:pt>
                <c:pt idx="801">
                  <c:v>29099</c:v>
                </c:pt>
                <c:pt idx="802">
                  <c:v>29129</c:v>
                </c:pt>
                <c:pt idx="803">
                  <c:v>29160</c:v>
                </c:pt>
                <c:pt idx="804">
                  <c:v>29190</c:v>
                </c:pt>
                <c:pt idx="805">
                  <c:v>29221</c:v>
                </c:pt>
                <c:pt idx="806">
                  <c:v>29252</c:v>
                </c:pt>
                <c:pt idx="807">
                  <c:v>29281</c:v>
                </c:pt>
                <c:pt idx="808">
                  <c:v>29312</c:v>
                </c:pt>
                <c:pt idx="809">
                  <c:v>29342</c:v>
                </c:pt>
                <c:pt idx="810">
                  <c:v>29373</c:v>
                </c:pt>
                <c:pt idx="811">
                  <c:v>29403</c:v>
                </c:pt>
                <c:pt idx="812">
                  <c:v>29434</c:v>
                </c:pt>
                <c:pt idx="813">
                  <c:v>29465</c:v>
                </c:pt>
                <c:pt idx="814">
                  <c:v>29495</c:v>
                </c:pt>
                <c:pt idx="815">
                  <c:v>29526</c:v>
                </c:pt>
                <c:pt idx="816">
                  <c:v>29556</c:v>
                </c:pt>
                <c:pt idx="817">
                  <c:v>29587</c:v>
                </c:pt>
                <c:pt idx="818">
                  <c:v>29618</c:v>
                </c:pt>
                <c:pt idx="819">
                  <c:v>29646</c:v>
                </c:pt>
                <c:pt idx="820">
                  <c:v>29677</c:v>
                </c:pt>
                <c:pt idx="821">
                  <c:v>29707</c:v>
                </c:pt>
                <c:pt idx="822">
                  <c:v>29738</c:v>
                </c:pt>
                <c:pt idx="823">
                  <c:v>29768</c:v>
                </c:pt>
                <c:pt idx="824">
                  <c:v>29799</c:v>
                </c:pt>
                <c:pt idx="825">
                  <c:v>29830</c:v>
                </c:pt>
                <c:pt idx="826">
                  <c:v>29860</c:v>
                </c:pt>
                <c:pt idx="827">
                  <c:v>29891</c:v>
                </c:pt>
                <c:pt idx="828">
                  <c:v>29921</c:v>
                </c:pt>
                <c:pt idx="829">
                  <c:v>29952</c:v>
                </c:pt>
                <c:pt idx="830">
                  <c:v>29983</c:v>
                </c:pt>
                <c:pt idx="831">
                  <c:v>30011</c:v>
                </c:pt>
                <c:pt idx="832">
                  <c:v>30042</c:v>
                </c:pt>
                <c:pt idx="833">
                  <c:v>30072</c:v>
                </c:pt>
                <c:pt idx="834">
                  <c:v>30103</c:v>
                </c:pt>
                <c:pt idx="835">
                  <c:v>30133</c:v>
                </c:pt>
                <c:pt idx="836">
                  <c:v>30164</c:v>
                </c:pt>
                <c:pt idx="837">
                  <c:v>30195</c:v>
                </c:pt>
                <c:pt idx="838">
                  <c:v>30225</c:v>
                </c:pt>
                <c:pt idx="839">
                  <c:v>30256</c:v>
                </c:pt>
                <c:pt idx="840">
                  <c:v>30286</c:v>
                </c:pt>
                <c:pt idx="841">
                  <c:v>30317</c:v>
                </c:pt>
                <c:pt idx="842">
                  <c:v>30348</c:v>
                </c:pt>
                <c:pt idx="843">
                  <c:v>30376</c:v>
                </c:pt>
                <c:pt idx="844">
                  <c:v>30407</c:v>
                </c:pt>
                <c:pt idx="845">
                  <c:v>30437</c:v>
                </c:pt>
                <c:pt idx="846">
                  <c:v>30468</c:v>
                </c:pt>
                <c:pt idx="847">
                  <c:v>30498</c:v>
                </c:pt>
                <c:pt idx="848">
                  <c:v>30529</c:v>
                </c:pt>
                <c:pt idx="849">
                  <c:v>30560</c:v>
                </c:pt>
                <c:pt idx="850">
                  <c:v>30590</c:v>
                </c:pt>
                <c:pt idx="851">
                  <c:v>30621</c:v>
                </c:pt>
                <c:pt idx="852">
                  <c:v>30651</c:v>
                </c:pt>
                <c:pt idx="853">
                  <c:v>30682</c:v>
                </c:pt>
                <c:pt idx="854">
                  <c:v>30713</c:v>
                </c:pt>
                <c:pt idx="855">
                  <c:v>30742</c:v>
                </c:pt>
                <c:pt idx="856">
                  <c:v>30773</c:v>
                </c:pt>
                <c:pt idx="857">
                  <c:v>30803</c:v>
                </c:pt>
                <c:pt idx="858">
                  <c:v>30834</c:v>
                </c:pt>
                <c:pt idx="859">
                  <c:v>30864</c:v>
                </c:pt>
                <c:pt idx="860">
                  <c:v>30895</c:v>
                </c:pt>
                <c:pt idx="861">
                  <c:v>30926</c:v>
                </c:pt>
                <c:pt idx="862">
                  <c:v>30956</c:v>
                </c:pt>
                <c:pt idx="863">
                  <c:v>30987</c:v>
                </c:pt>
                <c:pt idx="864">
                  <c:v>31017</c:v>
                </c:pt>
                <c:pt idx="865">
                  <c:v>31048</c:v>
                </c:pt>
                <c:pt idx="866">
                  <c:v>31079</c:v>
                </c:pt>
                <c:pt idx="867">
                  <c:v>31107</c:v>
                </c:pt>
                <c:pt idx="868">
                  <c:v>31138</c:v>
                </c:pt>
                <c:pt idx="869">
                  <c:v>31168</c:v>
                </c:pt>
                <c:pt idx="870">
                  <c:v>31199</c:v>
                </c:pt>
                <c:pt idx="871">
                  <c:v>31229</c:v>
                </c:pt>
                <c:pt idx="872">
                  <c:v>31260</c:v>
                </c:pt>
                <c:pt idx="873">
                  <c:v>31291</c:v>
                </c:pt>
                <c:pt idx="874">
                  <c:v>31321</c:v>
                </c:pt>
                <c:pt idx="875">
                  <c:v>31352</c:v>
                </c:pt>
                <c:pt idx="876">
                  <c:v>31382</c:v>
                </c:pt>
                <c:pt idx="877">
                  <c:v>31413</c:v>
                </c:pt>
                <c:pt idx="878">
                  <c:v>31444</c:v>
                </c:pt>
                <c:pt idx="879">
                  <c:v>31472</c:v>
                </c:pt>
                <c:pt idx="880">
                  <c:v>31503</c:v>
                </c:pt>
                <c:pt idx="881">
                  <c:v>31533</c:v>
                </c:pt>
                <c:pt idx="882">
                  <c:v>31564</c:v>
                </c:pt>
                <c:pt idx="883">
                  <c:v>31594</c:v>
                </c:pt>
                <c:pt idx="884">
                  <c:v>31625</c:v>
                </c:pt>
                <c:pt idx="885">
                  <c:v>31656</c:v>
                </c:pt>
                <c:pt idx="886">
                  <c:v>31686</c:v>
                </c:pt>
                <c:pt idx="887">
                  <c:v>31717</c:v>
                </c:pt>
                <c:pt idx="888">
                  <c:v>31747</c:v>
                </c:pt>
                <c:pt idx="889">
                  <c:v>31778</c:v>
                </c:pt>
                <c:pt idx="890">
                  <c:v>31809</c:v>
                </c:pt>
                <c:pt idx="891">
                  <c:v>31837</c:v>
                </c:pt>
                <c:pt idx="892">
                  <c:v>31868</c:v>
                </c:pt>
                <c:pt idx="893">
                  <c:v>31898</c:v>
                </c:pt>
                <c:pt idx="894">
                  <c:v>31929</c:v>
                </c:pt>
                <c:pt idx="895">
                  <c:v>31959</c:v>
                </c:pt>
                <c:pt idx="896">
                  <c:v>31990</c:v>
                </c:pt>
                <c:pt idx="897">
                  <c:v>32021</c:v>
                </c:pt>
                <c:pt idx="898">
                  <c:v>32051</c:v>
                </c:pt>
                <c:pt idx="899">
                  <c:v>32082</c:v>
                </c:pt>
                <c:pt idx="900">
                  <c:v>32112</c:v>
                </c:pt>
                <c:pt idx="901">
                  <c:v>32143</c:v>
                </c:pt>
                <c:pt idx="902">
                  <c:v>32174</c:v>
                </c:pt>
                <c:pt idx="903">
                  <c:v>32203</c:v>
                </c:pt>
                <c:pt idx="904">
                  <c:v>32234</c:v>
                </c:pt>
                <c:pt idx="905">
                  <c:v>32264</c:v>
                </c:pt>
                <c:pt idx="906">
                  <c:v>32295</c:v>
                </c:pt>
                <c:pt idx="907">
                  <c:v>32325</c:v>
                </c:pt>
                <c:pt idx="908">
                  <c:v>32356</c:v>
                </c:pt>
                <c:pt idx="909">
                  <c:v>32387</c:v>
                </c:pt>
                <c:pt idx="910">
                  <c:v>32417</c:v>
                </c:pt>
                <c:pt idx="911">
                  <c:v>32448</c:v>
                </c:pt>
                <c:pt idx="912">
                  <c:v>32478</c:v>
                </c:pt>
                <c:pt idx="913">
                  <c:v>32509</c:v>
                </c:pt>
                <c:pt idx="914">
                  <c:v>32540</c:v>
                </c:pt>
                <c:pt idx="915">
                  <c:v>32568</c:v>
                </c:pt>
                <c:pt idx="916">
                  <c:v>32599</c:v>
                </c:pt>
                <c:pt idx="917">
                  <c:v>32629</c:v>
                </c:pt>
                <c:pt idx="918">
                  <c:v>32660</c:v>
                </c:pt>
                <c:pt idx="919">
                  <c:v>32690</c:v>
                </c:pt>
                <c:pt idx="920">
                  <c:v>32721</c:v>
                </c:pt>
                <c:pt idx="921">
                  <c:v>32752</c:v>
                </c:pt>
                <c:pt idx="922">
                  <c:v>32782</c:v>
                </c:pt>
                <c:pt idx="923">
                  <c:v>32813</c:v>
                </c:pt>
                <c:pt idx="924">
                  <c:v>32843</c:v>
                </c:pt>
                <c:pt idx="925">
                  <c:v>32874</c:v>
                </c:pt>
                <c:pt idx="926">
                  <c:v>32905</c:v>
                </c:pt>
                <c:pt idx="927">
                  <c:v>32933</c:v>
                </c:pt>
                <c:pt idx="928">
                  <c:v>32964</c:v>
                </c:pt>
                <c:pt idx="929">
                  <c:v>32994</c:v>
                </c:pt>
                <c:pt idx="930">
                  <c:v>33025</c:v>
                </c:pt>
                <c:pt idx="931">
                  <c:v>33055</c:v>
                </c:pt>
                <c:pt idx="932">
                  <c:v>33086</c:v>
                </c:pt>
                <c:pt idx="933">
                  <c:v>33117</c:v>
                </c:pt>
                <c:pt idx="934">
                  <c:v>33147</c:v>
                </c:pt>
                <c:pt idx="935">
                  <c:v>33178</c:v>
                </c:pt>
                <c:pt idx="936">
                  <c:v>33208</c:v>
                </c:pt>
                <c:pt idx="937">
                  <c:v>33239</c:v>
                </c:pt>
                <c:pt idx="938">
                  <c:v>33270</c:v>
                </c:pt>
                <c:pt idx="939">
                  <c:v>33298</c:v>
                </c:pt>
                <c:pt idx="940">
                  <c:v>33329</c:v>
                </c:pt>
                <c:pt idx="941">
                  <c:v>33359</c:v>
                </c:pt>
                <c:pt idx="942">
                  <c:v>33390</c:v>
                </c:pt>
                <c:pt idx="943">
                  <c:v>33420</c:v>
                </c:pt>
                <c:pt idx="944">
                  <c:v>33451</c:v>
                </c:pt>
                <c:pt idx="945">
                  <c:v>33482</c:v>
                </c:pt>
                <c:pt idx="946">
                  <c:v>33512</c:v>
                </c:pt>
                <c:pt idx="947">
                  <c:v>33543</c:v>
                </c:pt>
                <c:pt idx="948">
                  <c:v>33573</c:v>
                </c:pt>
                <c:pt idx="949">
                  <c:v>33604</c:v>
                </c:pt>
                <c:pt idx="950">
                  <c:v>33635</c:v>
                </c:pt>
                <c:pt idx="951">
                  <c:v>33664</c:v>
                </c:pt>
                <c:pt idx="952">
                  <c:v>33695</c:v>
                </c:pt>
                <c:pt idx="953">
                  <c:v>33725</c:v>
                </c:pt>
                <c:pt idx="954">
                  <c:v>33756</c:v>
                </c:pt>
                <c:pt idx="955">
                  <c:v>33786</c:v>
                </c:pt>
                <c:pt idx="956">
                  <c:v>33817</c:v>
                </c:pt>
                <c:pt idx="957">
                  <c:v>33848</c:v>
                </c:pt>
                <c:pt idx="958">
                  <c:v>33878</c:v>
                </c:pt>
                <c:pt idx="959">
                  <c:v>33909</c:v>
                </c:pt>
                <c:pt idx="960">
                  <c:v>33939</c:v>
                </c:pt>
                <c:pt idx="961">
                  <c:v>33970</c:v>
                </c:pt>
                <c:pt idx="962">
                  <c:v>34001</c:v>
                </c:pt>
                <c:pt idx="963">
                  <c:v>34029</c:v>
                </c:pt>
                <c:pt idx="964">
                  <c:v>34060</c:v>
                </c:pt>
                <c:pt idx="965">
                  <c:v>34090</c:v>
                </c:pt>
                <c:pt idx="966">
                  <c:v>34121</c:v>
                </c:pt>
                <c:pt idx="967">
                  <c:v>34151</c:v>
                </c:pt>
                <c:pt idx="968">
                  <c:v>34182</c:v>
                </c:pt>
                <c:pt idx="969">
                  <c:v>34213</c:v>
                </c:pt>
                <c:pt idx="970">
                  <c:v>34243</c:v>
                </c:pt>
                <c:pt idx="971">
                  <c:v>34274</c:v>
                </c:pt>
                <c:pt idx="972">
                  <c:v>34304</c:v>
                </c:pt>
                <c:pt idx="973">
                  <c:v>34335</c:v>
                </c:pt>
                <c:pt idx="974">
                  <c:v>34366</c:v>
                </c:pt>
                <c:pt idx="975">
                  <c:v>34394</c:v>
                </c:pt>
                <c:pt idx="976">
                  <c:v>34425</c:v>
                </c:pt>
                <c:pt idx="977">
                  <c:v>34455</c:v>
                </c:pt>
                <c:pt idx="978">
                  <c:v>34486</c:v>
                </c:pt>
                <c:pt idx="979">
                  <c:v>34516</c:v>
                </c:pt>
                <c:pt idx="980">
                  <c:v>34547</c:v>
                </c:pt>
                <c:pt idx="981">
                  <c:v>34578</c:v>
                </c:pt>
                <c:pt idx="982">
                  <c:v>34608</c:v>
                </c:pt>
                <c:pt idx="983">
                  <c:v>34639</c:v>
                </c:pt>
                <c:pt idx="984">
                  <c:v>34669</c:v>
                </c:pt>
                <c:pt idx="985">
                  <c:v>34700</c:v>
                </c:pt>
                <c:pt idx="986">
                  <c:v>34731</c:v>
                </c:pt>
                <c:pt idx="987">
                  <c:v>34759</c:v>
                </c:pt>
                <c:pt idx="988">
                  <c:v>34790</c:v>
                </c:pt>
                <c:pt idx="989">
                  <c:v>34820</c:v>
                </c:pt>
                <c:pt idx="990">
                  <c:v>34851</c:v>
                </c:pt>
                <c:pt idx="991">
                  <c:v>34881</c:v>
                </c:pt>
                <c:pt idx="992">
                  <c:v>34912</c:v>
                </c:pt>
                <c:pt idx="993">
                  <c:v>34943</c:v>
                </c:pt>
                <c:pt idx="994">
                  <c:v>34973</c:v>
                </c:pt>
                <c:pt idx="995">
                  <c:v>35004</c:v>
                </c:pt>
                <c:pt idx="996">
                  <c:v>35034</c:v>
                </c:pt>
                <c:pt idx="997">
                  <c:v>35065</c:v>
                </c:pt>
                <c:pt idx="998">
                  <c:v>35096</c:v>
                </c:pt>
                <c:pt idx="999">
                  <c:v>35125</c:v>
                </c:pt>
                <c:pt idx="1000">
                  <c:v>35156</c:v>
                </c:pt>
                <c:pt idx="1001">
                  <c:v>35186</c:v>
                </c:pt>
                <c:pt idx="1002">
                  <c:v>35217</c:v>
                </c:pt>
                <c:pt idx="1003">
                  <c:v>35247</c:v>
                </c:pt>
                <c:pt idx="1004">
                  <c:v>35278</c:v>
                </c:pt>
                <c:pt idx="1005">
                  <c:v>35309</c:v>
                </c:pt>
                <c:pt idx="1006">
                  <c:v>35339</c:v>
                </c:pt>
                <c:pt idx="1007">
                  <c:v>35370</c:v>
                </c:pt>
                <c:pt idx="1008">
                  <c:v>35400</c:v>
                </c:pt>
                <c:pt idx="1009">
                  <c:v>35431</c:v>
                </c:pt>
                <c:pt idx="1010">
                  <c:v>35462</c:v>
                </c:pt>
                <c:pt idx="1011">
                  <c:v>35490</c:v>
                </c:pt>
                <c:pt idx="1012">
                  <c:v>35521</c:v>
                </c:pt>
                <c:pt idx="1013">
                  <c:v>35551</c:v>
                </c:pt>
                <c:pt idx="1014">
                  <c:v>35582</c:v>
                </c:pt>
                <c:pt idx="1015">
                  <c:v>35612</c:v>
                </c:pt>
                <c:pt idx="1016">
                  <c:v>35643</c:v>
                </c:pt>
                <c:pt idx="1017">
                  <c:v>35674</c:v>
                </c:pt>
                <c:pt idx="1018">
                  <c:v>35704</c:v>
                </c:pt>
                <c:pt idx="1019">
                  <c:v>35735</c:v>
                </c:pt>
                <c:pt idx="1020">
                  <c:v>35765</c:v>
                </c:pt>
                <c:pt idx="1021">
                  <c:v>35796</c:v>
                </c:pt>
                <c:pt idx="1022">
                  <c:v>35827</c:v>
                </c:pt>
                <c:pt idx="1023">
                  <c:v>35855</c:v>
                </c:pt>
                <c:pt idx="1024">
                  <c:v>35886</c:v>
                </c:pt>
                <c:pt idx="1025">
                  <c:v>35916</c:v>
                </c:pt>
                <c:pt idx="1026">
                  <c:v>35947</c:v>
                </c:pt>
                <c:pt idx="1027">
                  <c:v>35977</c:v>
                </c:pt>
                <c:pt idx="1028">
                  <c:v>36008</c:v>
                </c:pt>
                <c:pt idx="1029">
                  <c:v>36039</c:v>
                </c:pt>
                <c:pt idx="1030">
                  <c:v>36069</c:v>
                </c:pt>
                <c:pt idx="1031">
                  <c:v>36100</c:v>
                </c:pt>
                <c:pt idx="1032">
                  <c:v>36130</c:v>
                </c:pt>
                <c:pt idx="1033">
                  <c:v>36161</c:v>
                </c:pt>
                <c:pt idx="1034">
                  <c:v>36192</c:v>
                </c:pt>
                <c:pt idx="1035">
                  <c:v>36220</c:v>
                </c:pt>
                <c:pt idx="1036">
                  <c:v>36251</c:v>
                </c:pt>
                <c:pt idx="1037">
                  <c:v>36281</c:v>
                </c:pt>
                <c:pt idx="1038">
                  <c:v>36312</c:v>
                </c:pt>
                <c:pt idx="1039">
                  <c:v>36342</c:v>
                </c:pt>
                <c:pt idx="1040">
                  <c:v>36373</c:v>
                </c:pt>
                <c:pt idx="1041">
                  <c:v>36404</c:v>
                </c:pt>
                <c:pt idx="1042">
                  <c:v>36434</c:v>
                </c:pt>
                <c:pt idx="1043">
                  <c:v>36465</c:v>
                </c:pt>
                <c:pt idx="1044">
                  <c:v>36495</c:v>
                </c:pt>
                <c:pt idx="1045">
                  <c:v>36526</c:v>
                </c:pt>
                <c:pt idx="1046">
                  <c:v>36557</c:v>
                </c:pt>
                <c:pt idx="1047">
                  <c:v>36586</c:v>
                </c:pt>
                <c:pt idx="1048">
                  <c:v>36617</c:v>
                </c:pt>
                <c:pt idx="1049">
                  <c:v>36647</c:v>
                </c:pt>
                <c:pt idx="1050">
                  <c:v>36678</c:v>
                </c:pt>
                <c:pt idx="1051">
                  <c:v>36708</c:v>
                </c:pt>
                <c:pt idx="1052">
                  <c:v>36739</c:v>
                </c:pt>
                <c:pt idx="1053">
                  <c:v>36770</c:v>
                </c:pt>
                <c:pt idx="1054">
                  <c:v>36800</c:v>
                </c:pt>
                <c:pt idx="1055">
                  <c:v>36831</c:v>
                </c:pt>
                <c:pt idx="1056">
                  <c:v>36861</c:v>
                </c:pt>
                <c:pt idx="1057">
                  <c:v>36892</c:v>
                </c:pt>
                <c:pt idx="1058">
                  <c:v>36923</c:v>
                </c:pt>
                <c:pt idx="1059">
                  <c:v>36951</c:v>
                </c:pt>
                <c:pt idx="1060">
                  <c:v>36982</c:v>
                </c:pt>
                <c:pt idx="1061">
                  <c:v>37012</c:v>
                </c:pt>
                <c:pt idx="1062">
                  <c:v>37043</c:v>
                </c:pt>
                <c:pt idx="1063">
                  <c:v>37073</c:v>
                </c:pt>
                <c:pt idx="1064">
                  <c:v>37104</c:v>
                </c:pt>
                <c:pt idx="1065">
                  <c:v>37135</c:v>
                </c:pt>
                <c:pt idx="1066">
                  <c:v>37165</c:v>
                </c:pt>
                <c:pt idx="1067">
                  <c:v>37196</c:v>
                </c:pt>
                <c:pt idx="1068">
                  <c:v>37226</c:v>
                </c:pt>
                <c:pt idx="1069">
                  <c:v>37257</c:v>
                </c:pt>
                <c:pt idx="1070">
                  <c:v>37288</c:v>
                </c:pt>
                <c:pt idx="1071">
                  <c:v>37316</c:v>
                </c:pt>
                <c:pt idx="1072">
                  <c:v>37347</c:v>
                </c:pt>
                <c:pt idx="1073">
                  <c:v>37377</c:v>
                </c:pt>
                <c:pt idx="1074">
                  <c:v>37408</c:v>
                </c:pt>
                <c:pt idx="1075">
                  <c:v>37438</c:v>
                </c:pt>
                <c:pt idx="1076">
                  <c:v>37469</c:v>
                </c:pt>
                <c:pt idx="1077">
                  <c:v>37500</c:v>
                </c:pt>
                <c:pt idx="1078">
                  <c:v>37530</c:v>
                </c:pt>
                <c:pt idx="1079">
                  <c:v>37561</c:v>
                </c:pt>
                <c:pt idx="1080">
                  <c:v>37591</c:v>
                </c:pt>
                <c:pt idx="1081">
                  <c:v>37622</c:v>
                </c:pt>
                <c:pt idx="1082">
                  <c:v>37653</c:v>
                </c:pt>
                <c:pt idx="1083">
                  <c:v>37681</c:v>
                </c:pt>
                <c:pt idx="1084">
                  <c:v>37712</c:v>
                </c:pt>
                <c:pt idx="1085">
                  <c:v>37742</c:v>
                </c:pt>
                <c:pt idx="1086">
                  <c:v>37773</c:v>
                </c:pt>
                <c:pt idx="1087">
                  <c:v>37803</c:v>
                </c:pt>
                <c:pt idx="1088">
                  <c:v>37834</c:v>
                </c:pt>
                <c:pt idx="1089">
                  <c:v>37865</c:v>
                </c:pt>
                <c:pt idx="1090">
                  <c:v>37895</c:v>
                </c:pt>
                <c:pt idx="1091">
                  <c:v>37926</c:v>
                </c:pt>
                <c:pt idx="1092">
                  <c:v>37956</c:v>
                </c:pt>
                <c:pt idx="1093">
                  <c:v>37987</c:v>
                </c:pt>
                <c:pt idx="1094">
                  <c:v>38018</c:v>
                </c:pt>
                <c:pt idx="1095">
                  <c:v>38047</c:v>
                </c:pt>
                <c:pt idx="1096">
                  <c:v>38078</c:v>
                </c:pt>
                <c:pt idx="1097">
                  <c:v>38108</c:v>
                </c:pt>
                <c:pt idx="1098">
                  <c:v>38139</c:v>
                </c:pt>
                <c:pt idx="1099">
                  <c:v>38169</c:v>
                </c:pt>
                <c:pt idx="1100">
                  <c:v>38200</c:v>
                </c:pt>
                <c:pt idx="1101">
                  <c:v>38231</c:v>
                </c:pt>
                <c:pt idx="1102">
                  <c:v>38261</c:v>
                </c:pt>
                <c:pt idx="1103">
                  <c:v>38292</c:v>
                </c:pt>
                <c:pt idx="1104">
                  <c:v>38322</c:v>
                </c:pt>
                <c:pt idx="1105">
                  <c:v>38353</c:v>
                </c:pt>
                <c:pt idx="1106">
                  <c:v>38384</c:v>
                </c:pt>
                <c:pt idx="1107">
                  <c:v>38412</c:v>
                </c:pt>
                <c:pt idx="1108">
                  <c:v>38443</c:v>
                </c:pt>
                <c:pt idx="1109">
                  <c:v>38473</c:v>
                </c:pt>
                <c:pt idx="1110">
                  <c:v>38504</c:v>
                </c:pt>
                <c:pt idx="1111">
                  <c:v>38534</c:v>
                </c:pt>
                <c:pt idx="1112">
                  <c:v>38565</c:v>
                </c:pt>
                <c:pt idx="1113">
                  <c:v>38596</c:v>
                </c:pt>
                <c:pt idx="1114">
                  <c:v>38626</c:v>
                </c:pt>
                <c:pt idx="1115">
                  <c:v>38657</c:v>
                </c:pt>
                <c:pt idx="1116">
                  <c:v>38687</c:v>
                </c:pt>
                <c:pt idx="1117">
                  <c:v>38718</c:v>
                </c:pt>
                <c:pt idx="1118">
                  <c:v>38749</c:v>
                </c:pt>
                <c:pt idx="1119">
                  <c:v>38777</c:v>
                </c:pt>
                <c:pt idx="1120">
                  <c:v>38808</c:v>
                </c:pt>
                <c:pt idx="1121">
                  <c:v>38838</c:v>
                </c:pt>
                <c:pt idx="1122">
                  <c:v>38869</c:v>
                </c:pt>
                <c:pt idx="1123">
                  <c:v>38899</c:v>
                </c:pt>
                <c:pt idx="1124">
                  <c:v>38930</c:v>
                </c:pt>
                <c:pt idx="1125">
                  <c:v>38961</c:v>
                </c:pt>
                <c:pt idx="1126">
                  <c:v>38991</c:v>
                </c:pt>
                <c:pt idx="1127">
                  <c:v>39022</c:v>
                </c:pt>
                <c:pt idx="1128">
                  <c:v>39052</c:v>
                </c:pt>
                <c:pt idx="1129">
                  <c:v>39083</c:v>
                </c:pt>
                <c:pt idx="1130">
                  <c:v>39114</c:v>
                </c:pt>
                <c:pt idx="1131">
                  <c:v>39142</c:v>
                </c:pt>
                <c:pt idx="1132">
                  <c:v>39173</c:v>
                </c:pt>
                <c:pt idx="1133">
                  <c:v>39203</c:v>
                </c:pt>
                <c:pt idx="1134">
                  <c:v>39234</c:v>
                </c:pt>
                <c:pt idx="1135">
                  <c:v>39264</c:v>
                </c:pt>
                <c:pt idx="1136">
                  <c:v>39295</c:v>
                </c:pt>
                <c:pt idx="1137">
                  <c:v>39326</c:v>
                </c:pt>
                <c:pt idx="1138">
                  <c:v>39356</c:v>
                </c:pt>
                <c:pt idx="1139">
                  <c:v>39387</c:v>
                </c:pt>
                <c:pt idx="1140">
                  <c:v>39417</c:v>
                </c:pt>
                <c:pt idx="1141">
                  <c:v>39448</c:v>
                </c:pt>
                <c:pt idx="1142">
                  <c:v>39479</c:v>
                </c:pt>
                <c:pt idx="1143">
                  <c:v>39508</c:v>
                </c:pt>
                <c:pt idx="1144">
                  <c:v>39539</c:v>
                </c:pt>
                <c:pt idx="1145">
                  <c:v>39569</c:v>
                </c:pt>
                <c:pt idx="1146">
                  <c:v>39600</c:v>
                </c:pt>
                <c:pt idx="1147">
                  <c:v>39630</c:v>
                </c:pt>
                <c:pt idx="1148">
                  <c:v>39661</c:v>
                </c:pt>
                <c:pt idx="1149">
                  <c:v>39692</c:v>
                </c:pt>
                <c:pt idx="1150">
                  <c:v>39722</c:v>
                </c:pt>
                <c:pt idx="1151">
                  <c:v>39753</c:v>
                </c:pt>
                <c:pt idx="1152">
                  <c:v>39783</c:v>
                </c:pt>
                <c:pt idx="1153">
                  <c:v>39814</c:v>
                </c:pt>
                <c:pt idx="1154">
                  <c:v>39845</c:v>
                </c:pt>
                <c:pt idx="1155">
                  <c:v>39873</c:v>
                </c:pt>
                <c:pt idx="1156">
                  <c:v>39904</c:v>
                </c:pt>
                <c:pt idx="1157">
                  <c:v>39934</c:v>
                </c:pt>
                <c:pt idx="1158">
                  <c:v>39965</c:v>
                </c:pt>
                <c:pt idx="1159">
                  <c:v>39995</c:v>
                </c:pt>
                <c:pt idx="1160">
                  <c:v>40026</c:v>
                </c:pt>
                <c:pt idx="1161">
                  <c:v>40057</c:v>
                </c:pt>
                <c:pt idx="1162">
                  <c:v>40087</c:v>
                </c:pt>
                <c:pt idx="1163">
                  <c:v>40118</c:v>
                </c:pt>
                <c:pt idx="1164">
                  <c:v>40148</c:v>
                </c:pt>
                <c:pt idx="1165">
                  <c:v>40179</c:v>
                </c:pt>
                <c:pt idx="1166">
                  <c:v>40210</c:v>
                </c:pt>
                <c:pt idx="1167">
                  <c:v>40238</c:v>
                </c:pt>
                <c:pt idx="1168">
                  <c:v>40269</c:v>
                </c:pt>
                <c:pt idx="1169">
                  <c:v>40299</c:v>
                </c:pt>
                <c:pt idx="1170">
                  <c:v>40330</c:v>
                </c:pt>
                <c:pt idx="1171">
                  <c:v>40360</c:v>
                </c:pt>
                <c:pt idx="1172">
                  <c:v>40391</c:v>
                </c:pt>
                <c:pt idx="1173">
                  <c:v>40422</c:v>
                </c:pt>
                <c:pt idx="1174">
                  <c:v>40452</c:v>
                </c:pt>
                <c:pt idx="1175">
                  <c:v>40483</c:v>
                </c:pt>
                <c:pt idx="1176">
                  <c:v>40513</c:v>
                </c:pt>
                <c:pt idx="1177">
                  <c:v>40544</c:v>
                </c:pt>
                <c:pt idx="1178">
                  <c:v>40575</c:v>
                </c:pt>
                <c:pt idx="1179">
                  <c:v>40603</c:v>
                </c:pt>
                <c:pt idx="1180">
                  <c:v>40634</c:v>
                </c:pt>
                <c:pt idx="1181">
                  <c:v>40664</c:v>
                </c:pt>
                <c:pt idx="1182">
                  <c:v>40695</c:v>
                </c:pt>
                <c:pt idx="1183">
                  <c:v>40725</c:v>
                </c:pt>
                <c:pt idx="1184">
                  <c:v>40756</c:v>
                </c:pt>
                <c:pt idx="1185">
                  <c:v>40787</c:v>
                </c:pt>
                <c:pt idx="1186">
                  <c:v>40817</c:v>
                </c:pt>
                <c:pt idx="1187">
                  <c:v>40848</c:v>
                </c:pt>
                <c:pt idx="1188">
                  <c:v>40878</c:v>
                </c:pt>
                <c:pt idx="1189">
                  <c:v>40909</c:v>
                </c:pt>
                <c:pt idx="1190">
                  <c:v>40940</c:v>
                </c:pt>
                <c:pt idx="1191">
                  <c:v>40969</c:v>
                </c:pt>
                <c:pt idx="1192">
                  <c:v>41000</c:v>
                </c:pt>
                <c:pt idx="1193">
                  <c:v>41030</c:v>
                </c:pt>
                <c:pt idx="1194">
                  <c:v>41061</c:v>
                </c:pt>
                <c:pt idx="1195">
                  <c:v>41091</c:v>
                </c:pt>
                <c:pt idx="1196">
                  <c:v>41122</c:v>
                </c:pt>
                <c:pt idx="1197">
                  <c:v>41153</c:v>
                </c:pt>
                <c:pt idx="1198">
                  <c:v>41183</c:v>
                </c:pt>
                <c:pt idx="1199">
                  <c:v>41214</c:v>
                </c:pt>
                <c:pt idx="1200">
                  <c:v>41244</c:v>
                </c:pt>
                <c:pt idx="1201">
                  <c:v>41275</c:v>
                </c:pt>
                <c:pt idx="1202">
                  <c:v>41306</c:v>
                </c:pt>
                <c:pt idx="1203">
                  <c:v>41334</c:v>
                </c:pt>
                <c:pt idx="1204">
                  <c:v>41365</c:v>
                </c:pt>
                <c:pt idx="1205">
                  <c:v>41395</c:v>
                </c:pt>
                <c:pt idx="1206">
                  <c:v>41426</c:v>
                </c:pt>
                <c:pt idx="1207">
                  <c:v>41456</c:v>
                </c:pt>
                <c:pt idx="1208">
                  <c:v>41487</c:v>
                </c:pt>
                <c:pt idx="1209">
                  <c:v>41518</c:v>
                </c:pt>
                <c:pt idx="1210">
                  <c:v>41548</c:v>
                </c:pt>
                <c:pt idx="1211">
                  <c:v>41579</c:v>
                </c:pt>
                <c:pt idx="1212">
                  <c:v>41609</c:v>
                </c:pt>
                <c:pt idx="1213">
                  <c:v>41640</c:v>
                </c:pt>
                <c:pt idx="1214">
                  <c:v>41671</c:v>
                </c:pt>
                <c:pt idx="1215">
                  <c:v>41699</c:v>
                </c:pt>
                <c:pt idx="1216">
                  <c:v>41730</c:v>
                </c:pt>
                <c:pt idx="1217">
                  <c:v>41760</c:v>
                </c:pt>
                <c:pt idx="1218">
                  <c:v>41791</c:v>
                </c:pt>
                <c:pt idx="1219">
                  <c:v>41821</c:v>
                </c:pt>
                <c:pt idx="1220">
                  <c:v>41852</c:v>
                </c:pt>
                <c:pt idx="1221">
                  <c:v>41883</c:v>
                </c:pt>
                <c:pt idx="1222">
                  <c:v>41913</c:v>
                </c:pt>
                <c:pt idx="1223">
                  <c:v>41944</c:v>
                </c:pt>
                <c:pt idx="1224">
                  <c:v>41974</c:v>
                </c:pt>
                <c:pt idx="1225">
                  <c:v>42005</c:v>
                </c:pt>
                <c:pt idx="1226">
                  <c:v>42036</c:v>
                </c:pt>
                <c:pt idx="1227">
                  <c:v>42064</c:v>
                </c:pt>
                <c:pt idx="1228">
                  <c:v>42095</c:v>
                </c:pt>
                <c:pt idx="1229">
                  <c:v>42125</c:v>
                </c:pt>
                <c:pt idx="1230">
                  <c:v>42156</c:v>
                </c:pt>
                <c:pt idx="1231">
                  <c:v>42186</c:v>
                </c:pt>
                <c:pt idx="1232">
                  <c:v>42217</c:v>
                </c:pt>
                <c:pt idx="1233">
                  <c:v>42248</c:v>
                </c:pt>
                <c:pt idx="1234">
                  <c:v>42278</c:v>
                </c:pt>
                <c:pt idx="1235">
                  <c:v>42309</c:v>
                </c:pt>
                <c:pt idx="1236">
                  <c:v>42339</c:v>
                </c:pt>
                <c:pt idx="1237">
                  <c:v>42370</c:v>
                </c:pt>
                <c:pt idx="1238">
                  <c:v>42401</c:v>
                </c:pt>
                <c:pt idx="1239">
                  <c:v>42430</c:v>
                </c:pt>
                <c:pt idx="1240">
                  <c:v>42461</c:v>
                </c:pt>
                <c:pt idx="1241">
                  <c:v>42491</c:v>
                </c:pt>
                <c:pt idx="1242">
                  <c:v>42522</c:v>
                </c:pt>
                <c:pt idx="1243">
                  <c:v>42552</c:v>
                </c:pt>
                <c:pt idx="1244">
                  <c:v>42583</c:v>
                </c:pt>
                <c:pt idx="1245">
                  <c:v>42614</c:v>
                </c:pt>
                <c:pt idx="1246">
                  <c:v>42644</c:v>
                </c:pt>
                <c:pt idx="1247">
                  <c:v>42675</c:v>
                </c:pt>
                <c:pt idx="1248">
                  <c:v>42705</c:v>
                </c:pt>
                <c:pt idx="1249">
                  <c:v>42736</c:v>
                </c:pt>
                <c:pt idx="1250">
                  <c:v>42767</c:v>
                </c:pt>
                <c:pt idx="1251">
                  <c:v>42795</c:v>
                </c:pt>
                <c:pt idx="1252">
                  <c:v>42826</c:v>
                </c:pt>
                <c:pt idx="1253">
                  <c:v>42856</c:v>
                </c:pt>
                <c:pt idx="1254">
                  <c:v>42887</c:v>
                </c:pt>
                <c:pt idx="1255">
                  <c:v>42917</c:v>
                </c:pt>
                <c:pt idx="1256">
                  <c:v>42948</c:v>
                </c:pt>
                <c:pt idx="1257">
                  <c:v>42979</c:v>
                </c:pt>
                <c:pt idx="1258">
                  <c:v>43009</c:v>
                </c:pt>
                <c:pt idx="1259">
                  <c:v>43040</c:v>
                </c:pt>
                <c:pt idx="1260">
                  <c:v>43070</c:v>
                </c:pt>
                <c:pt idx="1261">
                  <c:v>43101</c:v>
                </c:pt>
                <c:pt idx="1262">
                  <c:v>43132</c:v>
                </c:pt>
                <c:pt idx="1263">
                  <c:v>43160</c:v>
                </c:pt>
                <c:pt idx="1264">
                  <c:v>43191</c:v>
                </c:pt>
                <c:pt idx="1265">
                  <c:v>43221</c:v>
                </c:pt>
                <c:pt idx="1266">
                  <c:v>43252</c:v>
                </c:pt>
                <c:pt idx="1267">
                  <c:v>43282</c:v>
                </c:pt>
                <c:pt idx="1268">
                  <c:v>43313</c:v>
                </c:pt>
                <c:pt idx="1269">
                  <c:v>43344</c:v>
                </c:pt>
                <c:pt idx="1270">
                  <c:v>43374</c:v>
                </c:pt>
                <c:pt idx="1271">
                  <c:v>43405</c:v>
                </c:pt>
                <c:pt idx="1272">
                  <c:v>43435</c:v>
                </c:pt>
                <c:pt idx="1273">
                  <c:v>43466</c:v>
                </c:pt>
                <c:pt idx="1274">
                  <c:v>43497</c:v>
                </c:pt>
                <c:pt idx="1275">
                  <c:v>43525</c:v>
                </c:pt>
                <c:pt idx="1276">
                  <c:v>43556</c:v>
                </c:pt>
                <c:pt idx="1277">
                  <c:v>43586</c:v>
                </c:pt>
                <c:pt idx="1278">
                  <c:v>43617</c:v>
                </c:pt>
                <c:pt idx="1279">
                  <c:v>43647</c:v>
                </c:pt>
                <c:pt idx="1280">
                  <c:v>43678</c:v>
                </c:pt>
                <c:pt idx="1281">
                  <c:v>43709</c:v>
                </c:pt>
                <c:pt idx="1282">
                  <c:v>43739</c:v>
                </c:pt>
                <c:pt idx="1283">
                  <c:v>43770</c:v>
                </c:pt>
                <c:pt idx="1284">
                  <c:v>43800</c:v>
                </c:pt>
                <c:pt idx="1285">
                  <c:v>43831</c:v>
                </c:pt>
                <c:pt idx="1286">
                  <c:v>43862</c:v>
                </c:pt>
                <c:pt idx="1287">
                  <c:v>43891</c:v>
                </c:pt>
                <c:pt idx="1288">
                  <c:v>43922</c:v>
                </c:pt>
                <c:pt idx="1289">
                  <c:v>43952</c:v>
                </c:pt>
                <c:pt idx="1290">
                  <c:v>43983</c:v>
                </c:pt>
                <c:pt idx="1291">
                  <c:v>44013</c:v>
                </c:pt>
                <c:pt idx="1292">
                  <c:v>44044</c:v>
                </c:pt>
                <c:pt idx="1293">
                  <c:v>44075</c:v>
                </c:pt>
                <c:pt idx="1294">
                  <c:v>44105</c:v>
                </c:pt>
                <c:pt idx="1295">
                  <c:v>44136</c:v>
                </c:pt>
                <c:pt idx="1296">
                  <c:v>44166</c:v>
                </c:pt>
                <c:pt idx="1297">
                  <c:v>44197</c:v>
                </c:pt>
                <c:pt idx="1298">
                  <c:v>44228</c:v>
                </c:pt>
                <c:pt idx="1299">
                  <c:v>44256</c:v>
                </c:pt>
                <c:pt idx="1300">
                  <c:v>44287</c:v>
                </c:pt>
                <c:pt idx="1301">
                  <c:v>44317</c:v>
                </c:pt>
                <c:pt idx="1302">
                  <c:v>44348</c:v>
                </c:pt>
                <c:pt idx="1303">
                  <c:v>44378</c:v>
                </c:pt>
                <c:pt idx="1304">
                  <c:v>44409</c:v>
                </c:pt>
                <c:pt idx="1305">
                  <c:v>44440</c:v>
                </c:pt>
                <c:pt idx="1306">
                  <c:v>44470</c:v>
                </c:pt>
                <c:pt idx="1307">
                  <c:v>44501</c:v>
                </c:pt>
                <c:pt idx="1308">
                  <c:v>44531</c:v>
                </c:pt>
                <c:pt idx="1309">
                  <c:v>44562</c:v>
                </c:pt>
                <c:pt idx="1310">
                  <c:v>44593</c:v>
                </c:pt>
                <c:pt idx="1311">
                  <c:v>44621</c:v>
                </c:pt>
                <c:pt idx="1312">
                  <c:v>44652</c:v>
                </c:pt>
                <c:pt idx="1313">
                  <c:v>44682</c:v>
                </c:pt>
                <c:pt idx="1314">
                  <c:v>44713</c:v>
                </c:pt>
                <c:pt idx="1315">
                  <c:v>44743</c:v>
                </c:pt>
                <c:pt idx="1316">
                  <c:v>44774</c:v>
                </c:pt>
                <c:pt idx="1317">
                  <c:v>44805</c:v>
                </c:pt>
                <c:pt idx="1318">
                  <c:v>44835</c:v>
                </c:pt>
                <c:pt idx="1319">
                  <c:v>44866</c:v>
                </c:pt>
                <c:pt idx="1320">
                  <c:v>44896</c:v>
                </c:pt>
                <c:pt idx="1321">
                  <c:v>44927</c:v>
                </c:pt>
                <c:pt idx="1322">
                  <c:v>44958</c:v>
                </c:pt>
                <c:pt idx="1323">
                  <c:v>44986</c:v>
                </c:pt>
                <c:pt idx="1324">
                  <c:v>45017</c:v>
                </c:pt>
                <c:pt idx="1325">
                  <c:v>45047</c:v>
                </c:pt>
                <c:pt idx="1326">
                  <c:v>45078</c:v>
                </c:pt>
                <c:pt idx="1327">
                  <c:v>45108</c:v>
                </c:pt>
                <c:pt idx="1328">
                  <c:v>45139</c:v>
                </c:pt>
                <c:pt idx="1329">
                  <c:v>45170</c:v>
                </c:pt>
                <c:pt idx="1330">
                  <c:v>45200</c:v>
                </c:pt>
                <c:pt idx="1331">
                  <c:v>45231</c:v>
                </c:pt>
                <c:pt idx="1332">
                  <c:v>45261</c:v>
                </c:pt>
              </c:numCache>
            </c:numRef>
          </c:cat>
          <c:val>
            <c:numRef>
              <c:f>'FRED Graph Chart (2)'!$C$12:$C$1344</c:f>
              <c:numCache>
                <c:formatCode>[$$-409]#,##0_ ;\-[$$-409]#,##0\ </c:formatCode>
                <c:ptCount val="1333"/>
                <c:pt idx="0">
                  <c:v>100</c:v>
                </c:pt>
                <c:pt idx="1">
                  <c:v>100</c:v>
                </c:pt>
                <c:pt idx="2">
                  <c:v>100.35370406759678</c:v>
                </c:pt>
                <c:pt idx="3">
                  <c:v>100.35370406759678</c:v>
                </c:pt>
                <c:pt idx="4">
                  <c:v>100</c:v>
                </c:pt>
                <c:pt idx="5">
                  <c:v>100.70740813519356</c:v>
                </c:pt>
                <c:pt idx="6">
                  <c:v>100.35370406759678</c:v>
                </c:pt>
                <c:pt idx="7">
                  <c:v>99.331892316761653</c:v>
                </c:pt>
                <c:pt idx="8">
                  <c:v>98.683434859500892</c:v>
                </c:pt>
                <c:pt idx="9">
                  <c:v>98.329730791904097</c:v>
                </c:pt>
                <c:pt idx="10">
                  <c:v>97.681273334643365</c:v>
                </c:pt>
                <c:pt idx="11">
                  <c:v>97.357044606012963</c:v>
                </c:pt>
                <c:pt idx="12">
                  <c:v>97.681273334643365</c:v>
                </c:pt>
                <c:pt idx="13">
                  <c:v>97.681273334643365</c:v>
                </c:pt>
                <c:pt idx="14">
                  <c:v>98.683434859500892</c:v>
                </c:pt>
                <c:pt idx="15">
                  <c:v>99.007663588131265</c:v>
                </c:pt>
                <c:pt idx="16">
                  <c:v>100</c:v>
                </c:pt>
                <c:pt idx="17">
                  <c:v>99.331892316761653</c:v>
                </c:pt>
                <c:pt idx="18">
                  <c:v>98.683434859500892</c:v>
                </c:pt>
                <c:pt idx="19">
                  <c:v>97.681273334643365</c:v>
                </c:pt>
                <c:pt idx="20">
                  <c:v>96.413833759088234</c:v>
                </c:pt>
                <c:pt idx="21">
                  <c:v>96.089605030457861</c:v>
                </c:pt>
                <c:pt idx="22">
                  <c:v>96.708587148752216</c:v>
                </c:pt>
                <c:pt idx="23">
                  <c:v>96.413833759088234</c:v>
                </c:pt>
                <c:pt idx="24">
                  <c:v>96.708587148752216</c:v>
                </c:pt>
                <c:pt idx="25">
                  <c:v>97.032815877382589</c:v>
                </c:pt>
                <c:pt idx="26">
                  <c:v>97.681273334643365</c:v>
                </c:pt>
                <c:pt idx="27">
                  <c:v>98.683434859500892</c:v>
                </c:pt>
                <c:pt idx="28">
                  <c:v>97.681273334643365</c:v>
                </c:pt>
                <c:pt idx="29">
                  <c:v>97.357044606012963</c:v>
                </c:pt>
                <c:pt idx="30">
                  <c:v>97.032815877382589</c:v>
                </c:pt>
                <c:pt idx="31">
                  <c:v>97.032815877382589</c:v>
                </c:pt>
                <c:pt idx="32">
                  <c:v>97.032815877382589</c:v>
                </c:pt>
                <c:pt idx="33">
                  <c:v>96.708587148752216</c:v>
                </c:pt>
                <c:pt idx="34">
                  <c:v>95.765376301827473</c:v>
                </c:pt>
                <c:pt idx="35">
                  <c:v>95.156219296521911</c:v>
                </c:pt>
                <c:pt idx="36">
                  <c:v>94.86146590685793</c:v>
                </c:pt>
                <c:pt idx="37">
                  <c:v>93.947730398899594</c:v>
                </c:pt>
                <c:pt idx="38">
                  <c:v>93.947730398899594</c:v>
                </c:pt>
                <c:pt idx="39">
                  <c:v>93.063470229907651</c:v>
                </c:pt>
                <c:pt idx="40">
                  <c:v>92.179210060915707</c:v>
                </c:pt>
                <c:pt idx="41">
                  <c:v>91.884456671251726</c:v>
                </c:pt>
                <c:pt idx="42">
                  <c:v>90.744743564551001</c:v>
                </c:pt>
                <c:pt idx="43">
                  <c:v>90.744743564551001</c:v>
                </c:pt>
                <c:pt idx="44">
                  <c:v>89.654156022794268</c:v>
                </c:pt>
                <c:pt idx="45">
                  <c:v>88.033012379642372</c:v>
                </c:pt>
                <c:pt idx="46">
                  <c:v>87.011200628807245</c:v>
                </c:pt>
                <c:pt idx="47">
                  <c:v>85.478483002554526</c:v>
                </c:pt>
                <c:pt idx="48">
                  <c:v>84.97740224012577</c:v>
                </c:pt>
                <c:pt idx="49">
                  <c:v>84.004716054234635</c:v>
                </c:pt>
                <c:pt idx="50">
                  <c:v>82.128119473373957</c:v>
                </c:pt>
                <c:pt idx="51">
                  <c:v>81.685989388877971</c:v>
                </c:pt>
                <c:pt idx="52">
                  <c:v>78.217724503831803</c:v>
                </c:pt>
                <c:pt idx="53">
                  <c:v>76.567105521713501</c:v>
                </c:pt>
                <c:pt idx="54">
                  <c:v>75.771271369620763</c:v>
                </c:pt>
                <c:pt idx="55">
                  <c:v>76.567105521713501</c:v>
                </c:pt>
                <c:pt idx="56">
                  <c:v>75.388091963057562</c:v>
                </c:pt>
                <c:pt idx="57">
                  <c:v>74.071526822558468</c:v>
                </c:pt>
                <c:pt idx="58">
                  <c:v>72.774611908036945</c:v>
                </c:pt>
                <c:pt idx="59">
                  <c:v>72.597759874238548</c:v>
                </c:pt>
                <c:pt idx="60">
                  <c:v>71.713499705246605</c:v>
                </c:pt>
                <c:pt idx="61">
                  <c:v>70.337983886814698</c:v>
                </c:pt>
                <c:pt idx="62">
                  <c:v>69.689526429553936</c:v>
                </c:pt>
                <c:pt idx="63">
                  <c:v>70.013755158184324</c:v>
                </c:pt>
                <c:pt idx="64">
                  <c:v>69.18844566712518</c:v>
                </c:pt>
                <c:pt idx="65">
                  <c:v>67.891530752603657</c:v>
                </c:pt>
                <c:pt idx="66">
                  <c:v>66.692866967970133</c:v>
                </c:pt>
                <c:pt idx="67">
                  <c:v>65.042247985851844</c:v>
                </c:pt>
                <c:pt idx="68">
                  <c:v>63.922185105128712</c:v>
                </c:pt>
                <c:pt idx="69">
                  <c:v>62.428767930831206</c:v>
                </c:pt>
                <c:pt idx="70">
                  <c:v>61.397131067007273</c:v>
                </c:pt>
                <c:pt idx="71">
                  <c:v>60.365494203183331</c:v>
                </c:pt>
                <c:pt idx="72">
                  <c:v>59.510709373157802</c:v>
                </c:pt>
                <c:pt idx="73">
                  <c:v>59.392808017292197</c:v>
                </c:pt>
                <c:pt idx="74">
                  <c:v>60.748673609746504</c:v>
                </c:pt>
                <c:pt idx="75">
                  <c:v>60.011790135586565</c:v>
                </c:pt>
                <c:pt idx="76">
                  <c:v>58.931027706818625</c:v>
                </c:pt>
                <c:pt idx="77">
                  <c:v>58.105718215759481</c:v>
                </c:pt>
                <c:pt idx="78">
                  <c:v>57.98781685989389</c:v>
                </c:pt>
                <c:pt idx="79">
                  <c:v>56.425623894674793</c:v>
                </c:pt>
                <c:pt idx="80">
                  <c:v>55.482413047750057</c:v>
                </c:pt>
                <c:pt idx="81">
                  <c:v>55.158184319119677</c:v>
                </c:pt>
                <c:pt idx="82">
                  <c:v>54.254273924150134</c:v>
                </c:pt>
                <c:pt idx="83">
                  <c:v>52.986834348595004</c:v>
                </c:pt>
                <c:pt idx="84">
                  <c:v>51.866771467871885</c:v>
                </c:pt>
                <c:pt idx="85">
                  <c:v>50.864609943014351</c:v>
                </c:pt>
                <c:pt idx="86">
                  <c:v>50.255452937708789</c:v>
                </c:pt>
                <c:pt idx="87">
                  <c:v>49.754372175280018</c:v>
                </c:pt>
                <c:pt idx="88">
                  <c:v>48.369031243859304</c:v>
                </c:pt>
                <c:pt idx="89">
                  <c:v>47.573197091766559</c:v>
                </c:pt>
                <c:pt idx="90">
                  <c:v>46.895264295539398</c:v>
                </c:pt>
                <c:pt idx="91">
                  <c:v>47.190017685203387</c:v>
                </c:pt>
                <c:pt idx="92">
                  <c:v>48.427981921792103</c:v>
                </c:pt>
                <c:pt idx="93">
                  <c:v>49.017488701120065</c:v>
                </c:pt>
                <c:pt idx="94">
                  <c:v>49.253291412851254</c:v>
                </c:pt>
                <c:pt idx="95">
                  <c:v>49.577520141481628</c:v>
                </c:pt>
                <c:pt idx="96">
                  <c:v>50.697583022204761</c:v>
                </c:pt>
                <c:pt idx="97">
                  <c:v>51.572018078207904</c:v>
                </c:pt>
                <c:pt idx="98">
                  <c:v>53.281587738258985</c:v>
                </c:pt>
                <c:pt idx="99">
                  <c:v>53.664767144822164</c:v>
                </c:pt>
                <c:pt idx="100">
                  <c:v>54.342699941049318</c:v>
                </c:pt>
                <c:pt idx="101">
                  <c:v>55.364511691884452</c:v>
                </c:pt>
                <c:pt idx="102">
                  <c:v>55.68874042051484</c:v>
                </c:pt>
                <c:pt idx="103">
                  <c:v>55.570839064649249</c:v>
                </c:pt>
                <c:pt idx="104">
                  <c:v>55.364511691884452</c:v>
                </c:pt>
                <c:pt idx="105">
                  <c:v>56.012969149145221</c:v>
                </c:pt>
                <c:pt idx="106">
                  <c:v>56.101395166044412</c:v>
                </c:pt>
                <c:pt idx="107">
                  <c:v>56.425623894674793</c:v>
                </c:pt>
                <c:pt idx="108">
                  <c:v>56.779327962271566</c:v>
                </c:pt>
                <c:pt idx="109">
                  <c:v>57.98781685989389</c:v>
                </c:pt>
                <c:pt idx="110">
                  <c:v>58.105718215759481</c:v>
                </c:pt>
                <c:pt idx="111">
                  <c:v>58.813126350953041</c:v>
                </c:pt>
                <c:pt idx="112">
                  <c:v>58.813126350953041</c:v>
                </c:pt>
                <c:pt idx="113">
                  <c:v>58.813126350953041</c:v>
                </c:pt>
                <c:pt idx="114">
                  <c:v>58.69522499508745</c:v>
                </c:pt>
                <c:pt idx="115">
                  <c:v>58.577323639221859</c:v>
                </c:pt>
                <c:pt idx="116">
                  <c:v>59.157005305561015</c:v>
                </c:pt>
                <c:pt idx="117">
                  <c:v>59.039103949695424</c:v>
                </c:pt>
                <c:pt idx="118">
                  <c:v>58.69522499508745</c:v>
                </c:pt>
                <c:pt idx="119">
                  <c:v>58.459422283356268</c:v>
                </c:pt>
                <c:pt idx="120">
                  <c:v>58.223619571625072</c:v>
                </c:pt>
                <c:pt idx="121">
                  <c:v>58.459422283356268</c:v>
                </c:pt>
                <c:pt idx="122">
                  <c:v>58.577323639221859</c:v>
                </c:pt>
                <c:pt idx="123">
                  <c:v>58.341520927490663</c:v>
                </c:pt>
                <c:pt idx="124">
                  <c:v>58.105718215759481</c:v>
                </c:pt>
                <c:pt idx="125">
                  <c:v>57.98781685989389</c:v>
                </c:pt>
                <c:pt idx="126">
                  <c:v>57.663588131263509</c:v>
                </c:pt>
                <c:pt idx="127">
                  <c:v>57.103556690901961</c:v>
                </c:pt>
                <c:pt idx="128">
                  <c:v>57.309884063666729</c:v>
                </c:pt>
                <c:pt idx="129">
                  <c:v>56.985655335036355</c:v>
                </c:pt>
                <c:pt idx="130">
                  <c:v>56.867753979170757</c:v>
                </c:pt>
                <c:pt idx="131">
                  <c:v>56.779327962271566</c:v>
                </c:pt>
                <c:pt idx="132">
                  <c:v>56.779327962271566</c:v>
                </c:pt>
                <c:pt idx="133">
                  <c:v>56.867753979170757</c:v>
                </c:pt>
                <c:pt idx="134">
                  <c:v>57.103556690901961</c:v>
                </c:pt>
                <c:pt idx="135">
                  <c:v>57.427785419532327</c:v>
                </c:pt>
                <c:pt idx="136">
                  <c:v>57.663588131263509</c:v>
                </c:pt>
                <c:pt idx="137">
                  <c:v>57.663588131263509</c:v>
                </c:pt>
                <c:pt idx="138">
                  <c:v>57.663588131263509</c:v>
                </c:pt>
                <c:pt idx="139">
                  <c:v>57.545686775397918</c:v>
                </c:pt>
                <c:pt idx="140">
                  <c:v>57.663588131263509</c:v>
                </c:pt>
                <c:pt idx="141">
                  <c:v>57.427785419532327</c:v>
                </c:pt>
                <c:pt idx="142">
                  <c:v>57.221458046767538</c:v>
                </c:pt>
                <c:pt idx="143">
                  <c:v>56.985655335036355</c:v>
                </c:pt>
                <c:pt idx="144">
                  <c:v>56.867753979170757</c:v>
                </c:pt>
                <c:pt idx="145">
                  <c:v>56.779327962271566</c:v>
                </c:pt>
                <c:pt idx="146">
                  <c:v>56.985655335036355</c:v>
                </c:pt>
                <c:pt idx="147">
                  <c:v>56.867753979170757</c:v>
                </c:pt>
                <c:pt idx="148">
                  <c:v>56.985655335036355</c:v>
                </c:pt>
                <c:pt idx="149">
                  <c:v>56.779327962271566</c:v>
                </c:pt>
                <c:pt idx="150">
                  <c:v>56.101395166044412</c:v>
                </c:pt>
                <c:pt idx="151">
                  <c:v>55.364511691884452</c:v>
                </c:pt>
                <c:pt idx="152">
                  <c:v>55.364511691884452</c:v>
                </c:pt>
                <c:pt idx="153">
                  <c:v>55.570839064649249</c:v>
                </c:pt>
                <c:pt idx="154">
                  <c:v>55.364511691884452</c:v>
                </c:pt>
                <c:pt idx="155">
                  <c:v>54.460601296914909</c:v>
                </c:pt>
                <c:pt idx="156">
                  <c:v>54.755354686578897</c:v>
                </c:pt>
                <c:pt idx="157">
                  <c:v>54.755354686578897</c:v>
                </c:pt>
                <c:pt idx="158">
                  <c:v>54.95185694635488</c:v>
                </c:pt>
                <c:pt idx="159">
                  <c:v>55.276085674985268</c:v>
                </c:pt>
                <c:pt idx="160">
                  <c:v>54.755354686578897</c:v>
                </c:pt>
                <c:pt idx="161">
                  <c:v>55.069758302220471</c:v>
                </c:pt>
                <c:pt idx="162">
                  <c:v>55.482413047750057</c:v>
                </c:pt>
                <c:pt idx="163">
                  <c:v>56.012969149145221</c:v>
                </c:pt>
                <c:pt idx="164">
                  <c:v>56.337197877775594</c:v>
                </c:pt>
                <c:pt idx="165">
                  <c:v>56.012969149145221</c:v>
                </c:pt>
                <c:pt idx="166">
                  <c:v>55.806641776380431</c:v>
                </c:pt>
                <c:pt idx="167">
                  <c:v>55.570839064649249</c:v>
                </c:pt>
                <c:pt idx="168">
                  <c:v>55.570839064649249</c:v>
                </c:pt>
                <c:pt idx="169">
                  <c:v>56.012969149145221</c:v>
                </c:pt>
                <c:pt idx="170">
                  <c:v>56.425623894674793</c:v>
                </c:pt>
                <c:pt idx="171">
                  <c:v>56.779327962271566</c:v>
                </c:pt>
                <c:pt idx="172">
                  <c:v>56.779327962271566</c:v>
                </c:pt>
                <c:pt idx="173">
                  <c:v>56.337197877775594</c:v>
                </c:pt>
                <c:pt idx="174">
                  <c:v>55.806641776380431</c:v>
                </c:pt>
                <c:pt idx="175">
                  <c:v>56.867753979170757</c:v>
                </c:pt>
                <c:pt idx="176">
                  <c:v>57.221458046767538</c:v>
                </c:pt>
                <c:pt idx="177">
                  <c:v>56.867753979170757</c:v>
                </c:pt>
                <c:pt idx="178">
                  <c:v>56.543525250540384</c:v>
                </c:pt>
                <c:pt idx="179">
                  <c:v>56.661426606405982</c:v>
                </c:pt>
                <c:pt idx="180">
                  <c:v>56.779327962271566</c:v>
                </c:pt>
                <c:pt idx="181">
                  <c:v>56.867753979170757</c:v>
                </c:pt>
                <c:pt idx="182">
                  <c:v>57.427785419532327</c:v>
                </c:pt>
                <c:pt idx="183">
                  <c:v>57.427785419532327</c:v>
                </c:pt>
                <c:pt idx="184">
                  <c:v>57.309884063666729</c:v>
                </c:pt>
                <c:pt idx="185">
                  <c:v>56.985655335036355</c:v>
                </c:pt>
                <c:pt idx="186">
                  <c:v>57.427785419532327</c:v>
                </c:pt>
                <c:pt idx="187">
                  <c:v>57.427785419532327</c:v>
                </c:pt>
                <c:pt idx="188">
                  <c:v>57.309884063666729</c:v>
                </c:pt>
                <c:pt idx="189">
                  <c:v>56.867753979170757</c:v>
                </c:pt>
                <c:pt idx="190">
                  <c:v>56.985655335036355</c:v>
                </c:pt>
                <c:pt idx="191">
                  <c:v>57.103556690901961</c:v>
                </c:pt>
                <c:pt idx="192">
                  <c:v>57.309884063666729</c:v>
                </c:pt>
                <c:pt idx="193">
                  <c:v>57.427785419532327</c:v>
                </c:pt>
                <c:pt idx="194">
                  <c:v>57.545686775397918</c:v>
                </c:pt>
                <c:pt idx="195">
                  <c:v>57.781489487129114</c:v>
                </c:pt>
                <c:pt idx="196">
                  <c:v>57.98781685989389</c:v>
                </c:pt>
                <c:pt idx="197">
                  <c:v>57.663588131263509</c:v>
                </c:pt>
                <c:pt idx="198">
                  <c:v>57.427785419532327</c:v>
                </c:pt>
                <c:pt idx="199">
                  <c:v>56.867753979170757</c:v>
                </c:pt>
                <c:pt idx="200">
                  <c:v>56.661426606405982</c:v>
                </c:pt>
                <c:pt idx="201">
                  <c:v>56.779327962271566</c:v>
                </c:pt>
                <c:pt idx="202">
                  <c:v>56.779327962271566</c:v>
                </c:pt>
                <c:pt idx="203">
                  <c:v>56.867753979170757</c:v>
                </c:pt>
                <c:pt idx="204">
                  <c:v>57.221458046767538</c:v>
                </c:pt>
                <c:pt idx="205">
                  <c:v>57.427785419532327</c:v>
                </c:pt>
                <c:pt idx="206">
                  <c:v>57.663588131263509</c:v>
                </c:pt>
                <c:pt idx="207">
                  <c:v>57.98781685989389</c:v>
                </c:pt>
                <c:pt idx="208">
                  <c:v>57.663588131263509</c:v>
                </c:pt>
                <c:pt idx="209">
                  <c:v>57.98781685989389</c:v>
                </c:pt>
                <c:pt idx="210">
                  <c:v>58.341520927490663</c:v>
                </c:pt>
                <c:pt idx="211">
                  <c:v>59.157005305561015</c:v>
                </c:pt>
                <c:pt idx="212">
                  <c:v>59.510709373157802</c:v>
                </c:pt>
                <c:pt idx="213">
                  <c:v>59.157005305561015</c:v>
                </c:pt>
                <c:pt idx="214">
                  <c:v>59.510709373157802</c:v>
                </c:pt>
                <c:pt idx="215">
                  <c:v>60.011790135586565</c:v>
                </c:pt>
                <c:pt idx="216">
                  <c:v>60.866574965612109</c:v>
                </c:pt>
                <c:pt idx="217">
                  <c:v>61.780310473570445</c:v>
                </c:pt>
                <c:pt idx="218">
                  <c:v>62.694045981528788</c:v>
                </c:pt>
                <c:pt idx="219">
                  <c:v>63.096875614069567</c:v>
                </c:pt>
                <c:pt idx="220">
                  <c:v>63.509530359599133</c:v>
                </c:pt>
                <c:pt idx="221">
                  <c:v>64.187463155826279</c:v>
                </c:pt>
                <c:pt idx="222">
                  <c:v>64.924346629986246</c:v>
                </c:pt>
                <c:pt idx="223">
                  <c:v>65.042247985851844</c:v>
                </c:pt>
                <c:pt idx="224">
                  <c:v>65.189624680683835</c:v>
                </c:pt>
                <c:pt idx="225">
                  <c:v>65.484378070347816</c:v>
                </c:pt>
                <c:pt idx="226">
                  <c:v>65.926508154843788</c:v>
                </c:pt>
                <c:pt idx="227">
                  <c:v>66.692866967970133</c:v>
                </c:pt>
                <c:pt idx="228">
                  <c:v>67.272548634309302</c:v>
                </c:pt>
                <c:pt idx="229">
                  <c:v>68.687364904696409</c:v>
                </c:pt>
                <c:pt idx="230">
                  <c:v>69.689526429553936</c:v>
                </c:pt>
                <c:pt idx="231">
                  <c:v>70.013755158184324</c:v>
                </c:pt>
                <c:pt idx="232">
                  <c:v>70.514835920613095</c:v>
                </c:pt>
                <c:pt idx="233">
                  <c:v>71.536647671448222</c:v>
                </c:pt>
                <c:pt idx="234">
                  <c:v>72.067203772843385</c:v>
                </c:pt>
                <c:pt idx="235">
                  <c:v>72.067203772843385</c:v>
                </c:pt>
                <c:pt idx="236">
                  <c:v>72.951463941835343</c:v>
                </c:pt>
                <c:pt idx="237">
                  <c:v>73.334643348398515</c:v>
                </c:pt>
                <c:pt idx="238">
                  <c:v>73.894674788760071</c:v>
                </c:pt>
                <c:pt idx="239">
                  <c:v>74.248378856356851</c:v>
                </c:pt>
                <c:pt idx="240">
                  <c:v>75.014737669483196</c:v>
                </c:pt>
                <c:pt idx="241">
                  <c:v>76.183926115150328</c:v>
                </c:pt>
                <c:pt idx="242">
                  <c:v>77.392415012772659</c:v>
                </c:pt>
                <c:pt idx="243">
                  <c:v>78.011397131067</c:v>
                </c:pt>
                <c:pt idx="244">
                  <c:v>78.217724503831803</c:v>
                </c:pt>
                <c:pt idx="245">
                  <c:v>78.011397131067</c:v>
                </c:pt>
                <c:pt idx="246">
                  <c:v>77.186087640007855</c:v>
                </c:pt>
                <c:pt idx="247">
                  <c:v>75.014737669483196</c:v>
                </c:pt>
                <c:pt idx="248">
                  <c:v>74.248378856356851</c:v>
                </c:pt>
                <c:pt idx="249">
                  <c:v>74.248378856356851</c:v>
                </c:pt>
                <c:pt idx="250">
                  <c:v>74.248378856356851</c:v>
                </c:pt>
                <c:pt idx="251">
                  <c:v>74.248378856356851</c:v>
                </c:pt>
                <c:pt idx="252">
                  <c:v>74.631558262920024</c:v>
                </c:pt>
                <c:pt idx="253">
                  <c:v>74.248378856356851</c:v>
                </c:pt>
                <c:pt idx="254">
                  <c:v>73.688347415995295</c:v>
                </c:pt>
                <c:pt idx="255">
                  <c:v>73.688347415995295</c:v>
                </c:pt>
                <c:pt idx="256">
                  <c:v>73.894674788760071</c:v>
                </c:pt>
                <c:pt idx="257">
                  <c:v>73.688347415995295</c:v>
                </c:pt>
                <c:pt idx="258">
                  <c:v>73.511495382196898</c:v>
                </c:pt>
                <c:pt idx="259">
                  <c:v>73.511495382196898</c:v>
                </c:pt>
                <c:pt idx="260">
                  <c:v>73.334643348398515</c:v>
                </c:pt>
                <c:pt idx="261">
                  <c:v>72.244055806641768</c:v>
                </c:pt>
                <c:pt idx="262">
                  <c:v>72.774611908036945</c:v>
                </c:pt>
                <c:pt idx="263">
                  <c:v>72.951463941835343</c:v>
                </c:pt>
                <c:pt idx="264">
                  <c:v>73.157791314600118</c:v>
                </c:pt>
                <c:pt idx="265">
                  <c:v>72.067203772843385</c:v>
                </c:pt>
                <c:pt idx="266">
                  <c:v>71.536647671448222</c:v>
                </c:pt>
                <c:pt idx="267">
                  <c:v>71.713499705246605</c:v>
                </c:pt>
                <c:pt idx="268">
                  <c:v>71.015916683041851</c:v>
                </c:pt>
                <c:pt idx="269">
                  <c:v>71.359795637649839</c:v>
                </c:pt>
                <c:pt idx="270">
                  <c:v>71.536647671448222</c:v>
                </c:pt>
                <c:pt idx="271">
                  <c:v>71.890351739045016</c:v>
                </c:pt>
                <c:pt idx="272">
                  <c:v>71.890351739045016</c:v>
                </c:pt>
                <c:pt idx="273">
                  <c:v>71.536647671448222</c:v>
                </c:pt>
                <c:pt idx="274">
                  <c:v>71.536647671448222</c:v>
                </c:pt>
                <c:pt idx="275">
                  <c:v>71.182943603851442</c:v>
                </c:pt>
                <c:pt idx="276">
                  <c:v>71.015916683041851</c:v>
                </c:pt>
                <c:pt idx="277">
                  <c:v>71.015916683041851</c:v>
                </c:pt>
                <c:pt idx="278">
                  <c:v>71.359795637649839</c:v>
                </c:pt>
                <c:pt idx="279">
                  <c:v>71.713499705246605</c:v>
                </c:pt>
                <c:pt idx="280">
                  <c:v>71.713499705246605</c:v>
                </c:pt>
                <c:pt idx="281">
                  <c:v>71.713499705246605</c:v>
                </c:pt>
                <c:pt idx="282">
                  <c:v>71.015916683041851</c:v>
                </c:pt>
                <c:pt idx="283">
                  <c:v>70.691687954411478</c:v>
                </c:pt>
                <c:pt idx="284">
                  <c:v>70.190607191982707</c:v>
                </c:pt>
                <c:pt idx="285">
                  <c:v>70.013755158184324</c:v>
                </c:pt>
                <c:pt idx="286">
                  <c:v>70.190607191982707</c:v>
                </c:pt>
                <c:pt idx="287">
                  <c:v>70.190607191982707</c:v>
                </c:pt>
                <c:pt idx="288">
                  <c:v>70.190607191982707</c:v>
                </c:pt>
                <c:pt idx="289">
                  <c:v>69.689526429553936</c:v>
                </c:pt>
                <c:pt idx="290">
                  <c:v>69.512674395755553</c:v>
                </c:pt>
                <c:pt idx="291">
                  <c:v>69.011593633326783</c:v>
                </c:pt>
                <c:pt idx="292">
                  <c:v>68.687364904696409</c:v>
                </c:pt>
                <c:pt idx="293">
                  <c:v>68.392611515032428</c:v>
                </c:pt>
                <c:pt idx="294">
                  <c:v>68.215759481234031</c:v>
                </c:pt>
                <c:pt idx="295">
                  <c:v>67.891530752603657</c:v>
                </c:pt>
                <c:pt idx="296">
                  <c:v>67.744154057771667</c:v>
                </c:pt>
                <c:pt idx="297">
                  <c:v>67.125171939477312</c:v>
                </c:pt>
                <c:pt idx="298">
                  <c:v>67.449400668107685</c:v>
                </c:pt>
                <c:pt idx="299">
                  <c:v>67.891530752603657</c:v>
                </c:pt>
                <c:pt idx="300">
                  <c:v>68.06838278640204</c:v>
                </c:pt>
                <c:pt idx="301">
                  <c:v>69.011593633326783</c:v>
                </c:pt>
                <c:pt idx="302">
                  <c:v>69.689526429553936</c:v>
                </c:pt>
                <c:pt idx="303">
                  <c:v>69.689526429553936</c:v>
                </c:pt>
                <c:pt idx="304">
                  <c:v>69.33582236195717</c:v>
                </c:pt>
                <c:pt idx="305">
                  <c:v>69.689526429553936</c:v>
                </c:pt>
                <c:pt idx="306">
                  <c:v>69.689526429553936</c:v>
                </c:pt>
                <c:pt idx="307">
                  <c:v>69.512674395755553</c:v>
                </c:pt>
                <c:pt idx="308">
                  <c:v>69.689526429553936</c:v>
                </c:pt>
                <c:pt idx="309">
                  <c:v>69.689526429553936</c:v>
                </c:pt>
                <c:pt idx="310">
                  <c:v>70.013755158184324</c:v>
                </c:pt>
                <c:pt idx="311">
                  <c:v>70.190607191982707</c:v>
                </c:pt>
                <c:pt idx="312">
                  <c:v>70.013755158184324</c:v>
                </c:pt>
                <c:pt idx="313">
                  <c:v>70.337983886814698</c:v>
                </c:pt>
                <c:pt idx="314">
                  <c:v>70.691687954411478</c:v>
                </c:pt>
                <c:pt idx="315">
                  <c:v>70.868539988209861</c:v>
                </c:pt>
                <c:pt idx="316">
                  <c:v>71.015916683041851</c:v>
                </c:pt>
                <c:pt idx="317">
                  <c:v>71.015916683041851</c:v>
                </c:pt>
                <c:pt idx="318">
                  <c:v>71.015916683041851</c:v>
                </c:pt>
                <c:pt idx="319">
                  <c:v>71.015916683041851</c:v>
                </c:pt>
                <c:pt idx="320">
                  <c:v>71.015916683041851</c:v>
                </c:pt>
                <c:pt idx="321">
                  <c:v>69.689526429553936</c:v>
                </c:pt>
                <c:pt idx="322">
                  <c:v>70.013755158184324</c:v>
                </c:pt>
                <c:pt idx="323">
                  <c:v>70.013755158184324</c:v>
                </c:pt>
                <c:pt idx="324">
                  <c:v>70.337983886814698</c:v>
                </c:pt>
                <c:pt idx="325">
                  <c:v>70.514835920613095</c:v>
                </c:pt>
                <c:pt idx="326">
                  <c:v>70.013755158184324</c:v>
                </c:pt>
                <c:pt idx="327">
                  <c:v>70.190607191982707</c:v>
                </c:pt>
                <c:pt idx="328">
                  <c:v>70.190607191982707</c:v>
                </c:pt>
                <c:pt idx="329">
                  <c:v>70.013755158184324</c:v>
                </c:pt>
                <c:pt idx="330">
                  <c:v>69.836903124385927</c:v>
                </c:pt>
                <c:pt idx="331">
                  <c:v>70.013755158184324</c:v>
                </c:pt>
                <c:pt idx="332">
                  <c:v>70.190607191982707</c:v>
                </c:pt>
                <c:pt idx="333">
                  <c:v>70.013755158184324</c:v>
                </c:pt>
                <c:pt idx="334">
                  <c:v>70.013755158184324</c:v>
                </c:pt>
                <c:pt idx="335">
                  <c:v>70.013755158184324</c:v>
                </c:pt>
                <c:pt idx="336">
                  <c:v>69.689526429553936</c:v>
                </c:pt>
                <c:pt idx="337">
                  <c:v>69.689526429553936</c:v>
                </c:pt>
                <c:pt idx="338">
                  <c:v>69.689526429553936</c:v>
                </c:pt>
                <c:pt idx="339">
                  <c:v>69.33582236195717</c:v>
                </c:pt>
                <c:pt idx="340">
                  <c:v>68.687364904696409</c:v>
                </c:pt>
                <c:pt idx="341">
                  <c:v>68.215759481234031</c:v>
                </c:pt>
                <c:pt idx="342">
                  <c:v>66.987620357634114</c:v>
                </c:pt>
                <c:pt idx="343">
                  <c:v>66.692866967970133</c:v>
                </c:pt>
                <c:pt idx="344">
                  <c:v>66.073884849675778</c:v>
                </c:pt>
                <c:pt idx="345">
                  <c:v>64.924346629986246</c:v>
                </c:pt>
                <c:pt idx="346">
                  <c:v>64.187463155826279</c:v>
                </c:pt>
                <c:pt idx="347">
                  <c:v>63.656907054431123</c:v>
                </c:pt>
                <c:pt idx="348">
                  <c:v>63.509530359599133</c:v>
                </c:pt>
                <c:pt idx="349">
                  <c:v>62.694045981528788</c:v>
                </c:pt>
                <c:pt idx="350">
                  <c:v>62.163489880133625</c:v>
                </c:pt>
                <c:pt idx="351">
                  <c:v>61.397131067007273</c:v>
                </c:pt>
                <c:pt idx="352">
                  <c:v>61.0139516604441</c:v>
                </c:pt>
                <c:pt idx="353">
                  <c:v>60.365494203183331</c:v>
                </c:pt>
                <c:pt idx="354">
                  <c:v>60.247592847317755</c:v>
                </c:pt>
                <c:pt idx="355">
                  <c:v>60.011790135586565</c:v>
                </c:pt>
                <c:pt idx="356">
                  <c:v>59.628610729023379</c:v>
                </c:pt>
                <c:pt idx="357">
                  <c:v>59.510709373157802</c:v>
                </c:pt>
                <c:pt idx="358">
                  <c:v>58.931027706818625</c:v>
                </c:pt>
                <c:pt idx="359">
                  <c:v>58.577323639221859</c:v>
                </c:pt>
                <c:pt idx="360">
                  <c:v>58.105718215759481</c:v>
                </c:pt>
                <c:pt idx="361">
                  <c:v>58.105718215759481</c:v>
                </c:pt>
                <c:pt idx="362">
                  <c:v>57.98781685989389</c:v>
                </c:pt>
                <c:pt idx="363">
                  <c:v>57.103556690901961</c:v>
                </c:pt>
                <c:pt idx="364">
                  <c:v>56.425623894674793</c:v>
                </c:pt>
                <c:pt idx="365">
                  <c:v>56.012969149145221</c:v>
                </c:pt>
                <c:pt idx="366">
                  <c:v>56.101395166044412</c:v>
                </c:pt>
                <c:pt idx="367">
                  <c:v>56.543525250540384</c:v>
                </c:pt>
                <c:pt idx="368">
                  <c:v>56.779327962271566</c:v>
                </c:pt>
                <c:pt idx="369">
                  <c:v>56.543525250540384</c:v>
                </c:pt>
                <c:pt idx="370">
                  <c:v>56.337197877775594</c:v>
                </c:pt>
                <c:pt idx="371">
                  <c:v>56.425623894674793</c:v>
                </c:pt>
                <c:pt idx="372">
                  <c:v>56.337197877775594</c:v>
                </c:pt>
                <c:pt idx="373">
                  <c:v>56.425623894674793</c:v>
                </c:pt>
                <c:pt idx="374">
                  <c:v>56.543525250540384</c:v>
                </c:pt>
                <c:pt idx="375">
                  <c:v>56.543525250540384</c:v>
                </c:pt>
                <c:pt idx="376">
                  <c:v>56.21929652191001</c:v>
                </c:pt>
                <c:pt idx="377">
                  <c:v>56.012969149145221</c:v>
                </c:pt>
                <c:pt idx="378">
                  <c:v>55.895067793279615</c:v>
                </c:pt>
                <c:pt idx="379">
                  <c:v>55.570839064649249</c:v>
                </c:pt>
                <c:pt idx="380">
                  <c:v>55.364511691884452</c:v>
                </c:pt>
                <c:pt idx="381">
                  <c:v>55.364511691884452</c:v>
                </c:pt>
                <c:pt idx="382">
                  <c:v>55.364511691884452</c:v>
                </c:pt>
                <c:pt idx="383">
                  <c:v>55.364511691884452</c:v>
                </c:pt>
                <c:pt idx="384">
                  <c:v>55.158184319119677</c:v>
                </c:pt>
                <c:pt idx="385">
                  <c:v>55.158184319119677</c:v>
                </c:pt>
                <c:pt idx="386">
                  <c:v>55.276085674985268</c:v>
                </c:pt>
                <c:pt idx="387">
                  <c:v>55.276085674985268</c:v>
                </c:pt>
                <c:pt idx="388">
                  <c:v>55.158184319119677</c:v>
                </c:pt>
                <c:pt idx="389">
                  <c:v>54.755354686578897</c:v>
                </c:pt>
                <c:pt idx="390">
                  <c:v>54.254273924150134</c:v>
                </c:pt>
                <c:pt idx="391">
                  <c:v>54.165847907250928</c:v>
                </c:pt>
                <c:pt idx="392">
                  <c:v>54.165847907250928</c:v>
                </c:pt>
                <c:pt idx="393">
                  <c:v>54.342699941049318</c:v>
                </c:pt>
                <c:pt idx="394">
                  <c:v>54.342699941049318</c:v>
                </c:pt>
                <c:pt idx="395">
                  <c:v>54.165847907250928</c:v>
                </c:pt>
                <c:pt idx="396">
                  <c:v>53.959520534486153</c:v>
                </c:pt>
                <c:pt idx="397">
                  <c:v>53.959520534486153</c:v>
                </c:pt>
                <c:pt idx="398">
                  <c:v>54.165847907250928</c:v>
                </c:pt>
                <c:pt idx="399">
                  <c:v>53.75319316172137</c:v>
                </c:pt>
                <c:pt idx="400">
                  <c:v>53.458439772057389</c:v>
                </c:pt>
                <c:pt idx="401">
                  <c:v>53.163686382393408</c:v>
                </c:pt>
                <c:pt idx="402">
                  <c:v>52.603654942031831</c:v>
                </c:pt>
                <c:pt idx="403">
                  <c:v>49.665946158380827</c:v>
                </c:pt>
                <c:pt idx="404">
                  <c:v>48.604833955590493</c:v>
                </c:pt>
                <c:pt idx="405">
                  <c:v>48.04480251522893</c:v>
                </c:pt>
                <c:pt idx="406">
                  <c:v>47.13106700727058</c:v>
                </c:pt>
                <c:pt idx="407">
                  <c:v>46.020829239536255</c:v>
                </c:pt>
                <c:pt idx="408">
                  <c:v>45.667125171939482</c:v>
                </c:pt>
                <c:pt idx="409">
                  <c:v>45.667125171939482</c:v>
                </c:pt>
                <c:pt idx="410">
                  <c:v>45.726075849872274</c:v>
                </c:pt>
                <c:pt idx="411">
                  <c:v>44.753389663981139</c:v>
                </c:pt>
                <c:pt idx="412">
                  <c:v>44.753389663981139</c:v>
                </c:pt>
                <c:pt idx="413">
                  <c:v>44.900766358813129</c:v>
                </c:pt>
                <c:pt idx="414">
                  <c:v>44.547062291216349</c:v>
                </c:pt>
                <c:pt idx="415">
                  <c:v>44.163882884653177</c:v>
                </c:pt>
                <c:pt idx="416">
                  <c:v>43.692277461190805</c:v>
                </c:pt>
                <c:pt idx="417">
                  <c:v>42.670465710355671</c:v>
                </c:pt>
                <c:pt idx="418">
                  <c:v>42.670465710355671</c:v>
                </c:pt>
                <c:pt idx="419">
                  <c:v>42.434662998624482</c:v>
                </c:pt>
                <c:pt idx="420">
                  <c:v>41.904106897229319</c:v>
                </c:pt>
                <c:pt idx="421">
                  <c:v>41.403026134800555</c:v>
                </c:pt>
                <c:pt idx="422">
                  <c:v>41.756730202397328</c:v>
                </c:pt>
                <c:pt idx="423">
                  <c:v>41.904106897229319</c:v>
                </c:pt>
                <c:pt idx="424">
                  <c:v>41.285124778934957</c:v>
                </c:pt>
                <c:pt idx="425">
                  <c:v>41.019846728237376</c:v>
                </c:pt>
                <c:pt idx="426">
                  <c:v>40.725093338573394</c:v>
                </c:pt>
                <c:pt idx="427">
                  <c:v>40.224012576144624</c:v>
                </c:pt>
                <c:pt idx="428">
                  <c:v>40.047160542346241</c:v>
                </c:pt>
                <c:pt idx="429">
                  <c:v>40.047160542346241</c:v>
                </c:pt>
                <c:pt idx="430">
                  <c:v>40.224012576144624</c:v>
                </c:pt>
                <c:pt idx="431">
                  <c:v>40.489290626842212</c:v>
                </c:pt>
                <c:pt idx="432">
                  <c:v>40.784044016506193</c:v>
                </c:pt>
                <c:pt idx="433">
                  <c:v>40.842994694438985</c:v>
                </c:pt>
                <c:pt idx="434">
                  <c:v>41.285124778934957</c:v>
                </c:pt>
                <c:pt idx="435">
                  <c:v>41.196698762035766</c:v>
                </c:pt>
                <c:pt idx="436">
                  <c:v>41.137748084102967</c:v>
                </c:pt>
                <c:pt idx="437">
                  <c:v>41.196698762035766</c:v>
                </c:pt>
                <c:pt idx="438">
                  <c:v>41.137748084102967</c:v>
                </c:pt>
                <c:pt idx="439">
                  <c:v>41.403026134800555</c:v>
                </c:pt>
                <c:pt idx="440">
                  <c:v>41.285124778934957</c:v>
                </c:pt>
                <c:pt idx="441">
                  <c:v>41.137748084102967</c:v>
                </c:pt>
                <c:pt idx="442">
                  <c:v>41.344075456867756</c:v>
                </c:pt>
                <c:pt idx="443">
                  <c:v>41.285124778934957</c:v>
                </c:pt>
                <c:pt idx="444">
                  <c:v>41.520927490666146</c:v>
                </c:pt>
                <c:pt idx="445">
                  <c:v>41.697779524464529</c:v>
                </c:pt>
                <c:pt idx="446">
                  <c:v>41.815680880330127</c:v>
                </c:pt>
                <c:pt idx="447">
                  <c:v>41.638828846531737</c:v>
                </c:pt>
                <c:pt idx="448">
                  <c:v>41.579878168598938</c:v>
                </c:pt>
                <c:pt idx="449">
                  <c:v>41.403026134800555</c:v>
                </c:pt>
                <c:pt idx="450">
                  <c:v>41.196698762035766</c:v>
                </c:pt>
                <c:pt idx="451">
                  <c:v>40.784044016506193</c:v>
                </c:pt>
                <c:pt idx="452">
                  <c:v>40.459815287875813</c:v>
                </c:pt>
                <c:pt idx="453">
                  <c:v>40.165061898211832</c:v>
                </c:pt>
                <c:pt idx="454">
                  <c:v>39.958734525447042</c:v>
                </c:pt>
                <c:pt idx="455">
                  <c:v>39.781882491648652</c:v>
                </c:pt>
                <c:pt idx="456">
                  <c:v>39.251326390253489</c:v>
                </c:pt>
                <c:pt idx="457">
                  <c:v>38.632344271959127</c:v>
                </c:pt>
                <c:pt idx="458">
                  <c:v>38.200039300451962</c:v>
                </c:pt>
                <c:pt idx="459">
                  <c:v>38.052662605619972</c:v>
                </c:pt>
                <c:pt idx="460">
                  <c:v>37.993711927687166</c:v>
                </c:pt>
                <c:pt idx="461">
                  <c:v>37.846335232855175</c:v>
                </c:pt>
                <c:pt idx="462">
                  <c:v>37.905285910787981</c:v>
                </c:pt>
                <c:pt idx="463">
                  <c:v>37.846335232855175</c:v>
                </c:pt>
                <c:pt idx="464">
                  <c:v>37.846335232855175</c:v>
                </c:pt>
                <c:pt idx="465">
                  <c:v>37.610532521123993</c:v>
                </c:pt>
                <c:pt idx="466">
                  <c:v>37.404205148359203</c:v>
                </c:pt>
                <c:pt idx="467">
                  <c:v>37.22735311456082</c:v>
                </c:pt>
                <c:pt idx="468">
                  <c:v>37.07997641972883</c:v>
                </c:pt>
                <c:pt idx="469">
                  <c:v>37.07997641972883</c:v>
                </c:pt>
                <c:pt idx="470">
                  <c:v>37.315779131460012</c:v>
                </c:pt>
                <c:pt idx="471">
                  <c:v>37.315779131460012</c:v>
                </c:pt>
                <c:pt idx="472">
                  <c:v>37.168402436628021</c:v>
                </c:pt>
                <c:pt idx="473">
                  <c:v>37.138927097661622</c:v>
                </c:pt>
                <c:pt idx="474">
                  <c:v>37.021025741796031</c:v>
                </c:pt>
                <c:pt idx="475">
                  <c:v>36.755747691098449</c:v>
                </c:pt>
                <c:pt idx="476">
                  <c:v>36.696797013165657</c:v>
                </c:pt>
                <c:pt idx="477">
                  <c:v>36.755747691098449</c:v>
                </c:pt>
                <c:pt idx="478">
                  <c:v>36.696797013165657</c:v>
                </c:pt>
                <c:pt idx="479">
                  <c:v>36.696797013165657</c:v>
                </c:pt>
                <c:pt idx="480">
                  <c:v>36.755747691098449</c:v>
                </c:pt>
                <c:pt idx="481">
                  <c:v>36.844173707997648</c:v>
                </c:pt>
                <c:pt idx="482">
                  <c:v>37.021025741796031</c:v>
                </c:pt>
                <c:pt idx="483">
                  <c:v>36.932599724896839</c:v>
                </c:pt>
                <c:pt idx="484">
                  <c:v>36.90312438593044</c:v>
                </c:pt>
                <c:pt idx="485">
                  <c:v>36.814698369031248</c:v>
                </c:pt>
                <c:pt idx="486">
                  <c:v>36.667321674199258</c:v>
                </c:pt>
                <c:pt idx="487">
                  <c:v>36.578895657300059</c:v>
                </c:pt>
                <c:pt idx="488">
                  <c:v>36.49046964040086</c:v>
                </c:pt>
                <c:pt idx="489">
                  <c:v>36.431518962468076</c:v>
                </c:pt>
                <c:pt idx="490">
                  <c:v>36.34309294556887</c:v>
                </c:pt>
                <c:pt idx="491">
                  <c:v>36.49046964040086</c:v>
                </c:pt>
                <c:pt idx="492">
                  <c:v>36.519944979367267</c:v>
                </c:pt>
                <c:pt idx="493">
                  <c:v>36.431518962468076</c:v>
                </c:pt>
                <c:pt idx="494">
                  <c:v>36.49046964040086</c:v>
                </c:pt>
                <c:pt idx="495">
                  <c:v>36.519944979367267</c:v>
                </c:pt>
                <c:pt idx="496">
                  <c:v>36.608370996266459</c:v>
                </c:pt>
                <c:pt idx="497">
                  <c:v>36.49046964040086</c:v>
                </c:pt>
                <c:pt idx="498">
                  <c:v>36.431518962468076</c:v>
                </c:pt>
                <c:pt idx="499">
                  <c:v>36.431518962468076</c:v>
                </c:pt>
                <c:pt idx="500">
                  <c:v>36.49046964040086</c:v>
                </c:pt>
                <c:pt idx="501">
                  <c:v>36.578895657300059</c:v>
                </c:pt>
                <c:pt idx="502">
                  <c:v>36.667321674199258</c:v>
                </c:pt>
                <c:pt idx="503">
                  <c:v>36.608370996266459</c:v>
                </c:pt>
                <c:pt idx="504">
                  <c:v>36.696797013165657</c:v>
                </c:pt>
                <c:pt idx="505">
                  <c:v>36.696797013165657</c:v>
                </c:pt>
                <c:pt idx="506">
                  <c:v>36.696797013165657</c:v>
                </c:pt>
                <c:pt idx="507">
                  <c:v>36.696797013165657</c:v>
                </c:pt>
                <c:pt idx="508">
                  <c:v>36.696797013165657</c:v>
                </c:pt>
                <c:pt idx="509">
                  <c:v>36.696797013165657</c:v>
                </c:pt>
                <c:pt idx="510">
                  <c:v>36.696797013165657</c:v>
                </c:pt>
                <c:pt idx="511">
                  <c:v>36.578895657300059</c:v>
                </c:pt>
                <c:pt idx="512">
                  <c:v>36.667321674199258</c:v>
                </c:pt>
                <c:pt idx="513">
                  <c:v>36.519944979367267</c:v>
                </c:pt>
                <c:pt idx="514">
                  <c:v>36.519944979367267</c:v>
                </c:pt>
                <c:pt idx="515">
                  <c:v>36.49046964040086</c:v>
                </c:pt>
                <c:pt idx="516">
                  <c:v>36.578895657300059</c:v>
                </c:pt>
                <c:pt idx="517">
                  <c:v>36.608370996266459</c:v>
                </c:pt>
                <c:pt idx="518">
                  <c:v>36.608370996266459</c:v>
                </c:pt>
                <c:pt idx="519">
                  <c:v>36.578895657300059</c:v>
                </c:pt>
                <c:pt idx="520">
                  <c:v>36.519944979367267</c:v>
                </c:pt>
                <c:pt idx="521">
                  <c:v>36.34309294556887</c:v>
                </c:pt>
                <c:pt idx="522">
                  <c:v>36.136765572804094</c:v>
                </c:pt>
                <c:pt idx="523">
                  <c:v>35.871487522106513</c:v>
                </c:pt>
                <c:pt idx="524">
                  <c:v>35.900962861072898</c:v>
                </c:pt>
                <c:pt idx="525">
                  <c:v>35.871487522106513</c:v>
                </c:pt>
                <c:pt idx="526">
                  <c:v>35.635684810375317</c:v>
                </c:pt>
                <c:pt idx="527">
                  <c:v>35.635684810375317</c:v>
                </c:pt>
                <c:pt idx="528">
                  <c:v>35.547258793476125</c:v>
                </c:pt>
                <c:pt idx="529">
                  <c:v>35.517783454509726</c:v>
                </c:pt>
                <c:pt idx="530">
                  <c:v>35.370406759677735</c:v>
                </c:pt>
                <c:pt idx="531">
                  <c:v>35.281980742778543</c:v>
                </c:pt>
                <c:pt idx="532">
                  <c:v>35.164079386912952</c:v>
                </c:pt>
                <c:pt idx="533">
                  <c:v>35.075653370013754</c:v>
                </c:pt>
                <c:pt idx="534">
                  <c:v>34.869325997248964</c:v>
                </c:pt>
                <c:pt idx="535">
                  <c:v>34.721949302416974</c:v>
                </c:pt>
                <c:pt idx="536">
                  <c:v>34.662998624484189</c:v>
                </c:pt>
                <c:pt idx="537">
                  <c:v>34.633523285517789</c:v>
                </c:pt>
                <c:pt idx="538">
                  <c:v>34.633523285517789</c:v>
                </c:pt>
                <c:pt idx="539">
                  <c:v>34.525447042640991</c:v>
                </c:pt>
                <c:pt idx="540">
                  <c:v>34.525447042640991</c:v>
                </c:pt>
                <c:pt idx="541">
                  <c:v>34.319119669876208</c:v>
                </c:pt>
                <c:pt idx="542">
                  <c:v>34.289644330909809</c:v>
                </c:pt>
                <c:pt idx="543">
                  <c:v>34.024366280212227</c:v>
                </c:pt>
                <c:pt idx="544">
                  <c:v>33.965415602279428</c:v>
                </c:pt>
                <c:pt idx="545">
                  <c:v>33.965415602279428</c:v>
                </c:pt>
                <c:pt idx="546">
                  <c:v>33.906464924346636</c:v>
                </c:pt>
                <c:pt idx="547">
                  <c:v>33.876989585380237</c:v>
                </c:pt>
                <c:pt idx="548">
                  <c:v>33.906464924346636</c:v>
                </c:pt>
                <c:pt idx="549">
                  <c:v>33.906464924346636</c:v>
                </c:pt>
                <c:pt idx="550">
                  <c:v>33.906464924346636</c:v>
                </c:pt>
                <c:pt idx="551">
                  <c:v>33.876989585380237</c:v>
                </c:pt>
                <c:pt idx="552">
                  <c:v>33.906464924346636</c:v>
                </c:pt>
                <c:pt idx="553">
                  <c:v>33.876989585380237</c:v>
                </c:pt>
                <c:pt idx="554">
                  <c:v>33.906464924346636</c:v>
                </c:pt>
                <c:pt idx="555">
                  <c:v>33.906464924346636</c:v>
                </c:pt>
                <c:pt idx="556">
                  <c:v>33.876989585380237</c:v>
                </c:pt>
                <c:pt idx="557">
                  <c:v>33.847514246413837</c:v>
                </c:pt>
                <c:pt idx="558">
                  <c:v>33.67066221261544</c:v>
                </c:pt>
                <c:pt idx="559">
                  <c:v>33.611711534682655</c:v>
                </c:pt>
                <c:pt idx="560">
                  <c:v>33.641186873649048</c:v>
                </c:pt>
                <c:pt idx="561">
                  <c:v>33.523285517783449</c:v>
                </c:pt>
                <c:pt idx="562">
                  <c:v>33.405384161917858</c:v>
                </c:pt>
                <c:pt idx="563">
                  <c:v>33.405384161917858</c:v>
                </c:pt>
                <c:pt idx="564">
                  <c:v>33.405384161917858</c:v>
                </c:pt>
                <c:pt idx="565">
                  <c:v>33.464334839850665</c:v>
                </c:pt>
                <c:pt idx="566">
                  <c:v>33.405384161917858</c:v>
                </c:pt>
                <c:pt idx="567">
                  <c:v>33.405384161917858</c:v>
                </c:pt>
                <c:pt idx="568">
                  <c:v>33.228532128119475</c:v>
                </c:pt>
                <c:pt idx="569">
                  <c:v>33.228532128119475</c:v>
                </c:pt>
                <c:pt idx="570">
                  <c:v>33.140106111220277</c:v>
                </c:pt>
                <c:pt idx="571">
                  <c:v>33.140106111220277</c:v>
                </c:pt>
                <c:pt idx="572">
                  <c:v>33.140106111220277</c:v>
                </c:pt>
                <c:pt idx="573">
                  <c:v>33.110630772253884</c:v>
                </c:pt>
                <c:pt idx="574">
                  <c:v>32.963254077421894</c:v>
                </c:pt>
                <c:pt idx="575">
                  <c:v>32.933778738455494</c:v>
                </c:pt>
                <c:pt idx="576">
                  <c:v>32.933778738455494</c:v>
                </c:pt>
                <c:pt idx="577">
                  <c:v>32.933778738455494</c:v>
                </c:pt>
                <c:pt idx="578">
                  <c:v>32.933778738455494</c:v>
                </c:pt>
                <c:pt idx="579">
                  <c:v>32.933778738455494</c:v>
                </c:pt>
                <c:pt idx="580">
                  <c:v>32.933778738455494</c:v>
                </c:pt>
                <c:pt idx="581">
                  <c:v>32.933778738455494</c:v>
                </c:pt>
                <c:pt idx="582">
                  <c:v>32.904303399489095</c:v>
                </c:pt>
                <c:pt idx="583">
                  <c:v>32.756926704657104</c:v>
                </c:pt>
                <c:pt idx="584">
                  <c:v>32.786402043623504</c:v>
                </c:pt>
                <c:pt idx="585">
                  <c:v>32.697976026724312</c:v>
                </c:pt>
                <c:pt idx="586">
                  <c:v>32.697976026724312</c:v>
                </c:pt>
                <c:pt idx="587">
                  <c:v>32.697976026724312</c:v>
                </c:pt>
                <c:pt idx="588">
                  <c:v>32.697976026724312</c:v>
                </c:pt>
                <c:pt idx="589">
                  <c:v>32.697976026724312</c:v>
                </c:pt>
                <c:pt idx="590">
                  <c:v>32.639025348791513</c:v>
                </c:pt>
                <c:pt idx="591">
                  <c:v>32.550599331892322</c:v>
                </c:pt>
                <c:pt idx="592">
                  <c:v>32.491648653959523</c:v>
                </c:pt>
                <c:pt idx="593">
                  <c:v>32.491648653959523</c:v>
                </c:pt>
                <c:pt idx="594">
                  <c:v>32.491648653959523</c:v>
                </c:pt>
                <c:pt idx="595">
                  <c:v>32.432697976026724</c:v>
                </c:pt>
                <c:pt idx="596">
                  <c:v>32.432697976026724</c:v>
                </c:pt>
                <c:pt idx="597">
                  <c:v>32.226370603261941</c:v>
                </c:pt>
                <c:pt idx="598">
                  <c:v>32.28532128119474</c:v>
                </c:pt>
                <c:pt idx="599">
                  <c:v>32.28532128119474</c:v>
                </c:pt>
                <c:pt idx="600">
                  <c:v>32.314796620161133</c:v>
                </c:pt>
                <c:pt idx="601">
                  <c:v>32.28532128119474</c:v>
                </c:pt>
                <c:pt idx="602">
                  <c:v>32.226370603261941</c:v>
                </c:pt>
                <c:pt idx="603">
                  <c:v>32.196895264295541</c:v>
                </c:pt>
                <c:pt idx="604">
                  <c:v>32.196895264295541</c:v>
                </c:pt>
                <c:pt idx="605">
                  <c:v>32.196895264295541</c:v>
                </c:pt>
                <c:pt idx="606">
                  <c:v>32.07899390842995</c:v>
                </c:pt>
                <c:pt idx="607">
                  <c:v>31.931617213597956</c:v>
                </c:pt>
                <c:pt idx="608">
                  <c:v>31.931617213597956</c:v>
                </c:pt>
                <c:pt idx="609">
                  <c:v>31.931617213597956</c:v>
                </c:pt>
                <c:pt idx="610">
                  <c:v>31.902141874631557</c:v>
                </c:pt>
                <c:pt idx="611">
                  <c:v>31.843191196698768</c:v>
                </c:pt>
                <c:pt idx="612">
                  <c:v>31.784240518765966</c:v>
                </c:pt>
                <c:pt idx="613">
                  <c:v>31.754765179799566</c:v>
                </c:pt>
                <c:pt idx="614">
                  <c:v>31.784240518765966</c:v>
                </c:pt>
                <c:pt idx="615">
                  <c:v>31.754765179799566</c:v>
                </c:pt>
                <c:pt idx="616">
                  <c:v>31.72528984083317</c:v>
                </c:pt>
                <c:pt idx="617">
                  <c:v>31.72528984083317</c:v>
                </c:pt>
                <c:pt idx="618">
                  <c:v>31.636863823933975</c:v>
                </c:pt>
                <c:pt idx="619">
                  <c:v>31.57791314600118</c:v>
                </c:pt>
                <c:pt idx="620">
                  <c:v>31.607388484967579</c:v>
                </c:pt>
                <c:pt idx="621">
                  <c:v>31.548437807034784</c:v>
                </c:pt>
                <c:pt idx="622">
                  <c:v>31.518962468068384</c:v>
                </c:pt>
                <c:pt idx="623">
                  <c:v>31.460011790135589</c:v>
                </c:pt>
                <c:pt idx="624">
                  <c:v>31.401061112202793</c:v>
                </c:pt>
                <c:pt idx="625">
                  <c:v>31.401061112202793</c:v>
                </c:pt>
                <c:pt idx="626">
                  <c:v>31.401061112202793</c:v>
                </c:pt>
                <c:pt idx="627">
                  <c:v>31.371585773236394</c:v>
                </c:pt>
                <c:pt idx="628">
                  <c:v>31.283159756337199</c:v>
                </c:pt>
                <c:pt idx="629">
                  <c:v>31.224209078404403</c:v>
                </c:pt>
                <c:pt idx="630">
                  <c:v>31.047357044606017</c:v>
                </c:pt>
                <c:pt idx="631">
                  <c:v>31.017881705639617</c:v>
                </c:pt>
                <c:pt idx="632">
                  <c:v>31.076832383572413</c:v>
                </c:pt>
                <c:pt idx="633">
                  <c:v>31.017881705639617</c:v>
                </c:pt>
                <c:pt idx="634">
                  <c:v>30.988406366673217</c:v>
                </c:pt>
                <c:pt idx="635">
                  <c:v>30.929455688740422</c:v>
                </c:pt>
                <c:pt idx="636">
                  <c:v>30.811554332874831</c:v>
                </c:pt>
                <c:pt idx="637">
                  <c:v>30.811554332874831</c:v>
                </c:pt>
                <c:pt idx="638">
                  <c:v>30.634702299076444</c:v>
                </c:pt>
                <c:pt idx="639">
                  <c:v>30.516800943210846</c:v>
                </c:pt>
                <c:pt idx="640">
                  <c:v>30.408724700334055</c:v>
                </c:pt>
                <c:pt idx="641">
                  <c:v>30.379249361367656</c:v>
                </c:pt>
                <c:pt idx="642">
                  <c:v>30.290823344468464</c:v>
                </c:pt>
                <c:pt idx="643">
                  <c:v>30.202397327569265</c:v>
                </c:pt>
                <c:pt idx="644">
                  <c:v>30.025545293770882</c:v>
                </c:pt>
                <c:pt idx="645">
                  <c:v>29.966594615838083</c:v>
                </c:pt>
                <c:pt idx="646">
                  <c:v>29.848693259972492</c:v>
                </c:pt>
                <c:pt idx="647">
                  <c:v>29.848693259972492</c:v>
                </c:pt>
                <c:pt idx="648">
                  <c:v>29.819217921006093</c:v>
                </c:pt>
                <c:pt idx="649">
                  <c:v>29.819217921006093</c:v>
                </c:pt>
                <c:pt idx="650">
                  <c:v>29.78974258203969</c:v>
                </c:pt>
                <c:pt idx="651">
                  <c:v>29.730791904106901</c:v>
                </c:pt>
                <c:pt idx="652">
                  <c:v>29.671841226174102</c:v>
                </c:pt>
                <c:pt idx="653">
                  <c:v>29.583415209274911</c:v>
                </c:pt>
                <c:pt idx="654">
                  <c:v>29.494989192375716</c:v>
                </c:pt>
                <c:pt idx="655">
                  <c:v>29.347612497543725</c:v>
                </c:pt>
                <c:pt idx="656">
                  <c:v>29.259186480644527</c:v>
                </c:pt>
                <c:pt idx="657">
                  <c:v>29.200235802711731</c:v>
                </c:pt>
                <c:pt idx="658">
                  <c:v>29.111809785812536</c:v>
                </c:pt>
                <c:pt idx="659">
                  <c:v>29.023383768913341</c:v>
                </c:pt>
                <c:pt idx="660">
                  <c:v>28.934957752014149</c:v>
                </c:pt>
                <c:pt idx="661">
                  <c:v>28.817056396148562</c:v>
                </c:pt>
                <c:pt idx="662">
                  <c:v>28.758105718215759</c:v>
                </c:pt>
                <c:pt idx="663">
                  <c:v>28.610729023383769</c:v>
                </c:pt>
                <c:pt idx="664">
                  <c:v>28.522303006484577</c:v>
                </c:pt>
                <c:pt idx="665">
                  <c:v>28.433876989585379</c:v>
                </c:pt>
                <c:pt idx="666">
                  <c:v>28.286500294753385</c:v>
                </c:pt>
                <c:pt idx="667">
                  <c:v>28.139123599921401</c:v>
                </c:pt>
                <c:pt idx="668">
                  <c:v>28.050697583022206</c:v>
                </c:pt>
                <c:pt idx="669">
                  <c:v>27.962271566123015</c:v>
                </c:pt>
                <c:pt idx="670">
                  <c:v>27.814894871291024</c:v>
                </c:pt>
                <c:pt idx="671">
                  <c:v>27.726468854391829</c:v>
                </c:pt>
                <c:pt idx="672">
                  <c:v>27.638042837492634</c:v>
                </c:pt>
                <c:pt idx="673">
                  <c:v>27.549616820593435</c:v>
                </c:pt>
                <c:pt idx="674">
                  <c:v>27.461190803694247</c:v>
                </c:pt>
                <c:pt idx="675">
                  <c:v>27.225388091963058</c:v>
                </c:pt>
                <c:pt idx="676">
                  <c:v>27.048536058164675</c:v>
                </c:pt>
                <c:pt idx="677">
                  <c:v>26.960110041265473</c:v>
                </c:pt>
                <c:pt idx="678">
                  <c:v>26.812733346433482</c:v>
                </c:pt>
                <c:pt idx="679">
                  <c:v>26.665356651601492</c:v>
                </c:pt>
                <c:pt idx="680">
                  <c:v>26.547455295735901</c:v>
                </c:pt>
                <c:pt idx="681">
                  <c:v>26.42955393987031</c:v>
                </c:pt>
                <c:pt idx="682">
                  <c:v>26.350953035959911</c:v>
                </c:pt>
                <c:pt idx="683">
                  <c:v>26.203576341127921</c:v>
                </c:pt>
                <c:pt idx="684">
                  <c:v>26.05619964629593</c:v>
                </c:pt>
                <c:pt idx="685">
                  <c:v>25.967773629396738</c:v>
                </c:pt>
                <c:pt idx="686">
                  <c:v>25.820396934564748</c:v>
                </c:pt>
                <c:pt idx="687">
                  <c:v>25.673020239732757</c:v>
                </c:pt>
                <c:pt idx="688">
                  <c:v>25.525643544900767</c:v>
                </c:pt>
                <c:pt idx="689">
                  <c:v>25.407742189035176</c:v>
                </c:pt>
                <c:pt idx="690">
                  <c:v>25.289840833169581</c:v>
                </c:pt>
                <c:pt idx="691">
                  <c:v>25.20141481627039</c:v>
                </c:pt>
                <c:pt idx="692">
                  <c:v>25.142464138337594</c:v>
                </c:pt>
                <c:pt idx="693">
                  <c:v>25.024562782472</c:v>
                </c:pt>
                <c:pt idx="694">
                  <c:v>24.906661426606409</c:v>
                </c:pt>
                <c:pt idx="695">
                  <c:v>24.818235409707214</c:v>
                </c:pt>
                <c:pt idx="696">
                  <c:v>24.700334053841623</c:v>
                </c:pt>
                <c:pt idx="697">
                  <c:v>24.670858714875223</c:v>
                </c:pt>
                <c:pt idx="698">
                  <c:v>24.641383375908827</c:v>
                </c:pt>
                <c:pt idx="699">
                  <c:v>24.552957359009632</c:v>
                </c:pt>
                <c:pt idx="700">
                  <c:v>24.464531342110433</c:v>
                </c:pt>
                <c:pt idx="701">
                  <c:v>24.346629986244846</c:v>
                </c:pt>
                <c:pt idx="702">
                  <c:v>24.199253291412852</c:v>
                </c:pt>
                <c:pt idx="703">
                  <c:v>24.140302613480056</c:v>
                </c:pt>
                <c:pt idx="704">
                  <c:v>24.081351935547261</c:v>
                </c:pt>
                <c:pt idx="705">
                  <c:v>24.051876596580861</c:v>
                </c:pt>
                <c:pt idx="706">
                  <c:v>24.022401257614465</c:v>
                </c:pt>
                <c:pt idx="707">
                  <c:v>23.992925918648066</c:v>
                </c:pt>
                <c:pt idx="708">
                  <c:v>23.875024562782475</c:v>
                </c:pt>
                <c:pt idx="709">
                  <c:v>23.875024562782475</c:v>
                </c:pt>
                <c:pt idx="710">
                  <c:v>23.757123206916884</c:v>
                </c:pt>
                <c:pt idx="711">
                  <c:v>23.698172528984081</c:v>
                </c:pt>
                <c:pt idx="712">
                  <c:v>23.668697190017689</c:v>
                </c:pt>
                <c:pt idx="713">
                  <c:v>23.58027117311849</c:v>
                </c:pt>
                <c:pt idx="714">
                  <c:v>23.521320495185698</c:v>
                </c:pt>
                <c:pt idx="715">
                  <c:v>23.432894478286499</c:v>
                </c:pt>
                <c:pt idx="716">
                  <c:v>23.403419139320103</c:v>
                </c:pt>
                <c:pt idx="717">
                  <c:v>23.285517783454509</c:v>
                </c:pt>
                <c:pt idx="718">
                  <c:v>23.226567105521713</c:v>
                </c:pt>
                <c:pt idx="719">
                  <c:v>23.167616427588918</c:v>
                </c:pt>
                <c:pt idx="720">
                  <c:v>23.108665749656122</c:v>
                </c:pt>
                <c:pt idx="721">
                  <c:v>23.020239732756927</c:v>
                </c:pt>
                <c:pt idx="722">
                  <c:v>22.872863037924937</c:v>
                </c:pt>
                <c:pt idx="723">
                  <c:v>22.637060326193755</c:v>
                </c:pt>
                <c:pt idx="724">
                  <c:v>22.489683631361761</c:v>
                </c:pt>
                <c:pt idx="725">
                  <c:v>22.35213204951857</c:v>
                </c:pt>
                <c:pt idx="726">
                  <c:v>22.204755354686583</c:v>
                </c:pt>
                <c:pt idx="727">
                  <c:v>22.17528001572018</c:v>
                </c:pt>
                <c:pt idx="728">
                  <c:v>21.762625270190608</c:v>
                </c:pt>
                <c:pt idx="729">
                  <c:v>21.703674592257812</c:v>
                </c:pt>
                <c:pt idx="730">
                  <c:v>21.526822558459422</c:v>
                </c:pt>
                <c:pt idx="731">
                  <c:v>21.379445863627431</c:v>
                </c:pt>
                <c:pt idx="732">
                  <c:v>21.232069168795441</c:v>
                </c:pt>
                <c:pt idx="733">
                  <c:v>21.055217134997054</c:v>
                </c:pt>
                <c:pt idx="734">
                  <c:v>20.789939084299469</c:v>
                </c:pt>
                <c:pt idx="735">
                  <c:v>20.554136372568284</c:v>
                </c:pt>
                <c:pt idx="736">
                  <c:v>20.436235016702692</c:v>
                </c:pt>
                <c:pt idx="737">
                  <c:v>20.200432304971507</c:v>
                </c:pt>
                <c:pt idx="738">
                  <c:v>20.02358027117312</c:v>
                </c:pt>
                <c:pt idx="739">
                  <c:v>19.87620357634113</c:v>
                </c:pt>
                <c:pt idx="740">
                  <c:v>19.610925525643545</c:v>
                </c:pt>
                <c:pt idx="741">
                  <c:v>19.375122813912359</c:v>
                </c:pt>
                <c:pt idx="742">
                  <c:v>19.227746119080368</c:v>
                </c:pt>
                <c:pt idx="743">
                  <c:v>19.050894085281982</c:v>
                </c:pt>
                <c:pt idx="744">
                  <c:v>18.932992729416387</c:v>
                </c:pt>
                <c:pt idx="745">
                  <c:v>18.844566712517196</c:v>
                </c:pt>
                <c:pt idx="746">
                  <c:v>18.697190017685205</c:v>
                </c:pt>
                <c:pt idx="747">
                  <c:v>18.638239339752406</c:v>
                </c:pt>
                <c:pt idx="748">
                  <c:v>18.549813322853215</c:v>
                </c:pt>
                <c:pt idx="749">
                  <c:v>18.46138730595402</c:v>
                </c:pt>
                <c:pt idx="750">
                  <c:v>18.314010611122029</c:v>
                </c:pt>
                <c:pt idx="751">
                  <c:v>18.117508351346043</c:v>
                </c:pt>
                <c:pt idx="752">
                  <c:v>18.058557673413247</c:v>
                </c:pt>
                <c:pt idx="753">
                  <c:v>17.970131656514052</c:v>
                </c:pt>
                <c:pt idx="754">
                  <c:v>17.881705639614857</c:v>
                </c:pt>
                <c:pt idx="755">
                  <c:v>17.763804283749266</c:v>
                </c:pt>
                <c:pt idx="756">
                  <c:v>17.675378266850071</c:v>
                </c:pt>
                <c:pt idx="757">
                  <c:v>17.645902927883672</c:v>
                </c:pt>
                <c:pt idx="758">
                  <c:v>17.586952249950873</c:v>
                </c:pt>
                <c:pt idx="759">
                  <c:v>17.557476910984477</c:v>
                </c:pt>
                <c:pt idx="760">
                  <c:v>17.498526233051681</c:v>
                </c:pt>
                <c:pt idx="761">
                  <c:v>17.380624877186087</c:v>
                </c:pt>
                <c:pt idx="762">
                  <c:v>17.292198860286895</c:v>
                </c:pt>
                <c:pt idx="763">
                  <c:v>17.1742975044213</c:v>
                </c:pt>
                <c:pt idx="764">
                  <c:v>17.115346826488505</c:v>
                </c:pt>
                <c:pt idx="765">
                  <c:v>17.026920809589313</c:v>
                </c:pt>
                <c:pt idx="766">
                  <c:v>16.967970131656511</c:v>
                </c:pt>
                <c:pt idx="767">
                  <c:v>16.909019453723715</c:v>
                </c:pt>
                <c:pt idx="768">
                  <c:v>16.879544114757323</c:v>
                </c:pt>
                <c:pt idx="769">
                  <c:v>16.761642758891725</c:v>
                </c:pt>
                <c:pt idx="770">
                  <c:v>16.614266064059738</c:v>
                </c:pt>
                <c:pt idx="771">
                  <c:v>16.496364708194143</c:v>
                </c:pt>
                <c:pt idx="772">
                  <c:v>16.378463352328552</c:v>
                </c:pt>
                <c:pt idx="773">
                  <c:v>16.290037335429357</c:v>
                </c:pt>
                <c:pt idx="774">
                  <c:v>16.172135979563766</c:v>
                </c:pt>
                <c:pt idx="775">
                  <c:v>16.113185301630971</c:v>
                </c:pt>
                <c:pt idx="776">
                  <c:v>16.054234623698175</c:v>
                </c:pt>
                <c:pt idx="777">
                  <c:v>15.965808606798978</c:v>
                </c:pt>
                <c:pt idx="778">
                  <c:v>15.93633326783258</c:v>
                </c:pt>
                <c:pt idx="779">
                  <c:v>15.847907250933387</c:v>
                </c:pt>
                <c:pt idx="780">
                  <c:v>15.78895657300059</c:v>
                </c:pt>
                <c:pt idx="781">
                  <c:v>15.700530556101397</c:v>
                </c:pt>
                <c:pt idx="782">
                  <c:v>15.612104539202202</c:v>
                </c:pt>
                <c:pt idx="783">
                  <c:v>15.494203183336609</c:v>
                </c:pt>
                <c:pt idx="784">
                  <c:v>15.346826488504616</c:v>
                </c:pt>
                <c:pt idx="785">
                  <c:v>15.199449793672626</c:v>
                </c:pt>
                <c:pt idx="786">
                  <c:v>15.052073098840637</c:v>
                </c:pt>
                <c:pt idx="787">
                  <c:v>14.934171742975044</c:v>
                </c:pt>
                <c:pt idx="788">
                  <c:v>14.875221065042249</c:v>
                </c:pt>
                <c:pt idx="789">
                  <c:v>14.757319709176656</c:v>
                </c:pt>
                <c:pt idx="790">
                  <c:v>14.639418353311065</c:v>
                </c:pt>
                <c:pt idx="791">
                  <c:v>14.55099233641187</c:v>
                </c:pt>
                <c:pt idx="792">
                  <c:v>14.492041658479074</c:v>
                </c:pt>
                <c:pt idx="793">
                  <c:v>14.37414030261348</c:v>
                </c:pt>
                <c:pt idx="794">
                  <c:v>14.207113381803889</c:v>
                </c:pt>
                <c:pt idx="795">
                  <c:v>14.059736686971899</c:v>
                </c:pt>
                <c:pt idx="796">
                  <c:v>13.912359992139912</c:v>
                </c:pt>
                <c:pt idx="797">
                  <c:v>13.735507958341522</c:v>
                </c:pt>
                <c:pt idx="798">
                  <c:v>13.588131263509531</c:v>
                </c:pt>
                <c:pt idx="799">
                  <c:v>13.440754568677541</c:v>
                </c:pt>
                <c:pt idx="800">
                  <c:v>13.293377873845552</c:v>
                </c:pt>
                <c:pt idx="801">
                  <c:v>13.175476517979956</c:v>
                </c:pt>
                <c:pt idx="802">
                  <c:v>13.057575162114365</c:v>
                </c:pt>
                <c:pt idx="803">
                  <c:v>12.939673806248772</c:v>
                </c:pt>
                <c:pt idx="804">
                  <c:v>12.792297111416781</c:v>
                </c:pt>
                <c:pt idx="805">
                  <c:v>12.615445077618393</c:v>
                </c:pt>
                <c:pt idx="806">
                  <c:v>12.438593043820005</c:v>
                </c:pt>
                <c:pt idx="807">
                  <c:v>12.261741010021614</c:v>
                </c:pt>
                <c:pt idx="808">
                  <c:v>12.114364315189626</c:v>
                </c:pt>
                <c:pt idx="809">
                  <c:v>11.996462959324033</c:v>
                </c:pt>
                <c:pt idx="810">
                  <c:v>11.878561603458442</c:v>
                </c:pt>
                <c:pt idx="811">
                  <c:v>11.878561603458442</c:v>
                </c:pt>
                <c:pt idx="812">
                  <c:v>11.790135586559245</c:v>
                </c:pt>
                <c:pt idx="813">
                  <c:v>11.672234230693654</c:v>
                </c:pt>
                <c:pt idx="814">
                  <c:v>11.583808213794459</c:v>
                </c:pt>
                <c:pt idx="815">
                  <c:v>11.465906857928868</c:v>
                </c:pt>
                <c:pt idx="816">
                  <c:v>11.377480841029671</c:v>
                </c:pt>
                <c:pt idx="817">
                  <c:v>11.28905482413048</c:v>
                </c:pt>
                <c:pt idx="818">
                  <c:v>11.171153468264885</c:v>
                </c:pt>
                <c:pt idx="819">
                  <c:v>11.082727451365692</c:v>
                </c:pt>
                <c:pt idx="820">
                  <c:v>11.023776773432896</c:v>
                </c:pt>
                <c:pt idx="821">
                  <c:v>10.935350756533699</c:v>
                </c:pt>
                <c:pt idx="822">
                  <c:v>10.846924739634508</c:v>
                </c:pt>
                <c:pt idx="823">
                  <c:v>10.699548044802516</c:v>
                </c:pt>
                <c:pt idx="824">
                  <c:v>10.64059736686972</c:v>
                </c:pt>
                <c:pt idx="825">
                  <c:v>10.522696011004125</c:v>
                </c:pt>
                <c:pt idx="826">
                  <c:v>10.493220672037729</c:v>
                </c:pt>
                <c:pt idx="827">
                  <c:v>10.463745333071332</c:v>
                </c:pt>
                <c:pt idx="828">
                  <c:v>10.434269994104934</c:v>
                </c:pt>
                <c:pt idx="829">
                  <c:v>10.404794655138536</c:v>
                </c:pt>
                <c:pt idx="830">
                  <c:v>10.375319316172135</c:v>
                </c:pt>
                <c:pt idx="831">
                  <c:v>10.375319316172135</c:v>
                </c:pt>
                <c:pt idx="832">
                  <c:v>10.345843977205737</c:v>
                </c:pt>
                <c:pt idx="833">
                  <c:v>10.227942621340146</c:v>
                </c:pt>
                <c:pt idx="834">
                  <c:v>10.119866378463353</c:v>
                </c:pt>
                <c:pt idx="835">
                  <c:v>10.060915700530556</c:v>
                </c:pt>
                <c:pt idx="836">
                  <c:v>10.060915700530556</c:v>
                </c:pt>
                <c:pt idx="837">
                  <c:v>10.031440361564158</c:v>
                </c:pt>
                <c:pt idx="838">
                  <c:v>10.00196502259776</c:v>
                </c:pt>
                <c:pt idx="839">
                  <c:v>10.031440361564158</c:v>
                </c:pt>
                <c:pt idx="840">
                  <c:v>10.060915700530556</c:v>
                </c:pt>
                <c:pt idx="841">
                  <c:v>10.031440361564158</c:v>
                </c:pt>
                <c:pt idx="842">
                  <c:v>10.031440361564158</c:v>
                </c:pt>
                <c:pt idx="843">
                  <c:v>10.031440361564158</c:v>
                </c:pt>
                <c:pt idx="844">
                  <c:v>9.9430143446649648</c:v>
                </c:pt>
                <c:pt idx="845">
                  <c:v>9.9135390056985671</c:v>
                </c:pt>
                <c:pt idx="846">
                  <c:v>9.8545883277657698</c:v>
                </c:pt>
                <c:pt idx="847">
                  <c:v>9.825112988799372</c:v>
                </c:pt>
                <c:pt idx="848">
                  <c:v>9.7956376498329742</c:v>
                </c:pt>
                <c:pt idx="849">
                  <c:v>9.736686971900177</c:v>
                </c:pt>
                <c:pt idx="850">
                  <c:v>9.7072116329337792</c:v>
                </c:pt>
                <c:pt idx="851">
                  <c:v>9.7072116329337792</c:v>
                </c:pt>
                <c:pt idx="852">
                  <c:v>9.6777362939673814</c:v>
                </c:pt>
                <c:pt idx="853">
                  <c:v>9.6482609550009819</c:v>
                </c:pt>
                <c:pt idx="854">
                  <c:v>9.5893102770681864</c:v>
                </c:pt>
                <c:pt idx="855">
                  <c:v>9.5598349381017886</c:v>
                </c:pt>
                <c:pt idx="856">
                  <c:v>9.5303595991353909</c:v>
                </c:pt>
                <c:pt idx="857">
                  <c:v>9.5008842601689931</c:v>
                </c:pt>
                <c:pt idx="858">
                  <c:v>9.4714089212025954</c:v>
                </c:pt>
                <c:pt idx="859">
                  <c:v>9.4419335822361958</c:v>
                </c:pt>
                <c:pt idx="860">
                  <c:v>9.3829829043034003</c:v>
                </c:pt>
                <c:pt idx="861">
                  <c:v>9.3535075653370026</c:v>
                </c:pt>
                <c:pt idx="862">
                  <c:v>9.3240322263706048</c:v>
                </c:pt>
                <c:pt idx="863">
                  <c:v>9.3240322263706048</c:v>
                </c:pt>
                <c:pt idx="864">
                  <c:v>9.3240322263706048</c:v>
                </c:pt>
                <c:pt idx="865">
                  <c:v>9.2945568874042053</c:v>
                </c:pt>
                <c:pt idx="866">
                  <c:v>9.2650815484378075</c:v>
                </c:pt>
                <c:pt idx="867">
                  <c:v>9.235606209471408</c:v>
                </c:pt>
                <c:pt idx="868">
                  <c:v>9.1766555315386142</c:v>
                </c:pt>
                <c:pt idx="869">
                  <c:v>9.1471801925722147</c:v>
                </c:pt>
                <c:pt idx="870">
                  <c:v>9.117704853605817</c:v>
                </c:pt>
                <c:pt idx="871">
                  <c:v>9.117704853605817</c:v>
                </c:pt>
                <c:pt idx="872">
                  <c:v>9.0882295146394192</c:v>
                </c:pt>
                <c:pt idx="873">
                  <c:v>9.0587541756730214</c:v>
                </c:pt>
                <c:pt idx="874">
                  <c:v>9.0292788367066237</c:v>
                </c:pt>
                <c:pt idx="875">
                  <c:v>8.9998034977402241</c:v>
                </c:pt>
                <c:pt idx="876">
                  <c:v>8.9703281587738264</c:v>
                </c:pt>
                <c:pt idx="877">
                  <c:v>8.9703281587738264</c:v>
                </c:pt>
                <c:pt idx="878">
                  <c:v>8.9703281587738264</c:v>
                </c:pt>
                <c:pt idx="879">
                  <c:v>9.0292788367066237</c:v>
                </c:pt>
                <c:pt idx="880">
                  <c:v>9.0292788367066237</c:v>
                </c:pt>
                <c:pt idx="881">
                  <c:v>8.9998034977402241</c:v>
                </c:pt>
                <c:pt idx="882">
                  <c:v>8.9703281587738264</c:v>
                </c:pt>
                <c:pt idx="883">
                  <c:v>8.9703281587738264</c:v>
                </c:pt>
                <c:pt idx="884">
                  <c:v>8.9408528198074286</c:v>
                </c:pt>
                <c:pt idx="885">
                  <c:v>8.9113774808410309</c:v>
                </c:pt>
                <c:pt idx="886">
                  <c:v>8.9113774808410309</c:v>
                </c:pt>
                <c:pt idx="887">
                  <c:v>8.8819021418746331</c:v>
                </c:pt>
                <c:pt idx="888">
                  <c:v>8.8819021418746331</c:v>
                </c:pt>
                <c:pt idx="889">
                  <c:v>8.8327765769306357</c:v>
                </c:pt>
                <c:pt idx="890">
                  <c:v>8.7934761249754363</c:v>
                </c:pt>
                <c:pt idx="891">
                  <c:v>8.7541756730202405</c:v>
                </c:pt>
                <c:pt idx="892">
                  <c:v>8.705050108076243</c:v>
                </c:pt>
                <c:pt idx="893">
                  <c:v>8.6853998820986451</c:v>
                </c:pt>
                <c:pt idx="894">
                  <c:v>8.6460994301434475</c:v>
                </c:pt>
                <c:pt idx="895">
                  <c:v>8.6264492041658478</c:v>
                </c:pt>
                <c:pt idx="896">
                  <c:v>8.5773236392218504</c:v>
                </c:pt>
                <c:pt idx="897">
                  <c:v>8.5380231872666545</c:v>
                </c:pt>
                <c:pt idx="898">
                  <c:v>8.5183729612890566</c:v>
                </c:pt>
                <c:pt idx="899">
                  <c:v>8.4987227353114569</c:v>
                </c:pt>
                <c:pt idx="900">
                  <c:v>8.508547848300255</c:v>
                </c:pt>
                <c:pt idx="901">
                  <c:v>8.4888976223226589</c:v>
                </c:pt>
                <c:pt idx="902">
                  <c:v>8.4692473963450592</c:v>
                </c:pt>
                <c:pt idx="903">
                  <c:v>8.4299469443898598</c:v>
                </c:pt>
                <c:pt idx="904">
                  <c:v>8.390646492434664</c:v>
                </c:pt>
                <c:pt idx="905">
                  <c:v>8.3611711534682644</c:v>
                </c:pt>
                <c:pt idx="906">
                  <c:v>8.3218707015130668</c:v>
                </c:pt>
                <c:pt idx="907">
                  <c:v>8.2923953625466709</c:v>
                </c:pt>
                <c:pt idx="908">
                  <c:v>8.2530949105914733</c:v>
                </c:pt>
                <c:pt idx="909">
                  <c:v>8.2039693456474758</c:v>
                </c:pt>
                <c:pt idx="910">
                  <c:v>8.1744940066810781</c:v>
                </c:pt>
                <c:pt idx="911">
                  <c:v>8.1646688936922764</c:v>
                </c:pt>
                <c:pt idx="912">
                  <c:v>8.1548437807034784</c:v>
                </c:pt>
                <c:pt idx="913">
                  <c:v>8.1155433287482808</c:v>
                </c:pt>
                <c:pt idx="914">
                  <c:v>8.086067989781883</c:v>
                </c:pt>
                <c:pt idx="915">
                  <c:v>8.0369424248378856</c:v>
                </c:pt>
                <c:pt idx="916">
                  <c:v>7.9779917469050901</c:v>
                </c:pt>
                <c:pt idx="917">
                  <c:v>7.9386912949498916</c:v>
                </c:pt>
                <c:pt idx="918">
                  <c:v>7.9190410689722937</c:v>
                </c:pt>
                <c:pt idx="919">
                  <c:v>7.8993908429946957</c:v>
                </c:pt>
                <c:pt idx="920">
                  <c:v>7.8895657300058959</c:v>
                </c:pt>
                <c:pt idx="921">
                  <c:v>7.8600903910394964</c:v>
                </c:pt>
                <c:pt idx="922">
                  <c:v>7.8207899390842996</c:v>
                </c:pt>
                <c:pt idx="923">
                  <c:v>7.8109648260955016</c:v>
                </c:pt>
                <c:pt idx="924">
                  <c:v>7.7913146001179019</c:v>
                </c:pt>
                <c:pt idx="925">
                  <c:v>7.7127136962075067</c:v>
                </c:pt>
                <c:pt idx="926">
                  <c:v>7.6832383572411098</c:v>
                </c:pt>
                <c:pt idx="927">
                  <c:v>7.6341127922971124</c:v>
                </c:pt>
                <c:pt idx="928">
                  <c:v>7.6242876793083116</c:v>
                </c:pt>
                <c:pt idx="929">
                  <c:v>7.6046374533307146</c:v>
                </c:pt>
                <c:pt idx="930">
                  <c:v>7.5653370013755161</c:v>
                </c:pt>
                <c:pt idx="931">
                  <c:v>7.5358616624091184</c:v>
                </c:pt>
                <c:pt idx="932">
                  <c:v>7.4670858714875221</c:v>
                </c:pt>
                <c:pt idx="933">
                  <c:v>7.4081351935547266</c:v>
                </c:pt>
                <c:pt idx="934">
                  <c:v>7.35900962861073</c:v>
                </c:pt>
                <c:pt idx="935">
                  <c:v>7.3491845156219302</c:v>
                </c:pt>
                <c:pt idx="936">
                  <c:v>7.3393594026331304</c:v>
                </c:pt>
                <c:pt idx="937">
                  <c:v>7.3000589506779328</c:v>
                </c:pt>
                <c:pt idx="938">
                  <c:v>7.2902338376891338</c:v>
                </c:pt>
                <c:pt idx="939">
                  <c:v>7.280408724700334</c:v>
                </c:pt>
                <c:pt idx="940">
                  <c:v>7.260758498722736</c:v>
                </c:pt>
                <c:pt idx="941">
                  <c:v>7.2411082727451381</c:v>
                </c:pt>
                <c:pt idx="942">
                  <c:v>7.2214580467675384</c:v>
                </c:pt>
                <c:pt idx="943">
                  <c:v>7.2116329337787386</c:v>
                </c:pt>
                <c:pt idx="944">
                  <c:v>7.1919827078011407</c:v>
                </c:pt>
                <c:pt idx="945">
                  <c:v>7.162507368834742</c:v>
                </c:pt>
                <c:pt idx="946">
                  <c:v>7.1526822558459422</c:v>
                </c:pt>
                <c:pt idx="947">
                  <c:v>7.1330320298683425</c:v>
                </c:pt>
                <c:pt idx="948">
                  <c:v>7.1232069168795444</c:v>
                </c:pt>
                <c:pt idx="949">
                  <c:v>7.1133818038907464</c:v>
                </c:pt>
                <c:pt idx="950">
                  <c:v>7.0937315779131467</c:v>
                </c:pt>
                <c:pt idx="951">
                  <c:v>7.0544311259579482</c:v>
                </c:pt>
                <c:pt idx="952">
                  <c:v>7.0446060129691501</c:v>
                </c:pt>
                <c:pt idx="953">
                  <c:v>7.0347808999803503</c:v>
                </c:pt>
                <c:pt idx="954">
                  <c:v>7.0053055610139507</c:v>
                </c:pt>
                <c:pt idx="955">
                  <c:v>6.9954804480251527</c:v>
                </c:pt>
                <c:pt idx="956">
                  <c:v>6.9758302220475539</c:v>
                </c:pt>
                <c:pt idx="957">
                  <c:v>6.956179996069956</c:v>
                </c:pt>
                <c:pt idx="958">
                  <c:v>6.9267046571035564</c:v>
                </c:pt>
                <c:pt idx="959">
                  <c:v>6.9168795441147584</c:v>
                </c:pt>
                <c:pt idx="960">
                  <c:v>6.9267046571035564</c:v>
                </c:pt>
                <c:pt idx="961">
                  <c:v>6.8874042051483588</c:v>
                </c:pt>
                <c:pt idx="962">
                  <c:v>6.8677539791707609</c:v>
                </c:pt>
                <c:pt idx="963">
                  <c:v>6.8481037531931621</c:v>
                </c:pt>
                <c:pt idx="964">
                  <c:v>6.8284535272155642</c:v>
                </c:pt>
                <c:pt idx="965">
                  <c:v>6.8088033012379645</c:v>
                </c:pt>
                <c:pt idx="966">
                  <c:v>6.8088033012379645</c:v>
                </c:pt>
                <c:pt idx="967">
                  <c:v>6.7989781882491647</c:v>
                </c:pt>
                <c:pt idx="968">
                  <c:v>6.7793279622715668</c:v>
                </c:pt>
                <c:pt idx="969">
                  <c:v>6.7695028492827669</c:v>
                </c:pt>
                <c:pt idx="970">
                  <c:v>6.7400275103163683</c:v>
                </c:pt>
                <c:pt idx="971">
                  <c:v>6.7400275103163683</c:v>
                </c:pt>
                <c:pt idx="972">
                  <c:v>6.7400275103163683</c:v>
                </c:pt>
                <c:pt idx="973">
                  <c:v>6.7203772843387704</c:v>
                </c:pt>
                <c:pt idx="974">
                  <c:v>6.7007270583611724</c:v>
                </c:pt>
                <c:pt idx="975">
                  <c:v>6.6712517193947747</c:v>
                </c:pt>
                <c:pt idx="976">
                  <c:v>6.6712517193947747</c:v>
                </c:pt>
                <c:pt idx="977">
                  <c:v>6.6614266064059731</c:v>
                </c:pt>
                <c:pt idx="978">
                  <c:v>6.6417763804283743</c:v>
                </c:pt>
                <c:pt idx="979">
                  <c:v>6.6221261544507772</c:v>
                </c:pt>
                <c:pt idx="980">
                  <c:v>6.5926508154843768</c:v>
                </c:pt>
                <c:pt idx="981">
                  <c:v>6.5730005895067807</c:v>
                </c:pt>
                <c:pt idx="982">
                  <c:v>6.5730005895067807</c:v>
                </c:pt>
                <c:pt idx="983">
                  <c:v>6.5631754765179799</c:v>
                </c:pt>
                <c:pt idx="984">
                  <c:v>6.5631754765179799</c:v>
                </c:pt>
                <c:pt idx="985">
                  <c:v>6.5337001375515822</c:v>
                </c:pt>
                <c:pt idx="986">
                  <c:v>6.5140499115739825</c:v>
                </c:pt>
                <c:pt idx="987">
                  <c:v>6.4845745726075847</c:v>
                </c:pt>
                <c:pt idx="988">
                  <c:v>6.4649243466299868</c:v>
                </c:pt>
                <c:pt idx="989">
                  <c:v>6.455099233641187</c:v>
                </c:pt>
                <c:pt idx="990">
                  <c:v>6.4452741206523871</c:v>
                </c:pt>
                <c:pt idx="991">
                  <c:v>6.4452741206523871</c:v>
                </c:pt>
                <c:pt idx="992">
                  <c:v>6.4256238946747892</c:v>
                </c:pt>
                <c:pt idx="993">
                  <c:v>6.4157987816859903</c:v>
                </c:pt>
                <c:pt idx="994">
                  <c:v>6.3961485557083906</c:v>
                </c:pt>
                <c:pt idx="995">
                  <c:v>6.3961485557083906</c:v>
                </c:pt>
                <c:pt idx="996">
                  <c:v>6.3961485557083906</c:v>
                </c:pt>
                <c:pt idx="997">
                  <c:v>6.3666732167419928</c:v>
                </c:pt>
                <c:pt idx="998">
                  <c:v>6.3371978777755951</c:v>
                </c:pt>
                <c:pt idx="999">
                  <c:v>6.3077225388091964</c:v>
                </c:pt>
                <c:pt idx="1000">
                  <c:v>6.2880723128315985</c:v>
                </c:pt>
                <c:pt idx="1001">
                  <c:v>6.2782471998427987</c:v>
                </c:pt>
                <c:pt idx="1002">
                  <c:v>6.2684220868539988</c:v>
                </c:pt>
                <c:pt idx="1003">
                  <c:v>6.2585969738652008</c:v>
                </c:pt>
                <c:pt idx="1004">
                  <c:v>6.2487718608764</c:v>
                </c:pt>
                <c:pt idx="1005">
                  <c:v>6.2291216348988012</c:v>
                </c:pt>
                <c:pt idx="1006">
                  <c:v>6.2094714089212033</c:v>
                </c:pt>
                <c:pt idx="1007">
                  <c:v>6.1996462959324035</c:v>
                </c:pt>
                <c:pt idx="1008">
                  <c:v>6.1996462959324035</c:v>
                </c:pt>
                <c:pt idx="1009">
                  <c:v>6.1701709569660048</c:v>
                </c:pt>
                <c:pt idx="1010">
                  <c:v>6.1505207309884069</c:v>
                </c:pt>
                <c:pt idx="1011">
                  <c:v>6.1406956179996071</c:v>
                </c:pt>
                <c:pt idx="1012">
                  <c:v>6.1308705050108072</c:v>
                </c:pt>
                <c:pt idx="1013">
                  <c:v>6.1406956179996071</c:v>
                </c:pt>
                <c:pt idx="1014">
                  <c:v>6.1308705050108072</c:v>
                </c:pt>
                <c:pt idx="1015">
                  <c:v>6.1210453920220083</c:v>
                </c:pt>
                <c:pt idx="1016">
                  <c:v>6.1112202790332093</c:v>
                </c:pt>
                <c:pt idx="1017">
                  <c:v>6.0915700530556105</c:v>
                </c:pt>
                <c:pt idx="1018">
                  <c:v>6.0817449400668115</c:v>
                </c:pt>
                <c:pt idx="1019">
                  <c:v>6.0817449400668115</c:v>
                </c:pt>
                <c:pt idx="1020">
                  <c:v>6.0915700530556105</c:v>
                </c:pt>
                <c:pt idx="1021">
                  <c:v>6.0817449400668115</c:v>
                </c:pt>
                <c:pt idx="1022">
                  <c:v>6.0719198270780117</c:v>
                </c:pt>
                <c:pt idx="1023">
                  <c:v>6.0620947140892127</c:v>
                </c:pt>
                <c:pt idx="1024">
                  <c:v>6.0424444881116131</c:v>
                </c:pt>
                <c:pt idx="1025">
                  <c:v>6.0326193751228141</c:v>
                </c:pt>
                <c:pt idx="1026">
                  <c:v>6.0326193751228141</c:v>
                </c:pt>
                <c:pt idx="1027">
                  <c:v>6.0227942621340143</c:v>
                </c:pt>
                <c:pt idx="1028">
                  <c:v>6.0129691491452153</c:v>
                </c:pt>
                <c:pt idx="1029">
                  <c:v>6.0031440361564155</c:v>
                </c:pt>
                <c:pt idx="1030">
                  <c:v>5.9933189231676165</c:v>
                </c:pt>
                <c:pt idx="1031">
                  <c:v>5.9933189231676165</c:v>
                </c:pt>
                <c:pt idx="1032">
                  <c:v>5.9933189231676165</c:v>
                </c:pt>
                <c:pt idx="1033">
                  <c:v>5.9736686971900177</c:v>
                </c:pt>
                <c:pt idx="1034">
                  <c:v>5.9736686971900177</c:v>
                </c:pt>
                <c:pt idx="1035">
                  <c:v>5.9540184712124198</c:v>
                </c:pt>
                <c:pt idx="1036">
                  <c:v>5.9147180192572222</c:v>
                </c:pt>
                <c:pt idx="1037">
                  <c:v>5.9147180192572222</c:v>
                </c:pt>
                <c:pt idx="1038">
                  <c:v>5.9147180192572222</c:v>
                </c:pt>
                <c:pt idx="1039">
                  <c:v>5.8950677932796225</c:v>
                </c:pt>
                <c:pt idx="1040">
                  <c:v>5.8754175673020246</c:v>
                </c:pt>
                <c:pt idx="1041">
                  <c:v>5.8557673413244258</c:v>
                </c:pt>
                <c:pt idx="1042">
                  <c:v>5.836117115346827</c:v>
                </c:pt>
                <c:pt idx="1043">
                  <c:v>5.836117115346827</c:v>
                </c:pt>
                <c:pt idx="1044">
                  <c:v>5.836117115346827</c:v>
                </c:pt>
                <c:pt idx="1045">
                  <c:v>5.8164668893692282</c:v>
                </c:pt>
                <c:pt idx="1046">
                  <c:v>5.7869915504028295</c:v>
                </c:pt>
                <c:pt idx="1047">
                  <c:v>5.737865985458833</c:v>
                </c:pt>
                <c:pt idx="1048">
                  <c:v>5.737865985458833</c:v>
                </c:pt>
                <c:pt idx="1049">
                  <c:v>5.7280408724700331</c:v>
                </c:pt>
                <c:pt idx="1050">
                  <c:v>5.6985655335036354</c:v>
                </c:pt>
                <c:pt idx="1051">
                  <c:v>5.6887404205148355</c:v>
                </c:pt>
                <c:pt idx="1052">
                  <c:v>5.6887404205148355</c:v>
                </c:pt>
                <c:pt idx="1053">
                  <c:v>5.6592650815484387</c:v>
                </c:pt>
                <c:pt idx="1054">
                  <c:v>5.6494399685596388</c:v>
                </c:pt>
                <c:pt idx="1055">
                  <c:v>5.639614855570839</c:v>
                </c:pt>
                <c:pt idx="1056">
                  <c:v>5.6494399685596388</c:v>
                </c:pt>
                <c:pt idx="1057">
                  <c:v>5.6101395166044412</c:v>
                </c:pt>
                <c:pt idx="1058">
                  <c:v>5.5904892906268424</c:v>
                </c:pt>
                <c:pt idx="1059">
                  <c:v>5.5708390646492436</c:v>
                </c:pt>
                <c:pt idx="1060">
                  <c:v>5.5511888386716457</c:v>
                </c:pt>
                <c:pt idx="1061">
                  <c:v>5.531538612694046</c:v>
                </c:pt>
                <c:pt idx="1062">
                  <c:v>5.5217134997052471</c:v>
                </c:pt>
                <c:pt idx="1063">
                  <c:v>5.531538612694046</c:v>
                </c:pt>
                <c:pt idx="1064">
                  <c:v>5.531538612694046</c:v>
                </c:pt>
                <c:pt idx="1065">
                  <c:v>5.5118883867164481</c:v>
                </c:pt>
                <c:pt idx="1066">
                  <c:v>5.531538612694046</c:v>
                </c:pt>
                <c:pt idx="1067">
                  <c:v>5.5413637256828459</c:v>
                </c:pt>
                <c:pt idx="1068">
                  <c:v>5.5610139516604447</c:v>
                </c:pt>
                <c:pt idx="1069">
                  <c:v>5.5511888386716457</c:v>
                </c:pt>
                <c:pt idx="1070">
                  <c:v>5.5217134997052471</c:v>
                </c:pt>
                <c:pt idx="1071">
                  <c:v>5.4922381607388484</c:v>
                </c:pt>
                <c:pt idx="1072">
                  <c:v>5.4627628217724506</c:v>
                </c:pt>
                <c:pt idx="1073">
                  <c:v>5.4627628217724506</c:v>
                </c:pt>
                <c:pt idx="1074">
                  <c:v>5.4627628217724506</c:v>
                </c:pt>
                <c:pt idx="1075">
                  <c:v>5.4529377087836517</c:v>
                </c:pt>
                <c:pt idx="1076">
                  <c:v>5.4431125957948518</c:v>
                </c:pt>
                <c:pt idx="1077">
                  <c:v>5.433287482806052</c:v>
                </c:pt>
                <c:pt idx="1078">
                  <c:v>5.4234623698172539</c:v>
                </c:pt>
                <c:pt idx="1079">
                  <c:v>5.4234623698172539</c:v>
                </c:pt>
                <c:pt idx="1080">
                  <c:v>5.433287482806052</c:v>
                </c:pt>
                <c:pt idx="1081">
                  <c:v>5.4038121438396542</c:v>
                </c:pt>
                <c:pt idx="1082">
                  <c:v>5.3645116918844566</c:v>
                </c:pt>
                <c:pt idx="1083">
                  <c:v>5.3350363529180589</c:v>
                </c:pt>
                <c:pt idx="1084">
                  <c:v>5.3448614659068578</c:v>
                </c:pt>
                <c:pt idx="1085">
                  <c:v>5.3546865788956577</c:v>
                </c:pt>
                <c:pt idx="1086">
                  <c:v>5.3448614659068578</c:v>
                </c:pt>
                <c:pt idx="1087">
                  <c:v>5.3448614659068578</c:v>
                </c:pt>
                <c:pt idx="1088">
                  <c:v>5.3252112399292599</c:v>
                </c:pt>
                <c:pt idx="1089">
                  <c:v>5.3055610139516611</c:v>
                </c:pt>
                <c:pt idx="1090">
                  <c:v>5.3055610139516611</c:v>
                </c:pt>
                <c:pt idx="1091">
                  <c:v>5.3252112399292599</c:v>
                </c:pt>
                <c:pt idx="1092">
                  <c:v>5.3350363529180589</c:v>
                </c:pt>
                <c:pt idx="1093">
                  <c:v>5.3055610139516611</c:v>
                </c:pt>
                <c:pt idx="1094">
                  <c:v>5.2760856749852625</c:v>
                </c:pt>
                <c:pt idx="1095">
                  <c:v>5.2466103360188647</c:v>
                </c:pt>
                <c:pt idx="1096">
                  <c:v>5.2269601100412659</c:v>
                </c:pt>
                <c:pt idx="1097">
                  <c:v>5.1974847710748673</c:v>
                </c:pt>
                <c:pt idx="1098">
                  <c:v>5.1778345450972694</c:v>
                </c:pt>
                <c:pt idx="1099">
                  <c:v>5.1876596580860674</c:v>
                </c:pt>
                <c:pt idx="1100">
                  <c:v>5.1876596580860674</c:v>
                </c:pt>
                <c:pt idx="1101">
                  <c:v>5.1778345450972694</c:v>
                </c:pt>
                <c:pt idx="1102">
                  <c:v>5.1483592061308698</c:v>
                </c:pt>
                <c:pt idx="1103">
                  <c:v>5.1483592061308698</c:v>
                </c:pt>
                <c:pt idx="1104">
                  <c:v>5.1581843191196697</c:v>
                </c:pt>
                <c:pt idx="1105">
                  <c:v>5.1483592061308698</c:v>
                </c:pt>
                <c:pt idx="1106">
                  <c:v>5.118883867164473</c:v>
                </c:pt>
                <c:pt idx="1107">
                  <c:v>5.0795834152092754</c:v>
                </c:pt>
                <c:pt idx="1108">
                  <c:v>5.0501080762428767</c:v>
                </c:pt>
                <c:pt idx="1109">
                  <c:v>5.0501080762428767</c:v>
                </c:pt>
                <c:pt idx="1110">
                  <c:v>5.0501080762428767</c:v>
                </c:pt>
                <c:pt idx="1111">
                  <c:v>5.0304578502652779</c:v>
                </c:pt>
                <c:pt idx="1112">
                  <c:v>5.0009825112988802</c:v>
                </c:pt>
                <c:pt idx="1113">
                  <c:v>4.9420318333660838</c:v>
                </c:pt>
                <c:pt idx="1114">
                  <c:v>4.9322067203772848</c:v>
                </c:pt>
                <c:pt idx="1115">
                  <c:v>4.9715071723324824</c:v>
                </c:pt>
                <c:pt idx="1116">
                  <c:v>4.9911573983100803</c:v>
                </c:pt>
                <c:pt idx="1117">
                  <c:v>4.9518569463548827</c:v>
                </c:pt>
                <c:pt idx="1118">
                  <c:v>4.9420318333660838</c:v>
                </c:pt>
                <c:pt idx="1119">
                  <c:v>4.912556494399686</c:v>
                </c:pt>
                <c:pt idx="1120">
                  <c:v>4.8732560424444884</c:v>
                </c:pt>
                <c:pt idx="1121">
                  <c:v>4.8536058164668896</c:v>
                </c:pt>
                <c:pt idx="1122">
                  <c:v>4.8437807034780898</c:v>
                </c:pt>
                <c:pt idx="1123">
                  <c:v>4.824130477500491</c:v>
                </c:pt>
                <c:pt idx="1124">
                  <c:v>4.814305364511692</c:v>
                </c:pt>
                <c:pt idx="1125">
                  <c:v>4.8437807034780898</c:v>
                </c:pt>
                <c:pt idx="1126">
                  <c:v>4.8634309294556886</c:v>
                </c:pt>
                <c:pt idx="1127">
                  <c:v>4.8732560424444884</c:v>
                </c:pt>
                <c:pt idx="1128">
                  <c:v>4.8732560424444884</c:v>
                </c:pt>
                <c:pt idx="1129">
                  <c:v>4.8536058164668896</c:v>
                </c:pt>
                <c:pt idx="1130">
                  <c:v>4.824130477500491</c:v>
                </c:pt>
                <c:pt idx="1131">
                  <c:v>4.7848300255452942</c:v>
                </c:pt>
                <c:pt idx="1132">
                  <c:v>4.7553546865788956</c:v>
                </c:pt>
                <c:pt idx="1133">
                  <c:v>4.7258793476124978</c:v>
                </c:pt>
                <c:pt idx="1134">
                  <c:v>4.716054234623698</c:v>
                </c:pt>
                <c:pt idx="1135">
                  <c:v>4.716054234623698</c:v>
                </c:pt>
                <c:pt idx="1136">
                  <c:v>4.7258793476124978</c:v>
                </c:pt>
                <c:pt idx="1137">
                  <c:v>4.716054234623698</c:v>
                </c:pt>
                <c:pt idx="1138">
                  <c:v>4.706229121634899</c:v>
                </c:pt>
                <c:pt idx="1139">
                  <c:v>4.6767537826685013</c:v>
                </c:pt>
                <c:pt idx="1140">
                  <c:v>4.6767537826685013</c:v>
                </c:pt>
                <c:pt idx="1141">
                  <c:v>4.6571035566909025</c:v>
                </c:pt>
                <c:pt idx="1142">
                  <c:v>4.6374533307133037</c:v>
                </c:pt>
                <c:pt idx="1143">
                  <c:v>4.5981528787581061</c:v>
                </c:pt>
                <c:pt idx="1144">
                  <c:v>4.5686775397917083</c:v>
                </c:pt>
                <c:pt idx="1145">
                  <c:v>4.5392022008253097</c:v>
                </c:pt>
                <c:pt idx="1146">
                  <c:v>4.4900766358813131</c:v>
                </c:pt>
                <c:pt idx="1147">
                  <c:v>4.4704264099037143</c:v>
                </c:pt>
                <c:pt idx="1148">
                  <c:v>4.4802515228925133</c:v>
                </c:pt>
                <c:pt idx="1149">
                  <c:v>4.4900766358813131</c:v>
                </c:pt>
                <c:pt idx="1150">
                  <c:v>4.5392022008253097</c:v>
                </c:pt>
                <c:pt idx="1151">
                  <c:v>4.6276282177245038</c:v>
                </c:pt>
                <c:pt idx="1152">
                  <c:v>4.6767537826685013</c:v>
                </c:pt>
                <c:pt idx="1153">
                  <c:v>4.6571035566909025</c:v>
                </c:pt>
                <c:pt idx="1154">
                  <c:v>4.6276282177245038</c:v>
                </c:pt>
                <c:pt idx="1155">
                  <c:v>4.617803104735704</c:v>
                </c:pt>
                <c:pt idx="1156">
                  <c:v>4.607977991746905</c:v>
                </c:pt>
                <c:pt idx="1157">
                  <c:v>4.5981528787581061</c:v>
                </c:pt>
                <c:pt idx="1158">
                  <c:v>4.5588524268029085</c:v>
                </c:pt>
                <c:pt idx="1159">
                  <c:v>4.5588524268029085</c:v>
                </c:pt>
                <c:pt idx="1160">
                  <c:v>4.5490273138141086</c:v>
                </c:pt>
                <c:pt idx="1161">
                  <c:v>4.5490273138141086</c:v>
                </c:pt>
                <c:pt idx="1162">
                  <c:v>4.5490273138141086</c:v>
                </c:pt>
                <c:pt idx="1163">
                  <c:v>4.5392022008253097</c:v>
                </c:pt>
                <c:pt idx="1164">
                  <c:v>4.5490273138141086</c:v>
                </c:pt>
                <c:pt idx="1165">
                  <c:v>4.5293770878365107</c:v>
                </c:pt>
                <c:pt idx="1166">
                  <c:v>4.5293770878365107</c:v>
                </c:pt>
                <c:pt idx="1167">
                  <c:v>4.509726861858911</c:v>
                </c:pt>
                <c:pt idx="1168">
                  <c:v>4.509726861858911</c:v>
                </c:pt>
                <c:pt idx="1169">
                  <c:v>4.4999017488701121</c:v>
                </c:pt>
                <c:pt idx="1170">
                  <c:v>4.509726861858911</c:v>
                </c:pt>
                <c:pt idx="1171">
                  <c:v>4.509726861858911</c:v>
                </c:pt>
                <c:pt idx="1172">
                  <c:v>4.4999017488701121</c:v>
                </c:pt>
                <c:pt idx="1173">
                  <c:v>4.4999017488701121</c:v>
                </c:pt>
                <c:pt idx="1174">
                  <c:v>4.4900766358813131</c:v>
                </c:pt>
                <c:pt idx="1175">
                  <c:v>4.4900766358813131</c:v>
                </c:pt>
                <c:pt idx="1176">
                  <c:v>4.4802515228925133</c:v>
                </c:pt>
                <c:pt idx="1177">
                  <c:v>4.4606012969149145</c:v>
                </c:pt>
                <c:pt idx="1178">
                  <c:v>4.4409510709373166</c:v>
                </c:pt>
                <c:pt idx="1179">
                  <c:v>4.3918255059933191</c:v>
                </c:pt>
                <c:pt idx="1180">
                  <c:v>4.3721752800157203</c:v>
                </c:pt>
                <c:pt idx="1181">
                  <c:v>4.3525250540381215</c:v>
                </c:pt>
                <c:pt idx="1182">
                  <c:v>4.3525250540381215</c:v>
                </c:pt>
                <c:pt idx="1183">
                  <c:v>4.3525250540381215</c:v>
                </c:pt>
                <c:pt idx="1184">
                  <c:v>4.3328748280605236</c:v>
                </c:pt>
                <c:pt idx="1185">
                  <c:v>4.3328748280605236</c:v>
                </c:pt>
                <c:pt idx="1186">
                  <c:v>4.3426999410493226</c:v>
                </c:pt>
                <c:pt idx="1187">
                  <c:v>4.3426999410493226</c:v>
                </c:pt>
                <c:pt idx="1188">
                  <c:v>4.3525250540381215</c:v>
                </c:pt>
                <c:pt idx="1189">
                  <c:v>4.3328748280605236</c:v>
                </c:pt>
                <c:pt idx="1190">
                  <c:v>4.3132246020829239</c:v>
                </c:pt>
                <c:pt idx="1191">
                  <c:v>4.2837492631165262</c:v>
                </c:pt>
                <c:pt idx="1192">
                  <c:v>4.2739241501277263</c:v>
                </c:pt>
                <c:pt idx="1193">
                  <c:v>4.2739241501277263</c:v>
                </c:pt>
                <c:pt idx="1194">
                  <c:v>4.2837492631165262</c:v>
                </c:pt>
                <c:pt idx="1195">
                  <c:v>4.2837492631165262</c:v>
                </c:pt>
                <c:pt idx="1196">
                  <c:v>4.2640990371389274</c:v>
                </c:pt>
                <c:pt idx="1197">
                  <c:v>4.2444488111613294</c:v>
                </c:pt>
                <c:pt idx="1198">
                  <c:v>4.2444488111613294</c:v>
                </c:pt>
                <c:pt idx="1199">
                  <c:v>4.2640990371389274</c:v>
                </c:pt>
                <c:pt idx="1200">
                  <c:v>4.2837492631165262</c:v>
                </c:pt>
                <c:pt idx="1201">
                  <c:v>4.2640990371389274</c:v>
                </c:pt>
                <c:pt idx="1202">
                  <c:v>4.2346236981725296</c:v>
                </c:pt>
                <c:pt idx="1203">
                  <c:v>4.2247985851837297</c:v>
                </c:pt>
                <c:pt idx="1204">
                  <c:v>4.2247985851837297</c:v>
                </c:pt>
                <c:pt idx="1205">
                  <c:v>4.2149734721949299</c:v>
                </c:pt>
                <c:pt idx="1206">
                  <c:v>4.2051483592061309</c:v>
                </c:pt>
                <c:pt idx="1207">
                  <c:v>4.2051483592061309</c:v>
                </c:pt>
                <c:pt idx="1208">
                  <c:v>4.2051483592061309</c:v>
                </c:pt>
                <c:pt idx="1209">
                  <c:v>4.195323246217332</c:v>
                </c:pt>
                <c:pt idx="1210">
                  <c:v>4.2051483592061309</c:v>
                </c:pt>
                <c:pt idx="1211">
                  <c:v>4.2149734721949299</c:v>
                </c:pt>
                <c:pt idx="1212">
                  <c:v>4.2149734721949299</c:v>
                </c:pt>
                <c:pt idx="1213">
                  <c:v>4.2051483592061309</c:v>
                </c:pt>
                <c:pt idx="1214">
                  <c:v>4.1854981332285321</c:v>
                </c:pt>
                <c:pt idx="1215">
                  <c:v>4.1560227942621344</c:v>
                </c:pt>
                <c:pt idx="1216">
                  <c:v>4.1461976812733354</c:v>
                </c:pt>
                <c:pt idx="1217">
                  <c:v>4.1265474552957366</c:v>
                </c:pt>
                <c:pt idx="1218">
                  <c:v>4.1265474552957366</c:v>
                </c:pt>
                <c:pt idx="1219">
                  <c:v>4.1265474552957366</c:v>
                </c:pt>
                <c:pt idx="1220">
                  <c:v>4.1265474552957366</c:v>
                </c:pt>
                <c:pt idx="1221">
                  <c:v>4.1265474552957366</c:v>
                </c:pt>
                <c:pt idx="1222">
                  <c:v>4.1363725682845356</c:v>
                </c:pt>
                <c:pt idx="1223">
                  <c:v>4.1560227942621344</c:v>
                </c:pt>
                <c:pt idx="1224">
                  <c:v>4.1854981332285321</c:v>
                </c:pt>
                <c:pt idx="1225">
                  <c:v>4.2051483592061309</c:v>
                </c:pt>
                <c:pt idx="1226">
                  <c:v>4.1854981332285321</c:v>
                </c:pt>
                <c:pt idx="1227">
                  <c:v>4.1658479072509333</c:v>
                </c:pt>
                <c:pt idx="1228">
                  <c:v>4.1560227942621344</c:v>
                </c:pt>
                <c:pt idx="1229">
                  <c:v>4.1363725682845356</c:v>
                </c:pt>
                <c:pt idx="1230">
                  <c:v>4.1167223423069368</c:v>
                </c:pt>
                <c:pt idx="1231">
                  <c:v>4.1167223423069368</c:v>
                </c:pt>
                <c:pt idx="1232">
                  <c:v>4.1265474552957366</c:v>
                </c:pt>
                <c:pt idx="1233">
                  <c:v>4.1265474552957366</c:v>
                </c:pt>
                <c:pt idx="1234">
                  <c:v>4.1265474552957366</c:v>
                </c:pt>
                <c:pt idx="1235">
                  <c:v>4.1363725682845356</c:v>
                </c:pt>
                <c:pt idx="1236">
                  <c:v>4.1560227942621344</c:v>
                </c:pt>
                <c:pt idx="1237">
                  <c:v>4.1461976812733354</c:v>
                </c:pt>
                <c:pt idx="1238">
                  <c:v>4.1461976812733354</c:v>
                </c:pt>
                <c:pt idx="1239">
                  <c:v>4.1265474552957366</c:v>
                </c:pt>
                <c:pt idx="1240">
                  <c:v>4.1068972293181369</c:v>
                </c:pt>
                <c:pt idx="1241">
                  <c:v>4.087247003340539</c:v>
                </c:pt>
                <c:pt idx="1242">
                  <c:v>4.0774218903517392</c:v>
                </c:pt>
                <c:pt idx="1243">
                  <c:v>4.087247003340539</c:v>
                </c:pt>
                <c:pt idx="1244">
                  <c:v>4.0774218903517392</c:v>
                </c:pt>
                <c:pt idx="1245">
                  <c:v>4.0675967773629393</c:v>
                </c:pt>
                <c:pt idx="1246">
                  <c:v>4.0675967773629393</c:v>
                </c:pt>
                <c:pt idx="1247">
                  <c:v>4.0675967773629393</c:v>
                </c:pt>
                <c:pt idx="1248">
                  <c:v>4.0675967773629393</c:v>
                </c:pt>
                <c:pt idx="1249">
                  <c:v>4.0479465513853414</c:v>
                </c:pt>
                <c:pt idx="1250">
                  <c:v>4.0381214383965425</c:v>
                </c:pt>
                <c:pt idx="1251">
                  <c:v>4.0282963254077426</c:v>
                </c:pt>
                <c:pt idx="1252">
                  <c:v>4.0184712124189428</c:v>
                </c:pt>
                <c:pt idx="1253">
                  <c:v>4.0184712124189428</c:v>
                </c:pt>
                <c:pt idx="1254">
                  <c:v>4.0086460994301429</c:v>
                </c:pt>
                <c:pt idx="1255">
                  <c:v>4.0184712124189428</c:v>
                </c:pt>
                <c:pt idx="1256">
                  <c:v>3.9988209864413449</c:v>
                </c:pt>
                <c:pt idx="1257">
                  <c:v>3.9791707604637452</c:v>
                </c:pt>
                <c:pt idx="1258">
                  <c:v>3.9791707604637452</c:v>
                </c:pt>
                <c:pt idx="1259">
                  <c:v>3.9791707604637452</c:v>
                </c:pt>
                <c:pt idx="1260">
                  <c:v>3.988995873452545</c:v>
                </c:pt>
                <c:pt idx="1261">
                  <c:v>3.9595205344861468</c:v>
                </c:pt>
                <c:pt idx="1262">
                  <c:v>3.9496954214973479</c:v>
                </c:pt>
                <c:pt idx="1263">
                  <c:v>3.939870308508548</c:v>
                </c:pt>
                <c:pt idx="1264">
                  <c:v>3.9202200825309492</c:v>
                </c:pt>
                <c:pt idx="1265">
                  <c:v>3.9005698565533509</c:v>
                </c:pt>
                <c:pt idx="1266">
                  <c:v>3.9005698565533509</c:v>
                </c:pt>
                <c:pt idx="1267">
                  <c:v>3.9005698565533509</c:v>
                </c:pt>
                <c:pt idx="1268">
                  <c:v>3.9005698565533509</c:v>
                </c:pt>
                <c:pt idx="1269">
                  <c:v>3.890744743564551</c:v>
                </c:pt>
                <c:pt idx="1270">
                  <c:v>3.8809196305757521</c:v>
                </c:pt>
                <c:pt idx="1271">
                  <c:v>3.9005698565533509</c:v>
                </c:pt>
                <c:pt idx="1272">
                  <c:v>3.9103949695421498</c:v>
                </c:pt>
                <c:pt idx="1273">
                  <c:v>3.9005698565533509</c:v>
                </c:pt>
                <c:pt idx="1274">
                  <c:v>3.890744743564551</c:v>
                </c:pt>
                <c:pt idx="1275">
                  <c:v>3.8612694045981528</c:v>
                </c:pt>
                <c:pt idx="1276">
                  <c:v>3.8416191786205549</c:v>
                </c:pt>
                <c:pt idx="1277">
                  <c:v>3.8317940656317551</c:v>
                </c:pt>
                <c:pt idx="1278">
                  <c:v>3.8317940656317551</c:v>
                </c:pt>
                <c:pt idx="1279">
                  <c:v>3.8317940656317551</c:v>
                </c:pt>
                <c:pt idx="1280">
                  <c:v>3.8317940656317551</c:v>
                </c:pt>
                <c:pt idx="1281">
                  <c:v>3.8219689526429552</c:v>
                </c:pt>
                <c:pt idx="1282">
                  <c:v>3.8219689526429552</c:v>
                </c:pt>
                <c:pt idx="1283">
                  <c:v>3.8219689526429552</c:v>
                </c:pt>
                <c:pt idx="1284">
                  <c:v>3.8219689526429552</c:v>
                </c:pt>
                <c:pt idx="1285">
                  <c:v>3.8121438396541558</c:v>
                </c:pt>
                <c:pt idx="1286">
                  <c:v>3.8023187266653573</c:v>
                </c:pt>
                <c:pt idx="1287">
                  <c:v>3.8023187266653573</c:v>
                </c:pt>
                <c:pt idx="1288">
                  <c:v>3.8317940656317551</c:v>
                </c:pt>
                <c:pt idx="1289">
                  <c:v>3.8317940656317551</c:v>
                </c:pt>
                <c:pt idx="1290">
                  <c:v>3.8121438396541558</c:v>
                </c:pt>
                <c:pt idx="1291">
                  <c:v>3.7924936136765579</c:v>
                </c:pt>
                <c:pt idx="1292">
                  <c:v>3.7826685006877581</c:v>
                </c:pt>
                <c:pt idx="1293">
                  <c:v>3.7728433876989582</c:v>
                </c:pt>
                <c:pt idx="1294">
                  <c:v>3.7728433876989582</c:v>
                </c:pt>
                <c:pt idx="1295">
                  <c:v>3.7728433876989582</c:v>
                </c:pt>
                <c:pt idx="1296">
                  <c:v>3.7728433876989582</c:v>
                </c:pt>
                <c:pt idx="1297">
                  <c:v>3.7531931617213603</c:v>
                </c:pt>
                <c:pt idx="1298">
                  <c:v>3.7335429357437611</c:v>
                </c:pt>
                <c:pt idx="1299">
                  <c:v>3.7138927097661623</c:v>
                </c:pt>
                <c:pt idx="1300">
                  <c:v>3.6745922578109651</c:v>
                </c:pt>
                <c:pt idx="1301">
                  <c:v>3.6451169188445669</c:v>
                </c:pt>
                <c:pt idx="1302">
                  <c:v>3.6156415798781683</c:v>
                </c:pt>
                <c:pt idx="1303">
                  <c:v>3.5959913539005703</c:v>
                </c:pt>
                <c:pt idx="1304">
                  <c:v>3.5959913539005703</c:v>
                </c:pt>
                <c:pt idx="1305">
                  <c:v>3.5861662409117709</c:v>
                </c:pt>
                <c:pt idx="1306">
                  <c:v>3.5566909019453732</c:v>
                </c:pt>
                <c:pt idx="1307">
                  <c:v>3.5370406759677739</c:v>
                </c:pt>
                <c:pt idx="1308">
                  <c:v>3.5272155629789741</c:v>
                </c:pt>
                <c:pt idx="1309">
                  <c:v>3.4977402240125763</c:v>
                </c:pt>
                <c:pt idx="1310">
                  <c:v>3.4584397720573792</c:v>
                </c:pt>
                <c:pt idx="1311">
                  <c:v>3.4191393201021811</c:v>
                </c:pt>
                <c:pt idx="1312">
                  <c:v>3.3994890941245823</c:v>
                </c:pt>
                <c:pt idx="1313">
                  <c:v>3.3601886421693852</c:v>
                </c:pt>
                <c:pt idx="1314">
                  <c:v>3.3110630772253886</c:v>
                </c:pt>
                <c:pt idx="1315">
                  <c:v>3.3208881902141871</c:v>
                </c:pt>
                <c:pt idx="1316">
                  <c:v>3.3208881902141871</c:v>
                </c:pt>
                <c:pt idx="1317">
                  <c:v>3.3110630772253886</c:v>
                </c:pt>
                <c:pt idx="1318">
                  <c:v>3.3012379642365892</c:v>
                </c:pt>
                <c:pt idx="1319">
                  <c:v>3.3012379642365892</c:v>
                </c:pt>
                <c:pt idx="1320">
                  <c:v>3.3110630772253886</c:v>
                </c:pt>
                <c:pt idx="1321">
                  <c:v>3.28158773825899</c:v>
                </c:pt>
                <c:pt idx="1322">
                  <c:v>3.2619375122813916</c:v>
                </c:pt>
                <c:pt idx="1323">
                  <c:v>3.2521123992925922</c:v>
                </c:pt>
                <c:pt idx="1324">
                  <c:v>3.2422872863037924</c:v>
                </c:pt>
                <c:pt idx="1325">
                  <c:v>3.2324621733149934</c:v>
                </c:pt>
                <c:pt idx="1326">
                  <c:v>3.2226370603261936</c:v>
                </c:pt>
                <c:pt idx="1327">
                  <c:v>3.2128119473373946</c:v>
                </c:pt>
                <c:pt idx="1328">
                  <c:v>3.2029868343485952</c:v>
                </c:pt>
                <c:pt idx="1329">
                  <c:v>3.1931617213597963</c:v>
                </c:pt>
                <c:pt idx="1330">
                  <c:v>3.1931617213597963</c:v>
                </c:pt>
                <c:pt idx="1331">
                  <c:v>3.2029868343485952</c:v>
                </c:pt>
                <c:pt idx="1332">
                  <c:v>3.2029868343485952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B-4F81-BB55-1254596AE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639199"/>
        <c:axId val="1721651263"/>
      </c:areaChart>
      <c:lineChart>
        <c:grouping val="standard"/>
        <c:varyColors val="0"/>
        <c:ser>
          <c:idx val="0"/>
          <c:order val="0"/>
          <c:tx>
            <c:strRef>
              <c:f>'FRED Graph Chart (2)'!$B$11</c:f>
              <c:strCache>
                <c:ptCount val="1"/>
                <c:pt idx="0">
                  <c:v> Dollar PP (Dec. '12 to Oct. '21) </c:v>
                </c:pt>
              </c:strCache>
            </c:strRef>
          </c:tx>
          <c:spPr>
            <a:ln w="34925" cap="rnd">
              <a:solidFill>
                <a:schemeClr val="bg1">
                  <a:lumMod val="8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'FRED Graph Chart (2)'!$A$12:$A$1344</c:f>
              <c:numCache>
                <c:formatCode>yyyy</c:formatCode>
                <c:ptCount val="1333"/>
                <c:pt idx="0">
                  <c:v>4719</c:v>
                </c:pt>
                <c:pt idx="1">
                  <c:v>4750</c:v>
                </c:pt>
                <c:pt idx="2">
                  <c:v>4781</c:v>
                </c:pt>
                <c:pt idx="3">
                  <c:v>4809</c:v>
                </c:pt>
                <c:pt idx="4">
                  <c:v>4840</c:v>
                </c:pt>
                <c:pt idx="5">
                  <c:v>4870</c:v>
                </c:pt>
                <c:pt idx="6">
                  <c:v>4901</c:v>
                </c:pt>
                <c:pt idx="7">
                  <c:v>4931</c:v>
                </c:pt>
                <c:pt idx="8">
                  <c:v>4962</c:v>
                </c:pt>
                <c:pt idx="9">
                  <c:v>4993</c:v>
                </c:pt>
                <c:pt idx="10">
                  <c:v>5023</c:v>
                </c:pt>
                <c:pt idx="11">
                  <c:v>5054</c:v>
                </c:pt>
                <c:pt idx="12">
                  <c:v>5084</c:v>
                </c:pt>
                <c:pt idx="13">
                  <c:v>5115</c:v>
                </c:pt>
                <c:pt idx="14">
                  <c:v>5146</c:v>
                </c:pt>
                <c:pt idx="15">
                  <c:v>5174</c:v>
                </c:pt>
                <c:pt idx="16">
                  <c:v>5205</c:v>
                </c:pt>
                <c:pt idx="17">
                  <c:v>5235</c:v>
                </c:pt>
                <c:pt idx="18">
                  <c:v>5266</c:v>
                </c:pt>
                <c:pt idx="19">
                  <c:v>5296</c:v>
                </c:pt>
                <c:pt idx="20">
                  <c:v>5327</c:v>
                </c:pt>
                <c:pt idx="21">
                  <c:v>5358</c:v>
                </c:pt>
                <c:pt idx="22">
                  <c:v>5388</c:v>
                </c:pt>
                <c:pt idx="23">
                  <c:v>5419</c:v>
                </c:pt>
                <c:pt idx="24">
                  <c:v>5449</c:v>
                </c:pt>
                <c:pt idx="25">
                  <c:v>5480</c:v>
                </c:pt>
                <c:pt idx="26">
                  <c:v>5511</c:v>
                </c:pt>
                <c:pt idx="27">
                  <c:v>5539</c:v>
                </c:pt>
                <c:pt idx="28">
                  <c:v>5570</c:v>
                </c:pt>
                <c:pt idx="29">
                  <c:v>5600</c:v>
                </c:pt>
                <c:pt idx="30">
                  <c:v>5631</c:v>
                </c:pt>
                <c:pt idx="31">
                  <c:v>5661</c:v>
                </c:pt>
                <c:pt idx="32">
                  <c:v>5692</c:v>
                </c:pt>
                <c:pt idx="33">
                  <c:v>5723</c:v>
                </c:pt>
                <c:pt idx="34">
                  <c:v>5753</c:v>
                </c:pt>
                <c:pt idx="35">
                  <c:v>5784</c:v>
                </c:pt>
                <c:pt idx="36">
                  <c:v>5814</c:v>
                </c:pt>
                <c:pt idx="37">
                  <c:v>5845</c:v>
                </c:pt>
                <c:pt idx="38">
                  <c:v>5876</c:v>
                </c:pt>
                <c:pt idx="39">
                  <c:v>5905</c:v>
                </c:pt>
                <c:pt idx="40">
                  <c:v>5936</c:v>
                </c:pt>
                <c:pt idx="41">
                  <c:v>5966</c:v>
                </c:pt>
                <c:pt idx="42">
                  <c:v>5997</c:v>
                </c:pt>
                <c:pt idx="43">
                  <c:v>6027</c:v>
                </c:pt>
                <c:pt idx="44">
                  <c:v>6058</c:v>
                </c:pt>
                <c:pt idx="45">
                  <c:v>6089</c:v>
                </c:pt>
                <c:pt idx="46">
                  <c:v>6119</c:v>
                </c:pt>
                <c:pt idx="47">
                  <c:v>6150</c:v>
                </c:pt>
                <c:pt idx="48">
                  <c:v>6180</c:v>
                </c:pt>
                <c:pt idx="49">
                  <c:v>6211</c:v>
                </c:pt>
                <c:pt idx="50">
                  <c:v>6242</c:v>
                </c:pt>
                <c:pt idx="51">
                  <c:v>6270</c:v>
                </c:pt>
                <c:pt idx="52">
                  <c:v>6301</c:v>
                </c:pt>
                <c:pt idx="53">
                  <c:v>6331</c:v>
                </c:pt>
                <c:pt idx="54">
                  <c:v>6362</c:v>
                </c:pt>
                <c:pt idx="55">
                  <c:v>6392</c:v>
                </c:pt>
                <c:pt idx="56">
                  <c:v>6423</c:v>
                </c:pt>
                <c:pt idx="57">
                  <c:v>6454</c:v>
                </c:pt>
                <c:pt idx="58">
                  <c:v>6484</c:v>
                </c:pt>
                <c:pt idx="59">
                  <c:v>6515</c:v>
                </c:pt>
                <c:pt idx="60">
                  <c:v>6545</c:v>
                </c:pt>
                <c:pt idx="61">
                  <c:v>6576</c:v>
                </c:pt>
                <c:pt idx="62">
                  <c:v>6607</c:v>
                </c:pt>
                <c:pt idx="63">
                  <c:v>6635</c:v>
                </c:pt>
                <c:pt idx="64">
                  <c:v>6666</c:v>
                </c:pt>
                <c:pt idx="65">
                  <c:v>6696</c:v>
                </c:pt>
                <c:pt idx="66">
                  <c:v>6727</c:v>
                </c:pt>
                <c:pt idx="67">
                  <c:v>6757</c:v>
                </c:pt>
                <c:pt idx="68">
                  <c:v>6788</c:v>
                </c:pt>
                <c:pt idx="69">
                  <c:v>6819</c:v>
                </c:pt>
                <c:pt idx="70">
                  <c:v>6849</c:v>
                </c:pt>
                <c:pt idx="71">
                  <c:v>6880</c:v>
                </c:pt>
                <c:pt idx="72">
                  <c:v>6910</c:v>
                </c:pt>
                <c:pt idx="73">
                  <c:v>6941</c:v>
                </c:pt>
                <c:pt idx="74">
                  <c:v>6972</c:v>
                </c:pt>
                <c:pt idx="75">
                  <c:v>7000</c:v>
                </c:pt>
                <c:pt idx="76">
                  <c:v>7031</c:v>
                </c:pt>
                <c:pt idx="77">
                  <c:v>7061</c:v>
                </c:pt>
                <c:pt idx="78">
                  <c:v>7092</c:v>
                </c:pt>
                <c:pt idx="79">
                  <c:v>7122</c:v>
                </c:pt>
                <c:pt idx="80">
                  <c:v>7153</c:v>
                </c:pt>
                <c:pt idx="81">
                  <c:v>7184</c:v>
                </c:pt>
                <c:pt idx="82">
                  <c:v>7214</c:v>
                </c:pt>
                <c:pt idx="83">
                  <c:v>7245</c:v>
                </c:pt>
                <c:pt idx="84">
                  <c:v>7275</c:v>
                </c:pt>
                <c:pt idx="85">
                  <c:v>7306</c:v>
                </c:pt>
                <c:pt idx="86">
                  <c:v>7337</c:v>
                </c:pt>
                <c:pt idx="87">
                  <c:v>7366</c:v>
                </c:pt>
                <c:pt idx="88">
                  <c:v>7397</c:v>
                </c:pt>
                <c:pt idx="89">
                  <c:v>7427</c:v>
                </c:pt>
                <c:pt idx="90">
                  <c:v>7458</c:v>
                </c:pt>
                <c:pt idx="91">
                  <c:v>7488</c:v>
                </c:pt>
                <c:pt idx="92">
                  <c:v>7519</c:v>
                </c:pt>
                <c:pt idx="93">
                  <c:v>7550</c:v>
                </c:pt>
                <c:pt idx="94">
                  <c:v>7580</c:v>
                </c:pt>
                <c:pt idx="95">
                  <c:v>7611</c:v>
                </c:pt>
                <c:pt idx="96">
                  <c:v>7641</c:v>
                </c:pt>
                <c:pt idx="97">
                  <c:v>7672</c:v>
                </c:pt>
                <c:pt idx="98">
                  <c:v>7703</c:v>
                </c:pt>
                <c:pt idx="99">
                  <c:v>7731</c:v>
                </c:pt>
                <c:pt idx="100">
                  <c:v>7762</c:v>
                </c:pt>
                <c:pt idx="101">
                  <c:v>7792</c:v>
                </c:pt>
                <c:pt idx="102">
                  <c:v>7823</c:v>
                </c:pt>
                <c:pt idx="103">
                  <c:v>7853</c:v>
                </c:pt>
                <c:pt idx="104">
                  <c:v>7884</c:v>
                </c:pt>
                <c:pt idx="105">
                  <c:v>7915</c:v>
                </c:pt>
                <c:pt idx="106">
                  <c:v>7945</c:v>
                </c:pt>
                <c:pt idx="107">
                  <c:v>7976</c:v>
                </c:pt>
                <c:pt idx="108">
                  <c:v>8006</c:v>
                </c:pt>
                <c:pt idx="109">
                  <c:v>8037</c:v>
                </c:pt>
                <c:pt idx="110">
                  <c:v>8068</c:v>
                </c:pt>
                <c:pt idx="111">
                  <c:v>8096</c:v>
                </c:pt>
                <c:pt idx="112">
                  <c:v>8127</c:v>
                </c:pt>
                <c:pt idx="113">
                  <c:v>8157</c:v>
                </c:pt>
                <c:pt idx="114">
                  <c:v>8188</c:v>
                </c:pt>
                <c:pt idx="115">
                  <c:v>8218</c:v>
                </c:pt>
                <c:pt idx="116">
                  <c:v>8249</c:v>
                </c:pt>
                <c:pt idx="117">
                  <c:v>8280</c:v>
                </c:pt>
                <c:pt idx="118">
                  <c:v>8310</c:v>
                </c:pt>
                <c:pt idx="119">
                  <c:v>8341</c:v>
                </c:pt>
                <c:pt idx="120">
                  <c:v>8371</c:v>
                </c:pt>
                <c:pt idx="121">
                  <c:v>8402</c:v>
                </c:pt>
                <c:pt idx="122">
                  <c:v>8433</c:v>
                </c:pt>
                <c:pt idx="123">
                  <c:v>8461</c:v>
                </c:pt>
                <c:pt idx="124">
                  <c:v>8492</c:v>
                </c:pt>
                <c:pt idx="125">
                  <c:v>8522</c:v>
                </c:pt>
                <c:pt idx="126">
                  <c:v>8553</c:v>
                </c:pt>
                <c:pt idx="127">
                  <c:v>8583</c:v>
                </c:pt>
                <c:pt idx="128">
                  <c:v>8614</c:v>
                </c:pt>
                <c:pt idx="129">
                  <c:v>8645</c:v>
                </c:pt>
                <c:pt idx="130">
                  <c:v>8675</c:v>
                </c:pt>
                <c:pt idx="131">
                  <c:v>8706</c:v>
                </c:pt>
                <c:pt idx="132">
                  <c:v>8736</c:v>
                </c:pt>
                <c:pt idx="133">
                  <c:v>8767</c:v>
                </c:pt>
                <c:pt idx="134">
                  <c:v>8798</c:v>
                </c:pt>
                <c:pt idx="135">
                  <c:v>8827</c:v>
                </c:pt>
                <c:pt idx="136">
                  <c:v>8858</c:v>
                </c:pt>
                <c:pt idx="137">
                  <c:v>8888</c:v>
                </c:pt>
                <c:pt idx="138">
                  <c:v>8919</c:v>
                </c:pt>
                <c:pt idx="139">
                  <c:v>8949</c:v>
                </c:pt>
                <c:pt idx="140">
                  <c:v>8980</c:v>
                </c:pt>
                <c:pt idx="141">
                  <c:v>9011</c:v>
                </c:pt>
                <c:pt idx="142">
                  <c:v>9041</c:v>
                </c:pt>
                <c:pt idx="143">
                  <c:v>9072</c:v>
                </c:pt>
                <c:pt idx="144">
                  <c:v>9102</c:v>
                </c:pt>
                <c:pt idx="145">
                  <c:v>9133</c:v>
                </c:pt>
                <c:pt idx="146">
                  <c:v>9164</c:v>
                </c:pt>
                <c:pt idx="147">
                  <c:v>9192</c:v>
                </c:pt>
                <c:pt idx="148">
                  <c:v>9223</c:v>
                </c:pt>
                <c:pt idx="149">
                  <c:v>9253</c:v>
                </c:pt>
                <c:pt idx="150">
                  <c:v>9284</c:v>
                </c:pt>
                <c:pt idx="151">
                  <c:v>9314</c:v>
                </c:pt>
                <c:pt idx="152">
                  <c:v>9345</c:v>
                </c:pt>
                <c:pt idx="153">
                  <c:v>9376</c:v>
                </c:pt>
                <c:pt idx="154">
                  <c:v>9406</c:v>
                </c:pt>
                <c:pt idx="155">
                  <c:v>9437</c:v>
                </c:pt>
                <c:pt idx="156">
                  <c:v>9467</c:v>
                </c:pt>
                <c:pt idx="157">
                  <c:v>9498</c:v>
                </c:pt>
                <c:pt idx="158">
                  <c:v>9529</c:v>
                </c:pt>
                <c:pt idx="159">
                  <c:v>9557</c:v>
                </c:pt>
                <c:pt idx="160">
                  <c:v>9588</c:v>
                </c:pt>
                <c:pt idx="161">
                  <c:v>9618</c:v>
                </c:pt>
                <c:pt idx="162">
                  <c:v>9649</c:v>
                </c:pt>
                <c:pt idx="163">
                  <c:v>9679</c:v>
                </c:pt>
                <c:pt idx="164">
                  <c:v>9710</c:v>
                </c:pt>
                <c:pt idx="165">
                  <c:v>9741</c:v>
                </c:pt>
                <c:pt idx="166">
                  <c:v>9771</c:v>
                </c:pt>
                <c:pt idx="167">
                  <c:v>9802</c:v>
                </c:pt>
                <c:pt idx="168">
                  <c:v>9832</c:v>
                </c:pt>
                <c:pt idx="169">
                  <c:v>9863</c:v>
                </c:pt>
                <c:pt idx="170">
                  <c:v>9894</c:v>
                </c:pt>
                <c:pt idx="171">
                  <c:v>9922</c:v>
                </c:pt>
                <c:pt idx="172">
                  <c:v>9953</c:v>
                </c:pt>
                <c:pt idx="173">
                  <c:v>9983</c:v>
                </c:pt>
                <c:pt idx="174">
                  <c:v>10014</c:v>
                </c:pt>
                <c:pt idx="175">
                  <c:v>10044</c:v>
                </c:pt>
                <c:pt idx="176">
                  <c:v>10075</c:v>
                </c:pt>
                <c:pt idx="177">
                  <c:v>10106</c:v>
                </c:pt>
                <c:pt idx="178">
                  <c:v>10136</c:v>
                </c:pt>
                <c:pt idx="179">
                  <c:v>10167</c:v>
                </c:pt>
                <c:pt idx="180">
                  <c:v>10197</c:v>
                </c:pt>
                <c:pt idx="181">
                  <c:v>10228</c:v>
                </c:pt>
                <c:pt idx="182">
                  <c:v>10259</c:v>
                </c:pt>
                <c:pt idx="183">
                  <c:v>10288</c:v>
                </c:pt>
                <c:pt idx="184">
                  <c:v>10319</c:v>
                </c:pt>
                <c:pt idx="185">
                  <c:v>10349</c:v>
                </c:pt>
                <c:pt idx="186">
                  <c:v>10380</c:v>
                </c:pt>
                <c:pt idx="187">
                  <c:v>10410</c:v>
                </c:pt>
                <c:pt idx="188">
                  <c:v>10441</c:v>
                </c:pt>
                <c:pt idx="189">
                  <c:v>10472</c:v>
                </c:pt>
                <c:pt idx="190">
                  <c:v>10502</c:v>
                </c:pt>
                <c:pt idx="191">
                  <c:v>10533</c:v>
                </c:pt>
                <c:pt idx="192">
                  <c:v>10563</c:v>
                </c:pt>
                <c:pt idx="193">
                  <c:v>10594</c:v>
                </c:pt>
                <c:pt idx="194">
                  <c:v>10625</c:v>
                </c:pt>
                <c:pt idx="195">
                  <c:v>10653</c:v>
                </c:pt>
                <c:pt idx="196">
                  <c:v>10684</c:v>
                </c:pt>
                <c:pt idx="197">
                  <c:v>10714</c:v>
                </c:pt>
                <c:pt idx="198">
                  <c:v>10745</c:v>
                </c:pt>
                <c:pt idx="199">
                  <c:v>10775</c:v>
                </c:pt>
                <c:pt idx="200">
                  <c:v>10806</c:v>
                </c:pt>
                <c:pt idx="201">
                  <c:v>10837</c:v>
                </c:pt>
                <c:pt idx="202">
                  <c:v>10867</c:v>
                </c:pt>
                <c:pt idx="203">
                  <c:v>10898</c:v>
                </c:pt>
                <c:pt idx="204">
                  <c:v>10928</c:v>
                </c:pt>
                <c:pt idx="205">
                  <c:v>10959</c:v>
                </c:pt>
                <c:pt idx="206">
                  <c:v>10990</c:v>
                </c:pt>
                <c:pt idx="207">
                  <c:v>11018</c:v>
                </c:pt>
                <c:pt idx="208">
                  <c:v>11049</c:v>
                </c:pt>
                <c:pt idx="209">
                  <c:v>11079</c:v>
                </c:pt>
                <c:pt idx="210">
                  <c:v>11110</c:v>
                </c:pt>
                <c:pt idx="211">
                  <c:v>11140</c:v>
                </c:pt>
                <c:pt idx="212">
                  <c:v>11171</c:v>
                </c:pt>
                <c:pt idx="213">
                  <c:v>11202</c:v>
                </c:pt>
                <c:pt idx="214">
                  <c:v>11232</c:v>
                </c:pt>
                <c:pt idx="215">
                  <c:v>11263</c:v>
                </c:pt>
                <c:pt idx="216">
                  <c:v>11293</c:v>
                </c:pt>
                <c:pt idx="217">
                  <c:v>11324</c:v>
                </c:pt>
                <c:pt idx="218">
                  <c:v>11355</c:v>
                </c:pt>
                <c:pt idx="219">
                  <c:v>11383</c:v>
                </c:pt>
                <c:pt idx="220">
                  <c:v>11414</c:v>
                </c:pt>
                <c:pt idx="221">
                  <c:v>11444</c:v>
                </c:pt>
                <c:pt idx="222">
                  <c:v>11475</c:v>
                </c:pt>
                <c:pt idx="223">
                  <c:v>11505</c:v>
                </c:pt>
                <c:pt idx="224">
                  <c:v>11536</c:v>
                </c:pt>
                <c:pt idx="225">
                  <c:v>11567</c:v>
                </c:pt>
                <c:pt idx="226">
                  <c:v>11597</c:v>
                </c:pt>
                <c:pt idx="227">
                  <c:v>11628</c:v>
                </c:pt>
                <c:pt idx="228">
                  <c:v>11658</c:v>
                </c:pt>
                <c:pt idx="229">
                  <c:v>11689</c:v>
                </c:pt>
                <c:pt idx="230">
                  <c:v>11720</c:v>
                </c:pt>
                <c:pt idx="231">
                  <c:v>11749</c:v>
                </c:pt>
                <c:pt idx="232">
                  <c:v>11780</c:v>
                </c:pt>
                <c:pt idx="233">
                  <c:v>11810</c:v>
                </c:pt>
                <c:pt idx="234">
                  <c:v>11841</c:v>
                </c:pt>
                <c:pt idx="235">
                  <c:v>11871</c:v>
                </c:pt>
                <c:pt idx="236">
                  <c:v>11902</c:v>
                </c:pt>
                <c:pt idx="237">
                  <c:v>11933</c:v>
                </c:pt>
                <c:pt idx="238">
                  <c:v>11963</c:v>
                </c:pt>
                <c:pt idx="239">
                  <c:v>11994</c:v>
                </c:pt>
                <c:pt idx="240">
                  <c:v>12024</c:v>
                </c:pt>
                <c:pt idx="241">
                  <c:v>12055</c:v>
                </c:pt>
                <c:pt idx="242">
                  <c:v>12086</c:v>
                </c:pt>
                <c:pt idx="243">
                  <c:v>12114</c:v>
                </c:pt>
                <c:pt idx="244">
                  <c:v>12145</c:v>
                </c:pt>
                <c:pt idx="245">
                  <c:v>12175</c:v>
                </c:pt>
                <c:pt idx="246">
                  <c:v>12206</c:v>
                </c:pt>
                <c:pt idx="247">
                  <c:v>12236</c:v>
                </c:pt>
                <c:pt idx="248">
                  <c:v>12267</c:v>
                </c:pt>
                <c:pt idx="249">
                  <c:v>12298</c:v>
                </c:pt>
                <c:pt idx="250">
                  <c:v>12328</c:v>
                </c:pt>
                <c:pt idx="251">
                  <c:v>12359</c:v>
                </c:pt>
                <c:pt idx="252">
                  <c:v>12389</c:v>
                </c:pt>
                <c:pt idx="253">
                  <c:v>12420</c:v>
                </c:pt>
                <c:pt idx="254">
                  <c:v>12451</c:v>
                </c:pt>
                <c:pt idx="255">
                  <c:v>12479</c:v>
                </c:pt>
                <c:pt idx="256">
                  <c:v>12510</c:v>
                </c:pt>
                <c:pt idx="257">
                  <c:v>12540</c:v>
                </c:pt>
                <c:pt idx="258">
                  <c:v>12571</c:v>
                </c:pt>
                <c:pt idx="259">
                  <c:v>12601</c:v>
                </c:pt>
                <c:pt idx="260">
                  <c:v>12632</c:v>
                </c:pt>
                <c:pt idx="261">
                  <c:v>12663</c:v>
                </c:pt>
                <c:pt idx="262">
                  <c:v>12693</c:v>
                </c:pt>
                <c:pt idx="263">
                  <c:v>12724</c:v>
                </c:pt>
                <c:pt idx="264">
                  <c:v>12754</c:v>
                </c:pt>
                <c:pt idx="265">
                  <c:v>12785</c:v>
                </c:pt>
                <c:pt idx="266">
                  <c:v>12816</c:v>
                </c:pt>
                <c:pt idx="267">
                  <c:v>12844</c:v>
                </c:pt>
                <c:pt idx="268">
                  <c:v>12875</c:v>
                </c:pt>
                <c:pt idx="269">
                  <c:v>12905</c:v>
                </c:pt>
                <c:pt idx="270">
                  <c:v>12936</c:v>
                </c:pt>
                <c:pt idx="271">
                  <c:v>12966</c:v>
                </c:pt>
                <c:pt idx="272">
                  <c:v>12997</c:v>
                </c:pt>
                <c:pt idx="273">
                  <c:v>13028</c:v>
                </c:pt>
                <c:pt idx="274">
                  <c:v>13058</c:v>
                </c:pt>
                <c:pt idx="275">
                  <c:v>13089</c:v>
                </c:pt>
                <c:pt idx="276">
                  <c:v>13119</c:v>
                </c:pt>
                <c:pt idx="277">
                  <c:v>13150</c:v>
                </c:pt>
                <c:pt idx="278">
                  <c:v>13181</c:v>
                </c:pt>
                <c:pt idx="279">
                  <c:v>13210</c:v>
                </c:pt>
                <c:pt idx="280">
                  <c:v>13241</c:v>
                </c:pt>
                <c:pt idx="281">
                  <c:v>13271</c:v>
                </c:pt>
                <c:pt idx="282">
                  <c:v>13302</c:v>
                </c:pt>
                <c:pt idx="283">
                  <c:v>13332</c:v>
                </c:pt>
                <c:pt idx="284">
                  <c:v>13363</c:v>
                </c:pt>
                <c:pt idx="285">
                  <c:v>13394</c:v>
                </c:pt>
                <c:pt idx="286">
                  <c:v>13424</c:v>
                </c:pt>
                <c:pt idx="287">
                  <c:v>13455</c:v>
                </c:pt>
                <c:pt idx="288">
                  <c:v>13485</c:v>
                </c:pt>
                <c:pt idx="289">
                  <c:v>13516</c:v>
                </c:pt>
                <c:pt idx="290">
                  <c:v>13547</c:v>
                </c:pt>
                <c:pt idx="291">
                  <c:v>13575</c:v>
                </c:pt>
                <c:pt idx="292">
                  <c:v>13606</c:v>
                </c:pt>
                <c:pt idx="293">
                  <c:v>13636</c:v>
                </c:pt>
                <c:pt idx="294">
                  <c:v>13667</c:v>
                </c:pt>
                <c:pt idx="295">
                  <c:v>13697</c:v>
                </c:pt>
                <c:pt idx="296">
                  <c:v>13728</c:v>
                </c:pt>
                <c:pt idx="297">
                  <c:v>13759</c:v>
                </c:pt>
                <c:pt idx="298">
                  <c:v>13789</c:v>
                </c:pt>
                <c:pt idx="299">
                  <c:v>13820</c:v>
                </c:pt>
                <c:pt idx="300">
                  <c:v>13850</c:v>
                </c:pt>
                <c:pt idx="301">
                  <c:v>13881</c:v>
                </c:pt>
                <c:pt idx="302">
                  <c:v>13912</c:v>
                </c:pt>
                <c:pt idx="303">
                  <c:v>13940</c:v>
                </c:pt>
                <c:pt idx="304">
                  <c:v>13971</c:v>
                </c:pt>
                <c:pt idx="305">
                  <c:v>14001</c:v>
                </c:pt>
                <c:pt idx="306">
                  <c:v>14032</c:v>
                </c:pt>
                <c:pt idx="307">
                  <c:v>14062</c:v>
                </c:pt>
                <c:pt idx="308">
                  <c:v>14093</c:v>
                </c:pt>
                <c:pt idx="309">
                  <c:v>14124</c:v>
                </c:pt>
                <c:pt idx="310">
                  <c:v>14154</c:v>
                </c:pt>
                <c:pt idx="311">
                  <c:v>14185</c:v>
                </c:pt>
                <c:pt idx="312">
                  <c:v>14215</c:v>
                </c:pt>
                <c:pt idx="313">
                  <c:v>14246</c:v>
                </c:pt>
                <c:pt idx="314">
                  <c:v>14277</c:v>
                </c:pt>
                <c:pt idx="315">
                  <c:v>14305</c:v>
                </c:pt>
                <c:pt idx="316">
                  <c:v>14336</c:v>
                </c:pt>
                <c:pt idx="317">
                  <c:v>14366</c:v>
                </c:pt>
                <c:pt idx="318">
                  <c:v>14397</c:v>
                </c:pt>
                <c:pt idx="319">
                  <c:v>14427</c:v>
                </c:pt>
                <c:pt idx="320">
                  <c:v>14458</c:v>
                </c:pt>
                <c:pt idx="321">
                  <c:v>14489</c:v>
                </c:pt>
                <c:pt idx="322">
                  <c:v>14519</c:v>
                </c:pt>
                <c:pt idx="323">
                  <c:v>14550</c:v>
                </c:pt>
                <c:pt idx="324">
                  <c:v>14580</c:v>
                </c:pt>
                <c:pt idx="325">
                  <c:v>14611</c:v>
                </c:pt>
                <c:pt idx="326">
                  <c:v>14642</c:v>
                </c:pt>
                <c:pt idx="327">
                  <c:v>14671</c:v>
                </c:pt>
                <c:pt idx="328">
                  <c:v>14702</c:v>
                </c:pt>
                <c:pt idx="329">
                  <c:v>14732</c:v>
                </c:pt>
                <c:pt idx="330">
                  <c:v>14763</c:v>
                </c:pt>
                <c:pt idx="331">
                  <c:v>14793</c:v>
                </c:pt>
                <c:pt idx="332">
                  <c:v>14824</c:v>
                </c:pt>
                <c:pt idx="333">
                  <c:v>14855</c:v>
                </c:pt>
                <c:pt idx="334">
                  <c:v>14885</c:v>
                </c:pt>
                <c:pt idx="335">
                  <c:v>14916</c:v>
                </c:pt>
                <c:pt idx="336">
                  <c:v>14946</c:v>
                </c:pt>
                <c:pt idx="337">
                  <c:v>14977</c:v>
                </c:pt>
                <c:pt idx="338">
                  <c:v>15008</c:v>
                </c:pt>
                <c:pt idx="339">
                  <c:v>15036</c:v>
                </c:pt>
                <c:pt idx="340">
                  <c:v>15067</c:v>
                </c:pt>
                <c:pt idx="341">
                  <c:v>15097</c:v>
                </c:pt>
                <c:pt idx="342">
                  <c:v>15128</c:v>
                </c:pt>
                <c:pt idx="343">
                  <c:v>15158</c:v>
                </c:pt>
                <c:pt idx="344">
                  <c:v>15189</c:v>
                </c:pt>
                <c:pt idx="345">
                  <c:v>15220</c:v>
                </c:pt>
                <c:pt idx="346">
                  <c:v>15250</c:v>
                </c:pt>
                <c:pt idx="347">
                  <c:v>15281</c:v>
                </c:pt>
                <c:pt idx="348">
                  <c:v>15311</c:v>
                </c:pt>
                <c:pt idx="349">
                  <c:v>15342</c:v>
                </c:pt>
                <c:pt idx="350">
                  <c:v>15373</c:v>
                </c:pt>
                <c:pt idx="351">
                  <c:v>15401</c:v>
                </c:pt>
                <c:pt idx="352">
                  <c:v>15432</c:v>
                </c:pt>
                <c:pt idx="353">
                  <c:v>15462</c:v>
                </c:pt>
                <c:pt idx="354">
                  <c:v>15493</c:v>
                </c:pt>
                <c:pt idx="355">
                  <c:v>15523</c:v>
                </c:pt>
                <c:pt idx="356">
                  <c:v>15554</c:v>
                </c:pt>
                <c:pt idx="357">
                  <c:v>15585</c:v>
                </c:pt>
                <c:pt idx="358">
                  <c:v>15615</c:v>
                </c:pt>
                <c:pt idx="359">
                  <c:v>15646</c:v>
                </c:pt>
                <c:pt idx="360">
                  <c:v>15676</c:v>
                </c:pt>
                <c:pt idx="361">
                  <c:v>15707</c:v>
                </c:pt>
                <c:pt idx="362">
                  <c:v>15738</c:v>
                </c:pt>
                <c:pt idx="363">
                  <c:v>15766</c:v>
                </c:pt>
                <c:pt idx="364">
                  <c:v>15797</c:v>
                </c:pt>
                <c:pt idx="365">
                  <c:v>15827</c:v>
                </c:pt>
                <c:pt idx="366">
                  <c:v>15858</c:v>
                </c:pt>
                <c:pt idx="367">
                  <c:v>15888</c:v>
                </c:pt>
                <c:pt idx="368">
                  <c:v>15919</c:v>
                </c:pt>
                <c:pt idx="369">
                  <c:v>15950</c:v>
                </c:pt>
                <c:pt idx="370">
                  <c:v>15980</c:v>
                </c:pt>
                <c:pt idx="371">
                  <c:v>16011</c:v>
                </c:pt>
                <c:pt idx="372">
                  <c:v>16041</c:v>
                </c:pt>
                <c:pt idx="373">
                  <c:v>16072</c:v>
                </c:pt>
                <c:pt idx="374">
                  <c:v>16103</c:v>
                </c:pt>
                <c:pt idx="375">
                  <c:v>16132</c:v>
                </c:pt>
                <c:pt idx="376">
                  <c:v>16163</c:v>
                </c:pt>
                <c:pt idx="377">
                  <c:v>16193</c:v>
                </c:pt>
                <c:pt idx="378">
                  <c:v>16224</c:v>
                </c:pt>
                <c:pt idx="379">
                  <c:v>16254</c:v>
                </c:pt>
                <c:pt idx="380">
                  <c:v>16285</c:v>
                </c:pt>
                <c:pt idx="381">
                  <c:v>16316</c:v>
                </c:pt>
                <c:pt idx="382">
                  <c:v>16346</c:v>
                </c:pt>
                <c:pt idx="383">
                  <c:v>16377</c:v>
                </c:pt>
                <c:pt idx="384">
                  <c:v>16407</c:v>
                </c:pt>
                <c:pt idx="385">
                  <c:v>16438</c:v>
                </c:pt>
                <c:pt idx="386">
                  <c:v>16469</c:v>
                </c:pt>
                <c:pt idx="387">
                  <c:v>16497</c:v>
                </c:pt>
                <c:pt idx="388">
                  <c:v>16528</c:v>
                </c:pt>
                <c:pt idx="389">
                  <c:v>16558</c:v>
                </c:pt>
                <c:pt idx="390">
                  <c:v>16589</c:v>
                </c:pt>
                <c:pt idx="391">
                  <c:v>16619</c:v>
                </c:pt>
                <c:pt idx="392">
                  <c:v>16650</c:v>
                </c:pt>
                <c:pt idx="393">
                  <c:v>16681</c:v>
                </c:pt>
                <c:pt idx="394">
                  <c:v>16711</c:v>
                </c:pt>
                <c:pt idx="395">
                  <c:v>16742</c:v>
                </c:pt>
                <c:pt idx="396">
                  <c:v>16772</c:v>
                </c:pt>
                <c:pt idx="397">
                  <c:v>16803</c:v>
                </c:pt>
                <c:pt idx="398">
                  <c:v>16834</c:v>
                </c:pt>
                <c:pt idx="399">
                  <c:v>16862</c:v>
                </c:pt>
                <c:pt idx="400">
                  <c:v>16893</c:v>
                </c:pt>
                <c:pt idx="401">
                  <c:v>16923</c:v>
                </c:pt>
                <c:pt idx="402">
                  <c:v>16954</c:v>
                </c:pt>
                <c:pt idx="403">
                  <c:v>16984</c:v>
                </c:pt>
                <c:pt idx="404">
                  <c:v>17015</c:v>
                </c:pt>
                <c:pt idx="405">
                  <c:v>17046</c:v>
                </c:pt>
                <c:pt idx="406">
                  <c:v>17076</c:v>
                </c:pt>
                <c:pt idx="407">
                  <c:v>17107</c:v>
                </c:pt>
                <c:pt idx="408">
                  <c:v>17137</c:v>
                </c:pt>
                <c:pt idx="409">
                  <c:v>17168</c:v>
                </c:pt>
                <c:pt idx="410">
                  <c:v>17199</c:v>
                </c:pt>
                <c:pt idx="411">
                  <c:v>17227</c:v>
                </c:pt>
                <c:pt idx="412">
                  <c:v>17258</c:v>
                </c:pt>
                <c:pt idx="413">
                  <c:v>17288</c:v>
                </c:pt>
                <c:pt idx="414">
                  <c:v>17319</c:v>
                </c:pt>
                <c:pt idx="415">
                  <c:v>17349</c:v>
                </c:pt>
                <c:pt idx="416">
                  <c:v>17380</c:v>
                </c:pt>
                <c:pt idx="417">
                  <c:v>17411</c:v>
                </c:pt>
                <c:pt idx="418">
                  <c:v>17441</c:v>
                </c:pt>
                <c:pt idx="419">
                  <c:v>17472</c:v>
                </c:pt>
                <c:pt idx="420">
                  <c:v>17502</c:v>
                </c:pt>
                <c:pt idx="421">
                  <c:v>17533</c:v>
                </c:pt>
                <c:pt idx="422">
                  <c:v>17564</c:v>
                </c:pt>
                <c:pt idx="423">
                  <c:v>17593</c:v>
                </c:pt>
                <c:pt idx="424">
                  <c:v>17624</c:v>
                </c:pt>
                <c:pt idx="425">
                  <c:v>17654</c:v>
                </c:pt>
                <c:pt idx="426">
                  <c:v>17685</c:v>
                </c:pt>
                <c:pt idx="427">
                  <c:v>17715</c:v>
                </c:pt>
                <c:pt idx="428">
                  <c:v>17746</c:v>
                </c:pt>
                <c:pt idx="429">
                  <c:v>17777</c:v>
                </c:pt>
                <c:pt idx="430">
                  <c:v>17807</c:v>
                </c:pt>
                <c:pt idx="431">
                  <c:v>17838</c:v>
                </c:pt>
                <c:pt idx="432">
                  <c:v>17868</c:v>
                </c:pt>
                <c:pt idx="433">
                  <c:v>17899</c:v>
                </c:pt>
                <c:pt idx="434">
                  <c:v>17930</c:v>
                </c:pt>
                <c:pt idx="435">
                  <c:v>17958</c:v>
                </c:pt>
                <c:pt idx="436">
                  <c:v>17989</c:v>
                </c:pt>
                <c:pt idx="437">
                  <c:v>18019</c:v>
                </c:pt>
                <c:pt idx="438">
                  <c:v>18050</c:v>
                </c:pt>
                <c:pt idx="439">
                  <c:v>18080</c:v>
                </c:pt>
                <c:pt idx="440">
                  <c:v>18111</c:v>
                </c:pt>
                <c:pt idx="441">
                  <c:v>18142</c:v>
                </c:pt>
                <c:pt idx="442">
                  <c:v>18172</c:v>
                </c:pt>
                <c:pt idx="443">
                  <c:v>18203</c:v>
                </c:pt>
                <c:pt idx="444">
                  <c:v>18233</c:v>
                </c:pt>
                <c:pt idx="445">
                  <c:v>18264</c:v>
                </c:pt>
                <c:pt idx="446">
                  <c:v>18295</c:v>
                </c:pt>
                <c:pt idx="447">
                  <c:v>18323</c:v>
                </c:pt>
                <c:pt idx="448">
                  <c:v>18354</c:v>
                </c:pt>
                <c:pt idx="449">
                  <c:v>18384</c:v>
                </c:pt>
                <c:pt idx="450">
                  <c:v>18415</c:v>
                </c:pt>
                <c:pt idx="451">
                  <c:v>18445</c:v>
                </c:pt>
                <c:pt idx="452">
                  <c:v>18476</c:v>
                </c:pt>
                <c:pt idx="453">
                  <c:v>18507</c:v>
                </c:pt>
                <c:pt idx="454">
                  <c:v>18537</c:v>
                </c:pt>
                <c:pt idx="455">
                  <c:v>18568</c:v>
                </c:pt>
                <c:pt idx="456">
                  <c:v>18598</c:v>
                </c:pt>
                <c:pt idx="457">
                  <c:v>18629</c:v>
                </c:pt>
                <c:pt idx="458">
                  <c:v>18660</c:v>
                </c:pt>
                <c:pt idx="459">
                  <c:v>18688</c:v>
                </c:pt>
                <c:pt idx="460">
                  <c:v>18719</c:v>
                </c:pt>
                <c:pt idx="461">
                  <c:v>18749</c:v>
                </c:pt>
                <c:pt idx="462">
                  <c:v>18780</c:v>
                </c:pt>
                <c:pt idx="463">
                  <c:v>18810</c:v>
                </c:pt>
                <c:pt idx="464">
                  <c:v>18841</c:v>
                </c:pt>
                <c:pt idx="465">
                  <c:v>18872</c:v>
                </c:pt>
                <c:pt idx="466">
                  <c:v>18902</c:v>
                </c:pt>
                <c:pt idx="467">
                  <c:v>18933</c:v>
                </c:pt>
                <c:pt idx="468">
                  <c:v>18963</c:v>
                </c:pt>
                <c:pt idx="469">
                  <c:v>18994</c:v>
                </c:pt>
                <c:pt idx="470">
                  <c:v>19025</c:v>
                </c:pt>
                <c:pt idx="471">
                  <c:v>19054</c:v>
                </c:pt>
                <c:pt idx="472">
                  <c:v>19085</c:v>
                </c:pt>
                <c:pt idx="473">
                  <c:v>19115</c:v>
                </c:pt>
                <c:pt idx="474">
                  <c:v>19146</c:v>
                </c:pt>
                <c:pt idx="475">
                  <c:v>19176</c:v>
                </c:pt>
                <c:pt idx="476">
                  <c:v>19207</c:v>
                </c:pt>
                <c:pt idx="477">
                  <c:v>19238</c:v>
                </c:pt>
                <c:pt idx="478">
                  <c:v>19268</c:v>
                </c:pt>
                <c:pt idx="479">
                  <c:v>19299</c:v>
                </c:pt>
                <c:pt idx="480">
                  <c:v>19329</c:v>
                </c:pt>
                <c:pt idx="481">
                  <c:v>19360</c:v>
                </c:pt>
                <c:pt idx="482">
                  <c:v>19391</c:v>
                </c:pt>
                <c:pt idx="483">
                  <c:v>19419</c:v>
                </c:pt>
                <c:pt idx="484">
                  <c:v>19450</c:v>
                </c:pt>
                <c:pt idx="485">
                  <c:v>19480</c:v>
                </c:pt>
                <c:pt idx="486">
                  <c:v>19511</c:v>
                </c:pt>
                <c:pt idx="487">
                  <c:v>19541</c:v>
                </c:pt>
                <c:pt idx="488">
                  <c:v>19572</c:v>
                </c:pt>
                <c:pt idx="489">
                  <c:v>19603</c:v>
                </c:pt>
                <c:pt idx="490">
                  <c:v>19633</c:v>
                </c:pt>
                <c:pt idx="491">
                  <c:v>19664</c:v>
                </c:pt>
                <c:pt idx="492">
                  <c:v>19694</c:v>
                </c:pt>
                <c:pt idx="493">
                  <c:v>19725</c:v>
                </c:pt>
                <c:pt idx="494">
                  <c:v>19756</c:v>
                </c:pt>
                <c:pt idx="495">
                  <c:v>19784</c:v>
                </c:pt>
                <c:pt idx="496">
                  <c:v>19815</c:v>
                </c:pt>
                <c:pt idx="497">
                  <c:v>19845</c:v>
                </c:pt>
                <c:pt idx="498">
                  <c:v>19876</c:v>
                </c:pt>
                <c:pt idx="499">
                  <c:v>19906</c:v>
                </c:pt>
                <c:pt idx="500">
                  <c:v>19937</c:v>
                </c:pt>
                <c:pt idx="501">
                  <c:v>19968</c:v>
                </c:pt>
                <c:pt idx="502">
                  <c:v>19998</c:v>
                </c:pt>
                <c:pt idx="503">
                  <c:v>20029</c:v>
                </c:pt>
                <c:pt idx="504">
                  <c:v>20059</c:v>
                </c:pt>
                <c:pt idx="505">
                  <c:v>20090</c:v>
                </c:pt>
                <c:pt idx="506">
                  <c:v>20121</c:v>
                </c:pt>
                <c:pt idx="507">
                  <c:v>20149</c:v>
                </c:pt>
                <c:pt idx="508">
                  <c:v>20180</c:v>
                </c:pt>
                <c:pt idx="509">
                  <c:v>20210</c:v>
                </c:pt>
                <c:pt idx="510">
                  <c:v>20241</c:v>
                </c:pt>
                <c:pt idx="511">
                  <c:v>20271</c:v>
                </c:pt>
                <c:pt idx="512">
                  <c:v>20302</c:v>
                </c:pt>
                <c:pt idx="513">
                  <c:v>20333</c:v>
                </c:pt>
                <c:pt idx="514">
                  <c:v>20363</c:v>
                </c:pt>
                <c:pt idx="515">
                  <c:v>20394</c:v>
                </c:pt>
                <c:pt idx="516">
                  <c:v>20424</c:v>
                </c:pt>
                <c:pt idx="517">
                  <c:v>20455</c:v>
                </c:pt>
                <c:pt idx="518">
                  <c:v>20486</c:v>
                </c:pt>
                <c:pt idx="519">
                  <c:v>20515</c:v>
                </c:pt>
                <c:pt idx="520">
                  <c:v>20546</c:v>
                </c:pt>
                <c:pt idx="521">
                  <c:v>20576</c:v>
                </c:pt>
                <c:pt idx="522">
                  <c:v>20607</c:v>
                </c:pt>
                <c:pt idx="523">
                  <c:v>20637</c:v>
                </c:pt>
                <c:pt idx="524">
                  <c:v>20668</c:v>
                </c:pt>
                <c:pt idx="525">
                  <c:v>20699</c:v>
                </c:pt>
                <c:pt idx="526">
                  <c:v>20729</c:v>
                </c:pt>
                <c:pt idx="527">
                  <c:v>20760</c:v>
                </c:pt>
                <c:pt idx="528">
                  <c:v>20790</c:v>
                </c:pt>
                <c:pt idx="529">
                  <c:v>20821</c:v>
                </c:pt>
                <c:pt idx="530">
                  <c:v>20852</c:v>
                </c:pt>
                <c:pt idx="531">
                  <c:v>20880</c:v>
                </c:pt>
                <c:pt idx="532">
                  <c:v>20911</c:v>
                </c:pt>
                <c:pt idx="533">
                  <c:v>20941</c:v>
                </c:pt>
                <c:pt idx="534">
                  <c:v>20972</c:v>
                </c:pt>
                <c:pt idx="535">
                  <c:v>21002</c:v>
                </c:pt>
                <c:pt idx="536">
                  <c:v>21033</c:v>
                </c:pt>
                <c:pt idx="537">
                  <c:v>21064</c:v>
                </c:pt>
                <c:pt idx="538">
                  <c:v>21094</c:v>
                </c:pt>
                <c:pt idx="539">
                  <c:v>21125</c:v>
                </c:pt>
                <c:pt idx="540">
                  <c:v>21155</c:v>
                </c:pt>
                <c:pt idx="541">
                  <c:v>21186</c:v>
                </c:pt>
                <c:pt idx="542">
                  <c:v>21217</c:v>
                </c:pt>
                <c:pt idx="543">
                  <c:v>21245</c:v>
                </c:pt>
                <c:pt idx="544">
                  <c:v>21276</c:v>
                </c:pt>
                <c:pt idx="545">
                  <c:v>21306</c:v>
                </c:pt>
                <c:pt idx="546">
                  <c:v>21337</c:v>
                </c:pt>
                <c:pt idx="547">
                  <c:v>21367</c:v>
                </c:pt>
                <c:pt idx="548">
                  <c:v>21398</c:v>
                </c:pt>
                <c:pt idx="549">
                  <c:v>21429</c:v>
                </c:pt>
                <c:pt idx="550">
                  <c:v>21459</c:v>
                </c:pt>
                <c:pt idx="551">
                  <c:v>21490</c:v>
                </c:pt>
                <c:pt idx="552">
                  <c:v>21520</c:v>
                </c:pt>
                <c:pt idx="553">
                  <c:v>21551</c:v>
                </c:pt>
                <c:pt idx="554">
                  <c:v>21582</c:v>
                </c:pt>
                <c:pt idx="555">
                  <c:v>21610</c:v>
                </c:pt>
                <c:pt idx="556">
                  <c:v>21641</c:v>
                </c:pt>
                <c:pt idx="557">
                  <c:v>21671</c:v>
                </c:pt>
                <c:pt idx="558">
                  <c:v>21702</c:v>
                </c:pt>
                <c:pt idx="559">
                  <c:v>21732</c:v>
                </c:pt>
                <c:pt idx="560">
                  <c:v>21763</c:v>
                </c:pt>
                <c:pt idx="561">
                  <c:v>21794</c:v>
                </c:pt>
                <c:pt idx="562">
                  <c:v>21824</c:v>
                </c:pt>
                <c:pt idx="563">
                  <c:v>21855</c:v>
                </c:pt>
                <c:pt idx="564">
                  <c:v>21885</c:v>
                </c:pt>
                <c:pt idx="565">
                  <c:v>21916</c:v>
                </c:pt>
                <c:pt idx="566">
                  <c:v>21947</c:v>
                </c:pt>
                <c:pt idx="567">
                  <c:v>21976</c:v>
                </c:pt>
                <c:pt idx="568">
                  <c:v>22007</c:v>
                </c:pt>
                <c:pt idx="569">
                  <c:v>22037</c:v>
                </c:pt>
                <c:pt idx="570">
                  <c:v>22068</c:v>
                </c:pt>
                <c:pt idx="571">
                  <c:v>22098</c:v>
                </c:pt>
                <c:pt idx="572">
                  <c:v>22129</c:v>
                </c:pt>
                <c:pt idx="573">
                  <c:v>22160</c:v>
                </c:pt>
                <c:pt idx="574">
                  <c:v>22190</c:v>
                </c:pt>
                <c:pt idx="575">
                  <c:v>22221</c:v>
                </c:pt>
                <c:pt idx="576">
                  <c:v>22251</c:v>
                </c:pt>
                <c:pt idx="577">
                  <c:v>22282</c:v>
                </c:pt>
                <c:pt idx="578">
                  <c:v>22313</c:v>
                </c:pt>
                <c:pt idx="579">
                  <c:v>22341</c:v>
                </c:pt>
                <c:pt idx="580">
                  <c:v>22372</c:v>
                </c:pt>
                <c:pt idx="581">
                  <c:v>22402</c:v>
                </c:pt>
                <c:pt idx="582">
                  <c:v>22433</c:v>
                </c:pt>
                <c:pt idx="583">
                  <c:v>22463</c:v>
                </c:pt>
                <c:pt idx="584">
                  <c:v>22494</c:v>
                </c:pt>
                <c:pt idx="585">
                  <c:v>22525</c:v>
                </c:pt>
                <c:pt idx="586">
                  <c:v>22555</c:v>
                </c:pt>
                <c:pt idx="587">
                  <c:v>22586</c:v>
                </c:pt>
                <c:pt idx="588">
                  <c:v>22616</c:v>
                </c:pt>
                <c:pt idx="589">
                  <c:v>22647</c:v>
                </c:pt>
                <c:pt idx="590">
                  <c:v>22678</c:v>
                </c:pt>
                <c:pt idx="591">
                  <c:v>22706</c:v>
                </c:pt>
                <c:pt idx="592">
                  <c:v>22737</c:v>
                </c:pt>
                <c:pt idx="593">
                  <c:v>22767</c:v>
                </c:pt>
                <c:pt idx="594">
                  <c:v>22798</c:v>
                </c:pt>
                <c:pt idx="595">
                  <c:v>22828</c:v>
                </c:pt>
                <c:pt idx="596">
                  <c:v>22859</c:v>
                </c:pt>
                <c:pt idx="597">
                  <c:v>22890</c:v>
                </c:pt>
                <c:pt idx="598">
                  <c:v>22920</c:v>
                </c:pt>
                <c:pt idx="599">
                  <c:v>22951</c:v>
                </c:pt>
                <c:pt idx="600">
                  <c:v>22981</c:v>
                </c:pt>
                <c:pt idx="601">
                  <c:v>23012</c:v>
                </c:pt>
                <c:pt idx="602">
                  <c:v>23043</c:v>
                </c:pt>
                <c:pt idx="603">
                  <c:v>23071</c:v>
                </c:pt>
                <c:pt idx="604">
                  <c:v>23102</c:v>
                </c:pt>
                <c:pt idx="605">
                  <c:v>23132</c:v>
                </c:pt>
                <c:pt idx="606">
                  <c:v>23163</c:v>
                </c:pt>
                <c:pt idx="607">
                  <c:v>23193</c:v>
                </c:pt>
                <c:pt idx="608">
                  <c:v>23224</c:v>
                </c:pt>
                <c:pt idx="609">
                  <c:v>23255</c:v>
                </c:pt>
                <c:pt idx="610">
                  <c:v>23285</c:v>
                </c:pt>
                <c:pt idx="611">
                  <c:v>23316</c:v>
                </c:pt>
                <c:pt idx="612">
                  <c:v>23346</c:v>
                </c:pt>
                <c:pt idx="613">
                  <c:v>23377</c:v>
                </c:pt>
                <c:pt idx="614">
                  <c:v>23408</c:v>
                </c:pt>
                <c:pt idx="615">
                  <c:v>23437</c:v>
                </c:pt>
                <c:pt idx="616">
                  <c:v>23468</c:v>
                </c:pt>
                <c:pt idx="617">
                  <c:v>23498</c:v>
                </c:pt>
                <c:pt idx="618">
                  <c:v>23529</c:v>
                </c:pt>
                <c:pt idx="619">
                  <c:v>23559</c:v>
                </c:pt>
                <c:pt idx="620">
                  <c:v>23590</c:v>
                </c:pt>
                <c:pt idx="621">
                  <c:v>23621</c:v>
                </c:pt>
                <c:pt idx="622">
                  <c:v>23651</c:v>
                </c:pt>
                <c:pt idx="623">
                  <c:v>23682</c:v>
                </c:pt>
                <c:pt idx="624">
                  <c:v>23712</c:v>
                </c:pt>
                <c:pt idx="625">
                  <c:v>23743</c:v>
                </c:pt>
                <c:pt idx="626">
                  <c:v>23774</c:v>
                </c:pt>
                <c:pt idx="627">
                  <c:v>23802</c:v>
                </c:pt>
                <c:pt idx="628">
                  <c:v>23833</c:v>
                </c:pt>
                <c:pt idx="629">
                  <c:v>23863</c:v>
                </c:pt>
                <c:pt idx="630">
                  <c:v>23894</c:v>
                </c:pt>
                <c:pt idx="631">
                  <c:v>23924</c:v>
                </c:pt>
                <c:pt idx="632">
                  <c:v>23955</c:v>
                </c:pt>
                <c:pt idx="633">
                  <c:v>23986</c:v>
                </c:pt>
                <c:pt idx="634">
                  <c:v>24016</c:v>
                </c:pt>
                <c:pt idx="635">
                  <c:v>24047</c:v>
                </c:pt>
                <c:pt idx="636">
                  <c:v>24077</c:v>
                </c:pt>
                <c:pt idx="637">
                  <c:v>24108</c:v>
                </c:pt>
                <c:pt idx="638">
                  <c:v>24139</c:v>
                </c:pt>
                <c:pt idx="639">
                  <c:v>24167</c:v>
                </c:pt>
                <c:pt idx="640">
                  <c:v>24198</c:v>
                </c:pt>
                <c:pt idx="641">
                  <c:v>24228</c:v>
                </c:pt>
                <c:pt idx="642">
                  <c:v>24259</c:v>
                </c:pt>
                <c:pt idx="643">
                  <c:v>24289</c:v>
                </c:pt>
                <c:pt idx="644">
                  <c:v>24320</c:v>
                </c:pt>
                <c:pt idx="645">
                  <c:v>24351</c:v>
                </c:pt>
                <c:pt idx="646">
                  <c:v>24381</c:v>
                </c:pt>
                <c:pt idx="647">
                  <c:v>24412</c:v>
                </c:pt>
                <c:pt idx="648">
                  <c:v>24442</c:v>
                </c:pt>
                <c:pt idx="649">
                  <c:v>24473</c:v>
                </c:pt>
                <c:pt idx="650">
                  <c:v>24504</c:v>
                </c:pt>
                <c:pt idx="651">
                  <c:v>24532</c:v>
                </c:pt>
                <c:pt idx="652">
                  <c:v>24563</c:v>
                </c:pt>
                <c:pt idx="653">
                  <c:v>24593</c:v>
                </c:pt>
                <c:pt idx="654">
                  <c:v>24624</c:v>
                </c:pt>
                <c:pt idx="655">
                  <c:v>24654</c:v>
                </c:pt>
                <c:pt idx="656">
                  <c:v>24685</c:v>
                </c:pt>
                <c:pt idx="657">
                  <c:v>24716</c:v>
                </c:pt>
                <c:pt idx="658">
                  <c:v>24746</c:v>
                </c:pt>
                <c:pt idx="659">
                  <c:v>24777</c:v>
                </c:pt>
                <c:pt idx="660">
                  <c:v>24807</c:v>
                </c:pt>
                <c:pt idx="661">
                  <c:v>24838</c:v>
                </c:pt>
                <c:pt idx="662">
                  <c:v>24869</c:v>
                </c:pt>
                <c:pt idx="663">
                  <c:v>24898</c:v>
                </c:pt>
                <c:pt idx="664">
                  <c:v>24929</c:v>
                </c:pt>
                <c:pt idx="665">
                  <c:v>24959</c:v>
                </c:pt>
                <c:pt idx="666">
                  <c:v>24990</c:v>
                </c:pt>
                <c:pt idx="667">
                  <c:v>25020</c:v>
                </c:pt>
                <c:pt idx="668">
                  <c:v>25051</c:v>
                </c:pt>
                <c:pt idx="669">
                  <c:v>25082</c:v>
                </c:pt>
                <c:pt idx="670">
                  <c:v>25112</c:v>
                </c:pt>
                <c:pt idx="671">
                  <c:v>25143</c:v>
                </c:pt>
                <c:pt idx="672">
                  <c:v>25173</c:v>
                </c:pt>
                <c:pt idx="673">
                  <c:v>25204</c:v>
                </c:pt>
                <c:pt idx="674">
                  <c:v>25235</c:v>
                </c:pt>
                <c:pt idx="675">
                  <c:v>25263</c:v>
                </c:pt>
                <c:pt idx="676">
                  <c:v>25294</c:v>
                </c:pt>
                <c:pt idx="677">
                  <c:v>25324</c:v>
                </c:pt>
                <c:pt idx="678">
                  <c:v>25355</c:v>
                </c:pt>
                <c:pt idx="679">
                  <c:v>25385</c:v>
                </c:pt>
                <c:pt idx="680">
                  <c:v>25416</c:v>
                </c:pt>
                <c:pt idx="681">
                  <c:v>25447</c:v>
                </c:pt>
                <c:pt idx="682">
                  <c:v>25477</c:v>
                </c:pt>
                <c:pt idx="683">
                  <c:v>25508</c:v>
                </c:pt>
                <c:pt idx="684">
                  <c:v>25538</c:v>
                </c:pt>
                <c:pt idx="685">
                  <c:v>25569</c:v>
                </c:pt>
                <c:pt idx="686">
                  <c:v>25600</c:v>
                </c:pt>
                <c:pt idx="687">
                  <c:v>25628</c:v>
                </c:pt>
                <c:pt idx="688">
                  <c:v>25659</c:v>
                </c:pt>
                <c:pt idx="689">
                  <c:v>25689</c:v>
                </c:pt>
                <c:pt idx="690">
                  <c:v>25720</c:v>
                </c:pt>
                <c:pt idx="691">
                  <c:v>25750</c:v>
                </c:pt>
                <c:pt idx="692">
                  <c:v>25781</c:v>
                </c:pt>
                <c:pt idx="693">
                  <c:v>25812</c:v>
                </c:pt>
                <c:pt idx="694">
                  <c:v>25842</c:v>
                </c:pt>
                <c:pt idx="695">
                  <c:v>25873</c:v>
                </c:pt>
                <c:pt idx="696">
                  <c:v>25903</c:v>
                </c:pt>
                <c:pt idx="697">
                  <c:v>25934</c:v>
                </c:pt>
                <c:pt idx="698">
                  <c:v>25965</c:v>
                </c:pt>
                <c:pt idx="699">
                  <c:v>25993</c:v>
                </c:pt>
                <c:pt idx="700">
                  <c:v>26024</c:v>
                </c:pt>
                <c:pt idx="701">
                  <c:v>26054</c:v>
                </c:pt>
                <c:pt idx="702">
                  <c:v>26085</c:v>
                </c:pt>
                <c:pt idx="703">
                  <c:v>26115</c:v>
                </c:pt>
                <c:pt idx="704">
                  <c:v>26146</c:v>
                </c:pt>
                <c:pt idx="705">
                  <c:v>26177</c:v>
                </c:pt>
                <c:pt idx="706">
                  <c:v>26207</c:v>
                </c:pt>
                <c:pt idx="707">
                  <c:v>26238</c:v>
                </c:pt>
                <c:pt idx="708">
                  <c:v>26268</c:v>
                </c:pt>
                <c:pt idx="709">
                  <c:v>26299</c:v>
                </c:pt>
                <c:pt idx="710">
                  <c:v>26330</c:v>
                </c:pt>
                <c:pt idx="711">
                  <c:v>26359</c:v>
                </c:pt>
                <c:pt idx="712">
                  <c:v>26390</c:v>
                </c:pt>
                <c:pt idx="713">
                  <c:v>26420</c:v>
                </c:pt>
                <c:pt idx="714">
                  <c:v>26451</c:v>
                </c:pt>
                <c:pt idx="715">
                  <c:v>26481</c:v>
                </c:pt>
                <c:pt idx="716">
                  <c:v>26512</c:v>
                </c:pt>
                <c:pt idx="717">
                  <c:v>26543</c:v>
                </c:pt>
                <c:pt idx="718">
                  <c:v>26573</c:v>
                </c:pt>
                <c:pt idx="719">
                  <c:v>26604</c:v>
                </c:pt>
                <c:pt idx="720">
                  <c:v>26634</c:v>
                </c:pt>
                <c:pt idx="721">
                  <c:v>26665</c:v>
                </c:pt>
                <c:pt idx="722">
                  <c:v>26696</c:v>
                </c:pt>
                <c:pt idx="723">
                  <c:v>26724</c:v>
                </c:pt>
                <c:pt idx="724">
                  <c:v>26755</c:v>
                </c:pt>
                <c:pt idx="725">
                  <c:v>26785</c:v>
                </c:pt>
                <c:pt idx="726">
                  <c:v>26816</c:v>
                </c:pt>
                <c:pt idx="727">
                  <c:v>26846</c:v>
                </c:pt>
                <c:pt idx="728">
                  <c:v>26877</c:v>
                </c:pt>
                <c:pt idx="729">
                  <c:v>26908</c:v>
                </c:pt>
                <c:pt idx="730">
                  <c:v>26938</c:v>
                </c:pt>
                <c:pt idx="731">
                  <c:v>26969</c:v>
                </c:pt>
                <c:pt idx="732">
                  <c:v>26999</c:v>
                </c:pt>
                <c:pt idx="733">
                  <c:v>27030</c:v>
                </c:pt>
                <c:pt idx="734">
                  <c:v>27061</c:v>
                </c:pt>
                <c:pt idx="735">
                  <c:v>27089</c:v>
                </c:pt>
                <c:pt idx="736">
                  <c:v>27120</c:v>
                </c:pt>
                <c:pt idx="737">
                  <c:v>27150</c:v>
                </c:pt>
                <c:pt idx="738">
                  <c:v>27181</c:v>
                </c:pt>
                <c:pt idx="739">
                  <c:v>27211</c:v>
                </c:pt>
                <c:pt idx="740">
                  <c:v>27242</c:v>
                </c:pt>
                <c:pt idx="741">
                  <c:v>27273</c:v>
                </c:pt>
                <c:pt idx="742">
                  <c:v>27303</c:v>
                </c:pt>
                <c:pt idx="743">
                  <c:v>27334</c:v>
                </c:pt>
                <c:pt idx="744">
                  <c:v>27364</c:v>
                </c:pt>
                <c:pt idx="745">
                  <c:v>27395</c:v>
                </c:pt>
                <c:pt idx="746">
                  <c:v>27426</c:v>
                </c:pt>
                <c:pt idx="747">
                  <c:v>27454</c:v>
                </c:pt>
                <c:pt idx="748">
                  <c:v>27485</c:v>
                </c:pt>
                <c:pt idx="749">
                  <c:v>27515</c:v>
                </c:pt>
                <c:pt idx="750">
                  <c:v>27546</c:v>
                </c:pt>
                <c:pt idx="751">
                  <c:v>27576</c:v>
                </c:pt>
                <c:pt idx="752">
                  <c:v>27607</c:v>
                </c:pt>
                <c:pt idx="753">
                  <c:v>27638</c:v>
                </c:pt>
                <c:pt idx="754">
                  <c:v>27668</c:v>
                </c:pt>
                <c:pt idx="755">
                  <c:v>27699</c:v>
                </c:pt>
                <c:pt idx="756">
                  <c:v>27729</c:v>
                </c:pt>
                <c:pt idx="757">
                  <c:v>27760</c:v>
                </c:pt>
                <c:pt idx="758">
                  <c:v>27791</c:v>
                </c:pt>
                <c:pt idx="759">
                  <c:v>27820</c:v>
                </c:pt>
                <c:pt idx="760">
                  <c:v>27851</c:v>
                </c:pt>
                <c:pt idx="761">
                  <c:v>27881</c:v>
                </c:pt>
                <c:pt idx="762">
                  <c:v>27912</c:v>
                </c:pt>
                <c:pt idx="763">
                  <c:v>27942</c:v>
                </c:pt>
                <c:pt idx="764">
                  <c:v>27973</c:v>
                </c:pt>
                <c:pt idx="765">
                  <c:v>28004</c:v>
                </c:pt>
                <c:pt idx="766">
                  <c:v>28034</c:v>
                </c:pt>
                <c:pt idx="767">
                  <c:v>28065</c:v>
                </c:pt>
                <c:pt idx="768">
                  <c:v>28095</c:v>
                </c:pt>
                <c:pt idx="769">
                  <c:v>28126</c:v>
                </c:pt>
                <c:pt idx="770">
                  <c:v>28157</c:v>
                </c:pt>
                <c:pt idx="771">
                  <c:v>28185</c:v>
                </c:pt>
                <c:pt idx="772">
                  <c:v>28216</c:v>
                </c:pt>
                <c:pt idx="773">
                  <c:v>28246</c:v>
                </c:pt>
                <c:pt idx="774">
                  <c:v>28277</c:v>
                </c:pt>
                <c:pt idx="775">
                  <c:v>28307</c:v>
                </c:pt>
                <c:pt idx="776">
                  <c:v>28338</c:v>
                </c:pt>
                <c:pt idx="777">
                  <c:v>28369</c:v>
                </c:pt>
                <c:pt idx="778">
                  <c:v>28399</c:v>
                </c:pt>
                <c:pt idx="779">
                  <c:v>28430</c:v>
                </c:pt>
                <c:pt idx="780">
                  <c:v>28460</c:v>
                </c:pt>
                <c:pt idx="781">
                  <c:v>28491</c:v>
                </c:pt>
                <c:pt idx="782">
                  <c:v>28522</c:v>
                </c:pt>
                <c:pt idx="783">
                  <c:v>28550</c:v>
                </c:pt>
                <c:pt idx="784">
                  <c:v>28581</c:v>
                </c:pt>
                <c:pt idx="785">
                  <c:v>28611</c:v>
                </c:pt>
                <c:pt idx="786">
                  <c:v>28642</c:v>
                </c:pt>
                <c:pt idx="787">
                  <c:v>28672</c:v>
                </c:pt>
                <c:pt idx="788">
                  <c:v>28703</c:v>
                </c:pt>
                <c:pt idx="789">
                  <c:v>28734</c:v>
                </c:pt>
                <c:pt idx="790">
                  <c:v>28764</c:v>
                </c:pt>
                <c:pt idx="791">
                  <c:v>28795</c:v>
                </c:pt>
                <c:pt idx="792">
                  <c:v>28825</c:v>
                </c:pt>
                <c:pt idx="793">
                  <c:v>28856</c:v>
                </c:pt>
                <c:pt idx="794">
                  <c:v>28887</c:v>
                </c:pt>
                <c:pt idx="795">
                  <c:v>28915</c:v>
                </c:pt>
                <c:pt idx="796">
                  <c:v>28946</c:v>
                </c:pt>
                <c:pt idx="797">
                  <c:v>28976</c:v>
                </c:pt>
                <c:pt idx="798">
                  <c:v>29007</c:v>
                </c:pt>
                <c:pt idx="799">
                  <c:v>29037</c:v>
                </c:pt>
                <c:pt idx="800">
                  <c:v>29068</c:v>
                </c:pt>
                <c:pt idx="801">
                  <c:v>29099</c:v>
                </c:pt>
                <c:pt idx="802">
                  <c:v>29129</c:v>
                </c:pt>
                <c:pt idx="803">
                  <c:v>29160</c:v>
                </c:pt>
                <c:pt idx="804">
                  <c:v>29190</c:v>
                </c:pt>
                <c:pt idx="805">
                  <c:v>29221</c:v>
                </c:pt>
                <c:pt idx="806">
                  <c:v>29252</c:v>
                </c:pt>
                <c:pt idx="807">
                  <c:v>29281</c:v>
                </c:pt>
                <c:pt idx="808">
                  <c:v>29312</c:v>
                </c:pt>
                <c:pt idx="809">
                  <c:v>29342</c:v>
                </c:pt>
                <c:pt idx="810">
                  <c:v>29373</c:v>
                </c:pt>
                <c:pt idx="811">
                  <c:v>29403</c:v>
                </c:pt>
                <c:pt idx="812">
                  <c:v>29434</c:v>
                </c:pt>
                <c:pt idx="813">
                  <c:v>29465</c:v>
                </c:pt>
                <c:pt idx="814">
                  <c:v>29495</c:v>
                </c:pt>
                <c:pt idx="815">
                  <c:v>29526</c:v>
                </c:pt>
                <c:pt idx="816">
                  <c:v>29556</c:v>
                </c:pt>
                <c:pt idx="817">
                  <c:v>29587</c:v>
                </c:pt>
                <c:pt idx="818">
                  <c:v>29618</c:v>
                </c:pt>
                <c:pt idx="819">
                  <c:v>29646</c:v>
                </c:pt>
                <c:pt idx="820">
                  <c:v>29677</c:v>
                </c:pt>
                <c:pt idx="821">
                  <c:v>29707</c:v>
                </c:pt>
                <c:pt idx="822">
                  <c:v>29738</c:v>
                </c:pt>
                <c:pt idx="823">
                  <c:v>29768</c:v>
                </c:pt>
                <c:pt idx="824">
                  <c:v>29799</c:v>
                </c:pt>
                <c:pt idx="825">
                  <c:v>29830</c:v>
                </c:pt>
                <c:pt idx="826">
                  <c:v>29860</c:v>
                </c:pt>
                <c:pt idx="827">
                  <c:v>29891</c:v>
                </c:pt>
                <c:pt idx="828">
                  <c:v>29921</c:v>
                </c:pt>
                <c:pt idx="829">
                  <c:v>29952</c:v>
                </c:pt>
                <c:pt idx="830">
                  <c:v>29983</c:v>
                </c:pt>
                <c:pt idx="831">
                  <c:v>30011</c:v>
                </c:pt>
                <c:pt idx="832">
                  <c:v>30042</c:v>
                </c:pt>
                <c:pt idx="833">
                  <c:v>30072</c:v>
                </c:pt>
                <c:pt idx="834">
                  <c:v>30103</c:v>
                </c:pt>
                <c:pt idx="835">
                  <c:v>30133</c:v>
                </c:pt>
                <c:pt idx="836">
                  <c:v>30164</c:v>
                </c:pt>
                <c:pt idx="837">
                  <c:v>30195</c:v>
                </c:pt>
                <c:pt idx="838">
                  <c:v>30225</c:v>
                </c:pt>
                <c:pt idx="839">
                  <c:v>30256</c:v>
                </c:pt>
                <c:pt idx="840">
                  <c:v>30286</c:v>
                </c:pt>
                <c:pt idx="841">
                  <c:v>30317</c:v>
                </c:pt>
                <c:pt idx="842">
                  <c:v>30348</c:v>
                </c:pt>
                <c:pt idx="843">
                  <c:v>30376</c:v>
                </c:pt>
                <c:pt idx="844">
                  <c:v>30407</c:v>
                </c:pt>
                <c:pt idx="845">
                  <c:v>30437</c:v>
                </c:pt>
                <c:pt idx="846">
                  <c:v>30468</c:v>
                </c:pt>
                <c:pt idx="847">
                  <c:v>30498</c:v>
                </c:pt>
                <c:pt idx="848">
                  <c:v>30529</c:v>
                </c:pt>
                <c:pt idx="849">
                  <c:v>30560</c:v>
                </c:pt>
                <c:pt idx="850">
                  <c:v>30590</c:v>
                </c:pt>
                <c:pt idx="851">
                  <c:v>30621</c:v>
                </c:pt>
                <c:pt idx="852">
                  <c:v>30651</c:v>
                </c:pt>
                <c:pt idx="853">
                  <c:v>30682</c:v>
                </c:pt>
                <c:pt idx="854">
                  <c:v>30713</c:v>
                </c:pt>
                <c:pt idx="855">
                  <c:v>30742</c:v>
                </c:pt>
                <c:pt idx="856">
                  <c:v>30773</c:v>
                </c:pt>
                <c:pt idx="857">
                  <c:v>30803</c:v>
                </c:pt>
                <c:pt idx="858">
                  <c:v>30834</c:v>
                </c:pt>
                <c:pt idx="859">
                  <c:v>30864</c:v>
                </c:pt>
                <c:pt idx="860">
                  <c:v>30895</c:v>
                </c:pt>
                <c:pt idx="861">
                  <c:v>30926</c:v>
                </c:pt>
                <c:pt idx="862">
                  <c:v>30956</c:v>
                </c:pt>
                <c:pt idx="863">
                  <c:v>30987</c:v>
                </c:pt>
                <c:pt idx="864">
                  <c:v>31017</c:v>
                </c:pt>
                <c:pt idx="865">
                  <c:v>31048</c:v>
                </c:pt>
                <c:pt idx="866">
                  <c:v>31079</c:v>
                </c:pt>
                <c:pt idx="867">
                  <c:v>31107</c:v>
                </c:pt>
                <c:pt idx="868">
                  <c:v>31138</c:v>
                </c:pt>
                <c:pt idx="869">
                  <c:v>31168</c:v>
                </c:pt>
                <c:pt idx="870">
                  <c:v>31199</c:v>
                </c:pt>
                <c:pt idx="871">
                  <c:v>31229</c:v>
                </c:pt>
                <c:pt idx="872">
                  <c:v>31260</c:v>
                </c:pt>
                <c:pt idx="873">
                  <c:v>31291</c:v>
                </c:pt>
                <c:pt idx="874">
                  <c:v>31321</c:v>
                </c:pt>
                <c:pt idx="875">
                  <c:v>31352</c:v>
                </c:pt>
                <c:pt idx="876">
                  <c:v>31382</c:v>
                </c:pt>
                <c:pt idx="877">
                  <c:v>31413</c:v>
                </c:pt>
                <c:pt idx="878">
                  <c:v>31444</c:v>
                </c:pt>
                <c:pt idx="879">
                  <c:v>31472</c:v>
                </c:pt>
                <c:pt idx="880">
                  <c:v>31503</c:v>
                </c:pt>
                <c:pt idx="881">
                  <c:v>31533</c:v>
                </c:pt>
                <c:pt idx="882">
                  <c:v>31564</c:v>
                </c:pt>
                <c:pt idx="883">
                  <c:v>31594</c:v>
                </c:pt>
                <c:pt idx="884">
                  <c:v>31625</c:v>
                </c:pt>
                <c:pt idx="885">
                  <c:v>31656</c:v>
                </c:pt>
                <c:pt idx="886">
                  <c:v>31686</c:v>
                </c:pt>
                <c:pt idx="887">
                  <c:v>31717</c:v>
                </c:pt>
                <c:pt idx="888">
                  <c:v>31747</c:v>
                </c:pt>
                <c:pt idx="889">
                  <c:v>31778</c:v>
                </c:pt>
                <c:pt idx="890">
                  <c:v>31809</c:v>
                </c:pt>
                <c:pt idx="891">
                  <c:v>31837</c:v>
                </c:pt>
                <c:pt idx="892">
                  <c:v>31868</c:v>
                </c:pt>
                <c:pt idx="893">
                  <c:v>31898</c:v>
                </c:pt>
                <c:pt idx="894">
                  <c:v>31929</c:v>
                </c:pt>
                <c:pt idx="895">
                  <c:v>31959</c:v>
                </c:pt>
                <c:pt idx="896">
                  <c:v>31990</c:v>
                </c:pt>
                <c:pt idx="897">
                  <c:v>32021</c:v>
                </c:pt>
                <c:pt idx="898">
                  <c:v>32051</c:v>
                </c:pt>
                <c:pt idx="899">
                  <c:v>32082</c:v>
                </c:pt>
                <c:pt idx="900">
                  <c:v>32112</c:v>
                </c:pt>
                <c:pt idx="901">
                  <c:v>32143</c:v>
                </c:pt>
                <c:pt idx="902">
                  <c:v>32174</c:v>
                </c:pt>
                <c:pt idx="903">
                  <c:v>32203</c:v>
                </c:pt>
                <c:pt idx="904">
                  <c:v>32234</c:v>
                </c:pt>
                <c:pt idx="905">
                  <c:v>32264</c:v>
                </c:pt>
                <c:pt idx="906">
                  <c:v>32295</c:v>
                </c:pt>
                <c:pt idx="907">
                  <c:v>32325</c:v>
                </c:pt>
                <c:pt idx="908">
                  <c:v>32356</c:v>
                </c:pt>
                <c:pt idx="909">
                  <c:v>32387</c:v>
                </c:pt>
                <c:pt idx="910">
                  <c:v>32417</c:v>
                </c:pt>
                <c:pt idx="911">
                  <c:v>32448</c:v>
                </c:pt>
                <c:pt idx="912">
                  <c:v>32478</c:v>
                </c:pt>
                <c:pt idx="913">
                  <c:v>32509</c:v>
                </c:pt>
                <c:pt idx="914">
                  <c:v>32540</c:v>
                </c:pt>
                <c:pt idx="915">
                  <c:v>32568</c:v>
                </c:pt>
                <c:pt idx="916">
                  <c:v>32599</c:v>
                </c:pt>
                <c:pt idx="917">
                  <c:v>32629</c:v>
                </c:pt>
                <c:pt idx="918">
                  <c:v>32660</c:v>
                </c:pt>
                <c:pt idx="919">
                  <c:v>32690</c:v>
                </c:pt>
                <c:pt idx="920">
                  <c:v>32721</c:v>
                </c:pt>
                <c:pt idx="921">
                  <c:v>32752</c:v>
                </c:pt>
                <c:pt idx="922">
                  <c:v>32782</c:v>
                </c:pt>
                <c:pt idx="923">
                  <c:v>32813</c:v>
                </c:pt>
                <c:pt idx="924">
                  <c:v>32843</c:v>
                </c:pt>
                <c:pt idx="925">
                  <c:v>32874</c:v>
                </c:pt>
                <c:pt idx="926">
                  <c:v>32905</c:v>
                </c:pt>
                <c:pt idx="927">
                  <c:v>32933</c:v>
                </c:pt>
                <c:pt idx="928">
                  <c:v>32964</c:v>
                </c:pt>
                <c:pt idx="929">
                  <c:v>32994</c:v>
                </c:pt>
                <c:pt idx="930">
                  <c:v>33025</c:v>
                </c:pt>
                <c:pt idx="931">
                  <c:v>33055</c:v>
                </c:pt>
                <c:pt idx="932">
                  <c:v>33086</c:v>
                </c:pt>
                <c:pt idx="933">
                  <c:v>33117</c:v>
                </c:pt>
                <c:pt idx="934">
                  <c:v>33147</c:v>
                </c:pt>
                <c:pt idx="935">
                  <c:v>33178</c:v>
                </c:pt>
                <c:pt idx="936">
                  <c:v>33208</c:v>
                </c:pt>
                <c:pt idx="937">
                  <c:v>33239</c:v>
                </c:pt>
                <c:pt idx="938">
                  <c:v>33270</c:v>
                </c:pt>
                <c:pt idx="939">
                  <c:v>33298</c:v>
                </c:pt>
                <c:pt idx="940">
                  <c:v>33329</c:v>
                </c:pt>
                <c:pt idx="941">
                  <c:v>33359</c:v>
                </c:pt>
                <c:pt idx="942">
                  <c:v>33390</c:v>
                </c:pt>
                <c:pt idx="943">
                  <c:v>33420</c:v>
                </c:pt>
                <c:pt idx="944">
                  <c:v>33451</c:v>
                </c:pt>
                <c:pt idx="945">
                  <c:v>33482</c:v>
                </c:pt>
                <c:pt idx="946">
                  <c:v>33512</c:v>
                </c:pt>
                <c:pt idx="947">
                  <c:v>33543</c:v>
                </c:pt>
                <c:pt idx="948">
                  <c:v>33573</c:v>
                </c:pt>
                <c:pt idx="949">
                  <c:v>33604</c:v>
                </c:pt>
                <c:pt idx="950">
                  <c:v>33635</c:v>
                </c:pt>
                <c:pt idx="951">
                  <c:v>33664</c:v>
                </c:pt>
                <c:pt idx="952">
                  <c:v>33695</c:v>
                </c:pt>
                <c:pt idx="953">
                  <c:v>33725</c:v>
                </c:pt>
                <c:pt idx="954">
                  <c:v>33756</c:v>
                </c:pt>
                <c:pt idx="955">
                  <c:v>33786</c:v>
                </c:pt>
                <c:pt idx="956">
                  <c:v>33817</c:v>
                </c:pt>
                <c:pt idx="957">
                  <c:v>33848</c:v>
                </c:pt>
                <c:pt idx="958">
                  <c:v>33878</c:v>
                </c:pt>
                <c:pt idx="959">
                  <c:v>33909</c:v>
                </c:pt>
                <c:pt idx="960">
                  <c:v>33939</c:v>
                </c:pt>
                <c:pt idx="961">
                  <c:v>33970</c:v>
                </c:pt>
                <c:pt idx="962">
                  <c:v>34001</c:v>
                </c:pt>
                <c:pt idx="963">
                  <c:v>34029</c:v>
                </c:pt>
                <c:pt idx="964">
                  <c:v>34060</c:v>
                </c:pt>
                <c:pt idx="965">
                  <c:v>34090</c:v>
                </c:pt>
                <c:pt idx="966">
                  <c:v>34121</c:v>
                </c:pt>
                <c:pt idx="967">
                  <c:v>34151</c:v>
                </c:pt>
                <c:pt idx="968">
                  <c:v>34182</c:v>
                </c:pt>
                <c:pt idx="969">
                  <c:v>34213</c:v>
                </c:pt>
                <c:pt idx="970">
                  <c:v>34243</c:v>
                </c:pt>
                <c:pt idx="971">
                  <c:v>34274</c:v>
                </c:pt>
                <c:pt idx="972">
                  <c:v>34304</c:v>
                </c:pt>
                <c:pt idx="973">
                  <c:v>34335</c:v>
                </c:pt>
                <c:pt idx="974">
                  <c:v>34366</c:v>
                </c:pt>
                <c:pt idx="975">
                  <c:v>34394</c:v>
                </c:pt>
                <c:pt idx="976">
                  <c:v>34425</c:v>
                </c:pt>
                <c:pt idx="977">
                  <c:v>34455</c:v>
                </c:pt>
                <c:pt idx="978">
                  <c:v>34486</c:v>
                </c:pt>
                <c:pt idx="979">
                  <c:v>34516</c:v>
                </c:pt>
                <c:pt idx="980">
                  <c:v>34547</c:v>
                </c:pt>
                <c:pt idx="981">
                  <c:v>34578</c:v>
                </c:pt>
                <c:pt idx="982">
                  <c:v>34608</c:v>
                </c:pt>
                <c:pt idx="983">
                  <c:v>34639</c:v>
                </c:pt>
                <c:pt idx="984">
                  <c:v>34669</c:v>
                </c:pt>
                <c:pt idx="985">
                  <c:v>34700</c:v>
                </c:pt>
                <c:pt idx="986">
                  <c:v>34731</c:v>
                </c:pt>
                <c:pt idx="987">
                  <c:v>34759</c:v>
                </c:pt>
                <c:pt idx="988">
                  <c:v>34790</c:v>
                </c:pt>
                <c:pt idx="989">
                  <c:v>34820</c:v>
                </c:pt>
                <c:pt idx="990">
                  <c:v>34851</c:v>
                </c:pt>
                <c:pt idx="991">
                  <c:v>34881</c:v>
                </c:pt>
                <c:pt idx="992">
                  <c:v>34912</c:v>
                </c:pt>
                <c:pt idx="993">
                  <c:v>34943</c:v>
                </c:pt>
                <c:pt idx="994">
                  <c:v>34973</c:v>
                </c:pt>
                <c:pt idx="995">
                  <c:v>35004</c:v>
                </c:pt>
                <c:pt idx="996">
                  <c:v>35034</c:v>
                </c:pt>
                <c:pt idx="997">
                  <c:v>35065</c:v>
                </c:pt>
                <c:pt idx="998">
                  <c:v>35096</c:v>
                </c:pt>
                <c:pt idx="999">
                  <c:v>35125</c:v>
                </c:pt>
                <c:pt idx="1000">
                  <c:v>35156</c:v>
                </c:pt>
                <c:pt idx="1001">
                  <c:v>35186</c:v>
                </c:pt>
                <c:pt idx="1002">
                  <c:v>35217</c:v>
                </c:pt>
                <c:pt idx="1003">
                  <c:v>35247</c:v>
                </c:pt>
                <c:pt idx="1004">
                  <c:v>35278</c:v>
                </c:pt>
                <c:pt idx="1005">
                  <c:v>35309</c:v>
                </c:pt>
                <c:pt idx="1006">
                  <c:v>35339</c:v>
                </c:pt>
                <c:pt idx="1007">
                  <c:v>35370</c:v>
                </c:pt>
                <c:pt idx="1008">
                  <c:v>35400</c:v>
                </c:pt>
                <c:pt idx="1009">
                  <c:v>35431</c:v>
                </c:pt>
                <c:pt idx="1010">
                  <c:v>35462</c:v>
                </c:pt>
                <c:pt idx="1011">
                  <c:v>35490</c:v>
                </c:pt>
                <c:pt idx="1012">
                  <c:v>35521</c:v>
                </c:pt>
                <c:pt idx="1013">
                  <c:v>35551</c:v>
                </c:pt>
                <c:pt idx="1014">
                  <c:v>35582</c:v>
                </c:pt>
                <c:pt idx="1015">
                  <c:v>35612</c:v>
                </c:pt>
                <c:pt idx="1016">
                  <c:v>35643</c:v>
                </c:pt>
                <c:pt idx="1017">
                  <c:v>35674</c:v>
                </c:pt>
                <c:pt idx="1018">
                  <c:v>35704</c:v>
                </c:pt>
                <c:pt idx="1019">
                  <c:v>35735</c:v>
                </c:pt>
                <c:pt idx="1020">
                  <c:v>35765</c:v>
                </c:pt>
                <c:pt idx="1021">
                  <c:v>35796</c:v>
                </c:pt>
                <c:pt idx="1022">
                  <c:v>35827</c:v>
                </c:pt>
                <c:pt idx="1023">
                  <c:v>35855</c:v>
                </c:pt>
                <c:pt idx="1024">
                  <c:v>35886</c:v>
                </c:pt>
                <c:pt idx="1025">
                  <c:v>35916</c:v>
                </c:pt>
                <c:pt idx="1026">
                  <c:v>35947</c:v>
                </c:pt>
                <c:pt idx="1027">
                  <c:v>35977</c:v>
                </c:pt>
                <c:pt idx="1028">
                  <c:v>36008</c:v>
                </c:pt>
                <c:pt idx="1029">
                  <c:v>36039</c:v>
                </c:pt>
                <c:pt idx="1030">
                  <c:v>36069</c:v>
                </c:pt>
                <c:pt idx="1031">
                  <c:v>36100</c:v>
                </c:pt>
                <c:pt idx="1032">
                  <c:v>36130</c:v>
                </c:pt>
                <c:pt idx="1033">
                  <c:v>36161</c:v>
                </c:pt>
                <c:pt idx="1034">
                  <c:v>36192</c:v>
                </c:pt>
                <c:pt idx="1035">
                  <c:v>36220</c:v>
                </c:pt>
                <c:pt idx="1036">
                  <c:v>36251</c:v>
                </c:pt>
                <c:pt idx="1037">
                  <c:v>36281</c:v>
                </c:pt>
                <c:pt idx="1038">
                  <c:v>36312</c:v>
                </c:pt>
                <c:pt idx="1039">
                  <c:v>36342</c:v>
                </c:pt>
                <c:pt idx="1040">
                  <c:v>36373</c:v>
                </c:pt>
                <c:pt idx="1041">
                  <c:v>36404</c:v>
                </c:pt>
                <c:pt idx="1042">
                  <c:v>36434</c:v>
                </c:pt>
                <c:pt idx="1043">
                  <c:v>36465</c:v>
                </c:pt>
                <c:pt idx="1044">
                  <c:v>36495</c:v>
                </c:pt>
                <c:pt idx="1045">
                  <c:v>36526</c:v>
                </c:pt>
                <c:pt idx="1046">
                  <c:v>36557</c:v>
                </c:pt>
                <c:pt idx="1047">
                  <c:v>36586</c:v>
                </c:pt>
                <c:pt idx="1048">
                  <c:v>36617</c:v>
                </c:pt>
                <c:pt idx="1049">
                  <c:v>36647</c:v>
                </c:pt>
                <c:pt idx="1050">
                  <c:v>36678</c:v>
                </c:pt>
                <c:pt idx="1051">
                  <c:v>36708</c:v>
                </c:pt>
                <c:pt idx="1052">
                  <c:v>36739</c:v>
                </c:pt>
                <c:pt idx="1053">
                  <c:v>36770</c:v>
                </c:pt>
                <c:pt idx="1054">
                  <c:v>36800</c:v>
                </c:pt>
                <c:pt idx="1055">
                  <c:v>36831</c:v>
                </c:pt>
                <c:pt idx="1056">
                  <c:v>36861</c:v>
                </c:pt>
                <c:pt idx="1057">
                  <c:v>36892</c:v>
                </c:pt>
                <c:pt idx="1058">
                  <c:v>36923</c:v>
                </c:pt>
                <c:pt idx="1059">
                  <c:v>36951</c:v>
                </c:pt>
                <c:pt idx="1060">
                  <c:v>36982</c:v>
                </c:pt>
                <c:pt idx="1061">
                  <c:v>37012</c:v>
                </c:pt>
                <c:pt idx="1062">
                  <c:v>37043</c:v>
                </c:pt>
                <c:pt idx="1063">
                  <c:v>37073</c:v>
                </c:pt>
                <c:pt idx="1064">
                  <c:v>37104</c:v>
                </c:pt>
                <c:pt idx="1065">
                  <c:v>37135</c:v>
                </c:pt>
                <c:pt idx="1066">
                  <c:v>37165</c:v>
                </c:pt>
                <c:pt idx="1067">
                  <c:v>37196</c:v>
                </c:pt>
                <c:pt idx="1068">
                  <c:v>37226</c:v>
                </c:pt>
                <c:pt idx="1069">
                  <c:v>37257</c:v>
                </c:pt>
                <c:pt idx="1070">
                  <c:v>37288</c:v>
                </c:pt>
                <c:pt idx="1071">
                  <c:v>37316</c:v>
                </c:pt>
                <c:pt idx="1072">
                  <c:v>37347</c:v>
                </c:pt>
                <c:pt idx="1073">
                  <c:v>37377</c:v>
                </c:pt>
                <c:pt idx="1074">
                  <c:v>37408</c:v>
                </c:pt>
                <c:pt idx="1075">
                  <c:v>37438</c:v>
                </c:pt>
                <c:pt idx="1076">
                  <c:v>37469</c:v>
                </c:pt>
                <c:pt idx="1077">
                  <c:v>37500</c:v>
                </c:pt>
                <c:pt idx="1078">
                  <c:v>37530</c:v>
                </c:pt>
                <c:pt idx="1079">
                  <c:v>37561</c:v>
                </c:pt>
                <c:pt idx="1080">
                  <c:v>37591</c:v>
                </c:pt>
                <c:pt idx="1081">
                  <c:v>37622</c:v>
                </c:pt>
                <c:pt idx="1082">
                  <c:v>37653</c:v>
                </c:pt>
                <c:pt idx="1083">
                  <c:v>37681</c:v>
                </c:pt>
                <c:pt idx="1084">
                  <c:v>37712</c:v>
                </c:pt>
                <c:pt idx="1085">
                  <c:v>37742</c:v>
                </c:pt>
                <c:pt idx="1086">
                  <c:v>37773</c:v>
                </c:pt>
                <c:pt idx="1087">
                  <c:v>37803</c:v>
                </c:pt>
                <c:pt idx="1088">
                  <c:v>37834</c:v>
                </c:pt>
                <c:pt idx="1089">
                  <c:v>37865</c:v>
                </c:pt>
                <c:pt idx="1090">
                  <c:v>37895</c:v>
                </c:pt>
                <c:pt idx="1091">
                  <c:v>37926</c:v>
                </c:pt>
                <c:pt idx="1092">
                  <c:v>37956</c:v>
                </c:pt>
                <c:pt idx="1093">
                  <c:v>37987</c:v>
                </c:pt>
                <c:pt idx="1094">
                  <c:v>38018</c:v>
                </c:pt>
                <c:pt idx="1095">
                  <c:v>38047</c:v>
                </c:pt>
                <c:pt idx="1096">
                  <c:v>38078</c:v>
                </c:pt>
                <c:pt idx="1097">
                  <c:v>38108</c:v>
                </c:pt>
                <c:pt idx="1098">
                  <c:v>38139</c:v>
                </c:pt>
                <c:pt idx="1099">
                  <c:v>38169</c:v>
                </c:pt>
                <c:pt idx="1100">
                  <c:v>38200</c:v>
                </c:pt>
                <c:pt idx="1101">
                  <c:v>38231</c:v>
                </c:pt>
                <c:pt idx="1102">
                  <c:v>38261</c:v>
                </c:pt>
                <c:pt idx="1103">
                  <c:v>38292</c:v>
                </c:pt>
                <c:pt idx="1104">
                  <c:v>38322</c:v>
                </c:pt>
                <c:pt idx="1105">
                  <c:v>38353</c:v>
                </c:pt>
                <c:pt idx="1106">
                  <c:v>38384</c:v>
                </c:pt>
                <c:pt idx="1107">
                  <c:v>38412</c:v>
                </c:pt>
                <c:pt idx="1108">
                  <c:v>38443</c:v>
                </c:pt>
                <c:pt idx="1109">
                  <c:v>38473</c:v>
                </c:pt>
                <c:pt idx="1110">
                  <c:v>38504</c:v>
                </c:pt>
                <c:pt idx="1111">
                  <c:v>38534</c:v>
                </c:pt>
                <c:pt idx="1112">
                  <c:v>38565</c:v>
                </c:pt>
                <c:pt idx="1113">
                  <c:v>38596</c:v>
                </c:pt>
                <c:pt idx="1114">
                  <c:v>38626</c:v>
                </c:pt>
                <c:pt idx="1115">
                  <c:v>38657</c:v>
                </c:pt>
                <c:pt idx="1116">
                  <c:v>38687</c:v>
                </c:pt>
                <c:pt idx="1117">
                  <c:v>38718</c:v>
                </c:pt>
                <c:pt idx="1118">
                  <c:v>38749</c:v>
                </c:pt>
                <c:pt idx="1119">
                  <c:v>38777</c:v>
                </c:pt>
                <c:pt idx="1120">
                  <c:v>38808</c:v>
                </c:pt>
                <c:pt idx="1121">
                  <c:v>38838</c:v>
                </c:pt>
                <c:pt idx="1122">
                  <c:v>38869</c:v>
                </c:pt>
                <c:pt idx="1123">
                  <c:v>38899</c:v>
                </c:pt>
                <c:pt idx="1124">
                  <c:v>38930</c:v>
                </c:pt>
                <c:pt idx="1125">
                  <c:v>38961</c:v>
                </c:pt>
                <c:pt idx="1126">
                  <c:v>38991</c:v>
                </c:pt>
                <c:pt idx="1127">
                  <c:v>39022</c:v>
                </c:pt>
                <c:pt idx="1128">
                  <c:v>39052</c:v>
                </c:pt>
                <c:pt idx="1129">
                  <c:v>39083</c:v>
                </c:pt>
                <c:pt idx="1130">
                  <c:v>39114</c:v>
                </c:pt>
                <c:pt idx="1131">
                  <c:v>39142</c:v>
                </c:pt>
                <c:pt idx="1132">
                  <c:v>39173</c:v>
                </c:pt>
                <c:pt idx="1133">
                  <c:v>39203</c:v>
                </c:pt>
                <c:pt idx="1134">
                  <c:v>39234</c:v>
                </c:pt>
                <c:pt idx="1135">
                  <c:v>39264</c:v>
                </c:pt>
                <c:pt idx="1136">
                  <c:v>39295</c:v>
                </c:pt>
                <c:pt idx="1137">
                  <c:v>39326</c:v>
                </c:pt>
                <c:pt idx="1138">
                  <c:v>39356</c:v>
                </c:pt>
                <c:pt idx="1139">
                  <c:v>39387</c:v>
                </c:pt>
                <c:pt idx="1140">
                  <c:v>39417</c:v>
                </c:pt>
                <c:pt idx="1141">
                  <c:v>39448</c:v>
                </c:pt>
                <c:pt idx="1142">
                  <c:v>39479</c:v>
                </c:pt>
                <c:pt idx="1143">
                  <c:v>39508</c:v>
                </c:pt>
                <c:pt idx="1144">
                  <c:v>39539</c:v>
                </c:pt>
                <c:pt idx="1145">
                  <c:v>39569</c:v>
                </c:pt>
                <c:pt idx="1146">
                  <c:v>39600</c:v>
                </c:pt>
                <c:pt idx="1147">
                  <c:v>39630</c:v>
                </c:pt>
                <c:pt idx="1148">
                  <c:v>39661</c:v>
                </c:pt>
                <c:pt idx="1149">
                  <c:v>39692</c:v>
                </c:pt>
                <c:pt idx="1150">
                  <c:v>39722</c:v>
                </c:pt>
                <c:pt idx="1151">
                  <c:v>39753</c:v>
                </c:pt>
                <c:pt idx="1152">
                  <c:v>39783</c:v>
                </c:pt>
                <c:pt idx="1153">
                  <c:v>39814</c:v>
                </c:pt>
                <c:pt idx="1154">
                  <c:v>39845</c:v>
                </c:pt>
                <c:pt idx="1155">
                  <c:v>39873</c:v>
                </c:pt>
                <c:pt idx="1156">
                  <c:v>39904</c:v>
                </c:pt>
                <c:pt idx="1157">
                  <c:v>39934</c:v>
                </c:pt>
                <c:pt idx="1158">
                  <c:v>39965</c:v>
                </c:pt>
                <c:pt idx="1159">
                  <c:v>39995</c:v>
                </c:pt>
                <c:pt idx="1160">
                  <c:v>40026</c:v>
                </c:pt>
                <c:pt idx="1161">
                  <c:v>40057</c:v>
                </c:pt>
                <c:pt idx="1162">
                  <c:v>40087</c:v>
                </c:pt>
                <c:pt idx="1163">
                  <c:v>40118</c:v>
                </c:pt>
                <c:pt idx="1164">
                  <c:v>40148</c:v>
                </c:pt>
                <c:pt idx="1165">
                  <c:v>40179</c:v>
                </c:pt>
                <c:pt idx="1166">
                  <c:v>40210</c:v>
                </c:pt>
                <c:pt idx="1167">
                  <c:v>40238</c:v>
                </c:pt>
                <c:pt idx="1168">
                  <c:v>40269</c:v>
                </c:pt>
                <c:pt idx="1169">
                  <c:v>40299</c:v>
                </c:pt>
                <c:pt idx="1170">
                  <c:v>40330</c:v>
                </c:pt>
                <c:pt idx="1171">
                  <c:v>40360</c:v>
                </c:pt>
                <c:pt idx="1172">
                  <c:v>40391</c:v>
                </c:pt>
                <c:pt idx="1173">
                  <c:v>40422</c:v>
                </c:pt>
                <c:pt idx="1174">
                  <c:v>40452</c:v>
                </c:pt>
                <c:pt idx="1175">
                  <c:v>40483</c:v>
                </c:pt>
                <c:pt idx="1176">
                  <c:v>40513</c:v>
                </c:pt>
                <c:pt idx="1177">
                  <c:v>40544</c:v>
                </c:pt>
                <c:pt idx="1178">
                  <c:v>40575</c:v>
                </c:pt>
                <c:pt idx="1179">
                  <c:v>40603</c:v>
                </c:pt>
                <c:pt idx="1180">
                  <c:v>40634</c:v>
                </c:pt>
                <c:pt idx="1181">
                  <c:v>40664</c:v>
                </c:pt>
                <c:pt idx="1182">
                  <c:v>40695</c:v>
                </c:pt>
                <c:pt idx="1183">
                  <c:v>40725</c:v>
                </c:pt>
                <c:pt idx="1184">
                  <c:v>40756</c:v>
                </c:pt>
                <c:pt idx="1185">
                  <c:v>40787</c:v>
                </c:pt>
                <c:pt idx="1186">
                  <c:v>40817</c:v>
                </c:pt>
                <c:pt idx="1187">
                  <c:v>40848</c:v>
                </c:pt>
                <c:pt idx="1188">
                  <c:v>40878</c:v>
                </c:pt>
                <c:pt idx="1189">
                  <c:v>40909</c:v>
                </c:pt>
                <c:pt idx="1190">
                  <c:v>40940</c:v>
                </c:pt>
                <c:pt idx="1191">
                  <c:v>40969</c:v>
                </c:pt>
                <c:pt idx="1192">
                  <c:v>41000</c:v>
                </c:pt>
                <c:pt idx="1193">
                  <c:v>41030</c:v>
                </c:pt>
                <c:pt idx="1194">
                  <c:v>41061</c:v>
                </c:pt>
                <c:pt idx="1195">
                  <c:v>41091</c:v>
                </c:pt>
                <c:pt idx="1196">
                  <c:v>41122</c:v>
                </c:pt>
                <c:pt idx="1197">
                  <c:v>41153</c:v>
                </c:pt>
                <c:pt idx="1198">
                  <c:v>41183</c:v>
                </c:pt>
                <c:pt idx="1199">
                  <c:v>41214</c:v>
                </c:pt>
                <c:pt idx="1200">
                  <c:v>41244</c:v>
                </c:pt>
                <c:pt idx="1201">
                  <c:v>41275</c:v>
                </c:pt>
                <c:pt idx="1202">
                  <c:v>41306</c:v>
                </c:pt>
                <c:pt idx="1203">
                  <c:v>41334</c:v>
                </c:pt>
                <c:pt idx="1204">
                  <c:v>41365</c:v>
                </c:pt>
                <c:pt idx="1205">
                  <c:v>41395</c:v>
                </c:pt>
                <c:pt idx="1206">
                  <c:v>41426</c:v>
                </c:pt>
                <c:pt idx="1207">
                  <c:v>41456</c:v>
                </c:pt>
                <c:pt idx="1208">
                  <c:v>41487</c:v>
                </c:pt>
                <c:pt idx="1209">
                  <c:v>41518</c:v>
                </c:pt>
                <c:pt idx="1210">
                  <c:v>41548</c:v>
                </c:pt>
                <c:pt idx="1211">
                  <c:v>41579</c:v>
                </c:pt>
                <c:pt idx="1212">
                  <c:v>41609</c:v>
                </c:pt>
                <c:pt idx="1213">
                  <c:v>41640</c:v>
                </c:pt>
                <c:pt idx="1214">
                  <c:v>41671</c:v>
                </c:pt>
                <c:pt idx="1215">
                  <c:v>41699</c:v>
                </c:pt>
                <c:pt idx="1216">
                  <c:v>41730</c:v>
                </c:pt>
                <c:pt idx="1217">
                  <c:v>41760</c:v>
                </c:pt>
                <c:pt idx="1218">
                  <c:v>41791</c:v>
                </c:pt>
                <c:pt idx="1219">
                  <c:v>41821</c:v>
                </c:pt>
                <c:pt idx="1220">
                  <c:v>41852</c:v>
                </c:pt>
                <c:pt idx="1221">
                  <c:v>41883</c:v>
                </c:pt>
                <c:pt idx="1222">
                  <c:v>41913</c:v>
                </c:pt>
                <c:pt idx="1223">
                  <c:v>41944</c:v>
                </c:pt>
                <c:pt idx="1224">
                  <c:v>41974</c:v>
                </c:pt>
                <c:pt idx="1225">
                  <c:v>42005</c:v>
                </c:pt>
                <c:pt idx="1226">
                  <c:v>42036</c:v>
                </c:pt>
                <c:pt idx="1227">
                  <c:v>42064</c:v>
                </c:pt>
                <c:pt idx="1228">
                  <c:v>42095</c:v>
                </c:pt>
                <c:pt idx="1229">
                  <c:v>42125</c:v>
                </c:pt>
                <c:pt idx="1230">
                  <c:v>42156</c:v>
                </c:pt>
                <c:pt idx="1231">
                  <c:v>42186</c:v>
                </c:pt>
                <c:pt idx="1232">
                  <c:v>42217</c:v>
                </c:pt>
                <c:pt idx="1233">
                  <c:v>42248</c:v>
                </c:pt>
                <c:pt idx="1234">
                  <c:v>42278</c:v>
                </c:pt>
                <c:pt idx="1235">
                  <c:v>42309</c:v>
                </c:pt>
                <c:pt idx="1236">
                  <c:v>42339</c:v>
                </c:pt>
                <c:pt idx="1237">
                  <c:v>42370</c:v>
                </c:pt>
                <c:pt idx="1238">
                  <c:v>42401</c:v>
                </c:pt>
                <c:pt idx="1239">
                  <c:v>42430</c:v>
                </c:pt>
                <c:pt idx="1240">
                  <c:v>42461</c:v>
                </c:pt>
                <c:pt idx="1241">
                  <c:v>42491</c:v>
                </c:pt>
                <c:pt idx="1242">
                  <c:v>42522</c:v>
                </c:pt>
                <c:pt idx="1243">
                  <c:v>42552</c:v>
                </c:pt>
                <c:pt idx="1244">
                  <c:v>42583</c:v>
                </c:pt>
                <c:pt idx="1245">
                  <c:v>42614</c:v>
                </c:pt>
                <c:pt idx="1246">
                  <c:v>42644</c:v>
                </c:pt>
                <c:pt idx="1247">
                  <c:v>42675</c:v>
                </c:pt>
                <c:pt idx="1248">
                  <c:v>42705</c:v>
                </c:pt>
                <c:pt idx="1249">
                  <c:v>42736</c:v>
                </c:pt>
                <c:pt idx="1250">
                  <c:v>42767</c:v>
                </c:pt>
                <c:pt idx="1251">
                  <c:v>42795</c:v>
                </c:pt>
                <c:pt idx="1252">
                  <c:v>42826</c:v>
                </c:pt>
                <c:pt idx="1253">
                  <c:v>42856</c:v>
                </c:pt>
                <c:pt idx="1254">
                  <c:v>42887</c:v>
                </c:pt>
                <c:pt idx="1255">
                  <c:v>42917</c:v>
                </c:pt>
                <c:pt idx="1256">
                  <c:v>42948</c:v>
                </c:pt>
                <c:pt idx="1257">
                  <c:v>42979</c:v>
                </c:pt>
                <c:pt idx="1258">
                  <c:v>43009</c:v>
                </c:pt>
                <c:pt idx="1259">
                  <c:v>43040</c:v>
                </c:pt>
                <c:pt idx="1260">
                  <c:v>43070</c:v>
                </c:pt>
                <c:pt idx="1261">
                  <c:v>43101</c:v>
                </c:pt>
                <c:pt idx="1262">
                  <c:v>43132</c:v>
                </c:pt>
                <c:pt idx="1263">
                  <c:v>43160</c:v>
                </c:pt>
                <c:pt idx="1264">
                  <c:v>43191</c:v>
                </c:pt>
                <c:pt idx="1265">
                  <c:v>43221</c:v>
                </c:pt>
                <c:pt idx="1266">
                  <c:v>43252</c:v>
                </c:pt>
                <c:pt idx="1267">
                  <c:v>43282</c:v>
                </c:pt>
                <c:pt idx="1268">
                  <c:v>43313</c:v>
                </c:pt>
                <c:pt idx="1269">
                  <c:v>43344</c:v>
                </c:pt>
                <c:pt idx="1270">
                  <c:v>43374</c:v>
                </c:pt>
                <c:pt idx="1271">
                  <c:v>43405</c:v>
                </c:pt>
                <c:pt idx="1272">
                  <c:v>43435</c:v>
                </c:pt>
                <c:pt idx="1273">
                  <c:v>43466</c:v>
                </c:pt>
                <c:pt idx="1274">
                  <c:v>43497</c:v>
                </c:pt>
                <c:pt idx="1275">
                  <c:v>43525</c:v>
                </c:pt>
                <c:pt idx="1276">
                  <c:v>43556</c:v>
                </c:pt>
                <c:pt idx="1277">
                  <c:v>43586</c:v>
                </c:pt>
                <c:pt idx="1278">
                  <c:v>43617</c:v>
                </c:pt>
                <c:pt idx="1279">
                  <c:v>43647</c:v>
                </c:pt>
                <c:pt idx="1280">
                  <c:v>43678</c:v>
                </c:pt>
                <c:pt idx="1281">
                  <c:v>43709</c:v>
                </c:pt>
                <c:pt idx="1282">
                  <c:v>43739</c:v>
                </c:pt>
                <c:pt idx="1283">
                  <c:v>43770</c:v>
                </c:pt>
                <c:pt idx="1284">
                  <c:v>43800</c:v>
                </c:pt>
                <c:pt idx="1285">
                  <c:v>43831</c:v>
                </c:pt>
                <c:pt idx="1286">
                  <c:v>43862</c:v>
                </c:pt>
                <c:pt idx="1287">
                  <c:v>43891</c:v>
                </c:pt>
                <c:pt idx="1288">
                  <c:v>43922</c:v>
                </c:pt>
                <c:pt idx="1289">
                  <c:v>43952</c:v>
                </c:pt>
                <c:pt idx="1290">
                  <c:v>43983</c:v>
                </c:pt>
                <c:pt idx="1291">
                  <c:v>44013</c:v>
                </c:pt>
                <c:pt idx="1292">
                  <c:v>44044</c:v>
                </c:pt>
                <c:pt idx="1293">
                  <c:v>44075</c:v>
                </c:pt>
                <c:pt idx="1294">
                  <c:v>44105</c:v>
                </c:pt>
                <c:pt idx="1295">
                  <c:v>44136</c:v>
                </c:pt>
                <c:pt idx="1296">
                  <c:v>44166</c:v>
                </c:pt>
                <c:pt idx="1297">
                  <c:v>44197</c:v>
                </c:pt>
                <c:pt idx="1298">
                  <c:v>44228</c:v>
                </c:pt>
                <c:pt idx="1299">
                  <c:v>44256</c:v>
                </c:pt>
                <c:pt idx="1300">
                  <c:v>44287</c:v>
                </c:pt>
                <c:pt idx="1301">
                  <c:v>44317</c:v>
                </c:pt>
                <c:pt idx="1302">
                  <c:v>44348</c:v>
                </c:pt>
                <c:pt idx="1303">
                  <c:v>44378</c:v>
                </c:pt>
                <c:pt idx="1304">
                  <c:v>44409</c:v>
                </c:pt>
                <c:pt idx="1305">
                  <c:v>44440</c:v>
                </c:pt>
                <c:pt idx="1306">
                  <c:v>44470</c:v>
                </c:pt>
                <c:pt idx="1307">
                  <c:v>44501</c:v>
                </c:pt>
                <c:pt idx="1308">
                  <c:v>44531</c:v>
                </c:pt>
                <c:pt idx="1309">
                  <c:v>44562</c:v>
                </c:pt>
                <c:pt idx="1310">
                  <c:v>44593</c:v>
                </c:pt>
                <c:pt idx="1311">
                  <c:v>44621</c:v>
                </c:pt>
                <c:pt idx="1312">
                  <c:v>44652</c:v>
                </c:pt>
                <c:pt idx="1313">
                  <c:v>44682</c:v>
                </c:pt>
                <c:pt idx="1314">
                  <c:v>44713</c:v>
                </c:pt>
                <c:pt idx="1315">
                  <c:v>44743</c:v>
                </c:pt>
                <c:pt idx="1316">
                  <c:v>44774</c:v>
                </c:pt>
                <c:pt idx="1317">
                  <c:v>44805</c:v>
                </c:pt>
                <c:pt idx="1318">
                  <c:v>44835</c:v>
                </c:pt>
                <c:pt idx="1319">
                  <c:v>44866</c:v>
                </c:pt>
                <c:pt idx="1320">
                  <c:v>44896</c:v>
                </c:pt>
                <c:pt idx="1321">
                  <c:v>44927</c:v>
                </c:pt>
                <c:pt idx="1322">
                  <c:v>44958</c:v>
                </c:pt>
                <c:pt idx="1323">
                  <c:v>44986</c:v>
                </c:pt>
                <c:pt idx="1324">
                  <c:v>45017</c:v>
                </c:pt>
                <c:pt idx="1325">
                  <c:v>45047</c:v>
                </c:pt>
                <c:pt idx="1326">
                  <c:v>45078</c:v>
                </c:pt>
                <c:pt idx="1327">
                  <c:v>45108</c:v>
                </c:pt>
                <c:pt idx="1328">
                  <c:v>45139</c:v>
                </c:pt>
                <c:pt idx="1329">
                  <c:v>45170</c:v>
                </c:pt>
                <c:pt idx="1330">
                  <c:v>45200</c:v>
                </c:pt>
                <c:pt idx="1331">
                  <c:v>45231</c:v>
                </c:pt>
                <c:pt idx="1332">
                  <c:v>45261</c:v>
                </c:pt>
              </c:numCache>
            </c:numRef>
          </c:cat>
          <c:val>
            <c:numRef>
              <c:f>'FRED Graph Chart (2)'!$B$12:$B$1344</c:f>
              <c:numCache>
                <c:formatCode>[$$-409]#,##0_ ;\-[$$-409]#,##0\ </c:formatCode>
                <c:ptCount val="1333"/>
                <c:pt idx="0">
                  <c:v>100</c:v>
                </c:pt>
                <c:pt idx="1">
                  <c:v>100</c:v>
                </c:pt>
                <c:pt idx="2">
                  <c:v>100.35370406759678</c:v>
                </c:pt>
                <c:pt idx="3">
                  <c:v>100.35370406759678</c:v>
                </c:pt>
                <c:pt idx="4">
                  <c:v>100</c:v>
                </c:pt>
                <c:pt idx="5">
                  <c:v>100.70740813519356</c:v>
                </c:pt>
                <c:pt idx="6">
                  <c:v>100.35370406759678</c:v>
                </c:pt>
                <c:pt idx="7">
                  <c:v>99.331892316761653</c:v>
                </c:pt>
                <c:pt idx="8">
                  <c:v>98.683434859500892</c:v>
                </c:pt>
                <c:pt idx="9">
                  <c:v>98.329730791904097</c:v>
                </c:pt>
                <c:pt idx="10">
                  <c:v>97.681273334643365</c:v>
                </c:pt>
                <c:pt idx="11">
                  <c:v>97.357044606012963</c:v>
                </c:pt>
                <c:pt idx="12">
                  <c:v>97.681273334643365</c:v>
                </c:pt>
                <c:pt idx="13">
                  <c:v>97.681273334643365</c:v>
                </c:pt>
                <c:pt idx="14">
                  <c:v>98.683434859500892</c:v>
                </c:pt>
                <c:pt idx="15">
                  <c:v>99.007663588131265</c:v>
                </c:pt>
                <c:pt idx="16">
                  <c:v>100</c:v>
                </c:pt>
                <c:pt idx="17">
                  <c:v>99.331892316761653</c:v>
                </c:pt>
                <c:pt idx="18">
                  <c:v>98.683434859500892</c:v>
                </c:pt>
                <c:pt idx="19">
                  <c:v>97.681273334643365</c:v>
                </c:pt>
                <c:pt idx="20">
                  <c:v>96.413833759088234</c:v>
                </c:pt>
                <c:pt idx="21">
                  <c:v>96.089605030457861</c:v>
                </c:pt>
                <c:pt idx="22">
                  <c:v>96.708587148752216</c:v>
                </c:pt>
                <c:pt idx="23">
                  <c:v>96.413833759088234</c:v>
                </c:pt>
                <c:pt idx="24">
                  <c:v>96.708587148752216</c:v>
                </c:pt>
                <c:pt idx="25">
                  <c:v>97.032815877382589</c:v>
                </c:pt>
                <c:pt idx="26">
                  <c:v>97.681273334643365</c:v>
                </c:pt>
                <c:pt idx="27">
                  <c:v>98.683434859500892</c:v>
                </c:pt>
                <c:pt idx="28">
                  <c:v>97.681273334643365</c:v>
                </c:pt>
                <c:pt idx="29">
                  <c:v>97.357044606012963</c:v>
                </c:pt>
                <c:pt idx="30">
                  <c:v>97.032815877382589</c:v>
                </c:pt>
                <c:pt idx="31">
                  <c:v>97.032815877382589</c:v>
                </c:pt>
                <c:pt idx="32">
                  <c:v>97.032815877382589</c:v>
                </c:pt>
                <c:pt idx="33">
                  <c:v>96.708587148752216</c:v>
                </c:pt>
                <c:pt idx="34">
                  <c:v>95.765376301827473</c:v>
                </c:pt>
                <c:pt idx="35">
                  <c:v>95.156219296521911</c:v>
                </c:pt>
                <c:pt idx="36">
                  <c:v>94.86146590685793</c:v>
                </c:pt>
                <c:pt idx="37">
                  <c:v>93.947730398899594</c:v>
                </c:pt>
                <c:pt idx="38">
                  <c:v>93.947730398899594</c:v>
                </c:pt>
                <c:pt idx="39">
                  <c:v>93.063470229907651</c:v>
                </c:pt>
                <c:pt idx="40">
                  <c:v>92.179210060915707</c:v>
                </c:pt>
                <c:pt idx="41">
                  <c:v>91.884456671251726</c:v>
                </c:pt>
                <c:pt idx="42">
                  <c:v>90.744743564551001</c:v>
                </c:pt>
                <c:pt idx="43">
                  <c:v>90.744743564551001</c:v>
                </c:pt>
                <c:pt idx="44">
                  <c:v>89.654156022794268</c:v>
                </c:pt>
                <c:pt idx="45">
                  <c:v>88.033012379642372</c:v>
                </c:pt>
                <c:pt idx="46">
                  <c:v>87.011200628807245</c:v>
                </c:pt>
                <c:pt idx="47">
                  <c:v>85.478483002554526</c:v>
                </c:pt>
                <c:pt idx="48">
                  <c:v>84.97740224012577</c:v>
                </c:pt>
                <c:pt idx="49">
                  <c:v>84.004716054234635</c:v>
                </c:pt>
                <c:pt idx="50">
                  <c:v>82.128119473373957</c:v>
                </c:pt>
                <c:pt idx="51">
                  <c:v>81.685989388877971</c:v>
                </c:pt>
                <c:pt idx="52">
                  <c:v>78.217724503831803</c:v>
                </c:pt>
                <c:pt idx="53">
                  <c:v>76.567105521713501</c:v>
                </c:pt>
                <c:pt idx="54">
                  <c:v>75.771271369620763</c:v>
                </c:pt>
                <c:pt idx="55">
                  <c:v>76.567105521713501</c:v>
                </c:pt>
                <c:pt idx="56">
                  <c:v>75.388091963057562</c:v>
                </c:pt>
                <c:pt idx="57">
                  <c:v>74.071526822558468</c:v>
                </c:pt>
                <c:pt idx="58">
                  <c:v>72.774611908036945</c:v>
                </c:pt>
                <c:pt idx="59">
                  <c:v>72.597759874238548</c:v>
                </c:pt>
                <c:pt idx="60">
                  <c:v>71.713499705246605</c:v>
                </c:pt>
                <c:pt idx="61">
                  <c:v>70.337983886814698</c:v>
                </c:pt>
                <c:pt idx="62">
                  <c:v>69.689526429553936</c:v>
                </c:pt>
                <c:pt idx="63">
                  <c:v>70.013755158184324</c:v>
                </c:pt>
                <c:pt idx="64">
                  <c:v>69.18844566712518</c:v>
                </c:pt>
                <c:pt idx="65">
                  <c:v>67.891530752603657</c:v>
                </c:pt>
                <c:pt idx="66">
                  <c:v>66.692866967970133</c:v>
                </c:pt>
                <c:pt idx="67">
                  <c:v>65.042247985851844</c:v>
                </c:pt>
                <c:pt idx="68">
                  <c:v>63.922185105128712</c:v>
                </c:pt>
                <c:pt idx="69">
                  <c:v>62.428767930831206</c:v>
                </c:pt>
                <c:pt idx="70">
                  <c:v>61.397131067007273</c:v>
                </c:pt>
                <c:pt idx="71">
                  <c:v>60.365494203183331</c:v>
                </c:pt>
                <c:pt idx="72">
                  <c:v>59.510709373157802</c:v>
                </c:pt>
                <c:pt idx="73">
                  <c:v>59.392808017292197</c:v>
                </c:pt>
                <c:pt idx="74">
                  <c:v>60.748673609746504</c:v>
                </c:pt>
                <c:pt idx="75">
                  <c:v>60.011790135586565</c:v>
                </c:pt>
                <c:pt idx="76">
                  <c:v>58.931027706818625</c:v>
                </c:pt>
                <c:pt idx="77">
                  <c:v>58.105718215759481</c:v>
                </c:pt>
                <c:pt idx="78">
                  <c:v>57.98781685989389</c:v>
                </c:pt>
                <c:pt idx="79">
                  <c:v>56.425623894674793</c:v>
                </c:pt>
                <c:pt idx="80">
                  <c:v>55.482413047750057</c:v>
                </c:pt>
                <c:pt idx="81">
                  <c:v>55.158184319119677</c:v>
                </c:pt>
                <c:pt idx="82">
                  <c:v>54.254273924150134</c:v>
                </c:pt>
                <c:pt idx="83">
                  <c:v>52.986834348595004</c:v>
                </c:pt>
                <c:pt idx="84">
                  <c:v>51.866771467871885</c:v>
                </c:pt>
                <c:pt idx="85">
                  <c:v>50.864609943014351</c:v>
                </c:pt>
                <c:pt idx="86">
                  <c:v>50.255452937708789</c:v>
                </c:pt>
                <c:pt idx="87">
                  <c:v>49.754372175280018</c:v>
                </c:pt>
                <c:pt idx="88">
                  <c:v>48.369031243859304</c:v>
                </c:pt>
                <c:pt idx="89">
                  <c:v>47.573197091766559</c:v>
                </c:pt>
                <c:pt idx="90">
                  <c:v>46.895264295539398</c:v>
                </c:pt>
                <c:pt idx="91">
                  <c:v>47.190017685203387</c:v>
                </c:pt>
                <c:pt idx="92">
                  <c:v>48.427981921792103</c:v>
                </c:pt>
                <c:pt idx="93">
                  <c:v>49.017488701120065</c:v>
                </c:pt>
                <c:pt idx="94">
                  <c:v>49.253291412851254</c:v>
                </c:pt>
                <c:pt idx="95">
                  <c:v>49.577520141481628</c:v>
                </c:pt>
                <c:pt idx="96">
                  <c:v>50.697583022204761</c:v>
                </c:pt>
                <c:pt idx="97">
                  <c:v>51.572018078207904</c:v>
                </c:pt>
                <c:pt idx="98">
                  <c:v>53.281587738258985</c:v>
                </c:pt>
                <c:pt idx="99">
                  <c:v>53.664767144822164</c:v>
                </c:pt>
                <c:pt idx="100">
                  <c:v>54.342699941049318</c:v>
                </c:pt>
                <c:pt idx="101">
                  <c:v>55.364511691884452</c:v>
                </c:pt>
                <c:pt idx="102">
                  <c:v>55.68874042051484</c:v>
                </c:pt>
                <c:pt idx="103">
                  <c:v>55.570839064649249</c:v>
                </c:pt>
                <c:pt idx="104">
                  <c:v>55.364511691884452</c:v>
                </c:pt>
                <c:pt idx="105">
                  <c:v>56.012969149145221</c:v>
                </c:pt>
                <c:pt idx="106">
                  <c:v>56.101395166044412</c:v>
                </c:pt>
                <c:pt idx="107">
                  <c:v>56.425623894674793</c:v>
                </c:pt>
                <c:pt idx="108">
                  <c:v>56.779327962271566</c:v>
                </c:pt>
                <c:pt idx="109">
                  <c:v>57.98781685989389</c:v>
                </c:pt>
                <c:pt idx="110">
                  <c:v>58.105718215759481</c:v>
                </c:pt>
                <c:pt idx="111">
                  <c:v>58.813126350953041</c:v>
                </c:pt>
                <c:pt idx="112">
                  <c:v>58.813126350953041</c:v>
                </c:pt>
                <c:pt idx="113">
                  <c:v>58.813126350953041</c:v>
                </c:pt>
                <c:pt idx="114">
                  <c:v>58.69522499508745</c:v>
                </c:pt>
                <c:pt idx="115">
                  <c:v>58.577323639221859</c:v>
                </c:pt>
                <c:pt idx="116">
                  <c:v>59.157005305561015</c:v>
                </c:pt>
                <c:pt idx="117">
                  <c:v>59.039103949695424</c:v>
                </c:pt>
                <c:pt idx="118">
                  <c:v>58.69522499508745</c:v>
                </c:pt>
                <c:pt idx="119">
                  <c:v>58.459422283356268</c:v>
                </c:pt>
                <c:pt idx="120">
                  <c:v>58.223619571625072</c:v>
                </c:pt>
                <c:pt idx="121">
                  <c:v>58.459422283356268</c:v>
                </c:pt>
                <c:pt idx="122">
                  <c:v>58.577323639221859</c:v>
                </c:pt>
                <c:pt idx="123">
                  <c:v>58.341520927490663</c:v>
                </c:pt>
                <c:pt idx="124">
                  <c:v>58.105718215759481</c:v>
                </c:pt>
                <c:pt idx="125">
                  <c:v>57.98781685989389</c:v>
                </c:pt>
                <c:pt idx="126">
                  <c:v>57.663588131263509</c:v>
                </c:pt>
                <c:pt idx="127">
                  <c:v>57.103556690901961</c:v>
                </c:pt>
                <c:pt idx="128">
                  <c:v>57.309884063666729</c:v>
                </c:pt>
                <c:pt idx="129">
                  <c:v>56.985655335036355</c:v>
                </c:pt>
                <c:pt idx="130">
                  <c:v>56.867753979170757</c:v>
                </c:pt>
                <c:pt idx="131">
                  <c:v>56.779327962271566</c:v>
                </c:pt>
                <c:pt idx="132">
                  <c:v>56.779327962271566</c:v>
                </c:pt>
                <c:pt idx="133">
                  <c:v>56.867753979170757</c:v>
                </c:pt>
                <c:pt idx="134">
                  <c:v>57.103556690901961</c:v>
                </c:pt>
                <c:pt idx="135">
                  <c:v>57.427785419532327</c:v>
                </c:pt>
                <c:pt idx="136">
                  <c:v>57.663588131263509</c:v>
                </c:pt>
                <c:pt idx="137">
                  <c:v>57.663588131263509</c:v>
                </c:pt>
                <c:pt idx="138">
                  <c:v>57.663588131263509</c:v>
                </c:pt>
                <c:pt idx="139">
                  <c:v>57.545686775397918</c:v>
                </c:pt>
                <c:pt idx="140">
                  <c:v>57.663588131263509</c:v>
                </c:pt>
                <c:pt idx="141">
                  <c:v>57.427785419532327</c:v>
                </c:pt>
                <c:pt idx="142">
                  <c:v>57.221458046767538</c:v>
                </c:pt>
                <c:pt idx="143">
                  <c:v>56.985655335036355</c:v>
                </c:pt>
                <c:pt idx="144">
                  <c:v>56.867753979170757</c:v>
                </c:pt>
                <c:pt idx="145">
                  <c:v>56.779327962271566</c:v>
                </c:pt>
                <c:pt idx="146">
                  <c:v>56.985655335036355</c:v>
                </c:pt>
                <c:pt idx="147">
                  <c:v>56.867753979170757</c:v>
                </c:pt>
                <c:pt idx="148">
                  <c:v>56.985655335036355</c:v>
                </c:pt>
                <c:pt idx="149">
                  <c:v>56.779327962271566</c:v>
                </c:pt>
                <c:pt idx="150">
                  <c:v>56.101395166044412</c:v>
                </c:pt>
                <c:pt idx="151">
                  <c:v>55.364511691884452</c:v>
                </c:pt>
                <c:pt idx="152">
                  <c:v>55.364511691884452</c:v>
                </c:pt>
                <c:pt idx="153">
                  <c:v>55.570839064649249</c:v>
                </c:pt>
                <c:pt idx="154">
                  <c:v>55.364511691884452</c:v>
                </c:pt>
                <c:pt idx="155">
                  <c:v>54.460601296914909</c:v>
                </c:pt>
                <c:pt idx="156">
                  <c:v>54.755354686578897</c:v>
                </c:pt>
                <c:pt idx="157">
                  <c:v>54.755354686578897</c:v>
                </c:pt>
                <c:pt idx="158">
                  <c:v>54.95185694635488</c:v>
                </c:pt>
                <c:pt idx="159">
                  <c:v>55.276085674985268</c:v>
                </c:pt>
                <c:pt idx="160">
                  <c:v>54.755354686578897</c:v>
                </c:pt>
                <c:pt idx="161">
                  <c:v>55.069758302220471</c:v>
                </c:pt>
                <c:pt idx="162">
                  <c:v>55.482413047750057</c:v>
                </c:pt>
                <c:pt idx="163">
                  <c:v>56.012969149145221</c:v>
                </c:pt>
                <c:pt idx="164">
                  <c:v>56.337197877775594</c:v>
                </c:pt>
                <c:pt idx="165">
                  <c:v>56.012969149145221</c:v>
                </c:pt>
                <c:pt idx="166">
                  <c:v>55.806641776380431</c:v>
                </c:pt>
                <c:pt idx="167">
                  <c:v>55.570839064649249</c:v>
                </c:pt>
                <c:pt idx="168">
                  <c:v>55.570839064649249</c:v>
                </c:pt>
                <c:pt idx="169">
                  <c:v>56.012969149145221</c:v>
                </c:pt>
                <c:pt idx="170">
                  <c:v>56.425623894674793</c:v>
                </c:pt>
                <c:pt idx="171">
                  <c:v>56.779327962271566</c:v>
                </c:pt>
                <c:pt idx="172">
                  <c:v>56.779327962271566</c:v>
                </c:pt>
                <c:pt idx="173">
                  <c:v>56.337197877775594</c:v>
                </c:pt>
                <c:pt idx="174">
                  <c:v>55.806641776380431</c:v>
                </c:pt>
                <c:pt idx="175">
                  <c:v>56.867753979170757</c:v>
                </c:pt>
                <c:pt idx="176">
                  <c:v>57.221458046767538</c:v>
                </c:pt>
                <c:pt idx="177">
                  <c:v>56.867753979170757</c:v>
                </c:pt>
                <c:pt idx="178">
                  <c:v>56.543525250540384</c:v>
                </c:pt>
                <c:pt idx="179">
                  <c:v>56.661426606405982</c:v>
                </c:pt>
                <c:pt idx="180">
                  <c:v>56.779327962271566</c:v>
                </c:pt>
                <c:pt idx="181">
                  <c:v>56.867753979170757</c:v>
                </c:pt>
                <c:pt idx="182">
                  <c:v>57.427785419532327</c:v>
                </c:pt>
                <c:pt idx="183">
                  <c:v>57.427785419532327</c:v>
                </c:pt>
                <c:pt idx="184">
                  <c:v>57.309884063666729</c:v>
                </c:pt>
                <c:pt idx="185">
                  <c:v>56.985655335036355</c:v>
                </c:pt>
                <c:pt idx="186">
                  <c:v>57.427785419532327</c:v>
                </c:pt>
                <c:pt idx="187">
                  <c:v>57.427785419532327</c:v>
                </c:pt>
                <c:pt idx="188">
                  <c:v>57.309884063666729</c:v>
                </c:pt>
                <c:pt idx="189">
                  <c:v>56.867753979170757</c:v>
                </c:pt>
                <c:pt idx="190">
                  <c:v>56.985655335036355</c:v>
                </c:pt>
                <c:pt idx="191">
                  <c:v>57.103556690901961</c:v>
                </c:pt>
                <c:pt idx="192">
                  <c:v>57.309884063666729</c:v>
                </c:pt>
                <c:pt idx="193">
                  <c:v>57.427785419532327</c:v>
                </c:pt>
                <c:pt idx="194">
                  <c:v>57.545686775397918</c:v>
                </c:pt>
                <c:pt idx="195">
                  <c:v>57.781489487129114</c:v>
                </c:pt>
                <c:pt idx="196">
                  <c:v>57.98781685989389</c:v>
                </c:pt>
                <c:pt idx="197">
                  <c:v>57.663588131263509</c:v>
                </c:pt>
                <c:pt idx="198">
                  <c:v>57.427785419532327</c:v>
                </c:pt>
                <c:pt idx="199">
                  <c:v>56.867753979170757</c:v>
                </c:pt>
                <c:pt idx="200">
                  <c:v>56.661426606405982</c:v>
                </c:pt>
                <c:pt idx="201">
                  <c:v>56.779327962271566</c:v>
                </c:pt>
                <c:pt idx="202">
                  <c:v>56.779327962271566</c:v>
                </c:pt>
                <c:pt idx="203">
                  <c:v>56.867753979170757</c:v>
                </c:pt>
                <c:pt idx="204">
                  <c:v>57.221458046767538</c:v>
                </c:pt>
                <c:pt idx="205">
                  <c:v>57.427785419532327</c:v>
                </c:pt>
                <c:pt idx="206">
                  <c:v>57.663588131263509</c:v>
                </c:pt>
                <c:pt idx="207">
                  <c:v>57.98781685989389</c:v>
                </c:pt>
                <c:pt idx="208">
                  <c:v>57.663588131263509</c:v>
                </c:pt>
                <c:pt idx="209">
                  <c:v>57.98781685989389</c:v>
                </c:pt>
                <c:pt idx="210">
                  <c:v>58.341520927490663</c:v>
                </c:pt>
                <c:pt idx="211">
                  <c:v>59.157005305561015</c:v>
                </c:pt>
                <c:pt idx="212">
                  <c:v>59.510709373157802</c:v>
                </c:pt>
                <c:pt idx="213">
                  <c:v>59.157005305561015</c:v>
                </c:pt>
                <c:pt idx="214">
                  <c:v>59.510709373157802</c:v>
                </c:pt>
                <c:pt idx="215">
                  <c:v>60.011790135586565</c:v>
                </c:pt>
                <c:pt idx="216">
                  <c:v>60.866574965612109</c:v>
                </c:pt>
                <c:pt idx="217">
                  <c:v>61.780310473570445</c:v>
                </c:pt>
                <c:pt idx="218">
                  <c:v>62.694045981528788</c:v>
                </c:pt>
                <c:pt idx="219">
                  <c:v>63.096875614069567</c:v>
                </c:pt>
                <c:pt idx="220">
                  <c:v>63.509530359599133</c:v>
                </c:pt>
                <c:pt idx="221">
                  <c:v>64.187463155826279</c:v>
                </c:pt>
                <c:pt idx="222">
                  <c:v>64.924346629986246</c:v>
                </c:pt>
                <c:pt idx="223">
                  <c:v>65.042247985851844</c:v>
                </c:pt>
                <c:pt idx="224">
                  <c:v>65.189624680683835</c:v>
                </c:pt>
                <c:pt idx="225">
                  <c:v>65.484378070347816</c:v>
                </c:pt>
                <c:pt idx="226">
                  <c:v>65.926508154843788</c:v>
                </c:pt>
                <c:pt idx="227">
                  <c:v>66.692866967970133</c:v>
                </c:pt>
                <c:pt idx="228">
                  <c:v>67.272548634309302</c:v>
                </c:pt>
                <c:pt idx="229">
                  <c:v>68.687364904696409</c:v>
                </c:pt>
                <c:pt idx="230">
                  <c:v>69.689526429553936</c:v>
                </c:pt>
                <c:pt idx="231">
                  <c:v>70.013755158184324</c:v>
                </c:pt>
                <c:pt idx="232">
                  <c:v>70.514835920613095</c:v>
                </c:pt>
                <c:pt idx="233">
                  <c:v>71.536647671448222</c:v>
                </c:pt>
                <c:pt idx="234">
                  <c:v>72.067203772843385</c:v>
                </c:pt>
                <c:pt idx="235">
                  <c:v>72.067203772843385</c:v>
                </c:pt>
                <c:pt idx="236">
                  <c:v>72.951463941835343</c:v>
                </c:pt>
                <c:pt idx="237">
                  <c:v>73.334643348398515</c:v>
                </c:pt>
                <c:pt idx="238">
                  <c:v>73.894674788760071</c:v>
                </c:pt>
                <c:pt idx="239">
                  <c:v>74.248378856356851</c:v>
                </c:pt>
                <c:pt idx="240">
                  <c:v>75.014737669483196</c:v>
                </c:pt>
                <c:pt idx="241">
                  <c:v>76.183926115150328</c:v>
                </c:pt>
                <c:pt idx="242">
                  <c:v>77.392415012772659</c:v>
                </c:pt>
                <c:pt idx="243">
                  <c:v>78.011397131067</c:v>
                </c:pt>
                <c:pt idx="244">
                  <c:v>78.217724503831803</c:v>
                </c:pt>
                <c:pt idx="245">
                  <c:v>78.011397131067</c:v>
                </c:pt>
                <c:pt idx="246">
                  <c:v>77.186087640007855</c:v>
                </c:pt>
                <c:pt idx="247">
                  <c:v>75.014737669483196</c:v>
                </c:pt>
                <c:pt idx="248">
                  <c:v>74.248378856356851</c:v>
                </c:pt>
                <c:pt idx="249">
                  <c:v>74.248378856356851</c:v>
                </c:pt>
                <c:pt idx="250">
                  <c:v>74.248378856356851</c:v>
                </c:pt>
                <c:pt idx="251">
                  <c:v>74.248378856356851</c:v>
                </c:pt>
                <c:pt idx="252">
                  <c:v>74.631558262920024</c:v>
                </c:pt>
                <c:pt idx="253">
                  <c:v>74.248378856356851</c:v>
                </c:pt>
                <c:pt idx="254">
                  <c:v>73.688347415995295</c:v>
                </c:pt>
                <c:pt idx="255">
                  <c:v>73.688347415995295</c:v>
                </c:pt>
                <c:pt idx="256">
                  <c:v>73.894674788760071</c:v>
                </c:pt>
                <c:pt idx="257">
                  <c:v>73.688347415995295</c:v>
                </c:pt>
                <c:pt idx="258">
                  <c:v>73.511495382196898</c:v>
                </c:pt>
                <c:pt idx="259">
                  <c:v>73.511495382196898</c:v>
                </c:pt>
                <c:pt idx="260">
                  <c:v>73.334643348398515</c:v>
                </c:pt>
                <c:pt idx="261">
                  <c:v>72.244055806641768</c:v>
                </c:pt>
                <c:pt idx="262">
                  <c:v>72.774611908036945</c:v>
                </c:pt>
                <c:pt idx="263">
                  <c:v>72.951463941835343</c:v>
                </c:pt>
                <c:pt idx="264">
                  <c:v>73.157791314600118</c:v>
                </c:pt>
                <c:pt idx="265">
                  <c:v>72.067203772843385</c:v>
                </c:pt>
                <c:pt idx="266">
                  <c:v>71.536647671448222</c:v>
                </c:pt>
                <c:pt idx="267">
                  <c:v>71.713499705246605</c:v>
                </c:pt>
                <c:pt idx="268">
                  <c:v>71.015916683041851</c:v>
                </c:pt>
                <c:pt idx="269">
                  <c:v>71.359795637649839</c:v>
                </c:pt>
                <c:pt idx="270">
                  <c:v>71.536647671448222</c:v>
                </c:pt>
                <c:pt idx="271">
                  <c:v>71.890351739045016</c:v>
                </c:pt>
                <c:pt idx="272">
                  <c:v>71.890351739045016</c:v>
                </c:pt>
                <c:pt idx="273">
                  <c:v>71.536647671448222</c:v>
                </c:pt>
                <c:pt idx="274">
                  <c:v>71.536647671448222</c:v>
                </c:pt>
                <c:pt idx="275">
                  <c:v>71.182943603851442</c:v>
                </c:pt>
                <c:pt idx="276">
                  <c:v>71.015916683041851</c:v>
                </c:pt>
                <c:pt idx="277">
                  <c:v>71.015916683041851</c:v>
                </c:pt>
                <c:pt idx="278">
                  <c:v>71.359795637649839</c:v>
                </c:pt>
                <c:pt idx="279">
                  <c:v>71.713499705246605</c:v>
                </c:pt>
                <c:pt idx="280">
                  <c:v>71.713499705246605</c:v>
                </c:pt>
                <c:pt idx="281">
                  <c:v>71.713499705246605</c:v>
                </c:pt>
                <c:pt idx="282">
                  <c:v>71.015916683041851</c:v>
                </c:pt>
                <c:pt idx="283">
                  <c:v>70.691687954411478</c:v>
                </c:pt>
                <c:pt idx="284">
                  <c:v>70.190607191982707</c:v>
                </c:pt>
                <c:pt idx="285">
                  <c:v>70.013755158184324</c:v>
                </c:pt>
                <c:pt idx="286">
                  <c:v>70.190607191982707</c:v>
                </c:pt>
                <c:pt idx="287">
                  <c:v>70.190607191982707</c:v>
                </c:pt>
                <c:pt idx="288">
                  <c:v>70.190607191982707</c:v>
                </c:pt>
                <c:pt idx="289">
                  <c:v>69.689526429553936</c:v>
                </c:pt>
                <c:pt idx="290">
                  <c:v>69.512674395755553</c:v>
                </c:pt>
                <c:pt idx="291">
                  <c:v>69.011593633326783</c:v>
                </c:pt>
                <c:pt idx="292">
                  <c:v>68.687364904696409</c:v>
                </c:pt>
                <c:pt idx="293">
                  <c:v>68.392611515032428</c:v>
                </c:pt>
                <c:pt idx="294">
                  <c:v>68.215759481234031</c:v>
                </c:pt>
                <c:pt idx="295">
                  <c:v>67.891530752603657</c:v>
                </c:pt>
                <c:pt idx="296">
                  <c:v>67.744154057771667</c:v>
                </c:pt>
                <c:pt idx="297">
                  <c:v>67.125171939477312</c:v>
                </c:pt>
                <c:pt idx="298">
                  <c:v>67.449400668107685</c:v>
                </c:pt>
                <c:pt idx="299">
                  <c:v>67.891530752603657</c:v>
                </c:pt>
                <c:pt idx="300">
                  <c:v>68.06838278640204</c:v>
                </c:pt>
                <c:pt idx="301">
                  <c:v>69.011593633326783</c:v>
                </c:pt>
                <c:pt idx="302">
                  <c:v>69.689526429553936</c:v>
                </c:pt>
                <c:pt idx="303">
                  <c:v>69.689526429553936</c:v>
                </c:pt>
                <c:pt idx="304">
                  <c:v>69.33582236195717</c:v>
                </c:pt>
                <c:pt idx="305">
                  <c:v>69.689526429553936</c:v>
                </c:pt>
                <c:pt idx="306">
                  <c:v>69.689526429553936</c:v>
                </c:pt>
                <c:pt idx="307">
                  <c:v>69.512674395755553</c:v>
                </c:pt>
                <c:pt idx="308">
                  <c:v>69.689526429553936</c:v>
                </c:pt>
                <c:pt idx="309">
                  <c:v>69.689526429553936</c:v>
                </c:pt>
                <c:pt idx="310">
                  <c:v>70.013755158184324</c:v>
                </c:pt>
                <c:pt idx="311">
                  <c:v>70.190607191982707</c:v>
                </c:pt>
                <c:pt idx="312">
                  <c:v>70.013755158184324</c:v>
                </c:pt>
                <c:pt idx="313">
                  <c:v>70.337983886814698</c:v>
                </c:pt>
                <c:pt idx="314">
                  <c:v>70.691687954411478</c:v>
                </c:pt>
                <c:pt idx="315">
                  <c:v>70.868539988209861</c:v>
                </c:pt>
                <c:pt idx="316">
                  <c:v>71.015916683041851</c:v>
                </c:pt>
                <c:pt idx="317">
                  <c:v>71.015916683041851</c:v>
                </c:pt>
                <c:pt idx="318">
                  <c:v>71.015916683041851</c:v>
                </c:pt>
                <c:pt idx="319">
                  <c:v>71.015916683041851</c:v>
                </c:pt>
                <c:pt idx="320">
                  <c:v>71.015916683041851</c:v>
                </c:pt>
                <c:pt idx="321">
                  <c:v>69.689526429553936</c:v>
                </c:pt>
                <c:pt idx="322">
                  <c:v>70.013755158184324</c:v>
                </c:pt>
                <c:pt idx="323">
                  <c:v>70.013755158184324</c:v>
                </c:pt>
                <c:pt idx="324">
                  <c:v>70.337983886814698</c:v>
                </c:pt>
                <c:pt idx="325">
                  <c:v>70.514835920613095</c:v>
                </c:pt>
                <c:pt idx="326">
                  <c:v>70.013755158184324</c:v>
                </c:pt>
                <c:pt idx="327">
                  <c:v>70.190607191982707</c:v>
                </c:pt>
                <c:pt idx="328">
                  <c:v>70.190607191982707</c:v>
                </c:pt>
                <c:pt idx="329">
                  <c:v>70.013755158184324</c:v>
                </c:pt>
                <c:pt idx="330">
                  <c:v>69.836903124385927</c:v>
                </c:pt>
                <c:pt idx="331">
                  <c:v>70.013755158184324</c:v>
                </c:pt>
                <c:pt idx="332">
                  <c:v>70.190607191982707</c:v>
                </c:pt>
                <c:pt idx="333">
                  <c:v>70.013755158184324</c:v>
                </c:pt>
                <c:pt idx="334">
                  <c:v>70.013755158184324</c:v>
                </c:pt>
                <c:pt idx="335">
                  <c:v>70.013755158184324</c:v>
                </c:pt>
                <c:pt idx="336">
                  <c:v>69.689526429553936</c:v>
                </c:pt>
                <c:pt idx="337">
                  <c:v>69.689526429553936</c:v>
                </c:pt>
                <c:pt idx="338">
                  <c:v>69.689526429553936</c:v>
                </c:pt>
                <c:pt idx="339">
                  <c:v>69.33582236195717</c:v>
                </c:pt>
                <c:pt idx="340">
                  <c:v>68.687364904696409</c:v>
                </c:pt>
                <c:pt idx="341">
                  <c:v>68.215759481234031</c:v>
                </c:pt>
                <c:pt idx="342">
                  <c:v>66.987620357634114</c:v>
                </c:pt>
                <c:pt idx="343">
                  <c:v>66.692866967970133</c:v>
                </c:pt>
                <c:pt idx="344">
                  <c:v>66.073884849675778</c:v>
                </c:pt>
                <c:pt idx="345">
                  <c:v>64.924346629986246</c:v>
                </c:pt>
                <c:pt idx="346">
                  <c:v>64.187463155826279</c:v>
                </c:pt>
                <c:pt idx="347">
                  <c:v>63.656907054431123</c:v>
                </c:pt>
                <c:pt idx="348">
                  <c:v>63.509530359599133</c:v>
                </c:pt>
                <c:pt idx="349">
                  <c:v>62.694045981528788</c:v>
                </c:pt>
                <c:pt idx="350">
                  <c:v>62.163489880133625</c:v>
                </c:pt>
                <c:pt idx="351">
                  <c:v>61.397131067007273</c:v>
                </c:pt>
                <c:pt idx="352">
                  <c:v>61.0139516604441</c:v>
                </c:pt>
                <c:pt idx="353">
                  <c:v>60.365494203183331</c:v>
                </c:pt>
                <c:pt idx="354">
                  <c:v>60.247592847317755</c:v>
                </c:pt>
                <c:pt idx="355">
                  <c:v>60.011790135586565</c:v>
                </c:pt>
                <c:pt idx="356">
                  <c:v>59.628610729023379</c:v>
                </c:pt>
                <c:pt idx="357">
                  <c:v>59.510709373157802</c:v>
                </c:pt>
                <c:pt idx="358">
                  <c:v>58.931027706818625</c:v>
                </c:pt>
                <c:pt idx="359">
                  <c:v>58.577323639221859</c:v>
                </c:pt>
                <c:pt idx="360">
                  <c:v>58.105718215759481</c:v>
                </c:pt>
                <c:pt idx="361">
                  <c:v>58.105718215759481</c:v>
                </c:pt>
                <c:pt idx="362">
                  <c:v>57.98781685989389</c:v>
                </c:pt>
                <c:pt idx="363">
                  <c:v>57.103556690901961</c:v>
                </c:pt>
                <c:pt idx="364">
                  <c:v>56.425623894674793</c:v>
                </c:pt>
                <c:pt idx="365">
                  <c:v>56.012969149145221</c:v>
                </c:pt>
                <c:pt idx="366">
                  <c:v>56.101395166044412</c:v>
                </c:pt>
                <c:pt idx="367">
                  <c:v>56.543525250540384</c:v>
                </c:pt>
                <c:pt idx="368">
                  <c:v>56.779327962271566</c:v>
                </c:pt>
                <c:pt idx="369">
                  <c:v>56.543525250540384</c:v>
                </c:pt>
                <c:pt idx="370">
                  <c:v>56.337197877775594</c:v>
                </c:pt>
                <c:pt idx="371">
                  <c:v>56.425623894674793</c:v>
                </c:pt>
                <c:pt idx="372">
                  <c:v>56.337197877775594</c:v>
                </c:pt>
                <c:pt idx="373">
                  <c:v>56.425623894674793</c:v>
                </c:pt>
                <c:pt idx="374">
                  <c:v>56.543525250540384</c:v>
                </c:pt>
                <c:pt idx="375">
                  <c:v>56.543525250540384</c:v>
                </c:pt>
                <c:pt idx="376">
                  <c:v>56.21929652191001</c:v>
                </c:pt>
                <c:pt idx="377">
                  <c:v>56.012969149145221</c:v>
                </c:pt>
                <c:pt idx="378">
                  <c:v>55.895067793279615</c:v>
                </c:pt>
                <c:pt idx="379">
                  <c:v>55.570839064649249</c:v>
                </c:pt>
                <c:pt idx="380">
                  <c:v>55.364511691884452</c:v>
                </c:pt>
                <c:pt idx="381">
                  <c:v>55.364511691884452</c:v>
                </c:pt>
                <c:pt idx="382">
                  <c:v>55.364511691884452</c:v>
                </c:pt>
                <c:pt idx="383">
                  <c:v>55.364511691884452</c:v>
                </c:pt>
                <c:pt idx="384">
                  <c:v>55.158184319119677</c:v>
                </c:pt>
                <c:pt idx="385">
                  <c:v>55.158184319119677</c:v>
                </c:pt>
                <c:pt idx="386">
                  <c:v>55.276085674985268</c:v>
                </c:pt>
                <c:pt idx="387">
                  <c:v>55.276085674985268</c:v>
                </c:pt>
                <c:pt idx="388">
                  <c:v>55.158184319119677</c:v>
                </c:pt>
                <c:pt idx="389">
                  <c:v>54.755354686578897</c:v>
                </c:pt>
                <c:pt idx="390">
                  <c:v>54.254273924150134</c:v>
                </c:pt>
                <c:pt idx="391">
                  <c:v>54.165847907250928</c:v>
                </c:pt>
                <c:pt idx="392">
                  <c:v>54.165847907250928</c:v>
                </c:pt>
                <c:pt idx="393">
                  <c:v>54.342699941049318</c:v>
                </c:pt>
                <c:pt idx="394">
                  <c:v>54.342699941049318</c:v>
                </c:pt>
                <c:pt idx="395">
                  <c:v>54.165847907250928</c:v>
                </c:pt>
                <c:pt idx="396">
                  <c:v>53.959520534486153</c:v>
                </c:pt>
                <c:pt idx="397">
                  <c:v>53.959520534486153</c:v>
                </c:pt>
                <c:pt idx="398">
                  <c:v>54.165847907250928</c:v>
                </c:pt>
                <c:pt idx="399">
                  <c:v>53.75319316172137</c:v>
                </c:pt>
                <c:pt idx="400">
                  <c:v>53.458439772057389</c:v>
                </c:pt>
                <c:pt idx="401">
                  <c:v>53.163686382393408</c:v>
                </c:pt>
                <c:pt idx="402">
                  <c:v>52.603654942031831</c:v>
                </c:pt>
                <c:pt idx="403">
                  <c:v>49.665946158380827</c:v>
                </c:pt>
                <c:pt idx="404">
                  <c:v>48.604833955590493</c:v>
                </c:pt>
                <c:pt idx="405">
                  <c:v>48.04480251522893</c:v>
                </c:pt>
                <c:pt idx="406">
                  <c:v>47.13106700727058</c:v>
                </c:pt>
                <c:pt idx="407">
                  <c:v>46.020829239536255</c:v>
                </c:pt>
                <c:pt idx="408">
                  <c:v>45.667125171939482</c:v>
                </c:pt>
                <c:pt idx="409">
                  <c:v>45.667125171939482</c:v>
                </c:pt>
                <c:pt idx="410">
                  <c:v>45.726075849872274</c:v>
                </c:pt>
                <c:pt idx="411">
                  <c:v>44.753389663981139</c:v>
                </c:pt>
                <c:pt idx="412">
                  <c:v>44.753389663981139</c:v>
                </c:pt>
                <c:pt idx="413">
                  <c:v>44.900766358813129</c:v>
                </c:pt>
                <c:pt idx="414">
                  <c:v>44.547062291216349</c:v>
                </c:pt>
                <c:pt idx="415">
                  <c:v>44.163882884653177</c:v>
                </c:pt>
                <c:pt idx="416">
                  <c:v>43.692277461190805</c:v>
                </c:pt>
                <c:pt idx="417">
                  <c:v>42.670465710355671</c:v>
                </c:pt>
                <c:pt idx="418">
                  <c:v>42.670465710355671</c:v>
                </c:pt>
                <c:pt idx="419">
                  <c:v>42.434662998624482</c:v>
                </c:pt>
                <c:pt idx="420">
                  <c:v>41.904106897229319</c:v>
                </c:pt>
                <c:pt idx="421">
                  <c:v>41.403026134800555</c:v>
                </c:pt>
                <c:pt idx="422">
                  <c:v>41.756730202397328</c:v>
                </c:pt>
                <c:pt idx="423">
                  <c:v>41.904106897229319</c:v>
                </c:pt>
                <c:pt idx="424">
                  <c:v>41.285124778934957</c:v>
                </c:pt>
                <c:pt idx="425">
                  <c:v>41.019846728237376</c:v>
                </c:pt>
                <c:pt idx="426">
                  <c:v>40.725093338573394</c:v>
                </c:pt>
                <c:pt idx="427">
                  <c:v>40.224012576144624</c:v>
                </c:pt>
                <c:pt idx="428">
                  <c:v>40.047160542346241</c:v>
                </c:pt>
                <c:pt idx="429">
                  <c:v>40.047160542346241</c:v>
                </c:pt>
                <c:pt idx="430">
                  <c:v>40.224012576144624</c:v>
                </c:pt>
                <c:pt idx="431">
                  <c:v>40.489290626842212</c:v>
                </c:pt>
                <c:pt idx="432">
                  <c:v>40.784044016506193</c:v>
                </c:pt>
                <c:pt idx="433">
                  <c:v>40.842994694438985</c:v>
                </c:pt>
                <c:pt idx="434">
                  <c:v>41.285124778934957</c:v>
                </c:pt>
                <c:pt idx="435">
                  <c:v>41.196698762035766</c:v>
                </c:pt>
                <c:pt idx="436">
                  <c:v>41.137748084102967</c:v>
                </c:pt>
                <c:pt idx="437">
                  <c:v>41.196698762035766</c:v>
                </c:pt>
                <c:pt idx="438">
                  <c:v>41.137748084102967</c:v>
                </c:pt>
                <c:pt idx="439">
                  <c:v>41.403026134800555</c:v>
                </c:pt>
                <c:pt idx="440">
                  <c:v>41.285124778934957</c:v>
                </c:pt>
                <c:pt idx="441">
                  <c:v>41.137748084102967</c:v>
                </c:pt>
                <c:pt idx="442">
                  <c:v>41.344075456867756</c:v>
                </c:pt>
                <c:pt idx="443">
                  <c:v>41.285124778934957</c:v>
                </c:pt>
                <c:pt idx="444">
                  <c:v>41.520927490666146</c:v>
                </c:pt>
                <c:pt idx="445">
                  <c:v>41.697779524464529</c:v>
                </c:pt>
                <c:pt idx="446">
                  <c:v>41.815680880330127</c:v>
                </c:pt>
                <c:pt idx="447">
                  <c:v>41.638828846531737</c:v>
                </c:pt>
                <c:pt idx="448">
                  <c:v>41.579878168598938</c:v>
                </c:pt>
                <c:pt idx="449">
                  <c:v>41.403026134800555</c:v>
                </c:pt>
                <c:pt idx="450">
                  <c:v>41.196698762035766</c:v>
                </c:pt>
                <c:pt idx="451">
                  <c:v>40.784044016506193</c:v>
                </c:pt>
                <c:pt idx="452">
                  <c:v>40.459815287875813</c:v>
                </c:pt>
                <c:pt idx="453">
                  <c:v>40.165061898211832</c:v>
                </c:pt>
                <c:pt idx="454">
                  <c:v>39.958734525447042</c:v>
                </c:pt>
                <c:pt idx="455">
                  <c:v>39.781882491648652</c:v>
                </c:pt>
                <c:pt idx="456">
                  <c:v>39.251326390253489</c:v>
                </c:pt>
                <c:pt idx="457">
                  <c:v>38.632344271959127</c:v>
                </c:pt>
                <c:pt idx="458">
                  <c:v>38.200039300451962</c:v>
                </c:pt>
                <c:pt idx="459">
                  <c:v>38.052662605619972</c:v>
                </c:pt>
                <c:pt idx="460">
                  <c:v>37.993711927687166</c:v>
                </c:pt>
                <c:pt idx="461">
                  <c:v>37.846335232855175</c:v>
                </c:pt>
                <c:pt idx="462">
                  <c:v>37.905285910787981</c:v>
                </c:pt>
                <c:pt idx="463">
                  <c:v>37.846335232855175</c:v>
                </c:pt>
                <c:pt idx="464">
                  <c:v>37.846335232855175</c:v>
                </c:pt>
                <c:pt idx="465">
                  <c:v>37.610532521123993</c:v>
                </c:pt>
                <c:pt idx="466">
                  <c:v>37.404205148359203</c:v>
                </c:pt>
                <c:pt idx="467">
                  <c:v>37.22735311456082</c:v>
                </c:pt>
                <c:pt idx="468">
                  <c:v>37.07997641972883</c:v>
                </c:pt>
                <c:pt idx="469">
                  <c:v>37.07997641972883</c:v>
                </c:pt>
                <c:pt idx="470">
                  <c:v>37.315779131460012</c:v>
                </c:pt>
                <c:pt idx="471">
                  <c:v>37.315779131460012</c:v>
                </c:pt>
                <c:pt idx="472">
                  <c:v>37.168402436628021</c:v>
                </c:pt>
                <c:pt idx="473">
                  <c:v>37.138927097661622</c:v>
                </c:pt>
                <c:pt idx="474">
                  <c:v>37.021025741796031</c:v>
                </c:pt>
                <c:pt idx="475">
                  <c:v>36.755747691098449</c:v>
                </c:pt>
                <c:pt idx="476">
                  <c:v>36.696797013165657</c:v>
                </c:pt>
                <c:pt idx="477">
                  <c:v>36.755747691098449</c:v>
                </c:pt>
                <c:pt idx="478">
                  <c:v>36.696797013165657</c:v>
                </c:pt>
                <c:pt idx="479">
                  <c:v>36.696797013165657</c:v>
                </c:pt>
                <c:pt idx="480">
                  <c:v>36.755747691098449</c:v>
                </c:pt>
                <c:pt idx="481">
                  <c:v>36.844173707997648</c:v>
                </c:pt>
                <c:pt idx="482">
                  <c:v>37.021025741796031</c:v>
                </c:pt>
                <c:pt idx="483">
                  <c:v>36.932599724896839</c:v>
                </c:pt>
                <c:pt idx="484">
                  <c:v>36.90312438593044</c:v>
                </c:pt>
                <c:pt idx="485">
                  <c:v>36.814698369031248</c:v>
                </c:pt>
                <c:pt idx="486">
                  <c:v>36.667321674199258</c:v>
                </c:pt>
                <c:pt idx="487">
                  <c:v>36.578895657300059</c:v>
                </c:pt>
                <c:pt idx="488">
                  <c:v>36.49046964040086</c:v>
                </c:pt>
                <c:pt idx="489">
                  <c:v>36.431518962468076</c:v>
                </c:pt>
                <c:pt idx="490">
                  <c:v>36.34309294556887</c:v>
                </c:pt>
                <c:pt idx="491">
                  <c:v>36.49046964040086</c:v>
                </c:pt>
                <c:pt idx="492">
                  <c:v>36.519944979367267</c:v>
                </c:pt>
                <c:pt idx="493">
                  <c:v>36.431518962468076</c:v>
                </c:pt>
                <c:pt idx="494">
                  <c:v>36.49046964040086</c:v>
                </c:pt>
                <c:pt idx="495">
                  <c:v>36.519944979367267</c:v>
                </c:pt>
                <c:pt idx="496">
                  <c:v>36.608370996266459</c:v>
                </c:pt>
                <c:pt idx="497">
                  <c:v>36.49046964040086</c:v>
                </c:pt>
                <c:pt idx="498">
                  <c:v>36.431518962468076</c:v>
                </c:pt>
                <c:pt idx="499">
                  <c:v>36.431518962468076</c:v>
                </c:pt>
                <c:pt idx="500">
                  <c:v>36.49046964040086</c:v>
                </c:pt>
                <c:pt idx="501">
                  <c:v>36.578895657300059</c:v>
                </c:pt>
                <c:pt idx="502">
                  <c:v>36.667321674199258</c:v>
                </c:pt>
                <c:pt idx="503">
                  <c:v>36.608370996266459</c:v>
                </c:pt>
                <c:pt idx="504">
                  <c:v>36.696797013165657</c:v>
                </c:pt>
                <c:pt idx="505">
                  <c:v>36.696797013165657</c:v>
                </c:pt>
                <c:pt idx="506">
                  <c:v>36.696797013165657</c:v>
                </c:pt>
                <c:pt idx="507">
                  <c:v>36.696797013165657</c:v>
                </c:pt>
                <c:pt idx="508">
                  <c:v>36.696797013165657</c:v>
                </c:pt>
                <c:pt idx="509">
                  <c:v>36.696797013165657</c:v>
                </c:pt>
                <c:pt idx="510">
                  <c:v>36.696797013165657</c:v>
                </c:pt>
                <c:pt idx="511">
                  <c:v>36.578895657300059</c:v>
                </c:pt>
                <c:pt idx="512">
                  <c:v>36.667321674199258</c:v>
                </c:pt>
                <c:pt idx="513">
                  <c:v>36.519944979367267</c:v>
                </c:pt>
                <c:pt idx="514">
                  <c:v>36.519944979367267</c:v>
                </c:pt>
                <c:pt idx="515">
                  <c:v>36.49046964040086</c:v>
                </c:pt>
                <c:pt idx="516">
                  <c:v>36.578895657300059</c:v>
                </c:pt>
                <c:pt idx="517">
                  <c:v>36.608370996266459</c:v>
                </c:pt>
                <c:pt idx="518">
                  <c:v>36.608370996266459</c:v>
                </c:pt>
                <c:pt idx="519">
                  <c:v>36.578895657300059</c:v>
                </c:pt>
                <c:pt idx="520">
                  <c:v>36.519944979367267</c:v>
                </c:pt>
                <c:pt idx="521">
                  <c:v>36.34309294556887</c:v>
                </c:pt>
                <c:pt idx="522">
                  <c:v>36.136765572804094</c:v>
                </c:pt>
                <c:pt idx="523">
                  <c:v>35.871487522106513</c:v>
                </c:pt>
                <c:pt idx="524">
                  <c:v>35.900962861072898</c:v>
                </c:pt>
                <c:pt idx="525">
                  <c:v>35.871487522106513</c:v>
                </c:pt>
                <c:pt idx="526">
                  <c:v>35.635684810375317</c:v>
                </c:pt>
                <c:pt idx="527">
                  <c:v>35.635684810375317</c:v>
                </c:pt>
                <c:pt idx="528">
                  <c:v>35.547258793476125</c:v>
                </c:pt>
                <c:pt idx="529">
                  <c:v>35.517783454509726</c:v>
                </c:pt>
                <c:pt idx="530">
                  <c:v>35.370406759677735</c:v>
                </c:pt>
                <c:pt idx="531">
                  <c:v>35.281980742778543</c:v>
                </c:pt>
                <c:pt idx="532">
                  <c:v>35.164079386912952</c:v>
                </c:pt>
                <c:pt idx="533">
                  <c:v>35.075653370013754</c:v>
                </c:pt>
                <c:pt idx="534">
                  <c:v>34.869325997248964</c:v>
                </c:pt>
                <c:pt idx="535">
                  <c:v>34.721949302416974</c:v>
                </c:pt>
                <c:pt idx="536">
                  <c:v>34.662998624484189</c:v>
                </c:pt>
                <c:pt idx="537">
                  <c:v>34.633523285517789</c:v>
                </c:pt>
                <c:pt idx="538">
                  <c:v>34.633523285517789</c:v>
                </c:pt>
                <c:pt idx="539">
                  <c:v>34.525447042640991</c:v>
                </c:pt>
                <c:pt idx="540">
                  <c:v>34.525447042640991</c:v>
                </c:pt>
                <c:pt idx="541">
                  <c:v>34.319119669876208</c:v>
                </c:pt>
                <c:pt idx="542">
                  <c:v>34.289644330909809</c:v>
                </c:pt>
                <c:pt idx="543">
                  <c:v>34.024366280212227</c:v>
                </c:pt>
                <c:pt idx="544">
                  <c:v>33.965415602279428</c:v>
                </c:pt>
                <c:pt idx="545">
                  <c:v>33.965415602279428</c:v>
                </c:pt>
                <c:pt idx="546">
                  <c:v>33.906464924346636</c:v>
                </c:pt>
                <c:pt idx="547">
                  <c:v>33.876989585380237</c:v>
                </c:pt>
                <c:pt idx="548">
                  <c:v>33.906464924346636</c:v>
                </c:pt>
                <c:pt idx="549">
                  <c:v>33.906464924346636</c:v>
                </c:pt>
                <c:pt idx="550">
                  <c:v>33.906464924346636</c:v>
                </c:pt>
                <c:pt idx="551">
                  <c:v>33.876989585380237</c:v>
                </c:pt>
                <c:pt idx="552">
                  <c:v>33.906464924346636</c:v>
                </c:pt>
                <c:pt idx="553">
                  <c:v>33.876989585380237</c:v>
                </c:pt>
                <c:pt idx="554">
                  <c:v>33.906464924346636</c:v>
                </c:pt>
                <c:pt idx="555">
                  <c:v>33.906464924346636</c:v>
                </c:pt>
                <c:pt idx="556">
                  <c:v>33.876989585380237</c:v>
                </c:pt>
                <c:pt idx="557">
                  <c:v>33.847514246413837</c:v>
                </c:pt>
                <c:pt idx="558">
                  <c:v>33.67066221261544</c:v>
                </c:pt>
                <c:pt idx="559">
                  <c:v>33.611711534682655</c:v>
                </c:pt>
                <c:pt idx="560">
                  <c:v>33.641186873649048</c:v>
                </c:pt>
                <c:pt idx="561">
                  <c:v>33.523285517783449</c:v>
                </c:pt>
                <c:pt idx="562">
                  <c:v>33.405384161917858</c:v>
                </c:pt>
                <c:pt idx="563">
                  <c:v>33.405384161917858</c:v>
                </c:pt>
                <c:pt idx="564">
                  <c:v>33.405384161917858</c:v>
                </c:pt>
                <c:pt idx="565">
                  <c:v>33.464334839850665</c:v>
                </c:pt>
                <c:pt idx="566">
                  <c:v>33.405384161917858</c:v>
                </c:pt>
                <c:pt idx="567">
                  <c:v>33.405384161917858</c:v>
                </c:pt>
                <c:pt idx="568">
                  <c:v>33.228532128119475</c:v>
                </c:pt>
                <c:pt idx="569">
                  <c:v>33.228532128119475</c:v>
                </c:pt>
                <c:pt idx="570">
                  <c:v>33.140106111220277</c:v>
                </c:pt>
                <c:pt idx="571">
                  <c:v>33.140106111220277</c:v>
                </c:pt>
                <c:pt idx="572">
                  <c:v>33.140106111220277</c:v>
                </c:pt>
                <c:pt idx="573">
                  <c:v>33.110630772253884</c:v>
                </c:pt>
                <c:pt idx="574">
                  <c:v>32.963254077421894</c:v>
                </c:pt>
                <c:pt idx="575">
                  <c:v>32.933778738455494</c:v>
                </c:pt>
                <c:pt idx="576">
                  <c:v>32.933778738455494</c:v>
                </c:pt>
                <c:pt idx="577">
                  <c:v>32.933778738455494</c:v>
                </c:pt>
                <c:pt idx="578">
                  <c:v>32.933778738455494</c:v>
                </c:pt>
                <c:pt idx="579">
                  <c:v>32.933778738455494</c:v>
                </c:pt>
                <c:pt idx="580">
                  <c:v>32.933778738455494</c:v>
                </c:pt>
                <c:pt idx="581">
                  <c:v>32.933778738455494</c:v>
                </c:pt>
                <c:pt idx="582">
                  <c:v>32.904303399489095</c:v>
                </c:pt>
                <c:pt idx="583">
                  <c:v>32.756926704657104</c:v>
                </c:pt>
                <c:pt idx="584">
                  <c:v>32.786402043623504</c:v>
                </c:pt>
                <c:pt idx="585">
                  <c:v>32.697976026724312</c:v>
                </c:pt>
                <c:pt idx="586">
                  <c:v>32.697976026724312</c:v>
                </c:pt>
                <c:pt idx="587">
                  <c:v>32.697976026724312</c:v>
                </c:pt>
                <c:pt idx="588">
                  <c:v>32.697976026724312</c:v>
                </c:pt>
                <c:pt idx="589">
                  <c:v>32.697976026724312</c:v>
                </c:pt>
                <c:pt idx="590">
                  <c:v>32.639025348791513</c:v>
                </c:pt>
                <c:pt idx="591">
                  <c:v>32.550599331892322</c:v>
                </c:pt>
                <c:pt idx="592">
                  <c:v>32.491648653959523</c:v>
                </c:pt>
                <c:pt idx="593">
                  <c:v>32.491648653959523</c:v>
                </c:pt>
                <c:pt idx="594">
                  <c:v>32.491648653959523</c:v>
                </c:pt>
                <c:pt idx="595">
                  <c:v>32.432697976026724</c:v>
                </c:pt>
                <c:pt idx="596">
                  <c:v>32.432697976026724</c:v>
                </c:pt>
                <c:pt idx="597">
                  <c:v>32.226370603261941</c:v>
                </c:pt>
                <c:pt idx="598">
                  <c:v>32.28532128119474</c:v>
                </c:pt>
                <c:pt idx="599">
                  <c:v>32.28532128119474</c:v>
                </c:pt>
                <c:pt idx="600">
                  <c:v>32.314796620161133</c:v>
                </c:pt>
                <c:pt idx="601">
                  <c:v>32.28532128119474</c:v>
                </c:pt>
                <c:pt idx="602">
                  <c:v>32.226370603261941</c:v>
                </c:pt>
                <c:pt idx="603">
                  <c:v>32.196895264295541</c:v>
                </c:pt>
                <c:pt idx="604">
                  <c:v>32.196895264295541</c:v>
                </c:pt>
                <c:pt idx="605">
                  <c:v>32.196895264295541</c:v>
                </c:pt>
                <c:pt idx="606">
                  <c:v>32.07899390842995</c:v>
                </c:pt>
                <c:pt idx="607">
                  <c:v>31.931617213597956</c:v>
                </c:pt>
                <c:pt idx="608">
                  <c:v>31.931617213597956</c:v>
                </c:pt>
                <c:pt idx="609">
                  <c:v>31.931617213597956</c:v>
                </c:pt>
                <c:pt idx="610">
                  <c:v>31.902141874631557</c:v>
                </c:pt>
                <c:pt idx="611">
                  <c:v>31.843191196698768</c:v>
                </c:pt>
                <c:pt idx="612">
                  <c:v>31.784240518765966</c:v>
                </c:pt>
                <c:pt idx="613">
                  <c:v>31.754765179799566</c:v>
                </c:pt>
                <c:pt idx="614">
                  <c:v>31.784240518765966</c:v>
                </c:pt>
                <c:pt idx="615">
                  <c:v>31.754765179799566</c:v>
                </c:pt>
                <c:pt idx="616">
                  <c:v>31.72528984083317</c:v>
                </c:pt>
                <c:pt idx="617">
                  <c:v>31.72528984083317</c:v>
                </c:pt>
                <c:pt idx="618">
                  <c:v>31.636863823933975</c:v>
                </c:pt>
                <c:pt idx="619">
                  <c:v>31.57791314600118</c:v>
                </c:pt>
                <c:pt idx="620">
                  <c:v>31.607388484967579</c:v>
                </c:pt>
                <c:pt idx="621">
                  <c:v>31.548437807034784</c:v>
                </c:pt>
                <c:pt idx="622">
                  <c:v>31.518962468068384</c:v>
                </c:pt>
                <c:pt idx="623">
                  <c:v>31.460011790135589</c:v>
                </c:pt>
                <c:pt idx="624">
                  <c:v>31.401061112202793</c:v>
                </c:pt>
                <c:pt idx="625">
                  <c:v>31.401061112202793</c:v>
                </c:pt>
                <c:pt idx="626">
                  <c:v>31.401061112202793</c:v>
                </c:pt>
                <c:pt idx="627">
                  <c:v>31.371585773236394</c:v>
                </c:pt>
                <c:pt idx="628">
                  <c:v>31.283159756337199</c:v>
                </c:pt>
                <c:pt idx="629">
                  <c:v>31.224209078404403</c:v>
                </c:pt>
                <c:pt idx="630">
                  <c:v>31.047357044606017</c:v>
                </c:pt>
                <c:pt idx="631">
                  <c:v>31.017881705639617</c:v>
                </c:pt>
                <c:pt idx="632">
                  <c:v>31.076832383572413</c:v>
                </c:pt>
                <c:pt idx="633">
                  <c:v>31.017881705639617</c:v>
                </c:pt>
                <c:pt idx="634">
                  <c:v>30.988406366673217</c:v>
                </c:pt>
                <c:pt idx="635">
                  <c:v>30.929455688740422</c:v>
                </c:pt>
                <c:pt idx="636">
                  <c:v>30.811554332874831</c:v>
                </c:pt>
                <c:pt idx="637">
                  <c:v>30.811554332874831</c:v>
                </c:pt>
                <c:pt idx="638">
                  <c:v>30.634702299076444</c:v>
                </c:pt>
                <c:pt idx="639">
                  <c:v>30.516800943210846</c:v>
                </c:pt>
                <c:pt idx="640">
                  <c:v>30.408724700334055</c:v>
                </c:pt>
                <c:pt idx="641">
                  <c:v>30.379249361367656</c:v>
                </c:pt>
                <c:pt idx="642">
                  <c:v>30.290823344468464</c:v>
                </c:pt>
                <c:pt idx="643">
                  <c:v>30.202397327569265</c:v>
                </c:pt>
                <c:pt idx="644">
                  <c:v>30.025545293770882</c:v>
                </c:pt>
                <c:pt idx="645">
                  <c:v>29.966594615838083</c:v>
                </c:pt>
                <c:pt idx="646">
                  <c:v>29.848693259972492</c:v>
                </c:pt>
                <c:pt idx="647">
                  <c:v>29.848693259972492</c:v>
                </c:pt>
                <c:pt idx="648">
                  <c:v>29.819217921006093</c:v>
                </c:pt>
                <c:pt idx="649">
                  <c:v>29.819217921006093</c:v>
                </c:pt>
                <c:pt idx="650">
                  <c:v>29.78974258203969</c:v>
                </c:pt>
                <c:pt idx="651">
                  <c:v>29.730791904106901</c:v>
                </c:pt>
                <c:pt idx="652">
                  <c:v>29.671841226174102</c:v>
                </c:pt>
                <c:pt idx="653">
                  <c:v>29.583415209274911</c:v>
                </c:pt>
                <c:pt idx="654">
                  <c:v>29.494989192375716</c:v>
                </c:pt>
                <c:pt idx="655">
                  <c:v>29.347612497543725</c:v>
                </c:pt>
                <c:pt idx="656">
                  <c:v>29.259186480644527</c:v>
                </c:pt>
                <c:pt idx="657">
                  <c:v>29.200235802711731</c:v>
                </c:pt>
                <c:pt idx="658">
                  <c:v>29.111809785812536</c:v>
                </c:pt>
                <c:pt idx="659">
                  <c:v>29.023383768913341</c:v>
                </c:pt>
                <c:pt idx="660">
                  <c:v>28.934957752014149</c:v>
                </c:pt>
                <c:pt idx="661">
                  <c:v>28.817056396148562</c:v>
                </c:pt>
                <c:pt idx="662">
                  <c:v>28.758105718215759</c:v>
                </c:pt>
                <c:pt idx="663">
                  <c:v>28.610729023383769</c:v>
                </c:pt>
                <c:pt idx="664">
                  <c:v>28.522303006484577</c:v>
                </c:pt>
                <c:pt idx="665">
                  <c:v>28.433876989585379</c:v>
                </c:pt>
                <c:pt idx="666">
                  <c:v>28.286500294753385</c:v>
                </c:pt>
                <c:pt idx="667">
                  <c:v>28.139123599921401</c:v>
                </c:pt>
                <c:pt idx="668">
                  <c:v>28.050697583022206</c:v>
                </c:pt>
                <c:pt idx="669">
                  <c:v>27.962271566123015</c:v>
                </c:pt>
                <c:pt idx="670">
                  <c:v>27.814894871291024</c:v>
                </c:pt>
                <c:pt idx="671">
                  <c:v>27.726468854391829</c:v>
                </c:pt>
                <c:pt idx="672">
                  <c:v>27.638042837492634</c:v>
                </c:pt>
                <c:pt idx="673">
                  <c:v>27.549616820593435</c:v>
                </c:pt>
                <c:pt idx="674">
                  <c:v>27.461190803694247</c:v>
                </c:pt>
                <c:pt idx="675">
                  <c:v>27.225388091963058</c:v>
                </c:pt>
                <c:pt idx="676">
                  <c:v>27.048536058164675</c:v>
                </c:pt>
                <c:pt idx="677">
                  <c:v>26.960110041265473</c:v>
                </c:pt>
                <c:pt idx="678">
                  <c:v>26.812733346433482</c:v>
                </c:pt>
                <c:pt idx="679">
                  <c:v>26.665356651601492</c:v>
                </c:pt>
                <c:pt idx="680">
                  <c:v>26.547455295735901</c:v>
                </c:pt>
                <c:pt idx="681">
                  <c:v>26.42955393987031</c:v>
                </c:pt>
                <c:pt idx="682">
                  <c:v>26.350953035959911</c:v>
                </c:pt>
                <c:pt idx="683">
                  <c:v>26.203576341127921</c:v>
                </c:pt>
                <c:pt idx="684">
                  <c:v>26.05619964629593</c:v>
                </c:pt>
                <c:pt idx="685">
                  <c:v>25.967773629396738</c:v>
                </c:pt>
                <c:pt idx="686">
                  <c:v>25.820396934564748</c:v>
                </c:pt>
                <c:pt idx="687">
                  <c:v>25.673020239732757</c:v>
                </c:pt>
                <c:pt idx="688">
                  <c:v>25.525643544900767</c:v>
                </c:pt>
                <c:pt idx="689">
                  <c:v>25.407742189035176</c:v>
                </c:pt>
                <c:pt idx="690">
                  <c:v>25.289840833169581</c:v>
                </c:pt>
                <c:pt idx="691">
                  <c:v>25.20141481627039</c:v>
                </c:pt>
                <c:pt idx="692">
                  <c:v>25.142464138337594</c:v>
                </c:pt>
                <c:pt idx="693">
                  <c:v>25.024562782472</c:v>
                </c:pt>
                <c:pt idx="694">
                  <c:v>24.906661426606409</c:v>
                </c:pt>
                <c:pt idx="695">
                  <c:v>24.818235409707214</c:v>
                </c:pt>
                <c:pt idx="696">
                  <c:v>24.700334053841623</c:v>
                </c:pt>
                <c:pt idx="697">
                  <c:v>24.670858714875223</c:v>
                </c:pt>
                <c:pt idx="698">
                  <c:v>24.641383375908827</c:v>
                </c:pt>
                <c:pt idx="699">
                  <c:v>24.552957359009632</c:v>
                </c:pt>
                <c:pt idx="700">
                  <c:v>24.464531342110433</c:v>
                </c:pt>
                <c:pt idx="701">
                  <c:v>24.346629986244846</c:v>
                </c:pt>
                <c:pt idx="702">
                  <c:v>24.199253291412852</c:v>
                </c:pt>
                <c:pt idx="703">
                  <c:v>24.140302613480056</c:v>
                </c:pt>
                <c:pt idx="704">
                  <c:v>24.081351935547261</c:v>
                </c:pt>
                <c:pt idx="705">
                  <c:v>24.051876596580861</c:v>
                </c:pt>
                <c:pt idx="706">
                  <c:v>24.022401257614465</c:v>
                </c:pt>
                <c:pt idx="707">
                  <c:v>23.992925918648066</c:v>
                </c:pt>
                <c:pt idx="708">
                  <c:v>23.875024562782475</c:v>
                </c:pt>
                <c:pt idx="709">
                  <c:v>23.875024562782475</c:v>
                </c:pt>
                <c:pt idx="710">
                  <c:v>23.757123206916884</c:v>
                </c:pt>
                <c:pt idx="711">
                  <c:v>23.698172528984081</c:v>
                </c:pt>
                <c:pt idx="712">
                  <c:v>23.668697190017689</c:v>
                </c:pt>
                <c:pt idx="713">
                  <c:v>23.58027117311849</c:v>
                </c:pt>
                <c:pt idx="714">
                  <c:v>23.521320495185698</c:v>
                </c:pt>
                <c:pt idx="715">
                  <c:v>23.432894478286499</c:v>
                </c:pt>
                <c:pt idx="716">
                  <c:v>23.403419139320103</c:v>
                </c:pt>
                <c:pt idx="717">
                  <c:v>23.285517783454509</c:v>
                </c:pt>
                <c:pt idx="718">
                  <c:v>23.226567105521713</c:v>
                </c:pt>
                <c:pt idx="719">
                  <c:v>23.167616427588918</c:v>
                </c:pt>
                <c:pt idx="720">
                  <c:v>23.108665749656122</c:v>
                </c:pt>
                <c:pt idx="721">
                  <c:v>23.020239732756927</c:v>
                </c:pt>
                <c:pt idx="722">
                  <c:v>22.872863037924937</c:v>
                </c:pt>
                <c:pt idx="723">
                  <c:v>22.637060326193755</c:v>
                </c:pt>
                <c:pt idx="724">
                  <c:v>22.489683631361761</c:v>
                </c:pt>
                <c:pt idx="725">
                  <c:v>22.35213204951857</c:v>
                </c:pt>
                <c:pt idx="726">
                  <c:v>22.204755354686583</c:v>
                </c:pt>
                <c:pt idx="727">
                  <c:v>22.17528001572018</c:v>
                </c:pt>
                <c:pt idx="728">
                  <c:v>21.762625270190608</c:v>
                </c:pt>
                <c:pt idx="729">
                  <c:v>21.703674592257812</c:v>
                </c:pt>
                <c:pt idx="730">
                  <c:v>21.526822558459422</c:v>
                </c:pt>
                <c:pt idx="731">
                  <c:v>21.379445863627431</c:v>
                </c:pt>
                <c:pt idx="732">
                  <c:v>21.232069168795441</c:v>
                </c:pt>
                <c:pt idx="733">
                  <c:v>21.055217134997054</c:v>
                </c:pt>
                <c:pt idx="734">
                  <c:v>20.789939084299469</c:v>
                </c:pt>
                <c:pt idx="735">
                  <c:v>20.554136372568284</c:v>
                </c:pt>
                <c:pt idx="736">
                  <c:v>20.436235016702692</c:v>
                </c:pt>
                <c:pt idx="737">
                  <c:v>20.200432304971507</c:v>
                </c:pt>
                <c:pt idx="738">
                  <c:v>20.02358027117312</c:v>
                </c:pt>
                <c:pt idx="739">
                  <c:v>19.87620357634113</c:v>
                </c:pt>
                <c:pt idx="740">
                  <c:v>19.610925525643545</c:v>
                </c:pt>
                <c:pt idx="741">
                  <c:v>19.375122813912359</c:v>
                </c:pt>
                <c:pt idx="742">
                  <c:v>19.227746119080368</c:v>
                </c:pt>
                <c:pt idx="743">
                  <c:v>19.050894085281982</c:v>
                </c:pt>
                <c:pt idx="744">
                  <c:v>18.932992729416387</c:v>
                </c:pt>
                <c:pt idx="745">
                  <c:v>18.844566712517196</c:v>
                </c:pt>
                <c:pt idx="746">
                  <c:v>18.697190017685205</c:v>
                </c:pt>
                <c:pt idx="747">
                  <c:v>18.638239339752406</c:v>
                </c:pt>
                <c:pt idx="748">
                  <c:v>18.549813322853215</c:v>
                </c:pt>
                <c:pt idx="749">
                  <c:v>18.46138730595402</c:v>
                </c:pt>
                <c:pt idx="750">
                  <c:v>18.314010611122029</c:v>
                </c:pt>
                <c:pt idx="751">
                  <c:v>18.117508351346043</c:v>
                </c:pt>
                <c:pt idx="752">
                  <c:v>18.058557673413247</c:v>
                </c:pt>
                <c:pt idx="753">
                  <c:v>17.970131656514052</c:v>
                </c:pt>
                <c:pt idx="754">
                  <c:v>17.881705639614857</c:v>
                </c:pt>
                <c:pt idx="755">
                  <c:v>17.763804283749266</c:v>
                </c:pt>
                <c:pt idx="756">
                  <c:v>17.675378266850071</c:v>
                </c:pt>
                <c:pt idx="757">
                  <c:v>17.645902927883672</c:v>
                </c:pt>
                <c:pt idx="758">
                  <c:v>17.586952249950873</c:v>
                </c:pt>
                <c:pt idx="759">
                  <c:v>17.557476910984477</c:v>
                </c:pt>
                <c:pt idx="760">
                  <c:v>17.498526233051681</c:v>
                </c:pt>
                <c:pt idx="761">
                  <c:v>17.380624877186087</c:v>
                </c:pt>
                <c:pt idx="762">
                  <c:v>17.292198860286895</c:v>
                </c:pt>
                <c:pt idx="763">
                  <c:v>17.1742975044213</c:v>
                </c:pt>
                <c:pt idx="764">
                  <c:v>17.115346826488505</c:v>
                </c:pt>
                <c:pt idx="765">
                  <c:v>17.026920809589313</c:v>
                </c:pt>
                <c:pt idx="766">
                  <c:v>16.967970131656511</c:v>
                </c:pt>
                <c:pt idx="767">
                  <c:v>16.909019453723715</c:v>
                </c:pt>
                <c:pt idx="768">
                  <c:v>16.879544114757323</c:v>
                </c:pt>
                <c:pt idx="769">
                  <c:v>16.761642758891725</c:v>
                </c:pt>
                <c:pt idx="770">
                  <c:v>16.614266064059738</c:v>
                </c:pt>
                <c:pt idx="771">
                  <c:v>16.496364708194143</c:v>
                </c:pt>
                <c:pt idx="772">
                  <c:v>16.378463352328552</c:v>
                </c:pt>
                <c:pt idx="773">
                  <c:v>16.290037335429357</c:v>
                </c:pt>
                <c:pt idx="774">
                  <c:v>16.172135979563766</c:v>
                </c:pt>
                <c:pt idx="775">
                  <c:v>16.113185301630971</c:v>
                </c:pt>
                <c:pt idx="776">
                  <c:v>16.054234623698175</c:v>
                </c:pt>
                <c:pt idx="777">
                  <c:v>15.965808606798978</c:v>
                </c:pt>
                <c:pt idx="778">
                  <c:v>15.93633326783258</c:v>
                </c:pt>
                <c:pt idx="779">
                  <c:v>15.847907250933387</c:v>
                </c:pt>
                <c:pt idx="780">
                  <c:v>15.78895657300059</c:v>
                </c:pt>
                <c:pt idx="781">
                  <c:v>15.700530556101397</c:v>
                </c:pt>
                <c:pt idx="782">
                  <c:v>15.612104539202202</c:v>
                </c:pt>
                <c:pt idx="783">
                  <c:v>15.494203183336609</c:v>
                </c:pt>
                <c:pt idx="784">
                  <c:v>15.346826488504616</c:v>
                </c:pt>
                <c:pt idx="785">
                  <c:v>15.199449793672626</c:v>
                </c:pt>
                <c:pt idx="786">
                  <c:v>15.052073098840637</c:v>
                </c:pt>
                <c:pt idx="787">
                  <c:v>14.934171742975044</c:v>
                </c:pt>
                <c:pt idx="788">
                  <c:v>14.875221065042249</c:v>
                </c:pt>
                <c:pt idx="789">
                  <c:v>14.757319709176656</c:v>
                </c:pt>
                <c:pt idx="790">
                  <c:v>14.639418353311065</c:v>
                </c:pt>
                <c:pt idx="791">
                  <c:v>14.55099233641187</c:v>
                </c:pt>
                <c:pt idx="792">
                  <c:v>14.492041658479074</c:v>
                </c:pt>
                <c:pt idx="793">
                  <c:v>14.37414030261348</c:v>
                </c:pt>
                <c:pt idx="794">
                  <c:v>14.207113381803889</c:v>
                </c:pt>
                <c:pt idx="795">
                  <c:v>14.059736686971899</c:v>
                </c:pt>
                <c:pt idx="796">
                  <c:v>13.912359992139912</c:v>
                </c:pt>
                <c:pt idx="797">
                  <c:v>13.735507958341522</c:v>
                </c:pt>
                <c:pt idx="798">
                  <c:v>13.588131263509531</c:v>
                </c:pt>
                <c:pt idx="799">
                  <c:v>13.440754568677541</c:v>
                </c:pt>
                <c:pt idx="800">
                  <c:v>13.293377873845552</c:v>
                </c:pt>
                <c:pt idx="801">
                  <c:v>13.175476517979956</c:v>
                </c:pt>
                <c:pt idx="802">
                  <c:v>13.057575162114365</c:v>
                </c:pt>
                <c:pt idx="803">
                  <c:v>12.939673806248772</c:v>
                </c:pt>
                <c:pt idx="804">
                  <c:v>12.792297111416781</c:v>
                </c:pt>
                <c:pt idx="805">
                  <c:v>12.615445077618393</c:v>
                </c:pt>
                <c:pt idx="806">
                  <c:v>12.438593043820005</c:v>
                </c:pt>
                <c:pt idx="807">
                  <c:v>12.261741010021614</c:v>
                </c:pt>
                <c:pt idx="808">
                  <c:v>12.114364315189626</c:v>
                </c:pt>
                <c:pt idx="809">
                  <c:v>11.996462959324033</c:v>
                </c:pt>
                <c:pt idx="810">
                  <c:v>11.878561603458442</c:v>
                </c:pt>
                <c:pt idx="811">
                  <c:v>11.878561603458442</c:v>
                </c:pt>
                <c:pt idx="812">
                  <c:v>11.790135586559245</c:v>
                </c:pt>
                <c:pt idx="813">
                  <c:v>11.672234230693654</c:v>
                </c:pt>
                <c:pt idx="814">
                  <c:v>11.583808213794459</c:v>
                </c:pt>
                <c:pt idx="815">
                  <c:v>11.465906857928868</c:v>
                </c:pt>
                <c:pt idx="816">
                  <c:v>11.377480841029671</c:v>
                </c:pt>
                <c:pt idx="817">
                  <c:v>11.28905482413048</c:v>
                </c:pt>
                <c:pt idx="818">
                  <c:v>11.171153468264885</c:v>
                </c:pt>
                <c:pt idx="819">
                  <c:v>11.082727451365692</c:v>
                </c:pt>
                <c:pt idx="820">
                  <c:v>11.023776773432896</c:v>
                </c:pt>
                <c:pt idx="821">
                  <c:v>10.935350756533699</c:v>
                </c:pt>
                <c:pt idx="822">
                  <c:v>10.846924739634508</c:v>
                </c:pt>
                <c:pt idx="823">
                  <c:v>10.699548044802516</c:v>
                </c:pt>
                <c:pt idx="824">
                  <c:v>10.64059736686972</c:v>
                </c:pt>
                <c:pt idx="825">
                  <c:v>10.522696011004125</c:v>
                </c:pt>
                <c:pt idx="826">
                  <c:v>10.493220672037729</c:v>
                </c:pt>
                <c:pt idx="827">
                  <c:v>10.463745333071332</c:v>
                </c:pt>
                <c:pt idx="828">
                  <c:v>10.434269994104934</c:v>
                </c:pt>
                <c:pt idx="829">
                  <c:v>10.404794655138536</c:v>
                </c:pt>
                <c:pt idx="830">
                  <c:v>10.375319316172135</c:v>
                </c:pt>
                <c:pt idx="831">
                  <c:v>10.375319316172135</c:v>
                </c:pt>
                <c:pt idx="832">
                  <c:v>10.345843977205737</c:v>
                </c:pt>
                <c:pt idx="833">
                  <c:v>10.227942621340146</c:v>
                </c:pt>
                <c:pt idx="834">
                  <c:v>10.119866378463353</c:v>
                </c:pt>
                <c:pt idx="835">
                  <c:v>10.060915700530556</c:v>
                </c:pt>
                <c:pt idx="836">
                  <c:v>10.060915700530556</c:v>
                </c:pt>
                <c:pt idx="837">
                  <c:v>10.031440361564158</c:v>
                </c:pt>
                <c:pt idx="838">
                  <c:v>10.00196502259776</c:v>
                </c:pt>
                <c:pt idx="839">
                  <c:v>10.031440361564158</c:v>
                </c:pt>
                <c:pt idx="840">
                  <c:v>10.060915700530556</c:v>
                </c:pt>
                <c:pt idx="841">
                  <c:v>10.031440361564158</c:v>
                </c:pt>
                <c:pt idx="842">
                  <c:v>10.031440361564158</c:v>
                </c:pt>
                <c:pt idx="843">
                  <c:v>10.031440361564158</c:v>
                </c:pt>
                <c:pt idx="844">
                  <c:v>9.9430143446649648</c:v>
                </c:pt>
                <c:pt idx="845">
                  <c:v>9.9135390056985671</c:v>
                </c:pt>
                <c:pt idx="846">
                  <c:v>9.8545883277657698</c:v>
                </c:pt>
                <c:pt idx="847">
                  <c:v>9.825112988799372</c:v>
                </c:pt>
                <c:pt idx="848">
                  <c:v>9.7956376498329742</c:v>
                </c:pt>
                <c:pt idx="849">
                  <c:v>9.736686971900177</c:v>
                </c:pt>
                <c:pt idx="850">
                  <c:v>9.7072116329337792</c:v>
                </c:pt>
                <c:pt idx="851">
                  <c:v>9.7072116329337792</c:v>
                </c:pt>
                <c:pt idx="852">
                  <c:v>9.6777362939673814</c:v>
                </c:pt>
                <c:pt idx="853">
                  <c:v>9.6482609550009819</c:v>
                </c:pt>
                <c:pt idx="854">
                  <c:v>9.5893102770681864</c:v>
                </c:pt>
                <c:pt idx="855">
                  <c:v>9.5598349381017886</c:v>
                </c:pt>
                <c:pt idx="856">
                  <c:v>9.5303595991353909</c:v>
                </c:pt>
                <c:pt idx="857">
                  <c:v>9.5008842601689931</c:v>
                </c:pt>
                <c:pt idx="858">
                  <c:v>9.4714089212025954</c:v>
                </c:pt>
                <c:pt idx="859">
                  <c:v>9.4419335822361958</c:v>
                </c:pt>
                <c:pt idx="860">
                  <c:v>9.3829829043034003</c:v>
                </c:pt>
                <c:pt idx="861">
                  <c:v>9.3535075653370026</c:v>
                </c:pt>
                <c:pt idx="862">
                  <c:v>9.3240322263706048</c:v>
                </c:pt>
                <c:pt idx="863">
                  <c:v>9.3240322263706048</c:v>
                </c:pt>
                <c:pt idx="864">
                  <c:v>9.3240322263706048</c:v>
                </c:pt>
                <c:pt idx="865">
                  <c:v>9.2945568874042053</c:v>
                </c:pt>
                <c:pt idx="866">
                  <c:v>9.2650815484378075</c:v>
                </c:pt>
                <c:pt idx="867">
                  <c:v>9.235606209471408</c:v>
                </c:pt>
                <c:pt idx="868">
                  <c:v>9.1766555315386142</c:v>
                </c:pt>
                <c:pt idx="869">
                  <c:v>9.1471801925722147</c:v>
                </c:pt>
                <c:pt idx="870">
                  <c:v>9.117704853605817</c:v>
                </c:pt>
                <c:pt idx="871">
                  <c:v>9.117704853605817</c:v>
                </c:pt>
                <c:pt idx="872">
                  <c:v>9.0882295146394192</c:v>
                </c:pt>
                <c:pt idx="873">
                  <c:v>9.0587541756730214</c:v>
                </c:pt>
                <c:pt idx="874">
                  <c:v>9.0292788367066237</c:v>
                </c:pt>
                <c:pt idx="875">
                  <c:v>8.9998034977402241</c:v>
                </c:pt>
                <c:pt idx="876">
                  <c:v>8.9703281587738264</c:v>
                </c:pt>
                <c:pt idx="877">
                  <c:v>8.9703281587738264</c:v>
                </c:pt>
                <c:pt idx="878">
                  <c:v>8.9703281587738264</c:v>
                </c:pt>
                <c:pt idx="879">
                  <c:v>9.0292788367066237</c:v>
                </c:pt>
                <c:pt idx="880">
                  <c:v>9.0292788367066237</c:v>
                </c:pt>
                <c:pt idx="881">
                  <c:v>8.9998034977402241</c:v>
                </c:pt>
                <c:pt idx="882">
                  <c:v>8.9703281587738264</c:v>
                </c:pt>
                <c:pt idx="883">
                  <c:v>8.9703281587738264</c:v>
                </c:pt>
                <c:pt idx="884">
                  <c:v>8.9408528198074286</c:v>
                </c:pt>
                <c:pt idx="885">
                  <c:v>8.9113774808410309</c:v>
                </c:pt>
                <c:pt idx="886">
                  <c:v>8.9113774808410309</c:v>
                </c:pt>
                <c:pt idx="887">
                  <c:v>8.8819021418746331</c:v>
                </c:pt>
                <c:pt idx="888">
                  <c:v>8.8819021418746331</c:v>
                </c:pt>
                <c:pt idx="889">
                  <c:v>8.8327765769306357</c:v>
                </c:pt>
                <c:pt idx="890">
                  <c:v>8.7934761249754363</c:v>
                </c:pt>
                <c:pt idx="891">
                  <c:v>8.7541756730202405</c:v>
                </c:pt>
                <c:pt idx="892">
                  <c:v>8.705050108076243</c:v>
                </c:pt>
                <c:pt idx="893">
                  <c:v>8.6853998820986451</c:v>
                </c:pt>
                <c:pt idx="894">
                  <c:v>8.6460994301434475</c:v>
                </c:pt>
                <c:pt idx="895">
                  <c:v>8.6264492041658478</c:v>
                </c:pt>
                <c:pt idx="896">
                  <c:v>8.5773236392218504</c:v>
                </c:pt>
                <c:pt idx="897">
                  <c:v>8.5380231872666545</c:v>
                </c:pt>
                <c:pt idx="898">
                  <c:v>8.5183729612890566</c:v>
                </c:pt>
                <c:pt idx="899">
                  <c:v>8.4987227353114569</c:v>
                </c:pt>
                <c:pt idx="900">
                  <c:v>8.508547848300255</c:v>
                </c:pt>
                <c:pt idx="901">
                  <c:v>8.4888976223226589</c:v>
                </c:pt>
                <c:pt idx="902">
                  <c:v>8.4692473963450592</c:v>
                </c:pt>
                <c:pt idx="903">
                  <c:v>8.4299469443898598</c:v>
                </c:pt>
                <c:pt idx="904">
                  <c:v>8.390646492434664</c:v>
                </c:pt>
                <c:pt idx="905">
                  <c:v>8.3611711534682644</c:v>
                </c:pt>
                <c:pt idx="906">
                  <c:v>8.3218707015130668</c:v>
                </c:pt>
                <c:pt idx="907">
                  <c:v>8.2923953625466709</c:v>
                </c:pt>
                <c:pt idx="908">
                  <c:v>8.2530949105914733</c:v>
                </c:pt>
                <c:pt idx="909">
                  <c:v>8.2039693456474758</c:v>
                </c:pt>
                <c:pt idx="910">
                  <c:v>8.1744940066810781</c:v>
                </c:pt>
                <c:pt idx="911">
                  <c:v>8.1646688936922764</c:v>
                </c:pt>
                <c:pt idx="912">
                  <c:v>8.1548437807034784</c:v>
                </c:pt>
                <c:pt idx="913">
                  <c:v>8.1155433287482808</c:v>
                </c:pt>
                <c:pt idx="914">
                  <c:v>8.086067989781883</c:v>
                </c:pt>
                <c:pt idx="915">
                  <c:v>8.0369424248378856</c:v>
                </c:pt>
                <c:pt idx="916">
                  <c:v>7.9779917469050901</c:v>
                </c:pt>
                <c:pt idx="917">
                  <c:v>7.9386912949498916</c:v>
                </c:pt>
                <c:pt idx="918">
                  <c:v>7.9190410689722937</c:v>
                </c:pt>
                <c:pt idx="919">
                  <c:v>7.8993908429946957</c:v>
                </c:pt>
                <c:pt idx="920">
                  <c:v>7.8895657300058959</c:v>
                </c:pt>
                <c:pt idx="921">
                  <c:v>7.8600903910394964</c:v>
                </c:pt>
                <c:pt idx="922">
                  <c:v>7.8207899390842996</c:v>
                </c:pt>
                <c:pt idx="923">
                  <c:v>7.8109648260955016</c:v>
                </c:pt>
                <c:pt idx="924">
                  <c:v>7.7913146001179019</c:v>
                </c:pt>
                <c:pt idx="925">
                  <c:v>7.7127136962075067</c:v>
                </c:pt>
                <c:pt idx="926">
                  <c:v>7.6832383572411098</c:v>
                </c:pt>
                <c:pt idx="927">
                  <c:v>7.6341127922971124</c:v>
                </c:pt>
                <c:pt idx="928">
                  <c:v>7.6242876793083116</c:v>
                </c:pt>
                <c:pt idx="929">
                  <c:v>7.6046374533307146</c:v>
                </c:pt>
                <c:pt idx="930">
                  <c:v>7.5653370013755161</c:v>
                </c:pt>
                <c:pt idx="931">
                  <c:v>7.5358616624091184</c:v>
                </c:pt>
                <c:pt idx="932">
                  <c:v>7.4670858714875221</c:v>
                </c:pt>
                <c:pt idx="933">
                  <c:v>7.4081351935547266</c:v>
                </c:pt>
                <c:pt idx="934">
                  <c:v>7.35900962861073</c:v>
                </c:pt>
                <c:pt idx="935">
                  <c:v>7.3491845156219302</c:v>
                </c:pt>
                <c:pt idx="936">
                  <c:v>7.3393594026331304</c:v>
                </c:pt>
                <c:pt idx="937">
                  <c:v>7.3000589506779328</c:v>
                </c:pt>
                <c:pt idx="938">
                  <c:v>7.2902338376891338</c:v>
                </c:pt>
                <c:pt idx="939">
                  <c:v>7.280408724700334</c:v>
                </c:pt>
                <c:pt idx="940">
                  <c:v>7.260758498722736</c:v>
                </c:pt>
                <c:pt idx="941">
                  <c:v>7.2411082727451381</c:v>
                </c:pt>
                <c:pt idx="942">
                  <c:v>7.2214580467675384</c:v>
                </c:pt>
                <c:pt idx="943">
                  <c:v>7.2116329337787386</c:v>
                </c:pt>
                <c:pt idx="944">
                  <c:v>7.1919827078011407</c:v>
                </c:pt>
                <c:pt idx="945">
                  <c:v>7.162507368834742</c:v>
                </c:pt>
                <c:pt idx="946">
                  <c:v>7.1526822558459422</c:v>
                </c:pt>
                <c:pt idx="947">
                  <c:v>7.1330320298683425</c:v>
                </c:pt>
                <c:pt idx="948">
                  <c:v>7.1232069168795444</c:v>
                </c:pt>
                <c:pt idx="949">
                  <c:v>7.1133818038907464</c:v>
                </c:pt>
                <c:pt idx="950">
                  <c:v>7.0937315779131467</c:v>
                </c:pt>
                <c:pt idx="951">
                  <c:v>7.0544311259579482</c:v>
                </c:pt>
                <c:pt idx="952">
                  <c:v>7.0446060129691501</c:v>
                </c:pt>
                <c:pt idx="953">
                  <c:v>7.0347808999803503</c:v>
                </c:pt>
                <c:pt idx="954">
                  <c:v>7.0053055610139507</c:v>
                </c:pt>
                <c:pt idx="955">
                  <c:v>6.9954804480251527</c:v>
                </c:pt>
                <c:pt idx="956">
                  <c:v>6.9758302220475539</c:v>
                </c:pt>
                <c:pt idx="957">
                  <c:v>6.956179996069956</c:v>
                </c:pt>
                <c:pt idx="958">
                  <c:v>6.9267046571035564</c:v>
                </c:pt>
                <c:pt idx="959">
                  <c:v>6.9168795441147584</c:v>
                </c:pt>
                <c:pt idx="960">
                  <c:v>6.9267046571035564</c:v>
                </c:pt>
                <c:pt idx="961">
                  <c:v>6.8874042051483588</c:v>
                </c:pt>
                <c:pt idx="962">
                  <c:v>6.8677539791707609</c:v>
                </c:pt>
                <c:pt idx="963">
                  <c:v>6.8481037531931621</c:v>
                </c:pt>
                <c:pt idx="964">
                  <c:v>6.8284535272155642</c:v>
                </c:pt>
                <c:pt idx="965">
                  <c:v>6.8088033012379645</c:v>
                </c:pt>
                <c:pt idx="966">
                  <c:v>6.8088033012379645</c:v>
                </c:pt>
                <c:pt idx="967">
                  <c:v>6.7989781882491647</c:v>
                </c:pt>
                <c:pt idx="968">
                  <c:v>6.7793279622715668</c:v>
                </c:pt>
                <c:pt idx="969">
                  <c:v>6.7695028492827669</c:v>
                </c:pt>
                <c:pt idx="970">
                  <c:v>6.7400275103163683</c:v>
                </c:pt>
                <c:pt idx="971">
                  <c:v>6.7400275103163683</c:v>
                </c:pt>
                <c:pt idx="972">
                  <c:v>6.7400275103163683</c:v>
                </c:pt>
                <c:pt idx="973">
                  <c:v>6.7203772843387704</c:v>
                </c:pt>
                <c:pt idx="974">
                  <c:v>6.7007270583611724</c:v>
                </c:pt>
                <c:pt idx="975">
                  <c:v>6.6712517193947747</c:v>
                </c:pt>
                <c:pt idx="976">
                  <c:v>6.6712517193947747</c:v>
                </c:pt>
                <c:pt idx="977">
                  <c:v>6.6614266064059731</c:v>
                </c:pt>
                <c:pt idx="978">
                  <c:v>6.6417763804283743</c:v>
                </c:pt>
                <c:pt idx="979">
                  <c:v>6.6221261544507772</c:v>
                </c:pt>
                <c:pt idx="980">
                  <c:v>6.5926508154843768</c:v>
                </c:pt>
                <c:pt idx="981">
                  <c:v>6.5730005895067807</c:v>
                </c:pt>
                <c:pt idx="982">
                  <c:v>6.5730005895067807</c:v>
                </c:pt>
                <c:pt idx="983">
                  <c:v>6.5631754765179799</c:v>
                </c:pt>
                <c:pt idx="984">
                  <c:v>6.5631754765179799</c:v>
                </c:pt>
                <c:pt idx="985">
                  <c:v>6.5337001375515822</c:v>
                </c:pt>
                <c:pt idx="986">
                  <c:v>6.5140499115739825</c:v>
                </c:pt>
                <c:pt idx="987">
                  <c:v>6.4845745726075847</c:v>
                </c:pt>
                <c:pt idx="988">
                  <c:v>6.4649243466299868</c:v>
                </c:pt>
                <c:pt idx="989">
                  <c:v>6.455099233641187</c:v>
                </c:pt>
                <c:pt idx="990">
                  <c:v>6.4452741206523871</c:v>
                </c:pt>
                <c:pt idx="991">
                  <c:v>6.4452741206523871</c:v>
                </c:pt>
                <c:pt idx="992">
                  <c:v>6.4256238946747892</c:v>
                </c:pt>
                <c:pt idx="993">
                  <c:v>6.4157987816859903</c:v>
                </c:pt>
                <c:pt idx="994">
                  <c:v>6.3961485557083906</c:v>
                </c:pt>
                <c:pt idx="995">
                  <c:v>6.3961485557083906</c:v>
                </c:pt>
                <c:pt idx="996">
                  <c:v>6.3961485557083906</c:v>
                </c:pt>
                <c:pt idx="997">
                  <c:v>6.3666732167419928</c:v>
                </c:pt>
                <c:pt idx="998">
                  <c:v>6.3371978777755951</c:v>
                </c:pt>
                <c:pt idx="999">
                  <c:v>6.3077225388091964</c:v>
                </c:pt>
                <c:pt idx="1000">
                  <c:v>6.2880723128315985</c:v>
                </c:pt>
                <c:pt idx="1001">
                  <c:v>6.2782471998427987</c:v>
                </c:pt>
                <c:pt idx="1002">
                  <c:v>6.2684220868539988</c:v>
                </c:pt>
                <c:pt idx="1003">
                  <c:v>6.2585969738652008</c:v>
                </c:pt>
                <c:pt idx="1004">
                  <c:v>6.2487718608764</c:v>
                </c:pt>
                <c:pt idx="1005">
                  <c:v>6.2291216348988012</c:v>
                </c:pt>
                <c:pt idx="1006">
                  <c:v>6.2094714089212033</c:v>
                </c:pt>
                <c:pt idx="1007">
                  <c:v>6.1996462959324035</c:v>
                </c:pt>
                <c:pt idx="1008">
                  <c:v>6.1996462959324035</c:v>
                </c:pt>
                <c:pt idx="1009">
                  <c:v>6.1701709569660048</c:v>
                </c:pt>
                <c:pt idx="1010">
                  <c:v>6.1505207309884069</c:v>
                </c:pt>
                <c:pt idx="1011">
                  <c:v>6.1406956179996071</c:v>
                </c:pt>
                <c:pt idx="1012">
                  <c:v>6.1308705050108072</c:v>
                </c:pt>
                <c:pt idx="1013">
                  <c:v>6.1406956179996071</c:v>
                </c:pt>
                <c:pt idx="1014">
                  <c:v>6.1308705050108072</c:v>
                </c:pt>
                <c:pt idx="1015">
                  <c:v>6.1210453920220083</c:v>
                </c:pt>
                <c:pt idx="1016">
                  <c:v>6.1112202790332093</c:v>
                </c:pt>
                <c:pt idx="1017">
                  <c:v>6.0915700530556105</c:v>
                </c:pt>
                <c:pt idx="1018">
                  <c:v>6.0817449400668115</c:v>
                </c:pt>
                <c:pt idx="1019">
                  <c:v>6.0817449400668115</c:v>
                </c:pt>
                <c:pt idx="1020">
                  <c:v>6.0915700530556105</c:v>
                </c:pt>
                <c:pt idx="1021">
                  <c:v>6.0817449400668115</c:v>
                </c:pt>
                <c:pt idx="1022">
                  <c:v>6.0719198270780117</c:v>
                </c:pt>
                <c:pt idx="1023">
                  <c:v>6.0620947140892127</c:v>
                </c:pt>
                <c:pt idx="1024">
                  <c:v>6.0424444881116131</c:v>
                </c:pt>
                <c:pt idx="1025">
                  <c:v>6.0326193751228141</c:v>
                </c:pt>
                <c:pt idx="1026">
                  <c:v>6.0326193751228141</c:v>
                </c:pt>
                <c:pt idx="1027">
                  <c:v>6.0227942621340143</c:v>
                </c:pt>
                <c:pt idx="1028">
                  <c:v>6.0129691491452153</c:v>
                </c:pt>
                <c:pt idx="1029">
                  <c:v>6.0031440361564155</c:v>
                </c:pt>
                <c:pt idx="1030">
                  <c:v>5.9933189231676165</c:v>
                </c:pt>
                <c:pt idx="1031">
                  <c:v>5.9933189231676165</c:v>
                </c:pt>
                <c:pt idx="1032">
                  <c:v>5.9933189231676165</c:v>
                </c:pt>
                <c:pt idx="1033">
                  <c:v>5.9736686971900177</c:v>
                </c:pt>
                <c:pt idx="1034">
                  <c:v>5.9736686971900177</c:v>
                </c:pt>
                <c:pt idx="1035">
                  <c:v>5.9540184712124198</c:v>
                </c:pt>
                <c:pt idx="1036">
                  <c:v>5.9147180192572222</c:v>
                </c:pt>
                <c:pt idx="1037">
                  <c:v>5.9147180192572222</c:v>
                </c:pt>
                <c:pt idx="1038">
                  <c:v>5.9147180192572222</c:v>
                </c:pt>
                <c:pt idx="1039">
                  <c:v>5.8950677932796225</c:v>
                </c:pt>
                <c:pt idx="1040">
                  <c:v>5.8754175673020246</c:v>
                </c:pt>
                <c:pt idx="1041">
                  <c:v>5.8557673413244258</c:v>
                </c:pt>
                <c:pt idx="1042">
                  <c:v>5.836117115346827</c:v>
                </c:pt>
                <c:pt idx="1043">
                  <c:v>5.836117115346827</c:v>
                </c:pt>
                <c:pt idx="1044">
                  <c:v>5.836117115346827</c:v>
                </c:pt>
                <c:pt idx="1045">
                  <c:v>5.8164668893692282</c:v>
                </c:pt>
                <c:pt idx="1046">
                  <c:v>5.7869915504028295</c:v>
                </c:pt>
                <c:pt idx="1047">
                  <c:v>5.737865985458833</c:v>
                </c:pt>
                <c:pt idx="1048">
                  <c:v>5.737865985458833</c:v>
                </c:pt>
                <c:pt idx="1049">
                  <c:v>5.7280408724700331</c:v>
                </c:pt>
                <c:pt idx="1050">
                  <c:v>5.6985655335036354</c:v>
                </c:pt>
                <c:pt idx="1051">
                  <c:v>5.6887404205148355</c:v>
                </c:pt>
                <c:pt idx="1052">
                  <c:v>5.6887404205148355</c:v>
                </c:pt>
                <c:pt idx="1053">
                  <c:v>5.6592650815484387</c:v>
                </c:pt>
                <c:pt idx="1054">
                  <c:v>5.6494399685596388</c:v>
                </c:pt>
                <c:pt idx="1055">
                  <c:v>5.639614855570839</c:v>
                </c:pt>
                <c:pt idx="1056">
                  <c:v>5.6494399685596388</c:v>
                </c:pt>
                <c:pt idx="1057">
                  <c:v>5.6101395166044412</c:v>
                </c:pt>
                <c:pt idx="1058">
                  <c:v>5.5904892906268424</c:v>
                </c:pt>
                <c:pt idx="1059">
                  <c:v>5.5708390646492436</c:v>
                </c:pt>
                <c:pt idx="1060">
                  <c:v>5.5511888386716457</c:v>
                </c:pt>
                <c:pt idx="1061">
                  <c:v>5.531538612694046</c:v>
                </c:pt>
                <c:pt idx="1062">
                  <c:v>5.5217134997052471</c:v>
                </c:pt>
                <c:pt idx="1063">
                  <c:v>5.531538612694046</c:v>
                </c:pt>
                <c:pt idx="1064">
                  <c:v>5.531538612694046</c:v>
                </c:pt>
                <c:pt idx="1065">
                  <c:v>5.5118883867164481</c:v>
                </c:pt>
                <c:pt idx="1066">
                  <c:v>5.531538612694046</c:v>
                </c:pt>
                <c:pt idx="1067">
                  <c:v>5.5413637256828459</c:v>
                </c:pt>
                <c:pt idx="1068">
                  <c:v>5.5610139516604447</c:v>
                </c:pt>
                <c:pt idx="1069">
                  <c:v>5.5511888386716457</c:v>
                </c:pt>
                <c:pt idx="1070">
                  <c:v>5.5217134997052471</c:v>
                </c:pt>
                <c:pt idx="1071">
                  <c:v>5.4922381607388484</c:v>
                </c:pt>
                <c:pt idx="1072">
                  <c:v>5.4627628217724506</c:v>
                </c:pt>
                <c:pt idx="1073">
                  <c:v>5.4627628217724506</c:v>
                </c:pt>
                <c:pt idx="1074">
                  <c:v>5.4627628217724506</c:v>
                </c:pt>
                <c:pt idx="1075">
                  <c:v>5.4529377087836517</c:v>
                </c:pt>
                <c:pt idx="1076">
                  <c:v>5.4431125957948518</c:v>
                </c:pt>
                <c:pt idx="1077">
                  <c:v>5.433287482806052</c:v>
                </c:pt>
                <c:pt idx="1078">
                  <c:v>5.4234623698172539</c:v>
                </c:pt>
                <c:pt idx="1079">
                  <c:v>5.4234623698172539</c:v>
                </c:pt>
                <c:pt idx="1080">
                  <c:v>5.433287482806052</c:v>
                </c:pt>
                <c:pt idx="1081">
                  <c:v>5.4038121438396542</c:v>
                </c:pt>
                <c:pt idx="1082">
                  <c:v>5.3645116918844566</c:v>
                </c:pt>
                <c:pt idx="1083">
                  <c:v>5.3350363529180589</c:v>
                </c:pt>
                <c:pt idx="1084">
                  <c:v>5.3448614659068578</c:v>
                </c:pt>
                <c:pt idx="1085">
                  <c:v>5.3546865788956577</c:v>
                </c:pt>
                <c:pt idx="1086">
                  <c:v>5.3448614659068578</c:v>
                </c:pt>
                <c:pt idx="1087">
                  <c:v>5.3448614659068578</c:v>
                </c:pt>
                <c:pt idx="1088">
                  <c:v>5.3252112399292599</c:v>
                </c:pt>
                <c:pt idx="1089">
                  <c:v>5.3055610139516611</c:v>
                </c:pt>
                <c:pt idx="1090">
                  <c:v>5.3055610139516611</c:v>
                </c:pt>
                <c:pt idx="1091">
                  <c:v>5.3252112399292599</c:v>
                </c:pt>
                <c:pt idx="1092">
                  <c:v>5.3350363529180589</c:v>
                </c:pt>
                <c:pt idx="1093">
                  <c:v>5.3055610139516611</c:v>
                </c:pt>
                <c:pt idx="1094">
                  <c:v>5.2760856749852625</c:v>
                </c:pt>
                <c:pt idx="1095">
                  <c:v>5.2466103360188647</c:v>
                </c:pt>
                <c:pt idx="1096">
                  <c:v>5.2269601100412659</c:v>
                </c:pt>
                <c:pt idx="1097">
                  <c:v>5.1974847710748673</c:v>
                </c:pt>
                <c:pt idx="1098">
                  <c:v>5.1778345450972694</c:v>
                </c:pt>
                <c:pt idx="1099">
                  <c:v>5.1876596580860674</c:v>
                </c:pt>
                <c:pt idx="1100">
                  <c:v>5.1876596580860674</c:v>
                </c:pt>
                <c:pt idx="1101">
                  <c:v>5.1778345450972694</c:v>
                </c:pt>
                <c:pt idx="1102">
                  <c:v>5.1483592061308698</c:v>
                </c:pt>
                <c:pt idx="1103">
                  <c:v>5.1483592061308698</c:v>
                </c:pt>
                <c:pt idx="1104">
                  <c:v>5.1581843191196697</c:v>
                </c:pt>
                <c:pt idx="1105">
                  <c:v>5.1483592061308698</c:v>
                </c:pt>
                <c:pt idx="1106">
                  <c:v>5.118883867164473</c:v>
                </c:pt>
                <c:pt idx="1107">
                  <c:v>5.0795834152092754</c:v>
                </c:pt>
                <c:pt idx="1108">
                  <c:v>5.0501080762428767</c:v>
                </c:pt>
                <c:pt idx="1109">
                  <c:v>5.0501080762428767</c:v>
                </c:pt>
                <c:pt idx="1110">
                  <c:v>5.0501080762428767</c:v>
                </c:pt>
                <c:pt idx="1111">
                  <c:v>5.0304578502652779</c:v>
                </c:pt>
                <c:pt idx="1112">
                  <c:v>5.0009825112988802</c:v>
                </c:pt>
                <c:pt idx="1113">
                  <c:v>4.9420318333660838</c:v>
                </c:pt>
                <c:pt idx="1114">
                  <c:v>4.9322067203772848</c:v>
                </c:pt>
                <c:pt idx="1115">
                  <c:v>4.9715071723324824</c:v>
                </c:pt>
                <c:pt idx="1116">
                  <c:v>4.9911573983100803</c:v>
                </c:pt>
                <c:pt idx="1117">
                  <c:v>4.9518569463548827</c:v>
                </c:pt>
                <c:pt idx="1118">
                  <c:v>4.9420318333660838</c:v>
                </c:pt>
                <c:pt idx="1119">
                  <c:v>4.912556494399686</c:v>
                </c:pt>
                <c:pt idx="1120">
                  <c:v>4.8732560424444884</c:v>
                </c:pt>
                <c:pt idx="1121">
                  <c:v>4.8536058164668896</c:v>
                </c:pt>
                <c:pt idx="1122">
                  <c:v>4.8437807034780898</c:v>
                </c:pt>
                <c:pt idx="1123">
                  <c:v>4.824130477500491</c:v>
                </c:pt>
                <c:pt idx="1124">
                  <c:v>4.814305364511692</c:v>
                </c:pt>
                <c:pt idx="1125">
                  <c:v>4.8437807034780898</c:v>
                </c:pt>
                <c:pt idx="1126">
                  <c:v>4.8634309294556886</c:v>
                </c:pt>
                <c:pt idx="1127">
                  <c:v>4.8732560424444884</c:v>
                </c:pt>
                <c:pt idx="1128">
                  <c:v>4.8732560424444884</c:v>
                </c:pt>
                <c:pt idx="1129">
                  <c:v>4.8536058164668896</c:v>
                </c:pt>
                <c:pt idx="1130">
                  <c:v>4.824130477500491</c:v>
                </c:pt>
                <c:pt idx="1131">
                  <c:v>4.7848300255452942</c:v>
                </c:pt>
                <c:pt idx="1132">
                  <c:v>4.7553546865788956</c:v>
                </c:pt>
                <c:pt idx="1133">
                  <c:v>4.7258793476124978</c:v>
                </c:pt>
                <c:pt idx="1134">
                  <c:v>4.716054234623698</c:v>
                </c:pt>
                <c:pt idx="1135">
                  <c:v>4.716054234623698</c:v>
                </c:pt>
                <c:pt idx="1136">
                  <c:v>4.7258793476124978</c:v>
                </c:pt>
                <c:pt idx="1137">
                  <c:v>4.716054234623698</c:v>
                </c:pt>
                <c:pt idx="1138">
                  <c:v>4.706229121634899</c:v>
                </c:pt>
                <c:pt idx="1139">
                  <c:v>4.6767537826685013</c:v>
                </c:pt>
                <c:pt idx="1140">
                  <c:v>4.6767537826685013</c:v>
                </c:pt>
                <c:pt idx="1141">
                  <c:v>4.6571035566909025</c:v>
                </c:pt>
                <c:pt idx="1142">
                  <c:v>4.6374533307133037</c:v>
                </c:pt>
                <c:pt idx="1143">
                  <c:v>4.5981528787581061</c:v>
                </c:pt>
                <c:pt idx="1144">
                  <c:v>4.5686775397917083</c:v>
                </c:pt>
                <c:pt idx="1145">
                  <c:v>4.5392022008253097</c:v>
                </c:pt>
                <c:pt idx="1146">
                  <c:v>4.4900766358813131</c:v>
                </c:pt>
                <c:pt idx="1147">
                  <c:v>4.4704264099037143</c:v>
                </c:pt>
                <c:pt idx="1148">
                  <c:v>4.4802515228925133</c:v>
                </c:pt>
                <c:pt idx="1149">
                  <c:v>4.4900766358813131</c:v>
                </c:pt>
                <c:pt idx="1150">
                  <c:v>4.5392022008253097</c:v>
                </c:pt>
                <c:pt idx="1151">
                  <c:v>4.6276282177245038</c:v>
                </c:pt>
                <c:pt idx="1152">
                  <c:v>4.6767537826685013</c:v>
                </c:pt>
                <c:pt idx="1153">
                  <c:v>4.6571035566909025</c:v>
                </c:pt>
                <c:pt idx="1154">
                  <c:v>4.6276282177245038</c:v>
                </c:pt>
                <c:pt idx="1155">
                  <c:v>4.617803104735704</c:v>
                </c:pt>
                <c:pt idx="1156">
                  <c:v>4.607977991746905</c:v>
                </c:pt>
                <c:pt idx="1157">
                  <c:v>4.5981528787581061</c:v>
                </c:pt>
                <c:pt idx="1158">
                  <c:v>4.5588524268029085</c:v>
                </c:pt>
                <c:pt idx="1159">
                  <c:v>4.5588524268029085</c:v>
                </c:pt>
                <c:pt idx="1160">
                  <c:v>4.5490273138141086</c:v>
                </c:pt>
                <c:pt idx="1161">
                  <c:v>4.5490273138141086</c:v>
                </c:pt>
                <c:pt idx="1162">
                  <c:v>4.5490273138141086</c:v>
                </c:pt>
                <c:pt idx="1163">
                  <c:v>4.5392022008253097</c:v>
                </c:pt>
                <c:pt idx="1164">
                  <c:v>4.5490273138141086</c:v>
                </c:pt>
                <c:pt idx="1165">
                  <c:v>4.5293770878365107</c:v>
                </c:pt>
                <c:pt idx="1166">
                  <c:v>4.5293770878365107</c:v>
                </c:pt>
                <c:pt idx="1167">
                  <c:v>4.509726861858911</c:v>
                </c:pt>
                <c:pt idx="1168">
                  <c:v>4.509726861858911</c:v>
                </c:pt>
                <c:pt idx="1169">
                  <c:v>4.4999017488701121</c:v>
                </c:pt>
                <c:pt idx="1170">
                  <c:v>4.509726861858911</c:v>
                </c:pt>
                <c:pt idx="1171">
                  <c:v>4.509726861858911</c:v>
                </c:pt>
                <c:pt idx="1172">
                  <c:v>4.4999017488701121</c:v>
                </c:pt>
                <c:pt idx="1173">
                  <c:v>4.4999017488701121</c:v>
                </c:pt>
                <c:pt idx="1174">
                  <c:v>4.4900766358813131</c:v>
                </c:pt>
                <c:pt idx="1175">
                  <c:v>4.4900766358813131</c:v>
                </c:pt>
                <c:pt idx="1176">
                  <c:v>4.4802515228925133</c:v>
                </c:pt>
                <c:pt idx="1177">
                  <c:v>4.4606012969149145</c:v>
                </c:pt>
                <c:pt idx="1178">
                  <c:v>4.4409510709373166</c:v>
                </c:pt>
                <c:pt idx="1179">
                  <c:v>4.3918255059933191</c:v>
                </c:pt>
                <c:pt idx="1180">
                  <c:v>4.3721752800157203</c:v>
                </c:pt>
                <c:pt idx="1181">
                  <c:v>4.3525250540381215</c:v>
                </c:pt>
                <c:pt idx="1182">
                  <c:v>4.3525250540381215</c:v>
                </c:pt>
                <c:pt idx="1183">
                  <c:v>4.3525250540381215</c:v>
                </c:pt>
                <c:pt idx="1184">
                  <c:v>4.3328748280605236</c:v>
                </c:pt>
                <c:pt idx="1185">
                  <c:v>4.3328748280605236</c:v>
                </c:pt>
                <c:pt idx="1186">
                  <c:v>4.3426999410493226</c:v>
                </c:pt>
                <c:pt idx="1187">
                  <c:v>4.3426999410493226</c:v>
                </c:pt>
                <c:pt idx="1188">
                  <c:v>4.3525250540381215</c:v>
                </c:pt>
                <c:pt idx="1189">
                  <c:v>4.3328748280605236</c:v>
                </c:pt>
                <c:pt idx="1190">
                  <c:v>4.3132246020829239</c:v>
                </c:pt>
                <c:pt idx="1191">
                  <c:v>4.2837492631165262</c:v>
                </c:pt>
                <c:pt idx="1192">
                  <c:v>4.2739241501277263</c:v>
                </c:pt>
                <c:pt idx="1193">
                  <c:v>4.2739241501277263</c:v>
                </c:pt>
                <c:pt idx="1194">
                  <c:v>4.2837492631165262</c:v>
                </c:pt>
                <c:pt idx="1195">
                  <c:v>4.2837492631165262</c:v>
                </c:pt>
                <c:pt idx="1196">
                  <c:v>4.2640990371389274</c:v>
                </c:pt>
                <c:pt idx="1197">
                  <c:v>4.2444488111613294</c:v>
                </c:pt>
                <c:pt idx="1198">
                  <c:v>4.2444488111613294</c:v>
                </c:pt>
                <c:pt idx="1199">
                  <c:v>4.2640990371389274</c:v>
                </c:pt>
                <c:pt idx="1200">
                  <c:v>4.2837492631165262</c:v>
                </c:pt>
                <c:pt idx="1201">
                  <c:v>4.2640990371389274</c:v>
                </c:pt>
                <c:pt idx="1202">
                  <c:v>4.2346236981725296</c:v>
                </c:pt>
                <c:pt idx="1203">
                  <c:v>4.2247985851837297</c:v>
                </c:pt>
                <c:pt idx="1204">
                  <c:v>4.2247985851837297</c:v>
                </c:pt>
                <c:pt idx="1205">
                  <c:v>4.2149734721949299</c:v>
                </c:pt>
                <c:pt idx="1206">
                  <c:v>4.2051483592061309</c:v>
                </c:pt>
                <c:pt idx="1207">
                  <c:v>4.2051483592061309</c:v>
                </c:pt>
                <c:pt idx="1208">
                  <c:v>4.2051483592061309</c:v>
                </c:pt>
                <c:pt idx="1209">
                  <c:v>4.195323246217332</c:v>
                </c:pt>
                <c:pt idx="1210">
                  <c:v>4.2051483592061309</c:v>
                </c:pt>
                <c:pt idx="1211">
                  <c:v>4.2149734721949299</c:v>
                </c:pt>
                <c:pt idx="1212">
                  <c:v>4.2149734721949299</c:v>
                </c:pt>
                <c:pt idx="1213">
                  <c:v>4.2051483592061309</c:v>
                </c:pt>
                <c:pt idx="1214">
                  <c:v>4.1854981332285321</c:v>
                </c:pt>
                <c:pt idx="1215">
                  <c:v>4.1560227942621344</c:v>
                </c:pt>
                <c:pt idx="1216">
                  <c:v>4.1461976812733354</c:v>
                </c:pt>
                <c:pt idx="1217">
                  <c:v>4.1265474552957366</c:v>
                </c:pt>
                <c:pt idx="1218">
                  <c:v>4.1265474552957366</c:v>
                </c:pt>
                <c:pt idx="1219">
                  <c:v>4.1265474552957366</c:v>
                </c:pt>
                <c:pt idx="1220">
                  <c:v>4.1265474552957366</c:v>
                </c:pt>
                <c:pt idx="1221">
                  <c:v>4.1265474552957366</c:v>
                </c:pt>
                <c:pt idx="1222">
                  <c:v>4.1363725682845356</c:v>
                </c:pt>
                <c:pt idx="1223">
                  <c:v>4.1560227942621344</c:v>
                </c:pt>
                <c:pt idx="1224">
                  <c:v>4.1854981332285321</c:v>
                </c:pt>
                <c:pt idx="1225">
                  <c:v>4.2051483592061309</c:v>
                </c:pt>
                <c:pt idx="1226">
                  <c:v>4.1854981332285321</c:v>
                </c:pt>
                <c:pt idx="1227">
                  <c:v>4.1658479072509333</c:v>
                </c:pt>
                <c:pt idx="1228">
                  <c:v>4.1560227942621344</c:v>
                </c:pt>
                <c:pt idx="1229">
                  <c:v>4.1363725682845356</c:v>
                </c:pt>
                <c:pt idx="1230">
                  <c:v>4.1167223423069368</c:v>
                </c:pt>
                <c:pt idx="1231">
                  <c:v>4.1167223423069368</c:v>
                </c:pt>
                <c:pt idx="1232">
                  <c:v>4.1265474552957366</c:v>
                </c:pt>
                <c:pt idx="1233">
                  <c:v>4.1265474552957366</c:v>
                </c:pt>
                <c:pt idx="1234">
                  <c:v>4.1265474552957366</c:v>
                </c:pt>
                <c:pt idx="1235">
                  <c:v>4.1363725682845356</c:v>
                </c:pt>
                <c:pt idx="1236">
                  <c:v>4.1560227942621344</c:v>
                </c:pt>
                <c:pt idx="1237">
                  <c:v>4.1461976812733354</c:v>
                </c:pt>
                <c:pt idx="1238">
                  <c:v>4.1461976812733354</c:v>
                </c:pt>
                <c:pt idx="1239">
                  <c:v>4.1265474552957366</c:v>
                </c:pt>
                <c:pt idx="1240">
                  <c:v>4.1068972293181369</c:v>
                </c:pt>
                <c:pt idx="1241">
                  <c:v>4.087247003340539</c:v>
                </c:pt>
                <c:pt idx="1242">
                  <c:v>4.0774218903517392</c:v>
                </c:pt>
                <c:pt idx="1243">
                  <c:v>4.087247003340539</c:v>
                </c:pt>
                <c:pt idx="1244">
                  <c:v>4.0774218903517392</c:v>
                </c:pt>
                <c:pt idx="1245">
                  <c:v>4.0675967773629393</c:v>
                </c:pt>
                <c:pt idx="1246">
                  <c:v>4.0675967773629393</c:v>
                </c:pt>
                <c:pt idx="1247">
                  <c:v>4.0675967773629393</c:v>
                </c:pt>
                <c:pt idx="1248">
                  <c:v>4.0675967773629393</c:v>
                </c:pt>
                <c:pt idx="1249">
                  <c:v>4.0479465513853414</c:v>
                </c:pt>
                <c:pt idx="1250">
                  <c:v>4.0381214383965425</c:v>
                </c:pt>
                <c:pt idx="1251">
                  <c:v>4.0282963254077426</c:v>
                </c:pt>
                <c:pt idx="1252">
                  <c:v>4.0184712124189428</c:v>
                </c:pt>
                <c:pt idx="1253">
                  <c:v>4.0184712124189428</c:v>
                </c:pt>
                <c:pt idx="1254">
                  <c:v>4.0086460994301429</c:v>
                </c:pt>
                <c:pt idx="1255">
                  <c:v>4.0184712124189428</c:v>
                </c:pt>
                <c:pt idx="1256">
                  <c:v>3.9988209864413449</c:v>
                </c:pt>
                <c:pt idx="1257">
                  <c:v>3.9791707604637452</c:v>
                </c:pt>
                <c:pt idx="1258">
                  <c:v>3.9791707604637452</c:v>
                </c:pt>
                <c:pt idx="1259">
                  <c:v>3.9791707604637452</c:v>
                </c:pt>
                <c:pt idx="1260">
                  <c:v>3.988995873452545</c:v>
                </c:pt>
                <c:pt idx="1261">
                  <c:v>3.9595205344861468</c:v>
                </c:pt>
                <c:pt idx="1262">
                  <c:v>3.9496954214973479</c:v>
                </c:pt>
                <c:pt idx="1263">
                  <c:v>3.939870308508548</c:v>
                </c:pt>
                <c:pt idx="1264">
                  <c:v>3.9202200825309492</c:v>
                </c:pt>
                <c:pt idx="1265">
                  <c:v>3.9005698565533509</c:v>
                </c:pt>
                <c:pt idx="1266">
                  <c:v>3.9005698565533509</c:v>
                </c:pt>
                <c:pt idx="1267">
                  <c:v>3.9005698565533509</c:v>
                </c:pt>
                <c:pt idx="1268">
                  <c:v>3.9005698565533509</c:v>
                </c:pt>
                <c:pt idx="1269">
                  <c:v>3.890744743564551</c:v>
                </c:pt>
                <c:pt idx="1270">
                  <c:v>3.8809196305757521</c:v>
                </c:pt>
                <c:pt idx="1271">
                  <c:v>3.9005698565533509</c:v>
                </c:pt>
                <c:pt idx="1272">
                  <c:v>3.9103949695421498</c:v>
                </c:pt>
                <c:pt idx="1273">
                  <c:v>3.9005698565533509</c:v>
                </c:pt>
                <c:pt idx="1274">
                  <c:v>3.890744743564551</c:v>
                </c:pt>
                <c:pt idx="1275">
                  <c:v>3.8612694045981528</c:v>
                </c:pt>
                <c:pt idx="1276">
                  <c:v>3.8416191786205549</c:v>
                </c:pt>
                <c:pt idx="1277">
                  <c:v>3.8317940656317551</c:v>
                </c:pt>
                <c:pt idx="1278">
                  <c:v>3.8317940656317551</c:v>
                </c:pt>
                <c:pt idx="1279">
                  <c:v>3.8317940656317551</c:v>
                </c:pt>
                <c:pt idx="1280">
                  <c:v>3.8317940656317551</c:v>
                </c:pt>
                <c:pt idx="1281">
                  <c:v>3.8219689526429552</c:v>
                </c:pt>
                <c:pt idx="1282">
                  <c:v>3.8219689526429552</c:v>
                </c:pt>
                <c:pt idx="1283">
                  <c:v>3.8219689526429552</c:v>
                </c:pt>
                <c:pt idx="1284">
                  <c:v>3.8219689526429552</c:v>
                </c:pt>
                <c:pt idx="1285">
                  <c:v>3.8121438396541558</c:v>
                </c:pt>
                <c:pt idx="1286">
                  <c:v>3.8023187266653573</c:v>
                </c:pt>
                <c:pt idx="1287">
                  <c:v>3.8023187266653573</c:v>
                </c:pt>
                <c:pt idx="1288">
                  <c:v>3.8317940656317551</c:v>
                </c:pt>
                <c:pt idx="1289">
                  <c:v>3.8317940656317551</c:v>
                </c:pt>
                <c:pt idx="1290">
                  <c:v>3.8121438396541558</c:v>
                </c:pt>
                <c:pt idx="1291">
                  <c:v>3.7924936136765579</c:v>
                </c:pt>
                <c:pt idx="1292">
                  <c:v>3.7826685006877581</c:v>
                </c:pt>
                <c:pt idx="1293">
                  <c:v>3.7728433876989582</c:v>
                </c:pt>
                <c:pt idx="1294">
                  <c:v>3.7728433876989582</c:v>
                </c:pt>
                <c:pt idx="1295">
                  <c:v>3.7728433876989582</c:v>
                </c:pt>
                <c:pt idx="1296">
                  <c:v>3.7728433876989582</c:v>
                </c:pt>
                <c:pt idx="1297">
                  <c:v>3.7531931617213603</c:v>
                </c:pt>
                <c:pt idx="1298">
                  <c:v>3.7335429357437611</c:v>
                </c:pt>
                <c:pt idx="1299">
                  <c:v>3.7138927097661623</c:v>
                </c:pt>
                <c:pt idx="1300">
                  <c:v>3.6745922578109651</c:v>
                </c:pt>
                <c:pt idx="1301">
                  <c:v>3.6451169188445669</c:v>
                </c:pt>
                <c:pt idx="1302">
                  <c:v>3.6156415798781683</c:v>
                </c:pt>
                <c:pt idx="1303">
                  <c:v>3.5959913539005703</c:v>
                </c:pt>
                <c:pt idx="1304">
                  <c:v>3.5959913539005703</c:v>
                </c:pt>
                <c:pt idx="1305">
                  <c:v>3.5861662409117709</c:v>
                </c:pt>
                <c:pt idx="1306">
                  <c:v>3.5566909019453732</c:v>
                </c:pt>
                <c:pt idx="1307">
                  <c:v>3.5370406759677739</c:v>
                </c:pt>
                <c:pt idx="1308">
                  <c:v>3.5272155629789741</c:v>
                </c:pt>
                <c:pt idx="1309">
                  <c:v>3.4977402240125763</c:v>
                </c:pt>
                <c:pt idx="1310">
                  <c:v>3.4584397720573792</c:v>
                </c:pt>
                <c:pt idx="1311">
                  <c:v>3.4191393201021811</c:v>
                </c:pt>
                <c:pt idx="1312">
                  <c:v>3.3994890941245823</c:v>
                </c:pt>
                <c:pt idx="1313">
                  <c:v>3.3601886421693852</c:v>
                </c:pt>
                <c:pt idx="1314">
                  <c:v>3.3110630772253886</c:v>
                </c:pt>
                <c:pt idx="1315">
                  <c:v>3.3208881902141871</c:v>
                </c:pt>
                <c:pt idx="1316">
                  <c:v>3.3208881902141871</c:v>
                </c:pt>
                <c:pt idx="1317">
                  <c:v>3.3110630772253886</c:v>
                </c:pt>
                <c:pt idx="1318">
                  <c:v>3.3012379642365892</c:v>
                </c:pt>
                <c:pt idx="1319">
                  <c:v>3.3012379642365892</c:v>
                </c:pt>
                <c:pt idx="1320">
                  <c:v>3.3110630772253886</c:v>
                </c:pt>
                <c:pt idx="1321">
                  <c:v>3.28158773825899</c:v>
                </c:pt>
                <c:pt idx="1322">
                  <c:v>3.2619375122813916</c:v>
                </c:pt>
                <c:pt idx="1323">
                  <c:v>3.2521123992925922</c:v>
                </c:pt>
                <c:pt idx="1324">
                  <c:v>3.2422872863037924</c:v>
                </c:pt>
                <c:pt idx="1325">
                  <c:v>3.2324621733149934</c:v>
                </c:pt>
                <c:pt idx="1326">
                  <c:v>3.2226370603261936</c:v>
                </c:pt>
                <c:pt idx="1327">
                  <c:v>3.2128119473373946</c:v>
                </c:pt>
                <c:pt idx="1328">
                  <c:v>3.2029868343485952</c:v>
                </c:pt>
                <c:pt idx="1329">
                  <c:v>3.1931617213597963</c:v>
                </c:pt>
                <c:pt idx="1330">
                  <c:v>3.1931617213597963</c:v>
                </c:pt>
                <c:pt idx="1331">
                  <c:v>3.2029868343485952</c:v>
                </c:pt>
                <c:pt idx="1332">
                  <c:v>3.2029868343485952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3B-4F81-BB55-1254596AE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0344879"/>
        <c:axId val="1650345295"/>
      </c:lineChart>
      <c:dateAx>
        <c:axId val="1650344879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bg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pt-BR"/>
          </a:p>
        </c:txPr>
        <c:crossAx val="1650345295"/>
        <c:crosses val="autoZero"/>
        <c:auto val="1"/>
        <c:lblOffset val="100"/>
        <c:baseTimeUnit val="months"/>
      </c:dateAx>
      <c:valAx>
        <c:axId val="165034529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409]#,##0_ ;\-[$$-409]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bg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pt-BR"/>
          </a:p>
        </c:txPr>
        <c:crossAx val="1650344879"/>
        <c:crosses val="autoZero"/>
        <c:crossBetween val="between"/>
      </c:valAx>
      <c:valAx>
        <c:axId val="1721651263"/>
        <c:scaling>
          <c:orientation val="minMax"/>
          <c:max val="100"/>
        </c:scaling>
        <c:delete val="0"/>
        <c:axPos val="r"/>
        <c:numFmt formatCode="[$$-409]#,##0_ ;\-[$$-409]#,##0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bg1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pt-BR"/>
          </a:p>
        </c:txPr>
        <c:crossAx val="1721639199"/>
        <c:crosses val="max"/>
        <c:crossBetween val="between"/>
      </c:valAx>
      <c:dateAx>
        <c:axId val="1721639199"/>
        <c:scaling>
          <c:orientation val="minMax"/>
        </c:scaling>
        <c:delete val="1"/>
        <c:axPos val="b"/>
        <c:numFmt formatCode="yyyy" sourceLinked="1"/>
        <c:majorTickMark val="out"/>
        <c:minorTickMark val="none"/>
        <c:tickLblPos val="nextTo"/>
        <c:crossAx val="172165126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bg1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600">
          <a:solidFill>
            <a:schemeClr val="bg1"/>
          </a:solidFill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294</xdr:row>
      <xdr:rowOff>66675</xdr:rowOff>
    </xdr:from>
    <xdr:to>
      <xdr:col>18</xdr:col>
      <xdr:colOff>85725</xdr:colOff>
      <xdr:row>325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1E95B3-9E2F-42F7-B743-693E46621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152400</xdr:colOff>
      <xdr:row>328</xdr:row>
      <xdr:rowOff>133350</xdr:rowOff>
    </xdr:from>
    <xdr:to>
      <xdr:col>24</xdr:col>
      <xdr:colOff>495300</xdr:colOff>
      <xdr:row>360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F9578D9-2675-7CE0-E2A0-960A8DE74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364</xdr:row>
      <xdr:rowOff>95250</xdr:rowOff>
    </xdr:from>
    <xdr:to>
      <xdr:col>24</xdr:col>
      <xdr:colOff>466725</xdr:colOff>
      <xdr:row>396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5170D24-28FA-4C4B-8E47-8367B8DD7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294</xdr:row>
      <xdr:rowOff>85725</xdr:rowOff>
    </xdr:from>
    <xdr:to>
      <xdr:col>20</xdr:col>
      <xdr:colOff>85725</xdr:colOff>
      <xdr:row>325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C9E192-A3C2-41A4-9B1B-DC346D45C0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334</xdr:row>
      <xdr:rowOff>76200</xdr:rowOff>
    </xdr:from>
    <xdr:to>
      <xdr:col>14</xdr:col>
      <xdr:colOff>628650</xdr:colOff>
      <xdr:row>355</xdr:row>
      <xdr:rowOff>95247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337D2D-A1AB-4789-A388-BEEC69665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294</xdr:row>
      <xdr:rowOff>85725</xdr:rowOff>
    </xdr:from>
    <xdr:to>
      <xdr:col>20</xdr:col>
      <xdr:colOff>85725</xdr:colOff>
      <xdr:row>325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E5BDEA-9B14-4396-A975-890661BD9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294</xdr:row>
      <xdr:rowOff>85725</xdr:rowOff>
    </xdr:from>
    <xdr:to>
      <xdr:col>20</xdr:col>
      <xdr:colOff>85725</xdr:colOff>
      <xdr:row>325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4E12DA-11A2-4C77-8E6F-BA9658C77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324</xdr:row>
      <xdr:rowOff>76200</xdr:rowOff>
    </xdr:from>
    <xdr:to>
      <xdr:col>20</xdr:col>
      <xdr:colOff>200025</xdr:colOff>
      <xdr:row>354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E2254C-38C2-8730-377D-6588C05CF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933450</xdr:colOff>
      <xdr:row>294</xdr:row>
      <xdr:rowOff>47625</xdr:rowOff>
    </xdr:from>
    <xdr:to>
      <xdr:col>17</xdr:col>
      <xdr:colOff>285750</xdr:colOff>
      <xdr:row>325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10D988-B2DE-445F-82C7-BC4D672E26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3</xdr:row>
      <xdr:rowOff>47625</xdr:rowOff>
    </xdr:from>
    <xdr:to>
      <xdr:col>10</xdr:col>
      <xdr:colOff>523875</xdr:colOff>
      <xdr:row>26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5B43EAB-7402-4C94-B125-A77EE7892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933450</xdr:colOff>
      <xdr:row>294</xdr:row>
      <xdr:rowOff>47625</xdr:rowOff>
    </xdr:from>
    <xdr:to>
      <xdr:col>17</xdr:col>
      <xdr:colOff>285750</xdr:colOff>
      <xdr:row>325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189064-CA2B-4D49-8169-F18E26C12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933450</xdr:colOff>
      <xdr:row>294</xdr:row>
      <xdr:rowOff>47625</xdr:rowOff>
    </xdr:from>
    <xdr:to>
      <xdr:col>17</xdr:col>
      <xdr:colOff>285750</xdr:colOff>
      <xdr:row>325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C70B44-D498-4093-84DC-71FF0D03B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335</xdr:row>
      <xdr:rowOff>95250</xdr:rowOff>
    </xdr:from>
    <xdr:to>
      <xdr:col>14</xdr:col>
      <xdr:colOff>647700</xdr:colOff>
      <xdr:row>356</xdr:row>
      <xdr:rowOff>114297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58A933-F59C-41E8-9937-C7343062A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294</xdr:row>
      <xdr:rowOff>85725</xdr:rowOff>
    </xdr:from>
    <xdr:to>
      <xdr:col>20</xdr:col>
      <xdr:colOff>85725</xdr:colOff>
      <xdr:row>325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9B1FD7-B002-4C39-900F-38F40C3B78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294</xdr:row>
      <xdr:rowOff>66675</xdr:rowOff>
    </xdr:from>
    <xdr:to>
      <xdr:col>18</xdr:col>
      <xdr:colOff>85725</xdr:colOff>
      <xdr:row>325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C62B0C-3B99-4863-B539-A14B90270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57150</xdr:colOff>
      <xdr:row>326</xdr:row>
      <xdr:rowOff>95250</xdr:rowOff>
    </xdr:from>
    <xdr:to>
      <xdr:col>21</xdr:col>
      <xdr:colOff>114300</xdr:colOff>
      <xdr:row>358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04936A-72F3-471E-92E6-B4B0EB4E8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466725</xdr:colOff>
      <xdr:row>361</xdr:row>
      <xdr:rowOff>38100</xdr:rowOff>
    </xdr:from>
    <xdr:to>
      <xdr:col>18</xdr:col>
      <xdr:colOff>238125</xdr:colOff>
      <xdr:row>392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5CAAC86-8DA4-407B-93AE-AD3232130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552451</xdr:colOff>
      <xdr:row>1274</xdr:row>
      <xdr:rowOff>38100</xdr:rowOff>
    </xdr:from>
    <xdr:to>
      <xdr:col>10</xdr:col>
      <xdr:colOff>123825</xdr:colOff>
      <xdr:row>1311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369403-A538-459B-9E80-0ED640AAD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552451</xdr:colOff>
      <xdr:row>1274</xdr:row>
      <xdr:rowOff>38100</xdr:rowOff>
    </xdr:from>
    <xdr:to>
      <xdr:col>10</xdr:col>
      <xdr:colOff>123825</xdr:colOff>
      <xdr:row>1311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3C5697-5F79-4BC7-8E6A-555651A17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0.59999389629810485"/>
  </sheetPr>
  <dimension ref="A1:M947"/>
  <sheetViews>
    <sheetView zoomScale="55" zoomScaleNormal="55" workbookViewId="0">
      <pane xSplit="1" ySplit="1" topLeftCell="B350" activePane="bottomRight" state="frozen"/>
      <selection activeCell="G1315" sqref="G1315"/>
      <selection pane="topRight" activeCell="G1315" sqref="G1315"/>
      <selection pane="bottomLeft" activeCell="G1315" sqref="G1315"/>
      <selection pane="bottomRight" activeCell="H381" sqref="H381"/>
    </sheetView>
  </sheetViews>
  <sheetFormatPr defaultRowHeight="14.4" x14ac:dyDescent="0.3"/>
  <cols>
    <col min="4" max="5" width="15.88671875" customWidth="1"/>
    <col min="6" max="7" width="15.88671875" style="6" customWidth="1"/>
    <col min="8" max="9" width="15.88671875" style="5" customWidth="1"/>
    <col min="10" max="11" width="15.88671875" customWidth="1"/>
  </cols>
  <sheetData>
    <row r="1" spans="1:11" s="3" customFormat="1" ht="28.8" x14ac:dyDescent="0.3">
      <c r="A1" s="3" t="s">
        <v>0</v>
      </c>
      <c r="C1" s="3" t="s">
        <v>15</v>
      </c>
      <c r="D1" s="4" t="s">
        <v>472</v>
      </c>
      <c r="E1" s="4" t="s">
        <v>470</v>
      </c>
      <c r="F1" s="31" t="s">
        <v>449</v>
      </c>
      <c r="G1" s="31" t="s">
        <v>449</v>
      </c>
      <c r="H1" s="36" t="s">
        <v>467</v>
      </c>
      <c r="I1" s="36" t="s">
        <v>467</v>
      </c>
      <c r="J1" s="4"/>
      <c r="K1" s="4"/>
    </row>
    <row r="2" spans="1:11" x14ac:dyDescent="0.3">
      <c r="A2" s="1">
        <v>15615</v>
      </c>
      <c r="B2" s="1"/>
      <c r="C2" s="1">
        <v>34486</v>
      </c>
      <c r="D2" s="15">
        <f>+'BRL e USD Chart'!$D2</f>
        <v>100</v>
      </c>
      <c r="E2" s="15">
        <f>+'BRL e USD Chart'!$D2</f>
        <v>100</v>
      </c>
      <c r="J2" s="7"/>
      <c r="K2" s="7"/>
    </row>
    <row r="3" spans="1:11" x14ac:dyDescent="0.3">
      <c r="A3" s="1">
        <v>15646</v>
      </c>
      <c r="B3" s="1"/>
      <c r="C3" s="1">
        <v>34516</v>
      </c>
      <c r="D3" s="15">
        <f>+'BRL e USD Chart'!$D3</f>
        <v>93.597903406963681</v>
      </c>
      <c r="E3" s="15">
        <f>+'BRL e USD Chart'!$D3</f>
        <v>93.597903406963681</v>
      </c>
      <c r="F3" s="6">
        <f t="shared" ref="F3:F66" si="0">+E3/E2-1</f>
        <v>-6.4020965930363216E-2</v>
      </c>
      <c r="G3" s="6">
        <f t="shared" ref="G3:G66" si="1">+F3</f>
        <v>-6.4020965930363216E-2</v>
      </c>
      <c r="J3" s="7"/>
      <c r="K3" s="7"/>
    </row>
    <row r="4" spans="1:11" x14ac:dyDescent="0.3">
      <c r="A4" s="1">
        <v>15676</v>
      </c>
      <c r="B4" s="1"/>
      <c r="C4" s="1">
        <v>34547</v>
      </c>
      <c r="D4" s="15">
        <f>+'BRL e USD Chart'!$D4</f>
        <v>91.88877224323943</v>
      </c>
      <c r="E4" s="15">
        <f>+'BRL e USD Chart'!$D4</f>
        <v>91.88877224323943</v>
      </c>
      <c r="F4" s="6">
        <f t="shared" si="0"/>
        <v>-1.826035735322995E-2</v>
      </c>
      <c r="G4" s="6">
        <f t="shared" si="1"/>
        <v>-1.826035735322995E-2</v>
      </c>
      <c r="J4" s="7"/>
      <c r="K4" s="7"/>
    </row>
    <row r="5" spans="1:11" x14ac:dyDescent="0.3">
      <c r="A5" s="1">
        <v>15707</v>
      </c>
      <c r="B5" s="1"/>
      <c r="C5" s="1">
        <v>34578</v>
      </c>
      <c r="D5" s="15">
        <f>+'BRL e USD Chart'!$D5</f>
        <v>90.504060123352133</v>
      </c>
      <c r="E5" s="15">
        <f>+'BRL e USD Chart'!$D5</f>
        <v>90.504060123352133</v>
      </c>
      <c r="F5" s="6">
        <f t="shared" si="0"/>
        <v>-1.5069437604648961E-2</v>
      </c>
      <c r="G5" s="6">
        <f t="shared" si="1"/>
        <v>-1.5069437604648961E-2</v>
      </c>
      <c r="J5" s="7"/>
      <c r="K5" s="7"/>
    </row>
    <row r="6" spans="1:11" x14ac:dyDescent="0.3">
      <c r="A6" s="1">
        <v>15738</v>
      </c>
      <c r="B6" s="1"/>
      <c r="C6" s="1">
        <v>34608</v>
      </c>
      <c r="D6" s="15">
        <f>+'BRL e USD Chart'!$D6</f>
        <v>88.193393220962903</v>
      </c>
      <c r="E6" s="15">
        <f>+'BRL e USD Chart'!$D6</f>
        <v>88.193393220962903</v>
      </c>
      <c r="F6" s="6">
        <f t="shared" si="0"/>
        <v>-2.5531085558370692E-2</v>
      </c>
      <c r="G6" s="6">
        <f t="shared" si="1"/>
        <v>-2.5531085558370692E-2</v>
      </c>
      <c r="J6" s="7"/>
      <c r="K6" s="7"/>
    </row>
    <row r="7" spans="1:11" x14ac:dyDescent="0.3">
      <c r="A7" s="1">
        <v>15766</v>
      </c>
      <c r="B7" s="1"/>
      <c r="C7" s="1">
        <v>34639</v>
      </c>
      <c r="D7" s="15">
        <f>+'BRL e USD Chart'!$D7</f>
        <v>85.782893902308047</v>
      </c>
      <c r="E7" s="15">
        <f>+'BRL e USD Chart'!$D7</f>
        <v>85.782893902308047</v>
      </c>
      <c r="F7" s="6">
        <f t="shared" si="0"/>
        <v>-2.733197159809353E-2</v>
      </c>
      <c r="G7" s="6">
        <f t="shared" si="1"/>
        <v>-2.733197159809353E-2</v>
      </c>
      <c r="J7" s="7"/>
      <c r="K7" s="7"/>
    </row>
    <row r="8" spans="1:11" x14ac:dyDescent="0.3">
      <c r="A8" s="1">
        <v>15797</v>
      </c>
      <c r="B8" s="1"/>
      <c r="C8" s="1">
        <v>34669</v>
      </c>
      <c r="D8" s="15">
        <f>+'BRL e USD Chart'!$D8</f>
        <v>84.340668471446335</v>
      </c>
      <c r="E8" s="15">
        <f>+'BRL e USD Chart'!$D8</f>
        <v>84.340668471446335</v>
      </c>
      <c r="F8" s="6">
        <f t="shared" si="0"/>
        <v>-1.681250614492158E-2</v>
      </c>
      <c r="G8" s="6">
        <f t="shared" si="1"/>
        <v>-1.681250614492158E-2</v>
      </c>
      <c r="J8" s="7"/>
      <c r="K8" s="7"/>
    </row>
    <row r="9" spans="1:11" x14ac:dyDescent="0.3">
      <c r="A9" s="1">
        <v>15827</v>
      </c>
      <c r="B9" s="1"/>
      <c r="C9" s="1">
        <v>34700</v>
      </c>
      <c r="D9" s="15">
        <f>+'BRL e USD Chart'!$D9</f>
        <v>82.930844121382819</v>
      </c>
      <c r="E9" s="15">
        <f>+'BRL e USD Chart'!$D9</f>
        <v>82.930844121382819</v>
      </c>
      <c r="F9" s="6">
        <f t="shared" si="0"/>
        <v>-1.6715830875122961E-2</v>
      </c>
      <c r="G9" s="6">
        <f t="shared" si="1"/>
        <v>-1.6715830875122961E-2</v>
      </c>
      <c r="J9" s="7"/>
      <c r="K9" s="7"/>
    </row>
    <row r="10" spans="1:11" x14ac:dyDescent="0.3">
      <c r="A10" s="1">
        <v>15858</v>
      </c>
      <c r="B10" s="1"/>
      <c r="C10" s="1">
        <v>34731</v>
      </c>
      <c r="D10" s="15">
        <f>+'BRL e USD Chart'!$D10</f>
        <v>82.093490518098235</v>
      </c>
      <c r="E10" s="15">
        <f>+'BRL e USD Chart'!$D10</f>
        <v>82.093490518098235</v>
      </c>
      <c r="F10" s="6">
        <f t="shared" si="0"/>
        <v>-1.0097010492971514E-2</v>
      </c>
      <c r="G10" s="6">
        <f t="shared" si="1"/>
        <v>-1.0097010492971514E-2</v>
      </c>
      <c r="J10" s="7"/>
      <c r="K10" s="7"/>
    </row>
    <row r="11" spans="1:11" x14ac:dyDescent="0.3">
      <c r="A11" s="1">
        <v>15888</v>
      </c>
      <c r="B11" s="1"/>
      <c r="C11" s="1">
        <v>34759</v>
      </c>
      <c r="D11" s="15">
        <f>+'BRL e USD Chart'!$D11</f>
        <v>80.840463336384261</v>
      </c>
      <c r="E11" s="15">
        <f>+'BRL e USD Chart'!$D11</f>
        <v>80.840463336384261</v>
      </c>
      <c r="F11" s="6">
        <f t="shared" si="0"/>
        <v>-1.5263417035943139E-2</v>
      </c>
      <c r="G11" s="6">
        <f t="shared" si="1"/>
        <v>-1.5263417035943139E-2</v>
      </c>
      <c r="J11" s="7"/>
      <c r="K11" s="7"/>
    </row>
    <row r="12" spans="1:11" x14ac:dyDescent="0.3">
      <c r="A12" s="1">
        <v>15919</v>
      </c>
      <c r="B12" s="1"/>
      <c r="C12" s="1">
        <v>34790</v>
      </c>
      <c r="D12" s="15">
        <f>+'BRL e USD Chart'!$D12</f>
        <v>78.922643108839466</v>
      </c>
      <c r="E12" s="15">
        <f>+'BRL e USD Chart'!$D12</f>
        <v>78.922643108839466</v>
      </c>
      <c r="F12" s="6">
        <f t="shared" si="0"/>
        <v>-2.37235185004393E-2</v>
      </c>
      <c r="G12" s="6">
        <f t="shared" si="1"/>
        <v>-2.37235185004393E-2</v>
      </c>
      <c r="J12" s="7"/>
      <c r="K12" s="7"/>
    </row>
    <row r="13" spans="1:11" x14ac:dyDescent="0.3">
      <c r="A13" s="1">
        <v>15950</v>
      </c>
      <c r="B13" s="1"/>
      <c r="C13" s="1">
        <v>34820</v>
      </c>
      <c r="D13" s="15">
        <f>+'BRL e USD Chart'!$D13</f>
        <v>76.870208540800107</v>
      </c>
      <c r="E13" s="15">
        <f>+'BRL e USD Chart'!$D13</f>
        <v>76.870208540800107</v>
      </c>
      <c r="F13" s="6">
        <f t="shared" si="0"/>
        <v>-2.6005649167234801E-2</v>
      </c>
      <c r="G13" s="6">
        <f t="shared" si="1"/>
        <v>-2.6005649167234801E-2</v>
      </c>
      <c r="J13" s="7"/>
      <c r="K13" s="7"/>
    </row>
    <row r="14" spans="1:11" x14ac:dyDescent="0.3">
      <c r="A14" s="1">
        <v>15980</v>
      </c>
      <c r="B14" s="1"/>
      <c r="C14" s="1">
        <v>34851</v>
      </c>
      <c r="D14" s="15">
        <f>+'BRL e USD Chart'!$D14</f>
        <v>75.171336339526803</v>
      </c>
      <c r="E14" s="15">
        <f>+'BRL e USD Chart'!$D14</f>
        <v>75.171336339526803</v>
      </c>
      <c r="F14" s="6">
        <f t="shared" si="0"/>
        <v>-2.2100528065714831E-2</v>
      </c>
      <c r="G14" s="6">
        <f t="shared" si="1"/>
        <v>-2.2100528065714831E-2</v>
      </c>
      <c r="H14" s="5">
        <f t="shared" ref="H14:H77" si="2">+E14/E2-1</f>
        <v>-0.24828663660473194</v>
      </c>
      <c r="I14" s="5">
        <f t="shared" ref="I14:I77" si="3">+H14</f>
        <v>-0.24828663660473194</v>
      </c>
      <c r="J14" s="7"/>
      <c r="K14" s="7"/>
    </row>
    <row r="15" spans="1:11" x14ac:dyDescent="0.3">
      <c r="A15" s="1">
        <v>16011</v>
      </c>
      <c r="B15" s="1"/>
      <c r="C15" s="1">
        <v>34881</v>
      </c>
      <c r="D15" s="15">
        <f>+'BRL e USD Chart'!$D15</f>
        <v>73.438194938967172</v>
      </c>
      <c r="E15" s="15">
        <f>+'BRL e USD Chart'!$D15</f>
        <v>73.438194938967172</v>
      </c>
      <c r="F15" s="6">
        <f t="shared" si="0"/>
        <v>-2.3055881203595252E-2</v>
      </c>
      <c r="G15" s="6">
        <f t="shared" si="1"/>
        <v>-2.3055881203595252E-2</v>
      </c>
      <c r="H15" s="5">
        <f t="shared" si="2"/>
        <v>-0.21538632527207469</v>
      </c>
      <c r="I15" s="5">
        <f t="shared" si="3"/>
        <v>-0.21538632527207469</v>
      </c>
      <c r="J15" s="7"/>
      <c r="K15" s="7"/>
    </row>
    <row r="16" spans="1:11" x14ac:dyDescent="0.3">
      <c r="A16" s="1">
        <v>16041</v>
      </c>
      <c r="B16" s="1"/>
      <c r="C16" s="1">
        <v>34912</v>
      </c>
      <c r="D16" s="15">
        <f>+'BRL e USD Chart'!$D16</f>
        <v>72.718283928079188</v>
      </c>
      <c r="E16" s="15">
        <f>+'BRL e USD Chart'!$D16</f>
        <v>72.718283928079188</v>
      </c>
      <c r="F16" s="6">
        <f t="shared" si="0"/>
        <v>-9.8029507872066102E-3</v>
      </c>
      <c r="G16" s="6">
        <f t="shared" si="1"/>
        <v>-9.8029507872066102E-3</v>
      </c>
      <c r="H16" s="5">
        <f t="shared" si="2"/>
        <v>-0.20862710260633266</v>
      </c>
      <c r="I16" s="5">
        <f t="shared" si="3"/>
        <v>-0.20862710260633266</v>
      </c>
      <c r="J16" s="7"/>
      <c r="K16" s="7"/>
    </row>
    <row r="17" spans="1:11" x14ac:dyDescent="0.3">
      <c r="A17" s="1">
        <v>16072</v>
      </c>
      <c r="B17" s="1"/>
      <c r="C17" s="1">
        <v>34943</v>
      </c>
      <c r="D17" s="15">
        <f>+'BRL e USD Chart'!$D17</f>
        <v>72.005430169402089</v>
      </c>
      <c r="E17" s="15">
        <f>+'BRL e USD Chart'!$D17</f>
        <v>72.005430169402089</v>
      </c>
      <c r="F17" s="6">
        <f t="shared" si="0"/>
        <v>-9.8029507872069432E-3</v>
      </c>
      <c r="G17" s="6">
        <f t="shared" si="1"/>
        <v>-9.8029507872069432E-3</v>
      </c>
      <c r="H17" s="5">
        <f t="shared" si="2"/>
        <v>-0.20439558102407129</v>
      </c>
      <c r="I17" s="5">
        <f t="shared" si="3"/>
        <v>-0.20439558102407129</v>
      </c>
      <c r="J17" s="7"/>
      <c r="K17" s="7"/>
    </row>
    <row r="18" spans="1:11" x14ac:dyDescent="0.3">
      <c r="A18" s="1">
        <v>16103</v>
      </c>
      <c r="B18" s="1"/>
      <c r="C18" s="1">
        <v>34973</v>
      </c>
      <c r="D18" s="15">
        <f>+'BRL e USD Chart'!$D18</f>
        <v>71.004269962924852</v>
      </c>
      <c r="E18" s="15">
        <f>+'BRL e USD Chart'!$D18</f>
        <v>71.004269962924852</v>
      </c>
      <c r="F18" s="6">
        <f t="shared" si="0"/>
        <v>-1.3903954245143457E-2</v>
      </c>
      <c r="G18" s="6">
        <f t="shared" si="1"/>
        <v>-1.3903954245143457E-2</v>
      </c>
      <c r="H18" s="5">
        <f t="shared" si="2"/>
        <v>-0.19490261832847056</v>
      </c>
      <c r="I18" s="5">
        <f t="shared" si="3"/>
        <v>-0.19490261832847056</v>
      </c>
      <c r="J18" s="7"/>
      <c r="K18" s="7"/>
    </row>
    <row r="19" spans="1:11" x14ac:dyDescent="0.3">
      <c r="A19" s="1">
        <v>16132</v>
      </c>
      <c r="B19" s="1"/>
      <c r="C19" s="1">
        <v>35004</v>
      </c>
      <c r="D19" s="15">
        <f>+'BRL e USD Chart'!$D19</f>
        <v>69.975628227973658</v>
      </c>
      <c r="E19" s="15">
        <f>+'BRL e USD Chart'!$D19</f>
        <v>69.975628227973658</v>
      </c>
      <c r="F19" s="6">
        <f t="shared" si="0"/>
        <v>-1.4487040504582382E-2</v>
      </c>
      <c r="G19" s="6">
        <f t="shared" si="1"/>
        <v>-1.4487040504582382E-2</v>
      </c>
      <c r="H19" s="5">
        <f t="shared" si="2"/>
        <v>-0.18427060402434248</v>
      </c>
      <c r="I19" s="5">
        <f t="shared" si="3"/>
        <v>-0.18427060402434248</v>
      </c>
      <c r="J19" s="7"/>
      <c r="K19" s="7"/>
    </row>
    <row r="20" spans="1:11" x14ac:dyDescent="0.3">
      <c r="A20" s="1">
        <v>16163</v>
      </c>
      <c r="B20" s="1"/>
      <c r="C20" s="1">
        <v>35034</v>
      </c>
      <c r="D20" s="15">
        <f>+'BRL e USD Chart'!$D20</f>
        <v>68.900776120493944</v>
      </c>
      <c r="E20" s="15">
        <f>+'BRL e USD Chart'!$D20</f>
        <v>68.900776120493944</v>
      </c>
      <c r="F20" s="6">
        <f t="shared" si="0"/>
        <v>-1.5360378101614947E-2</v>
      </c>
      <c r="G20" s="6">
        <f t="shared" si="1"/>
        <v>-1.5360378101614947E-2</v>
      </c>
      <c r="H20" s="5">
        <f t="shared" si="2"/>
        <v>-0.18306580479830548</v>
      </c>
      <c r="I20" s="5">
        <f t="shared" si="3"/>
        <v>-0.18306580479830548</v>
      </c>
      <c r="J20" s="7"/>
      <c r="K20" s="7"/>
    </row>
    <row r="21" spans="1:11" x14ac:dyDescent="0.3">
      <c r="A21" s="1">
        <v>16193</v>
      </c>
      <c r="B21" s="1"/>
      <c r="C21" s="1">
        <v>35065</v>
      </c>
      <c r="D21" s="15">
        <f>+'BRL e USD Chart'!$D21</f>
        <v>67.989713953516812</v>
      </c>
      <c r="E21" s="15">
        <f>+'BRL e USD Chart'!$D21</f>
        <v>67.989713953516812</v>
      </c>
      <c r="F21" s="6">
        <f t="shared" si="0"/>
        <v>-1.322281428853378E-2</v>
      </c>
      <c r="G21" s="6">
        <f t="shared" si="1"/>
        <v>-1.322281428853378E-2</v>
      </c>
      <c r="H21" s="5">
        <f t="shared" si="2"/>
        <v>-0.18016372950451609</v>
      </c>
      <c r="I21" s="5">
        <f t="shared" si="3"/>
        <v>-0.18016372950451609</v>
      </c>
      <c r="J21" s="7"/>
      <c r="K21" s="7"/>
    </row>
    <row r="22" spans="1:11" x14ac:dyDescent="0.3">
      <c r="A22" s="1">
        <v>16224</v>
      </c>
      <c r="B22" s="1"/>
      <c r="C22" s="1">
        <v>35096</v>
      </c>
      <c r="D22" s="15">
        <f>+'BRL e USD Chart'!$D22</f>
        <v>67.296559391781472</v>
      </c>
      <c r="E22" s="15">
        <f>+'BRL e USD Chart'!$D22</f>
        <v>67.296559391781472</v>
      </c>
      <c r="F22" s="6">
        <f t="shared" si="0"/>
        <v>-1.0194991586657265E-2</v>
      </c>
      <c r="G22" s="6">
        <f t="shared" si="1"/>
        <v>-1.0194991586657265E-2</v>
      </c>
      <c r="H22" s="5">
        <f t="shared" si="2"/>
        <v>-0.18024487730917771</v>
      </c>
      <c r="I22" s="5">
        <f t="shared" si="3"/>
        <v>-0.18024487730917771</v>
      </c>
      <c r="J22" s="7"/>
      <c r="K22" s="7"/>
    </row>
    <row r="23" spans="1:11" x14ac:dyDescent="0.3">
      <c r="A23" s="1">
        <v>16254</v>
      </c>
      <c r="B23" s="1"/>
      <c r="C23" s="1">
        <v>35125</v>
      </c>
      <c r="D23" s="15">
        <f>+'BRL e USD Chart'!$D23</f>
        <v>67.061842941486262</v>
      </c>
      <c r="E23" s="15">
        <f>+'BRL e USD Chart'!$D23</f>
        <v>67.061842941486262</v>
      </c>
      <c r="F23" s="6">
        <f t="shared" si="0"/>
        <v>-3.4877927254609586E-3</v>
      </c>
      <c r="G23" s="6">
        <f t="shared" si="1"/>
        <v>-3.4877927254609586E-3</v>
      </c>
      <c r="H23" s="5">
        <f t="shared" si="2"/>
        <v>-0.17044212546833071</v>
      </c>
      <c r="I23" s="5">
        <f t="shared" si="3"/>
        <v>-0.17044212546833071</v>
      </c>
      <c r="J23" s="7"/>
      <c r="K23" s="7"/>
    </row>
    <row r="24" spans="1:11" x14ac:dyDescent="0.3">
      <c r="A24" s="1">
        <v>16285</v>
      </c>
      <c r="B24" s="1"/>
      <c r="C24" s="1">
        <v>35156</v>
      </c>
      <c r="D24" s="15">
        <f>+'BRL e USD Chart'!$D24</f>
        <v>66.22737797895148</v>
      </c>
      <c r="E24" s="15">
        <f>+'BRL e USD Chart'!$D24</f>
        <v>66.22737797895148</v>
      </c>
      <c r="F24" s="6">
        <f t="shared" si="0"/>
        <v>-1.2443215484890247E-2</v>
      </c>
      <c r="G24" s="6">
        <f t="shared" si="1"/>
        <v>-1.2443215484890247E-2</v>
      </c>
      <c r="H24" s="5">
        <f t="shared" si="2"/>
        <v>-0.16085707003477301</v>
      </c>
      <c r="I24" s="5">
        <f t="shared" si="3"/>
        <v>-0.16085707003477301</v>
      </c>
      <c r="J24" s="7"/>
      <c r="K24" s="7"/>
    </row>
    <row r="25" spans="1:11" x14ac:dyDescent="0.3">
      <c r="A25" s="1">
        <v>16316</v>
      </c>
      <c r="B25" s="1"/>
      <c r="C25" s="1">
        <v>35186</v>
      </c>
      <c r="D25" s="15">
        <f>+'BRL e USD Chart'!$D25</f>
        <v>65.429142441169219</v>
      </c>
      <c r="E25" s="15">
        <f>+'BRL e USD Chart'!$D25</f>
        <v>65.429142441169219</v>
      </c>
      <c r="F25" s="6">
        <f t="shared" si="0"/>
        <v>-1.2052953961667612E-2</v>
      </c>
      <c r="G25" s="6">
        <f t="shared" si="1"/>
        <v>-1.2052953961667612E-2</v>
      </c>
      <c r="H25" s="5">
        <f t="shared" si="2"/>
        <v>-0.14883615274125805</v>
      </c>
      <c r="I25" s="5">
        <f t="shared" si="3"/>
        <v>-0.14883615274125805</v>
      </c>
      <c r="J25" s="7"/>
      <c r="K25" s="7"/>
    </row>
    <row r="26" spans="1:11" x14ac:dyDescent="0.3">
      <c r="A26" s="1">
        <v>16346</v>
      </c>
      <c r="B26" s="1"/>
      <c r="C26" s="1">
        <v>35217</v>
      </c>
      <c r="D26" s="15">
        <f>+'BRL e USD Chart'!$D26</f>
        <v>64.659692105118324</v>
      </c>
      <c r="E26" s="15">
        <f>+'BRL e USD Chart'!$D26</f>
        <v>64.659692105118324</v>
      </c>
      <c r="F26" s="6">
        <f t="shared" si="0"/>
        <v>-1.1760055341436648E-2</v>
      </c>
      <c r="G26" s="6">
        <f t="shared" si="1"/>
        <v>-1.1760055341436648E-2</v>
      </c>
      <c r="H26" s="5">
        <f t="shared" si="2"/>
        <v>-0.13983580372883719</v>
      </c>
      <c r="I26" s="5">
        <f t="shared" si="3"/>
        <v>-0.13983580372883719</v>
      </c>
      <c r="J26" s="7"/>
      <c r="K26" s="7"/>
    </row>
    <row r="27" spans="1:11" x14ac:dyDescent="0.3">
      <c r="A27" s="1">
        <v>16377</v>
      </c>
      <c r="B27" s="1"/>
      <c r="C27" s="1">
        <v>35247</v>
      </c>
      <c r="D27" s="15">
        <f>+'BRL e USD Chart'!$D27</f>
        <v>63.949848783620126</v>
      </c>
      <c r="E27" s="15">
        <f>+'BRL e USD Chart'!$D27</f>
        <v>63.949848783620126</v>
      </c>
      <c r="F27" s="6">
        <f t="shared" si="0"/>
        <v>-1.0978142616952069E-2</v>
      </c>
      <c r="G27" s="6">
        <f t="shared" si="1"/>
        <v>-1.0978142616952069E-2</v>
      </c>
      <c r="H27" s="5">
        <f t="shared" si="2"/>
        <v>-0.1292017888407061</v>
      </c>
      <c r="I27" s="5">
        <f t="shared" si="3"/>
        <v>-0.1292017888407061</v>
      </c>
      <c r="J27" s="7"/>
      <c r="K27" s="7"/>
    </row>
    <row r="28" spans="1:11" x14ac:dyDescent="0.3">
      <c r="A28" s="1">
        <v>16407</v>
      </c>
      <c r="B28" s="1"/>
      <c r="C28" s="1">
        <v>35278</v>
      </c>
      <c r="D28" s="15">
        <f>+'BRL e USD Chart'!$D28</f>
        <v>63.669702094404741</v>
      </c>
      <c r="E28" s="15">
        <f>+'BRL e USD Chart'!$D28</f>
        <v>63.669702094404741</v>
      </c>
      <c r="F28" s="6">
        <f t="shared" si="0"/>
        <v>-4.3807248108324037E-3</v>
      </c>
      <c r="G28" s="6">
        <f t="shared" si="1"/>
        <v>-4.3807248108324037E-3</v>
      </c>
      <c r="H28" s="5">
        <f t="shared" si="2"/>
        <v>-0.12443337967963874</v>
      </c>
      <c r="I28" s="5">
        <f t="shared" si="3"/>
        <v>-0.12443337967963874</v>
      </c>
      <c r="J28" s="7"/>
      <c r="K28" s="7"/>
    </row>
    <row r="29" spans="1:11" x14ac:dyDescent="0.3">
      <c r="A29" s="1">
        <v>16438</v>
      </c>
      <c r="B29" s="1"/>
      <c r="C29" s="1">
        <v>35309</v>
      </c>
      <c r="D29" s="15">
        <f>+'BRL e USD Chart'!$D29</f>
        <v>63.574340583529441</v>
      </c>
      <c r="E29" s="15">
        <f>+'BRL e USD Chart'!$D29</f>
        <v>63.574340583529441</v>
      </c>
      <c r="F29" s="6">
        <f t="shared" si="0"/>
        <v>-1.4977533699451762E-3</v>
      </c>
      <c r="G29" s="6">
        <f t="shared" si="1"/>
        <v>-1.4977533699451762E-3</v>
      </c>
      <c r="H29" s="5">
        <f t="shared" si="2"/>
        <v>-0.11708963568493957</v>
      </c>
      <c r="I29" s="5">
        <f t="shared" si="3"/>
        <v>-0.11708963568493957</v>
      </c>
      <c r="J29" s="7"/>
      <c r="K29" s="7"/>
    </row>
    <row r="30" spans="1:11" x14ac:dyDescent="0.3">
      <c r="A30" s="1">
        <v>16469</v>
      </c>
      <c r="B30" s="1"/>
      <c r="C30" s="1">
        <v>35339</v>
      </c>
      <c r="D30" s="15">
        <f>+'BRL e USD Chart'!$D30</f>
        <v>63.38418801947104</v>
      </c>
      <c r="E30" s="15">
        <f>+'BRL e USD Chart'!$D30</f>
        <v>63.38418801947104</v>
      </c>
      <c r="F30" s="6">
        <f t="shared" si="0"/>
        <v>-2.9910269192421346E-3</v>
      </c>
      <c r="G30" s="6">
        <f t="shared" si="1"/>
        <v>-2.9910269192421346E-3</v>
      </c>
      <c r="H30" s="5">
        <f t="shared" si="2"/>
        <v>-0.10731864361724541</v>
      </c>
      <c r="I30" s="5">
        <f t="shared" si="3"/>
        <v>-0.10731864361724541</v>
      </c>
      <c r="J30" s="7"/>
      <c r="K30" s="7"/>
    </row>
    <row r="31" spans="1:11" x14ac:dyDescent="0.3">
      <c r="A31" s="1">
        <v>16497</v>
      </c>
      <c r="B31" s="1"/>
      <c r="C31" s="1">
        <v>35370</v>
      </c>
      <c r="D31" s="15">
        <f>+'BRL e USD Chart'!$D31</f>
        <v>63.182005601546088</v>
      </c>
      <c r="E31" s="15">
        <f>+'BRL e USD Chart'!$D31</f>
        <v>63.182005601546088</v>
      </c>
      <c r="F31" s="6">
        <f t="shared" si="0"/>
        <v>-3.1897926634769647E-3</v>
      </c>
      <c r="G31" s="6">
        <f t="shared" si="1"/>
        <v>-3.1897926634769647E-3</v>
      </c>
      <c r="H31" s="5">
        <f t="shared" si="2"/>
        <v>-9.7085553905920219E-2</v>
      </c>
      <c r="I31" s="5">
        <f t="shared" si="3"/>
        <v>-9.7085553905920219E-2</v>
      </c>
      <c r="J31" s="7"/>
      <c r="K31" s="7"/>
    </row>
    <row r="32" spans="1:11" x14ac:dyDescent="0.3">
      <c r="A32" s="1">
        <v>16528</v>
      </c>
      <c r="B32" s="1"/>
      <c r="C32" s="1">
        <v>35400</v>
      </c>
      <c r="D32" s="15">
        <f>+'BRL e USD Chart'!$D32</f>
        <v>62.88643933666377</v>
      </c>
      <c r="E32" s="15">
        <f>+'BRL e USD Chart'!$D32</f>
        <v>62.88643933666377</v>
      </c>
      <c r="F32" s="6">
        <f t="shared" si="0"/>
        <v>-4.678013337314546E-3</v>
      </c>
      <c r="G32" s="6">
        <f t="shared" si="1"/>
        <v>-4.678013337314546E-3</v>
      </c>
      <c r="H32" s="5">
        <f t="shared" si="2"/>
        <v>-8.7289826362946576E-2</v>
      </c>
      <c r="I32" s="5">
        <f t="shared" si="3"/>
        <v>-8.7289826362946576E-2</v>
      </c>
      <c r="J32" s="7"/>
      <c r="K32" s="7"/>
    </row>
    <row r="33" spans="1:11" x14ac:dyDescent="0.3">
      <c r="A33" s="1">
        <v>16558</v>
      </c>
      <c r="B33" s="1"/>
      <c r="C33" s="1">
        <v>35431</v>
      </c>
      <c r="D33" s="15">
        <f>+'BRL e USD Chart'!$D33</f>
        <v>62.153033540881374</v>
      </c>
      <c r="E33" s="15">
        <f>+'BRL e USD Chart'!$D33</f>
        <v>62.153033540881374</v>
      </c>
      <c r="F33" s="6">
        <f t="shared" si="0"/>
        <v>-1.1662383870330029E-2</v>
      </c>
      <c r="G33" s="6">
        <f t="shared" si="1"/>
        <v>-1.1662383870330029E-2</v>
      </c>
      <c r="H33" s="5">
        <f t="shared" si="2"/>
        <v>-8.5846521087378891E-2</v>
      </c>
      <c r="I33" s="5">
        <f t="shared" si="3"/>
        <v>-8.5846521087378891E-2</v>
      </c>
      <c r="J33" s="7"/>
      <c r="K33" s="7"/>
    </row>
    <row r="34" spans="1:11" x14ac:dyDescent="0.3">
      <c r="A34" s="1">
        <v>16589</v>
      </c>
      <c r="B34" s="1"/>
      <c r="C34" s="1">
        <v>35462</v>
      </c>
      <c r="D34" s="15">
        <f>+'BRL e USD Chart'!$D34</f>
        <v>61.843814468538689</v>
      </c>
      <c r="E34" s="15">
        <f>+'BRL e USD Chart'!$D34</f>
        <v>61.843814468538689</v>
      </c>
      <c r="F34" s="6">
        <f t="shared" si="0"/>
        <v>-4.9751243781093191E-3</v>
      </c>
      <c r="G34" s="6">
        <f t="shared" si="1"/>
        <v>-4.9751243781093191E-3</v>
      </c>
      <c r="H34" s="5">
        <f t="shared" si="2"/>
        <v>-8.1025612193610819E-2</v>
      </c>
      <c r="I34" s="5">
        <f t="shared" si="3"/>
        <v>-8.1025612193610819E-2</v>
      </c>
      <c r="J34" s="7"/>
      <c r="K34" s="7"/>
    </row>
    <row r="35" spans="1:11" x14ac:dyDescent="0.3">
      <c r="A35" s="1">
        <v>16619</v>
      </c>
      <c r="B35" s="1"/>
      <c r="C35" s="1">
        <v>35490</v>
      </c>
      <c r="D35" s="15">
        <f>+'BRL e USD Chart'!$D35</f>
        <v>61.530011410345914</v>
      </c>
      <c r="E35" s="15">
        <f>+'BRL e USD Chart'!$D35</f>
        <v>61.530011410345914</v>
      </c>
      <c r="F35" s="6">
        <f t="shared" si="0"/>
        <v>-5.0741219779127933E-3</v>
      </c>
      <c r="G35" s="6">
        <f t="shared" si="1"/>
        <v>-5.0741219779127933E-3</v>
      </c>
      <c r="H35" s="5">
        <f t="shared" si="2"/>
        <v>-8.2488510433079809E-2</v>
      </c>
      <c r="I35" s="5">
        <f t="shared" si="3"/>
        <v>-8.2488510433079809E-2</v>
      </c>
      <c r="J35" s="7"/>
      <c r="K35" s="7"/>
    </row>
    <row r="36" spans="1:11" x14ac:dyDescent="0.3">
      <c r="A36" s="1">
        <v>16650</v>
      </c>
      <c r="B36" s="1"/>
      <c r="C36" s="1">
        <v>35521</v>
      </c>
      <c r="D36" s="15">
        <f>+'BRL e USD Chart'!$D36</f>
        <v>60.993270628812382</v>
      </c>
      <c r="E36" s="15">
        <f>+'BRL e USD Chart'!$D36</f>
        <v>60.993270628812382</v>
      </c>
      <c r="F36" s="6">
        <f t="shared" si="0"/>
        <v>-8.7232355273589857E-3</v>
      </c>
      <c r="G36" s="6">
        <f t="shared" si="1"/>
        <v>-8.7232355273589857E-3</v>
      </c>
      <c r="H36" s="5">
        <f t="shared" si="2"/>
        <v>-7.9032380714251005E-2</v>
      </c>
      <c r="I36" s="5">
        <f t="shared" si="3"/>
        <v>-7.9032380714251005E-2</v>
      </c>
      <c r="J36" s="7"/>
      <c r="K36" s="7"/>
    </row>
    <row r="37" spans="1:11" x14ac:dyDescent="0.3">
      <c r="A37" s="1">
        <v>16681</v>
      </c>
      <c r="B37" s="1"/>
      <c r="C37" s="1">
        <v>35551</v>
      </c>
      <c r="D37" s="15">
        <f>+'BRL e USD Chart'!$D37</f>
        <v>60.744219329561176</v>
      </c>
      <c r="E37" s="15">
        <f>+'BRL e USD Chart'!$D37</f>
        <v>60.744219329561176</v>
      </c>
      <c r="F37" s="6">
        <f t="shared" si="0"/>
        <v>-4.0832586395778137E-3</v>
      </c>
      <c r="G37" s="6">
        <f t="shared" si="1"/>
        <v>-4.0832586395778137E-3</v>
      </c>
      <c r="H37" s="5">
        <f t="shared" si="2"/>
        <v>-7.1603003444841162E-2</v>
      </c>
      <c r="I37" s="5">
        <f t="shared" si="3"/>
        <v>-7.1603003444841162E-2</v>
      </c>
      <c r="J37" s="7"/>
      <c r="K37" s="7"/>
    </row>
    <row r="38" spans="1:11" x14ac:dyDescent="0.3">
      <c r="A38" s="1">
        <v>16711</v>
      </c>
      <c r="B38" s="1"/>
      <c r="C38" s="1">
        <v>35582</v>
      </c>
      <c r="D38" s="15">
        <f>+'BRL e USD Chart'!$D38</f>
        <v>60.417962332963171</v>
      </c>
      <c r="E38" s="15">
        <f>+'BRL e USD Chart'!$D38</f>
        <v>60.417962332963171</v>
      </c>
      <c r="F38" s="6">
        <f t="shared" si="0"/>
        <v>-5.3709966182614588E-3</v>
      </c>
      <c r="G38" s="6">
        <f t="shared" si="1"/>
        <v>-5.3709966182614588E-3</v>
      </c>
      <c r="H38" s="5">
        <f t="shared" si="2"/>
        <v>-6.5600834678570696E-2</v>
      </c>
      <c r="I38" s="5">
        <f t="shared" si="3"/>
        <v>-6.5600834678570696E-2</v>
      </c>
      <c r="J38" s="7"/>
      <c r="K38" s="7"/>
    </row>
    <row r="39" spans="1:11" x14ac:dyDescent="0.3">
      <c r="A39" s="1">
        <v>16742</v>
      </c>
      <c r="B39" s="1"/>
      <c r="C39" s="1">
        <v>35612</v>
      </c>
      <c r="D39" s="15">
        <f>+'BRL e USD Chart'!$D39</f>
        <v>60.285334596850099</v>
      </c>
      <c r="E39" s="15">
        <f>+'BRL e USD Chart'!$D39</f>
        <v>60.285334596850099</v>
      </c>
      <c r="F39" s="6">
        <f t="shared" si="0"/>
        <v>-2.1951706246258196E-3</v>
      </c>
      <c r="G39" s="6">
        <f t="shared" si="1"/>
        <v>-2.1951706246258196E-3</v>
      </c>
      <c r="H39" s="5">
        <f t="shared" si="2"/>
        <v>-5.7302937481044425E-2</v>
      </c>
      <c r="I39" s="5">
        <f t="shared" si="3"/>
        <v>-5.7302937481044425E-2</v>
      </c>
      <c r="J39" s="7"/>
      <c r="K39" s="7"/>
    </row>
    <row r="40" spans="1:11" x14ac:dyDescent="0.3">
      <c r="A40" s="1">
        <v>16772</v>
      </c>
      <c r="B40" s="1"/>
      <c r="C40" s="1">
        <v>35643</v>
      </c>
      <c r="D40" s="15">
        <f>+'BRL e USD Chart'!$D40</f>
        <v>60.297394075665224</v>
      </c>
      <c r="E40" s="15">
        <f>+'BRL e USD Chart'!$D40</f>
        <v>60.297394075665224</v>
      </c>
      <c r="F40" s="6">
        <f t="shared" si="0"/>
        <v>2.000400080015563E-4</v>
      </c>
      <c r="G40" s="6">
        <f t="shared" si="1"/>
        <v>2.000400080015563E-4</v>
      </c>
      <c r="H40" s="5">
        <f t="shared" si="2"/>
        <v>-5.2965663538668828E-2</v>
      </c>
      <c r="I40" s="5">
        <f t="shared" si="3"/>
        <v>-5.2965663538668828E-2</v>
      </c>
      <c r="J40" s="7"/>
      <c r="K40" s="7"/>
    </row>
    <row r="41" spans="1:11" x14ac:dyDescent="0.3">
      <c r="A41" s="1">
        <v>16803</v>
      </c>
      <c r="B41" s="1"/>
      <c r="C41" s="1">
        <v>35674</v>
      </c>
      <c r="D41" s="15">
        <f>+'BRL e USD Chart'!$D41</f>
        <v>60.261237333265271</v>
      </c>
      <c r="E41" s="15">
        <f>+'BRL e USD Chart'!$D41</f>
        <v>60.261237333265271</v>
      </c>
      <c r="F41" s="6">
        <f t="shared" si="0"/>
        <v>-5.99640215870334E-4</v>
      </c>
      <c r="G41" s="6">
        <f t="shared" si="1"/>
        <v>-5.99640215870334E-4</v>
      </c>
      <c r="H41" s="5">
        <f t="shared" si="2"/>
        <v>-5.2113843727739972E-2</v>
      </c>
      <c r="I41" s="5">
        <f t="shared" si="3"/>
        <v>-5.2113843727739972E-2</v>
      </c>
      <c r="J41" s="7"/>
      <c r="K41" s="7"/>
    </row>
    <row r="42" spans="1:11" x14ac:dyDescent="0.3">
      <c r="A42" s="1">
        <v>16834</v>
      </c>
      <c r="B42" s="1"/>
      <c r="C42" s="1">
        <v>35704</v>
      </c>
      <c r="D42" s="15">
        <f>+'BRL e USD Chart'!$D42</f>
        <v>60.122954537828264</v>
      </c>
      <c r="E42" s="15">
        <f>+'BRL e USD Chart'!$D42</f>
        <v>60.122954537828264</v>
      </c>
      <c r="F42" s="6">
        <f t="shared" si="0"/>
        <v>-2.2947221390801076E-3</v>
      </c>
      <c r="G42" s="6">
        <f t="shared" si="1"/>
        <v>-2.2947221390801076E-3</v>
      </c>
      <c r="H42" s="5">
        <f t="shared" si="2"/>
        <v>-5.1451846013093272E-2</v>
      </c>
      <c r="I42" s="5">
        <f t="shared" si="3"/>
        <v>-5.1451846013093272E-2</v>
      </c>
      <c r="J42" s="7"/>
      <c r="K42" s="7"/>
    </row>
    <row r="43" spans="1:11" x14ac:dyDescent="0.3">
      <c r="A43" s="1">
        <v>16862</v>
      </c>
      <c r="B43" s="1"/>
      <c r="C43" s="1">
        <v>35735</v>
      </c>
      <c r="D43" s="15">
        <f>+'BRL e USD Chart'!$D43</f>
        <v>60.020918975569792</v>
      </c>
      <c r="E43" s="15">
        <f>+'BRL e USD Chart'!$D43</f>
        <v>60.020918975569792</v>
      </c>
      <c r="F43" s="6">
        <f t="shared" si="0"/>
        <v>-1.6971149046621781E-3</v>
      </c>
      <c r="G43" s="6">
        <f t="shared" si="1"/>
        <v>-1.6971149046621781E-3</v>
      </c>
      <c r="H43" s="5">
        <f t="shared" si="2"/>
        <v>-5.0031438474927747E-2</v>
      </c>
      <c r="I43" s="5">
        <f t="shared" si="3"/>
        <v>-5.0031438474927747E-2</v>
      </c>
      <c r="J43" s="7"/>
      <c r="K43" s="7"/>
    </row>
    <row r="44" spans="1:11" x14ac:dyDescent="0.3">
      <c r="A44" s="1">
        <v>16893</v>
      </c>
      <c r="B44" s="1"/>
      <c r="C44" s="1">
        <v>35765</v>
      </c>
      <c r="D44" s="15">
        <f>+'BRL e USD Chart'!$D44</f>
        <v>59.763934059115599</v>
      </c>
      <c r="E44" s="15">
        <f>+'BRL e USD Chart'!$D44</f>
        <v>59.763934059115599</v>
      </c>
      <c r="F44" s="6">
        <f t="shared" si="0"/>
        <v>-4.2815891665836103E-3</v>
      </c>
      <c r="G44" s="6">
        <f t="shared" si="1"/>
        <v>-4.2815891665836103E-3</v>
      </c>
      <c r="H44" s="5">
        <f t="shared" si="2"/>
        <v>-4.9653078000358342E-2</v>
      </c>
      <c r="I44" s="5">
        <f t="shared" si="3"/>
        <v>-4.9653078000358342E-2</v>
      </c>
      <c r="J44" s="7"/>
      <c r="K44" s="7"/>
    </row>
    <row r="45" spans="1:11" x14ac:dyDescent="0.3">
      <c r="A45" s="1">
        <v>16923</v>
      </c>
      <c r="B45" s="1"/>
      <c r="C45" s="1">
        <v>35796</v>
      </c>
      <c r="D45" s="15">
        <f>+'BRL e USD Chart'!$D45</f>
        <v>59.342601587841912</v>
      </c>
      <c r="E45" s="15">
        <f>+'BRL e USD Chart'!$D45</f>
        <v>59.342601587841912</v>
      </c>
      <c r="F45" s="6">
        <f t="shared" si="0"/>
        <v>-7.0499453877471696E-3</v>
      </c>
      <c r="G45" s="6">
        <f t="shared" si="1"/>
        <v>-7.0499453877471696E-3</v>
      </c>
      <c r="H45" s="5">
        <f t="shared" si="2"/>
        <v>-4.5217936968288019E-2</v>
      </c>
      <c r="I45" s="5">
        <f t="shared" si="3"/>
        <v>-4.5217936968288019E-2</v>
      </c>
      <c r="J45" s="7"/>
      <c r="K45" s="7"/>
    </row>
    <row r="46" spans="1:11" x14ac:dyDescent="0.3">
      <c r="A46" s="1">
        <v>16954</v>
      </c>
      <c r="B46" s="1"/>
      <c r="C46" s="1">
        <v>35827</v>
      </c>
      <c r="D46" s="15">
        <f>+'BRL e USD Chart'!$D46</f>
        <v>59.070875560264703</v>
      </c>
      <c r="E46" s="15">
        <f>+'BRL e USD Chart'!$D46</f>
        <v>59.070875560264703</v>
      </c>
      <c r="F46" s="6">
        <f t="shared" si="0"/>
        <v>-4.5789368903044192E-3</v>
      </c>
      <c r="G46" s="6">
        <f t="shared" si="1"/>
        <v>-4.5789368903044192E-3</v>
      </c>
      <c r="H46" s="5">
        <f t="shared" si="2"/>
        <v>-4.4837772897799555E-2</v>
      </c>
      <c r="I46" s="5">
        <f t="shared" si="3"/>
        <v>-4.4837772897799555E-2</v>
      </c>
      <c r="J46" s="7"/>
      <c r="K46" s="7"/>
    </row>
    <row r="47" spans="1:11" x14ac:dyDescent="0.3">
      <c r="A47" s="1">
        <v>16984</v>
      </c>
      <c r="B47" s="1"/>
      <c r="C47" s="1">
        <v>35855</v>
      </c>
      <c r="D47" s="15">
        <f>+'BRL e USD Chart'!$D47</f>
        <v>58.870715128826689</v>
      </c>
      <c r="E47" s="15">
        <f>+'BRL e USD Chart'!$D47</f>
        <v>58.870715128826689</v>
      </c>
      <c r="F47" s="6">
        <f t="shared" si="0"/>
        <v>-3.3884791708193029E-3</v>
      </c>
      <c r="G47" s="6">
        <f t="shared" si="1"/>
        <v>-3.3884791708193029E-3</v>
      </c>
      <c r="H47" s="5">
        <f t="shared" si="2"/>
        <v>-4.3219499242154846E-2</v>
      </c>
      <c r="I47" s="5">
        <f t="shared" si="3"/>
        <v>-4.3219499242154846E-2</v>
      </c>
      <c r="J47" s="7"/>
      <c r="K47" s="7"/>
    </row>
    <row r="48" spans="1:11" x14ac:dyDescent="0.3">
      <c r="A48" s="1">
        <v>17015</v>
      </c>
      <c r="B48" s="1"/>
      <c r="C48" s="1">
        <v>35886</v>
      </c>
      <c r="D48" s="15">
        <f>+'BRL e USD Chart'!$D48</f>
        <v>58.729763695956386</v>
      </c>
      <c r="E48" s="15">
        <f>+'BRL e USD Chart'!$D48</f>
        <v>58.729763695956386</v>
      </c>
      <c r="F48" s="6">
        <f t="shared" si="0"/>
        <v>-2.3942537909019679E-3</v>
      </c>
      <c r="G48" s="6">
        <f t="shared" si="1"/>
        <v>-2.3942537909019679E-3</v>
      </c>
      <c r="H48" s="5">
        <f t="shared" si="2"/>
        <v>-3.71107649994874E-2</v>
      </c>
      <c r="I48" s="5">
        <f t="shared" si="3"/>
        <v>-3.71107649994874E-2</v>
      </c>
      <c r="J48" s="7"/>
      <c r="K48" s="7"/>
    </row>
    <row r="49" spans="1:11" x14ac:dyDescent="0.3">
      <c r="A49" s="1">
        <v>17046</v>
      </c>
      <c r="B49" s="1"/>
      <c r="C49" s="1">
        <v>35916</v>
      </c>
      <c r="D49" s="15">
        <f>+'BRL e USD Chart'!$D49</f>
        <v>58.437575816872041</v>
      </c>
      <c r="E49" s="15">
        <f>+'BRL e USD Chart'!$D49</f>
        <v>58.437575816872041</v>
      </c>
      <c r="F49" s="6">
        <f t="shared" si="0"/>
        <v>-4.975124378109208E-3</v>
      </c>
      <c r="G49" s="6">
        <f t="shared" si="1"/>
        <v>-4.975124378109208E-3</v>
      </c>
      <c r="H49" s="5">
        <f t="shared" si="2"/>
        <v>-3.7973053866651729E-2</v>
      </c>
      <c r="I49" s="5">
        <f t="shared" si="3"/>
        <v>-3.7973053866651729E-2</v>
      </c>
      <c r="J49" s="7"/>
      <c r="K49" s="7"/>
    </row>
    <row r="50" spans="1:11" x14ac:dyDescent="0.3">
      <c r="A50" s="1">
        <v>17076</v>
      </c>
      <c r="B50" s="1"/>
      <c r="C50" s="1">
        <v>35947</v>
      </c>
      <c r="D50" s="15">
        <f>+'BRL e USD Chart'!$D50</f>
        <v>58.425890638744292</v>
      </c>
      <c r="E50" s="15">
        <f>+'BRL e USD Chart'!$D50</f>
        <v>58.425890638744292</v>
      </c>
      <c r="F50" s="6">
        <f t="shared" si="0"/>
        <v>-1.9996000799837876E-4</v>
      </c>
      <c r="G50" s="6">
        <f t="shared" si="1"/>
        <v>-1.9996000799837876E-4</v>
      </c>
      <c r="H50" s="5">
        <f t="shared" si="2"/>
        <v>-3.2971514054720652E-2</v>
      </c>
      <c r="I50" s="5">
        <f t="shared" si="3"/>
        <v>-3.2971514054720652E-2</v>
      </c>
      <c r="J50" s="7"/>
      <c r="K50" s="7"/>
    </row>
    <row r="51" spans="1:11" x14ac:dyDescent="0.3">
      <c r="A51" s="1">
        <v>17107</v>
      </c>
      <c r="B51" s="1"/>
      <c r="C51" s="1">
        <v>35977</v>
      </c>
      <c r="D51" s="15">
        <f>+'BRL e USD Chart'!$D51</f>
        <v>58.49608594187454</v>
      </c>
      <c r="E51" s="15">
        <f>+'BRL e USD Chart'!$D51</f>
        <v>58.49608594187454</v>
      </c>
      <c r="F51" s="6">
        <f t="shared" si="0"/>
        <v>1.2014417300760805E-3</v>
      </c>
      <c r="G51" s="6">
        <f t="shared" si="1"/>
        <v>1.2014417300760805E-3</v>
      </c>
      <c r="H51" s="5">
        <f t="shared" si="2"/>
        <v>-2.9679666986024311E-2</v>
      </c>
      <c r="I51" s="5">
        <f t="shared" si="3"/>
        <v>-2.9679666986024311E-2</v>
      </c>
      <c r="J51" s="7"/>
      <c r="K51" s="7"/>
    </row>
    <row r="52" spans="1:11" x14ac:dyDescent="0.3">
      <c r="A52" s="1">
        <v>17137</v>
      </c>
      <c r="B52" s="1"/>
      <c r="C52" s="1">
        <v>36008</v>
      </c>
      <c r="D52" s="15">
        <f>+'BRL e USD Chart'!$D52</f>
        <v>58.795945262714383</v>
      </c>
      <c r="E52" s="15">
        <f>+'BRL e USD Chart'!$D52</f>
        <v>58.795945262714383</v>
      </c>
      <c r="F52" s="6">
        <f t="shared" si="0"/>
        <v>5.1261433309879312E-3</v>
      </c>
      <c r="G52" s="6">
        <f t="shared" si="1"/>
        <v>5.1261433309879312E-3</v>
      </c>
      <c r="H52" s="5">
        <f t="shared" si="2"/>
        <v>-2.4900724748846081E-2</v>
      </c>
      <c r="I52" s="5">
        <f t="shared" si="3"/>
        <v>-2.4900724748846081E-2</v>
      </c>
      <c r="J52" s="7"/>
      <c r="K52" s="7"/>
    </row>
    <row r="53" spans="1:11" x14ac:dyDescent="0.3">
      <c r="A53" s="1">
        <v>17168</v>
      </c>
      <c r="B53" s="1"/>
      <c r="C53" s="1">
        <v>36039</v>
      </c>
      <c r="D53" s="15">
        <f>+'BRL e USD Chart'!$D53</f>
        <v>58.925581542107025</v>
      </c>
      <c r="E53" s="15">
        <f>+'BRL e USD Chart'!$D53</f>
        <v>58.925581542107025</v>
      </c>
      <c r="F53" s="6">
        <f t="shared" si="0"/>
        <v>2.2048506714773541E-3</v>
      </c>
      <c r="G53" s="6">
        <f t="shared" si="1"/>
        <v>2.2048506714773541E-3</v>
      </c>
      <c r="H53" s="5">
        <f t="shared" si="2"/>
        <v>-2.2164426922925751E-2</v>
      </c>
      <c r="I53" s="5">
        <f t="shared" si="3"/>
        <v>-2.2164426922925751E-2</v>
      </c>
      <c r="J53" s="7"/>
      <c r="K53" s="7"/>
    </row>
    <row r="54" spans="1:11" x14ac:dyDescent="0.3">
      <c r="A54" s="1">
        <v>17199</v>
      </c>
      <c r="B54" s="1"/>
      <c r="C54" s="1">
        <v>36069</v>
      </c>
      <c r="D54" s="15">
        <f>+'BRL e USD Chart'!$D54</f>
        <v>58.913798782350554</v>
      </c>
      <c r="E54" s="15">
        <f>+'BRL e USD Chart'!$D54</f>
        <v>58.913798782350554</v>
      </c>
      <c r="F54" s="6">
        <f t="shared" si="0"/>
        <v>-1.9996000799837876E-4</v>
      </c>
      <c r="G54" s="6">
        <f t="shared" si="1"/>
        <v>-1.9996000799837876E-4</v>
      </c>
      <c r="H54" s="5">
        <f t="shared" si="2"/>
        <v>-2.0111382828282842E-2</v>
      </c>
      <c r="I54" s="5">
        <f t="shared" si="3"/>
        <v>-2.0111382828282842E-2</v>
      </c>
      <c r="J54" s="7"/>
      <c r="K54" s="7"/>
    </row>
    <row r="55" spans="1:11" x14ac:dyDescent="0.3">
      <c r="A55" s="1">
        <v>17227</v>
      </c>
      <c r="B55" s="1"/>
      <c r="C55" s="1">
        <v>36100</v>
      </c>
      <c r="D55" s="15">
        <f>+'BRL e USD Chart'!$D55</f>
        <v>58.984580278684973</v>
      </c>
      <c r="E55" s="15">
        <f>+'BRL e USD Chart'!$D55</f>
        <v>58.984580278684973</v>
      </c>
      <c r="F55" s="6">
        <f t="shared" si="0"/>
        <v>1.2014417300760805E-3</v>
      </c>
      <c r="G55" s="6">
        <f t="shared" si="1"/>
        <v>1.2014417300760805E-3</v>
      </c>
      <c r="H55" s="5">
        <f t="shared" si="2"/>
        <v>-1.7266291729165939E-2</v>
      </c>
      <c r="I55" s="5">
        <f t="shared" si="3"/>
        <v>-1.7266291729165939E-2</v>
      </c>
      <c r="J55" s="7"/>
      <c r="K55" s="7"/>
    </row>
    <row r="56" spans="1:11" x14ac:dyDescent="0.3">
      <c r="A56" s="1">
        <v>17258</v>
      </c>
      <c r="B56" s="1"/>
      <c r="C56" s="1">
        <v>36130</v>
      </c>
      <c r="D56" s="15">
        <f>+'BRL e USD Chart'!$D56</f>
        <v>58.790571393087781</v>
      </c>
      <c r="E56" s="15">
        <f>+'BRL e USD Chart'!$D56</f>
        <v>58.790571393087781</v>
      </c>
      <c r="F56" s="6">
        <f t="shared" si="0"/>
        <v>-3.2891458187980227E-3</v>
      </c>
      <c r="G56" s="6">
        <f t="shared" si="1"/>
        <v>-3.2891458187980227E-3</v>
      </c>
      <c r="H56" s="5">
        <f t="shared" si="2"/>
        <v>-1.6286790375362736E-2</v>
      </c>
      <c r="I56" s="5">
        <f t="shared" si="3"/>
        <v>-1.6286790375362736E-2</v>
      </c>
      <c r="J56" s="7"/>
      <c r="K56" s="7"/>
    </row>
    <row r="57" spans="1:11" x14ac:dyDescent="0.3">
      <c r="A57" s="1">
        <v>17288</v>
      </c>
      <c r="B57" s="1"/>
      <c r="C57" s="1">
        <v>36161</v>
      </c>
      <c r="D57" s="15">
        <f>+'BRL e USD Chart'!$D57</f>
        <v>58.381898106343392</v>
      </c>
      <c r="E57" s="15">
        <f>+'BRL e USD Chart'!$D57</f>
        <v>58.381898106343392</v>
      </c>
      <c r="F57" s="6">
        <f t="shared" si="0"/>
        <v>-6.951340615689916E-3</v>
      </c>
      <c r="G57" s="6">
        <f t="shared" si="1"/>
        <v>-6.951340615689916E-3</v>
      </c>
      <c r="H57" s="5">
        <f t="shared" si="2"/>
        <v>-1.6189102866958738E-2</v>
      </c>
      <c r="I57" s="5">
        <f t="shared" si="3"/>
        <v>-1.6189102866958738E-2</v>
      </c>
      <c r="J57" s="7"/>
      <c r="K57" s="7"/>
    </row>
    <row r="58" spans="1:11" x14ac:dyDescent="0.3">
      <c r="A58" s="1">
        <v>17319</v>
      </c>
      <c r="B58" s="1"/>
      <c r="C58" s="1">
        <v>36192</v>
      </c>
      <c r="D58" s="15">
        <f>+'BRL e USD Chart'!$D58</f>
        <v>57.775257898410082</v>
      </c>
      <c r="E58" s="15">
        <f>+'BRL e USD Chart'!$D58</f>
        <v>57.775257898410082</v>
      </c>
      <c r="F58" s="6">
        <f t="shared" si="0"/>
        <v>-1.0390895596239513E-2</v>
      </c>
      <c r="G58" s="6">
        <f t="shared" si="1"/>
        <v>-1.0390895596239513E-2</v>
      </c>
      <c r="H58" s="5">
        <f t="shared" si="2"/>
        <v>-2.1933273369764361E-2</v>
      </c>
      <c r="I58" s="5">
        <f t="shared" si="3"/>
        <v>-2.1933273369764361E-2</v>
      </c>
      <c r="J58" s="7"/>
      <c r="K58" s="7"/>
    </row>
    <row r="59" spans="1:11" x14ac:dyDescent="0.3">
      <c r="A59" s="1">
        <v>17349</v>
      </c>
      <c r="B59" s="1"/>
      <c r="C59" s="1">
        <v>36220</v>
      </c>
      <c r="D59" s="15">
        <f>+'BRL e USD Chart'!$D59</f>
        <v>57.146644805549045</v>
      </c>
      <c r="E59" s="15">
        <f>+'BRL e USD Chart'!$D59</f>
        <v>57.146644805549045</v>
      </c>
      <c r="F59" s="6">
        <f t="shared" si="0"/>
        <v>-1.0880316518298683E-2</v>
      </c>
      <c r="G59" s="6">
        <f t="shared" si="1"/>
        <v>-1.0880316518298683E-2</v>
      </c>
      <c r="H59" s="5">
        <f t="shared" si="2"/>
        <v>-2.9285703757884751E-2</v>
      </c>
      <c r="I59" s="5">
        <f t="shared" si="3"/>
        <v>-2.9285703757884751E-2</v>
      </c>
      <c r="J59" s="7"/>
      <c r="K59" s="7"/>
    </row>
    <row r="60" spans="1:11" x14ac:dyDescent="0.3">
      <c r="A60" s="1">
        <v>17380</v>
      </c>
      <c r="B60" s="1"/>
      <c r="C60" s="1">
        <v>36251</v>
      </c>
      <c r="D60" s="15">
        <f>+'BRL e USD Chart'!$D60</f>
        <v>56.828405733441762</v>
      </c>
      <c r="E60" s="15">
        <f>+'BRL e USD Chart'!$D60</f>
        <v>56.828405733441762</v>
      </c>
      <c r="F60" s="6">
        <f t="shared" si="0"/>
        <v>-5.5688146380271641E-3</v>
      </c>
      <c r="G60" s="6">
        <f t="shared" si="1"/>
        <v>-5.5688146380271641E-3</v>
      </c>
      <c r="H60" s="5">
        <f t="shared" si="2"/>
        <v>-3.2374691176316306E-2</v>
      </c>
      <c r="I60" s="5">
        <f t="shared" si="3"/>
        <v>-3.2374691176316306E-2</v>
      </c>
      <c r="J60" s="7"/>
      <c r="K60" s="7"/>
    </row>
    <row r="61" spans="1:11" x14ac:dyDescent="0.3">
      <c r="A61" s="1">
        <v>17411</v>
      </c>
      <c r="B61" s="1"/>
      <c r="C61" s="1">
        <v>36281</v>
      </c>
      <c r="D61" s="15">
        <f>+'BRL e USD Chart'!$D61</f>
        <v>56.658430442115424</v>
      </c>
      <c r="E61" s="15">
        <f>+'BRL e USD Chart'!$D61</f>
        <v>56.658430442115424</v>
      </c>
      <c r="F61" s="6">
        <f t="shared" si="0"/>
        <v>-2.9910269192421346E-3</v>
      </c>
      <c r="G61" s="6">
        <f t="shared" si="1"/>
        <v>-2.9910269192421346E-3</v>
      </c>
      <c r="H61" s="5">
        <f t="shared" si="2"/>
        <v>-3.0445228945361946E-2</v>
      </c>
      <c r="I61" s="5">
        <f t="shared" si="3"/>
        <v>-3.0445228945361946E-2</v>
      </c>
      <c r="J61" s="7"/>
      <c r="K61" s="7"/>
    </row>
    <row r="62" spans="1:11" x14ac:dyDescent="0.3">
      <c r="A62" s="1">
        <v>17441</v>
      </c>
      <c r="B62" s="1"/>
      <c r="C62" s="1">
        <v>36312</v>
      </c>
      <c r="D62" s="15">
        <f>+'BRL e USD Chart'!$D62</f>
        <v>56.550983573326107</v>
      </c>
      <c r="E62" s="15">
        <f>+'BRL e USD Chart'!$D62</f>
        <v>56.550983573326107</v>
      </c>
      <c r="F62" s="6">
        <f t="shared" si="0"/>
        <v>-1.8963968459925207E-3</v>
      </c>
      <c r="G62" s="6">
        <f t="shared" si="1"/>
        <v>-1.8963968459925207E-3</v>
      </c>
      <c r="H62" s="5">
        <f t="shared" si="2"/>
        <v>-3.2090346333118025E-2</v>
      </c>
      <c r="I62" s="5">
        <f t="shared" si="3"/>
        <v>-3.2090346333118025E-2</v>
      </c>
      <c r="J62" s="7"/>
      <c r="K62" s="7"/>
    </row>
    <row r="63" spans="1:11" x14ac:dyDescent="0.3">
      <c r="A63" s="1">
        <v>17472</v>
      </c>
      <c r="B63" s="1"/>
      <c r="C63" s="1">
        <v>36342</v>
      </c>
      <c r="D63" s="15">
        <f>+'BRL e USD Chart'!$D63</f>
        <v>55.941224229227529</v>
      </c>
      <c r="E63" s="15">
        <f>+'BRL e USD Chart'!$D63</f>
        <v>55.941224229227529</v>
      </c>
      <c r="F63" s="6">
        <f t="shared" si="0"/>
        <v>-1.0782471065387211E-2</v>
      </c>
      <c r="G63" s="6">
        <f t="shared" si="1"/>
        <v>-1.0782471065387211E-2</v>
      </c>
      <c r="H63" s="5">
        <f t="shared" si="2"/>
        <v>-4.3675772002688906E-2</v>
      </c>
      <c r="I63" s="5">
        <f t="shared" si="3"/>
        <v>-4.3675772002688906E-2</v>
      </c>
      <c r="J63" s="7"/>
      <c r="K63" s="7"/>
    </row>
    <row r="64" spans="1:11" x14ac:dyDescent="0.3">
      <c r="A64" s="1">
        <v>17502</v>
      </c>
      <c r="B64" s="1"/>
      <c r="C64" s="1">
        <v>36373</v>
      </c>
      <c r="D64" s="15">
        <f>+'BRL e USD Chart'!$D64</f>
        <v>55.629697920870647</v>
      </c>
      <c r="E64" s="15">
        <f>+'BRL e USD Chart'!$D64</f>
        <v>55.629697920870647</v>
      </c>
      <c r="F64" s="6">
        <f t="shared" si="0"/>
        <v>-5.5688146380271641E-3</v>
      </c>
      <c r="G64" s="6">
        <f t="shared" si="1"/>
        <v>-5.5688146380271641E-3</v>
      </c>
      <c r="H64" s="5">
        <f t="shared" si="2"/>
        <v>-5.385145740401287E-2</v>
      </c>
      <c r="I64" s="5">
        <f t="shared" si="3"/>
        <v>-5.385145740401287E-2</v>
      </c>
      <c r="J64" s="7"/>
      <c r="K64" s="7"/>
    </row>
    <row r="65" spans="1:11" x14ac:dyDescent="0.3">
      <c r="A65" s="1">
        <v>17533</v>
      </c>
      <c r="B65" s="1"/>
      <c r="C65" s="1">
        <v>36404</v>
      </c>
      <c r="D65" s="15">
        <f>+'BRL e USD Chart'!$D65</f>
        <v>55.457778806570282</v>
      </c>
      <c r="E65" s="15">
        <f>+'BRL e USD Chart'!$D65</f>
        <v>55.457778806570282</v>
      </c>
      <c r="F65" s="6">
        <f t="shared" si="0"/>
        <v>-3.090419698933311E-3</v>
      </c>
      <c r="G65" s="6">
        <f t="shared" si="1"/>
        <v>-3.090419698933311E-3</v>
      </c>
      <c r="H65" s="5">
        <f t="shared" si="2"/>
        <v>-5.8850547500472694E-2</v>
      </c>
      <c r="I65" s="5">
        <f t="shared" si="3"/>
        <v>-5.8850547500472694E-2</v>
      </c>
      <c r="J65" s="7"/>
      <c r="K65" s="7"/>
    </row>
    <row r="66" spans="1:11" x14ac:dyDescent="0.3">
      <c r="A66" s="1">
        <v>17564</v>
      </c>
      <c r="B66" s="1"/>
      <c r="C66" s="1">
        <v>36434</v>
      </c>
      <c r="D66" s="15">
        <f>+'BRL e USD Chart'!$D66</f>
        <v>54.805592258691846</v>
      </c>
      <c r="E66" s="15">
        <f>+'BRL e USD Chart'!$D66</f>
        <v>54.805592258691846</v>
      </c>
      <c r="F66" s="6">
        <f t="shared" si="0"/>
        <v>-1.1760055341436981E-2</v>
      </c>
      <c r="G66" s="6">
        <f t="shared" si="1"/>
        <v>-1.1760055341436981E-2</v>
      </c>
      <c r="H66" s="5">
        <f t="shared" si="2"/>
        <v>-6.9732500849859491E-2</v>
      </c>
      <c r="I66" s="5">
        <f t="shared" si="3"/>
        <v>-6.9732500849859491E-2</v>
      </c>
      <c r="J66" s="7"/>
      <c r="K66" s="7"/>
    </row>
    <row r="67" spans="1:11" x14ac:dyDescent="0.3">
      <c r="A67" s="1">
        <v>17593</v>
      </c>
      <c r="B67" s="1"/>
      <c r="C67" s="1">
        <v>36465</v>
      </c>
      <c r="D67" s="15">
        <f>+'BRL e USD Chart'!$D67</f>
        <v>54.28983879018508</v>
      </c>
      <c r="E67" s="15">
        <f>+'BRL e USD Chart'!$D67</f>
        <v>54.28983879018508</v>
      </c>
      <c r="F67" s="6">
        <f t="shared" ref="F67:F130" si="4">+E67/E66-1</f>
        <v>-9.4105993065876081E-3</v>
      </c>
      <c r="G67" s="6">
        <f t="shared" ref="G67:G130" si="5">+F67</f>
        <v>-9.4105993065876081E-3</v>
      </c>
      <c r="H67" s="5">
        <f t="shared" si="2"/>
        <v>-7.9592691281663908E-2</v>
      </c>
      <c r="I67" s="5">
        <f t="shared" si="3"/>
        <v>-7.9592691281663908E-2</v>
      </c>
      <c r="J67" s="7"/>
      <c r="K67" s="7"/>
    </row>
    <row r="68" spans="1:11" x14ac:dyDescent="0.3">
      <c r="A68" s="1">
        <v>17624</v>
      </c>
      <c r="B68" s="1"/>
      <c r="C68" s="1">
        <v>36495</v>
      </c>
      <c r="D68" s="15">
        <f>+'BRL e USD Chart'!$D68</f>
        <v>53.96604253497523</v>
      </c>
      <c r="E68" s="15">
        <f>+'BRL e USD Chart'!$D68</f>
        <v>53.96604253497523</v>
      </c>
      <c r="F68" s="6">
        <f t="shared" si="4"/>
        <v>-5.9642147117295874E-3</v>
      </c>
      <c r="G68" s="6">
        <f t="shared" si="5"/>
        <v>-5.9642147117295874E-3</v>
      </c>
      <c r="H68" s="5">
        <f t="shared" si="2"/>
        <v>-8.2062969346812453E-2</v>
      </c>
      <c r="I68" s="5">
        <f t="shared" si="3"/>
        <v>-8.2062969346812453E-2</v>
      </c>
      <c r="J68" s="7"/>
      <c r="K68" s="7"/>
    </row>
    <row r="69" spans="1:11" x14ac:dyDescent="0.3">
      <c r="A69" s="1">
        <v>17654</v>
      </c>
      <c r="B69" s="1"/>
      <c r="C69" s="1">
        <v>36526</v>
      </c>
      <c r="D69" s="15">
        <f>+'BRL e USD Chart'!$D69</f>
        <v>53.633514743565129</v>
      </c>
      <c r="E69" s="15">
        <f>+'BRL e USD Chart'!$D69</f>
        <v>53.633514743565129</v>
      </c>
      <c r="F69" s="6">
        <f t="shared" si="4"/>
        <v>-6.1617968594712691E-3</v>
      </c>
      <c r="G69" s="6">
        <f t="shared" si="5"/>
        <v>-6.1617968594712691E-3</v>
      </c>
      <c r="H69" s="5">
        <f t="shared" si="2"/>
        <v>-8.1333144635500232E-2</v>
      </c>
      <c r="I69" s="5">
        <f t="shared" si="3"/>
        <v>-8.1333144635500232E-2</v>
      </c>
      <c r="J69" s="7"/>
      <c r="K69" s="7"/>
    </row>
    <row r="70" spans="1:11" x14ac:dyDescent="0.3">
      <c r="A70" s="1">
        <v>17685</v>
      </c>
      <c r="B70" s="1"/>
      <c r="C70" s="1">
        <v>36557</v>
      </c>
      <c r="D70" s="15">
        <f>+'BRL e USD Chart'!$D70</f>
        <v>53.563881697358561</v>
      </c>
      <c r="E70" s="15">
        <f>+'BRL e USD Chart'!$D70</f>
        <v>53.563881697358561</v>
      </c>
      <c r="F70" s="6">
        <f t="shared" si="4"/>
        <v>-1.2983121941476661E-3</v>
      </c>
      <c r="G70" s="6">
        <f t="shared" si="5"/>
        <v>-1.2983121941476661E-3</v>
      </c>
      <c r="H70" s="5">
        <f t="shared" si="2"/>
        <v>-7.2892382556849045E-2</v>
      </c>
      <c r="I70" s="5">
        <f t="shared" si="3"/>
        <v>-7.2892382556849045E-2</v>
      </c>
      <c r="J70" s="7"/>
      <c r="K70" s="7"/>
    </row>
    <row r="71" spans="1:11" x14ac:dyDescent="0.3">
      <c r="A71" s="1">
        <v>17715</v>
      </c>
      <c r="B71" s="1"/>
      <c r="C71" s="1">
        <v>36586</v>
      </c>
      <c r="D71" s="15">
        <f>+'BRL e USD Chart'!$D71</f>
        <v>53.446299837715593</v>
      </c>
      <c r="E71" s="15">
        <f>+'BRL e USD Chart'!$D71</f>
        <v>53.446299837715593</v>
      </c>
      <c r="F71" s="6">
        <f t="shared" si="4"/>
        <v>-2.1951706246257086E-3</v>
      </c>
      <c r="G71" s="6">
        <f t="shared" si="5"/>
        <v>-2.1951706246257086E-3</v>
      </c>
      <c r="H71" s="5">
        <f t="shared" si="2"/>
        <v>-6.4751744926136778E-2</v>
      </c>
      <c r="I71" s="5">
        <f t="shared" si="3"/>
        <v>-6.4751744926136778E-2</v>
      </c>
      <c r="J71" s="7"/>
      <c r="K71" s="7"/>
    </row>
    <row r="72" spans="1:11" x14ac:dyDescent="0.3">
      <c r="A72" s="1">
        <v>17746</v>
      </c>
      <c r="B72" s="1"/>
      <c r="C72" s="1">
        <v>36617</v>
      </c>
      <c r="D72" s="15">
        <f>+'BRL e USD Chart'!$D72</f>
        <v>53.222764227958173</v>
      </c>
      <c r="E72" s="15">
        <f>+'BRL e USD Chart'!$D72</f>
        <v>53.222764227958173</v>
      </c>
      <c r="F72" s="6">
        <f t="shared" si="4"/>
        <v>-4.1824337781317666E-3</v>
      </c>
      <c r="G72" s="6">
        <f t="shared" si="5"/>
        <v>-4.1824337781317666E-3</v>
      </c>
      <c r="H72" s="5">
        <f t="shared" si="2"/>
        <v>-6.3447873628483364E-2</v>
      </c>
      <c r="I72" s="5">
        <f t="shared" si="3"/>
        <v>-6.3447873628483364E-2</v>
      </c>
      <c r="J72" s="7"/>
      <c r="K72" s="7"/>
    </row>
    <row r="73" spans="1:11" x14ac:dyDescent="0.3">
      <c r="A73" s="1">
        <v>17777</v>
      </c>
      <c r="B73" s="1"/>
      <c r="C73" s="1">
        <v>36647</v>
      </c>
      <c r="D73" s="15">
        <f>+'BRL e USD Chart'!$D73</f>
        <v>53.217442483709796</v>
      </c>
      <c r="E73" s="15">
        <f>+'BRL e USD Chart'!$D73</f>
        <v>53.217442483709796</v>
      </c>
      <c r="F73" s="6">
        <f t="shared" si="4"/>
        <v>-9.999000100002764E-5</v>
      </c>
      <c r="G73" s="6">
        <f t="shared" si="5"/>
        <v>-9.999000100002764E-5</v>
      </c>
      <c r="H73" s="5">
        <f t="shared" si="2"/>
        <v>-6.0732144034965518E-2</v>
      </c>
      <c r="I73" s="5">
        <f t="shared" si="3"/>
        <v>-6.0732144034965518E-2</v>
      </c>
      <c r="J73" s="7"/>
      <c r="K73" s="7"/>
    </row>
    <row r="74" spans="1:11" x14ac:dyDescent="0.3">
      <c r="A74" s="1">
        <v>17807</v>
      </c>
      <c r="B74" s="1"/>
      <c r="C74" s="1">
        <v>36678</v>
      </c>
      <c r="D74" s="15">
        <f>+'BRL e USD Chart'!$D74</f>
        <v>53.095323240257208</v>
      </c>
      <c r="E74" s="15">
        <f>+'BRL e USD Chart'!$D74</f>
        <v>53.095323240257208</v>
      </c>
      <c r="F74" s="6">
        <f t="shared" si="4"/>
        <v>-2.2947221390799966E-3</v>
      </c>
      <c r="G74" s="6">
        <f t="shared" si="5"/>
        <v>-2.2947221390799966E-3</v>
      </c>
      <c r="H74" s="5">
        <f t="shared" si="2"/>
        <v>-6.1106989033854031E-2</v>
      </c>
      <c r="I74" s="5">
        <f t="shared" si="3"/>
        <v>-6.1106989033854031E-2</v>
      </c>
      <c r="J74" s="7"/>
      <c r="K74" s="7"/>
    </row>
    <row r="75" spans="1:11" x14ac:dyDescent="0.3">
      <c r="A75" s="1">
        <v>17838</v>
      </c>
      <c r="B75" s="1"/>
      <c r="C75" s="1">
        <v>36708</v>
      </c>
      <c r="D75" s="15">
        <f>+'BRL e USD Chart'!$D75</f>
        <v>52.254033304061814</v>
      </c>
      <c r="E75" s="15">
        <f>+'BRL e USD Chart'!$D75</f>
        <v>52.254033304061814</v>
      </c>
      <c r="F75" s="6">
        <f t="shared" si="4"/>
        <v>-1.5844897155791737E-2</v>
      </c>
      <c r="G75" s="6">
        <f t="shared" si="5"/>
        <v>-1.5844897155791737E-2</v>
      </c>
      <c r="H75" s="5">
        <f t="shared" si="2"/>
        <v>-6.5911874042242968E-2</v>
      </c>
      <c r="I75" s="5">
        <f t="shared" si="3"/>
        <v>-6.5911874042242968E-2</v>
      </c>
      <c r="J75" s="7"/>
      <c r="K75" s="7"/>
    </row>
    <row r="76" spans="1:11" x14ac:dyDescent="0.3">
      <c r="A76" s="1">
        <v>17868</v>
      </c>
      <c r="B76" s="1"/>
      <c r="C76" s="1">
        <v>36739</v>
      </c>
      <c r="D76" s="15">
        <f>+'BRL e USD Chart'!$D76</f>
        <v>51.578356829594128</v>
      </c>
      <c r="E76" s="15">
        <f>+'BRL e USD Chart'!$D76</f>
        <v>51.578356829594128</v>
      </c>
      <c r="F76" s="6">
        <f t="shared" si="4"/>
        <v>-1.293060902181431E-2</v>
      </c>
      <c r="G76" s="6">
        <f t="shared" si="5"/>
        <v>-1.293060902181431E-2</v>
      </c>
      <c r="H76" s="5">
        <f t="shared" si="2"/>
        <v>-7.2826947524310959E-2</v>
      </c>
      <c r="I76" s="5">
        <f t="shared" si="3"/>
        <v>-7.2826947524310959E-2</v>
      </c>
      <c r="J76" s="7"/>
      <c r="K76" s="7"/>
    </row>
    <row r="77" spans="1:11" x14ac:dyDescent="0.3">
      <c r="A77" s="1">
        <v>17899</v>
      </c>
      <c r="B77" s="1"/>
      <c r="C77" s="1">
        <v>36770</v>
      </c>
      <c r="D77" s="15">
        <f>+'BRL e USD Chart'!$D77</f>
        <v>51.459998832279886</v>
      </c>
      <c r="E77" s="15">
        <f>+'BRL e USD Chart'!$D77</f>
        <v>51.459998832279886</v>
      </c>
      <c r="F77" s="6">
        <f t="shared" si="4"/>
        <v>-2.2947221390801076E-3</v>
      </c>
      <c r="G77" s="6">
        <f t="shared" si="5"/>
        <v>-2.2947221390801076E-3</v>
      </c>
      <c r="H77" s="5">
        <f t="shared" si="2"/>
        <v>-7.208691116595467E-2</v>
      </c>
      <c r="I77" s="5">
        <f t="shared" si="3"/>
        <v>-7.208691116595467E-2</v>
      </c>
      <c r="J77" s="7"/>
      <c r="K77" s="7"/>
    </row>
    <row r="78" spans="1:11" x14ac:dyDescent="0.3">
      <c r="A78" s="1">
        <v>17930</v>
      </c>
      <c r="B78" s="1"/>
      <c r="C78" s="1">
        <v>36800</v>
      </c>
      <c r="D78" s="15">
        <f>+'BRL e USD Chart'!$D78</f>
        <v>51.388055554503573</v>
      </c>
      <c r="E78" s="15">
        <f>+'BRL e USD Chart'!$D78</f>
        <v>51.388055554503573</v>
      </c>
      <c r="F78" s="6">
        <f t="shared" si="4"/>
        <v>-1.3980427401639739E-3</v>
      </c>
      <c r="G78" s="6">
        <f t="shared" si="5"/>
        <v>-1.3980427401639739E-3</v>
      </c>
      <c r="H78" s="5">
        <f t="shared" ref="H78:H141" si="6">+E78/E66-1</f>
        <v>-6.2357444985849386E-2</v>
      </c>
      <c r="I78" s="5">
        <f t="shared" ref="I78:I141" si="7">+H78</f>
        <v>-6.2357444985849386E-2</v>
      </c>
      <c r="J78" s="7"/>
      <c r="K78" s="7"/>
    </row>
    <row r="79" spans="1:11" x14ac:dyDescent="0.3">
      <c r="A79" s="1">
        <v>17958</v>
      </c>
      <c r="B79" s="1"/>
      <c r="C79" s="1">
        <v>36831</v>
      </c>
      <c r="D79" s="15">
        <f>+'BRL e USD Chart'!$D79</f>
        <v>51.22413831190547</v>
      </c>
      <c r="E79" s="15">
        <f>+'BRL e USD Chart'!$D79</f>
        <v>51.22413831190547</v>
      </c>
      <c r="F79" s="6">
        <f t="shared" si="4"/>
        <v>-3.1897926634769647E-3</v>
      </c>
      <c r="G79" s="6">
        <f t="shared" si="5"/>
        <v>-3.1897926634769647E-3</v>
      </c>
      <c r="H79" s="5">
        <f t="shared" si="6"/>
        <v>-5.6469139466920781E-2</v>
      </c>
      <c r="I79" s="5">
        <f t="shared" si="7"/>
        <v>-5.6469139466920781E-2</v>
      </c>
      <c r="J79" s="7"/>
      <c r="K79" s="7"/>
    </row>
    <row r="80" spans="1:11" x14ac:dyDescent="0.3">
      <c r="A80" s="1">
        <v>17989</v>
      </c>
      <c r="B80" s="1"/>
      <c r="C80" s="1">
        <v>36861</v>
      </c>
      <c r="D80" s="15">
        <f>+'BRL e USD Chart'!$D80</f>
        <v>50.923688549463634</v>
      </c>
      <c r="E80" s="15">
        <f>+'BRL e USD Chart'!$D80</f>
        <v>50.923688549463634</v>
      </c>
      <c r="F80" s="6">
        <f t="shared" si="4"/>
        <v>-5.8653941743712634E-3</v>
      </c>
      <c r="G80" s="6">
        <f t="shared" si="5"/>
        <v>-5.8653941743712634E-3</v>
      </c>
      <c r="H80" s="5">
        <f t="shared" si="6"/>
        <v>-5.6375339798908852E-2</v>
      </c>
      <c r="I80" s="5">
        <f t="shared" si="7"/>
        <v>-5.6375339798908852E-2</v>
      </c>
      <c r="J80" s="7"/>
      <c r="K80" s="7"/>
    </row>
    <row r="81" spans="1:11" x14ac:dyDescent="0.3">
      <c r="A81" s="1">
        <v>18019</v>
      </c>
      <c r="B81" s="1"/>
      <c r="C81" s="1">
        <v>36892</v>
      </c>
      <c r="D81" s="15">
        <f>+'BRL e USD Chart'!$D81</f>
        <v>50.635068658112388</v>
      </c>
      <c r="E81" s="15">
        <f>+'BRL e USD Chart'!$D81</f>
        <v>50.635068658112388</v>
      </c>
      <c r="F81" s="6">
        <f t="shared" si="4"/>
        <v>-5.667694143382862E-3</v>
      </c>
      <c r="G81" s="6">
        <f t="shared" si="5"/>
        <v>-5.667694143382862E-3</v>
      </c>
      <c r="H81" s="5">
        <f t="shared" si="6"/>
        <v>-5.5906201556788493E-2</v>
      </c>
      <c r="I81" s="5">
        <f t="shared" si="7"/>
        <v>-5.5906201556788493E-2</v>
      </c>
      <c r="J81" s="7"/>
      <c r="K81" s="7"/>
    </row>
    <row r="82" spans="1:11" x14ac:dyDescent="0.3">
      <c r="A82" s="1">
        <v>18050</v>
      </c>
      <c r="B82" s="1"/>
      <c r="C82" s="1">
        <v>36923</v>
      </c>
      <c r="D82" s="15">
        <f>+'BRL e USD Chart'!$D82</f>
        <v>50.403213874290657</v>
      </c>
      <c r="E82" s="15">
        <f>+'BRL e USD Chart'!$D82</f>
        <v>50.403213874290657</v>
      </c>
      <c r="F82" s="6">
        <f t="shared" si="4"/>
        <v>-4.5789368903045302E-3</v>
      </c>
      <c r="G82" s="6">
        <f t="shared" si="5"/>
        <v>-4.5789368903045302E-3</v>
      </c>
      <c r="H82" s="5">
        <f t="shared" si="6"/>
        <v>-5.9007445370109712E-2</v>
      </c>
      <c r="I82" s="5">
        <f t="shared" si="7"/>
        <v>-5.9007445370109712E-2</v>
      </c>
      <c r="J82" s="7"/>
      <c r="K82" s="7"/>
    </row>
    <row r="83" spans="1:11" x14ac:dyDescent="0.3">
      <c r="A83" s="1">
        <v>18080</v>
      </c>
      <c r="B83" s="1"/>
      <c r="C83" s="1">
        <v>36951</v>
      </c>
      <c r="D83" s="15">
        <f>+'BRL e USD Chart'!$D83</f>
        <v>50.212406728721511</v>
      </c>
      <c r="E83" s="15">
        <f>+'BRL e USD Chart'!$D83</f>
        <v>50.212406728721511</v>
      </c>
      <c r="F83" s="6">
        <f t="shared" si="4"/>
        <v>-3.7856146642758493E-3</v>
      </c>
      <c r="G83" s="6">
        <f t="shared" si="5"/>
        <v>-3.7856146642758493E-3</v>
      </c>
      <c r="H83" s="5">
        <f t="shared" si="6"/>
        <v>-6.0507333881175684E-2</v>
      </c>
      <c r="I83" s="5">
        <f t="shared" si="7"/>
        <v>-6.0507333881175684E-2</v>
      </c>
      <c r="J83" s="7"/>
      <c r="K83" s="7"/>
    </row>
    <row r="84" spans="1:11" x14ac:dyDescent="0.3">
      <c r="A84" s="1">
        <v>18111</v>
      </c>
      <c r="B84" s="1"/>
      <c r="C84" s="1">
        <v>36982</v>
      </c>
      <c r="D84" s="15">
        <f>+'BRL e USD Chart'!$D84</f>
        <v>49.922854174509361</v>
      </c>
      <c r="E84" s="15">
        <f>+'BRL e USD Chart'!$D84</f>
        <v>49.922854174509361</v>
      </c>
      <c r="F84" s="6">
        <f t="shared" si="4"/>
        <v>-5.7665539868760884E-3</v>
      </c>
      <c r="G84" s="6">
        <f t="shared" si="5"/>
        <v>-5.7665539868760884E-3</v>
      </c>
      <c r="H84" s="5">
        <f t="shared" si="6"/>
        <v>-6.2001853930678696E-2</v>
      </c>
      <c r="I84" s="5">
        <f t="shared" si="7"/>
        <v>-6.2001853930678696E-2</v>
      </c>
      <c r="J84" s="7"/>
      <c r="K84" s="7"/>
    </row>
    <row r="85" spans="1:11" x14ac:dyDescent="0.3">
      <c r="A85" s="1">
        <v>18142</v>
      </c>
      <c r="B85" s="1"/>
      <c r="C85" s="1">
        <v>37012</v>
      </c>
      <c r="D85" s="15">
        <f>+'BRL e USD Chart'!$D85</f>
        <v>49.719006248888917</v>
      </c>
      <c r="E85" s="15">
        <f>+'BRL e USD Chart'!$D85</f>
        <v>49.719006248888917</v>
      </c>
      <c r="F85" s="6">
        <f t="shared" si="4"/>
        <v>-4.0832586395777026E-3</v>
      </c>
      <c r="G85" s="6">
        <f t="shared" si="5"/>
        <v>-4.0832586395777026E-3</v>
      </c>
      <c r="H85" s="5">
        <f t="shared" si="6"/>
        <v>-6.5738526158820476E-2</v>
      </c>
      <c r="I85" s="5">
        <f t="shared" si="7"/>
        <v>-6.5738526158820476E-2</v>
      </c>
      <c r="J85" s="7"/>
      <c r="K85" s="7"/>
    </row>
    <row r="86" spans="1:11" x14ac:dyDescent="0.3">
      <c r="A86" s="1">
        <v>18172</v>
      </c>
      <c r="B86" s="1"/>
      <c r="C86" s="1">
        <v>37043</v>
      </c>
      <c r="D86" s="15">
        <f>+'BRL e USD Chart'!$D86</f>
        <v>49.461804863598203</v>
      </c>
      <c r="E86" s="15">
        <f>+'BRL e USD Chart'!$D86</f>
        <v>49.461804863598203</v>
      </c>
      <c r="F86" s="6">
        <f t="shared" si="4"/>
        <v>-5.1730998806208683E-3</v>
      </c>
      <c r="G86" s="6">
        <f t="shared" si="5"/>
        <v>-5.1730998806208683E-3</v>
      </c>
      <c r="H86" s="5">
        <f t="shared" si="6"/>
        <v>-6.8433868651995522E-2</v>
      </c>
      <c r="I86" s="5">
        <f t="shared" si="7"/>
        <v>-6.8433868651995522E-2</v>
      </c>
      <c r="J86" s="7"/>
      <c r="K86" s="7"/>
    </row>
    <row r="87" spans="1:11" x14ac:dyDescent="0.3">
      <c r="A87" s="1">
        <v>18203</v>
      </c>
      <c r="B87" s="1"/>
      <c r="C87" s="1">
        <v>37073</v>
      </c>
      <c r="D87" s="15">
        <f>+'BRL e USD Chart'!$D87</f>
        <v>48.812597319252149</v>
      </c>
      <c r="E87" s="15">
        <f>+'BRL e USD Chart'!$D87</f>
        <v>48.812597319252149</v>
      </c>
      <c r="F87" s="6">
        <f t="shared" si="4"/>
        <v>-1.3125431757623596E-2</v>
      </c>
      <c r="G87" s="6">
        <f t="shared" si="5"/>
        <v>-1.3125431757623596E-2</v>
      </c>
      <c r="H87" s="5">
        <f t="shared" si="6"/>
        <v>-6.5859719665738337E-2</v>
      </c>
      <c r="I87" s="5">
        <f t="shared" si="7"/>
        <v>-6.5859719665738337E-2</v>
      </c>
      <c r="J87" s="7"/>
      <c r="K87" s="7"/>
    </row>
    <row r="88" spans="1:11" x14ac:dyDescent="0.3">
      <c r="A88" s="1">
        <v>18233</v>
      </c>
      <c r="B88" s="1"/>
      <c r="C88" s="1">
        <v>37104</v>
      </c>
      <c r="D88" s="15">
        <f>+'BRL e USD Chart'!$D88</f>
        <v>48.473284328949497</v>
      </c>
      <c r="E88" s="15">
        <f>+'BRL e USD Chart'!$D88</f>
        <v>48.473284328949497</v>
      </c>
      <c r="F88" s="6">
        <f t="shared" si="4"/>
        <v>-6.9513406156902491E-3</v>
      </c>
      <c r="G88" s="6">
        <f t="shared" si="5"/>
        <v>-6.9513406156902491E-3</v>
      </c>
      <c r="H88" s="5">
        <f t="shared" si="6"/>
        <v>-6.0201074472055138E-2</v>
      </c>
      <c r="I88" s="5">
        <f t="shared" si="7"/>
        <v>-6.0201074472055138E-2</v>
      </c>
      <c r="J88" s="7"/>
      <c r="K88" s="7"/>
    </row>
    <row r="89" spans="1:11" x14ac:dyDescent="0.3">
      <c r="A89" s="1">
        <v>18264</v>
      </c>
      <c r="B89" s="1"/>
      <c r="C89" s="1">
        <v>37135</v>
      </c>
      <c r="D89" s="15">
        <f>+'BRL e USD Chart'!$D89</f>
        <v>48.337938102263173</v>
      </c>
      <c r="E89" s="15">
        <f>+'BRL e USD Chart'!$D89</f>
        <v>48.337938102263173</v>
      </c>
      <c r="F89" s="6">
        <f t="shared" si="4"/>
        <v>-2.7921818907057361E-3</v>
      </c>
      <c r="G89" s="6">
        <f t="shared" si="5"/>
        <v>-2.7921818907057361E-3</v>
      </c>
      <c r="H89" s="5">
        <f t="shared" si="6"/>
        <v>-6.0669661890048521E-2</v>
      </c>
      <c r="I89" s="5">
        <f t="shared" si="7"/>
        <v>-6.0669661890048521E-2</v>
      </c>
      <c r="J89" s="7"/>
      <c r="K89" s="7"/>
    </row>
    <row r="90" spans="1:11" x14ac:dyDescent="0.3">
      <c r="A90" s="1">
        <v>18295</v>
      </c>
      <c r="B90" s="1"/>
      <c r="C90" s="1">
        <v>37165</v>
      </c>
      <c r="D90" s="15">
        <f>+'BRL e USD Chart'!$D90</f>
        <v>47.940035805081003</v>
      </c>
      <c r="E90" s="15">
        <f>+'BRL e USD Chart'!$D90</f>
        <v>47.940035805081003</v>
      </c>
      <c r="F90" s="6">
        <f t="shared" si="4"/>
        <v>-8.2316770802339789E-3</v>
      </c>
      <c r="G90" s="6">
        <f t="shared" si="5"/>
        <v>-8.2316770802339789E-3</v>
      </c>
      <c r="H90" s="5">
        <f t="shared" si="6"/>
        <v>-6.7097688601303607E-2</v>
      </c>
      <c r="I90" s="5">
        <f t="shared" si="7"/>
        <v>-6.7097688601303607E-2</v>
      </c>
      <c r="J90" s="7"/>
      <c r="K90" s="7"/>
    </row>
    <row r="91" spans="1:11" x14ac:dyDescent="0.3">
      <c r="A91" s="1">
        <v>18323</v>
      </c>
      <c r="B91" s="1"/>
      <c r="C91" s="1">
        <v>37196</v>
      </c>
      <c r="D91" s="15">
        <f>+'BRL e USD Chart'!$D91</f>
        <v>47.602061170768536</v>
      </c>
      <c r="E91" s="15">
        <f>+'BRL e USD Chart'!$D91</f>
        <v>47.602061170768536</v>
      </c>
      <c r="F91" s="6">
        <f t="shared" si="4"/>
        <v>-7.0499453877471696E-3</v>
      </c>
      <c r="G91" s="6">
        <f t="shared" si="5"/>
        <v>-7.0499453877471696E-3</v>
      </c>
      <c r="H91" s="5">
        <f t="shared" si="6"/>
        <v>-7.0710357665403456E-2</v>
      </c>
      <c r="I91" s="5">
        <f t="shared" si="7"/>
        <v>-7.0710357665403456E-2</v>
      </c>
      <c r="J91" s="7"/>
      <c r="K91" s="7"/>
    </row>
    <row r="92" spans="1:11" x14ac:dyDescent="0.3">
      <c r="A92" s="1">
        <v>18354</v>
      </c>
      <c r="B92" s="1"/>
      <c r="C92" s="1">
        <v>37226</v>
      </c>
      <c r="D92" s="15">
        <f>+'BRL e USD Chart'!$D92</f>
        <v>47.29464597195085</v>
      </c>
      <c r="E92" s="15">
        <f>+'BRL e USD Chart'!$D92</f>
        <v>47.29464597195085</v>
      </c>
      <c r="F92" s="6">
        <f t="shared" si="4"/>
        <v>-6.4580228514655724E-3</v>
      </c>
      <c r="G92" s="6">
        <f t="shared" si="5"/>
        <v>-6.4580228514655724E-3</v>
      </c>
      <c r="H92" s="5">
        <f t="shared" si="6"/>
        <v>-7.1264330626556904E-2</v>
      </c>
      <c r="I92" s="5">
        <f t="shared" si="7"/>
        <v>-7.1264330626556904E-2</v>
      </c>
      <c r="J92" s="7"/>
      <c r="K92" s="7"/>
    </row>
    <row r="93" spans="1:11" x14ac:dyDescent="0.3">
      <c r="A93" s="1">
        <v>18384</v>
      </c>
      <c r="B93" s="1"/>
      <c r="C93" s="1">
        <v>37257</v>
      </c>
      <c r="D93" s="15">
        <f>+'BRL e USD Chart'!$D93</f>
        <v>47.049986044519358</v>
      </c>
      <c r="E93" s="15">
        <f>+'BRL e USD Chart'!$D93</f>
        <v>47.049986044519358</v>
      </c>
      <c r="F93" s="6">
        <f t="shared" si="4"/>
        <v>-5.1730998806205353E-3</v>
      </c>
      <c r="G93" s="6">
        <f t="shared" si="5"/>
        <v>-5.1730998806205353E-3</v>
      </c>
      <c r="H93" s="5">
        <f t="shared" si="6"/>
        <v>-7.0802365013060031E-2</v>
      </c>
      <c r="I93" s="5">
        <f t="shared" si="7"/>
        <v>-7.0802365013060031E-2</v>
      </c>
      <c r="J93" s="7"/>
      <c r="K93" s="7"/>
    </row>
    <row r="94" spans="1:11" x14ac:dyDescent="0.3">
      <c r="A94" s="1">
        <v>18415</v>
      </c>
      <c r="B94" s="1"/>
      <c r="C94" s="1">
        <v>37288</v>
      </c>
      <c r="D94" s="15">
        <f>+'BRL e USD Chart'!$D94</f>
        <v>46.881213675288315</v>
      </c>
      <c r="E94" s="15">
        <f>+'BRL e USD Chart'!$D94</f>
        <v>46.881213675288315</v>
      </c>
      <c r="F94" s="6">
        <f t="shared" si="4"/>
        <v>-3.5870864886410336E-3</v>
      </c>
      <c r="G94" s="6">
        <f t="shared" si="5"/>
        <v>-3.5870864886410336E-3</v>
      </c>
      <c r="H94" s="5">
        <f t="shared" si="6"/>
        <v>-6.9876500490355098E-2</v>
      </c>
      <c r="I94" s="5">
        <f t="shared" si="7"/>
        <v>-6.9876500490355098E-2</v>
      </c>
      <c r="J94" s="7"/>
      <c r="K94" s="7"/>
    </row>
    <row r="95" spans="1:11" x14ac:dyDescent="0.3">
      <c r="A95" s="1">
        <v>18445</v>
      </c>
      <c r="B95" s="1"/>
      <c r="C95" s="1">
        <v>37316</v>
      </c>
      <c r="D95" s="15">
        <f>+'BRL e USD Chart'!$D95</f>
        <v>46.601604050982417</v>
      </c>
      <c r="E95" s="15">
        <f>+'BRL e USD Chart'!$D95</f>
        <v>46.601604050982417</v>
      </c>
      <c r="F95" s="6">
        <f t="shared" si="4"/>
        <v>-5.9642147117296984E-3</v>
      </c>
      <c r="G95" s="6">
        <f t="shared" si="5"/>
        <v>-5.9642147117296984E-3</v>
      </c>
      <c r="H95" s="5">
        <f t="shared" si="6"/>
        <v>-7.1910567785505419E-2</v>
      </c>
      <c r="I95" s="5">
        <f t="shared" si="7"/>
        <v>-7.1910567785505419E-2</v>
      </c>
      <c r="J95" s="7"/>
      <c r="K95" s="7"/>
    </row>
    <row r="96" spans="1:11" x14ac:dyDescent="0.3">
      <c r="A96" s="1">
        <v>18476</v>
      </c>
      <c r="B96" s="1"/>
      <c r="C96" s="1">
        <v>37347</v>
      </c>
      <c r="D96" s="15">
        <f>+'BRL e USD Chart'!$D96</f>
        <v>46.231750050577794</v>
      </c>
      <c r="E96" s="15">
        <f>+'BRL e USD Chart'!$D96</f>
        <v>46.231750050577794</v>
      </c>
      <c r="F96" s="6">
        <f t="shared" si="4"/>
        <v>-7.9365079365079083E-3</v>
      </c>
      <c r="G96" s="6">
        <f t="shared" si="5"/>
        <v>-7.9365079365079083E-3</v>
      </c>
      <c r="H96" s="5">
        <f t="shared" si="6"/>
        <v>-7.393615980025936E-2</v>
      </c>
      <c r="I96" s="5">
        <f t="shared" si="7"/>
        <v>-7.393615980025936E-2</v>
      </c>
      <c r="J96" s="7"/>
      <c r="K96" s="7"/>
    </row>
    <row r="97" spans="1:11" x14ac:dyDescent="0.3">
      <c r="A97" s="1">
        <v>18507</v>
      </c>
      <c r="B97" s="1"/>
      <c r="C97" s="1">
        <v>37377</v>
      </c>
      <c r="D97" s="15">
        <f>+'BRL e USD Chart'!$D97</f>
        <v>46.134866830234301</v>
      </c>
      <c r="E97" s="15">
        <f>+'BRL e USD Chart'!$D97</f>
        <v>46.134866830234301</v>
      </c>
      <c r="F97" s="6">
        <f t="shared" si="4"/>
        <v>-2.0955992415926383E-3</v>
      </c>
      <c r="G97" s="6">
        <f t="shared" si="5"/>
        <v>-2.0955992415926383E-3</v>
      </c>
      <c r="H97" s="5">
        <f t="shared" si="6"/>
        <v>-7.2087913437222206E-2</v>
      </c>
      <c r="I97" s="5">
        <f t="shared" si="7"/>
        <v>-7.2087913437222206E-2</v>
      </c>
      <c r="J97" s="7"/>
      <c r="K97" s="7"/>
    </row>
    <row r="98" spans="1:11" x14ac:dyDescent="0.3">
      <c r="A98" s="1">
        <v>18537</v>
      </c>
      <c r="B98" s="1"/>
      <c r="C98" s="1">
        <v>37408</v>
      </c>
      <c r="D98" s="15">
        <f>+'BRL e USD Chart'!$D98</f>
        <v>45.941910804853919</v>
      </c>
      <c r="E98" s="15">
        <f>+'BRL e USD Chart'!$D98</f>
        <v>45.941910804853919</v>
      </c>
      <c r="F98" s="6">
        <f t="shared" si="4"/>
        <v>-4.1824337781317666E-3</v>
      </c>
      <c r="G98" s="6">
        <f t="shared" si="5"/>
        <v>-4.1824337781317666E-3</v>
      </c>
      <c r="H98" s="5">
        <f t="shared" si="6"/>
        <v>-7.1163882281513269E-2</v>
      </c>
      <c r="I98" s="5">
        <f t="shared" si="7"/>
        <v>-7.1163882281513269E-2</v>
      </c>
      <c r="J98" s="7"/>
      <c r="K98" s="7"/>
    </row>
    <row r="99" spans="1:11" x14ac:dyDescent="0.3">
      <c r="A99" s="1">
        <v>18568</v>
      </c>
      <c r="B99" s="1"/>
      <c r="C99" s="1">
        <v>37438</v>
      </c>
      <c r="D99" s="15">
        <f>+'BRL e USD Chart'!$D99</f>
        <v>45.401631391297478</v>
      </c>
      <c r="E99" s="15">
        <f>+'BRL e USD Chart'!$D99</f>
        <v>45.401631391297478</v>
      </c>
      <c r="F99" s="6">
        <f t="shared" si="4"/>
        <v>-1.176005534143687E-2</v>
      </c>
      <c r="G99" s="6">
        <f t="shared" si="5"/>
        <v>-1.176005534143687E-2</v>
      </c>
      <c r="H99" s="5">
        <f t="shared" si="6"/>
        <v>-6.9878804146513929E-2</v>
      </c>
      <c r="I99" s="5">
        <f t="shared" si="7"/>
        <v>-6.9878804146513929E-2</v>
      </c>
      <c r="J99" s="7"/>
      <c r="K99" s="7"/>
    </row>
    <row r="100" spans="1:11" x14ac:dyDescent="0.3">
      <c r="A100" s="1">
        <v>18598</v>
      </c>
      <c r="B100" s="1"/>
      <c r="C100" s="1">
        <v>37469</v>
      </c>
      <c r="D100" s="15">
        <f>+'BRL e USD Chart'!$D100</f>
        <v>45.108426618278671</v>
      </c>
      <c r="E100" s="15">
        <f>+'BRL e USD Chart'!$D100</f>
        <v>45.108426618278671</v>
      </c>
      <c r="F100" s="6">
        <f t="shared" si="4"/>
        <v>-6.4580228514653504E-3</v>
      </c>
      <c r="G100" s="6">
        <f t="shared" si="5"/>
        <v>-6.4580228514653504E-3</v>
      </c>
      <c r="H100" s="5">
        <f t="shared" si="6"/>
        <v>-6.9416746920555661E-2</v>
      </c>
      <c r="I100" s="5">
        <f t="shared" si="7"/>
        <v>-6.9416746920555661E-2</v>
      </c>
      <c r="J100" s="7"/>
      <c r="K100" s="7"/>
    </row>
    <row r="101" spans="1:11" x14ac:dyDescent="0.3">
      <c r="A101" s="1">
        <v>18629</v>
      </c>
      <c r="B101" s="1"/>
      <c r="C101" s="1">
        <v>37500</v>
      </c>
      <c r="D101" s="15">
        <f>+'BRL e USD Chart'!$D101</f>
        <v>44.785967651190106</v>
      </c>
      <c r="E101" s="15">
        <f>+'BRL e USD Chart'!$D101</f>
        <v>44.785967651190106</v>
      </c>
      <c r="F101" s="6">
        <f t="shared" si="4"/>
        <v>-7.1485305798251186E-3</v>
      </c>
      <c r="G101" s="6">
        <f t="shared" si="5"/>
        <v>-7.1485305798251186E-3</v>
      </c>
      <c r="H101" s="5">
        <f t="shared" si="6"/>
        <v>-7.348204310160189E-2</v>
      </c>
      <c r="I101" s="5">
        <f t="shared" si="7"/>
        <v>-7.348204310160189E-2</v>
      </c>
      <c r="J101" s="7"/>
      <c r="K101" s="7"/>
    </row>
    <row r="102" spans="1:11" x14ac:dyDescent="0.3">
      <c r="A102" s="1">
        <v>18660</v>
      </c>
      <c r="B102" s="1"/>
      <c r="C102" s="1">
        <v>37530</v>
      </c>
      <c r="D102" s="15">
        <f>+'BRL e USD Chart'!$D102</f>
        <v>44.20685781382894</v>
      </c>
      <c r="E102" s="15">
        <f>+'BRL e USD Chart'!$D102</f>
        <v>44.20685781382894</v>
      </c>
      <c r="F102" s="6">
        <f t="shared" si="4"/>
        <v>-1.2930609021814421E-2</v>
      </c>
      <c r="G102" s="6">
        <f t="shared" si="5"/>
        <v>-1.2930609021814421E-2</v>
      </c>
      <c r="H102" s="5">
        <f t="shared" si="6"/>
        <v>-7.7871823175743149E-2</v>
      </c>
      <c r="I102" s="5">
        <f t="shared" si="7"/>
        <v>-7.7871823175743149E-2</v>
      </c>
      <c r="J102" s="7"/>
      <c r="K102" s="7"/>
    </row>
    <row r="103" spans="1:11" x14ac:dyDescent="0.3">
      <c r="A103" s="1">
        <v>18688</v>
      </c>
      <c r="B103" s="1"/>
      <c r="C103" s="1">
        <v>37561</v>
      </c>
      <c r="D103" s="15">
        <f>+'BRL e USD Chart'!$D103</f>
        <v>42.910947208143028</v>
      </c>
      <c r="E103" s="15">
        <f>+'BRL e USD Chart'!$D103</f>
        <v>42.910947208143028</v>
      </c>
      <c r="F103" s="6">
        <f t="shared" si="4"/>
        <v>-2.9314696175499755E-2</v>
      </c>
      <c r="G103" s="6">
        <f t="shared" si="5"/>
        <v>-2.9314696175499755E-2</v>
      </c>
      <c r="H103" s="5">
        <f t="shared" si="6"/>
        <v>-9.8548547000864462E-2</v>
      </c>
      <c r="I103" s="5">
        <f t="shared" si="7"/>
        <v>-9.8548547000864462E-2</v>
      </c>
      <c r="J103" s="7"/>
      <c r="K103" s="7"/>
    </row>
    <row r="104" spans="1:11" x14ac:dyDescent="0.3">
      <c r="A104" s="1">
        <v>18719</v>
      </c>
      <c r="B104" s="1"/>
      <c r="C104" s="1">
        <v>37591</v>
      </c>
      <c r="D104" s="15">
        <f>+'BRL e USD Chart'!$D104</f>
        <v>42.028351819924616</v>
      </c>
      <c r="E104" s="15">
        <f>+'BRL e USD Chart'!$D104</f>
        <v>42.028351819924616</v>
      </c>
      <c r="F104" s="6">
        <f t="shared" si="4"/>
        <v>-2.0568070519098813E-2</v>
      </c>
      <c r="G104" s="6">
        <f t="shared" si="5"/>
        <v>-2.0568070519098813E-2</v>
      </c>
      <c r="H104" s="5">
        <f t="shared" si="6"/>
        <v>-0.11135074687205671</v>
      </c>
      <c r="I104" s="5">
        <f t="shared" si="7"/>
        <v>-0.11135074687205671</v>
      </c>
      <c r="J104" s="7"/>
      <c r="K104" s="7"/>
    </row>
    <row r="105" spans="1:11" x14ac:dyDescent="0.3">
      <c r="A105" s="1">
        <v>18749</v>
      </c>
      <c r="B105" s="1"/>
      <c r="C105" s="1">
        <v>37622</v>
      </c>
      <c r="D105" s="15">
        <f>+'BRL e USD Chart'!$D105</f>
        <v>41.103522562273461</v>
      </c>
      <c r="E105" s="15">
        <f>+'BRL e USD Chart'!$D105</f>
        <v>41.103522562273461</v>
      </c>
      <c r="F105" s="6">
        <f t="shared" si="4"/>
        <v>-2.2004889975550168E-2</v>
      </c>
      <c r="G105" s="6">
        <f t="shared" si="5"/>
        <v>-2.2004889975550168E-2</v>
      </c>
      <c r="H105" s="5">
        <f t="shared" si="6"/>
        <v>-0.12638608386874484</v>
      </c>
      <c r="I105" s="5">
        <f t="shared" si="7"/>
        <v>-0.12638608386874484</v>
      </c>
      <c r="J105" s="7"/>
      <c r="K105" s="7"/>
    </row>
    <row r="106" spans="1:11" x14ac:dyDescent="0.3">
      <c r="A106" s="1">
        <v>18780</v>
      </c>
      <c r="B106" s="1"/>
      <c r="C106" s="1">
        <v>37653</v>
      </c>
      <c r="D106" s="15">
        <f>+'BRL e USD Chart'!$D106</f>
        <v>40.4681722578256</v>
      </c>
      <c r="E106" s="15">
        <f>+'BRL e USD Chart'!$D106</f>
        <v>40.4681722578256</v>
      </c>
      <c r="F106" s="6">
        <f t="shared" si="4"/>
        <v>-1.5457320074825254E-2</v>
      </c>
      <c r="G106" s="6">
        <f t="shared" si="5"/>
        <v>-1.5457320074825254E-2</v>
      </c>
      <c r="H106" s="5">
        <f t="shared" si="6"/>
        <v>-0.136793417121859</v>
      </c>
      <c r="I106" s="5">
        <f t="shared" si="7"/>
        <v>-0.136793417121859</v>
      </c>
      <c r="J106" s="7"/>
      <c r="K106" s="7"/>
    </row>
    <row r="107" spans="1:11" x14ac:dyDescent="0.3">
      <c r="A107" s="1">
        <v>18810</v>
      </c>
      <c r="B107" s="1"/>
      <c r="C107" s="1">
        <v>37681</v>
      </c>
      <c r="D107" s="15">
        <f>+'BRL e USD Chart'!$D107</f>
        <v>39.976461777956736</v>
      </c>
      <c r="E107" s="15">
        <f>+'BRL e USD Chart'!$D107</f>
        <v>39.976461777956736</v>
      </c>
      <c r="F107" s="6">
        <f t="shared" si="4"/>
        <v>-1.215054825644557E-2</v>
      </c>
      <c r="G107" s="6">
        <f t="shared" si="5"/>
        <v>-1.215054825644557E-2</v>
      </c>
      <c r="H107" s="5">
        <f t="shared" si="6"/>
        <v>-0.14216554146457572</v>
      </c>
      <c r="I107" s="5">
        <f t="shared" si="7"/>
        <v>-0.14216554146457572</v>
      </c>
      <c r="J107" s="7"/>
      <c r="K107" s="7"/>
    </row>
    <row r="108" spans="1:11" x14ac:dyDescent="0.3">
      <c r="A108" s="1">
        <v>18841</v>
      </c>
      <c r="B108" s="1"/>
      <c r="C108" s="1">
        <v>37712</v>
      </c>
      <c r="D108" s="15">
        <f>+'BRL e USD Chart'!$D108</f>
        <v>39.592415349070741</v>
      </c>
      <c r="E108" s="15">
        <f>+'BRL e USD Chart'!$D108</f>
        <v>39.592415349070741</v>
      </c>
      <c r="F108" s="6">
        <f t="shared" si="4"/>
        <v>-9.6068139051205259E-3</v>
      </c>
      <c r="G108" s="6">
        <f t="shared" si="5"/>
        <v>-9.6068139051205259E-3</v>
      </c>
      <c r="H108" s="5">
        <f t="shared" si="6"/>
        <v>-0.1436098502488784</v>
      </c>
      <c r="I108" s="5">
        <f t="shared" si="7"/>
        <v>-0.1436098502488784</v>
      </c>
      <c r="J108" s="7"/>
      <c r="K108" s="7"/>
    </row>
    <row r="109" spans="1:11" x14ac:dyDescent="0.3">
      <c r="A109" s="1">
        <v>18872</v>
      </c>
      <c r="B109" s="1"/>
      <c r="C109" s="1">
        <v>37742</v>
      </c>
      <c r="D109" s="15">
        <f>+'BRL e USD Chart'!$D109</f>
        <v>39.352365916977178</v>
      </c>
      <c r="E109" s="15">
        <f>+'BRL e USD Chart'!$D109</f>
        <v>39.352365916977178</v>
      </c>
      <c r="F109" s="6">
        <f t="shared" si="4"/>
        <v>-6.0630156048107064E-3</v>
      </c>
      <c r="G109" s="6">
        <f t="shared" si="5"/>
        <v>-6.0630156048107064E-3</v>
      </c>
      <c r="H109" s="5">
        <f t="shared" si="6"/>
        <v>-0.14701464162051592</v>
      </c>
      <c r="I109" s="5">
        <f t="shared" si="7"/>
        <v>-0.14701464162051592</v>
      </c>
      <c r="J109" s="7"/>
      <c r="K109" s="7"/>
    </row>
    <row r="110" spans="1:11" x14ac:dyDescent="0.3">
      <c r="A110" s="1">
        <v>18902</v>
      </c>
      <c r="B110" s="1"/>
      <c r="C110" s="1">
        <v>37773</v>
      </c>
      <c r="D110" s="15">
        <f>+'BRL e USD Chart'!$D110</f>
        <v>39.411483141689715</v>
      </c>
      <c r="E110" s="15">
        <f>+'BRL e USD Chart'!$D110</f>
        <v>39.411483141689715</v>
      </c>
      <c r="F110" s="6">
        <f t="shared" si="4"/>
        <v>1.502253380070151E-3</v>
      </c>
      <c r="G110" s="6">
        <f t="shared" si="5"/>
        <v>1.502253380070151E-3</v>
      </c>
      <c r="H110" s="5">
        <f t="shared" si="6"/>
        <v>-0.14214532109696754</v>
      </c>
      <c r="I110" s="5">
        <f t="shared" si="7"/>
        <v>-0.14214532109696754</v>
      </c>
      <c r="J110" s="7"/>
      <c r="K110" s="7"/>
    </row>
    <row r="111" spans="1:11" x14ac:dyDescent="0.3">
      <c r="A111" s="1">
        <v>18933</v>
      </c>
      <c r="B111" s="1"/>
      <c r="C111" s="1">
        <v>37803</v>
      </c>
      <c r="D111" s="15">
        <f>+'BRL e USD Chart'!$D111</f>
        <v>39.332817506676363</v>
      </c>
      <c r="E111" s="15">
        <f>+'BRL e USD Chart'!$D111</f>
        <v>39.332817506676363</v>
      </c>
      <c r="F111" s="6">
        <f t="shared" si="4"/>
        <v>-1.9960079840318778E-3</v>
      </c>
      <c r="G111" s="6">
        <f t="shared" si="5"/>
        <v>-1.9960079840318778E-3</v>
      </c>
      <c r="H111" s="5">
        <f t="shared" si="6"/>
        <v>-0.13366951139523098</v>
      </c>
      <c r="I111" s="5">
        <f t="shared" si="7"/>
        <v>-0.13366951139523098</v>
      </c>
      <c r="J111" s="7"/>
      <c r="K111" s="7"/>
    </row>
    <row r="112" spans="1:11" x14ac:dyDescent="0.3">
      <c r="A112" s="1">
        <v>18963</v>
      </c>
      <c r="B112" s="1"/>
      <c r="C112" s="1">
        <v>37834</v>
      </c>
      <c r="D112" s="15">
        <f>+'BRL e USD Chart'!$D112</f>
        <v>39.199539073825349</v>
      </c>
      <c r="E112" s="15">
        <f>+'BRL e USD Chart'!$D112</f>
        <v>39.199539073825349</v>
      </c>
      <c r="F112" s="6">
        <f t="shared" si="4"/>
        <v>-3.388479170819414E-3</v>
      </c>
      <c r="G112" s="6">
        <f t="shared" si="5"/>
        <v>-3.388479170819414E-3</v>
      </c>
      <c r="H112" s="5">
        <f t="shared" si="6"/>
        <v>-0.1309929870632851</v>
      </c>
      <c r="I112" s="5">
        <f t="shared" si="7"/>
        <v>-0.1309929870632851</v>
      </c>
      <c r="J112" s="7"/>
      <c r="K112" s="7"/>
    </row>
    <row r="113" spans="1:11" x14ac:dyDescent="0.3">
      <c r="A113" s="1">
        <v>18994</v>
      </c>
      <c r="B113" s="1"/>
      <c r="C113" s="1">
        <v>37865</v>
      </c>
      <c r="D113" s="15">
        <f>+'BRL e USD Chart'!$D113</f>
        <v>38.896149110761414</v>
      </c>
      <c r="E113" s="15">
        <f>+'BRL e USD Chart'!$D113</f>
        <v>38.896149110761414</v>
      </c>
      <c r="F113" s="6">
        <f t="shared" si="4"/>
        <v>-7.7396308791426449E-3</v>
      </c>
      <c r="G113" s="6">
        <f t="shared" si="5"/>
        <v>-7.7396308791426449E-3</v>
      </c>
      <c r="H113" s="5">
        <f t="shared" si="6"/>
        <v>-0.13151035579494019</v>
      </c>
      <c r="I113" s="5">
        <f t="shared" si="7"/>
        <v>-0.13151035579494019</v>
      </c>
      <c r="J113" s="7"/>
      <c r="K113" s="7"/>
    </row>
    <row r="114" spans="1:11" x14ac:dyDescent="0.3">
      <c r="A114" s="1">
        <v>19025</v>
      </c>
      <c r="B114" s="1"/>
      <c r="C114" s="1">
        <v>37895</v>
      </c>
      <c r="D114" s="15">
        <f>+'BRL e USD Chart'!$D114</f>
        <v>38.783676449059143</v>
      </c>
      <c r="E114" s="15">
        <f>+'BRL e USD Chart'!$D114</f>
        <v>38.783676449059143</v>
      </c>
      <c r="F114" s="6">
        <f t="shared" si="4"/>
        <v>-2.8916143184763987E-3</v>
      </c>
      <c r="G114" s="6">
        <f t="shared" si="5"/>
        <v>-2.8916143184763987E-3</v>
      </c>
      <c r="H114" s="5">
        <f t="shared" si="6"/>
        <v>-0.12267737706237281</v>
      </c>
      <c r="I114" s="5">
        <f t="shared" si="7"/>
        <v>-0.12267737706237281</v>
      </c>
      <c r="J114" s="7"/>
      <c r="K114" s="7"/>
    </row>
    <row r="115" spans="1:11" x14ac:dyDescent="0.3">
      <c r="A115" s="1">
        <v>19054</v>
      </c>
      <c r="B115" s="1"/>
      <c r="C115" s="1">
        <v>37926</v>
      </c>
      <c r="D115" s="15">
        <f>+'BRL e USD Chart'!$D115</f>
        <v>38.652258769243716</v>
      </c>
      <c r="E115" s="15">
        <f>+'BRL e USD Chart'!$D115</f>
        <v>38.652258769243716</v>
      </c>
      <c r="F115" s="6">
        <f t="shared" si="4"/>
        <v>-3.3884791708191919E-3</v>
      </c>
      <c r="G115" s="6">
        <f t="shared" si="5"/>
        <v>-3.3884791708191919E-3</v>
      </c>
      <c r="H115" s="5">
        <f t="shared" si="6"/>
        <v>-9.9244801524473458E-2</v>
      </c>
      <c r="I115" s="5">
        <f t="shared" si="7"/>
        <v>-9.9244801524473458E-2</v>
      </c>
      <c r="J115" s="7"/>
      <c r="K115" s="7"/>
    </row>
    <row r="116" spans="1:11" x14ac:dyDescent="0.3">
      <c r="A116" s="1">
        <v>19085</v>
      </c>
      <c r="B116" s="1"/>
      <c r="C116" s="1">
        <v>37956</v>
      </c>
      <c r="D116" s="15">
        <f>+'BRL e USD Chart'!$D116</f>
        <v>38.452306774018815</v>
      </c>
      <c r="E116" s="15">
        <f>+'BRL e USD Chart'!$D116</f>
        <v>38.452306774018815</v>
      </c>
      <c r="F116" s="6">
        <f t="shared" si="4"/>
        <v>-5.1730998806208683E-3</v>
      </c>
      <c r="G116" s="6">
        <f t="shared" si="5"/>
        <v>-5.1730998806208683E-3</v>
      </c>
      <c r="H116" s="5">
        <f t="shared" si="6"/>
        <v>-8.5086492594993568E-2</v>
      </c>
      <c r="I116" s="5">
        <f t="shared" si="7"/>
        <v>-8.5086492594993568E-2</v>
      </c>
      <c r="J116" s="7"/>
      <c r="K116" s="7"/>
    </row>
    <row r="117" spans="1:11" x14ac:dyDescent="0.3">
      <c r="A117" s="1">
        <v>19115</v>
      </c>
      <c r="B117" s="1"/>
      <c r="C117" s="1">
        <v>37987</v>
      </c>
      <c r="D117" s="15">
        <f>+'BRL e USD Chart'!$D117</f>
        <v>38.16227349545337</v>
      </c>
      <c r="E117" s="15">
        <f>+'BRL e USD Chart'!$D117</f>
        <v>38.16227349545337</v>
      </c>
      <c r="F117" s="6">
        <f t="shared" si="4"/>
        <v>-7.5426756649463744E-3</v>
      </c>
      <c r="G117" s="6">
        <f t="shared" si="5"/>
        <v>-7.5426756649463744E-3</v>
      </c>
      <c r="H117" s="5">
        <f t="shared" si="6"/>
        <v>-7.1557104682791639E-2</v>
      </c>
      <c r="I117" s="5">
        <f t="shared" si="7"/>
        <v>-7.1557104682791639E-2</v>
      </c>
      <c r="J117" s="7"/>
      <c r="K117" s="7"/>
    </row>
    <row r="118" spans="1:11" x14ac:dyDescent="0.3">
      <c r="A118" s="1">
        <v>19146</v>
      </c>
      <c r="B118" s="1"/>
      <c r="C118" s="1">
        <v>38018</v>
      </c>
      <c r="D118" s="15">
        <f>+'BRL e USD Chart'!$D118</f>
        <v>37.930895035735382</v>
      </c>
      <c r="E118" s="15">
        <f>+'BRL e USD Chart'!$D118</f>
        <v>37.930895035735382</v>
      </c>
      <c r="F118" s="6">
        <f t="shared" si="4"/>
        <v>-6.0630156048107064E-3</v>
      </c>
      <c r="G118" s="6">
        <f t="shared" si="5"/>
        <v>-6.0630156048107064E-3</v>
      </c>
      <c r="H118" s="5">
        <f t="shared" si="6"/>
        <v>-6.2698092859866383E-2</v>
      </c>
      <c r="I118" s="5">
        <f t="shared" si="7"/>
        <v>-6.2698092859866383E-2</v>
      </c>
      <c r="J118" s="7"/>
      <c r="K118" s="7"/>
    </row>
    <row r="119" spans="1:11" x14ac:dyDescent="0.3">
      <c r="A119" s="1">
        <v>19176</v>
      </c>
      <c r="B119" s="1"/>
      <c r="C119" s="1">
        <v>38047</v>
      </c>
      <c r="D119" s="15">
        <f>+'BRL e USD Chart'!$D119</f>
        <v>37.753453802861934</v>
      </c>
      <c r="E119" s="15">
        <f>+'BRL e USD Chart'!$D119</f>
        <v>37.753453802861934</v>
      </c>
      <c r="F119" s="6">
        <f t="shared" si="4"/>
        <v>-4.678013337314546E-3</v>
      </c>
      <c r="G119" s="6">
        <f t="shared" si="5"/>
        <v>-4.678013337314546E-3</v>
      </c>
      <c r="H119" s="5">
        <f t="shared" si="6"/>
        <v>-5.5607922167853818E-2</v>
      </c>
      <c r="I119" s="5">
        <f t="shared" si="7"/>
        <v>-5.5607922167853818E-2</v>
      </c>
      <c r="J119" s="7"/>
      <c r="K119" s="7"/>
    </row>
    <row r="120" spans="1:11" x14ac:dyDescent="0.3">
      <c r="A120" s="1">
        <v>19207</v>
      </c>
      <c r="B120" s="1"/>
      <c r="C120" s="1">
        <v>38078</v>
      </c>
      <c r="D120" s="15">
        <f>+'BRL e USD Chart'!$D120</f>
        <v>37.61428096329773</v>
      </c>
      <c r="E120" s="15">
        <f>+'BRL e USD Chart'!$D120</f>
        <v>37.61428096329773</v>
      </c>
      <c r="F120" s="6">
        <f t="shared" si="4"/>
        <v>-3.6863604662747962E-3</v>
      </c>
      <c r="G120" s="6">
        <f t="shared" si="5"/>
        <v>-3.6863604662747962E-3</v>
      </c>
      <c r="H120" s="5">
        <f t="shared" si="6"/>
        <v>-4.9962457918583114E-2</v>
      </c>
      <c r="I120" s="5">
        <f t="shared" si="7"/>
        <v>-4.9962457918583114E-2</v>
      </c>
      <c r="J120" s="7"/>
      <c r="K120" s="7"/>
    </row>
    <row r="121" spans="1:11" x14ac:dyDescent="0.3">
      <c r="A121" s="1">
        <v>19238</v>
      </c>
      <c r="B121" s="1"/>
      <c r="C121" s="1">
        <v>38108</v>
      </c>
      <c r="D121" s="15">
        <f>+'BRL e USD Chart'!$D121</f>
        <v>37.423421513578482</v>
      </c>
      <c r="E121" s="15">
        <f>+'BRL e USD Chart'!$D121</f>
        <v>37.423421513578482</v>
      </c>
      <c r="F121" s="6">
        <f t="shared" si="4"/>
        <v>-5.0741219779125712E-3</v>
      </c>
      <c r="G121" s="6">
        <f t="shared" si="5"/>
        <v>-5.0741219779125712E-3</v>
      </c>
      <c r="H121" s="5">
        <f t="shared" si="6"/>
        <v>-4.9017240982873633E-2</v>
      </c>
      <c r="I121" s="5">
        <f t="shared" si="7"/>
        <v>-4.9017240982873633E-2</v>
      </c>
      <c r="J121" s="7"/>
      <c r="K121" s="7"/>
    </row>
    <row r="122" spans="1:11" x14ac:dyDescent="0.3">
      <c r="A122" s="1">
        <v>19268</v>
      </c>
      <c r="B122" s="1"/>
      <c r="C122" s="1">
        <v>38139</v>
      </c>
      <c r="D122" s="15">
        <f>+'BRL e USD Chart'!$D122</f>
        <v>37.159588435685123</v>
      </c>
      <c r="E122" s="15">
        <f>+'BRL e USD Chart'!$D122</f>
        <v>37.159588435685123</v>
      </c>
      <c r="F122" s="6">
        <f t="shared" si="4"/>
        <v>-7.0499453877468365E-3</v>
      </c>
      <c r="G122" s="6">
        <f t="shared" si="5"/>
        <v>-7.0499453877468365E-3</v>
      </c>
      <c r="H122" s="5">
        <f t="shared" si="6"/>
        <v>-5.7138035072385351E-2</v>
      </c>
      <c r="I122" s="5">
        <f t="shared" si="7"/>
        <v>-5.7138035072385351E-2</v>
      </c>
      <c r="J122" s="7"/>
      <c r="K122" s="7"/>
    </row>
    <row r="123" spans="1:11" x14ac:dyDescent="0.3">
      <c r="A123" s="1">
        <v>19299</v>
      </c>
      <c r="B123" s="1"/>
      <c r="C123" s="1">
        <v>38169</v>
      </c>
      <c r="D123" s="15">
        <f>+'BRL e USD Chart'!$D123</f>
        <v>36.824485616574286</v>
      </c>
      <c r="E123" s="15">
        <f>+'BRL e USD Chart'!$D123</f>
        <v>36.824485616574286</v>
      </c>
      <c r="F123" s="6">
        <f t="shared" si="4"/>
        <v>-9.0179367753446815E-3</v>
      </c>
      <c r="G123" s="6">
        <f t="shared" si="5"/>
        <v>-9.0179367753446815E-3</v>
      </c>
      <c r="H123" s="5">
        <f t="shared" si="6"/>
        <v>-6.3771986069299791E-2</v>
      </c>
      <c r="I123" s="5">
        <f t="shared" si="7"/>
        <v>-6.3771986069299791E-2</v>
      </c>
      <c r="J123" s="7"/>
      <c r="K123" s="7"/>
    </row>
    <row r="124" spans="1:11" x14ac:dyDescent="0.3">
      <c r="A124" s="1">
        <v>19329</v>
      </c>
      <c r="B124" s="1"/>
      <c r="C124" s="1">
        <v>38200</v>
      </c>
      <c r="D124" s="15">
        <f>+'BRL e USD Chart'!$D124</f>
        <v>36.572137865303695</v>
      </c>
      <c r="E124" s="15">
        <f>+'BRL e USD Chart'!$D124</f>
        <v>36.572137865303695</v>
      </c>
      <c r="F124" s="6">
        <f t="shared" si="4"/>
        <v>-6.8527162578209122E-3</v>
      </c>
      <c r="G124" s="6">
        <f t="shared" si="5"/>
        <v>-6.8527162578209122E-3</v>
      </c>
      <c r="H124" s="5">
        <f t="shared" si="6"/>
        <v>-6.702632915079465E-2</v>
      </c>
      <c r="I124" s="5">
        <f t="shared" si="7"/>
        <v>-6.702632915079465E-2</v>
      </c>
      <c r="J124" s="7"/>
      <c r="K124" s="7"/>
    </row>
    <row r="125" spans="1:11" x14ac:dyDescent="0.3">
      <c r="A125" s="1">
        <v>19360</v>
      </c>
      <c r="B125" s="1"/>
      <c r="C125" s="1">
        <v>38231</v>
      </c>
      <c r="D125" s="15">
        <f>+'BRL e USD Chart'!$D125</f>
        <v>36.451846770959527</v>
      </c>
      <c r="E125" s="15">
        <f>+'BRL e USD Chart'!$D125</f>
        <v>36.451846770959527</v>
      </c>
      <c r="F125" s="6">
        <f t="shared" si="4"/>
        <v>-3.2891458187980227E-3</v>
      </c>
      <c r="G125" s="6">
        <f t="shared" si="5"/>
        <v>-3.2891458187980227E-3</v>
      </c>
      <c r="H125" s="5">
        <f t="shared" si="6"/>
        <v>-6.2841756720991682E-2</v>
      </c>
      <c r="I125" s="5">
        <f t="shared" si="7"/>
        <v>-6.2841756720991682E-2</v>
      </c>
      <c r="J125" s="7"/>
      <c r="K125" s="7"/>
    </row>
    <row r="126" spans="1:11" x14ac:dyDescent="0.3">
      <c r="A126" s="1">
        <v>19391</v>
      </c>
      <c r="B126" s="1"/>
      <c r="C126" s="1">
        <v>38261</v>
      </c>
      <c r="D126" s="15">
        <f>+'BRL e USD Chart'!$D126</f>
        <v>36.292161261409326</v>
      </c>
      <c r="E126" s="15">
        <f>+'BRL e USD Chart'!$D126</f>
        <v>36.292161261409326</v>
      </c>
      <c r="F126" s="6">
        <f t="shared" si="4"/>
        <v>-4.3807248108322927E-3</v>
      </c>
      <c r="G126" s="6">
        <f t="shared" si="5"/>
        <v>-4.3807248108322927E-3</v>
      </c>
      <c r="H126" s="5">
        <f t="shared" si="6"/>
        <v>-6.4241335937358257E-2</v>
      </c>
      <c r="I126" s="5">
        <f t="shared" si="7"/>
        <v>-6.4241335937358257E-2</v>
      </c>
      <c r="J126" s="7"/>
      <c r="K126" s="7"/>
    </row>
    <row r="127" spans="1:11" x14ac:dyDescent="0.3">
      <c r="A127" s="1">
        <v>19419</v>
      </c>
      <c r="B127" s="1"/>
      <c r="C127" s="1">
        <v>38292</v>
      </c>
      <c r="D127" s="15">
        <f>+'BRL e USD Chart'!$D127</f>
        <v>36.043461377901806</v>
      </c>
      <c r="E127" s="15">
        <f>+'BRL e USD Chart'!$D127</f>
        <v>36.043461377901806</v>
      </c>
      <c r="F127" s="6">
        <f t="shared" si="4"/>
        <v>-6.8527162578209122E-3</v>
      </c>
      <c r="G127" s="6">
        <f t="shared" si="5"/>
        <v>-6.8527162578209122E-3</v>
      </c>
      <c r="H127" s="5">
        <f t="shared" si="6"/>
        <v>-6.7494047551440284E-2</v>
      </c>
      <c r="I127" s="5">
        <f t="shared" si="7"/>
        <v>-6.7494047551440284E-2</v>
      </c>
      <c r="J127" s="7"/>
      <c r="K127" s="7"/>
    </row>
    <row r="128" spans="1:11" x14ac:dyDescent="0.3">
      <c r="A128" s="1">
        <v>19450</v>
      </c>
      <c r="B128" s="1"/>
      <c r="C128" s="1">
        <v>38322</v>
      </c>
      <c r="D128" s="15">
        <f>+'BRL e USD Chart'!$D128</f>
        <v>35.736130654275044</v>
      </c>
      <c r="E128" s="15">
        <f>+'BRL e USD Chart'!$D128</f>
        <v>35.736130654275044</v>
      </c>
      <c r="F128" s="6">
        <f t="shared" si="4"/>
        <v>-8.5266706325598518E-3</v>
      </c>
      <c r="G128" s="6">
        <f t="shared" si="5"/>
        <v>-8.5266706325598518E-3</v>
      </c>
      <c r="H128" s="5">
        <f t="shared" si="6"/>
        <v>-7.0637533807959119E-2</v>
      </c>
      <c r="I128" s="5">
        <f t="shared" si="7"/>
        <v>-7.0637533807959119E-2</v>
      </c>
      <c r="J128" s="7"/>
      <c r="K128" s="7"/>
    </row>
    <row r="129" spans="1:11" x14ac:dyDescent="0.3">
      <c r="A129" s="1">
        <v>19480</v>
      </c>
      <c r="B129" s="1"/>
      <c r="C129" s="1">
        <v>38353</v>
      </c>
      <c r="D129" s="15">
        <f>+'BRL e USD Chart'!$D129</f>
        <v>35.53005632757511</v>
      </c>
      <c r="E129" s="15">
        <f>+'BRL e USD Chart'!$D129</f>
        <v>35.53005632757511</v>
      </c>
      <c r="F129" s="6">
        <f t="shared" si="4"/>
        <v>-5.7665539868760884E-3</v>
      </c>
      <c r="G129" s="6">
        <f t="shared" si="5"/>
        <v>-5.7665539868760884E-3</v>
      </c>
      <c r="H129" s="5">
        <f t="shared" si="6"/>
        <v>-6.8974327962715853E-2</v>
      </c>
      <c r="I129" s="5">
        <f t="shared" si="7"/>
        <v>-6.8974327962715853E-2</v>
      </c>
      <c r="J129" s="7"/>
      <c r="K129" s="7"/>
    </row>
    <row r="130" spans="1:11" x14ac:dyDescent="0.3">
      <c r="A130" s="1">
        <v>19511</v>
      </c>
      <c r="B130" s="1"/>
      <c r="C130" s="1">
        <v>38384</v>
      </c>
      <c r="D130" s="15">
        <f>+'BRL e USD Chart'!$D130</f>
        <v>35.321658542176266</v>
      </c>
      <c r="E130" s="15">
        <f>+'BRL e USD Chart'!$D130</f>
        <v>35.321658542176266</v>
      </c>
      <c r="F130" s="6">
        <f t="shared" si="4"/>
        <v>-5.8653941743713744E-3</v>
      </c>
      <c r="G130" s="6">
        <f t="shared" si="5"/>
        <v>-5.8653941743713744E-3</v>
      </c>
      <c r="H130" s="5">
        <f t="shared" si="6"/>
        <v>-6.8789214994819048E-2</v>
      </c>
      <c r="I130" s="5">
        <f t="shared" si="7"/>
        <v>-6.8789214994819048E-2</v>
      </c>
      <c r="J130" s="7"/>
      <c r="K130" s="7"/>
    </row>
    <row r="131" spans="1:11" x14ac:dyDescent="0.3">
      <c r="A131" s="1">
        <v>19541</v>
      </c>
      <c r="B131" s="1"/>
      <c r="C131" s="1">
        <v>38412</v>
      </c>
      <c r="D131" s="15">
        <f>+'BRL e USD Chart'!$D131</f>
        <v>35.107502775247255</v>
      </c>
      <c r="E131" s="15">
        <f>+'BRL e USD Chart'!$D131</f>
        <v>35.107502775247255</v>
      </c>
      <c r="F131" s="6">
        <f t="shared" ref="F131:F194" si="8">+E131/E130-1</f>
        <v>-6.0630156048107064E-3</v>
      </c>
      <c r="G131" s="6">
        <f t="shared" ref="G131:G194" si="9">+F131</f>
        <v>-6.0630156048107064E-3</v>
      </c>
      <c r="H131" s="5">
        <f t="shared" si="6"/>
        <v>-7.0085005770097242E-2</v>
      </c>
      <c r="I131" s="5">
        <f t="shared" si="7"/>
        <v>-7.0085005770097242E-2</v>
      </c>
      <c r="J131" s="7"/>
      <c r="K131" s="7"/>
    </row>
    <row r="132" spans="1:11" x14ac:dyDescent="0.3">
      <c r="A132" s="1">
        <v>19572</v>
      </c>
      <c r="B132" s="1"/>
      <c r="C132" s="1">
        <v>38443</v>
      </c>
      <c r="D132" s="15">
        <f>+'BRL e USD Chart'!$D132</f>
        <v>34.804701868987074</v>
      </c>
      <c r="E132" s="15">
        <f>+'BRL e USD Chart'!$D132</f>
        <v>34.804701868987074</v>
      </c>
      <c r="F132" s="6">
        <f t="shared" si="8"/>
        <v>-8.6249628234359443E-3</v>
      </c>
      <c r="G132" s="6">
        <f t="shared" si="9"/>
        <v>-8.6249628234359443E-3</v>
      </c>
      <c r="H132" s="5">
        <f t="shared" si="6"/>
        <v>-7.4694478329975555E-2</v>
      </c>
      <c r="I132" s="5">
        <f t="shared" si="7"/>
        <v>-7.4694478329975555E-2</v>
      </c>
      <c r="J132" s="7"/>
      <c r="K132" s="7"/>
    </row>
    <row r="133" spans="1:11" x14ac:dyDescent="0.3">
      <c r="A133" s="1">
        <v>19603</v>
      </c>
      <c r="B133" s="1"/>
      <c r="C133" s="1">
        <v>38473</v>
      </c>
      <c r="D133" s="15">
        <f>+'BRL e USD Chart'!$D133</f>
        <v>34.634990415948927</v>
      </c>
      <c r="E133" s="15">
        <f>+'BRL e USD Chart'!$D133</f>
        <v>34.634990415948927</v>
      </c>
      <c r="F133" s="6">
        <f t="shared" si="8"/>
        <v>-4.8761070753308156E-3</v>
      </c>
      <c r="G133" s="6">
        <f t="shared" si="9"/>
        <v>-4.8761070753308156E-3</v>
      </c>
      <c r="H133" s="5">
        <f t="shared" si="6"/>
        <v>-7.451031960340182E-2</v>
      </c>
      <c r="I133" s="5">
        <f t="shared" si="7"/>
        <v>-7.451031960340182E-2</v>
      </c>
      <c r="J133" s="7"/>
      <c r="K133" s="7"/>
    </row>
    <row r="134" spans="1:11" x14ac:dyDescent="0.3">
      <c r="A134" s="1">
        <v>19633</v>
      </c>
      <c r="B134" s="1"/>
      <c r="C134" s="1">
        <v>38504</v>
      </c>
      <c r="D134" s="15">
        <f>+'BRL e USD Chart'!$D134</f>
        <v>34.641918799708868</v>
      </c>
      <c r="E134" s="15">
        <f>+'BRL e USD Chart'!$D134</f>
        <v>34.641918799708868</v>
      </c>
      <c r="F134" s="6">
        <f t="shared" si="8"/>
        <v>2.000400080015563E-4</v>
      </c>
      <c r="G134" s="6">
        <f t="shared" si="9"/>
        <v>2.000400080015563E-4</v>
      </c>
      <c r="H134" s="5">
        <f t="shared" si="6"/>
        <v>-6.775289345127633E-2</v>
      </c>
      <c r="I134" s="5">
        <f t="shared" si="7"/>
        <v>-6.775289345127633E-2</v>
      </c>
      <c r="J134" s="7"/>
      <c r="K134" s="7"/>
    </row>
    <row r="135" spans="1:11" x14ac:dyDescent="0.3">
      <c r="A135" s="1">
        <v>19664</v>
      </c>
      <c r="B135" s="1"/>
      <c r="C135" s="1">
        <v>38534</v>
      </c>
      <c r="D135" s="15">
        <f>+'BRL e USD Chart'!$D135</f>
        <v>34.555529974771936</v>
      </c>
      <c r="E135" s="15">
        <f>+'BRL e USD Chart'!$D135</f>
        <v>34.555529974771936</v>
      </c>
      <c r="F135" s="6">
        <f t="shared" si="8"/>
        <v>-2.4937655860349794E-3</v>
      </c>
      <c r="G135" s="6">
        <f t="shared" si="9"/>
        <v>-2.4937655860349794E-3</v>
      </c>
      <c r="H135" s="5">
        <f t="shared" si="6"/>
        <v>-6.1615406266017692E-2</v>
      </c>
      <c r="I135" s="5">
        <f t="shared" si="7"/>
        <v>-6.1615406266017692E-2</v>
      </c>
      <c r="J135" s="7"/>
      <c r="K135" s="7"/>
    </row>
    <row r="136" spans="1:11" x14ac:dyDescent="0.3">
      <c r="A136" s="1">
        <v>19694</v>
      </c>
      <c r="B136" s="1"/>
      <c r="C136" s="1">
        <v>38565</v>
      </c>
      <c r="D136" s="15">
        <f>+'BRL e USD Chart'!$D136</f>
        <v>34.496885269813248</v>
      </c>
      <c r="E136" s="15">
        <f>+'BRL e USD Chart'!$D136</f>
        <v>34.496885269813248</v>
      </c>
      <c r="F136" s="6">
        <f t="shared" si="8"/>
        <v>-1.6971149046621781E-3</v>
      </c>
      <c r="G136" s="6">
        <f t="shared" si="9"/>
        <v>-1.6971149046621781E-3</v>
      </c>
      <c r="H136" s="5">
        <f t="shared" si="6"/>
        <v>-5.6744087620299033E-2</v>
      </c>
      <c r="I136" s="5">
        <f t="shared" si="7"/>
        <v>-5.6744087620299033E-2</v>
      </c>
      <c r="J136" s="7"/>
      <c r="K136" s="7"/>
    </row>
    <row r="137" spans="1:11" x14ac:dyDescent="0.3">
      <c r="A137" s="1">
        <v>19725</v>
      </c>
      <c r="B137" s="1"/>
      <c r="C137" s="1">
        <v>38596</v>
      </c>
      <c r="D137" s="15">
        <f>+'BRL e USD Chart'!$D137</f>
        <v>34.376567284318135</v>
      </c>
      <c r="E137" s="15">
        <f>+'BRL e USD Chart'!$D137</f>
        <v>34.376567284318135</v>
      </c>
      <c r="F137" s="6">
        <f t="shared" si="8"/>
        <v>-3.4877927254608476E-3</v>
      </c>
      <c r="G137" s="6">
        <f t="shared" si="9"/>
        <v>-3.4877927254608476E-3</v>
      </c>
      <c r="H137" s="5">
        <f t="shared" si="6"/>
        <v>-5.6932080826552989E-2</v>
      </c>
      <c r="I137" s="5">
        <f t="shared" si="7"/>
        <v>-5.6932080826552989E-2</v>
      </c>
      <c r="J137" s="7"/>
      <c r="K137" s="7"/>
    </row>
    <row r="138" spans="1:11" x14ac:dyDescent="0.3">
      <c r="A138" s="1">
        <v>19756</v>
      </c>
      <c r="B138" s="1"/>
      <c r="C138" s="1">
        <v>38626</v>
      </c>
      <c r="D138" s="15">
        <f>+'BRL e USD Chart'!$D138</f>
        <v>34.120662316941079</v>
      </c>
      <c r="E138" s="15">
        <f>+'BRL e USD Chart'!$D138</f>
        <v>34.120662316941079</v>
      </c>
      <c r="F138" s="6">
        <f t="shared" si="8"/>
        <v>-7.4441687344912744E-3</v>
      </c>
      <c r="G138" s="6">
        <f t="shared" si="9"/>
        <v>-7.4441687344912744E-3</v>
      </c>
      <c r="H138" s="5">
        <f t="shared" si="6"/>
        <v>-5.9833828270163592E-2</v>
      </c>
      <c r="I138" s="5">
        <f t="shared" si="7"/>
        <v>-5.9833828270163592E-2</v>
      </c>
      <c r="J138" s="7"/>
      <c r="K138" s="7"/>
    </row>
    <row r="139" spans="1:11" x14ac:dyDescent="0.3">
      <c r="A139" s="1">
        <v>19784</v>
      </c>
      <c r="B139" s="1"/>
      <c r="C139" s="1">
        <v>38657</v>
      </c>
      <c r="D139" s="15">
        <f>+'BRL e USD Chart'!$D139</f>
        <v>33.934025178459557</v>
      </c>
      <c r="E139" s="15">
        <f>+'BRL e USD Chart'!$D139</f>
        <v>33.934025178459557</v>
      </c>
      <c r="F139" s="6">
        <f t="shared" si="8"/>
        <v>-5.4699154649426873E-3</v>
      </c>
      <c r="G139" s="6">
        <f t="shared" si="9"/>
        <v>-5.4699154649426873E-3</v>
      </c>
      <c r="H139" s="5">
        <f t="shared" si="6"/>
        <v>-5.8524795311016953E-2</v>
      </c>
      <c r="I139" s="5">
        <f t="shared" si="7"/>
        <v>-5.8524795311016953E-2</v>
      </c>
      <c r="J139" s="7"/>
      <c r="K139" s="7"/>
    </row>
    <row r="140" spans="1:11" x14ac:dyDescent="0.3">
      <c r="A140" s="1">
        <v>19815</v>
      </c>
      <c r="B140" s="1"/>
      <c r="C140" s="1">
        <v>38687</v>
      </c>
      <c r="D140" s="15">
        <f>+'BRL e USD Chart'!$D140</f>
        <v>33.812300895236696</v>
      </c>
      <c r="E140" s="15">
        <f>+'BRL e USD Chart'!$D140</f>
        <v>33.812300895236696</v>
      </c>
      <c r="F140" s="6">
        <f t="shared" si="8"/>
        <v>-3.5870864886411447E-3</v>
      </c>
      <c r="G140" s="6">
        <f t="shared" si="9"/>
        <v>-3.5870864886411447E-3</v>
      </c>
      <c r="H140" s="5">
        <f t="shared" si="6"/>
        <v>-5.3834305052503084E-2</v>
      </c>
      <c r="I140" s="5">
        <f t="shared" si="7"/>
        <v>-5.3834305052503084E-2</v>
      </c>
      <c r="J140" s="7"/>
      <c r="K140" s="7"/>
    </row>
    <row r="141" spans="1:11" x14ac:dyDescent="0.3">
      <c r="A141" s="1">
        <v>19845</v>
      </c>
      <c r="B141" s="1"/>
      <c r="C141" s="1">
        <v>38718</v>
      </c>
      <c r="D141" s="15">
        <f>+'BRL e USD Chart'!$D141</f>
        <v>33.613978422543688</v>
      </c>
      <c r="E141" s="15">
        <f>+'BRL e USD Chart'!$D141</f>
        <v>33.613978422543688</v>
      </c>
      <c r="F141" s="6">
        <f t="shared" si="8"/>
        <v>-5.8653941743711524E-3</v>
      </c>
      <c r="G141" s="6">
        <f t="shared" si="9"/>
        <v>-5.8653941743711524E-3</v>
      </c>
      <c r="H141" s="5">
        <f t="shared" si="6"/>
        <v>-5.3928366658522298E-2</v>
      </c>
      <c r="I141" s="5">
        <f t="shared" si="7"/>
        <v>-5.3928366658522298E-2</v>
      </c>
      <c r="J141" s="7"/>
      <c r="K141" s="7"/>
    </row>
    <row r="142" spans="1:11" x14ac:dyDescent="0.3">
      <c r="A142" s="1">
        <v>19876</v>
      </c>
      <c r="B142" s="1"/>
      <c r="C142" s="1">
        <v>38749</v>
      </c>
      <c r="D142" s="15">
        <f>+'BRL e USD Chart'!$D142</f>
        <v>33.476723854739255</v>
      </c>
      <c r="E142" s="15">
        <f>+'BRL e USD Chart'!$D142</f>
        <v>33.476723854739255</v>
      </c>
      <c r="F142" s="6">
        <f t="shared" si="8"/>
        <v>-4.0832586395778137E-3</v>
      </c>
      <c r="G142" s="6">
        <f t="shared" si="9"/>
        <v>-4.0832586395778137E-3</v>
      </c>
      <c r="H142" s="5">
        <f t="shared" ref="H142:H205" si="10">+E142/E130-1</f>
        <v>-5.2232391217814533E-2</v>
      </c>
      <c r="I142" s="5">
        <f t="shared" ref="I142:I205" si="11">+H142</f>
        <v>-5.2232391217814533E-2</v>
      </c>
      <c r="J142" s="7"/>
      <c r="K142" s="7"/>
    </row>
    <row r="143" spans="1:11" x14ac:dyDescent="0.3">
      <c r="A143" s="1">
        <v>19906</v>
      </c>
      <c r="B143" s="1"/>
      <c r="C143" s="1">
        <v>38777</v>
      </c>
      <c r="D143" s="15">
        <f>+'BRL e USD Chart'!$D143</f>
        <v>33.333390276550091</v>
      </c>
      <c r="E143" s="15">
        <f>+'BRL e USD Chart'!$D143</f>
        <v>33.333390276550091</v>
      </c>
      <c r="F143" s="6">
        <f t="shared" si="8"/>
        <v>-4.2815891665836103E-3</v>
      </c>
      <c r="G143" s="6">
        <f t="shared" si="9"/>
        <v>-4.2815891665836103E-3</v>
      </c>
      <c r="H143" s="5">
        <f t="shared" si="10"/>
        <v>-5.0533713834753691E-2</v>
      </c>
      <c r="I143" s="5">
        <f t="shared" si="11"/>
        <v>-5.0533713834753691E-2</v>
      </c>
      <c r="J143" s="7"/>
      <c r="K143" s="7"/>
    </row>
    <row r="144" spans="1:11" x14ac:dyDescent="0.3">
      <c r="A144" s="1">
        <v>19937</v>
      </c>
      <c r="B144" s="1"/>
      <c r="C144" s="1">
        <v>38808</v>
      </c>
      <c r="D144" s="15">
        <f>+'BRL e USD Chart'!$D144</f>
        <v>33.263536849166847</v>
      </c>
      <c r="E144" s="15">
        <f>+'BRL e USD Chart'!$D144</f>
        <v>33.263536849166847</v>
      </c>
      <c r="F144" s="6">
        <f t="shared" si="8"/>
        <v>-2.0955992415924163E-3</v>
      </c>
      <c r="G144" s="6">
        <f t="shared" si="9"/>
        <v>-2.0955992415924163E-3</v>
      </c>
      <c r="H144" s="5">
        <f t="shared" si="10"/>
        <v>-4.4280368371535705E-2</v>
      </c>
      <c r="I144" s="5">
        <f t="shared" si="11"/>
        <v>-4.4280368371535705E-2</v>
      </c>
      <c r="J144" s="7"/>
      <c r="K144" s="7"/>
    </row>
    <row r="145" spans="1:11" x14ac:dyDescent="0.3">
      <c r="A145" s="1">
        <v>19968</v>
      </c>
      <c r="B145" s="1"/>
      <c r="C145" s="1">
        <v>38838</v>
      </c>
      <c r="D145" s="15">
        <f>+'BRL e USD Chart'!$D145</f>
        <v>33.230306542624227</v>
      </c>
      <c r="E145" s="15">
        <f>+'BRL e USD Chart'!$D145</f>
        <v>33.230306542624227</v>
      </c>
      <c r="F145" s="6">
        <f t="shared" si="8"/>
        <v>-9.9900099900085415E-4</v>
      </c>
      <c r="G145" s="6">
        <f t="shared" si="9"/>
        <v>-9.9900099900085415E-4</v>
      </c>
      <c r="H145" s="5">
        <f t="shared" si="10"/>
        <v>-4.0556785391165029E-2</v>
      </c>
      <c r="I145" s="5">
        <f t="shared" si="11"/>
        <v>-4.0556785391165029E-2</v>
      </c>
      <c r="J145" s="7"/>
      <c r="K145" s="7"/>
    </row>
    <row r="146" spans="1:11" x14ac:dyDescent="0.3">
      <c r="A146" s="1">
        <v>19998</v>
      </c>
      <c r="B146" s="1"/>
      <c r="C146" s="1">
        <v>38869</v>
      </c>
      <c r="D146" s="15">
        <f>+'BRL e USD Chart'!$D146</f>
        <v>33.300237040409087</v>
      </c>
      <c r="E146" s="15">
        <f>+'BRL e USD Chart'!$D146</f>
        <v>33.300237040409087</v>
      </c>
      <c r="F146" s="6">
        <f t="shared" si="8"/>
        <v>2.1044192804891004E-3</v>
      </c>
      <c r="G146" s="6">
        <f t="shared" si="9"/>
        <v>2.1044192804891004E-3</v>
      </c>
      <c r="H146" s="5">
        <f t="shared" si="10"/>
        <v>-3.8730007048889514E-2</v>
      </c>
      <c r="I146" s="5">
        <f t="shared" si="11"/>
        <v>-3.8730007048889514E-2</v>
      </c>
      <c r="J146" s="7"/>
      <c r="K146" s="7"/>
    </row>
    <row r="147" spans="1:11" x14ac:dyDescent="0.3">
      <c r="A147" s="1">
        <v>20029</v>
      </c>
      <c r="B147" s="1"/>
      <c r="C147" s="1">
        <v>38899</v>
      </c>
      <c r="D147" s="15">
        <f>+'BRL e USD Chart'!$D147</f>
        <v>33.237086575914851</v>
      </c>
      <c r="E147" s="15">
        <f>+'BRL e USD Chart'!$D147</f>
        <v>33.237086575914851</v>
      </c>
      <c r="F147" s="6">
        <f t="shared" si="8"/>
        <v>-1.8963968459925207E-3</v>
      </c>
      <c r="G147" s="6">
        <f t="shared" si="9"/>
        <v>-1.8963968459925207E-3</v>
      </c>
      <c r="H147" s="5">
        <f t="shared" si="10"/>
        <v>-3.8154338822748324E-2</v>
      </c>
      <c r="I147" s="5">
        <f t="shared" si="11"/>
        <v>-3.8154338822748324E-2</v>
      </c>
      <c r="J147" s="7"/>
      <c r="K147" s="7"/>
    </row>
    <row r="148" spans="1:11" x14ac:dyDescent="0.3">
      <c r="A148" s="1">
        <v>20059</v>
      </c>
      <c r="B148" s="1"/>
      <c r="C148" s="1">
        <v>38930</v>
      </c>
      <c r="D148" s="15">
        <f>+'BRL e USD Chart'!$D148</f>
        <v>33.220476337745978</v>
      </c>
      <c r="E148" s="15">
        <f>+'BRL e USD Chart'!$D148</f>
        <v>33.220476337745978</v>
      </c>
      <c r="F148" s="6">
        <f t="shared" si="8"/>
        <v>-4.997501249375258E-4</v>
      </c>
      <c r="G148" s="6">
        <f t="shared" si="9"/>
        <v>-4.997501249375258E-4</v>
      </c>
      <c r="H148" s="5">
        <f t="shared" si="10"/>
        <v>-3.7000700848322743E-2</v>
      </c>
      <c r="I148" s="5">
        <f t="shared" si="11"/>
        <v>-3.7000700848322743E-2</v>
      </c>
      <c r="J148" s="7"/>
      <c r="K148" s="7"/>
    </row>
    <row r="149" spans="1:11" x14ac:dyDescent="0.3">
      <c r="A149" s="1">
        <v>20090</v>
      </c>
      <c r="B149" s="1"/>
      <c r="C149" s="1">
        <v>38961</v>
      </c>
      <c r="D149" s="15">
        <f>+'BRL e USD Chart'!$D149</f>
        <v>33.150859532727246</v>
      </c>
      <c r="E149" s="15">
        <f>+'BRL e USD Chart'!$D149</f>
        <v>33.150859532727246</v>
      </c>
      <c r="F149" s="6">
        <f t="shared" si="8"/>
        <v>-2.0955992415928604E-3</v>
      </c>
      <c r="G149" s="6">
        <f t="shared" si="9"/>
        <v>-2.0955992415928604E-3</v>
      </c>
      <c r="H149" s="5">
        <f t="shared" si="10"/>
        <v>-3.565532711435182E-2</v>
      </c>
      <c r="I149" s="5">
        <f t="shared" si="11"/>
        <v>-3.565532711435182E-2</v>
      </c>
      <c r="J149" s="7"/>
      <c r="K149" s="7"/>
    </row>
    <row r="150" spans="1:11" x14ac:dyDescent="0.3">
      <c r="A150" s="1">
        <v>20121</v>
      </c>
      <c r="B150" s="1"/>
      <c r="C150" s="1">
        <v>38991</v>
      </c>
      <c r="D150" s="15">
        <f>+'BRL e USD Chart'!$D150</f>
        <v>33.041821521705614</v>
      </c>
      <c r="E150" s="15">
        <f>+'BRL e USD Chart'!$D150</f>
        <v>33.041821521705614</v>
      </c>
      <c r="F150" s="6">
        <f t="shared" si="8"/>
        <v>-3.2891458187980227E-3</v>
      </c>
      <c r="G150" s="6">
        <f t="shared" si="9"/>
        <v>-3.2891458187980227E-3</v>
      </c>
      <c r="H150" s="5">
        <f t="shared" si="10"/>
        <v>-3.161840134327687E-2</v>
      </c>
      <c r="I150" s="5">
        <f t="shared" si="11"/>
        <v>-3.161840134327687E-2</v>
      </c>
      <c r="J150" s="7"/>
      <c r="K150" s="7"/>
    </row>
    <row r="151" spans="1:11" x14ac:dyDescent="0.3">
      <c r="A151" s="1">
        <v>20149</v>
      </c>
      <c r="B151" s="1"/>
      <c r="C151" s="1">
        <v>39022</v>
      </c>
      <c r="D151" s="15">
        <f>+'BRL e USD Chart'!$D151</f>
        <v>32.939708425586296</v>
      </c>
      <c r="E151" s="15">
        <f>+'BRL e USD Chart'!$D151</f>
        <v>32.939708425586296</v>
      </c>
      <c r="F151" s="6">
        <f t="shared" si="8"/>
        <v>-3.090419698933311E-3</v>
      </c>
      <c r="G151" s="6">
        <f t="shared" si="9"/>
        <v>-3.090419698933311E-3</v>
      </c>
      <c r="H151" s="5">
        <f t="shared" si="10"/>
        <v>-2.9301467999865438E-2</v>
      </c>
      <c r="I151" s="5">
        <f t="shared" si="11"/>
        <v>-2.9301467999865438E-2</v>
      </c>
      <c r="J151" s="7"/>
      <c r="K151" s="7"/>
    </row>
    <row r="152" spans="1:11" x14ac:dyDescent="0.3">
      <c r="A152" s="1">
        <v>20180</v>
      </c>
      <c r="B152" s="1"/>
      <c r="C152" s="1">
        <v>39052</v>
      </c>
      <c r="D152" s="15">
        <f>+'BRL e USD Chart'!$D152</f>
        <v>32.782353130559613</v>
      </c>
      <c r="E152" s="15">
        <f>+'BRL e USD Chart'!$D152</f>
        <v>32.782353130559613</v>
      </c>
      <c r="F152" s="6">
        <f t="shared" si="8"/>
        <v>-4.7770700636942109E-3</v>
      </c>
      <c r="G152" s="6">
        <f t="shared" si="9"/>
        <v>-4.7770700636942109E-3</v>
      </c>
      <c r="H152" s="5">
        <f t="shared" si="10"/>
        <v>-3.0460741724387508E-2</v>
      </c>
      <c r="I152" s="5">
        <f t="shared" si="11"/>
        <v>-3.0460741724387508E-2</v>
      </c>
      <c r="J152" s="7"/>
      <c r="K152" s="7"/>
    </row>
    <row r="153" spans="1:11" x14ac:dyDescent="0.3">
      <c r="A153" s="1">
        <v>20210</v>
      </c>
      <c r="B153" s="1"/>
      <c r="C153" s="1">
        <v>39083</v>
      </c>
      <c r="D153" s="15">
        <f>+'BRL e USD Chart'!$D153</f>
        <v>32.6387426628431</v>
      </c>
      <c r="E153" s="15">
        <f>+'BRL e USD Chart'!$D153</f>
        <v>32.6387426628431</v>
      </c>
      <c r="F153" s="6">
        <f t="shared" si="8"/>
        <v>-4.3807248108324037E-3</v>
      </c>
      <c r="G153" s="6">
        <f t="shared" si="9"/>
        <v>-4.3807248108324037E-3</v>
      </c>
      <c r="H153" s="5">
        <f t="shared" si="10"/>
        <v>-2.901280376399995E-2</v>
      </c>
      <c r="I153" s="5">
        <f t="shared" si="11"/>
        <v>-2.901280376399995E-2</v>
      </c>
      <c r="J153" s="7"/>
      <c r="K153" s="7"/>
    </row>
    <row r="154" spans="1:11" x14ac:dyDescent="0.3">
      <c r="A154" s="1">
        <v>20241</v>
      </c>
      <c r="B154" s="1"/>
      <c r="C154" s="1">
        <v>39114</v>
      </c>
      <c r="D154" s="15">
        <f>+'BRL e USD Chart'!$D154</f>
        <v>32.495761313065614</v>
      </c>
      <c r="E154" s="15">
        <f>+'BRL e USD Chart'!$D154</f>
        <v>32.495761313065614</v>
      </c>
      <c r="F154" s="6">
        <f t="shared" si="8"/>
        <v>-4.3807248108322927E-3</v>
      </c>
      <c r="G154" s="6">
        <f t="shared" si="9"/>
        <v>-4.3807248108322927E-3</v>
      </c>
      <c r="H154" s="5">
        <f t="shared" si="10"/>
        <v>-2.9302823834560177E-2</v>
      </c>
      <c r="I154" s="5">
        <f t="shared" si="11"/>
        <v>-2.9302823834560177E-2</v>
      </c>
      <c r="J154" s="7"/>
      <c r="K154" s="7"/>
    </row>
    <row r="155" spans="1:11" x14ac:dyDescent="0.3">
      <c r="A155" s="1">
        <v>20271</v>
      </c>
      <c r="B155" s="1"/>
      <c r="C155" s="1">
        <v>39142</v>
      </c>
      <c r="D155" s="15">
        <f>+'BRL e USD Chart'!$D155</f>
        <v>32.375970223239634</v>
      </c>
      <c r="E155" s="15">
        <f>+'BRL e USD Chart'!$D155</f>
        <v>32.375970223239634</v>
      </c>
      <c r="F155" s="6">
        <f t="shared" si="8"/>
        <v>-3.6863604662745741E-3</v>
      </c>
      <c r="G155" s="6">
        <f t="shared" si="9"/>
        <v>-3.6863604662745741E-3</v>
      </c>
      <c r="H155" s="5">
        <f t="shared" si="10"/>
        <v>-2.8722552532677637E-2</v>
      </c>
      <c r="I155" s="5">
        <f t="shared" si="11"/>
        <v>-2.8722552532677637E-2</v>
      </c>
      <c r="J155" s="7"/>
      <c r="K155" s="7"/>
    </row>
    <row r="156" spans="1:11" x14ac:dyDescent="0.3">
      <c r="A156" s="1">
        <v>20302</v>
      </c>
      <c r="B156" s="1"/>
      <c r="C156" s="1">
        <v>39173</v>
      </c>
      <c r="D156" s="15">
        <f>+'BRL e USD Chart'!$D156</f>
        <v>32.295232142882426</v>
      </c>
      <c r="E156" s="15">
        <f>+'BRL e USD Chart'!$D156</f>
        <v>32.295232142882426</v>
      </c>
      <c r="F156" s="6">
        <f t="shared" si="8"/>
        <v>-2.4937655860349794E-3</v>
      </c>
      <c r="G156" s="6">
        <f t="shared" si="9"/>
        <v>-2.4937655860349794E-3</v>
      </c>
      <c r="H156" s="5">
        <f t="shared" si="10"/>
        <v>-2.9110094656355612E-2</v>
      </c>
      <c r="I156" s="5">
        <f t="shared" si="11"/>
        <v>-2.9110094656355612E-2</v>
      </c>
      <c r="J156" s="7"/>
      <c r="K156" s="7"/>
    </row>
    <row r="157" spans="1:11" x14ac:dyDescent="0.3">
      <c r="A157" s="1">
        <v>20333</v>
      </c>
      <c r="B157" s="1"/>
      <c r="C157" s="1">
        <v>39203</v>
      </c>
      <c r="D157" s="15">
        <f>+'BRL e USD Chart'!$D157</f>
        <v>32.205057980536928</v>
      </c>
      <c r="E157" s="15">
        <f>+'BRL e USD Chart'!$D157</f>
        <v>32.205057980536928</v>
      </c>
      <c r="F157" s="6">
        <f t="shared" si="8"/>
        <v>-2.7921818907058471E-3</v>
      </c>
      <c r="G157" s="6">
        <f t="shared" si="9"/>
        <v>-2.7921818907058471E-3</v>
      </c>
      <c r="H157" s="5">
        <f t="shared" si="10"/>
        <v>-3.0852816863793375E-2</v>
      </c>
      <c r="I157" s="5">
        <f t="shared" si="11"/>
        <v>-3.0852816863793375E-2</v>
      </c>
      <c r="J157" s="7"/>
      <c r="K157" s="7"/>
    </row>
    <row r="158" spans="1:11" x14ac:dyDescent="0.3">
      <c r="A158" s="1">
        <v>20363</v>
      </c>
      <c r="B158" s="1"/>
      <c r="C158" s="1">
        <v>39234</v>
      </c>
      <c r="D158" s="15">
        <f>+'BRL e USD Chart'!$D158</f>
        <v>32.115135600854536</v>
      </c>
      <c r="E158" s="15">
        <f>+'BRL e USD Chart'!$D158</f>
        <v>32.115135600854536</v>
      </c>
      <c r="F158" s="6">
        <f t="shared" si="8"/>
        <v>-2.7921818907059581E-3</v>
      </c>
      <c r="G158" s="6">
        <f t="shared" si="9"/>
        <v>-2.7921818907059581E-3</v>
      </c>
      <c r="H158" s="5">
        <f t="shared" si="10"/>
        <v>-3.5588378488611294E-2</v>
      </c>
      <c r="I158" s="5">
        <f t="shared" si="11"/>
        <v>-3.5588378488611294E-2</v>
      </c>
      <c r="J158" s="7"/>
      <c r="K158" s="7"/>
    </row>
    <row r="159" spans="1:11" x14ac:dyDescent="0.3">
      <c r="A159" s="1">
        <v>20394</v>
      </c>
      <c r="B159" s="1"/>
      <c r="C159" s="1">
        <v>39264</v>
      </c>
      <c r="D159" s="15">
        <f>+'BRL e USD Chart'!$D159</f>
        <v>32.038243815696866</v>
      </c>
      <c r="E159" s="15">
        <f>+'BRL e USD Chart'!$D159</f>
        <v>32.038243815696866</v>
      </c>
      <c r="F159" s="6">
        <f t="shared" si="8"/>
        <v>-2.3942537909017458E-3</v>
      </c>
      <c r="G159" s="6">
        <f t="shared" si="9"/>
        <v>-2.3942537909017458E-3</v>
      </c>
      <c r="H159" s="5">
        <f t="shared" si="10"/>
        <v>-3.6069429776276585E-2</v>
      </c>
      <c r="I159" s="5">
        <f t="shared" si="11"/>
        <v>-3.6069429776276585E-2</v>
      </c>
      <c r="J159" s="7"/>
      <c r="K159" s="7"/>
    </row>
    <row r="160" spans="1:11" x14ac:dyDescent="0.3">
      <c r="A160" s="1">
        <v>20424</v>
      </c>
      <c r="B160" s="1"/>
      <c r="C160" s="1">
        <v>39295</v>
      </c>
      <c r="D160" s="15">
        <f>+'BRL e USD Chart'!$D160</f>
        <v>31.888368483822894</v>
      </c>
      <c r="E160" s="15">
        <f>+'BRL e USD Chart'!$D160</f>
        <v>31.888368483822894</v>
      </c>
      <c r="F160" s="6">
        <f t="shared" si="8"/>
        <v>-4.6780133373147681E-3</v>
      </c>
      <c r="G160" s="6">
        <f t="shared" si="9"/>
        <v>-4.6780133373147681E-3</v>
      </c>
      <c r="H160" s="5">
        <f t="shared" si="10"/>
        <v>-4.0098999194948526E-2</v>
      </c>
      <c r="I160" s="5">
        <f t="shared" si="11"/>
        <v>-4.0098999194948526E-2</v>
      </c>
      <c r="J160" s="7"/>
      <c r="K160" s="7"/>
    </row>
    <row r="161" spans="1:11" x14ac:dyDescent="0.3">
      <c r="A161" s="1">
        <v>20455</v>
      </c>
      <c r="B161" s="1"/>
      <c r="C161" s="1">
        <v>39326</v>
      </c>
      <c r="D161" s="15">
        <f>+'BRL e USD Chart'!$D161</f>
        <v>31.831072553227084</v>
      </c>
      <c r="E161" s="15">
        <f>+'BRL e USD Chart'!$D161</f>
        <v>31.831072553227084</v>
      </c>
      <c r="F161" s="6">
        <f t="shared" si="8"/>
        <v>-1.7967658215213289E-3</v>
      </c>
      <c r="G161" s="6">
        <f t="shared" si="9"/>
        <v>-1.7967658215213289E-3</v>
      </c>
      <c r="H161" s="5">
        <f t="shared" si="10"/>
        <v>-3.9811546309900026E-2</v>
      </c>
      <c r="I161" s="5">
        <f t="shared" si="11"/>
        <v>-3.9811546309900026E-2</v>
      </c>
      <c r="J161" s="7"/>
      <c r="K161" s="7"/>
    </row>
    <row r="162" spans="1:11" x14ac:dyDescent="0.3">
      <c r="A162" s="1">
        <v>20486</v>
      </c>
      <c r="B162" s="1"/>
      <c r="C162" s="1">
        <v>39356</v>
      </c>
      <c r="D162" s="15">
        <f>+'BRL e USD Chart'!$D162</f>
        <v>31.735864958352035</v>
      </c>
      <c r="E162" s="15">
        <f>+'BRL e USD Chart'!$D162</f>
        <v>31.735864958352035</v>
      </c>
      <c r="F162" s="6">
        <f t="shared" si="8"/>
        <v>-2.9910269192420236E-3</v>
      </c>
      <c r="G162" s="6">
        <f t="shared" si="9"/>
        <v>-2.9910269192420236E-3</v>
      </c>
      <c r="H162" s="5">
        <f t="shared" si="10"/>
        <v>-3.9524351358646403E-2</v>
      </c>
      <c r="I162" s="5">
        <f t="shared" si="11"/>
        <v>-3.9524351358646403E-2</v>
      </c>
      <c r="J162" s="7"/>
      <c r="K162" s="7"/>
    </row>
    <row r="163" spans="1:11" x14ac:dyDescent="0.3">
      <c r="A163" s="1">
        <v>20515</v>
      </c>
      <c r="B163" s="1"/>
      <c r="C163" s="1">
        <v>39387</v>
      </c>
      <c r="D163" s="15">
        <f>+'BRL e USD Chart'!$D163</f>
        <v>31.615725202582222</v>
      </c>
      <c r="E163" s="15">
        <f>+'BRL e USD Chart'!$D163</f>
        <v>31.615725202582222</v>
      </c>
      <c r="F163" s="6">
        <f t="shared" si="8"/>
        <v>-3.7856146642757382E-3</v>
      </c>
      <c r="G163" s="6">
        <f t="shared" si="9"/>
        <v>-3.7856146642757382E-3</v>
      </c>
      <c r="H163" s="5">
        <f t="shared" si="10"/>
        <v>-4.019413911920533E-2</v>
      </c>
      <c r="I163" s="5">
        <f t="shared" si="11"/>
        <v>-4.019413911920533E-2</v>
      </c>
      <c r="J163" s="7"/>
      <c r="K163" s="7"/>
    </row>
    <row r="164" spans="1:11" x14ac:dyDescent="0.3">
      <c r="A164" s="1">
        <v>20546</v>
      </c>
      <c r="B164" s="1"/>
      <c r="C164" s="1">
        <v>39417</v>
      </c>
      <c r="D164" s="15">
        <f>+'BRL e USD Chart'!$D164</f>
        <v>31.383487395852914</v>
      </c>
      <c r="E164" s="15">
        <f>+'BRL e USD Chart'!$D164</f>
        <v>31.383487395852914</v>
      </c>
      <c r="F164" s="6">
        <f t="shared" si="8"/>
        <v>-7.3456422473693328E-3</v>
      </c>
      <c r="G164" s="6">
        <f t="shared" si="9"/>
        <v>-7.3456422473693328E-3</v>
      </c>
      <c r="H164" s="5">
        <f t="shared" si="10"/>
        <v>-4.2671303342244893E-2</v>
      </c>
      <c r="I164" s="5">
        <f t="shared" si="11"/>
        <v>-4.2671303342244893E-2</v>
      </c>
      <c r="J164" s="7"/>
      <c r="K164" s="7"/>
    </row>
    <row r="165" spans="1:11" x14ac:dyDescent="0.3">
      <c r="A165" s="1">
        <v>20576</v>
      </c>
      <c r="B165" s="1"/>
      <c r="C165" s="1">
        <v>39448</v>
      </c>
      <c r="D165" s="15">
        <f>+'BRL e USD Chart'!$D165</f>
        <v>31.214926791180535</v>
      </c>
      <c r="E165" s="15">
        <f>+'BRL e USD Chart'!$D165</f>
        <v>31.214926791180535</v>
      </c>
      <c r="F165" s="6">
        <f t="shared" si="8"/>
        <v>-5.3709966182615698E-3</v>
      </c>
      <c r="G165" s="6">
        <f t="shared" si="9"/>
        <v>-5.3709966182615698E-3</v>
      </c>
      <c r="H165" s="5">
        <f t="shared" si="10"/>
        <v>-4.3623490229710349E-2</v>
      </c>
      <c r="I165" s="5">
        <f t="shared" si="11"/>
        <v>-4.3623490229710349E-2</v>
      </c>
      <c r="J165" s="7"/>
      <c r="K165" s="7"/>
    </row>
    <row r="166" spans="1:11" x14ac:dyDescent="0.3">
      <c r="A166" s="1">
        <v>20607</v>
      </c>
      <c r="B166" s="1"/>
      <c r="C166" s="1">
        <v>39479</v>
      </c>
      <c r="D166" s="15">
        <f>+'BRL e USD Chart'!$D166</f>
        <v>31.062719465798125</v>
      </c>
      <c r="E166" s="15">
        <f>+'BRL e USD Chart'!$D166</f>
        <v>31.062719465798125</v>
      </c>
      <c r="F166" s="6">
        <f t="shared" si="8"/>
        <v>-4.8761070753308156E-3</v>
      </c>
      <c r="G166" s="6">
        <f t="shared" si="9"/>
        <v>-4.8761070753308156E-3</v>
      </c>
      <c r="H166" s="5">
        <f t="shared" si="10"/>
        <v>-4.4099346787462523E-2</v>
      </c>
      <c r="I166" s="5">
        <f t="shared" si="11"/>
        <v>-4.4099346787462523E-2</v>
      </c>
      <c r="J166" s="7"/>
      <c r="K166" s="7"/>
    </row>
    <row r="167" spans="1:11" x14ac:dyDescent="0.3">
      <c r="A167" s="1">
        <v>20637</v>
      </c>
      <c r="B167" s="1"/>
      <c r="C167" s="1">
        <v>39508</v>
      </c>
      <c r="D167" s="15">
        <f>+'BRL e USD Chart'!$D167</f>
        <v>30.91433067854113</v>
      </c>
      <c r="E167" s="15">
        <f>+'BRL e USD Chart'!$D167</f>
        <v>30.91433067854113</v>
      </c>
      <c r="F167" s="6">
        <f t="shared" si="8"/>
        <v>-4.7770700636942109E-3</v>
      </c>
      <c r="G167" s="6">
        <f t="shared" si="9"/>
        <v>-4.7770700636942109E-3</v>
      </c>
      <c r="H167" s="5">
        <f t="shared" si="10"/>
        <v>-4.5145814461162614E-2</v>
      </c>
      <c r="I167" s="5">
        <f t="shared" si="11"/>
        <v>-4.5145814461162614E-2</v>
      </c>
      <c r="J167" s="7"/>
      <c r="K167" s="7"/>
    </row>
    <row r="168" spans="1:11" x14ac:dyDescent="0.3">
      <c r="A168" s="1">
        <v>20668</v>
      </c>
      <c r="B168" s="1"/>
      <c r="C168" s="1">
        <v>39539</v>
      </c>
      <c r="D168" s="15">
        <f>+'BRL e USD Chart'!$D168</f>
        <v>30.74523190307422</v>
      </c>
      <c r="E168" s="15">
        <f>+'BRL e USD Chart'!$D168</f>
        <v>30.74523190307422</v>
      </c>
      <c r="F168" s="6">
        <f t="shared" si="8"/>
        <v>-5.4699154649429094E-3</v>
      </c>
      <c r="G168" s="6">
        <f t="shared" si="9"/>
        <v>-5.4699154649429094E-3</v>
      </c>
      <c r="H168" s="5">
        <f t="shared" si="10"/>
        <v>-4.7994708102750416E-2</v>
      </c>
      <c r="I168" s="5">
        <f t="shared" si="11"/>
        <v>-4.7994708102750416E-2</v>
      </c>
      <c r="J168" s="7"/>
      <c r="K168" s="7"/>
    </row>
    <row r="169" spans="1:11" x14ac:dyDescent="0.3">
      <c r="A169" s="1">
        <v>20699</v>
      </c>
      <c r="B169" s="1"/>
      <c r="C169" s="1">
        <v>39569</v>
      </c>
      <c r="D169" s="15">
        <f>+'BRL e USD Chart'!$D169</f>
        <v>30.504248341178904</v>
      </c>
      <c r="E169" s="15">
        <f>+'BRL e USD Chart'!$D169</f>
        <v>30.504248341178904</v>
      </c>
      <c r="F169" s="6">
        <f t="shared" si="8"/>
        <v>-7.8380791745213951E-3</v>
      </c>
      <c r="G169" s="6">
        <f t="shared" si="9"/>
        <v>-7.8380791745213951E-3</v>
      </c>
      <c r="H169" s="5">
        <f t="shared" si="10"/>
        <v>-5.2811879437879128E-2</v>
      </c>
      <c r="I169" s="5">
        <f t="shared" si="11"/>
        <v>-5.2811879437879128E-2</v>
      </c>
      <c r="J169" s="7"/>
      <c r="K169" s="7"/>
    </row>
    <row r="170" spans="1:11" x14ac:dyDescent="0.3">
      <c r="A170" s="1">
        <v>20729</v>
      </c>
      <c r="B170" s="1"/>
      <c r="C170" s="1">
        <v>39600</v>
      </c>
      <c r="D170" s="15">
        <f>+'BRL e USD Chart'!$D170</f>
        <v>30.280175045839687</v>
      </c>
      <c r="E170" s="15">
        <f>+'BRL e USD Chart'!$D170</f>
        <v>30.280175045839687</v>
      </c>
      <c r="F170" s="6">
        <f t="shared" si="8"/>
        <v>-7.3456422473695548E-3</v>
      </c>
      <c r="G170" s="6">
        <f t="shared" si="9"/>
        <v>-7.3456422473695548E-3</v>
      </c>
      <c r="H170" s="5">
        <f t="shared" si="10"/>
        <v>-5.7136939349121785E-2</v>
      </c>
      <c r="I170" s="5">
        <f t="shared" si="11"/>
        <v>-5.7136939349121785E-2</v>
      </c>
      <c r="J170" s="7"/>
      <c r="K170" s="7"/>
    </row>
    <row r="171" spans="1:11" x14ac:dyDescent="0.3">
      <c r="A171" s="1">
        <v>20760</v>
      </c>
      <c r="B171" s="1"/>
      <c r="C171" s="1">
        <v>39630</v>
      </c>
      <c r="D171" s="15">
        <f>+'BRL e USD Chart'!$D171</f>
        <v>30.120536203958704</v>
      </c>
      <c r="E171" s="15">
        <f>+'BRL e USD Chart'!$D171</f>
        <v>30.120536203958704</v>
      </c>
      <c r="F171" s="6">
        <f t="shared" si="8"/>
        <v>-5.2720580921118421E-3</v>
      </c>
      <c r="G171" s="6">
        <f t="shared" si="9"/>
        <v>-5.2720580921118421E-3</v>
      </c>
      <c r="H171" s="5">
        <f t="shared" si="10"/>
        <v>-5.9856826821406361E-2</v>
      </c>
      <c r="I171" s="5">
        <f t="shared" si="11"/>
        <v>-5.9856826821406361E-2</v>
      </c>
      <c r="J171" s="7"/>
      <c r="K171" s="7"/>
    </row>
    <row r="172" spans="1:11" x14ac:dyDescent="0.3">
      <c r="A172" s="1">
        <v>20790</v>
      </c>
      <c r="B172" s="1"/>
      <c r="C172" s="1">
        <v>39661</v>
      </c>
      <c r="D172" s="15">
        <f>+'BRL e USD Chart'!$D172</f>
        <v>30.036434188231656</v>
      </c>
      <c r="E172" s="15">
        <f>+'BRL e USD Chart'!$D172</f>
        <v>30.036434188231656</v>
      </c>
      <c r="F172" s="6">
        <f t="shared" si="8"/>
        <v>-2.7921818907059581E-3</v>
      </c>
      <c r="G172" s="6">
        <f t="shared" si="9"/>
        <v>-2.7921818907059581E-3</v>
      </c>
      <c r="H172" s="5">
        <f t="shared" si="10"/>
        <v>-5.8075542388778323E-2</v>
      </c>
      <c r="I172" s="5">
        <f t="shared" si="11"/>
        <v>-5.8075542388778323E-2</v>
      </c>
      <c r="J172" s="7"/>
      <c r="K172" s="7"/>
    </row>
    <row r="173" spans="1:11" x14ac:dyDescent="0.3">
      <c r="A173" s="1">
        <v>20821</v>
      </c>
      <c r="B173" s="1"/>
      <c r="C173" s="1">
        <v>39692</v>
      </c>
      <c r="D173" s="15">
        <f>+'BRL e USD Chart'!$D173</f>
        <v>29.958541979086039</v>
      </c>
      <c r="E173" s="15">
        <f>+'BRL e USD Chart'!$D173</f>
        <v>29.958541979086039</v>
      </c>
      <c r="F173" s="6">
        <f t="shared" si="8"/>
        <v>-2.5932575304207228E-3</v>
      </c>
      <c r="G173" s="6">
        <f t="shared" si="9"/>
        <v>-2.5932575304207228E-3</v>
      </c>
      <c r="H173" s="5">
        <f t="shared" si="10"/>
        <v>-5.8827127832712822E-2</v>
      </c>
      <c r="I173" s="5">
        <f t="shared" si="11"/>
        <v>-5.8827127832712822E-2</v>
      </c>
      <c r="J173" s="7"/>
      <c r="K173" s="7"/>
    </row>
    <row r="174" spans="1:11" x14ac:dyDescent="0.3">
      <c r="A174" s="1">
        <v>20852</v>
      </c>
      <c r="B174" s="1"/>
      <c r="C174" s="1">
        <v>39722</v>
      </c>
      <c r="D174" s="15">
        <f>+'BRL e USD Chart'!$D174</f>
        <v>29.824332482912933</v>
      </c>
      <c r="E174" s="15">
        <f>+'BRL e USD Chart'!$D174</f>
        <v>29.824332482912933</v>
      </c>
      <c r="F174" s="6">
        <f t="shared" si="8"/>
        <v>-4.4798407167744303E-3</v>
      </c>
      <c r="G174" s="6">
        <f t="shared" si="9"/>
        <v>-4.4798407167744303E-3</v>
      </c>
      <c r="H174" s="5">
        <f t="shared" si="10"/>
        <v>-6.0232562684132462E-2</v>
      </c>
      <c r="I174" s="5">
        <f t="shared" si="11"/>
        <v>-6.0232562684132462E-2</v>
      </c>
      <c r="J174" s="7"/>
      <c r="K174" s="7"/>
    </row>
    <row r="175" spans="1:11" x14ac:dyDescent="0.3">
      <c r="A175" s="1">
        <v>20880</v>
      </c>
      <c r="B175" s="1"/>
      <c r="C175" s="1">
        <v>39753</v>
      </c>
      <c r="D175" s="15">
        <f>+'BRL e USD Chart'!$D175</f>
        <v>29.717350022830743</v>
      </c>
      <c r="E175" s="15">
        <f>+'BRL e USD Chart'!$D175</f>
        <v>29.717350022830743</v>
      </c>
      <c r="F175" s="6">
        <f t="shared" si="8"/>
        <v>-3.5870864886408116E-3</v>
      </c>
      <c r="G175" s="6">
        <f t="shared" si="9"/>
        <v>-3.5870864886408116E-3</v>
      </c>
      <c r="H175" s="5">
        <f t="shared" si="10"/>
        <v>-6.0045283402084593E-2</v>
      </c>
      <c r="I175" s="5">
        <f t="shared" si="11"/>
        <v>-6.0045283402084593E-2</v>
      </c>
      <c r="J175" s="7"/>
      <c r="K175" s="7"/>
    </row>
    <row r="176" spans="1:11" x14ac:dyDescent="0.3">
      <c r="A176" s="1">
        <v>20911</v>
      </c>
      <c r="B176" s="1"/>
      <c r="C176" s="1">
        <v>39783</v>
      </c>
      <c r="D176" s="15">
        <f>+'BRL e USD Chart'!$D176</f>
        <v>29.63437377625722</v>
      </c>
      <c r="E176" s="15">
        <f>+'BRL e USD Chart'!$D176</f>
        <v>29.63437377625722</v>
      </c>
      <c r="F176" s="6">
        <f t="shared" si="8"/>
        <v>-2.7921818907060691E-3</v>
      </c>
      <c r="G176" s="6">
        <f t="shared" si="9"/>
        <v>-2.7921818907060691E-3</v>
      </c>
      <c r="H176" s="5">
        <f t="shared" si="10"/>
        <v>-5.5733564518608114E-2</v>
      </c>
      <c r="I176" s="5">
        <f t="shared" si="11"/>
        <v>-5.5733564518608114E-2</v>
      </c>
      <c r="J176" s="7"/>
      <c r="K176" s="7"/>
    </row>
    <row r="177" spans="1:11" x14ac:dyDescent="0.3">
      <c r="A177" s="1">
        <v>20941</v>
      </c>
      <c r="B177" s="1"/>
      <c r="C177" s="1">
        <v>39814</v>
      </c>
      <c r="D177" s="15">
        <f>+'BRL e USD Chart'!$D177</f>
        <v>29.49280829643434</v>
      </c>
      <c r="E177" s="15">
        <f>+'BRL e USD Chart'!$D177</f>
        <v>29.49280829643434</v>
      </c>
      <c r="F177" s="6">
        <f t="shared" si="8"/>
        <v>-4.7770700636940999E-3</v>
      </c>
      <c r="G177" s="6">
        <f t="shared" si="9"/>
        <v>-4.7770700636940999E-3</v>
      </c>
      <c r="H177" s="5">
        <f t="shared" si="10"/>
        <v>-5.516971115347169E-2</v>
      </c>
      <c r="I177" s="5">
        <f t="shared" si="11"/>
        <v>-5.516971115347169E-2</v>
      </c>
      <c r="J177" s="7"/>
      <c r="K177" s="7"/>
    </row>
    <row r="178" spans="1:11" x14ac:dyDescent="0.3">
      <c r="A178" s="1">
        <v>20972</v>
      </c>
      <c r="B178" s="1"/>
      <c r="C178" s="1">
        <v>39845</v>
      </c>
      <c r="D178" s="15">
        <f>+'BRL e USD Chart'!$D178</f>
        <v>29.331485128229076</v>
      </c>
      <c r="E178" s="15">
        <f>+'BRL e USD Chart'!$D178</f>
        <v>29.331485128229076</v>
      </c>
      <c r="F178" s="6">
        <f t="shared" si="8"/>
        <v>-5.4699154649429094E-3</v>
      </c>
      <c r="G178" s="6">
        <f t="shared" si="9"/>
        <v>-5.4699154649429094E-3</v>
      </c>
      <c r="H178" s="5">
        <f t="shared" si="10"/>
        <v>-5.5733508441694557E-2</v>
      </c>
      <c r="I178" s="5">
        <f t="shared" si="11"/>
        <v>-5.5733508441694557E-2</v>
      </c>
      <c r="J178" s="7"/>
      <c r="K178" s="7"/>
    </row>
    <row r="179" spans="1:11" x14ac:dyDescent="0.3">
      <c r="A179" s="1">
        <v>21002</v>
      </c>
      <c r="B179" s="1"/>
      <c r="C179" s="1">
        <v>39873</v>
      </c>
      <c r="D179" s="15">
        <f>+'BRL e USD Chart'!$D179</f>
        <v>29.272939249729621</v>
      </c>
      <c r="E179" s="15">
        <f>+'BRL e USD Chart'!$D179</f>
        <v>29.272939249729621</v>
      </c>
      <c r="F179" s="6">
        <f t="shared" si="8"/>
        <v>-1.9960079840317668E-3</v>
      </c>
      <c r="G179" s="6">
        <f t="shared" si="9"/>
        <v>-1.9960079840317668E-3</v>
      </c>
      <c r="H179" s="5">
        <f t="shared" si="10"/>
        <v>-5.3094839603008648E-2</v>
      </c>
      <c r="I179" s="5">
        <f t="shared" si="11"/>
        <v>-5.3094839603008648E-2</v>
      </c>
      <c r="J179" s="7"/>
      <c r="K179" s="7"/>
    </row>
    <row r="180" spans="1:11" x14ac:dyDescent="0.3">
      <c r="A180" s="1">
        <v>21033</v>
      </c>
      <c r="B180" s="1"/>
      <c r="C180" s="1">
        <v>39904</v>
      </c>
      <c r="D180" s="15">
        <f>+'BRL e USD Chart'!$D180</f>
        <v>29.133100367963397</v>
      </c>
      <c r="E180" s="15">
        <f>+'BRL e USD Chart'!$D180</f>
        <v>29.133100367963397</v>
      </c>
      <c r="F180" s="6">
        <f t="shared" si="8"/>
        <v>-4.7770700636942109E-3</v>
      </c>
      <c r="G180" s="6">
        <f t="shared" si="9"/>
        <v>-4.7770700636942109E-3</v>
      </c>
      <c r="H180" s="5">
        <f t="shared" si="10"/>
        <v>-5.2435172393337059E-2</v>
      </c>
      <c r="I180" s="5">
        <f t="shared" si="11"/>
        <v>-5.2435172393337059E-2</v>
      </c>
      <c r="J180" s="7"/>
      <c r="K180" s="7"/>
    </row>
    <row r="181" spans="1:11" x14ac:dyDescent="0.3">
      <c r="A181" s="1">
        <v>21064</v>
      </c>
      <c r="B181" s="1"/>
      <c r="C181" s="1">
        <v>39934</v>
      </c>
      <c r="D181" s="15">
        <f>+'BRL e USD Chart'!$D181</f>
        <v>28.996815335884744</v>
      </c>
      <c r="E181" s="15">
        <f>+'BRL e USD Chart'!$D181</f>
        <v>28.996815335884744</v>
      </c>
      <c r="F181" s="6">
        <f t="shared" si="8"/>
        <v>-4.678013337314435E-3</v>
      </c>
      <c r="G181" s="6">
        <f t="shared" si="9"/>
        <v>-4.678013337314435E-3</v>
      </c>
      <c r="H181" s="5">
        <f t="shared" si="10"/>
        <v>-4.9417149651880377E-2</v>
      </c>
      <c r="I181" s="5">
        <f t="shared" si="11"/>
        <v>-4.9417149651880377E-2</v>
      </c>
      <c r="J181" s="7"/>
      <c r="K181" s="7"/>
    </row>
    <row r="182" spans="1:11" x14ac:dyDescent="0.3">
      <c r="A182" s="1">
        <v>21094</v>
      </c>
      <c r="B182" s="1"/>
      <c r="C182" s="1">
        <v>39965</v>
      </c>
      <c r="D182" s="15">
        <f>+'BRL e USD Chart'!$D182</f>
        <v>28.892801251379776</v>
      </c>
      <c r="E182" s="15">
        <f>+'BRL e USD Chart'!$D182</f>
        <v>28.892801251379776</v>
      </c>
      <c r="F182" s="6">
        <f t="shared" si="8"/>
        <v>-3.5870864886409226E-3</v>
      </c>
      <c r="G182" s="6">
        <f t="shared" si="9"/>
        <v>-3.5870864886409226E-3</v>
      </c>
      <c r="H182" s="5">
        <f t="shared" si="10"/>
        <v>-4.5817892147572925E-2</v>
      </c>
      <c r="I182" s="5">
        <f t="shared" si="11"/>
        <v>-4.5817892147572925E-2</v>
      </c>
      <c r="J182" s="7"/>
      <c r="K182" s="7"/>
    </row>
    <row r="183" spans="1:11" x14ac:dyDescent="0.3">
      <c r="A183" s="1">
        <v>21125</v>
      </c>
      <c r="B183" s="1"/>
      <c r="C183" s="1">
        <v>39995</v>
      </c>
      <c r="D183" s="15">
        <f>+'BRL e USD Chart'!$D183</f>
        <v>28.823624552453889</v>
      </c>
      <c r="E183" s="15">
        <f>+'BRL e USD Chart'!$D183</f>
        <v>28.823624552453889</v>
      </c>
      <c r="F183" s="6">
        <f t="shared" si="8"/>
        <v>-2.3942537909017458E-3</v>
      </c>
      <c r="G183" s="6">
        <f t="shared" si="9"/>
        <v>-2.3942537909017458E-3</v>
      </c>
      <c r="H183" s="5">
        <f t="shared" si="10"/>
        <v>-4.3057389241774602E-2</v>
      </c>
      <c r="I183" s="5">
        <f t="shared" si="11"/>
        <v>-4.3057389241774602E-2</v>
      </c>
      <c r="J183" s="7"/>
      <c r="K183" s="7"/>
    </row>
    <row r="184" spans="1:11" x14ac:dyDescent="0.3">
      <c r="A184" s="1">
        <v>21155</v>
      </c>
      <c r="B184" s="1"/>
      <c r="C184" s="1">
        <v>40026</v>
      </c>
      <c r="D184" s="15">
        <f>+'BRL e USD Chart'!$D184</f>
        <v>28.780453871646415</v>
      </c>
      <c r="E184" s="15">
        <f>+'BRL e USD Chart'!$D184</f>
        <v>28.780453871646415</v>
      </c>
      <c r="F184" s="6">
        <f t="shared" si="8"/>
        <v>-1.4977533699452872E-3</v>
      </c>
      <c r="G184" s="6">
        <f t="shared" si="9"/>
        <v>-1.4977533699452872E-3</v>
      </c>
      <c r="H184" s="5">
        <f t="shared" si="10"/>
        <v>-4.1815227091015261E-2</v>
      </c>
      <c r="I184" s="5">
        <f t="shared" si="11"/>
        <v>-4.1815227091015261E-2</v>
      </c>
      <c r="J184" s="7"/>
      <c r="K184" s="7"/>
    </row>
    <row r="185" spans="1:11" x14ac:dyDescent="0.3">
      <c r="A185" s="1">
        <v>21186</v>
      </c>
      <c r="B185" s="1"/>
      <c r="C185" s="1">
        <v>40057</v>
      </c>
      <c r="D185" s="15">
        <f>+'BRL e USD Chart'!$D185</f>
        <v>28.711546160860355</v>
      </c>
      <c r="E185" s="15">
        <f>+'BRL e USD Chart'!$D185</f>
        <v>28.711546160860355</v>
      </c>
      <c r="F185" s="6">
        <f t="shared" si="8"/>
        <v>-2.3942537909016348E-3</v>
      </c>
      <c r="G185" s="6">
        <f t="shared" si="9"/>
        <v>-2.3942537909016348E-3</v>
      </c>
      <c r="H185" s="5">
        <f t="shared" si="10"/>
        <v>-4.1624048963938565E-2</v>
      </c>
      <c r="I185" s="5">
        <f t="shared" si="11"/>
        <v>-4.1624048963938565E-2</v>
      </c>
      <c r="J185" s="7"/>
      <c r="K185" s="7"/>
    </row>
    <row r="186" spans="1:11" x14ac:dyDescent="0.3">
      <c r="A186" s="1">
        <v>21217</v>
      </c>
      <c r="B186" s="1"/>
      <c r="C186" s="1">
        <v>40087</v>
      </c>
      <c r="D186" s="15">
        <f>+'BRL e USD Chart'!$D186</f>
        <v>28.631378301615833</v>
      </c>
      <c r="E186" s="15">
        <f>+'BRL e USD Chart'!$D186</f>
        <v>28.631378301615833</v>
      </c>
      <c r="F186" s="6">
        <f t="shared" si="8"/>
        <v>-2.7921818907059581E-3</v>
      </c>
      <c r="G186" s="6">
        <f t="shared" si="9"/>
        <v>-2.7921818907059581E-3</v>
      </c>
      <c r="H186" s="5">
        <f t="shared" si="10"/>
        <v>-3.9999358979134647E-2</v>
      </c>
      <c r="I186" s="5">
        <f t="shared" si="11"/>
        <v>-3.9999358979134647E-2</v>
      </c>
      <c r="J186" s="7"/>
      <c r="K186" s="7"/>
    </row>
    <row r="187" spans="1:11" x14ac:dyDescent="0.3">
      <c r="A187" s="1">
        <v>21245</v>
      </c>
      <c r="B187" s="1"/>
      <c r="C187" s="1">
        <v>40118</v>
      </c>
      <c r="D187" s="15">
        <f>+'BRL e USD Chart'!$D187</f>
        <v>28.514468978802739</v>
      </c>
      <c r="E187" s="15">
        <f>+'BRL e USD Chart'!$D187</f>
        <v>28.514468978802739</v>
      </c>
      <c r="F187" s="6">
        <f t="shared" si="8"/>
        <v>-4.0832586395778137E-3</v>
      </c>
      <c r="G187" s="6">
        <f t="shared" si="9"/>
        <v>-4.0832586395778137E-3</v>
      </c>
      <c r="H187" s="5">
        <f t="shared" si="10"/>
        <v>-4.0477399334189479E-2</v>
      </c>
      <c r="I187" s="5">
        <f t="shared" si="11"/>
        <v>-4.0477399334189479E-2</v>
      </c>
      <c r="J187" s="7"/>
      <c r="K187" s="7"/>
    </row>
    <row r="188" spans="1:11" x14ac:dyDescent="0.3">
      <c r="A188" s="1">
        <v>21276</v>
      </c>
      <c r="B188" s="1"/>
      <c r="C188" s="1">
        <v>40148</v>
      </c>
      <c r="D188" s="15">
        <f>+'BRL e USD Chart'!$D188</f>
        <v>28.409354367642464</v>
      </c>
      <c r="E188" s="15">
        <f>+'BRL e USD Chart'!$D188</f>
        <v>28.409354367642464</v>
      </c>
      <c r="F188" s="6">
        <f t="shared" si="8"/>
        <v>-3.6863604662746852E-3</v>
      </c>
      <c r="G188" s="6">
        <f t="shared" si="9"/>
        <v>-3.6863604662746852E-3</v>
      </c>
      <c r="H188" s="5">
        <f t="shared" si="10"/>
        <v>-4.1337786243225039E-2</v>
      </c>
      <c r="I188" s="5">
        <f t="shared" si="11"/>
        <v>-4.1337786243225039E-2</v>
      </c>
      <c r="J188" s="7"/>
      <c r="K188" s="7"/>
    </row>
    <row r="189" spans="1:11" x14ac:dyDescent="0.3">
      <c r="A189" s="1">
        <v>21306</v>
      </c>
      <c r="B189" s="1"/>
      <c r="C189" s="1">
        <v>40179</v>
      </c>
      <c r="D189" s="15">
        <f>+'BRL e USD Chart'!$D189</f>
        <v>28.197870340091772</v>
      </c>
      <c r="E189" s="15">
        <f>+'BRL e USD Chart'!$D189</f>
        <v>28.197870340091772</v>
      </c>
      <c r="F189" s="6">
        <f t="shared" si="8"/>
        <v>-7.4441687344914964E-3</v>
      </c>
      <c r="G189" s="6">
        <f t="shared" si="9"/>
        <v>-7.4441687344914964E-3</v>
      </c>
      <c r="H189" s="5">
        <f t="shared" si="10"/>
        <v>-4.3906905823516529E-2</v>
      </c>
      <c r="I189" s="5">
        <f t="shared" si="11"/>
        <v>-4.3906905823516529E-2</v>
      </c>
      <c r="J189" s="7"/>
      <c r="K189" s="7"/>
    </row>
    <row r="190" spans="1:11" x14ac:dyDescent="0.3">
      <c r="A190" s="1">
        <v>21337</v>
      </c>
      <c r="B190" s="1"/>
      <c r="C190" s="1">
        <v>40210</v>
      </c>
      <c r="D190" s="15">
        <f>+'BRL e USD Chart'!$D190</f>
        <v>27.979629232081535</v>
      </c>
      <c r="E190" s="15">
        <f>+'BRL e USD Chart'!$D190</f>
        <v>27.979629232081535</v>
      </c>
      <c r="F190" s="6">
        <f t="shared" si="8"/>
        <v>-7.7396308791426449E-3</v>
      </c>
      <c r="G190" s="6">
        <f t="shared" si="9"/>
        <v>-7.7396308791426449E-3</v>
      </c>
      <c r="H190" s="5">
        <f t="shared" si="10"/>
        <v>-4.6088900382561748E-2</v>
      </c>
      <c r="I190" s="5">
        <f t="shared" si="11"/>
        <v>-4.6088900382561748E-2</v>
      </c>
      <c r="J190" s="7"/>
      <c r="K190" s="7"/>
    </row>
    <row r="191" spans="1:11" x14ac:dyDescent="0.3">
      <c r="A191" s="1">
        <v>21367</v>
      </c>
      <c r="B191" s="1"/>
      <c r="C191" s="1">
        <v>40238</v>
      </c>
      <c r="D191" s="15">
        <f>+'BRL e USD Chart'!$D191</f>
        <v>27.834887815441238</v>
      </c>
      <c r="E191" s="15">
        <f>+'BRL e USD Chart'!$D191</f>
        <v>27.834887815441238</v>
      </c>
      <c r="F191" s="6">
        <f t="shared" si="8"/>
        <v>-5.1730998806208683E-3</v>
      </c>
      <c r="G191" s="6">
        <f t="shared" si="9"/>
        <v>-5.1730998806208683E-3</v>
      </c>
      <c r="H191" s="5">
        <f t="shared" si="10"/>
        <v>-4.9125624933672007E-2</v>
      </c>
      <c r="I191" s="5">
        <f t="shared" si="11"/>
        <v>-4.9125624933672007E-2</v>
      </c>
      <c r="J191" s="7"/>
      <c r="K191" s="7"/>
    </row>
    <row r="192" spans="1:11" x14ac:dyDescent="0.3">
      <c r="A192" s="1">
        <v>21398</v>
      </c>
      <c r="B192" s="1"/>
      <c r="C192" s="1">
        <v>40269</v>
      </c>
      <c r="D192" s="15">
        <f>+'BRL e USD Chart'!$D192</f>
        <v>27.677128184787943</v>
      </c>
      <c r="E192" s="15">
        <f>+'BRL e USD Chart'!$D192</f>
        <v>27.677128184787943</v>
      </c>
      <c r="F192" s="6">
        <f t="shared" si="8"/>
        <v>-5.667694143382862E-3</v>
      </c>
      <c r="G192" s="6">
        <f t="shared" si="9"/>
        <v>-5.667694143382862E-3</v>
      </c>
      <c r="H192" s="5">
        <f t="shared" si="10"/>
        <v>-4.9976561532617869E-2</v>
      </c>
      <c r="I192" s="5">
        <f t="shared" si="11"/>
        <v>-4.9976561532617869E-2</v>
      </c>
      <c r="J192" s="7"/>
      <c r="K192" s="7"/>
    </row>
    <row r="193" spans="1:11" x14ac:dyDescent="0.3">
      <c r="A193" s="1">
        <v>21429</v>
      </c>
      <c r="B193" s="1"/>
      <c r="C193" s="1">
        <v>40299</v>
      </c>
      <c r="D193" s="15">
        <f>+'BRL e USD Chart'!$D193</f>
        <v>27.558626092589808</v>
      </c>
      <c r="E193" s="15">
        <f>+'BRL e USD Chart'!$D193</f>
        <v>27.558626092589808</v>
      </c>
      <c r="F193" s="6">
        <f t="shared" si="8"/>
        <v>-4.2815891665836103E-3</v>
      </c>
      <c r="G193" s="6">
        <f t="shared" si="9"/>
        <v>-4.2815891665836103E-3</v>
      </c>
      <c r="H193" s="5">
        <f t="shared" si="10"/>
        <v>-4.9598179201255865E-2</v>
      </c>
      <c r="I193" s="5">
        <f t="shared" si="11"/>
        <v>-4.9598179201255865E-2</v>
      </c>
      <c r="J193" s="7"/>
      <c r="K193" s="7"/>
    </row>
    <row r="194" spans="1:11" x14ac:dyDescent="0.3">
      <c r="A194" s="1">
        <v>21459</v>
      </c>
      <c r="B194" s="1"/>
      <c r="C194" s="1">
        <v>40330</v>
      </c>
      <c r="D194" s="15">
        <f>+'BRL e USD Chart'!$D194</f>
        <v>27.558626092589808</v>
      </c>
      <c r="E194" s="15">
        <f>+'BRL e USD Chart'!$D194</f>
        <v>27.558626092589808</v>
      </c>
      <c r="F194" s="6">
        <f t="shared" si="8"/>
        <v>0</v>
      </c>
      <c r="G194" s="6">
        <f t="shared" si="9"/>
        <v>0</v>
      </c>
      <c r="H194" s="5">
        <f t="shared" si="10"/>
        <v>-4.6176732646380336E-2</v>
      </c>
      <c r="I194" s="5">
        <f t="shared" si="11"/>
        <v>-4.6176732646380336E-2</v>
      </c>
      <c r="J194" s="7"/>
      <c r="K194" s="7"/>
    </row>
    <row r="195" spans="1:11" x14ac:dyDescent="0.3">
      <c r="A195" s="1">
        <v>21490</v>
      </c>
      <c r="B195" s="1"/>
      <c r="C195" s="1">
        <v>40360</v>
      </c>
      <c r="D195" s="15">
        <f>+'BRL e USD Chart'!$D195</f>
        <v>27.555870505539257</v>
      </c>
      <c r="E195" s="15">
        <f>+'BRL e USD Chart'!$D195</f>
        <v>27.555870505539257</v>
      </c>
      <c r="F195" s="6">
        <f t="shared" ref="F195:F258" si="12">+E195/E194-1</f>
        <v>-9.9990000999805595E-5</v>
      </c>
      <c r="G195" s="6">
        <f t="shared" ref="G195:G258" si="13">+F195</f>
        <v>-9.9990000999805595E-5</v>
      </c>
      <c r="H195" s="5">
        <f t="shared" si="10"/>
        <v>-4.398315848888279E-2</v>
      </c>
      <c r="I195" s="5">
        <f t="shared" si="11"/>
        <v>-4.398315848888279E-2</v>
      </c>
      <c r="J195" s="7"/>
      <c r="K195" s="7"/>
    </row>
    <row r="196" spans="1:11" x14ac:dyDescent="0.3">
      <c r="A196" s="1">
        <v>21520</v>
      </c>
      <c r="B196" s="1"/>
      <c r="C196" s="1">
        <v>40391</v>
      </c>
      <c r="D196" s="15">
        <f>+'BRL e USD Chart'!$D196</f>
        <v>27.544852564513455</v>
      </c>
      <c r="E196" s="15">
        <f>+'BRL e USD Chart'!$D196</f>
        <v>27.544852564513455</v>
      </c>
      <c r="F196" s="6">
        <f t="shared" si="12"/>
        <v>-3.9984006397431049E-4</v>
      </c>
      <c r="G196" s="6">
        <f t="shared" si="13"/>
        <v>-3.9984006397431049E-4</v>
      </c>
      <c r="H196" s="5">
        <f t="shared" si="10"/>
        <v>-4.2931960442438855E-2</v>
      </c>
      <c r="I196" s="5">
        <f t="shared" si="11"/>
        <v>-4.2931960442438855E-2</v>
      </c>
      <c r="J196" s="7"/>
      <c r="K196" s="7"/>
    </row>
    <row r="197" spans="1:11" x14ac:dyDescent="0.3">
      <c r="A197" s="1">
        <v>21551</v>
      </c>
      <c r="B197" s="1"/>
      <c r="C197" s="1">
        <v>40422</v>
      </c>
      <c r="D197" s="15">
        <f>+'BRL e USD Chart'!$D197</f>
        <v>27.421456012457398</v>
      </c>
      <c r="E197" s="15">
        <f>+'BRL e USD Chart'!$D197</f>
        <v>27.421456012457398</v>
      </c>
      <c r="F197" s="6">
        <f t="shared" si="12"/>
        <v>-4.4798407167744303E-3</v>
      </c>
      <c r="G197" s="6">
        <f t="shared" si="13"/>
        <v>-4.4798407167744303E-3</v>
      </c>
      <c r="H197" s="5">
        <f t="shared" si="10"/>
        <v>-4.4932799549527891E-2</v>
      </c>
      <c r="I197" s="5">
        <f t="shared" si="11"/>
        <v>-4.4932799549527891E-2</v>
      </c>
      <c r="J197" s="7"/>
      <c r="K197" s="7"/>
    </row>
    <row r="198" spans="1:11" x14ac:dyDescent="0.3">
      <c r="A198" s="1">
        <v>21582</v>
      </c>
      <c r="B198" s="1"/>
      <c r="C198" s="1">
        <v>40452</v>
      </c>
      <c r="D198" s="15">
        <f>+'BRL e USD Chart'!$D198</f>
        <v>27.217326066955231</v>
      </c>
      <c r="E198" s="15">
        <f>+'BRL e USD Chart'!$D198</f>
        <v>27.217326066955231</v>
      </c>
      <c r="F198" s="6">
        <f t="shared" si="12"/>
        <v>-7.4441687344913854E-3</v>
      </c>
      <c r="G198" s="6">
        <f t="shared" si="13"/>
        <v>-7.4441687344913854E-3</v>
      </c>
      <c r="H198" s="5">
        <f t="shared" si="10"/>
        <v>-4.9388199889098594E-2</v>
      </c>
      <c r="I198" s="5">
        <f t="shared" si="11"/>
        <v>-4.9388199889098594E-2</v>
      </c>
      <c r="J198" s="7"/>
      <c r="K198" s="7"/>
    </row>
    <row r="199" spans="1:11" x14ac:dyDescent="0.3">
      <c r="A199" s="1">
        <v>21610</v>
      </c>
      <c r="B199" s="1"/>
      <c r="C199" s="1">
        <v>40483</v>
      </c>
      <c r="D199" s="15">
        <f>+'BRL e USD Chart'!$D199</f>
        <v>26.993281827784617</v>
      </c>
      <c r="E199" s="15">
        <f>+'BRL e USD Chart'!$D199</f>
        <v>26.993281827784617</v>
      </c>
      <c r="F199" s="6">
        <f t="shared" si="12"/>
        <v>-8.2316770802340899E-3</v>
      </c>
      <c r="G199" s="6">
        <f t="shared" si="13"/>
        <v>-8.2316770802340899E-3</v>
      </c>
      <c r="H199" s="5">
        <f t="shared" si="10"/>
        <v>-5.3347903906222127E-2</v>
      </c>
      <c r="I199" s="5">
        <f t="shared" si="11"/>
        <v>-5.3347903906222127E-2</v>
      </c>
      <c r="J199" s="7"/>
      <c r="K199" s="7"/>
    </row>
    <row r="200" spans="1:11" x14ac:dyDescent="0.3">
      <c r="A200" s="1">
        <v>21641</v>
      </c>
      <c r="B200" s="1"/>
      <c r="C200" s="1">
        <v>40513</v>
      </c>
      <c r="D200" s="15">
        <f>+'BRL e USD Chart'!$D200</f>
        <v>26.824288808292376</v>
      </c>
      <c r="E200" s="15">
        <f>+'BRL e USD Chart'!$D200</f>
        <v>26.824288808292376</v>
      </c>
      <c r="F200" s="6">
        <f t="shared" si="12"/>
        <v>-6.2605584815661475E-3</v>
      </c>
      <c r="G200" s="6">
        <f t="shared" si="13"/>
        <v>-6.2605584815661475E-3</v>
      </c>
      <c r="H200" s="5">
        <f t="shared" si="10"/>
        <v>-5.5793790271961852E-2</v>
      </c>
      <c r="I200" s="5">
        <f t="shared" si="11"/>
        <v>-5.5793790271961852E-2</v>
      </c>
      <c r="J200" s="7"/>
      <c r="K200" s="7"/>
    </row>
    <row r="201" spans="1:11" x14ac:dyDescent="0.3">
      <c r="A201" s="1">
        <v>21671</v>
      </c>
      <c r="B201" s="1"/>
      <c r="C201" s="1">
        <v>40544</v>
      </c>
      <c r="D201" s="15">
        <f>+'BRL e USD Chart'!$D201</f>
        <v>26.603479924915575</v>
      </c>
      <c r="E201" s="15">
        <f>+'BRL e USD Chart'!$D201</f>
        <v>26.603479924915575</v>
      </c>
      <c r="F201" s="6">
        <f t="shared" si="12"/>
        <v>-8.2316770802340899E-3</v>
      </c>
      <c r="G201" s="6">
        <f t="shared" si="13"/>
        <v>-8.2316770802340899E-3</v>
      </c>
      <c r="H201" s="5">
        <f t="shared" si="10"/>
        <v>-5.6542937319251751E-2</v>
      </c>
      <c r="I201" s="5">
        <f t="shared" si="11"/>
        <v>-5.6542937319251751E-2</v>
      </c>
      <c r="J201" s="7"/>
      <c r="K201" s="7"/>
    </row>
    <row r="202" spans="1:11" x14ac:dyDescent="0.3">
      <c r="A202" s="1">
        <v>21702</v>
      </c>
      <c r="B202" s="1"/>
      <c r="C202" s="1">
        <v>40575</v>
      </c>
      <c r="D202" s="15">
        <f>+'BRL e USD Chart'!$D202</f>
        <v>26.392341195352756</v>
      </c>
      <c r="E202" s="15">
        <f>+'BRL e USD Chart'!$D202</f>
        <v>26.392341195352756</v>
      </c>
      <c r="F202" s="6">
        <f t="shared" si="12"/>
        <v>-7.9365079365077973E-3</v>
      </c>
      <c r="G202" s="6">
        <f t="shared" si="13"/>
        <v>-7.9365079365077973E-3</v>
      </c>
      <c r="H202" s="5">
        <f t="shared" si="10"/>
        <v>-5.673013118089465E-2</v>
      </c>
      <c r="I202" s="5">
        <f t="shared" si="11"/>
        <v>-5.673013118089465E-2</v>
      </c>
      <c r="J202" s="7"/>
      <c r="K202" s="7"/>
    </row>
    <row r="203" spans="1:11" x14ac:dyDescent="0.3">
      <c r="A203" s="1">
        <v>21732</v>
      </c>
      <c r="B203" s="1"/>
      <c r="C203" s="1">
        <v>40603</v>
      </c>
      <c r="D203" s="15">
        <f>+'BRL e USD Chart'!$D203</f>
        <v>26.185475935462598</v>
      </c>
      <c r="E203" s="15">
        <f>+'BRL e USD Chart'!$D203</f>
        <v>26.185475935462598</v>
      </c>
      <c r="F203" s="6">
        <f t="shared" si="12"/>
        <v>-7.8380791745213951E-3</v>
      </c>
      <c r="G203" s="6">
        <f t="shared" si="13"/>
        <v>-7.8380791745213951E-3</v>
      </c>
      <c r="H203" s="5">
        <f t="shared" si="10"/>
        <v>-5.9256997582136428E-2</v>
      </c>
      <c r="I203" s="5">
        <f t="shared" si="11"/>
        <v>-5.9256997582136428E-2</v>
      </c>
      <c r="J203" s="7"/>
      <c r="K203" s="7"/>
    </row>
    <row r="204" spans="1:11" x14ac:dyDescent="0.3">
      <c r="A204" s="1">
        <v>21763</v>
      </c>
      <c r="B204" s="1"/>
      <c r="C204" s="1">
        <v>40634</v>
      </c>
      <c r="D204" s="15">
        <f>+'BRL e USD Chart'!$D204</f>
        <v>25.985388444440407</v>
      </c>
      <c r="E204" s="15">
        <f>+'BRL e USD Chart'!$D204</f>
        <v>25.985388444440407</v>
      </c>
      <c r="F204" s="6">
        <f t="shared" si="12"/>
        <v>-7.6411630445569756E-3</v>
      </c>
      <c r="G204" s="6">
        <f t="shared" si="13"/>
        <v>-7.6411630445569756E-3</v>
      </c>
      <c r="H204" s="5">
        <f t="shared" si="10"/>
        <v>-6.1124106845643067E-2</v>
      </c>
      <c r="I204" s="5">
        <f t="shared" si="11"/>
        <v>-6.1124106845643067E-2</v>
      </c>
      <c r="J204" s="7"/>
      <c r="K204" s="7"/>
    </row>
    <row r="205" spans="1:11" x14ac:dyDescent="0.3">
      <c r="A205" s="1">
        <v>21794</v>
      </c>
      <c r="B205" s="1"/>
      <c r="C205" s="1">
        <v>40664</v>
      </c>
      <c r="D205" s="15">
        <f>+'BRL e USD Chart'!$D205</f>
        <v>25.863828450722018</v>
      </c>
      <c r="E205" s="15">
        <f>+'BRL e USD Chart'!$D205</f>
        <v>25.863828450722018</v>
      </c>
      <c r="F205" s="6">
        <f t="shared" si="12"/>
        <v>-4.678013337314435E-3</v>
      </c>
      <c r="G205" s="6">
        <f t="shared" si="13"/>
        <v>-4.678013337314435E-3</v>
      </c>
      <c r="H205" s="5">
        <f t="shared" si="10"/>
        <v>-6.1497900373324588E-2</v>
      </c>
      <c r="I205" s="5">
        <f t="shared" si="11"/>
        <v>-6.1497900373324588E-2</v>
      </c>
      <c r="J205" s="7"/>
      <c r="K205" s="7"/>
    </row>
    <row r="206" spans="1:11" x14ac:dyDescent="0.3">
      <c r="A206" s="1">
        <v>21824</v>
      </c>
      <c r="B206" s="1"/>
      <c r="C206" s="1">
        <v>40695</v>
      </c>
      <c r="D206" s="15">
        <f>+'BRL e USD Chart'!$D206</f>
        <v>25.825090814500268</v>
      </c>
      <c r="E206" s="15">
        <f>+'BRL e USD Chart'!$D206</f>
        <v>25.825090814500268</v>
      </c>
      <c r="F206" s="6">
        <f t="shared" si="12"/>
        <v>-1.4977533699450651E-3</v>
      </c>
      <c r="G206" s="6">
        <f t="shared" si="13"/>
        <v>-1.4977533699450651E-3</v>
      </c>
      <c r="H206" s="5">
        <f t="shared" ref="H206:H269" si="14">+E206/E194-1</f>
        <v>-6.2903545055740917E-2</v>
      </c>
      <c r="I206" s="5">
        <f t="shared" ref="I206:I269" si="15">+H206</f>
        <v>-6.2903545055740917E-2</v>
      </c>
      <c r="J206" s="7"/>
      <c r="K206" s="7"/>
    </row>
    <row r="207" spans="1:11" x14ac:dyDescent="0.3">
      <c r="A207" s="1">
        <v>21855</v>
      </c>
      <c r="B207" s="1"/>
      <c r="C207" s="1">
        <v>40725</v>
      </c>
      <c r="D207" s="15">
        <f>+'BRL e USD Chart'!$D207</f>
        <v>25.783836675818954</v>
      </c>
      <c r="E207" s="15">
        <f>+'BRL e USD Chart'!$D207</f>
        <v>25.783836675818954</v>
      </c>
      <c r="F207" s="6">
        <f t="shared" si="12"/>
        <v>-1.5974440894570563E-3</v>
      </c>
      <c r="G207" s="6">
        <f t="shared" si="13"/>
        <v>-1.5974440894570563E-3</v>
      </c>
      <c r="H207" s="5">
        <f t="shared" si="14"/>
        <v>-6.4306944299367785E-2</v>
      </c>
      <c r="I207" s="5">
        <f t="shared" si="15"/>
        <v>-6.4306944299367785E-2</v>
      </c>
      <c r="J207" s="7"/>
      <c r="K207" s="7"/>
    </row>
    <row r="208" spans="1:11" x14ac:dyDescent="0.3">
      <c r="A208" s="1">
        <v>21885</v>
      </c>
      <c r="B208" s="1"/>
      <c r="C208" s="1">
        <v>40756</v>
      </c>
      <c r="D208" s="15">
        <f>+'BRL e USD Chart'!$D208</f>
        <v>25.688788159628327</v>
      </c>
      <c r="E208" s="15">
        <f>+'BRL e USD Chart'!$D208</f>
        <v>25.688788159628327</v>
      </c>
      <c r="F208" s="6">
        <f t="shared" si="12"/>
        <v>-3.6863604662747962E-3</v>
      </c>
      <c r="G208" s="6">
        <f t="shared" si="13"/>
        <v>-3.6863604662747962E-3</v>
      </c>
      <c r="H208" s="5">
        <f t="shared" si="14"/>
        <v>-6.7383348686945954E-2</v>
      </c>
      <c r="I208" s="5">
        <f t="shared" si="15"/>
        <v>-6.7383348686945954E-2</v>
      </c>
      <c r="J208" s="7"/>
      <c r="K208" s="7"/>
    </row>
    <row r="209" spans="1:11" x14ac:dyDescent="0.3">
      <c r="A209" s="1">
        <v>21916</v>
      </c>
      <c r="B209" s="1"/>
      <c r="C209" s="1">
        <v>40787</v>
      </c>
      <c r="D209" s="15">
        <f>+'BRL e USD Chart'!$D209</f>
        <v>25.553355376134814</v>
      </c>
      <c r="E209" s="15">
        <f>+'BRL e USD Chart'!$D209</f>
        <v>25.553355376134814</v>
      </c>
      <c r="F209" s="6">
        <f t="shared" si="12"/>
        <v>-5.272058092111731E-3</v>
      </c>
      <c r="G209" s="6">
        <f t="shared" si="13"/>
        <v>-5.272058092111731E-3</v>
      </c>
      <c r="H209" s="5">
        <f t="shared" si="14"/>
        <v>-6.8125508560665682E-2</v>
      </c>
      <c r="I209" s="5">
        <f t="shared" si="15"/>
        <v>-6.8125508560665682E-2</v>
      </c>
      <c r="J209" s="7"/>
      <c r="K209" s="7"/>
    </row>
    <row r="210" spans="1:11" x14ac:dyDescent="0.3">
      <c r="A210" s="1">
        <v>21947</v>
      </c>
      <c r="B210" s="1"/>
      <c r="C210" s="1">
        <v>40817</v>
      </c>
      <c r="D210" s="15">
        <f>+'BRL e USD Chart'!$D210</f>
        <v>25.443946406586491</v>
      </c>
      <c r="E210" s="15">
        <f>+'BRL e USD Chart'!$D210</f>
        <v>25.443946406586491</v>
      </c>
      <c r="F210" s="6">
        <f t="shared" si="12"/>
        <v>-4.2815891665837214E-3</v>
      </c>
      <c r="G210" s="6">
        <f t="shared" si="13"/>
        <v>-4.2815891665837214E-3</v>
      </c>
      <c r="H210" s="5">
        <f t="shared" si="14"/>
        <v>-6.5156277879986679E-2</v>
      </c>
      <c r="I210" s="5">
        <f t="shared" si="15"/>
        <v>-6.5156277879986679E-2</v>
      </c>
      <c r="J210" s="7"/>
      <c r="K210" s="7"/>
    </row>
    <row r="211" spans="1:11" x14ac:dyDescent="0.3">
      <c r="A211" s="1">
        <v>21976</v>
      </c>
      <c r="B211" s="1"/>
      <c r="C211" s="1">
        <v>40848</v>
      </c>
      <c r="D211" s="15">
        <f>+'BRL e USD Chart'!$D211</f>
        <v>25.312322330468056</v>
      </c>
      <c r="E211" s="15">
        <f>+'BRL e USD Chart'!$D211</f>
        <v>25.312322330468056</v>
      </c>
      <c r="F211" s="6">
        <f t="shared" si="12"/>
        <v>-5.1730998806207573E-3</v>
      </c>
      <c r="G211" s="6">
        <f t="shared" si="13"/>
        <v>-5.1730998806207573E-3</v>
      </c>
      <c r="H211" s="5">
        <f t="shared" si="14"/>
        <v>-6.2273254065251193E-2</v>
      </c>
      <c r="I211" s="5">
        <f t="shared" si="15"/>
        <v>-6.2273254065251193E-2</v>
      </c>
      <c r="J211" s="7"/>
      <c r="K211" s="7"/>
    </row>
    <row r="212" spans="1:11" x14ac:dyDescent="0.3">
      <c r="A212" s="1">
        <v>22007</v>
      </c>
      <c r="B212" s="1"/>
      <c r="C212" s="1">
        <v>40878</v>
      </c>
      <c r="D212" s="15">
        <f>+'BRL e USD Chart'!$D212</f>
        <v>25.186390378575179</v>
      </c>
      <c r="E212" s="15">
        <f>+'BRL e USD Chart'!$D212</f>
        <v>25.186390378575179</v>
      </c>
      <c r="F212" s="6">
        <f t="shared" si="12"/>
        <v>-4.9751243781095411E-3</v>
      </c>
      <c r="G212" s="6">
        <f t="shared" si="13"/>
        <v>-4.9751243781095411E-3</v>
      </c>
      <c r="H212" s="5">
        <f t="shared" si="14"/>
        <v>-6.1060274194887909E-2</v>
      </c>
      <c r="I212" s="5">
        <f t="shared" si="15"/>
        <v>-6.1060274194887909E-2</v>
      </c>
      <c r="J212" s="7"/>
      <c r="K212" s="7"/>
    </row>
    <row r="213" spans="1:11" x14ac:dyDescent="0.3">
      <c r="A213" s="1">
        <v>22037</v>
      </c>
      <c r="B213" s="1"/>
      <c r="C213" s="1">
        <v>40909</v>
      </c>
      <c r="D213" s="15">
        <f>+'BRL e USD Chart'!$D213</f>
        <v>25.046132039155911</v>
      </c>
      <c r="E213" s="15">
        <f>+'BRL e USD Chart'!$D213</f>
        <v>25.046132039155911</v>
      </c>
      <c r="F213" s="6">
        <f t="shared" si="12"/>
        <v>-5.5688146380268311E-3</v>
      </c>
      <c r="G213" s="6">
        <f t="shared" si="13"/>
        <v>-5.5688146380268311E-3</v>
      </c>
      <c r="H213" s="5">
        <f t="shared" si="14"/>
        <v>-5.8539254644695005E-2</v>
      </c>
      <c r="I213" s="5">
        <f t="shared" si="15"/>
        <v>-5.8539254644695005E-2</v>
      </c>
      <c r="J213" s="7"/>
      <c r="K213" s="7"/>
    </row>
    <row r="214" spans="1:11" x14ac:dyDescent="0.3">
      <c r="A214" s="1">
        <v>22068</v>
      </c>
      <c r="B214" s="1"/>
      <c r="C214" s="1">
        <v>40940</v>
      </c>
      <c r="D214" s="15">
        <f>+'BRL e USD Chart'!$D214</f>
        <v>24.933929357049191</v>
      </c>
      <c r="E214" s="15">
        <f>+'BRL e USD Chart'!$D214</f>
        <v>24.933929357049191</v>
      </c>
      <c r="F214" s="6">
        <f t="shared" si="12"/>
        <v>-4.4798407167744303E-3</v>
      </c>
      <c r="G214" s="6">
        <f t="shared" si="13"/>
        <v>-4.4798407167744303E-3</v>
      </c>
      <c r="H214" s="5">
        <f t="shared" si="14"/>
        <v>-5.52589036155825E-2</v>
      </c>
      <c r="I214" s="5">
        <f t="shared" si="15"/>
        <v>-5.52589036155825E-2</v>
      </c>
      <c r="J214" s="7"/>
      <c r="K214" s="7"/>
    </row>
    <row r="215" spans="1:11" x14ac:dyDescent="0.3">
      <c r="A215" s="1">
        <v>22098</v>
      </c>
      <c r="B215" s="1"/>
      <c r="C215" s="1">
        <v>40969</v>
      </c>
      <c r="D215" s="15">
        <f>+'BRL e USD Chart'!$D215</f>
        <v>24.881677833598633</v>
      </c>
      <c r="E215" s="15">
        <f>+'BRL e USD Chart'!$D215</f>
        <v>24.881677833598633</v>
      </c>
      <c r="F215" s="6">
        <f t="shared" si="12"/>
        <v>-2.0955992415926383E-3</v>
      </c>
      <c r="G215" s="6">
        <f t="shared" si="13"/>
        <v>-2.0955992415926383E-3</v>
      </c>
      <c r="H215" s="5">
        <f t="shared" si="14"/>
        <v>-4.9790888089158214E-2</v>
      </c>
      <c r="I215" s="5">
        <f t="shared" si="15"/>
        <v>-4.9790888089158214E-2</v>
      </c>
      <c r="J215" s="7"/>
      <c r="K215" s="7"/>
    </row>
    <row r="216" spans="1:11" x14ac:dyDescent="0.3">
      <c r="A216" s="1">
        <v>22129</v>
      </c>
      <c r="B216" s="1"/>
      <c r="C216" s="1">
        <v>41000</v>
      </c>
      <c r="D216" s="15">
        <f>+'BRL e USD Chart'!$D216</f>
        <v>24.723447767884174</v>
      </c>
      <c r="E216" s="15">
        <f>+'BRL e USD Chart'!$D216</f>
        <v>24.723447767884174</v>
      </c>
      <c r="F216" s="6">
        <f t="shared" si="12"/>
        <v>-6.3593004769475492E-3</v>
      </c>
      <c r="G216" s="6">
        <f t="shared" si="13"/>
        <v>-6.3593004769475492E-3</v>
      </c>
      <c r="H216" s="5">
        <f t="shared" si="14"/>
        <v>-4.8563471708510275E-2</v>
      </c>
      <c r="I216" s="5">
        <f t="shared" si="15"/>
        <v>-4.8563471708510275E-2</v>
      </c>
      <c r="J216" s="7"/>
      <c r="K216" s="7"/>
    </row>
    <row r="217" spans="1:11" x14ac:dyDescent="0.3">
      <c r="A217" s="1">
        <v>22160</v>
      </c>
      <c r="B217" s="1"/>
      <c r="C217" s="1">
        <v>41030</v>
      </c>
      <c r="D217" s="15">
        <f>+'BRL e USD Chart'!$D217</f>
        <v>24.634762622443372</v>
      </c>
      <c r="E217" s="15">
        <f>+'BRL e USD Chart'!$D217</f>
        <v>24.634762622443372</v>
      </c>
      <c r="F217" s="6">
        <f t="shared" si="12"/>
        <v>-3.5870864886411447E-3</v>
      </c>
      <c r="G217" s="6">
        <f t="shared" si="13"/>
        <v>-3.5870864886411447E-3</v>
      </c>
      <c r="H217" s="5">
        <f t="shared" si="14"/>
        <v>-4.7520645701017106E-2</v>
      </c>
      <c r="I217" s="5">
        <f t="shared" si="15"/>
        <v>-4.7520645701017106E-2</v>
      </c>
      <c r="J217" s="7"/>
      <c r="K217" s="7"/>
    </row>
    <row r="218" spans="1:11" x14ac:dyDescent="0.3">
      <c r="A218" s="1">
        <v>22190</v>
      </c>
      <c r="B218" s="1"/>
      <c r="C218" s="1">
        <v>41061</v>
      </c>
      <c r="D218" s="15">
        <f>+'BRL e USD Chart'!$D218</f>
        <v>24.615070565990582</v>
      </c>
      <c r="E218" s="15">
        <f>+'BRL e USD Chart'!$D218</f>
        <v>24.615070565990582</v>
      </c>
      <c r="F218" s="6">
        <f t="shared" si="12"/>
        <v>-7.9936051159057442E-4</v>
      </c>
      <c r="G218" s="6">
        <f t="shared" si="13"/>
        <v>-7.9936051159057442E-4</v>
      </c>
      <c r="H218" s="5">
        <f t="shared" si="14"/>
        <v>-4.6854443115076472E-2</v>
      </c>
      <c r="I218" s="5">
        <f t="shared" si="15"/>
        <v>-4.6854443115076472E-2</v>
      </c>
      <c r="J218" s="7"/>
      <c r="K218" s="7"/>
    </row>
    <row r="219" spans="1:11" x14ac:dyDescent="0.3">
      <c r="A219" s="1">
        <v>22221</v>
      </c>
      <c r="B219" s="1"/>
      <c r="C219" s="1">
        <v>41091</v>
      </c>
      <c r="D219" s="15">
        <f>+'BRL e USD Chart'!$D219</f>
        <v>24.509678946520548</v>
      </c>
      <c r="E219" s="15">
        <f>+'BRL e USD Chart'!$D219</f>
        <v>24.509678946520548</v>
      </c>
      <c r="F219" s="6">
        <f t="shared" si="12"/>
        <v>-4.2815891665834993E-3</v>
      </c>
      <c r="G219" s="6">
        <f t="shared" si="13"/>
        <v>-4.2815891665834993E-3</v>
      </c>
      <c r="H219" s="5">
        <f t="shared" si="14"/>
        <v>-4.9416917478900979E-2</v>
      </c>
      <c r="I219" s="5">
        <f t="shared" si="15"/>
        <v>-4.9416917478900979E-2</v>
      </c>
      <c r="J219" s="7"/>
      <c r="K219" s="7"/>
    </row>
    <row r="220" spans="1:11" x14ac:dyDescent="0.3">
      <c r="A220" s="1">
        <v>22251</v>
      </c>
      <c r="B220" s="1"/>
      <c r="C220" s="1">
        <v>41122</v>
      </c>
      <c r="D220" s="15">
        <f>+'BRL e USD Chart'!$D220</f>
        <v>24.409599588208891</v>
      </c>
      <c r="E220" s="15">
        <f>+'BRL e USD Chart'!$D220</f>
        <v>24.409599588208891</v>
      </c>
      <c r="F220" s="6">
        <f t="shared" si="12"/>
        <v>-4.0832586395777026E-3</v>
      </c>
      <c r="G220" s="6">
        <f t="shared" si="13"/>
        <v>-4.0832586395777026E-3</v>
      </c>
      <c r="H220" s="5">
        <f t="shared" si="14"/>
        <v>-4.9795598121275653E-2</v>
      </c>
      <c r="I220" s="5">
        <f t="shared" si="15"/>
        <v>-4.9795598121275653E-2</v>
      </c>
      <c r="J220" s="7"/>
      <c r="K220" s="7"/>
    </row>
    <row r="221" spans="1:11" x14ac:dyDescent="0.3">
      <c r="A221" s="1">
        <v>22282</v>
      </c>
      <c r="B221" s="1"/>
      <c r="C221" s="1">
        <v>41153</v>
      </c>
      <c r="D221" s="15">
        <f>+'BRL e USD Chart'!$D221</f>
        <v>24.271253443580484</v>
      </c>
      <c r="E221" s="15">
        <f>+'BRL e USD Chart'!$D221</f>
        <v>24.271253443580484</v>
      </c>
      <c r="F221" s="6">
        <f t="shared" si="12"/>
        <v>-5.66769414338264E-3</v>
      </c>
      <c r="G221" s="6">
        <f t="shared" si="13"/>
        <v>-5.66769414338264E-3</v>
      </c>
      <c r="H221" s="5">
        <f t="shared" si="14"/>
        <v>-5.0173525694857668E-2</v>
      </c>
      <c r="I221" s="5">
        <f t="shared" si="15"/>
        <v>-5.0173525694857668E-2</v>
      </c>
      <c r="J221" s="7"/>
      <c r="K221" s="7"/>
    </row>
    <row r="222" spans="1:11" x14ac:dyDescent="0.3">
      <c r="A222" s="1">
        <v>22313</v>
      </c>
      <c r="B222" s="1"/>
      <c r="C222" s="1">
        <v>41183</v>
      </c>
      <c r="D222" s="15">
        <f>+'BRL e USD Chart'!$D222</f>
        <v>24.128892975027817</v>
      </c>
      <c r="E222" s="15">
        <f>+'BRL e USD Chart'!$D222</f>
        <v>24.128892975027817</v>
      </c>
      <c r="F222" s="6">
        <f t="shared" si="12"/>
        <v>-5.8653941743713744E-3</v>
      </c>
      <c r="G222" s="6">
        <f t="shared" si="13"/>
        <v>-5.8653941743713744E-3</v>
      </c>
      <c r="H222" s="5">
        <f t="shared" si="14"/>
        <v>-5.1684334283075506E-2</v>
      </c>
      <c r="I222" s="5">
        <f t="shared" si="15"/>
        <v>-5.1684334283075506E-2</v>
      </c>
      <c r="J222" s="7"/>
      <c r="K222" s="7"/>
    </row>
    <row r="223" spans="1:11" x14ac:dyDescent="0.3">
      <c r="A223" s="1">
        <v>22341</v>
      </c>
      <c r="B223" s="1"/>
      <c r="C223" s="1">
        <v>41214</v>
      </c>
      <c r="D223" s="15">
        <f>+'BRL e USD Chart'!$D223</f>
        <v>23.984983076568408</v>
      </c>
      <c r="E223" s="15">
        <f>+'BRL e USD Chart'!$D223</f>
        <v>23.984983076568408</v>
      </c>
      <c r="F223" s="6">
        <f t="shared" si="12"/>
        <v>-5.9642147117295874E-3</v>
      </c>
      <c r="G223" s="6">
        <f t="shared" si="13"/>
        <v>-5.9642147117295874E-3</v>
      </c>
      <c r="H223" s="5">
        <f t="shared" si="14"/>
        <v>-5.2438462049053114E-2</v>
      </c>
      <c r="I223" s="5">
        <f t="shared" si="15"/>
        <v>-5.2438462049053114E-2</v>
      </c>
      <c r="J223" s="7"/>
      <c r="K223" s="7"/>
    </row>
    <row r="224" spans="1:11" x14ac:dyDescent="0.3">
      <c r="A224" s="1">
        <v>22372</v>
      </c>
      <c r="B224" s="1"/>
      <c r="C224" s="1">
        <v>41244</v>
      </c>
      <c r="D224" s="15">
        <f>+'BRL e USD Chart'!$D224</f>
        <v>23.796986880214714</v>
      </c>
      <c r="E224" s="15">
        <f>+'BRL e USD Chart'!$D224</f>
        <v>23.796986880214714</v>
      </c>
      <c r="F224" s="6">
        <f t="shared" si="12"/>
        <v>-7.8380791745211731E-3</v>
      </c>
      <c r="G224" s="6">
        <f t="shared" si="13"/>
        <v>-7.8380791745211731E-3</v>
      </c>
      <c r="H224" s="5">
        <f t="shared" si="14"/>
        <v>-5.5164852028274813E-2</v>
      </c>
      <c r="I224" s="5">
        <f t="shared" si="15"/>
        <v>-5.5164852028274813E-2</v>
      </c>
      <c r="J224" s="7"/>
      <c r="K224" s="7"/>
    </row>
    <row r="225" spans="1:11" x14ac:dyDescent="0.3">
      <c r="A225" s="1">
        <v>22402</v>
      </c>
      <c r="B225" s="1"/>
      <c r="C225" s="1">
        <v>41275</v>
      </c>
      <c r="D225" s="15">
        <f>+'BRL e USD Chart'!$D225</f>
        <v>23.594077811039771</v>
      </c>
      <c r="E225" s="15">
        <f>+'BRL e USD Chart'!$D225</f>
        <v>23.594077811039771</v>
      </c>
      <c r="F225" s="6">
        <f t="shared" si="12"/>
        <v>-8.5266706325600738E-3</v>
      </c>
      <c r="G225" s="6">
        <f t="shared" si="13"/>
        <v>-8.5266706325600738E-3</v>
      </c>
      <c r="H225" s="5">
        <f t="shared" si="14"/>
        <v>-5.7975188577863768E-2</v>
      </c>
      <c r="I225" s="5">
        <f t="shared" si="15"/>
        <v>-5.7975188577863768E-2</v>
      </c>
      <c r="J225" s="7"/>
      <c r="K225" s="7"/>
    </row>
    <row r="226" spans="1:11" x14ac:dyDescent="0.3">
      <c r="A226" s="1">
        <v>22433</v>
      </c>
      <c r="B226" s="1"/>
      <c r="C226" s="1">
        <v>41306</v>
      </c>
      <c r="D226" s="15">
        <f>+'BRL e USD Chart'!$D226</f>
        <v>23.45335766504947</v>
      </c>
      <c r="E226" s="15">
        <f>+'BRL e USD Chart'!$D226</f>
        <v>23.45335766504947</v>
      </c>
      <c r="F226" s="6">
        <f t="shared" si="12"/>
        <v>-5.9642147117298094E-3</v>
      </c>
      <c r="G226" s="6">
        <f t="shared" si="13"/>
        <v>-5.9642147117298094E-3</v>
      </c>
      <c r="H226" s="5">
        <f t="shared" si="14"/>
        <v>-5.9379798137638606E-2</v>
      </c>
      <c r="I226" s="5">
        <f t="shared" si="15"/>
        <v>-5.9379798137638606E-2</v>
      </c>
      <c r="J226" s="7"/>
      <c r="K226" s="7"/>
    </row>
    <row r="227" spans="1:11" x14ac:dyDescent="0.3">
      <c r="A227" s="1">
        <v>22463</v>
      </c>
      <c r="B227" s="1"/>
      <c r="C227" s="1">
        <v>41334</v>
      </c>
      <c r="D227" s="15">
        <f>+'BRL e USD Chart'!$D227</f>
        <v>23.343642545087565</v>
      </c>
      <c r="E227" s="15">
        <f>+'BRL e USD Chart'!$D227</f>
        <v>23.343642545087565</v>
      </c>
      <c r="F227" s="6">
        <f t="shared" si="12"/>
        <v>-4.678013337314324E-3</v>
      </c>
      <c r="G227" s="6">
        <f t="shared" si="13"/>
        <v>-4.678013337314324E-3</v>
      </c>
      <c r="H227" s="5">
        <f t="shared" si="14"/>
        <v>-6.1813970054471312E-2</v>
      </c>
      <c r="I227" s="5">
        <f t="shared" si="15"/>
        <v>-6.1813970054471312E-2</v>
      </c>
      <c r="J227" s="7"/>
      <c r="K227" s="7"/>
    </row>
    <row r="228" spans="1:11" x14ac:dyDescent="0.3">
      <c r="A228" s="1">
        <v>22494</v>
      </c>
      <c r="B228" s="1"/>
      <c r="C228" s="1">
        <v>41365</v>
      </c>
      <c r="D228" s="15">
        <f>+'BRL e USD Chart'!$D228</f>
        <v>23.215954793722094</v>
      </c>
      <c r="E228" s="15">
        <f>+'BRL e USD Chart'!$D228</f>
        <v>23.215954793722094</v>
      </c>
      <c r="F228" s="6">
        <f t="shared" si="12"/>
        <v>-5.4699154649427983E-3</v>
      </c>
      <c r="G228" s="6">
        <f t="shared" si="13"/>
        <v>-5.4699154649427983E-3</v>
      </c>
      <c r="H228" s="5">
        <f t="shared" si="14"/>
        <v>-6.0974221245967075E-2</v>
      </c>
      <c r="I228" s="5">
        <f t="shared" si="15"/>
        <v>-6.0974221245967075E-2</v>
      </c>
      <c r="J228" s="7"/>
      <c r="K228" s="7"/>
    </row>
    <row r="229" spans="1:11" x14ac:dyDescent="0.3">
      <c r="A229" s="1">
        <v>22525</v>
      </c>
      <c r="B229" s="1"/>
      <c r="C229" s="1">
        <v>41395</v>
      </c>
      <c r="D229" s="15">
        <f>+'BRL e USD Chart'!$D229</f>
        <v>23.13037241578369</v>
      </c>
      <c r="E229" s="15">
        <f>+'BRL e USD Chart'!$D229</f>
        <v>23.13037241578369</v>
      </c>
      <c r="F229" s="6">
        <f t="shared" si="12"/>
        <v>-3.6863604662750182E-3</v>
      </c>
      <c r="G229" s="6">
        <f t="shared" si="13"/>
        <v>-3.6863604662750182E-3</v>
      </c>
      <c r="H229" s="5">
        <f t="shared" si="14"/>
        <v>-6.1067777665091638E-2</v>
      </c>
      <c r="I229" s="5">
        <f t="shared" si="15"/>
        <v>-6.1067777665091638E-2</v>
      </c>
      <c r="J229" s="7"/>
      <c r="K229" s="7"/>
    </row>
    <row r="230" spans="1:11" x14ac:dyDescent="0.3">
      <c r="A230" s="1">
        <v>22555</v>
      </c>
      <c r="B230" s="1"/>
      <c r="C230" s="1">
        <v>41426</v>
      </c>
      <c r="D230" s="15">
        <f>+'BRL e USD Chart'!$D230</f>
        <v>23.070389403335017</v>
      </c>
      <c r="E230" s="15">
        <f>+'BRL e USD Chart'!$D230</f>
        <v>23.070389403335017</v>
      </c>
      <c r="F230" s="6">
        <f t="shared" si="12"/>
        <v>-2.5932575304209449E-3</v>
      </c>
      <c r="G230" s="6">
        <f t="shared" si="13"/>
        <v>-2.5932575304209449E-3</v>
      </c>
      <c r="H230" s="5">
        <f t="shared" si="14"/>
        <v>-6.2753472857793646E-2</v>
      </c>
      <c r="I230" s="5">
        <f t="shared" si="15"/>
        <v>-6.2753472857793646E-2</v>
      </c>
      <c r="J230" s="7"/>
      <c r="K230" s="7"/>
    </row>
    <row r="231" spans="1:11" x14ac:dyDescent="0.3">
      <c r="A231" s="1">
        <v>22586</v>
      </c>
      <c r="B231" s="1"/>
      <c r="C231" s="1">
        <v>41456</v>
      </c>
      <c r="D231" s="15">
        <f>+'BRL e USD Chart'!$D231</f>
        <v>23.063470362226351</v>
      </c>
      <c r="E231" s="15">
        <f>+'BRL e USD Chart'!$D231</f>
        <v>23.063470362226351</v>
      </c>
      <c r="F231" s="6">
        <f t="shared" si="12"/>
        <v>-2.9991002699181202E-4</v>
      </c>
      <c r="G231" s="6">
        <f t="shared" si="13"/>
        <v>-2.9991002699181202E-4</v>
      </c>
      <c r="H231" s="5">
        <f t="shared" si="14"/>
        <v>-5.9005611107749933E-2</v>
      </c>
      <c r="I231" s="5">
        <f t="shared" si="15"/>
        <v>-5.9005611107749933E-2</v>
      </c>
      <c r="J231" s="7"/>
      <c r="K231" s="7"/>
    </row>
    <row r="232" spans="1:11" x14ac:dyDescent="0.3">
      <c r="A232" s="1">
        <v>22616</v>
      </c>
      <c r="B232" s="1"/>
      <c r="C232" s="1">
        <v>41487</v>
      </c>
      <c r="D232" s="15">
        <f>+'BRL e USD Chart'!$D232</f>
        <v>23.008250560880242</v>
      </c>
      <c r="E232" s="15">
        <f>+'BRL e USD Chart'!$D232</f>
        <v>23.008250560880242</v>
      </c>
      <c r="F232" s="6">
        <f t="shared" si="12"/>
        <v>-2.3942537909016348E-3</v>
      </c>
      <c r="G232" s="6">
        <f t="shared" si="13"/>
        <v>-2.3942537909016348E-3</v>
      </c>
      <c r="H232" s="5">
        <f t="shared" si="14"/>
        <v>-5.7409750711583718E-2</v>
      </c>
      <c r="I232" s="5">
        <f t="shared" si="15"/>
        <v>-5.7409750711583718E-2</v>
      </c>
      <c r="J232" s="7"/>
      <c r="K232" s="7"/>
    </row>
    <row r="233" spans="1:11" x14ac:dyDescent="0.3">
      <c r="A233" s="1">
        <v>22647</v>
      </c>
      <c r="B233" s="1"/>
      <c r="C233" s="1">
        <v>41518</v>
      </c>
      <c r="D233" s="15">
        <f>+'BRL e USD Chart'!$D233</f>
        <v>22.928002551948421</v>
      </c>
      <c r="E233" s="15">
        <f>+'BRL e USD Chart'!$D233</f>
        <v>22.928002551948421</v>
      </c>
      <c r="F233" s="6">
        <f t="shared" si="12"/>
        <v>-3.4877927254609586E-3</v>
      </c>
      <c r="G233" s="6">
        <f t="shared" si="13"/>
        <v>-3.4877927254609586E-3</v>
      </c>
      <c r="H233" s="5">
        <f t="shared" si="14"/>
        <v>-5.5343284793861414E-2</v>
      </c>
      <c r="I233" s="5">
        <f t="shared" si="15"/>
        <v>-5.5343284793861414E-2</v>
      </c>
      <c r="J233" s="7"/>
      <c r="K233" s="7"/>
    </row>
    <row r="234" spans="1:11" x14ac:dyDescent="0.3">
      <c r="A234" s="1">
        <v>22678</v>
      </c>
      <c r="B234" s="1"/>
      <c r="C234" s="1">
        <v>41548</v>
      </c>
      <c r="D234" s="15">
        <f>+'BRL e USD Chart'!$D234</f>
        <v>22.798053646165275</v>
      </c>
      <c r="E234" s="15">
        <f>+'BRL e USD Chart'!$D234</f>
        <v>22.798053646165275</v>
      </c>
      <c r="F234" s="6">
        <f t="shared" si="12"/>
        <v>-5.667694143382862E-3</v>
      </c>
      <c r="G234" s="6">
        <f t="shared" si="13"/>
        <v>-5.667694143382862E-3</v>
      </c>
      <c r="H234" s="5">
        <f t="shared" si="14"/>
        <v>-5.5155424255886598E-2</v>
      </c>
      <c r="I234" s="5">
        <f t="shared" si="15"/>
        <v>-5.5155424255886598E-2</v>
      </c>
      <c r="J234" s="7"/>
      <c r="K234" s="7"/>
    </row>
    <row r="235" spans="1:11" x14ac:dyDescent="0.3">
      <c r="A235" s="1">
        <v>22706</v>
      </c>
      <c r="B235" s="1"/>
      <c r="C235" s="1">
        <v>41579</v>
      </c>
      <c r="D235" s="15">
        <f>+'BRL e USD Chart'!$D235</f>
        <v>22.675605377128782</v>
      </c>
      <c r="E235" s="15">
        <f>+'BRL e USD Chart'!$D235</f>
        <v>22.675605377128782</v>
      </c>
      <c r="F235" s="6">
        <f t="shared" si="12"/>
        <v>-5.3709966182612368E-3</v>
      </c>
      <c r="G235" s="6">
        <f t="shared" si="13"/>
        <v>-5.3709966182612368E-3</v>
      </c>
      <c r="H235" s="5">
        <f t="shared" si="14"/>
        <v>-5.459156236465279E-2</v>
      </c>
      <c r="I235" s="5">
        <f t="shared" si="15"/>
        <v>-5.459156236465279E-2</v>
      </c>
      <c r="J235" s="7"/>
      <c r="K235" s="7"/>
    </row>
    <row r="236" spans="1:11" x14ac:dyDescent="0.3">
      <c r="A236" s="1">
        <v>22737</v>
      </c>
      <c r="B236" s="1"/>
      <c r="C236" s="1">
        <v>41609</v>
      </c>
      <c r="D236" s="15">
        <f>+'BRL e USD Chart'!$D236</f>
        <v>22.468891574642068</v>
      </c>
      <c r="E236" s="15">
        <f>+'BRL e USD Chart'!$D236</f>
        <v>22.468891574642068</v>
      </c>
      <c r="F236" s="6">
        <f t="shared" si="12"/>
        <v>-9.1161315893780737E-3</v>
      </c>
      <c r="G236" s="6">
        <f t="shared" si="13"/>
        <v>-9.1161315893780737E-3</v>
      </c>
      <c r="H236" s="5">
        <f t="shared" si="14"/>
        <v>-5.5809389325538916E-2</v>
      </c>
      <c r="I236" s="5">
        <f t="shared" si="15"/>
        <v>-5.5809389325538916E-2</v>
      </c>
      <c r="J236" s="7"/>
      <c r="K236" s="7"/>
    </row>
    <row r="237" spans="1:11" x14ac:dyDescent="0.3">
      <c r="A237" s="1">
        <v>22767</v>
      </c>
      <c r="B237" s="1"/>
      <c r="C237" s="1">
        <v>41640</v>
      </c>
      <c r="D237" s="15">
        <f>+'BRL e USD Chart'!$D237</f>
        <v>22.345988637137811</v>
      </c>
      <c r="E237" s="15">
        <f>+'BRL e USD Chart'!$D237</f>
        <v>22.345988637137811</v>
      </c>
      <c r="F237" s="6">
        <f t="shared" si="12"/>
        <v>-5.4699154649427983E-3</v>
      </c>
      <c r="G237" s="6">
        <f t="shared" si="13"/>
        <v>-5.4699154649427983E-3</v>
      </c>
      <c r="H237" s="5">
        <f t="shared" si="14"/>
        <v>-5.2898408825199916E-2</v>
      </c>
      <c r="I237" s="5">
        <f t="shared" si="15"/>
        <v>-5.2898408825199916E-2</v>
      </c>
      <c r="J237" s="7"/>
      <c r="K237" s="7"/>
    </row>
    <row r="238" spans="1:11" x14ac:dyDescent="0.3">
      <c r="A238" s="1">
        <v>22798</v>
      </c>
      <c r="B238" s="1"/>
      <c r="C238" s="1">
        <v>41671</v>
      </c>
      <c r="D238" s="15">
        <f>+'BRL e USD Chart'!$D238</f>
        <v>22.192857917507016</v>
      </c>
      <c r="E238" s="15">
        <f>+'BRL e USD Chart'!$D238</f>
        <v>22.192857917507016</v>
      </c>
      <c r="F238" s="6">
        <f t="shared" si="12"/>
        <v>-6.8527162578209122E-3</v>
      </c>
      <c r="G238" s="6">
        <f t="shared" si="13"/>
        <v>-6.8527162578209122E-3</v>
      </c>
      <c r="H238" s="5">
        <f t="shared" si="14"/>
        <v>-5.374495906063248E-2</v>
      </c>
      <c r="I238" s="5">
        <f t="shared" si="15"/>
        <v>-5.374495906063248E-2</v>
      </c>
      <c r="J238" s="7"/>
      <c r="K238" s="7"/>
    </row>
    <row r="239" spans="1:11" x14ac:dyDescent="0.3">
      <c r="A239" s="1">
        <v>22828</v>
      </c>
      <c r="B239" s="1"/>
      <c r="C239" s="1">
        <v>41699</v>
      </c>
      <c r="D239" s="15">
        <f>+'BRL e USD Chart'!$D239</f>
        <v>21.990544904386656</v>
      </c>
      <c r="E239" s="15">
        <f>+'BRL e USD Chart'!$D239</f>
        <v>21.990544904386656</v>
      </c>
      <c r="F239" s="6">
        <f t="shared" si="12"/>
        <v>-9.1161315893778516E-3</v>
      </c>
      <c r="G239" s="6">
        <f t="shared" si="13"/>
        <v>-9.1161315893778516E-3</v>
      </c>
      <c r="H239" s="5">
        <f t="shared" si="14"/>
        <v>-5.7964288910243522E-2</v>
      </c>
      <c r="I239" s="5">
        <f t="shared" si="15"/>
        <v>-5.7964288910243522E-2</v>
      </c>
      <c r="J239" s="7"/>
      <c r="K239" s="7"/>
    </row>
    <row r="240" spans="1:11" x14ac:dyDescent="0.3">
      <c r="A240" s="1">
        <v>22859</v>
      </c>
      <c r="B240" s="1"/>
      <c r="C240" s="1">
        <v>41730</v>
      </c>
      <c r="D240" s="15">
        <f>+'BRL e USD Chart'!$D240</f>
        <v>21.844188839164257</v>
      </c>
      <c r="E240" s="15">
        <f>+'BRL e USD Chart'!$D240</f>
        <v>21.844188839164257</v>
      </c>
      <c r="F240" s="6">
        <f t="shared" si="12"/>
        <v>-6.6554087612992197E-3</v>
      </c>
      <c r="G240" s="6">
        <f t="shared" si="13"/>
        <v>-6.6554087612992197E-3</v>
      </c>
      <c r="H240" s="5">
        <f t="shared" si="14"/>
        <v>-5.908720820428115E-2</v>
      </c>
      <c r="I240" s="5">
        <f t="shared" si="15"/>
        <v>-5.908720820428115E-2</v>
      </c>
      <c r="J240" s="7"/>
      <c r="K240" s="7"/>
    </row>
    <row r="241" spans="1:11" x14ac:dyDescent="0.3">
      <c r="A241" s="1">
        <v>22890</v>
      </c>
      <c r="B241" s="1"/>
      <c r="C241" s="1">
        <v>41760</v>
      </c>
      <c r="D241" s="15">
        <f>+'BRL e USD Chart'!$D241</f>
        <v>21.744165677049832</v>
      </c>
      <c r="E241" s="15">
        <f>+'BRL e USD Chart'!$D241</f>
        <v>21.744165677049832</v>
      </c>
      <c r="F241" s="6">
        <f t="shared" si="12"/>
        <v>-4.5789368903044192E-3</v>
      </c>
      <c r="G241" s="6">
        <f t="shared" si="13"/>
        <v>-4.5789368903044192E-3</v>
      </c>
      <c r="H241" s="5">
        <f t="shared" si="14"/>
        <v>-5.9930152174633378E-2</v>
      </c>
      <c r="I241" s="5">
        <f t="shared" si="15"/>
        <v>-5.9930152174633378E-2</v>
      </c>
      <c r="J241" s="7"/>
      <c r="K241" s="7"/>
    </row>
    <row r="242" spans="1:11" x14ac:dyDescent="0.3">
      <c r="A242" s="1">
        <v>22920</v>
      </c>
      <c r="B242" s="1"/>
      <c r="C242" s="1">
        <v>41791</v>
      </c>
      <c r="D242" s="15">
        <f>+'BRL e USD Chart'!$D242</f>
        <v>21.657535534910192</v>
      </c>
      <c r="E242" s="15">
        <f>+'BRL e USD Chart'!$D242</f>
        <v>21.657535534910192</v>
      </c>
      <c r="F242" s="6">
        <f t="shared" si="12"/>
        <v>-3.9840637450199168E-3</v>
      </c>
      <c r="G242" s="6">
        <f t="shared" si="13"/>
        <v>-3.9840637450199168E-3</v>
      </c>
      <c r="H242" s="5">
        <f t="shared" si="14"/>
        <v>-6.124100654411091E-2</v>
      </c>
      <c r="I242" s="5">
        <f t="shared" si="15"/>
        <v>-6.124100654411091E-2</v>
      </c>
      <c r="J242" s="7"/>
      <c r="K242" s="7"/>
    </row>
    <row r="243" spans="1:11" x14ac:dyDescent="0.3">
      <c r="A243" s="1">
        <v>22951</v>
      </c>
      <c r="B243" s="1"/>
      <c r="C243" s="1">
        <v>41821</v>
      </c>
      <c r="D243" s="15">
        <f>+'BRL e USD Chart'!$D243</f>
        <v>21.655369997910402</v>
      </c>
      <c r="E243" s="15">
        <f>+'BRL e USD Chart'!$D243</f>
        <v>21.655369997910402</v>
      </c>
      <c r="F243" s="6">
        <f t="shared" si="12"/>
        <v>-9.9990000999805595E-5</v>
      </c>
      <c r="G243" s="6">
        <f t="shared" si="13"/>
        <v>-9.9990000999805595E-5</v>
      </c>
      <c r="H243" s="5">
        <f t="shared" si="14"/>
        <v>-6.1053273518722251E-2</v>
      </c>
      <c r="I243" s="5">
        <f t="shared" si="15"/>
        <v>-6.1053273518722251E-2</v>
      </c>
      <c r="J243" s="7"/>
      <c r="K243" s="7"/>
    </row>
    <row r="244" spans="1:11" x14ac:dyDescent="0.3">
      <c r="A244" s="1">
        <v>22981</v>
      </c>
      <c r="B244" s="1"/>
      <c r="C244" s="1">
        <v>41852</v>
      </c>
      <c r="D244" s="15">
        <f>+'BRL e USD Chart'!$D244</f>
        <v>21.601366581456762</v>
      </c>
      <c r="E244" s="15">
        <f>+'BRL e USD Chart'!$D244</f>
        <v>21.601366581456762</v>
      </c>
      <c r="F244" s="6">
        <f t="shared" si="12"/>
        <v>-2.4937655860347574E-3</v>
      </c>
      <c r="G244" s="6">
        <f t="shared" si="13"/>
        <v>-2.4937655860347574E-3</v>
      </c>
      <c r="H244" s="5">
        <f t="shared" si="14"/>
        <v>-6.1146934040066991E-2</v>
      </c>
      <c r="I244" s="5">
        <f t="shared" si="15"/>
        <v>-6.1146934040066991E-2</v>
      </c>
      <c r="J244" s="7"/>
      <c r="K244" s="7"/>
    </row>
    <row r="245" spans="1:11" x14ac:dyDescent="0.3">
      <c r="A245" s="1">
        <v>23012</v>
      </c>
      <c r="B245" s="1"/>
      <c r="C245" s="1">
        <v>41883</v>
      </c>
      <c r="D245" s="15">
        <f>+'BRL e USD Chart'!$D245</f>
        <v>21.478936642593972</v>
      </c>
      <c r="E245" s="15">
        <f>+'BRL e USD Chart'!$D245</f>
        <v>21.478936642593972</v>
      </c>
      <c r="F245" s="6">
        <f t="shared" si="12"/>
        <v>-5.6676941433829731E-3</v>
      </c>
      <c r="G245" s="6">
        <f t="shared" si="13"/>
        <v>-5.6676941433829731E-3</v>
      </c>
      <c r="H245" s="5">
        <f t="shared" si="14"/>
        <v>-6.3200704294727461E-2</v>
      </c>
      <c r="I245" s="5">
        <f t="shared" si="15"/>
        <v>-6.3200704294727461E-2</v>
      </c>
      <c r="J245" s="7"/>
      <c r="K245" s="7"/>
    </row>
    <row r="246" spans="1:11" x14ac:dyDescent="0.3">
      <c r="A246" s="1">
        <v>23043</v>
      </c>
      <c r="B246" s="1"/>
      <c r="C246" s="1">
        <v>41913</v>
      </c>
      <c r="D246" s="15">
        <f>+'BRL e USD Chart'!$D246</f>
        <v>21.389102412461636</v>
      </c>
      <c r="E246" s="15">
        <f>+'BRL e USD Chart'!$D246</f>
        <v>21.389102412461636</v>
      </c>
      <c r="F246" s="6">
        <f t="shared" si="12"/>
        <v>-4.1824337781317666E-3</v>
      </c>
      <c r="G246" s="6">
        <f t="shared" si="13"/>
        <v>-4.1824337781317666E-3</v>
      </c>
      <c r="H246" s="5">
        <f t="shared" si="14"/>
        <v>-6.1801382502695845E-2</v>
      </c>
      <c r="I246" s="5">
        <f t="shared" si="15"/>
        <v>-6.1801382502695845E-2</v>
      </c>
      <c r="J246" s="7"/>
      <c r="K246" s="7"/>
    </row>
    <row r="247" spans="1:11" x14ac:dyDescent="0.3">
      <c r="A247" s="1">
        <v>23071</v>
      </c>
      <c r="B247" s="1"/>
      <c r="C247" s="1">
        <v>41944</v>
      </c>
      <c r="D247" s="15">
        <f>+'BRL e USD Chart'!$D247</f>
        <v>21.280571497822738</v>
      </c>
      <c r="E247" s="15">
        <f>+'BRL e USD Chart'!$D247</f>
        <v>21.280571497822738</v>
      </c>
      <c r="F247" s="6">
        <f t="shared" si="12"/>
        <v>-5.0741219779127933E-3</v>
      </c>
      <c r="G247" s="6">
        <f t="shared" si="13"/>
        <v>-5.0741219779127933E-3</v>
      </c>
      <c r="H247" s="5">
        <f t="shared" si="14"/>
        <v>-6.1521351077714281E-2</v>
      </c>
      <c r="I247" s="5">
        <f t="shared" si="15"/>
        <v>-6.1521351077714281E-2</v>
      </c>
      <c r="J247" s="7"/>
      <c r="K247" s="7"/>
    </row>
    <row r="248" spans="1:11" x14ac:dyDescent="0.3">
      <c r="A248" s="1">
        <v>23102</v>
      </c>
      <c r="B248" s="1"/>
      <c r="C248" s="1">
        <v>41974</v>
      </c>
      <c r="D248" s="15">
        <f>+'BRL e USD Chart'!$D248</f>
        <v>21.115867729532386</v>
      </c>
      <c r="E248" s="15">
        <f>+'BRL e USD Chart'!$D248</f>
        <v>21.115867729532386</v>
      </c>
      <c r="F248" s="6">
        <f t="shared" si="12"/>
        <v>-7.7396308791426449E-3</v>
      </c>
      <c r="G248" s="6">
        <f t="shared" si="13"/>
        <v>-7.7396308791426449E-3</v>
      </c>
      <c r="H248" s="5">
        <f t="shared" si="14"/>
        <v>-6.0217649838885556E-2</v>
      </c>
      <c r="I248" s="5">
        <f t="shared" si="15"/>
        <v>-6.0217649838885556E-2</v>
      </c>
      <c r="J248" s="7"/>
      <c r="K248" s="7"/>
    </row>
    <row r="249" spans="1:11" x14ac:dyDescent="0.3">
      <c r="A249" s="1">
        <v>23132</v>
      </c>
      <c r="B249" s="1"/>
      <c r="C249" s="1">
        <v>42005</v>
      </c>
      <c r="D249" s="15">
        <f>+'BRL e USD Chart'!$D249</f>
        <v>20.85723797859777</v>
      </c>
      <c r="E249" s="15">
        <f>+'BRL e USD Chart'!$D249</f>
        <v>20.85723797859777</v>
      </c>
      <c r="F249" s="6">
        <f t="shared" si="12"/>
        <v>-1.224812327143443E-2</v>
      </c>
      <c r="G249" s="6">
        <f t="shared" si="13"/>
        <v>-1.224812327143443E-2</v>
      </c>
      <c r="H249" s="5">
        <f t="shared" si="14"/>
        <v>-6.6622725121493143E-2</v>
      </c>
      <c r="I249" s="5">
        <f t="shared" si="15"/>
        <v>-6.6622725121493143E-2</v>
      </c>
      <c r="J249" s="7"/>
      <c r="K249" s="7"/>
    </row>
    <row r="250" spans="1:11" x14ac:dyDescent="0.3">
      <c r="A250" s="1">
        <v>23163</v>
      </c>
      <c r="B250" s="1"/>
      <c r="C250" s="1">
        <v>42036</v>
      </c>
      <c r="D250" s="15">
        <f>+'BRL e USD Chart'!$D250</f>
        <v>20.605846649474188</v>
      </c>
      <c r="E250" s="15">
        <f>+'BRL e USD Chart'!$D250</f>
        <v>20.605846649474188</v>
      </c>
      <c r="F250" s="6">
        <f t="shared" si="12"/>
        <v>-1.2052953961667501E-2</v>
      </c>
      <c r="G250" s="6">
        <f t="shared" si="13"/>
        <v>-1.2052953961667501E-2</v>
      </c>
      <c r="H250" s="5">
        <f t="shared" si="14"/>
        <v>-7.1509999925737477E-2</v>
      </c>
      <c r="I250" s="5">
        <f t="shared" si="15"/>
        <v>-7.1509999925737477E-2</v>
      </c>
      <c r="J250" s="7"/>
      <c r="K250" s="7"/>
    </row>
    <row r="251" spans="1:11" x14ac:dyDescent="0.3">
      <c r="A251" s="1">
        <v>23193</v>
      </c>
      <c r="B251" s="1"/>
      <c r="C251" s="1">
        <v>42064</v>
      </c>
      <c r="D251" s="15">
        <f>+'BRL e USD Chart'!$D251</f>
        <v>20.337393061068088</v>
      </c>
      <c r="E251" s="15">
        <f>+'BRL e USD Chart'!$D251</f>
        <v>20.337393061068088</v>
      </c>
      <c r="F251" s="6">
        <f t="shared" si="12"/>
        <v>-1.3028030003947921E-2</v>
      </c>
      <c r="G251" s="6">
        <f t="shared" si="13"/>
        <v>-1.3028030003947921E-2</v>
      </c>
      <c r="H251" s="5">
        <f t="shared" si="14"/>
        <v>-7.5175574343717133E-2</v>
      </c>
      <c r="I251" s="5">
        <f t="shared" si="15"/>
        <v>-7.5175574343717133E-2</v>
      </c>
      <c r="J251" s="7"/>
      <c r="K251" s="7"/>
    </row>
    <row r="252" spans="1:11" x14ac:dyDescent="0.3">
      <c r="A252" s="1">
        <v>23224</v>
      </c>
      <c r="B252" s="1"/>
      <c r="C252" s="1">
        <v>42095</v>
      </c>
      <c r="D252" s="15">
        <f>+'BRL e USD Chart'!$D252</f>
        <v>20.19401555065841</v>
      </c>
      <c r="E252" s="15">
        <f>+'BRL e USD Chart'!$D252</f>
        <v>20.19401555065841</v>
      </c>
      <c r="F252" s="6">
        <f t="shared" si="12"/>
        <v>-7.0499453877471696E-3</v>
      </c>
      <c r="G252" s="6">
        <f t="shared" si="13"/>
        <v>-7.0499453877471696E-3</v>
      </c>
      <c r="H252" s="5">
        <f t="shared" si="14"/>
        <v>-7.5542896129302206E-2</v>
      </c>
      <c r="I252" s="5">
        <f t="shared" si="15"/>
        <v>-7.5542896129302206E-2</v>
      </c>
      <c r="J252" s="7"/>
      <c r="K252" s="7"/>
    </row>
    <row r="253" spans="1:11" x14ac:dyDescent="0.3">
      <c r="A253" s="1">
        <v>23255</v>
      </c>
      <c r="B253" s="1"/>
      <c r="C253" s="1">
        <v>42125</v>
      </c>
      <c r="D253" s="15">
        <f>+'BRL e USD Chart'!$D253</f>
        <v>20.04567753688546</v>
      </c>
      <c r="E253" s="15">
        <f>+'BRL e USD Chart'!$D253</f>
        <v>20.04567753688546</v>
      </c>
      <c r="F253" s="6">
        <f t="shared" si="12"/>
        <v>-7.3456422473693328E-3</v>
      </c>
      <c r="G253" s="6">
        <f t="shared" si="13"/>
        <v>-7.3456422473693328E-3</v>
      </c>
      <c r="H253" s="5">
        <f t="shared" si="14"/>
        <v>-7.8112361972897615E-2</v>
      </c>
      <c r="I253" s="5">
        <f t="shared" si="15"/>
        <v>-7.8112361972897615E-2</v>
      </c>
      <c r="J253" s="7"/>
      <c r="K253" s="7"/>
    </row>
    <row r="254" spans="1:11" x14ac:dyDescent="0.3">
      <c r="A254" s="1">
        <v>23285</v>
      </c>
      <c r="B254" s="1"/>
      <c r="C254" s="1">
        <v>42156</v>
      </c>
      <c r="D254" s="15">
        <f>+'BRL e USD Chart'!$D254</f>
        <v>19.888557929244424</v>
      </c>
      <c r="E254" s="15">
        <f>+'BRL e USD Chart'!$D254</f>
        <v>19.888557929244424</v>
      </c>
      <c r="F254" s="6">
        <f t="shared" si="12"/>
        <v>-7.8380791745215062E-3</v>
      </c>
      <c r="G254" s="6">
        <f t="shared" si="13"/>
        <v>-7.8380791745215062E-3</v>
      </c>
      <c r="H254" s="5">
        <f t="shared" si="14"/>
        <v>-8.1679543030845791E-2</v>
      </c>
      <c r="I254" s="5">
        <f t="shared" si="15"/>
        <v>-8.1679543030845791E-2</v>
      </c>
      <c r="J254" s="7"/>
      <c r="K254" s="7"/>
    </row>
    <row r="255" spans="1:11" x14ac:dyDescent="0.3">
      <c r="A255" s="1">
        <v>23316</v>
      </c>
      <c r="B255" s="1"/>
      <c r="C255" s="1">
        <v>42186</v>
      </c>
      <c r="D255" s="15">
        <f>+'BRL e USD Chart'!$D255</f>
        <v>19.766008675456597</v>
      </c>
      <c r="E255" s="15">
        <f>+'BRL e USD Chart'!$D255</f>
        <v>19.766008675456597</v>
      </c>
      <c r="F255" s="6">
        <f t="shared" si="12"/>
        <v>-6.1617968594711581E-3</v>
      </c>
      <c r="G255" s="6">
        <f t="shared" si="13"/>
        <v>-6.1617968594711581E-3</v>
      </c>
      <c r="H255" s="5">
        <f t="shared" si="14"/>
        <v>-8.7246780943300295E-2</v>
      </c>
      <c r="I255" s="5">
        <f t="shared" si="15"/>
        <v>-8.7246780943300295E-2</v>
      </c>
      <c r="J255" s="7"/>
      <c r="K255" s="7"/>
    </row>
    <row r="256" spans="1:11" x14ac:dyDescent="0.3">
      <c r="A256" s="1">
        <v>23346</v>
      </c>
      <c r="B256" s="1"/>
      <c r="C256" s="1">
        <v>42217</v>
      </c>
      <c r="D256" s="15">
        <f>+'BRL e USD Chart'!$D256</f>
        <v>19.722618913846134</v>
      </c>
      <c r="E256" s="15">
        <f>+'BRL e USD Chart'!$D256</f>
        <v>19.722618913846134</v>
      </c>
      <c r="F256" s="6">
        <f t="shared" si="12"/>
        <v>-2.1951706246259306E-3</v>
      </c>
      <c r="G256" s="6">
        <f t="shared" si="13"/>
        <v>-2.1951706246259306E-3</v>
      </c>
      <c r="H256" s="5">
        <f t="shared" si="14"/>
        <v>-8.6973556072299618E-2</v>
      </c>
      <c r="I256" s="5">
        <f t="shared" si="15"/>
        <v>-8.6973556072299618E-2</v>
      </c>
      <c r="J256" s="7"/>
      <c r="K256" s="7"/>
    </row>
    <row r="257" spans="1:11" x14ac:dyDescent="0.3">
      <c r="A257" s="1">
        <v>23377</v>
      </c>
      <c r="B257" s="1"/>
      <c r="C257" s="1">
        <v>42248</v>
      </c>
      <c r="D257" s="15">
        <f>+'BRL e USD Chart'!$D257</f>
        <v>19.616688794356605</v>
      </c>
      <c r="E257" s="15">
        <f>+'BRL e USD Chart'!$D257</f>
        <v>19.616688794356605</v>
      </c>
      <c r="F257" s="6">
        <f t="shared" si="12"/>
        <v>-5.3709966182615698E-3</v>
      </c>
      <c r="G257" s="6">
        <f t="shared" si="13"/>
        <v>-5.3709966182615698E-3</v>
      </c>
      <c r="H257" s="5">
        <f t="shared" si="14"/>
        <v>-8.6701119297704077E-2</v>
      </c>
      <c r="I257" s="5">
        <f t="shared" si="15"/>
        <v>-8.6701119297704077E-2</v>
      </c>
      <c r="J257" s="7"/>
      <c r="K257" s="7"/>
    </row>
    <row r="258" spans="1:11" x14ac:dyDescent="0.3">
      <c r="A258" s="1">
        <v>23408</v>
      </c>
      <c r="B258" s="1"/>
      <c r="C258" s="1">
        <v>42278</v>
      </c>
      <c r="D258" s="15">
        <f>+'BRL e USD Chart'!$D258</f>
        <v>19.45714024435291</v>
      </c>
      <c r="E258" s="15">
        <f>+'BRL e USD Chart'!$D258</f>
        <v>19.45714024435291</v>
      </c>
      <c r="F258" s="6">
        <f t="shared" si="12"/>
        <v>-8.1333068835549582E-3</v>
      </c>
      <c r="G258" s="6">
        <f t="shared" si="13"/>
        <v>-8.1333068835549582E-3</v>
      </c>
      <c r="H258" s="5">
        <f t="shared" si="14"/>
        <v>-9.0324602260220765E-2</v>
      </c>
      <c r="I258" s="5">
        <f t="shared" si="15"/>
        <v>-9.0324602260220765E-2</v>
      </c>
      <c r="J258" s="7"/>
      <c r="K258" s="7"/>
    </row>
    <row r="259" spans="1:11" x14ac:dyDescent="0.3">
      <c r="A259" s="1">
        <v>23437</v>
      </c>
      <c r="B259" s="1"/>
      <c r="C259" s="1">
        <v>42309</v>
      </c>
      <c r="D259" s="15">
        <f>+'BRL e USD Chart'!$D259</f>
        <v>19.262588104497485</v>
      </c>
      <c r="E259" s="15">
        <f>+'BRL e USD Chart'!$D259</f>
        <v>19.262588104497485</v>
      </c>
      <c r="F259" s="6">
        <f t="shared" ref="F259:F322" si="16">+E259/E258-1</f>
        <v>-9.9990099990100445E-3</v>
      </c>
      <c r="G259" s="6">
        <f t="shared" ref="G259:G322" si="17">+F259</f>
        <v>-9.9990099990100445E-3</v>
      </c>
      <c r="H259" s="5">
        <f t="shared" si="14"/>
        <v>-9.4827499981930297E-2</v>
      </c>
      <c r="I259" s="5">
        <f t="shared" si="15"/>
        <v>-9.4827499981930297E-2</v>
      </c>
      <c r="J259" s="7"/>
      <c r="K259" s="7"/>
    </row>
    <row r="260" spans="1:11" x14ac:dyDescent="0.3">
      <c r="A260" s="1">
        <v>23468</v>
      </c>
      <c r="B260" s="1"/>
      <c r="C260" s="1">
        <v>42339</v>
      </c>
      <c r="D260" s="15">
        <f>+'BRL e USD Chart'!$D260</f>
        <v>19.079425618559313</v>
      </c>
      <c r="E260" s="15">
        <f>+'BRL e USD Chart'!$D260</f>
        <v>19.079425618559313</v>
      </c>
      <c r="F260" s="6">
        <f t="shared" si="16"/>
        <v>-9.5087163232965288E-3</v>
      </c>
      <c r="G260" s="6">
        <f t="shared" si="17"/>
        <v>-9.5087163232965288E-3</v>
      </c>
      <c r="H260" s="5">
        <f t="shared" si="14"/>
        <v>-9.6441317830615603E-2</v>
      </c>
      <c r="I260" s="5">
        <f t="shared" si="15"/>
        <v>-9.6441317830615603E-2</v>
      </c>
      <c r="J260" s="7"/>
      <c r="K260" s="7"/>
    </row>
    <row r="261" spans="1:11" x14ac:dyDescent="0.3">
      <c r="A261" s="1">
        <v>23498</v>
      </c>
      <c r="B261" s="1"/>
      <c r="C261" s="1">
        <v>42370</v>
      </c>
      <c r="D261" s="15">
        <f>+'BRL e USD Chart'!$D261</f>
        <v>18.840155641907096</v>
      </c>
      <c r="E261" s="15">
        <f>+'BRL e USD Chart'!$D261</f>
        <v>18.840155641907096</v>
      </c>
      <c r="F261" s="6">
        <f t="shared" si="16"/>
        <v>-1.254073269477618E-2</v>
      </c>
      <c r="G261" s="6">
        <f t="shared" si="17"/>
        <v>-1.254073269477618E-2</v>
      </c>
      <c r="H261" s="5">
        <f t="shared" si="14"/>
        <v>-9.6708986048893997E-2</v>
      </c>
      <c r="I261" s="5">
        <f t="shared" si="15"/>
        <v>-9.6708986048893997E-2</v>
      </c>
      <c r="J261" s="7"/>
      <c r="K261" s="7"/>
    </row>
    <row r="262" spans="1:11" x14ac:dyDescent="0.3">
      <c r="A262" s="1">
        <v>23529</v>
      </c>
      <c r="B262" s="1"/>
      <c r="C262" s="1">
        <v>42401</v>
      </c>
      <c r="D262" s="15">
        <f>+'BRL e USD Chart'!$D262</f>
        <v>18.672106681771158</v>
      </c>
      <c r="E262" s="15">
        <f>+'BRL e USD Chart'!$D262</f>
        <v>18.672106681771158</v>
      </c>
      <c r="F262" s="6">
        <f t="shared" si="16"/>
        <v>-8.9197224975221534E-3</v>
      </c>
      <c r="G262" s="6">
        <f t="shared" si="17"/>
        <v>-8.9197224975221534E-3</v>
      </c>
      <c r="H262" s="5">
        <f t="shared" si="14"/>
        <v>-9.3844237540823161E-2</v>
      </c>
      <c r="I262" s="5">
        <f t="shared" si="15"/>
        <v>-9.3844237540823161E-2</v>
      </c>
      <c r="J262" s="7"/>
      <c r="K262" s="7"/>
    </row>
    <row r="263" spans="1:11" x14ac:dyDescent="0.3">
      <c r="A263" s="1">
        <v>23559</v>
      </c>
      <c r="B263" s="1"/>
      <c r="C263" s="1">
        <v>42430</v>
      </c>
      <c r="D263" s="15">
        <f>+'BRL e USD Chart'!$D263</f>
        <v>18.592160392085194</v>
      </c>
      <c r="E263" s="15">
        <f>+'BRL e USD Chart'!$D263</f>
        <v>18.592160392085194</v>
      </c>
      <c r="F263" s="6">
        <f t="shared" si="16"/>
        <v>-4.2815891665834993E-3</v>
      </c>
      <c r="G263" s="6">
        <f t="shared" si="17"/>
        <v>-4.2815891665834993E-3</v>
      </c>
      <c r="H263" s="5">
        <f t="shared" si="14"/>
        <v>-8.5813981356528735E-2</v>
      </c>
      <c r="I263" s="5">
        <f t="shared" si="15"/>
        <v>-8.5813981356528735E-2</v>
      </c>
      <c r="J263" s="7"/>
      <c r="K263" s="7"/>
    </row>
    <row r="264" spans="1:11" x14ac:dyDescent="0.3">
      <c r="A264" s="1">
        <v>23590</v>
      </c>
      <c r="B264" s="1"/>
      <c r="C264" s="1">
        <v>42461</v>
      </c>
      <c r="D264" s="15">
        <f>+'BRL e USD Chart'!$D264</f>
        <v>18.479435833500837</v>
      </c>
      <c r="E264" s="15">
        <f>+'BRL e USD Chart'!$D264</f>
        <v>18.479435833500837</v>
      </c>
      <c r="F264" s="6">
        <f t="shared" si="16"/>
        <v>-6.0630156048108175E-3</v>
      </c>
      <c r="G264" s="6">
        <f t="shared" si="17"/>
        <v>-6.0630156048108175E-3</v>
      </c>
      <c r="H264" s="5">
        <f t="shared" si="14"/>
        <v>-8.4905338061981972E-2</v>
      </c>
      <c r="I264" s="5">
        <f t="shared" si="15"/>
        <v>-8.4905338061981972E-2</v>
      </c>
      <c r="J264" s="7"/>
      <c r="K264" s="7"/>
    </row>
    <row r="265" spans="1:11" x14ac:dyDescent="0.3">
      <c r="A265" s="1">
        <v>23621</v>
      </c>
      <c r="B265" s="1"/>
      <c r="C265" s="1">
        <v>42491</v>
      </c>
      <c r="D265" s="15">
        <f>+'BRL e USD Chart'!$D265</f>
        <v>18.336411821294739</v>
      </c>
      <c r="E265" s="15">
        <f>+'BRL e USD Chart'!$D265</f>
        <v>18.336411821294739</v>
      </c>
      <c r="F265" s="6">
        <f t="shared" si="16"/>
        <v>-7.7396308791426449E-3</v>
      </c>
      <c r="G265" s="6">
        <f t="shared" si="17"/>
        <v>-7.7396308791426449E-3</v>
      </c>
      <c r="H265" s="5">
        <f t="shared" si="14"/>
        <v>-8.5268542928796043E-2</v>
      </c>
      <c r="I265" s="5">
        <f t="shared" si="15"/>
        <v>-8.5268542928796043E-2</v>
      </c>
      <c r="J265" s="7"/>
      <c r="K265" s="7"/>
    </row>
    <row r="266" spans="1:11" x14ac:dyDescent="0.3">
      <c r="A266" s="1">
        <v>23651</v>
      </c>
      <c r="B266" s="1"/>
      <c r="C266" s="1">
        <v>42522</v>
      </c>
      <c r="D266" s="15">
        <f>+'BRL e USD Chart'!$D266</f>
        <v>18.272458217533369</v>
      </c>
      <c r="E266" s="15">
        <f>+'BRL e USD Chart'!$D266</f>
        <v>18.272458217533369</v>
      </c>
      <c r="F266" s="6">
        <f t="shared" si="16"/>
        <v>-3.4877927254610697E-3</v>
      </c>
      <c r="G266" s="6">
        <f t="shared" si="17"/>
        <v>-3.4877927254610697E-3</v>
      </c>
      <c r="H266" s="5">
        <f t="shared" si="14"/>
        <v>-8.1257762250058319E-2</v>
      </c>
      <c r="I266" s="5">
        <f t="shared" si="15"/>
        <v>-8.1257762250058319E-2</v>
      </c>
      <c r="J266" s="7"/>
      <c r="K266" s="7"/>
    </row>
    <row r="267" spans="1:11" x14ac:dyDescent="0.3">
      <c r="A267" s="1">
        <v>23682</v>
      </c>
      <c r="B267" s="1"/>
      <c r="C267" s="1">
        <v>42552</v>
      </c>
      <c r="D267" s="15">
        <f>+'BRL e USD Chart'!$D267</f>
        <v>18.177932966109598</v>
      </c>
      <c r="E267" s="15">
        <f>+'BRL e USD Chart'!$D267</f>
        <v>18.177932966109598</v>
      </c>
      <c r="F267" s="6">
        <f t="shared" si="16"/>
        <v>-5.1730998806208683E-3</v>
      </c>
      <c r="G267" s="6">
        <f t="shared" si="17"/>
        <v>-5.1730998806208683E-3</v>
      </c>
      <c r="H267" s="5">
        <f t="shared" si="14"/>
        <v>-8.0343772757669019E-2</v>
      </c>
      <c r="I267" s="5">
        <f t="shared" si="15"/>
        <v>-8.0343772757669019E-2</v>
      </c>
      <c r="J267" s="7"/>
      <c r="K267" s="7"/>
    </row>
    <row r="268" spans="1:11" x14ac:dyDescent="0.3">
      <c r="A268" s="1">
        <v>23712</v>
      </c>
      <c r="B268" s="1"/>
      <c r="C268" s="1">
        <v>42583</v>
      </c>
      <c r="D268" s="15">
        <f>+'BRL e USD Chart'!$D268</f>
        <v>18.098300444155313</v>
      </c>
      <c r="E268" s="15">
        <f>+'BRL e USD Chart'!$D268</f>
        <v>18.098300444155313</v>
      </c>
      <c r="F268" s="6">
        <f t="shared" si="16"/>
        <v>-4.3807248108324037E-3</v>
      </c>
      <c r="G268" s="6">
        <f t="shared" si="17"/>
        <v>-4.3807248108324037E-3</v>
      </c>
      <c r="H268" s="5">
        <f t="shared" si="14"/>
        <v>-8.2358153183727412E-2</v>
      </c>
      <c r="I268" s="5">
        <f t="shared" si="15"/>
        <v>-8.2358153183727412E-2</v>
      </c>
      <c r="J268" s="7"/>
      <c r="K268" s="7"/>
    </row>
    <row r="269" spans="1:11" x14ac:dyDescent="0.3">
      <c r="A269" s="1">
        <v>23743</v>
      </c>
      <c r="B269" s="1"/>
      <c r="C269" s="1">
        <v>42614</v>
      </c>
      <c r="D269" s="15">
        <f>+'BRL e USD Chart'!$D269</f>
        <v>18.083833377453356</v>
      </c>
      <c r="E269" s="15">
        <f>+'BRL e USD Chart'!$D269</f>
        <v>18.083833377453356</v>
      </c>
      <c r="F269" s="6">
        <f t="shared" si="16"/>
        <v>-7.993605115904634E-4</v>
      </c>
      <c r="G269" s="6">
        <f t="shared" si="17"/>
        <v>-7.993605115904634E-4</v>
      </c>
      <c r="H269" s="5">
        <f t="shared" si="14"/>
        <v>-7.8140374910990351E-2</v>
      </c>
      <c r="I269" s="5">
        <f t="shared" si="15"/>
        <v>-7.8140374910990351E-2</v>
      </c>
      <c r="J269" s="7"/>
      <c r="K269" s="7"/>
    </row>
    <row r="270" spans="1:11" x14ac:dyDescent="0.3">
      <c r="A270" s="1">
        <v>23774</v>
      </c>
      <c r="B270" s="1"/>
      <c r="C270" s="1">
        <v>42644</v>
      </c>
      <c r="D270" s="15">
        <f>+'BRL e USD Chart'!$D270</f>
        <v>18.036937340368397</v>
      </c>
      <c r="E270" s="15">
        <f>+'BRL e USD Chart'!$D270</f>
        <v>18.036937340368397</v>
      </c>
      <c r="F270" s="6">
        <f t="shared" si="16"/>
        <v>-2.5932575304209449E-3</v>
      </c>
      <c r="G270" s="6">
        <f t="shared" si="17"/>
        <v>-2.5932575304209449E-3</v>
      </c>
      <c r="H270" s="5">
        <f t="shared" ref="H270:H333" si="18">+E270/E258-1</f>
        <v>-7.2991348479214624E-2</v>
      </c>
      <c r="I270" s="5">
        <f t="shared" ref="I270:I333" si="19">+H270</f>
        <v>-7.2991348479214624E-2</v>
      </c>
      <c r="J270" s="7"/>
      <c r="K270" s="7"/>
    </row>
    <row r="271" spans="1:11" x14ac:dyDescent="0.3">
      <c r="A271" s="1">
        <v>23802</v>
      </c>
      <c r="B271" s="1"/>
      <c r="C271" s="1">
        <v>42675</v>
      </c>
      <c r="D271" s="15">
        <f>+'BRL e USD Chart'!$D271</f>
        <v>18.004529187830304</v>
      </c>
      <c r="E271" s="15">
        <f>+'BRL e USD Chart'!$D271</f>
        <v>18.004529187830304</v>
      </c>
      <c r="F271" s="6">
        <f t="shared" si="16"/>
        <v>-1.7967658215211069E-3</v>
      </c>
      <c r="G271" s="6">
        <f t="shared" si="17"/>
        <v>-1.7967658215211069E-3</v>
      </c>
      <c r="H271" s="5">
        <f t="shared" si="18"/>
        <v>-6.5311001296520788E-2</v>
      </c>
      <c r="I271" s="5">
        <f t="shared" si="19"/>
        <v>-6.5311001296520788E-2</v>
      </c>
      <c r="J271" s="7"/>
      <c r="K271" s="7"/>
    </row>
    <row r="272" spans="1:11" x14ac:dyDescent="0.3">
      <c r="A272" s="1">
        <v>23833</v>
      </c>
      <c r="B272" s="1"/>
      <c r="C272" s="1">
        <v>42705</v>
      </c>
      <c r="D272" s="15">
        <f>+'BRL e USD Chart'!$D272</f>
        <v>17.95067715636122</v>
      </c>
      <c r="E272" s="15">
        <f>+'BRL e USD Chart'!$D272</f>
        <v>17.95067715636122</v>
      </c>
      <c r="F272" s="6">
        <f t="shared" si="16"/>
        <v>-2.9910269192423566E-3</v>
      </c>
      <c r="G272" s="6">
        <f t="shared" si="17"/>
        <v>-2.9910269192423566E-3</v>
      </c>
      <c r="H272" s="5">
        <f t="shared" si="18"/>
        <v>-5.9160505392788942E-2</v>
      </c>
      <c r="I272" s="5">
        <f t="shared" si="19"/>
        <v>-5.9160505392788942E-2</v>
      </c>
      <c r="J272" s="7"/>
      <c r="K272" s="7"/>
    </row>
    <row r="273" spans="1:11" x14ac:dyDescent="0.3">
      <c r="A273" s="1">
        <v>23863</v>
      </c>
      <c r="B273" s="1"/>
      <c r="C273" s="1">
        <v>42736</v>
      </c>
      <c r="D273" s="15">
        <f>+'BRL e USD Chart'!$D273</f>
        <v>17.88272280968442</v>
      </c>
      <c r="E273" s="15">
        <f>+'BRL e USD Chart'!$D273</f>
        <v>17.88272280968442</v>
      </c>
      <c r="F273" s="6">
        <f t="shared" si="16"/>
        <v>-3.7856146642757382E-3</v>
      </c>
      <c r="G273" s="6">
        <f t="shared" si="17"/>
        <v>-3.7856146642757382E-3</v>
      </c>
      <c r="H273" s="5">
        <f t="shared" si="18"/>
        <v>-5.0818732627293639E-2</v>
      </c>
      <c r="I273" s="5">
        <f t="shared" si="19"/>
        <v>-5.0818732627293639E-2</v>
      </c>
      <c r="J273" s="7"/>
      <c r="K273" s="7"/>
    </row>
    <row r="274" spans="1:11" x14ac:dyDescent="0.3">
      <c r="A274" s="1">
        <v>23894</v>
      </c>
      <c r="B274" s="1"/>
      <c r="C274" s="1">
        <v>42767</v>
      </c>
      <c r="D274" s="15">
        <f>+'BRL e USD Chart'!$D274</f>
        <v>17.823903926726221</v>
      </c>
      <c r="E274" s="15">
        <f>+'BRL e USD Chart'!$D274</f>
        <v>17.823903926726221</v>
      </c>
      <c r="F274" s="6">
        <f t="shared" si="16"/>
        <v>-3.2891458187981337E-3</v>
      </c>
      <c r="G274" s="6">
        <f t="shared" si="17"/>
        <v>-3.2891458187981337E-3</v>
      </c>
      <c r="H274" s="5">
        <f t="shared" si="18"/>
        <v>-4.5426194778171669E-2</v>
      </c>
      <c r="I274" s="5">
        <f t="shared" si="19"/>
        <v>-4.5426194778171669E-2</v>
      </c>
      <c r="J274" s="7"/>
      <c r="K274" s="7"/>
    </row>
    <row r="275" spans="1:11" x14ac:dyDescent="0.3">
      <c r="A275" s="1">
        <v>23924</v>
      </c>
      <c r="B275" s="1"/>
      <c r="C275" s="1">
        <v>42795</v>
      </c>
      <c r="D275" s="15">
        <f>+'BRL e USD Chart'!$D275</f>
        <v>17.779455288504959</v>
      </c>
      <c r="E275" s="15">
        <f>+'BRL e USD Chart'!$D275</f>
        <v>17.779455288504959</v>
      </c>
      <c r="F275" s="6">
        <f t="shared" si="16"/>
        <v>-2.4937655860348684E-3</v>
      </c>
      <c r="G275" s="6">
        <f t="shared" si="17"/>
        <v>-2.4937655860348684E-3</v>
      </c>
      <c r="H275" s="5">
        <f t="shared" si="18"/>
        <v>-4.3712246798721099E-2</v>
      </c>
      <c r="I275" s="5">
        <f t="shared" si="19"/>
        <v>-4.3712246798721099E-2</v>
      </c>
      <c r="J275" s="7"/>
      <c r="K275" s="7"/>
    </row>
    <row r="276" spans="1:11" x14ac:dyDescent="0.3">
      <c r="A276" s="1">
        <v>23955</v>
      </c>
      <c r="B276" s="1"/>
      <c r="C276" s="1">
        <v>42826</v>
      </c>
      <c r="D276" s="15">
        <f>+'BRL e USD Chart'!$D276</f>
        <v>17.754598850114796</v>
      </c>
      <c r="E276" s="15">
        <f>+'BRL e USD Chart'!$D276</f>
        <v>17.754598850114796</v>
      </c>
      <c r="F276" s="6">
        <f t="shared" si="16"/>
        <v>-1.3980427401638629E-3</v>
      </c>
      <c r="G276" s="6">
        <f t="shared" si="17"/>
        <v>-1.3980427401638629E-3</v>
      </c>
      <c r="H276" s="5">
        <f t="shared" si="18"/>
        <v>-3.9223977935084142E-2</v>
      </c>
      <c r="I276" s="5">
        <f t="shared" si="19"/>
        <v>-3.9223977935084142E-2</v>
      </c>
      <c r="J276" s="7"/>
      <c r="K276" s="7"/>
    </row>
    <row r="277" spans="1:11" x14ac:dyDescent="0.3">
      <c r="A277" s="1">
        <v>23986</v>
      </c>
      <c r="B277" s="1"/>
      <c r="C277" s="1">
        <v>42856</v>
      </c>
      <c r="D277" s="15">
        <f>+'BRL e USD Chart'!$D277</f>
        <v>17.699729688081739</v>
      </c>
      <c r="E277" s="15">
        <f>+'BRL e USD Chart'!$D277</f>
        <v>17.699729688081739</v>
      </c>
      <c r="F277" s="6">
        <f t="shared" si="16"/>
        <v>-3.0904196989335331E-3</v>
      </c>
      <c r="G277" s="6">
        <f t="shared" si="17"/>
        <v>-3.0904196989335331E-3</v>
      </c>
      <c r="H277" s="5">
        <f t="shared" si="18"/>
        <v>-3.4722285876760184E-2</v>
      </c>
      <c r="I277" s="5">
        <f t="shared" si="19"/>
        <v>-3.4722285876760184E-2</v>
      </c>
      <c r="J277" s="7"/>
      <c r="K277" s="7"/>
    </row>
    <row r="278" spans="1:11" x14ac:dyDescent="0.3">
      <c r="A278" s="1">
        <v>24016</v>
      </c>
      <c r="B278" s="1"/>
      <c r="C278" s="1">
        <v>42887</v>
      </c>
      <c r="D278" s="15">
        <f>+'BRL e USD Chart'!$D278</f>
        <v>17.74053291378344</v>
      </c>
      <c r="E278" s="15">
        <f>+'BRL e USD Chart'!$D278</f>
        <v>17.74053291378344</v>
      </c>
      <c r="F278" s="6">
        <f t="shared" si="16"/>
        <v>2.3053021950485419E-3</v>
      </c>
      <c r="G278" s="6">
        <f t="shared" si="17"/>
        <v>2.3053021950485419E-3</v>
      </c>
      <c r="H278" s="5">
        <f t="shared" si="18"/>
        <v>-2.911076864521267E-2</v>
      </c>
      <c r="I278" s="5">
        <f t="shared" si="19"/>
        <v>-2.911076864521267E-2</v>
      </c>
      <c r="J278" s="7"/>
      <c r="K278" s="7"/>
    </row>
    <row r="279" spans="1:11" x14ac:dyDescent="0.3">
      <c r="A279" s="1">
        <v>24047</v>
      </c>
      <c r="B279" s="1"/>
      <c r="C279" s="1">
        <v>42917</v>
      </c>
      <c r="D279" s="15">
        <f>+'BRL e USD Chart'!$D279</f>
        <v>17.698057575601997</v>
      </c>
      <c r="E279" s="15">
        <f>+'BRL e USD Chart'!$D279</f>
        <v>17.698057575601997</v>
      </c>
      <c r="F279" s="6">
        <f t="shared" si="16"/>
        <v>-2.3942537909017458E-3</v>
      </c>
      <c r="G279" s="6">
        <f t="shared" si="17"/>
        <v>-2.3942537909017458E-3</v>
      </c>
      <c r="H279" s="5">
        <f t="shared" si="18"/>
        <v>-2.6398787552042724E-2</v>
      </c>
      <c r="I279" s="5">
        <f t="shared" si="19"/>
        <v>-2.6398787552042724E-2</v>
      </c>
      <c r="J279" s="7"/>
      <c r="K279" s="7"/>
    </row>
    <row r="280" spans="1:11" x14ac:dyDescent="0.3">
      <c r="A280" s="1">
        <v>24077</v>
      </c>
      <c r="B280" s="1"/>
      <c r="C280" s="1">
        <v>42948</v>
      </c>
      <c r="D280" s="15">
        <f>+'BRL e USD Chart'!$D280</f>
        <v>17.664495035035429</v>
      </c>
      <c r="E280" s="15">
        <f>+'BRL e USD Chart'!$D280</f>
        <v>17.664495035035429</v>
      </c>
      <c r="F280" s="6">
        <f t="shared" si="16"/>
        <v>-1.8963968459926317E-3</v>
      </c>
      <c r="G280" s="6">
        <f t="shared" si="17"/>
        <v>-1.8963968459926317E-3</v>
      </c>
      <c r="H280" s="5">
        <f t="shared" si="18"/>
        <v>-2.3969400356594117E-2</v>
      </c>
      <c r="I280" s="5">
        <f t="shared" si="19"/>
        <v>-2.3969400356594117E-2</v>
      </c>
      <c r="J280" s="7"/>
      <c r="K280" s="7"/>
    </row>
    <row r="281" spans="1:11" x14ac:dyDescent="0.3">
      <c r="A281" s="1">
        <v>24108</v>
      </c>
      <c r="B281" s="1"/>
      <c r="C281" s="1">
        <v>42979</v>
      </c>
      <c r="D281" s="15">
        <f>+'BRL e USD Chart'!$D281</f>
        <v>17.636276991848472</v>
      </c>
      <c r="E281" s="15">
        <f>+'BRL e USD Chart'!$D281</f>
        <v>17.636276991848472</v>
      </c>
      <c r="F281" s="6">
        <f t="shared" si="16"/>
        <v>-1.5974440894568342E-3</v>
      </c>
      <c r="G281" s="6">
        <f t="shared" si="17"/>
        <v>-1.5974440894568342E-3</v>
      </c>
      <c r="H281" s="5">
        <f t="shared" si="18"/>
        <v>-2.4748977512859094E-2</v>
      </c>
      <c r="I281" s="5">
        <f t="shared" si="19"/>
        <v>-2.4748977512859094E-2</v>
      </c>
      <c r="J281" s="7"/>
      <c r="K281" s="7"/>
    </row>
    <row r="282" spans="1:11" x14ac:dyDescent="0.3">
      <c r="A282" s="1">
        <v>24139</v>
      </c>
      <c r="B282" s="1"/>
      <c r="C282" s="1">
        <v>43009</v>
      </c>
      <c r="D282" s="15">
        <f>+'BRL e USD Chart'!$D282</f>
        <v>17.562514431237272</v>
      </c>
      <c r="E282" s="15">
        <f>+'BRL e USD Chart'!$D282</f>
        <v>17.562514431237272</v>
      </c>
      <c r="F282" s="6">
        <f t="shared" si="16"/>
        <v>-4.1824337781320997E-3</v>
      </c>
      <c r="G282" s="6">
        <f t="shared" si="17"/>
        <v>-4.1824337781320997E-3</v>
      </c>
      <c r="H282" s="5">
        <f t="shared" si="18"/>
        <v>-2.6302852872328919E-2</v>
      </c>
      <c r="I282" s="5">
        <f t="shared" si="19"/>
        <v>-2.6302852872328919E-2</v>
      </c>
      <c r="J282" s="7"/>
      <c r="K282" s="7"/>
    </row>
    <row r="283" spans="1:11" x14ac:dyDescent="0.3">
      <c r="A283" s="1">
        <v>24167</v>
      </c>
      <c r="B283" s="1"/>
      <c r="C283" s="1">
        <v>43040</v>
      </c>
      <c r="D283" s="15">
        <f>+'BRL e USD Chart'!$D283</f>
        <v>17.51347669648711</v>
      </c>
      <c r="E283" s="15">
        <f>+'BRL e USD Chart'!$D283</f>
        <v>17.51347669648711</v>
      </c>
      <c r="F283" s="6">
        <f t="shared" si="16"/>
        <v>-2.7921818907058471E-3</v>
      </c>
      <c r="G283" s="6">
        <f t="shared" si="17"/>
        <v>-2.7921818907058471E-3</v>
      </c>
      <c r="H283" s="5">
        <f t="shared" si="18"/>
        <v>-2.7273831279915228E-2</v>
      </c>
      <c r="I283" s="5">
        <f t="shared" si="19"/>
        <v>-2.7273831279915228E-2</v>
      </c>
      <c r="J283" s="7"/>
      <c r="K283" s="7"/>
    </row>
    <row r="284" spans="1:11" x14ac:dyDescent="0.3">
      <c r="A284" s="1">
        <v>24198</v>
      </c>
      <c r="B284" s="1"/>
      <c r="C284" s="1">
        <v>43070</v>
      </c>
      <c r="D284" s="15">
        <f>+'BRL e USD Chart'!$D284</f>
        <v>17.43675497459888</v>
      </c>
      <c r="E284" s="15">
        <f>+'BRL e USD Chart'!$D284</f>
        <v>17.43675497459888</v>
      </c>
      <c r="F284" s="6">
        <f t="shared" si="16"/>
        <v>-4.3807248108320707E-3</v>
      </c>
      <c r="G284" s="6">
        <f t="shared" si="17"/>
        <v>-4.3807248108320707E-3</v>
      </c>
      <c r="H284" s="5">
        <f t="shared" si="18"/>
        <v>-2.862968217219708E-2</v>
      </c>
      <c r="I284" s="5">
        <f t="shared" si="19"/>
        <v>-2.862968217219708E-2</v>
      </c>
      <c r="J284" s="7"/>
      <c r="K284" s="7"/>
    </row>
    <row r="285" spans="1:11" x14ac:dyDescent="0.3">
      <c r="A285" s="1">
        <v>24228</v>
      </c>
      <c r="B285" s="1"/>
      <c r="C285" s="1">
        <v>43101</v>
      </c>
      <c r="D285" s="15">
        <f>+'BRL e USD Chart'!$D285</f>
        <v>17.386334604246564</v>
      </c>
      <c r="E285" s="15">
        <f>+'BRL e USD Chart'!$D285</f>
        <v>17.386334604246564</v>
      </c>
      <c r="F285" s="6">
        <f t="shared" si="16"/>
        <v>-2.8916143184765097E-3</v>
      </c>
      <c r="G285" s="6">
        <f t="shared" si="17"/>
        <v>-2.8916143184765097E-3</v>
      </c>
      <c r="H285" s="5">
        <f t="shared" si="18"/>
        <v>-2.775797683163983E-2</v>
      </c>
      <c r="I285" s="5">
        <f t="shared" si="19"/>
        <v>-2.775797683163983E-2</v>
      </c>
      <c r="J285" s="7"/>
      <c r="K285" s="7"/>
    </row>
    <row r="286" spans="1:11" x14ac:dyDescent="0.3">
      <c r="A286" s="1">
        <v>24259</v>
      </c>
      <c r="B286" s="1"/>
      <c r="C286" s="1">
        <v>43132</v>
      </c>
      <c r="D286" s="15">
        <f>+'BRL e USD Chart'!$D286</f>
        <v>17.330875801681184</v>
      </c>
      <c r="E286" s="15">
        <f>+'BRL e USD Chart'!$D286</f>
        <v>17.330875801681184</v>
      </c>
      <c r="F286" s="6">
        <f t="shared" si="16"/>
        <v>-3.1897926634768536E-3</v>
      </c>
      <c r="G286" s="6">
        <f t="shared" si="17"/>
        <v>-3.1897926634768536E-3</v>
      </c>
      <c r="H286" s="5">
        <f t="shared" si="18"/>
        <v>-2.766106275437008E-2</v>
      </c>
      <c r="I286" s="5">
        <f t="shared" si="19"/>
        <v>-2.766106275437008E-2</v>
      </c>
      <c r="J286" s="7"/>
      <c r="K286" s="7"/>
    </row>
    <row r="287" spans="1:11" x14ac:dyDescent="0.3">
      <c r="A287" s="1">
        <v>24289</v>
      </c>
      <c r="B287" s="1"/>
      <c r="C287" s="1">
        <v>43160</v>
      </c>
      <c r="D287" s="15">
        <f>+'BRL e USD Chart'!$D287</f>
        <v>17.315292038846223</v>
      </c>
      <c r="E287" s="15">
        <f>+'BRL e USD Chart'!$D287</f>
        <v>17.315292038846223</v>
      </c>
      <c r="F287" s="6">
        <f t="shared" si="16"/>
        <v>-8.9919072834443448E-4</v>
      </c>
      <c r="G287" s="6">
        <f t="shared" si="17"/>
        <v>-8.9919072834443448E-4</v>
      </c>
      <c r="H287" s="5">
        <f t="shared" si="18"/>
        <v>-2.6106719363828468E-2</v>
      </c>
      <c r="I287" s="5">
        <f t="shared" si="19"/>
        <v>-2.6106719363828468E-2</v>
      </c>
      <c r="J287" s="7"/>
      <c r="K287" s="7"/>
    </row>
    <row r="288" spans="1:11" x14ac:dyDescent="0.3">
      <c r="A288" s="1">
        <v>24320</v>
      </c>
      <c r="B288" s="1"/>
      <c r="C288" s="1">
        <v>43191</v>
      </c>
      <c r="D288" s="15">
        <f>+'BRL e USD Chart'!$D288</f>
        <v>17.277282018405732</v>
      </c>
      <c r="E288" s="15">
        <f>+'BRL e USD Chart'!$D288</f>
        <v>17.277282018405732</v>
      </c>
      <c r="F288" s="6">
        <f t="shared" si="16"/>
        <v>-2.1951706246258196E-3</v>
      </c>
      <c r="G288" s="6">
        <f t="shared" si="17"/>
        <v>-2.1951706246258196E-3</v>
      </c>
      <c r="H288" s="5">
        <f t="shared" si="18"/>
        <v>-2.6884123698800333E-2</v>
      </c>
      <c r="I288" s="5">
        <f t="shared" si="19"/>
        <v>-2.6884123698800333E-2</v>
      </c>
      <c r="J288" s="7"/>
      <c r="K288" s="7"/>
    </row>
    <row r="289" spans="1:11" x14ac:dyDescent="0.3">
      <c r="A289" s="1">
        <v>24351</v>
      </c>
      <c r="B289" s="1"/>
      <c r="C289" s="1">
        <v>43221</v>
      </c>
      <c r="D289" s="15">
        <f>+'BRL e USD Chart'!$D289</f>
        <v>17.208448225503716</v>
      </c>
      <c r="E289" s="15">
        <f>+'BRL e USD Chart'!$D289</f>
        <v>17.208448225503716</v>
      </c>
      <c r="F289" s="6">
        <f t="shared" si="16"/>
        <v>-3.9840637450199168E-3</v>
      </c>
      <c r="G289" s="6">
        <f t="shared" si="17"/>
        <v>-3.9840637450199168E-3</v>
      </c>
      <c r="H289" s="5">
        <f t="shared" si="18"/>
        <v>-2.7756438727357002E-2</v>
      </c>
      <c r="I289" s="5">
        <f t="shared" si="19"/>
        <v>-2.7756438727357002E-2</v>
      </c>
      <c r="J289" s="7"/>
      <c r="K289" s="7"/>
    </row>
    <row r="290" spans="1:11" x14ac:dyDescent="0.3">
      <c r="A290" s="1">
        <v>24381</v>
      </c>
      <c r="B290" s="1"/>
      <c r="C290" s="1">
        <v>43252</v>
      </c>
      <c r="D290" s="15">
        <f>+'BRL e USD Chart'!$D290</f>
        <v>16.994319796073199</v>
      </c>
      <c r="E290" s="15">
        <f>+'BRL e USD Chart'!$D290</f>
        <v>16.994319796073199</v>
      </c>
      <c r="F290" s="6">
        <f t="shared" si="16"/>
        <v>-1.2443215484890024E-2</v>
      </c>
      <c r="G290" s="6">
        <f t="shared" si="17"/>
        <v>-1.2443215484890024E-2</v>
      </c>
      <c r="H290" s="5">
        <f t="shared" si="18"/>
        <v>-4.2062610031882053E-2</v>
      </c>
      <c r="I290" s="5">
        <f t="shared" si="19"/>
        <v>-4.2062610031882053E-2</v>
      </c>
      <c r="J290" s="7"/>
      <c r="K290" s="7"/>
    </row>
    <row r="291" spans="1:11" x14ac:dyDescent="0.3">
      <c r="A291" s="1">
        <v>24412</v>
      </c>
      <c r="B291" s="1"/>
      <c r="C291" s="1">
        <v>43282</v>
      </c>
      <c r="D291" s="15">
        <f>+'BRL e USD Chart'!$D291</f>
        <v>16.938423000172627</v>
      </c>
      <c r="E291" s="15">
        <f>+'BRL e USD Chart'!$D291</f>
        <v>16.938423000172627</v>
      </c>
      <c r="F291" s="6">
        <f t="shared" si="16"/>
        <v>-3.2891458187981337E-3</v>
      </c>
      <c r="G291" s="6">
        <f t="shared" si="17"/>
        <v>-3.2891458187981337E-3</v>
      </c>
      <c r="H291" s="5">
        <f t="shared" si="18"/>
        <v>-4.2921917966668777E-2</v>
      </c>
      <c r="I291" s="5">
        <f t="shared" si="19"/>
        <v>-4.2921917966668777E-2</v>
      </c>
      <c r="J291" s="7"/>
      <c r="K291" s="7"/>
    </row>
    <row r="292" spans="1:11" x14ac:dyDescent="0.3">
      <c r="A292" s="1">
        <v>24442</v>
      </c>
      <c r="B292" s="1"/>
      <c r="C292" s="1">
        <v>43313</v>
      </c>
      <c r="D292" s="15">
        <f>+'BRL e USD Chart'!$D292</f>
        <v>16.953681313354647</v>
      </c>
      <c r="E292" s="15">
        <f>+'BRL e USD Chart'!$D292</f>
        <v>16.953681313354647</v>
      </c>
      <c r="F292" s="6">
        <f t="shared" si="16"/>
        <v>9.0081072965664255E-4</v>
      </c>
      <c r="G292" s="6">
        <f t="shared" si="17"/>
        <v>9.0081072965664255E-4</v>
      </c>
      <c r="H292" s="5">
        <f t="shared" si="18"/>
        <v>-4.023968532760025E-2</v>
      </c>
      <c r="I292" s="5">
        <f t="shared" si="19"/>
        <v>-4.023968532760025E-2</v>
      </c>
      <c r="J292" s="7"/>
      <c r="K292" s="7"/>
    </row>
    <row r="293" spans="1:11" x14ac:dyDescent="0.3">
      <c r="A293" s="1">
        <v>24473</v>
      </c>
      <c r="B293" s="1"/>
      <c r="C293" s="1">
        <v>43344</v>
      </c>
      <c r="D293" s="15">
        <f>+'BRL e USD Chart'!$D293</f>
        <v>16.872692389883206</v>
      </c>
      <c r="E293" s="15">
        <f>+'BRL e USD Chart'!$D293</f>
        <v>16.872692389883206</v>
      </c>
      <c r="F293" s="6">
        <f t="shared" si="16"/>
        <v>-4.777070063694322E-3</v>
      </c>
      <c r="G293" s="6">
        <f t="shared" si="17"/>
        <v>-4.777070063694322E-3</v>
      </c>
      <c r="H293" s="5">
        <f t="shared" si="18"/>
        <v>-4.3296246839295893E-2</v>
      </c>
      <c r="I293" s="5">
        <f t="shared" si="19"/>
        <v>-4.3296246839295893E-2</v>
      </c>
      <c r="J293" s="7"/>
      <c r="K293" s="7"/>
    </row>
    <row r="294" spans="1:11" x14ac:dyDescent="0.3">
      <c r="A294" s="1">
        <v>24504</v>
      </c>
      <c r="B294" s="1"/>
      <c r="C294" s="1">
        <v>43374</v>
      </c>
      <c r="D294" s="15">
        <f>+'BRL e USD Chart'!$D294</f>
        <v>16.797105415513396</v>
      </c>
      <c r="E294" s="15">
        <f>+'BRL e USD Chart'!$D294</f>
        <v>16.797105415513396</v>
      </c>
      <c r="F294" s="6">
        <f t="shared" si="16"/>
        <v>-4.4798407167744303E-3</v>
      </c>
      <c r="G294" s="6">
        <f t="shared" si="17"/>
        <v>-4.4798407167744303E-3</v>
      </c>
      <c r="H294" s="5">
        <f t="shared" si="18"/>
        <v>-4.3581972201115704E-2</v>
      </c>
      <c r="I294" s="5">
        <f t="shared" si="19"/>
        <v>-4.3581972201115704E-2</v>
      </c>
      <c r="J294" s="7"/>
      <c r="K294" s="7"/>
    </row>
    <row r="295" spans="1:11" x14ac:dyDescent="0.3">
      <c r="A295" s="1">
        <v>24532</v>
      </c>
      <c r="B295" s="1"/>
      <c r="C295" s="1">
        <v>43405</v>
      </c>
      <c r="D295" s="15">
        <f>+'BRL e USD Chart'!$D295</f>
        <v>16.832453568006212</v>
      </c>
      <c r="E295" s="15">
        <f>+'BRL e USD Chart'!$D295</f>
        <v>16.832453568006212</v>
      </c>
      <c r="F295" s="6">
        <f t="shared" si="16"/>
        <v>2.1044192804891004E-3</v>
      </c>
      <c r="G295" s="6">
        <f t="shared" si="17"/>
        <v>2.1044192804891004E-3</v>
      </c>
      <c r="H295" s="5">
        <f t="shared" si="18"/>
        <v>-3.8885661612665379E-2</v>
      </c>
      <c r="I295" s="5">
        <f t="shared" si="19"/>
        <v>-3.8885661612665379E-2</v>
      </c>
      <c r="J295" s="7"/>
      <c r="K295" s="7"/>
    </row>
    <row r="296" spans="1:11" x14ac:dyDescent="0.3">
      <c r="A296" s="1">
        <v>24563</v>
      </c>
      <c r="B296" s="1"/>
      <c r="C296" s="1">
        <v>43435</v>
      </c>
      <c r="D296" s="15">
        <f>+'BRL e USD Chart'!$D296</f>
        <v>16.807242703950287</v>
      </c>
      <c r="E296" s="15">
        <f>+'BRL e USD Chart'!$D296</f>
        <v>16.807242703950287</v>
      </c>
      <c r="F296" s="6">
        <f t="shared" si="16"/>
        <v>-1.4977533699450651E-3</v>
      </c>
      <c r="G296" s="6">
        <f t="shared" si="17"/>
        <v>-1.4977533699450651E-3</v>
      </c>
      <c r="H296" s="5">
        <f t="shared" si="18"/>
        <v>-3.610260461683612E-2</v>
      </c>
      <c r="I296" s="5">
        <f t="shared" si="19"/>
        <v>-3.610260461683612E-2</v>
      </c>
      <c r="J296" s="7"/>
      <c r="K296" s="7"/>
    </row>
    <row r="297" spans="1:11" x14ac:dyDescent="0.3">
      <c r="A297" s="1">
        <v>24593</v>
      </c>
      <c r="B297" s="1"/>
      <c r="C297" s="1">
        <v>43466</v>
      </c>
      <c r="D297" s="15">
        <f>+'BRL e USD Chart'!$D297</f>
        <v>16.753631084479949</v>
      </c>
      <c r="E297" s="15">
        <f>+'BRL e USD Chart'!$D297</f>
        <v>16.753631084479949</v>
      </c>
      <c r="F297" s="6">
        <f t="shared" si="16"/>
        <v>-3.1897926634769647E-3</v>
      </c>
      <c r="G297" s="6">
        <f t="shared" si="17"/>
        <v>-3.1897926634769647E-3</v>
      </c>
      <c r="H297" s="5">
        <f t="shared" si="18"/>
        <v>-3.6390851445599059E-2</v>
      </c>
      <c r="I297" s="5">
        <f t="shared" si="19"/>
        <v>-3.6390851445599059E-2</v>
      </c>
      <c r="J297" s="7"/>
      <c r="K297" s="7"/>
    </row>
    <row r="298" spans="1:11" x14ac:dyDescent="0.3">
      <c r="A298" s="1">
        <v>24624</v>
      </c>
      <c r="B298" s="1"/>
      <c r="C298" s="1">
        <v>43497</v>
      </c>
      <c r="D298" s="15">
        <f>+'BRL e USD Chart'!$D298</f>
        <v>16.681898919127697</v>
      </c>
      <c r="E298" s="15">
        <f>+'BRL e USD Chart'!$D298</f>
        <v>16.681898919127697</v>
      </c>
      <c r="F298" s="6">
        <f t="shared" si="16"/>
        <v>-4.2815891665838324E-3</v>
      </c>
      <c r="G298" s="6">
        <f t="shared" si="17"/>
        <v>-4.2815891665838324E-3</v>
      </c>
      <c r="H298" s="5">
        <f t="shared" si="18"/>
        <v>-3.7446283152668625E-2</v>
      </c>
      <c r="I298" s="5">
        <f t="shared" si="19"/>
        <v>-3.7446283152668625E-2</v>
      </c>
      <c r="J298" s="7"/>
      <c r="K298" s="7"/>
    </row>
    <row r="299" spans="1:11" x14ac:dyDescent="0.3">
      <c r="A299" s="1">
        <v>24654</v>
      </c>
      <c r="B299" s="1"/>
      <c r="C299" s="1">
        <v>43525</v>
      </c>
      <c r="D299" s="15">
        <f>+'BRL e USD Chart'!$D299</f>
        <v>16.557716048761982</v>
      </c>
      <c r="E299" s="15">
        <f>+'BRL e USD Chart'!$D299</f>
        <v>16.557716048761982</v>
      </c>
      <c r="F299" s="6">
        <f t="shared" si="16"/>
        <v>-7.4441687344912744E-3</v>
      </c>
      <c r="G299" s="6">
        <f t="shared" si="17"/>
        <v>-7.4441687344912744E-3</v>
      </c>
      <c r="H299" s="5">
        <f t="shared" si="18"/>
        <v>-4.3751845962785252E-2</v>
      </c>
      <c r="I299" s="5">
        <f t="shared" si="19"/>
        <v>-4.3751845962785252E-2</v>
      </c>
      <c r="J299" s="7"/>
      <c r="K299" s="7"/>
    </row>
    <row r="300" spans="1:11" x14ac:dyDescent="0.3">
      <c r="A300" s="1">
        <v>24685</v>
      </c>
      <c r="B300" s="1"/>
      <c r="C300" s="1">
        <v>43556</v>
      </c>
      <c r="D300" s="15">
        <f>+'BRL e USD Chart'!$D300</f>
        <v>16.463871978484619</v>
      </c>
      <c r="E300" s="15">
        <f>+'BRL e USD Chart'!$D300</f>
        <v>16.463871978484619</v>
      </c>
      <c r="F300" s="6">
        <f t="shared" si="16"/>
        <v>-5.667694143382751E-3</v>
      </c>
      <c r="G300" s="6">
        <f t="shared" si="17"/>
        <v>-5.667694143382751E-3</v>
      </c>
      <c r="H300" s="5">
        <f t="shared" si="18"/>
        <v>-4.7079745474697732E-2</v>
      </c>
      <c r="I300" s="5">
        <f t="shared" si="19"/>
        <v>-4.7079745474697732E-2</v>
      </c>
      <c r="J300" s="7"/>
      <c r="K300" s="7"/>
    </row>
    <row r="301" spans="1:11" x14ac:dyDescent="0.3">
      <c r="A301" s="1">
        <v>24716</v>
      </c>
      <c r="B301" s="1"/>
      <c r="C301" s="1">
        <v>43586</v>
      </c>
      <c r="D301" s="15">
        <f>+'BRL e USD Chart'!$D301</f>
        <v>16.442496732732067</v>
      </c>
      <c r="E301" s="15">
        <f>+'BRL e USD Chart'!$D301</f>
        <v>16.442496732732067</v>
      </c>
      <c r="F301" s="6">
        <f t="shared" si="16"/>
        <v>-1.2983121941475551E-3</v>
      </c>
      <c r="G301" s="6">
        <f t="shared" si="17"/>
        <v>-1.2983121941475551E-3</v>
      </c>
      <c r="H301" s="5">
        <f t="shared" si="18"/>
        <v>-4.4510201195042898E-2</v>
      </c>
      <c r="I301" s="5">
        <f t="shared" si="19"/>
        <v>-4.4510201195042898E-2</v>
      </c>
      <c r="J301" s="7"/>
      <c r="K301" s="7"/>
    </row>
    <row r="302" spans="1:11" x14ac:dyDescent="0.3">
      <c r="A302" s="1">
        <v>24746</v>
      </c>
      <c r="B302" s="1"/>
      <c r="C302" s="1">
        <v>43617</v>
      </c>
      <c r="D302" s="15">
        <f>+'BRL e USD Chart'!$D302</f>
        <v>16.44085264746732</v>
      </c>
      <c r="E302" s="15">
        <f>+'BRL e USD Chart'!$D302</f>
        <v>16.44085264746732</v>
      </c>
      <c r="F302" s="6">
        <f t="shared" si="16"/>
        <v>-9.9990000999916617E-5</v>
      </c>
      <c r="G302" s="6">
        <f t="shared" si="17"/>
        <v>-9.9990000999916617E-5</v>
      </c>
      <c r="H302" s="5">
        <f t="shared" si="18"/>
        <v>-3.256777295280544E-2</v>
      </c>
      <c r="I302" s="5">
        <f t="shared" si="19"/>
        <v>-3.256777295280544E-2</v>
      </c>
      <c r="J302" s="7"/>
      <c r="K302" s="7"/>
    </row>
    <row r="303" spans="1:11" x14ac:dyDescent="0.3">
      <c r="A303" s="1">
        <v>24777</v>
      </c>
      <c r="B303" s="1"/>
      <c r="C303" s="1">
        <v>43647</v>
      </c>
      <c r="D303" s="15">
        <f>+'BRL e USD Chart'!$D303</f>
        <v>16.409674266361229</v>
      </c>
      <c r="E303" s="15">
        <f>+'BRL e USD Chart'!$D303</f>
        <v>16.409674266361229</v>
      </c>
      <c r="F303" s="6">
        <f t="shared" si="16"/>
        <v>-1.8963968459929648E-3</v>
      </c>
      <c r="G303" s="6">
        <f t="shared" si="17"/>
        <v>-1.8963968459929648E-3</v>
      </c>
      <c r="H303" s="5">
        <f t="shared" si="18"/>
        <v>-3.1215936324533233E-2</v>
      </c>
      <c r="I303" s="5">
        <f t="shared" si="19"/>
        <v>-3.1215936324533233E-2</v>
      </c>
      <c r="J303" s="7"/>
      <c r="K303" s="7"/>
    </row>
    <row r="304" spans="1:11" x14ac:dyDescent="0.3">
      <c r="A304" s="1">
        <v>24807</v>
      </c>
      <c r="B304" s="1"/>
      <c r="C304" s="1">
        <v>43678</v>
      </c>
      <c r="D304" s="15">
        <f>+'BRL e USD Chart'!$D304</f>
        <v>16.391643458556818</v>
      </c>
      <c r="E304" s="15">
        <f>+'BRL e USD Chart'!$D304</f>
        <v>16.391643458556818</v>
      </c>
      <c r="F304" s="6">
        <f t="shared" si="16"/>
        <v>-1.0987913295373852E-3</v>
      </c>
      <c r="G304" s="6">
        <f t="shared" si="17"/>
        <v>-1.0987913295373852E-3</v>
      </c>
      <c r="H304" s="5">
        <f t="shared" si="18"/>
        <v>-3.3151375468825406E-2</v>
      </c>
      <c r="I304" s="5">
        <f t="shared" si="19"/>
        <v>-3.3151375468825406E-2</v>
      </c>
      <c r="J304" s="7"/>
      <c r="K304" s="7"/>
    </row>
    <row r="305" spans="1:11" x14ac:dyDescent="0.3">
      <c r="A305" s="1">
        <v>24838</v>
      </c>
      <c r="B305" s="1"/>
      <c r="C305" s="1">
        <v>43709</v>
      </c>
      <c r="D305" s="15">
        <f>+'BRL e USD Chart'!$D305</f>
        <v>16.398202739652678</v>
      </c>
      <c r="E305" s="15">
        <f>+'BRL e USD Chart'!$D305</f>
        <v>16.398202739652678</v>
      </c>
      <c r="F305" s="6">
        <f t="shared" si="16"/>
        <v>4.0016006402554538E-4</v>
      </c>
      <c r="G305" s="6">
        <f t="shared" si="17"/>
        <v>4.0016006402554538E-4</v>
      </c>
      <c r="H305" s="5">
        <f t="shared" si="18"/>
        <v>-2.8121750771384235E-2</v>
      </c>
      <c r="I305" s="5">
        <f t="shared" si="19"/>
        <v>-2.8121750771384235E-2</v>
      </c>
      <c r="J305" s="7"/>
      <c r="K305" s="7"/>
    </row>
    <row r="306" spans="1:11" x14ac:dyDescent="0.3">
      <c r="A306" s="1">
        <v>24869</v>
      </c>
      <c r="B306" s="1"/>
      <c r="C306" s="1">
        <v>43739</v>
      </c>
      <c r="D306" s="15">
        <f>+'BRL e USD Chart'!$D306</f>
        <v>16.381820918733947</v>
      </c>
      <c r="E306" s="15">
        <f>+'BRL e USD Chart'!$D306</f>
        <v>16.381820918733947</v>
      </c>
      <c r="F306" s="6">
        <f t="shared" si="16"/>
        <v>-9.9900099900085415E-4</v>
      </c>
      <c r="G306" s="6">
        <f t="shared" si="17"/>
        <v>-9.9900099900085415E-4</v>
      </c>
      <c r="H306" s="5">
        <f t="shared" si="18"/>
        <v>-2.4723575074780624E-2</v>
      </c>
      <c r="I306" s="5">
        <f t="shared" si="19"/>
        <v>-2.4723575074780624E-2</v>
      </c>
      <c r="J306" s="7"/>
      <c r="K306" s="7"/>
    </row>
    <row r="307" spans="1:11" x14ac:dyDescent="0.3">
      <c r="A307" s="1">
        <v>24898</v>
      </c>
      <c r="B307" s="1"/>
      <c r="C307" s="1">
        <v>43770</v>
      </c>
      <c r="D307" s="15">
        <f>+'BRL e USD Chart'!$D307</f>
        <v>16.298697561171966</v>
      </c>
      <c r="E307" s="15">
        <f>+'BRL e USD Chart'!$D307</f>
        <v>16.298697561171966</v>
      </c>
      <c r="F307" s="6">
        <f t="shared" si="16"/>
        <v>-5.0741219779129043E-3</v>
      </c>
      <c r="G307" s="6">
        <f t="shared" si="17"/>
        <v>-5.0741219779129043E-3</v>
      </c>
      <c r="H307" s="5">
        <f t="shared" si="18"/>
        <v>-3.1709934899138315E-2</v>
      </c>
      <c r="I307" s="5">
        <f t="shared" si="19"/>
        <v>-3.1709934899138315E-2</v>
      </c>
      <c r="J307" s="7"/>
      <c r="K307" s="7"/>
    </row>
    <row r="308" spans="1:11" x14ac:dyDescent="0.3">
      <c r="A308" s="1">
        <v>24929</v>
      </c>
      <c r="B308" s="1"/>
      <c r="C308" s="1">
        <v>43800</v>
      </c>
      <c r="D308" s="15">
        <f>+'BRL e USD Chart'!$D308</f>
        <v>16.113393535513559</v>
      </c>
      <c r="E308" s="15">
        <f>+'BRL e USD Chart'!$D308</f>
        <v>16.113393535513559</v>
      </c>
      <c r="F308" s="6">
        <f t="shared" si="16"/>
        <v>-1.1369253583786487E-2</v>
      </c>
      <c r="G308" s="6">
        <f t="shared" si="17"/>
        <v>-1.1369253583786487E-2</v>
      </c>
      <c r="H308" s="5">
        <f t="shared" si="18"/>
        <v>-4.128274819721911E-2</v>
      </c>
      <c r="I308" s="5">
        <f t="shared" si="19"/>
        <v>-4.128274819721911E-2</v>
      </c>
      <c r="J308" s="7"/>
      <c r="K308" s="7"/>
    </row>
    <row r="309" spans="1:11" x14ac:dyDescent="0.3">
      <c r="A309" s="1">
        <v>24959</v>
      </c>
      <c r="B309" s="1"/>
      <c r="C309" s="1">
        <v>43831</v>
      </c>
      <c r="D309" s="15">
        <f>+'BRL e USD Chart'!$D309</f>
        <v>16.079626320241054</v>
      </c>
      <c r="E309" s="15">
        <f>+'BRL e USD Chart'!$D309</f>
        <v>16.079626320241054</v>
      </c>
      <c r="F309" s="6">
        <f t="shared" si="16"/>
        <v>-2.0955992415925273E-3</v>
      </c>
      <c r="G309" s="6">
        <f t="shared" si="17"/>
        <v>-2.0955992415925273E-3</v>
      </c>
      <c r="H309" s="5">
        <f t="shared" si="18"/>
        <v>-4.023036921609624E-2</v>
      </c>
      <c r="I309" s="5">
        <f t="shared" si="19"/>
        <v>-4.023036921609624E-2</v>
      </c>
      <c r="J309" s="7"/>
      <c r="K309" s="7"/>
    </row>
    <row r="310" spans="1:11" x14ac:dyDescent="0.3">
      <c r="A310" s="1">
        <v>24990</v>
      </c>
      <c r="B310" s="1"/>
      <c r="C310" s="1">
        <v>43862</v>
      </c>
      <c r="D310" s="15">
        <f>+'BRL e USD Chart'!$D310</f>
        <v>16.039527501487335</v>
      </c>
      <c r="E310" s="15">
        <f>+'BRL e USD Chart'!$D310</f>
        <v>16.039527501487335</v>
      </c>
      <c r="F310" s="6">
        <f t="shared" si="16"/>
        <v>-2.4937655860349794E-3</v>
      </c>
      <c r="G310" s="6">
        <f t="shared" si="17"/>
        <v>-2.4937655860349794E-3</v>
      </c>
      <c r="H310" s="5">
        <f t="shared" si="18"/>
        <v>-3.8507092073541416E-2</v>
      </c>
      <c r="I310" s="5">
        <f t="shared" si="19"/>
        <v>-3.8507092073541416E-2</v>
      </c>
      <c r="J310" s="7"/>
      <c r="K310" s="7"/>
    </row>
    <row r="311" spans="1:11" x14ac:dyDescent="0.3">
      <c r="A311" s="1">
        <v>25020</v>
      </c>
      <c r="B311" s="1"/>
      <c r="C311" s="1">
        <v>43891</v>
      </c>
      <c r="D311" s="15">
        <f>+'BRL e USD Chart'!$D311</f>
        <v>16.028307686107063</v>
      </c>
      <c r="E311" s="15">
        <f>+'BRL e USD Chart'!$D311</f>
        <v>16.028307686107063</v>
      </c>
      <c r="F311" s="6">
        <f t="shared" si="16"/>
        <v>-6.9951034275994584E-4</v>
      </c>
      <c r="G311" s="6">
        <f t="shared" si="17"/>
        <v>-6.9951034275994584E-4</v>
      </c>
      <c r="H311" s="5">
        <f t="shared" si="18"/>
        <v>-3.197351380442981E-2</v>
      </c>
      <c r="I311" s="5">
        <f t="shared" si="19"/>
        <v>-3.197351380442981E-2</v>
      </c>
      <c r="J311" s="7"/>
      <c r="K311" s="7"/>
    </row>
    <row r="312" spans="1:11" x14ac:dyDescent="0.3">
      <c r="A312" s="1">
        <v>25051</v>
      </c>
      <c r="B312" s="1"/>
      <c r="C312" s="1">
        <v>43922</v>
      </c>
      <c r="D312" s="15">
        <f>+'BRL e USD Chart'!$D312</f>
        <v>16.078149950955019</v>
      </c>
      <c r="E312" s="15">
        <f>+'BRL e USD Chart'!$D312</f>
        <v>16.078149950955019</v>
      </c>
      <c r="F312" s="6">
        <f t="shared" si="16"/>
        <v>3.1096398836389927E-3</v>
      </c>
      <c r="G312" s="6">
        <f t="shared" si="17"/>
        <v>3.1096398836389927E-3</v>
      </c>
      <c r="H312" s="5">
        <f t="shared" si="18"/>
        <v>-2.3428390844733915E-2</v>
      </c>
      <c r="I312" s="5">
        <f t="shared" si="19"/>
        <v>-2.3428390844733915E-2</v>
      </c>
      <c r="J312" s="7"/>
      <c r="K312" s="7"/>
    </row>
    <row r="313" spans="1:11" x14ac:dyDescent="0.3">
      <c r="A313" s="1">
        <v>25082</v>
      </c>
      <c r="B313" s="1"/>
      <c r="C313" s="1">
        <v>43952</v>
      </c>
      <c r="D313" s="15">
        <f>+'BRL e USD Chart'!$D313</f>
        <v>16.139479974859487</v>
      </c>
      <c r="E313" s="15">
        <f>+'BRL e USD Chart'!$D313</f>
        <v>16.139479974859487</v>
      </c>
      <c r="F313" s="6">
        <f t="shared" si="16"/>
        <v>3.8144950813090439E-3</v>
      </c>
      <c r="G313" s="6">
        <f t="shared" si="17"/>
        <v>3.8144950813090439E-3</v>
      </c>
      <c r="H313" s="5">
        <f t="shared" si="18"/>
        <v>-1.8428877487283613E-2</v>
      </c>
      <c r="I313" s="5">
        <f t="shared" si="19"/>
        <v>-1.8428877487283613E-2</v>
      </c>
      <c r="J313" s="7"/>
      <c r="K313" s="7"/>
    </row>
    <row r="314" spans="1:11" x14ac:dyDescent="0.3">
      <c r="A314" s="1">
        <v>25112</v>
      </c>
      <c r="B314" s="1"/>
      <c r="C314" s="1">
        <v>43983</v>
      </c>
      <c r="D314" s="15">
        <f>+'BRL e USD Chart'!$D314</f>
        <v>16.097626146877605</v>
      </c>
      <c r="E314" s="15">
        <f>+'BRL e USD Chart'!$D314</f>
        <v>16.097626146877605</v>
      </c>
      <c r="F314" s="6">
        <f t="shared" si="16"/>
        <v>-2.5932575304209449E-3</v>
      </c>
      <c r="G314" s="6">
        <f t="shared" si="17"/>
        <v>-2.5932575304209449E-3</v>
      </c>
      <c r="H314" s="5">
        <f t="shared" si="18"/>
        <v>-2.0876441626802689E-2</v>
      </c>
      <c r="I314" s="5">
        <f t="shared" si="19"/>
        <v>-2.0876441626802689E-2</v>
      </c>
      <c r="J314" s="7"/>
      <c r="K314" s="7"/>
    </row>
    <row r="315" spans="1:11" x14ac:dyDescent="0.3">
      <c r="A315" s="1">
        <v>25143</v>
      </c>
      <c r="B315" s="1"/>
      <c r="C315" s="1">
        <v>44013</v>
      </c>
      <c r="D315" s="15">
        <f>+'BRL e USD Chart'!$D315</f>
        <v>16.039882569626947</v>
      </c>
      <c r="E315" s="15">
        <f>+'BRL e USD Chart'!$D315</f>
        <v>16.039882569626947</v>
      </c>
      <c r="F315" s="6">
        <f t="shared" si="16"/>
        <v>-3.5870864886409226E-3</v>
      </c>
      <c r="G315" s="6">
        <f t="shared" si="17"/>
        <v>-3.5870864886409226E-3</v>
      </c>
      <c r="H315" s="5">
        <f t="shared" si="18"/>
        <v>-2.2534980934528992E-2</v>
      </c>
      <c r="I315" s="5">
        <f t="shared" si="19"/>
        <v>-2.2534980934528992E-2</v>
      </c>
      <c r="J315" s="7"/>
      <c r="K315" s="7"/>
    </row>
    <row r="316" spans="1:11" x14ac:dyDescent="0.3">
      <c r="A316" s="1">
        <v>25173</v>
      </c>
      <c r="B316" s="1"/>
      <c r="C316" s="1">
        <v>44044</v>
      </c>
      <c r="D316" s="15">
        <f>+'BRL e USD Chart'!$D316</f>
        <v>16.001479019978998</v>
      </c>
      <c r="E316" s="15">
        <f>+'BRL e USD Chart'!$D316</f>
        <v>16.001479019978998</v>
      </c>
      <c r="F316" s="6">
        <f t="shared" si="16"/>
        <v>-2.3942537909018569E-3</v>
      </c>
      <c r="G316" s="6">
        <f t="shared" si="17"/>
        <v>-2.3942537909018569E-3</v>
      </c>
      <c r="H316" s="5">
        <f t="shared" si="18"/>
        <v>-2.3802643070188645E-2</v>
      </c>
      <c r="I316" s="5">
        <f t="shared" si="19"/>
        <v>-2.3802643070188645E-2</v>
      </c>
      <c r="J316" s="7"/>
      <c r="K316" s="7"/>
    </row>
    <row r="317" spans="1:11" x14ac:dyDescent="0.3">
      <c r="A317" s="1">
        <v>25204</v>
      </c>
      <c r="B317" s="1"/>
      <c r="C317" s="1">
        <v>44075</v>
      </c>
      <c r="D317" s="15">
        <f>+'BRL e USD Chart'!$D317</f>
        <v>15.899720806815381</v>
      </c>
      <c r="E317" s="15">
        <f>+'BRL e USD Chart'!$D317</f>
        <v>15.899720806815381</v>
      </c>
      <c r="F317" s="6">
        <f t="shared" si="16"/>
        <v>-6.3593004769474382E-3</v>
      </c>
      <c r="G317" s="6">
        <f t="shared" si="17"/>
        <v>-6.3593004769474382E-3</v>
      </c>
      <c r="H317" s="5">
        <f t="shared" si="18"/>
        <v>-3.0398571157552068E-2</v>
      </c>
      <c r="I317" s="5">
        <f t="shared" si="19"/>
        <v>-3.0398571157552068E-2</v>
      </c>
      <c r="J317" s="7"/>
      <c r="K317" s="7"/>
    </row>
    <row r="318" spans="1:11" x14ac:dyDescent="0.3">
      <c r="A318" s="1">
        <v>25235</v>
      </c>
      <c r="B318" s="1"/>
      <c r="C318" s="1">
        <v>44105</v>
      </c>
      <c r="D318" s="15">
        <f>+'BRL e USD Chart'!$D318</f>
        <v>15.764149124346005</v>
      </c>
      <c r="E318" s="15">
        <f>+'BRL e USD Chart'!$D318</f>
        <v>15.764149124346005</v>
      </c>
      <c r="F318" s="6">
        <f t="shared" si="16"/>
        <v>-8.5266706325599628E-3</v>
      </c>
      <c r="G318" s="6">
        <f t="shared" si="17"/>
        <v>-8.5266706325599628E-3</v>
      </c>
      <c r="H318" s="5">
        <f t="shared" si="18"/>
        <v>-3.7704709229337441E-2</v>
      </c>
      <c r="I318" s="5">
        <f t="shared" si="19"/>
        <v>-3.7704709229337441E-2</v>
      </c>
      <c r="J318" s="7"/>
      <c r="K318" s="7"/>
    </row>
    <row r="319" spans="1:11" x14ac:dyDescent="0.3">
      <c r="A319" s="1">
        <v>25263</v>
      </c>
      <c r="B319" s="1"/>
      <c r="C319" s="1">
        <v>44136</v>
      </c>
      <c r="D319" s="15">
        <f>+'BRL e USD Chart'!$D319</f>
        <v>15.625085860190312</v>
      </c>
      <c r="E319" s="15">
        <f>+'BRL e USD Chart'!$D319</f>
        <v>15.625085860190312</v>
      </c>
      <c r="F319" s="6">
        <f t="shared" si="16"/>
        <v>-8.8214887501238959E-3</v>
      </c>
      <c r="G319" s="6">
        <f t="shared" si="17"/>
        <v>-8.8214887501238959E-3</v>
      </c>
      <c r="H319" s="5">
        <f t="shared" si="18"/>
        <v>-4.1329173601354796E-2</v>
      </c>
      <c r="I319" s="5">
        <f t="shared" si="19"/>
        <v>-4.1329173601354796E-2</v>
      </c>
      <c r="J319" s="7"/>
      <c r="K319" s="7"/>
    </row>
    <row r="320" spans="1:11" x14ac:dyDescent="0.3">
      <c r="A320" s="1">
        <v>25294</v>
      </c>
      <c r="B320" s="1"/>
      <c r="C320" s="1">
        <v>44166</v>
      </c>
      <c r="D320" s="15">
        <f>+'BRL e USD Chart'!$D320</f>
        <v>15.416956941480327</v>
      </c>
      <c r="E320" s="15">
        <f>+'BRL e USD Chart'!$D320</f>
        <v>15.416956941480327</v>
      </c>
      <c r="F320" s="6">
        <f t="shared" si="16"/>
        <v>-1.3320177602368033E-2</v>
      </c>
      <c r="G320" s="6">
        <f t="shared" si="17"/>
        <v>-1.3320177602368033E-2</v>
      </c>
      <c r="H320" s="5">
        <f t="shared" si="18"/>
        <v>-4.3220975922812377E-2</v>
      </c>
      <c r="I320" s="5">
        <f t="shared" si="19"/>
        <v>-4.3220975922812377E-2</v>
      </c>
      <c r="J320" s="7"/>
      <c r="K320" s="7"/>
    </row>
    <row r="321" spans="1:11" x14ac:dyDescent="0.3">
      <c r="A321" s="1">
        <v>25324</v>
      </c>
      <c r="B321" s="1"/>
      <c r="C321" s="1">
        <v>44197</v>
      </c>
      <c r="D321" s="15">
        <f>+'BRL e USD Chart'!$D321</f>
        <v>15.378510664818283</v>
      </c>
      <c r="E321" s="15">
        <f>+'BRL e USD Chart'!$D321</f>
        <v>15.378510664818283</v>
      </c>
      <c r="F321" s="6">
        <f t="shared" si="16"/>
        <v>-2.4937655860348684E-3</v>
      </c>
      <c r="G321" s="6">
        <f t="shared" si="17"/>
        <v>-2.4937655860348684E-3</v>
      </c>
      <c r="H321" s="5">
        <f t="shared" si="18"/>
        <v>-4.3602733139401773E-2</v>
      </c>
      <c r="I321" s="5">
        <f t="shared" si="19"/>
        <v>-4.3602733139401773E-2</v>
      </c>
      <c r="J321" s="7"/>
      <c r="K321" s="7"/>
    </row>
    <row r="322" spans="1:11" x14ac:dyDescent="0.3">
      <c r="A322" s="1">
        <v>25355</v>
      </c>
      <c r="B322" s="1"/>
      <c r="C322" s="1">
        <v>44228</v>
      </c>
      <c r="D322" s="15">
        <f>+'BRL e USD Chart'!$D322</f>
        <v>15.247383169560067</v>
      </c>
      <c r="E322" s="15">
        <f>+'BRL e USD Chart'!$D322</f>
        <v>15.247383169560067</v>
      </c>
      <c r="F322" s="6">
        <f t="shared" si="16"/>
        <v>-8.5266706325599628E-3</v>
      </c>
      <c r="G322" s="6">
        <f t="shared" si="17"/>
        <v>-8.5266706325599628E-3</v>
      </c>
      <c r="H322" s="5">
        <f t="shared" si="18"/>
        <v>-4.9387011671872094E-2</v>
      </c>
      <c r="I322" s="5">
        <f t="shared" si="19"/>
        <v>-4.9387011671872094E-2</v>
      </c>
      <c r="J322" s="7"/>
      <c r="K322" s="7"/>
    </row>
    <row r="323" spans="1:11" x14ac:dyDescent="0.3">
      <c r="A323" s="1">
        <v>25385</v>
      </c>
      <c r="B323" s="1"/>
      <c r="C323" s="1">
        <v>44256</v>
      </c>
      <c r="D323" s="15">
        <f>+'BRL e USD Chart'!$D323</f>
        <v>15.106889100921494</v>
      </c>
      <c r="E323" s="15">
        <f>+'BRL e USD Chart'!$D323</f>
        <v>15.106889100921494</v>
      </c>
      <c r="F323" s="6">
        <f t="shared" ref="F323:F358" si="20">+E323/E322-1</f>
        <v>-9.2143069454079241E-3</v>
      </c>
      <c r="G323" s="6">
        <f t="shared" ref="G323:G358" si="21">+F323</f>
        <v>-9.2143069454079241E-3</v>
      </c>
      <c r="H323" s="5">
        <f t="shared" si="18"/>
        <v>-5.7486953908691851E-2</v>
      </c>
      <c r="I323" s="5">
        <f t="shared" si="19"/>
        <v>-5.7486953908691851E-2</v>
      </c>
      <c r="J323" s="7"/>
      <c r="K323" s="7"/>
    </row>
    <row r="324" spans="1:11" x14ac:dyDescent="0.3">
      <c r="A324" s="1">
        <v>25416</v>
      </c>
      <c r="B324" s="1"/>
      <c r="C324" s="1">
        <v>44287</v>
      </c>
      <c r="D324" s="15">
        <f>+'BRL e USD Chart'!$D324</f>
        <v>15.060202473254403</v>
      </c>
      <c r="E324" s="15">
        <f>+'BRL e USD Chart'!$D324</f>
        <v>15.060202473254403</v>
      </c>
      <c r="F324" s="6">
        <f t="shared" si="20"/>
        <v>-3.0904196989334221E-3</v>
      </c>
      <c r="G324" s="6">
        <f t="shared" si="21"/>
        <v>-3.0904196989334221E-3</v>
      </c>
      <c r="H324" s="5">
        <f t="shared" si="18"/>
        <v>-6.3312475676976288E-2</v>
      </c>
      <c r="I324" s="5">
        <f t="shared" si="19"/>
        <v>-6.3312475676976288E-2</v>
      </c>
      <c r="J324" s="7"/>
      <c r="K324" s="7"/>
    </row>
    <row r="325" spans="1:11" x14ac:dyDescent="0.3">
      <c r="A325" s="1">
        <v>25447</v>
      </c>
      <c r="B325" s="1"/>
      <c r="C325" s="1">
        <v>44317</v>
      </c>
      <c r="D325" s="15">
        <f>+'BRL e USD Chart'!$D325</f>
        <v>14.936231749731633</v>
      </c>
      <c r="E325" s="15">
        <f>+'BRL e USD Chart'!$D325</f>
        <v>14.936231749731633</v>
      </c>
      <c r="F325" s="6">
        <f t="shared" si="20"/>
        <v>-8.2316770802338679E-3</v>
      </c>
      <c r="G325" s="6">
        <f t="shared" si="21"/>
        <v>-8.2316770802338679E-3</v>
      </c>
      <c r="H325" s="5">
        <f t="shared" si="18"/>
        <v>-7.4553097559658554E-2</v>
      </c>
      <c r="I325" s="5">
        <f t="shared" si="19"/>
        <v>-7.4553097559658554E-2</v>
      </c>
      <c r="J325" s="7"/>
      <c r="K325" s="7"/>
    </row>
    <row r="326" spans="1:11" x14ac:dyDescent="0.3">
      <c r="A326" s="1">
        <v>25477</v>
      </c>
      <c r="B326" s="1"/>
      <c r="C326" s="1">
        <v>44348</v>
      </c>
      <c r="D326" s="15">
        <f>+'BRL e USD Chart'!$D326</f>
        <v>14.857487068269803</v>
      </c>
      <c r="E326" s="15">
        <f>+'BRL e USD Chart'!$D326</f>
        <v>14.857487068269803</v>
      </c>
      <c r="F326" s="6">
        <f t="shared" si="20"/>
        <v>-5.272058092111731E-3</v>
      </c>
      <c r="G326" s="6">
        <f t="shared" si="21"/>
        <v>-5.272058092111731E-3</v>
      </c>
      <c r="H326" s="5">
        <f t="shared" si="18"/>
        <v>-7.7038630869704194E-2</v>
      </c>
      <c r="I326" s="5">
        <f t="shared" si="19"/>
        <v>-7.7038630869704194E-2</v>
      </c>
      <c r="J326" s="7"/>
      <c r="K326" s="7"/>
    </row>
    <row r="327" spans="1:11" x14ac:dyDescent="0.3">
      <c r="A327" s="1">
        <v>25508</v>
      </c>
      <c r="B327" s="1"/>
      <c r="C327" s="1">
        <v>44378</v>
      </c>
      <c r="D327" s="15">
        <f>+'BRL e USD Chart'!$D327</f>
        <v>14.716211438460579</v>
      </c>
      <c r="E327" s="15">
        <f>+'BRL e USD Chart'!$D327</f>
        <v>14.716211438460579</v>
      </c>
      <c r="F327" s="6">
        <f t="shared" si="20"/>
        <v>-9.5087163232965288E-3</v>
      </c>
      <c r="G327" s="6">
        <f t="shared" si="21"/>
        <v>-9.5087163232965288E-3</v>
      </c>
      <c r="H327" s="5">
        <f t="shared" si="18"/>
        <v>-8.2523742017467483E-2</v>
      </c>
      <c r="I327" s="5">
        <f t="shared" si="19"/>
        <v>-8.2523742017467483E-2</v>
      </c>
      <c r="J327" s="7"/>
      <c r="K327" s="7"/>
    </row>
    <row r="328" spans="1:11" x14ac:dyDescent="0.3">
      <c r="A328" s="1">
        <v>25538</v>
      </c>
      <c r="B328" s="1"/>
      <c r="C328" s="1">
        <v>44409</v>
      </c>
      <c r="D328" s="15">
        <f>+'BRL e USD Chart'!$D328</f>
        <v>14.589284661902033</v>
      </c>
      <c r="E328" s="15">
        <f>+'BRL e USD Chart'!$D328</f>
        <v>14.589284661902033</v>
      </c>
      <c r="F328" s="6">
        <f t="shared" si="20"/>
        <v>-8.6249628234360554E-3</v>
      </c>
      <c r="G328" s="6">
        <f t="shared" si="21"/>
        <v>-8.6249628234360554E-3</v>
      </c>
      <c r="H328" s="5">
        <f t="shared" si="18"/>
        <v>-8.8253989291473545E-2</v>
      </c>
      <c r="I328" s="5">
        <f t="shared" si="19"/>
        <v>-8.8253989291473545E-2</v>
      </c>
      <c r="J328" s="7"/>
      <c r="K328" s="7"/>
    </row>
    <row r="329" spans="1:11" x14ac:dyDescent="0.3">
      <c r="A329" s="1">
        <v>25569</v>
      </c>
      <c r="B329" s="1"/>
      <c r="C329" s="1">
        <v>44440</v>
      </c>
      <c r="D329" s="15">
        <f>+'BRL e USD Chart'!$D329</f>
        <v>14.421989582742222</v>
      </c>
      <c r="E329" s="15">
        <f>+'BRL e USD Chart'!$D329</f>
        <v>14.421989582742222</v>
      </c>
      <c r="F329" s="6">
        <f t="shared" si="20"/>
        <v>-1.1466982997232145E-2</v>
      </c>
      <c r="G329" s="6">
        <f t="shared" si="21"/>
        <v>-1.1466982997232145E-2</v>
      </c>
      <c r="H329" s="5">
        <f t="shared" si="18"/>
        <v>-9.2940702671944542E-2</v>
      </c>
      <c r="I329" s="5">
        <f t="shared" si="19"/>
        <v>-9.2940702671944542E-2</v>
      </c>
      <c r="J329" s="7"/>
      <c r="K329" s="7"/>
    </row>
    <row r="330" spans="1:11" x14ac:dyDescent="0.3">
      <c r="A330" s="1">
        <v>25600</v>
      </c>
      <c r="B330" s="1"/>
      <c r="C330" s="1">
        <v>44470</v>
      </c>
      <c r="D330" s="15">
        <f>+'BRL e USD Chart'!$D330</f>
        <v>14.243940328634295</v>
      </c>
      <c r="E330" s="15">
        <f>+'BRL e USD Chart'!$D330</f>
        <v>14.243940328634295</v>
      </c>
      <c r="F330" s="6">
        <f t="shared" si="20"/>
        <v>-1.2345679012345623E-2</v>
      </c>
      <c r="G330" s="6">
        <f t="shared" si="21"/>
        <v>-1.2345679012345623E-2</v>
      </c>
      <c r="H330" s="5">
        <f t="shared" si="18"/>
        <v>-9.6434560706096906E-2</v>
      </c>
      <c r="I330" s="5">
        <f t="shared" si="19"/>
        <v>-9.6434560706096906E-2</v>
      </c>
      <c r="J330" s="7"/>
      <c r="K330" s="7"/>
    </row>
    <row r="331" spans="1:11" x14ac:dyDescent="0.3">
      <c r="A331" s="1">
        <v>25628</v>
      </c>
      <c r="B331" s="1"/>
      <c r="C331" s="1">
        <v>44501</v>
      </c>
      <c r="D331" s="15">
        <f>+'BRL e USD Chart'!$D331</f>
        <v>14.109896313654575</v>
      </c>
      <c r="E331" s="15">
        <f>+'BRL e USD Chart'!$D331</f>
        <v>14.109896313654575</v>
      </c>
      <c r="F331" s="6">
        <f t="shared" si="20"/>
        <v>-9.4105993065874971E-3</v>
      </c>
      <c r="G331" s="6">
        <f t="shared" si="21"/>
        <v>-9.4105993065874971E-3</v>
      </c>
      <c r="H331" s="5">
        <f t="shared" si="18"/>
        <v>-9.6971598114295565E-2</v>
      </c>
      <c r="I331" s="5">
        <f t="shared" si="19"/>
        <v>-9.6971598114295565E-2</v>
      </c>
      <c r="J331" s="7"/>
      <c r="K331" s="7"/>
    </row>
    <row r="332" spans="1:11" x14ac:dyDescent="0.3">
      <c r="A332" s="1">
        <v>25659</v>
      </c>
      <c r="B332" s="1"/>
      <c r="C332" s="1">
        <v>44531</v>
      </c>
      <c r="D332" s="15">
        <f>+'BRL e USD Chart'!$D332</f>
        <v>14.007640537729152</v>
      </c>
      <c r="E332" s="15">
        <f>+'BRL e USD Chart'!$D332</f>
        <v>14.007640537729152</v>
      </c>
      <c r="F332" s="6">
        <f t="shared" si="20"/>
        <v>-7.2470961977564308E-3</v>
      </c>
      <c r="G332" s="6">
        <f t="shared" si="21"/>
        <v>-7.2470961977564308E-3</v>
      </c>
      <c r="H332" s="5">
        <f t="shared" si="18"/>
        <v>-9.1413396891530385E-2</v>
      </c>
      <c r="I332" s="5">
        <f t="shared" si="19"/>
        <v>-9.1413396891530385E-2</v>
      </c>
      <c r="J332" s="7"/>
      <c r="K332" s="7"/>
    </row>
    <row r="333" spans="1:11" x14ac:dyDescent="0.3">
      <c r="A333" s="1">
        <v>25689</v>
      </c>
      <c r="B333" s="1"/>
      <c r="C333" s="1">
        <v>44562</v>
      </c>
      <c r="D333" s="15">
        <f>+'BRL e USD Chart'!$D333</f>
        <v>13.932405547771186</v>
      </c>
      <c r="E333" s="15">
        <f>+'BRL e USD Chart'!$D333</f>
        <v>13.932405547771186</v>
      </c>
      <c r="F333" s="6">
        <f t="shared" si="20"/>
        <v>-5.3709966182615698E-3</v>
      </c>
      <c r="G333" s="6">
        <f t="shared" si="21"/>
        <v>-5.3709966182615698E-3</v>
      </c>
      <c r="H333" s="5">
        <f t="shared" si="18"/>
        <v>-9.4034145995384288E-2</v>
      </c>
      <c r="I333" s="5">
        <f t="shared" si="19"/>
        <v>-9.4034145995384288E-2</v>
      </c>
      <c r="J333" s="7"/>
      <c r="K333" s="7"/>
    </row>
    <row r="334" spans="1:11" x14ac:dyDescent="0.3">
      <c r="A334" s="1">
        <v>25720</v>
      </c>
      <c r="B334" s="1"/>
      <c r="C334" s="1">
        <v>44593</v>
      </c>
      <c r="D334" s="15">
        <f>+'BRL e USD Chart'!$D334</f>
        <v>13.793095285388759</v>
      </c>
      <c r="E334" s="15">
        <f>+'BRL e USD Chart'!$D334</f>
        <v>13.793095285388759</v>
      </c>
      <c r="F334" s="6">
        <f t="shared" si="20"/>
        <v>-9.9990099990100445E-3</v>
      </c>
      <c r="G334" s="6">
        <f t="shared" si="21"/>
        <v>-9.9990099990100445E-3</v>
      </c>
      <c r="H334" s="5">
        <f t="shared" ref="H334:H358" si="22">+E334/E322-1</f>
        <v>-9.5379506633941791E-2</v>
      </c>
      <c r="I334" s="5">
        <f t="shared" ref="I334:I358" si="23">+H334</f>
        <v>-9.5379506633941791E-2</v>
      </c>
      <c r="J334" s="7"/>
      <c r="K334" s="7"/>
    </row>
    <row r="335" spans="1:11" x14ac:dyDescent="0.3">
      <c r="A335" s="1">
        <v>25750</v>
      </c>
      <c r="B335" s="1"/>
      <c r="C335" s="1">
        <v>44621</v>
      </c>
      <c r="D335" s="15">
        <f>+'BRL e USD Chart'!$D335</f>
        <v>13.573209294812791</v>
      </c>
      <c r="E335" s="15">
        <f>+'BRL e USD Chart'!$D335</f>
        <v>13.573209294812791</v>
      </c>
      <c r="F335" s="6">
        <f t="shared" si="20"/>
        <v>-1.5941743751230142E-2</v>
      </c>
      <c r="G335" s="6">
        <f t="shared" si="21"/>
        <v>-1.5941743751230142E-2</v>
      </c>
      <c r="H335" s="5">
        <f t="shared" si="22"/>
        <v>-0.10152188156429576</v>
      </c>
      <c r="I335" s="5">
        <f t="shared" si="23"/>
        <v>-0.10152188156429576</v>
      </c>
      <c r="J335" s="7"/>
      <c r="K335" s="7"/>
    </row>
    <row r="336" spans="1:11" x14ac:dyDescent="0.3">
      <c r="A336" s="1">
        <v>25781</v>
      </c>
      <c r="B336" s="1"/>
      <c r="C336" s="1">
        <v>44652</v>
      </c>
      <c r="D336" s="15">
        <f>+'BRL e USD Chart'!$D336</f>
        <v>13.430842365735991</v>
      </c>
      <c r="E336" s="15">
        <f>+'BRL e USD Chart'!$D336</f>
        <v>13.430842365735991</v>
      </c>
      <c r="F336" s="6">
        <f t="shared" si="20"/>
        <v>-1.0488818523649246E-2</v>
      </c>
      <c r="G336" s="6">
        <f t="shared" si="21"/>
        <v>-1.0488818523649246E-2</v>
      </c>
      <c r="H336" s="5">
        <f t="shared" si="22"/>
        <v>-0.1081897876480753</v>
      </c>
      <c r="I336" s="5">
        <f t="shared" si="23"/>
        <v>-0.1081897876480753</v>
      </c>
      <c r="J336" s="7"/>
      <c r="K336" s="7"/>
    </row>
    <row r="337" spans="1:11" x14ac:dyDescent="0.3">
      <c r="A337" s="1">
        <v>25812</v>
      </c>
      <c r="B337" s="1"/>
      <c r="C337" s="1">
        <v>44682</v>
      </c>
      <c r="D337" s="15">
        <f>+'BRL e USD Chart'!$D337</f>
        <v>13.368012706017709</v>
      </c>
      <c r="E337" s="15">
        <f>+'BRL e USD Chart'!$D337</f>
        <v>13.368012706017709</v>
      </c>
      <c r="F337" s="6">
        <f t="shared" si="20"/>
        <v>-4.678013337314546E-3</v>
      </c>
      <c r="G337" s="6">
        <f t="shared" si="21"/>
        <v>-4.678013337314546E-3</v>
      </c>
      <c r="H337" s="5">
        <f t="shared" si="22"/>
        <v>-0.10499428972385227</v>
      </c>
      <c r="I337" s="5">
        <f t="shared" si="23"/>
        <v>-0.10499428972385227</v>
      </c>
      <c r="J337" s="7"/>
      <c r="K337" s="7"/>
    </row>
    <row r="338" spans="1:11" x14ac:dyDescent="0.3">
      <c r="A338" s="1">
        <v>25842</v>
      </c>
      <c r="B338" s="1"/>
      <c r="C338" s="1">
        <v>44713</v>
      </c>
      <c r="D338" s="15">
        <f>+'BRL e USD Chart'!$D338</f>
        <v>13.27904311713292</v>
      </c>
      <c r="E338" s="15">
        <f>+'BRL e USD Chart'!$D338</f>
        <v>13.27904311713292</v>
      </c>
      <c r="F338" s="6">
        <f t="shared" si="20"/>
        <v>-6.6554087612991086E-3</v>
      </c>
      <c r="G338" s="6">
        <f t="shared" si="21"/>
        <v>-6.6554087612991086E-3</v>
      </c>
      <c r="H338" s="5">
        <f t="shared" si="22"/>
        <v>-0.10623895843785491</v>
      </c>
      <c r="I338" s="5">
        <f t="shared" si="23"/>
        <v>-0.10623895843785491</v>
      </c>
      <c r="J338" s="7"/>
      <c r="K338" s="7"/>
    </row>
    <row r="339" spans="1:11" x14ac:dyDescent="0.3">
      <c r="A339" s="1">
        <v>25873</v>
      </c>
      <c r="B339" s="1"/>
      <c r="C339" s="1">
        <v>44743</v>
      </c>
      <c r="D339" s="15">
        <f>+'BRL e USD Chart'!$D339</f>
        <v>13.369958837226058</v>
      </c>
      <c r="E339" s="15">
        <f>+'BRL e USD Chart'!$D339</f>
        <v>13.369958837226058</v>
      </c>
      <c r="F339" s="6">
        <f t="shared" si="20"/>
        <v>6.8465565847766197E-3</v>
      </c>
      <c r="G339" s="6">
        <f t="shared" si="21"/>
        <v>6.8465565847766197E-3</v>
      </c>
      <c r="H339" s="5">
        <f t="shared" si="22"/>
        <v>-9.1480922713308654E-2</v>
      </c>
      <c r="I339" s="5">
        <f t="shared" si="23"/>
        <v>-9.1480922713308654E-2</v>
      </c>
      <c r="J339" s="7"/>
      <c r="K339" s="7"/>
    </row>
    <row r="340" spans="1:11" x14ac:dyDescent="0.3">
      <c r="A340" s="1">
        <v>25903</v>
      </c>
      <c r="B340" s="1"/>
      <c r="C340" s="1">
        <v>44774</v>
      </c>
      <c r="D340" s="15">
        <f>+'BRL e USD Chart'!$D340</f>
        <v>13.418264589749155</v>
      </c>
      <c r="E340" s="15">
        <f>+'BRL e USD Chart'!$D340</f>
        <v>13.418264589749155</v>
      </c>
      <c r="F340" s="6">
        <f t="shared" si="20"/>
        <v>3.6130068245685543E-3</v>
      </c>
      <c r="G340" s="6">
        <f t="shared" si="21"/>
        <v>3.6130068245685543E-3</v>
      </c>
      <c r="H340" s="5">
        <f t="shared" si="22"/>
        <v>-8.0265763489476671E-2</v>
      </c>
      <c r="I340" s="5">
        <f t="shared" si="23"/>
        <v>-8.0265763489476671E-2</v>
      </c>
      <c r="J340" s="7"/>
      <c r="K340" s="7"/>
    </row>
    <row r="341" spans="1:11" x14ac:dyDescent="0.3">
      <c r="A341" s="1">
        <v>25934</v>
      </c>
      <c r="B341" s="1"/>
      <c r="C341" s="1">
        <v>44805</v>
      </c>
      <c r="D341" s="15">
        <f>+'BRL e USD Chart'!$D341</f>
        <v>13.45729073287449</v>
      </c>
      <c r="E341" s="15">
        <f>+'BRL e USD Chart'!$D341</f>
        <v>13.45729073287449</v>
      </c>
      <c r="F341" s="6">
        <f t="shared" si="20"/>
        <v>2.9084344599337175E-3</v>
      </c>
      <c r="G341" s="6">
        <f t="shared" si="21"/>
        <v>2.9084344599337175E-3</v>
      </c>
      <c r="H341" s="5">
        <f t="shared" si="22"/>
        <v>-6.6890829752236036E-2</v>
      </c>
      <c r="I341" s="5">
        <f t="shared" si="23"/>
        <v>-6.6890829752236036E-2</v>
      </c>
      <c r="J341" s="7"/>
      <c r="K341" s="7"/>
    </row>
    <row r="342" spans="1:11" x14ac:dyDescent="0.3">
      <c r="A342" s="1">
        <v>25965</v>
      </c>
      <c r="B342" s="1"/>
      <c r="C342" s="1">
        <v>44835</v>
      </c>
      <c r="D342" s="15">
        <f>+'BRL e USD Chart'!$D342</f>
        <v>13.378358418207068</v>
      </c>
      <c r="E342" s="15">
        <f>+'BRL e USD Chart'!$D342</f>
        <v>13.378358418207068</v>
      </c>
      <c r="F342" s="6">
        <f t="shared" si="20"/>
        <v>-5.8653941743712634E-3</v>
      </c>
      <c r="G342" s="6">
        <f t="shared" si="21"/>
        <v>-5.8653941743712634E-3</v>
      </c>
      <c r="H342" s="5">
        <f t="shared" si="22"/>
        <v>-6.0768431379003118E-2</v>
      </c>
      <c r="I342" s="5">
        <f t="shared" si="23"/>
        <v>-6.0768431379003118E-2</v>
      </c>
      <c r="J342" s="7"/>
      <c r="K342" s="7"/>
    </row>
    <row r="343" spans="1:11" x14ac:dyDescent="0.3">
      <c r="A343" s="1">
        <v>25993</v>
      </c>
      <c r="B343" s="1"/>
      <c r="C343" s="1">
        <v>44866</v>
      </c>
      <c r="D343" s="15">
        <f>+'BRL e USD Chart'!$D343</f>
        <v>13.323731120612559</v>
      </c>
      <c r="E343" s="15">
        <f>+'BRL e USD Chart'!$D343</f>
        <v>13.323731120612559</v>
      </c>
      <c r="F343" s="6">
        <f t="shared" si="20"/>
        <v>-4.0832586395775916E-3</v>
      </c>
      <c r="G343" s="6">
        <f t="shared" si="21"/>
        <v>-4.0832586395775916E-3</v>
      </c>
      <c r="H343" s="5">
        <f t="shared" si="22"/>
        <v>-5.5717290585701962E-2</v>
      </c>
      <c r="I343" s="5">
        <f t="shared" si="23"/>
        <v>-5.5717290585701962E-2</v>
      </c>
      <c r="J343" s="7"/>
      <c r="K343" s="7"/>
    </row>
    <row r="344" spans="1:11" x14ac:dyDescent="0.3">
      <c r="A344" s="1">
        <v>26024</v>
      </c>
      <c r="B344" s="1"/>
      <c r="C344" s="1">
        <v>44896</v>
      </c>
      <c r="D344" s="15">
        <f>+'BRL e USD Chart'!$D344</f>
        <v>13.241632996037129</v>
      </c>
      <c r="E344" s="15">
        <f>+'BRL e USD Chart'!$D344</f>
        <v>13.241632996037129</v>
      </c>
      <c r="F344" s="6">
        <f t="shared" si="20"/>
        <v>-6.1617968594711581E-3</v>
      </c>
      <c r="G344" s="6">
        <f t="shared" si="21"/>
        <v>-6.1617968594711581E-3</v>
      </c>
      <c r="H344" s="5">
        <f t="shared" si="22"/>
        <v>-5.4684979931402755E-2</v>
      </c>
      <c r="I344" s="5">
        <f t="shared" si="23"/>
        <v>-5.4684979931402755E-2</v>
      </c>
      <c r="J344" s="7"/>
      <c r="K344" s="7"/>
    </row>
    <row r="345" spans="1:11" x14ac:dyDescent="0.3">
      <c r="A345" s="1">
        <v>26054</v>
      </c>
      <c r="B345" s="1"/>
      <c r="C345" s="1">
        <v>44927</v>
      </c>
      <c r="D345" s="15">
        <f>+'BRL e USD Chart'!$D345</f>
        <v>13.171822337647596</v>
      </c>
      <c r="E345" s="15">
        <f>+'BRL e USD Chart'!$D345</f>
        <v>13.171822337647596</v>
      </c>
      <c r="F345" s="6">
        <f t="shared" si="20"/>
        <v>-5.2720580921119531E-3</v>
      </c>
      <c r="G345" s="6">
        <f t="shared" si="21"/>
        <v>-5.2720580921119531E-3</v>
      </c>
      <c r="H345" s="5">
        <f t="shared" si="22"/>
        <v>-5.4590946804966012E-2</v>
      </c>
      <c r="I345" s="5">
        <f t="shared" si="23"/>
        <v>-5.4590946804966012E-2</v>
      </c>
      <c r="J345" s="7"/>
      <c r="K345" s="7"/>
    </row>
    <row r="346" spans="1:11" x14ac:dyDescent="0.3">
      <c r="A346" s="1">
        <v>26085</v>
      </c>
      <c r="B346" s="1"/>
      <c r="C346" s="1">
        <v>44958</v>
      </c>
      <c r="D346" s="15">
        <f>+'BRL e USD Chart'!$D346</f>
        <v>13.062100691836172</v>
      </c>
      <c r="E346" s="15">
        <f>+'BRL e USD Chart'!$D346</f>
        <v>13.062100691836172</v>
      </c>
      <c r="F346" s="6">
        <f t="shared" si="20"/>
        <v>-8.3300277667592848E-3</v>
      </c>
      <c r="G346" s="6">
        <f t="shared" si="21"/>
        <v>-8.3300277667592848E-3</v>
      </c>
      <c r="H346" s="5">
        <f t="shared" si="22"/>
        <v>-5.2997139396763315E-2</v>
      </c>
      <c r="I346" s="5">
        <f t="shared" si="23"/>
        <v>-5.2997139396763315E-2</v>
      </c>
      <c r="J346" s="7"/>
      <c r="K346" s="7"/>
    </row>
    <row r="347" spans="1:11" x14ac:dyDescent="0.3">
      <c r="A347" s="1">
        <v>26115</v>
      </c>
      <c r="B347" s="1"/>
      <c r="C347" s="1">
        <v>44986</v>
      </c>
      <c r="D347" s="15">
        <f>+'BRL e USD Chart'!$D347</f>
        <v>12.970013595309473</v>
      </c>
      <c r="E347" s="15">
        <f>+'BRL e USD Chart'!$D347</f>
        <v>12.970013595309473</v>
      </c>
      <c r="F347" s="6">
        <f t="shared" si="20"/>
        <v>-7.0499453877471696E-3</v>
      </c>
      <c r="G347" s="6">
        <f t="shared" si="21"/>
        <v>-7.0499453877471696E-3</v>
      </c>
      <c r="H347" s="5">
        <f t="shared" si="22"/>
        <v>-4.4440167863162516E-2</v>
      </c>
      <c r="I347" s="5">
        <f t="shared" si="23"/>
        <v>-4.4440167863162516E-2</v>
      </c>
      <c r="J347" s="7"/>
      <c r="K347" s="7"/>
    </row>
    <row r="348" spans="1:11" x14ac:dyDescent="0.3">
      <c r="A348" s="1">
        <v>26146</v>
      </c>
      <c r="B348" s="1"/>
      <c r="C348" s="1">
        <v>45017</v>
      </c>
      <c r="D348" s="15">
        <f>+'BRL e USD Chart'!$D348</f>
        <v>12.891376200486505</v>
      </c>
      <c r="E348" s="15">
        <f>+'BRL e USD Chart'!$D348</f>
        <v>12.891376200486505</v>
      </c>
      <c r="F348" s="6">
        <f t="shared" si="20"/>
        <v>-6.0630156048107064E-3</v>
      </c>
      <c r="G348" s="6">
        <f t="shared" si="21"/>
        <v>-6.0630156048107064E-3</v>
      </c>
      <c r="H348" s="5">
        <f t="shared" si="22"/>
        <v>-4.0166219702327921E-2</v>
      </c>
      <c r="I348" s="5">
        <f t="shared" si="23"/>
        <v>-4.0166219702327921E-2</v>
      </c>
      <c r="J348" s="7"/>
      <c r="K348" s="7"/>
    </row>
    <row r="349" spans="1:11" x14ac:dyDescent="0.3">
      <c r="A349" s="1">
        <v>26177</v>
      </c>
      <c r="B349" s="1"/>
      <c r="C349" s="1">
        <v>45047</v>
      </c>
      <c r="D349" s="15">
        <f>+'BRL e USD Chart'!$D349</f>
        <v>12.861794074116037</v>
      </c>
      <c r="E349" s="15">
        <f>+'BRL e USD Chart'!$D349</f>
        <v>12.861794074116037</v>
      </c>
      <c r="F349" s="6">
        <f t="shared" si="20"/>
        <v>-2.2947221390801076E-3</v>
      </c>
      <c r="G349" s="6">
        <f t="shared" si="21"/>
        <v>-2.2947221390801076E-3</v>
      </c>
      <c r="H349" s="5">
        <f t="shared" si="22"/>
        <v>-3.7867904753994819E-2</v>
      </c>
      <c r="I349" s="5">
        <f t="shared" si="23"/>
        <v>-3.7867904753994819E-2</v>
      </c>
      <c r="J349" s="7"/>
      <c r="K349" s="7"/>
    </row>
    <row r="350" spans="1:11" x14ac:dyDescent="0.3">
      <c r="A350" s="1">
        <v>26207</v>
      </c>
      <c r="B350" s="1"/>
      <c r="C350" s="1">
        <v>45078</v>
      </c>
      <c r="D350" s="15">
        <f>+'BRL e USD Chart'!$D350</f>
        <v>12.872091747514048</v>
      </c>
      <c r="E350" s="15">
        <f>+'BRL e USD Chart'!$D350</f>
        <v>12.872091747514048</v>
      </c>
      <c r="F350" s="6">
        <f t="shared" si="20"/>
        <v>8.0064051240991141E-4</v>
      </c>
      <c r="G350" s="6">
        <f t="shared" si="21"/>
        <v>8.0064051240991141E-4</v>
      </c>
      <c r="H350" s="5">
        <f t="shared" si="22"/>
        <v>-3.0646136625146925E-2</v>
      </c>
      <c r="I350" s="5">
        <f t="shared" si="23"/>
        <v>-3.0646136625146925E-2</v>
      </c>
      <c r="J350" s="7"/>
      <c r="K350" s="7"/>
    </row>
    <row r="351" spans="1:11" x14ac:dyDescent="0.3">
      <c r="A351" s="1">
        <v>26238</v>
      </c>
      <c r="B351" s="1"/>
      <c r="C351" s="1">
        <v>45108</v>
      </c>
      <c r="D351" s="15">
        <f>+'BRL e USD Chart'!$D351</f>
        <v>12.856663751012833</v>
      </c>
      <c r="E351" s="15">
        <f>+'BRL e USD Chart'!$D351</f>
        <v>12.856663751012833</v>
      </c>
      <c r="F351" s="6">
        <f t="shared" si="20"/>
        <v>-1.1985617259288039E-3</v>
      </c>
      <c r="G351" s="6">
        <f t="shared" si="21"/>
        <v>-1.1985617259288039E-3</v>
      </c>
      <c r="H351" s="5">
        <f t="shared" si="22"/>
        <v>-3.8391672888629547E-2</v>
      </c>
      <c r="I351" s="5">
        <f t="shared" si="23"/>
        <v>-3.8391672888629547E-2</v>
      </c>
      <c r="J351" s="7"/>
      <c r="K351" s="7"/>
    </row>
    <row r="352" spans="1:11" x14ac:dyDescent="0.3">
      <c r="A352" s="1">
        <v>26268</v>
      </c>
      <c r="B352" s="1"/>
      <c r="C352" s="1">
        <v>45139</v>
      </c>
      <c r="D352" s="15">
        <f>+'BRL e USD Chart'!$D352</f>
        <v>12.827161280068674</v>
      </c>
      <c r="E352" s="15">
        <f>+'BRL e USD Chart'!$D352</f>
        <v>12.827161280068674</v>
      </c>
      <c r="F352" s="6">
        <f t="shared" si="20"/>
        <v>-2.2947221390802186E-3</v>
      </c>
      <c r="G352" s="6">
        <f t="shared" si="21"/>
        <v>-2.2947221390802186E-3</v>
      </c>
      <c r="H352" s="5">
        <f t="shared" si="22"/>
        <v>-4.4052142937474392E-2</v>
      </c>
      <c r="I352" s="5">
        <f t="shared" si="23"/>
        <v>-4.4052142937474392E-2</v>
      </c>
      <c r="J352" s="7"/>
      <c r="K352" s="7"/>
    </row>
    <row r="353" spans="1:11" x14ac:dyDescent="0.3">
      <c r="A353" s="1">
        <v>26299</v>
      </c>
      <c r="B353" s="1"/>
      <c r="C353" s="1">
        <v>45170</v>
      </c>
      <c r="D353" s="15">
        <f>+'BRL e USD Chart'!$D353</f>
        <v>12.793897147485215</v>
      </c>
      <c r="E353" s="15">
        <f>+'BRL e USD Chart'!$D353</f>
        <v>12.793897147485215</v>
      </c>
      <c r="F353" s="6">
        <f t="shared" si="20"/>
        <v>-2.5932575304207228E-3</v>
      </c>
      <c r="G353" s="6">
        <f t="shared" si="21"/>
        <v>-2.5932575304207228E-3</v>
      </c>
      <c r="H353" s="5">
        <f t="shared" si="22"/>
        <v>-4.9296221546933472E-2</v>
      </c>
      <c r="I353" s="5">
        <f t="shared" si="23"/>
        <v>-4.9296221546933472E-2</v>
      </c>
      <c r="J353" s="7"/>
      <c r="K353" s="7"/>
    </row>
    <row r="354" spans="1:11" x14ac:dyDescent="0.3">
      <c r="A354" s="1">
        <v>26330</v>
      </c>
      <c r="B354" s="1"/>
      <c r="C354" s="1">
        <v>45200</v>
      </c>
      <c r="D354" s="15">
        <f>+'BRL e USD Chart'!$D354</f>
        <v>12.76326531073944</v>
      </c>
      <c r="E354" s="15">
        <f>+'BRL e USD Chart'!$D354</f>
        <v>12.76326531073944</v>
      </c>
      <c r="F354" s="6">
        <f t="shared" si="20"/>
        <v>-2.3942537909018569E-3</v>
      </c>
      <c r="G354" s="6">
        <f t="shared" si="21"/>
        <v>-2.3942537909018569E-3</v>
      </c>
      <c r="H354" s="5">
        <f t="shared" si="22"/>
        <v>-4.5976725113787253E-2</v>
      </c>
      <c r="I354" s="5">
        <f t="shared" si="23"/>
        <v>-4.5976725113787253E-2</v>
      </c>
      <c r="J354" s="7"/>
      <c r="K354" s="7"/>
    </row>
    <row r="355" spans="1:11" x14ac:dyDescent="0.3">
      <c r="A355" s="1">
        <v>26359</v>
      </c>
      <c r="B355" s="1"/>
      <c r="C355" s="1">
        <v>45231</v>
      </c>
      <c r="D355" s="15">
        <f>+'BRL e USD Chart'!$D355</f>
        <v>12.72762795247252</v>
      </c>
      <c r="E355" s="15">
        <f>+'BRL e USD Chart'!$D355</f>
        <v>12.72762795247252</v>
      </c>
      <c r="F355" s="6">
        <f t="shared" si="20"/>
        <v>-2.7921818907057361E-3</v>
      </c>
      <c r="G355" s="6">
        <f t="shared" si="21"/>
        <v>-2.7921818907057361E-3</v>
      </c>
      <c r="H355" s="5">
        <f t="shared" si="22"/>
        <v>-4.4739957804899921E-2</v>
      </c>
      <c r="I355" s="5">
        <f t="shared" si="23"/>
        <v>-4.4739957804899921E-2</v>
      </c>
      <c r="J355" s="7"/>
      <c r="K355" s="7"/>
    </row>
    <row r="356" spans="1:11" x14ac:dyDescent="0.3">
      <c r="A356" s="1">
        <v>26390</v>
      </c>
      <c r="B356" s="1"/>
      <c r="C356" s="1">
        <v>45261</v>
      </c>
      <c r="D356" s="15">
        <f>+'BRL e USD Chart'!$D356</f>
        <v>12.656750151623429</v>
      </c>
      <c r="E356" s="15">
        <f>+'BRL e USD Chart'!$D356</f>
        <v>12.656750151623429</v>
      </c>
      <c r="F356" s="6">
        <f t="shared" si="20"/>
        <v>-5.5688146380270531E-3</v>
      </c>
      <c r="G356" s="6">
        <f t="shared" si="21"/>
        <v>-5.5688146380270531E-3</v>
      </c>
      <c r="H356" s="5">
        <f t="shared" si="22"/>
        <v>-4.4169993579246669E-2</v>
      </c>
      <c r="I356" s="5">
        <f t="shared" si="23"/>
        <v>-4.4169993579246669E-2</v>
      </c>
      <c r="J356" s="7"/>
      <c r="K356" s="7"/>
    </row>
    <row r="357" spans="1:11" x14ac:dyDescent="0.3">
      <c r="A357" s="1">
        <v>26420</v>
      </c>
      <c r="B357" s="1"/>
      <c r="C357" s="1">
        <v>45292</v>
      </c>
      <c r="D357" s="15">
        <f>+'BRL e USD Chart'!$D357</f>
        <v>12.603814132267903</v>
      </c>
      <c r="E357" s="15">
        <f>+'BRL e USD Chart'!$D357</f>
        <v>12.603814132267903</v>
      </c>
      <c r="F357" s="6">
        <f t="shared" si="20"/>
        <v>-4.1824337781318777E-3</v>
      </c>
      <c r="G357" s="6">
        <f t="shared" si="21"/>
        <v>-4.1824337781318777E-3</v>
      </c>
      <c r="H357" s="5">
        <f t="shared" si="22"/>
        <v>-4.3122978037459236E-2</v>
      </c>
      <c r="I357" s="5">
        <f t="shared" si="23"/>
        <v>-4.3122978037459236E-2</v>
      </c>
      <c r="J357" s="7"/>
      <c r="K357" s="7"/>
    </row>
    <row r="358" spans="1:11" x14ac:dyDescent="0.3">
      <c r="A358" s="1">
        <v>26451</v>
      </c>
      <c r="B358" s="1"/>
      <c r="C358" s="1">
        <v>45323</v>
      </c>
      <c r="D358" s="15">
        <f>+'BRL e USD Chart'!$D358</f>
        <v>12.500063604351784</v>
      </c>
      <c r="E358" s="15">
        <f>+'BRL e USD Chart'!$D358</f>
        <v>12.500063604351784</v>
      </c>
      <c r="F358" s="6">
        <f t="shared" si="20"/>
        <v>-8.2316770802339789E-3</v>
      </c>
      <c r="G358" s="6">
        <f t="shared" si="21"/>
        <v>-8.2316770802339789E-3</v>
      </c>
      <c r="H358" s="5">
        <f t="shared" si="22"/>
        <v>-4.3028078005527992E-2</v>
      </c>
      <c r="I358" s="5">
        <f t="shared" si="23"/>
        <v>-4.3028078005527992E-2</v>
      </c>
      <c r="J358" s="7"/>
      <c r="K358" s="7"/>
    </row>
    <row r="359" spans="1:11" x14ac:dyDescent="0.3">
      <c r="A359" s="1">
        <v>26481</v>
      </c>
      <c r="B359" s="1"/>
      <c r="C359" s="1">
        <v>45352</v>
      </c>
      <c r="D359" s="15">
        <f>+'BRL e USD Chart'!$D359</f>
        <v>12.480095451629177</v>
      </c>
      <c r="E359" s="15">
        <f>+'BRL e USD Chart'!$D359</f>
        <v>12.480095451629177</v>
      </c>
      <c r="F359" s="6">
        <f>+E359/E358-1</f>
        <v>-1.5974440894568342E-3</v>
      </c>
      <c r="G359" s="6">
        <f>+F359</f>
        <v>-1.5974440894568342E-3</v>
      </c>
      <c r="H359" s="5">
        <f>+E359/E347-1</f>
        <v>-3.7773140334831368E-2</v>
      </c>
      <c r="I359" s="5">
        <f>+H359</f>
        <v>-3.7773140334831368E-2</v>
      </c>
      <c r="J359" s="7"/>
      <c r="K359" s="7"/>
    </row>
    <row r="360" spans="1:11" x14ac:dyDescent="0.3">
      <c r="A360" s="1">
        <v>26512</v>
      </c>
      <c r="B360" s="1"/>
      <c r="C360" s="1">
        <v>45383</v>
      </c>
      <c r="D360" s="15">
        <f>+'BRL e USD Chart'!$D360</f>
        <v>12.432850619275928</v>
      </c>
      <c r="E360" s="15">
        <f>+'BRL e USD Chart'!$D360</f>
        <v>12.432850619275928</v>
      </c>
      <c r="F360" s="6">
        <f t="shared" ref="F360:F368" si="24">+E360/E359-1</f>
        <v>-3.7856146642757382E-3</v>
      </c>
      <c r="G360" s="6">
        <f t="shared" ref="G360:G368" si="25">+F360</f>
        <v>-3.7856146642757382E-3</v>
      </c>
      <c r="H360" s="5">
        <f t="shared" ref="H360:H368" si="26">+E360/E348-1</f>
        <v>-3.5568396583855244E-2</v>
      </c>
      <c r="I360" s="5">
        <f t="shared" ref="I360:I368" si="27">+H360</f>
        <v>-3.5568396583855244E-2</v>
      </c>
      <c r="J360" s="7"/>
      <c r="K360" s="7"/>
    </row>
    <row r="361" spans="1:11" x14ac:dyDescent="0.3">
      <c r="A361" s="1">
        <v>26543</v>
      </c>
      <c r="B361" s="1"/>
      <c r="C361" s="1">
        <v>45413</v>
      </c>
      <c r="D361" s="15">
        <f>+'BRL e USD Chart'!$D361</f>
        <v>12.375921380923678</v>
      </c>
      <c r="E361" s="15">
        <f>+'BRL e USD Chart'!$D361</f>
        <v>12.375921380923678</v>
      </c>
      <c r="F361" s="6">
        <f t="shared" si="24"/>
        <v>-4.5789368903047523E-3</v>
      </c>
      <c r="G361" s="6">
        <f t="shared" si="25"/>
        <v>-4.5789368903047523E-3</v>
      </c>
      <c r="H361" s="5">
        <f t="shared" si="26"/>
        <v>-3.7776432307384145E-2</v>
      </c>
      <c r="I361" s="5">
        <f t="shared" si="27"/>
        <v>-3.7776432307384145E-2</v>
      </c>
      <c r="J361" s="7"/>
      <c r="K361" s="7"/>
    </row>
    <row r="362" spans="1:11" x14ac:dyDescent="0.3">
      <c r="A362" s="1">
        <v>26573</v>
      </c>
      <c r="B362" s="1"/>
      <c r="C362" s="1">
        <v>45444</v>
      </c>
      <c r="D362" s="15">
        <f>+'BRL e USD Chart'!$D362</f>
        <v>12.349986409463805</v>
      </c>
      <c r="E362" s="15">
        <f>+'BRL e USD Chart'!$D362</f>
        <v>12.349986409463805</v>
      </c>
      <c r="F362" s="6">
        <f t="shared" si="24"/>
        <v>-2.0955992415926383E-3</v>
      </c>
      <c r="G362" s="6">
        <f t="shared" si="25"/>
        <v>-2.0955992415926383E-3</v>
      </c>
      <c r="H362" s="5">
        <f t="shared" si="26"/>
        <v>-4.0561032992254442E-2</v>
      </c>
      <c r="I362" s="5">
        <f t="shared" si="27"/>
        <v>-4.0561032992254442E-2</v>
      </c>
      <c r="J362" s="7"/>
      <c r="K362" s="7"/>
    </row>
    <row r="363" spans="1:11" x14ac:dyDescent="0.3">
      <c r="A363" s="1">
        <v>26604</v>
      </c>
      <c r="B363" s="1"/>
      <c r="C363" s="1">
        <v>45474</v>
      </c>
      <c r="D363" s="15">
        <f>+'BRL e USD Chart'!$D363</f>
        <v>12.303234119808531</v>
      </c>
      <c r="E363" s="15">
        <f>+'BRL e USD Chart'!$D363</f>
        <v>12.303234119808531</v>
      </c>
      <c r="F363" s="6">
        <f t="shared" si="24"/>
        <v>-3.7856146642758493E-3</v>
      </c>
      <c r="G363" s="6">
        <f t="shared" si="25"/>
        <v>-3.7856146642758493E-3</v>
      </c>
      <c r="H363" s="5">
        <f t="shared" si="26"/>
        <v>-4.304613093429499E-2</v>
      </c>
      <c r="I363" s="5">
        <f t="shared" si="27"/>
        <v>-4.304613093429499E-2</v>
      </c>
      <c r="J363" s="7"/>
      <c r="K363" s="7"/>
    </row>
    <row r="364" spans="1:11" x14ac:dyDescent="0.3">
      <c r="A364" s="1">
        <v>26634</v>
      </c>
      <c r="B364" s="1"/>
      <c r="C364" s="1">
        <v>45505</v>
      </c>
      <c r="D364" s="15">
        <f>+'BRL e USD Chart'!$D364</f>
        <v>12.305695258860304</v>
      </c>
      <c r="E364" s="15">
        <f>+'BRL e USD Chart'!$D364</f>
        <v>12.305695258860304</v>
      </c>
      <c r="F364" s="6">
        <f t="shared" si="24"/>
        <v>2.0004000800177835E-4</v>
      </c>
      <c r="G364" s="6">
        <f t="shared" si="25"/>
        <v>2.0004000800177835E-4</v>
      </c>
      <c r="H364" s="5">
        <f t="shared" si="26"/>
        <v>-4.0653267688981476E-2</v>
      </c>
      <c r="I364" s="5">
        <f t="shared" si="27"/>
        <v>-4.0653267688981476E-2</v>
      </c>
      <c r="J364" s="7"/>
      <c r="K364" s="7"/>
    </row>
    <row r="365" spans="1:11" x14ac:dyDescent="0.3">
      <c r="A365" s="1">
        <v>26665</v>
      </c>
      <c r="B365" s="1"/>
      <c r="C365" s="1">
        <v>45536</v>
      </c>
      <c r="D365" s="15">
        <f>+'BRL e USD Chart'!$D365</f>
        <v>12.251787394325273</v>
      </c>
      <c r="E365" s="15">
        <f>+'BRL e USD Chart'!$D365</f>
        <v>12.251787394325273</v>
      </c>
      <c r="F365" s="6">
        <f t="shared" si="24"/>
        <v>-4.3807248108322927E-3</v>
      </c>
      <c r="G365" s="6">
        <f t="shared" si="25"/>
        <v>-4.3807248108322927E-3</v>
      </c>
      <c r="H365" s="5">
        <f t="shared" si="26"/>
        <v>-4.2372527065883125E-2</v>
      </c>
      <c r="I365" s="5">
        <f t="shared" si="27"/>
        <v>-4.2372527065883125E-2</v>
      </c>
      <c r="J365" s="7"/>
      <c r="K365" s="7"/>
    </row>
    <row r="366" spans="1:11" x14ac:dyDescent="0.3">
      <c r="A366" s="1">
        <v>26696</v>
      </c>
      <c r="B366" s="1"/>
      <c r="C366" s="1">
        <v>45566</v>
      </c>
      <c r="D366" s="15">
        <f>+'BRL e USD Chart'!$D366</f>
        <v>12.183559461341757</v>
      </c>
      <c r="E366" s="15">
        <f>+'BRL e USD Chart'!$D366</f>
        <v>12.183559461341757</v>
      </c>
      <c r="F366" s="6">
        <f t="shared" si="24"/>
        <v>-5.5688146380272752E-3</v>
      </c>
      <c r="G366" s="6">
        <f t="shared" si="25"/>
        <v>-5.5688146380272752E-3</v>
      </c>
      <c r="H366" s="5">
        <f t="shared" si="26"/>
        <v>-4.5419869859627537E-2</v>
      </c>
      <c r="I366" s="5">
        <f t="shared" si="27"/>
        <v>-4.5419869859627537E-2</v>
      </c>
      <c r="J366" s="7"/>
      <c r="K366" s="7"/>
    </row>
    <row r="367" spans="1:11" x14ac:dyDescent="0.3">
      <c r="A367" s="1">
        <v>26724</v>
      </c>
      <c r="B367" s="1"/>
      <c r="C367" s="1">
        <v>45597</v>
      </c>
      <c r="D367" s="15">
        <f>+'BRL e USD Chart'!$D367</f>
        <v>12.136228171473014</v>
      </c>
      <c r="E367" s="15">
        <f>+'BRL e USD Chart'!$D367</f>
        <v>12.136228171473014</v>
      </c>
      <c r="F367" s="6">
        <f t="shared" si="24"/>
        <v>-3.8848490885544651E-3</v>
      </c>
      <c r="G367" s="6">
        <f t="shared" si="25"/>
        <v>-3.8848490885544651E-3</v>
      </c>
      <c r="H367" s="5">
        <f t="shared" si="26"/>
        <v>-4.6465828763058603E-2</v>
      </c>
      <c r="I367" s="5">
        <f t="shared" si="27"/>
        <v>-4.6465828763058603E-2</v>
      </c>
      <c r="J367" s="7"/>
      <c r="K367" s="7"/>
    </row>
    <row r="368" spans="1:11" x14ac:dyDescent="0.3">
      <c r="A368" s="1">
        <v>26755</v>
      </c>
      <c r="B368" s="1"/>
      <c r="C368" s="1">
        <v>45627</v>
      </c>
      <c r="D368" s="15">
        <f>+'BRL e USD Chart'!$D368</f>
        <v>12.073446250967979</v>
      </c>
      <c r="E368" s="15">
        <f>+'BRL e USD Chart'!$D368</f>
        <v>12.073446250967979</v>
      </c>
      <c r="F368" s="6">
        <f t="shared" si="24"/>
        <v>-5.1730998806208683E-3</v>
      </c>
      <c r="G368" s="6">
        <f t="shared" si="25"/>
        <v>-5.1730998806208683E-3</v>
      </c>
      <c r="H368" s="5">
        <f t="shared" si="26"/>
        <v>-4.6086388185566873E-2</v>
      </c>
      <c r="I368" s="5">
        <f t="shared" si="27"/>
        <v>-4.6086388185566873E-2</v>
      </c>
      <c r="J368" s="7"/>
      <c r="K368" s="7"/>
    </row>
    <row r="369" spans="1:11" x14ac:dyDescent="0.3">
      <c r="A369" s="1">
        <v>26785</v>
      </c>
      <c r="B369" s="1"/>
      <c r="C369" s="1">
        <v>45658</v>
      </c>
      <c r="D369" s="15">
        <f>+'BRL e USD Chart'!$D369</f>
        <v>12.054159595614994</v>
      </c>
      <c r="E369" s="15">
        <f>+'BRL e USD Chart'!$D369</f>
        <v>12.054159595614994</v>
      </c>
      <c r="F369" s="6">
        <f t="shared" ref="F369:F370" si="28">+E369/E368-1</f>
        <v>-1.5974440894569453E-3</v>
      </c>
      <c r="G369" s="6">
        <f t="shared" ref="G369:G370" si="29">+F369</f>
        <v>-1.5974440894569453E-3</v>
      </c>
      <c r="H369" s="5">
        <f t="shared" ref="H369:H370" si="30">+E369/E357-1</f>
        <v>-4.3610174736368079E-2</v>
      </c>
      <c r="I369" s="5">
        <f t="shared" ref="I369:I370" si="31">+H369</f>
        <v>-4.3610174736368079E-2</v>
      </c>
      <c r="J369" s="7"/>
      <c r="K369" s="7"/>
    </row>
    <row r="370" spans="1:11" x14ac:dyDescent="0.3">
      <c r="A370" s="1">
        <v>26816</v>
      </c>
      <c r="B370" s="1"/>
      <c r="C370" s="1">
        <v>45689</v>
      </c>
      <c r="D370" s="15">
        <f>+'BRL e USD Chart'!$D370</f>
        <v>11.898291970797546</v>
      </c>
      <c r="E370" s="15">
        <f>+'BRL e USD Chart'!$D370</f>
        <v>11.898291970797546</v>
      </c>
      <c r="F370" s="6">
        <f t="shared" si="28"/>
        <v>-1.293060902181431E-2</v>
      </c>
      <c r="G370" s="6">
        <f t="shared" si="29"/>
        <v>-1.293060902181431E-2</v>
      </c>
      <c r="H370" s="5">
        <f t="shared" si="30"/>
        <v>-4.8141485723699584E-2</v>
      </c>
      <c r="I370" s="5">
        <f t="shared" si="31"/>
        <v>-4.8141485723699584E-2</v>
      </c>
      <c r="J370" s="7"/>
      <c r="K370" s="7"/>
    </row>
    <row r="371" spans="1:11" x14ac:dyDescent="0.3">
      <c r="A371" s="1">
        <v>26846</v>
      </c>
      <c r="B371" s="1"/>
      <c r="C371" s="1">
        <v>45717</v>
      </c>
      <c r="D371" s="15">
        <f>+'BRL e USD Chart'!$D371</f>
        <v>11.832032588303047</v>
      </c>
      <c r="E371" s="15">
        <f>+'BRL e USD Chart'!$D371</f>
        <v>11.832032588303047</v>
      </c>
      <c r="F371" s="6">
        <f t="shared" ref="F371:F376" si="32">+E371/E370-1</f>
        <v>-5.5688146380271641E-3</v>
      </c>
      <c r="G371" s="6">
        <f t="shared" ref="G371:G376" si="33">+F371</f>
        <v>-5.5688146380271641E-3</v>
      </c>
      <c r="H371" s="5">
        <f t="shared" ref="H371:H375" si="34">+E371/E359-1</f>
        <v>-5.1927716886294384E-2</v>
      </c>
      <c r="I371" s="5">
        <f t="shared" ref="I371:I376" si="35">+H371</f>
        <v>-5.1927716886294384E-2</v>
      </c>
      <c r="J371" s="7"/>
      <c r="K371" s="7"/>
    </row>
    <row r="372" spans="1:11" x14ac:dyDescent="0.3">
      <c r="A372" s="1">
        <v>26877</v>
      </c>
      <c r="B372" s="1"/>
      <c r="C372" s="1">
        <v>45748</v>
      </c>
      <c r="D372" s="15">
        <f>+'BRL e USD Chart'!$D372</f>
        <v>11.781372685754304</v>
      </c>
      <c r="E372" s="15">
        <f>+'BRL e USD Chart'!$D372</f>
        <v>11.781372685754304</v>
      </c>
      <c r="F372" s="6">
        <f t="shared" si="32"/>
        <v>-4.2815891665836103E-3</v>
      </c>
      <c r="G372" s="6">
        <f t="shared" si="33"/>
        <v>-4.2815891665836103E-3</v>
      </c>
      <c r="H372" s="5">
        <f t="shared" si="34"/>
        <v>-5.239972339984289E-2</v>
      </c>
      <c r="I372" s="5">
        <f t="shared" si="35"/>
        <v>-5.239972339984289E-2</v>
      </c>
      <c r="J372" s="7"/>
      <c r="K372" s="7"/>
    </row>
    <row r="373" spans="1:11" x14ac:dyDescent="0.3">
      <c r="A373" s="1">
        <v>26908</v>
      </c>
      <c r="B373" s="1"/>
      <c r="C373" s="1">
        <v>45778</v>
      </c>
      <c r="D373" s="15">
        <f>+'BRL e USD Chart'!$D373</f>
        <v>11.750820552318279</v>
      </c>
      <c r="E373" s="15">
        <f>+'BRL e USD Chart'!$D373</f>
        <v>11.750820552318279</v>
      </c>
      <c r="F373" s="6">
        <f t="shared" si="32"/>
        <v>-2.5932575304207228E-3</v>
      </c>
      <c r="G373" s="6">
        <f t="shared" si="33"/>
        <v>-2.5932575304207228E-3</v>
      </c>
      <c r="H373" s="5">
        <f t="shared" si="34"/>
        <v>-5.0509437589748574E-2</v>
      </c>
      <c r="I373" s="5">
        <f t="shared" si="35"/>
        <v>-5.0509437589748574E-2</v>
      </c>
      <c r="J373" s="7"/>
      <c r="K373" s="7"/>
    </row>
    <row r="374" spans="1:11" x14ac:dyDescent="0.3">
      <c r="A374" s="1">
        <v>26938</v>
      </c>
      <c r="B374" s="1"/>
      <c r="C374" s="1">
        <v>45809</v>
      </c>
      <c r="D374" s="15">
        <f>+'BRL e USD Chart'!$D374</f>
        <v>11.722686105664684</v>
      </c>
      <c r="E374" s="15">
        <f>+'BRL e USD Chart'!$D374</f>
        <v>11.722686105664684</v>
      </c>
      <c r="F374" s="6">
        <f t="shared" si="32"/>
        <v>-2.3942537909018569E-3</v>
      </c>
      <c r="G374" s="6">
        <f t="shared" si="33"/>
        <v>-2.3942537909018569E-3</v>
      </c>
      <c r="H374" s="5">
        <f t="shared" si="34"/>
        <v>-5.0793602762058132E-2</v>
      </c>
      <c r="I374" s="5">
        <f t="shared" si="35"/>
        <v>-5.0793602762058132E-2</v>
      </c>
      <c r="J374" s="7"/>
      <c r="K374" s="7"/>
    </row>
    <row r="375" spans="1:11" x14ac:dyDescent="0.3">
      <c r="A375" s="1">
        <v>26969</v>
      </c>
      <c r="B375" s="1"/>
      <c r="C375" s="1">
        <v>45839</v>
      </c>
      <c r="D375" s="15">
        <f>+'BRL e USD Chart'!$D375</f>
        <v>11.692286161644409</v>
      </c>
      <c r="E375" s="15">
        <f>+'BRL e USD Chart'!$D375</f>
        <v>11.692286161644409</v>
      </c>
      <c r="F375" s="6">
        <f t="shared" si="32"/>
        <v>-2.5932575304208338E-3</v>
      </c>
      <c r="G375" s="6">
        <f t="shared" si="33"/>
        <v>-2.5932575304208338E-3</v>
      </c>
      <c r="H375" s="5">
        <f t="shared" si="34"/>
        <v>-4.9657508929337513E-2</v>
      </c>
      <c r="I375" s="5">
        <f t="shared" si="35"/>
        <v>-4.9657508929337513E-2</v>
      </c>
      <c r="J375" s="7"/>
      <c r="K375" s="7"/>
    </row>
    <row r="376" spans="1:11" x14ac:dyDescent="0.3">
      <c r="A376" s="1">
        <v>26999</v>
      </c>
      <c r="B376" s="1"/>
      <c r="C376" s="1">
        <v>45870</v>
      </c>
      <c r="D376" s="15">
        <f>+'BRL e USD Chart'!$D376</f>
        <v>11.705161839668042</v>
      </c>
      <c r="E376" s="15">
        <f>+'BRL e USD Chart'!$D376</f>
        <v>11.705161839668042</v>
      </c>
      <c r="F376" s="6">
        <f t="shared" si="32"/>
        <v>1.1012113324655459E-3</v>
      </c>
      <c r="G376" s="6">
        <f t="shared" si="33"/>
        <v>1.1012113324655459E-3</v>
      </c>
      <c r="H376" s="5">
        <f>+E376/E364-1</f>
        <v>-4.8801258812245285E-2</v>
      </c>
      <c r="I376" s="5">
        <f t="shared" si="35"/>
        <v>-4.8801258812245285E-2</v>
      </c>
      <c r="J376" s="7"/>
      <c r="K376" s="7"/>
    </row>
    <row r="377" spans="1:11" x14ac:dyDescent="0.3">
      <c r="A377" s="1">
        <v>27030</v>
      </c>
      <c r="B377" s="1"/>
      <c r="C377" s="1">
        <v>45901</v>
      </c>
      <c r="D377" s="15">
        <f>+'BRL e USD Chart'!$D377</f>
        <v>11.64924546145307</v>
      </c>
      <c r="E377" s="15">
        <f>+'BRL e USD Chart'!$D377</f>
        <v>11.64924546145307</v>
      </c>
      <c r="J377" s="7"/>
      <c r="K377" s="7"/>
    </row>
    <row r="378" spans="1:11" x14ac:dyDescent="0.3">
      <c r="A378" s="1">
        <v>27061</v>
      </c>
      <c r="B378" s="1"/>
      <c r="C378" s="1">
        <v>45931</v>
      </c>
      <c r="D378" s="15">
        <f>+'BRL e USD Chart'!$D378</f>
        <v>11.638770567941922</v>
      </c>
      <c r="E378" s="15">
        <f>+'BRL e USD Chart'!$D378</f>
        <v>11.638770567941922</v>
      </c>
      <c r="J378" s="7"/>
      <c r="K378" s="7"/>
    </row>
    <row r="379" spans="1:11" x14ac:dyDescent="0.3">
      <c r="A379" s="1">
        <v>27089</v>
      </c>
      <c r="B379" s="1"/>
      <c r="C379" s="1">
        <v>45962</v>
      </c>
      <c r="D379" s="15">
        <f>+'BRL e USD Chart'!$D379</f>
        <v>11.617858422780916</v>
      </c>
      <c r="E379" s="15">
        <f>+'BRL e USD Chart'!$D379</f>
        <v>11.617858422780916</v>
      </c>
      <c r="J379" s="7"/>
      <c r="K379" s="7"/>
    </row>
    <row r="380" spans="1:11" x14ac:dyDescent="0.3">
      <c r="A380" s="1">
        <v>27120</v>
      </c>
      <c r="B380" s="1"/>
      <c r="C380" s="1">
        <v>45992</v>
      </c>
      <c r="D380" s="15">
        <f>+'BRL e USD Chart'!$D380</f>
        <v>11.579645592326239</v>
      </c>
      <c r="E380" s="15">
        <f>+'BRL e USD Chart'!$D380</f>
        <v>11.579645592326239</v>
      </c>
      <c r="J380" s="7"/>
      <c r="K380" s="7"/>
    </row>
    <row r="381" spans="1:11" x14ac:dyDescent="0.3">
      <c r="A381" s="1">
        <v>27150</v>
      </c>
      <c r="B381" s="1"/>
      <c r="C381" s="1">
        <v>46023</v>
      </c>
      <c r="D381" s="15">
        <f>+'BRL e USD Chart'!$D381</f>
        <v>11.541558449443075</v>
      </c>
      <c r="E381" s="15">
        <f>+'BRL e USD Chart'!$D381</f>
        <v>11.541558449443075</v>
      </c>
      <c r="J381" s="7"/>
      <c r="K381" s="7"/>
    </row>
    <row r="382" spans="1:11" x14ac:dyDescent="0.3">
      <c r="A382" s="1">
        <v>27181</v>
      </c>
      <c r="B382" s="1"/>
      <c r="C382" s="1">
        <v>46054</v>
      </c>
      <c r="D382" s="15">
        <f>+'BRL e USD Chart'!$D382</f>
        <v>11.461329145425101</v>
      </c>
      <c r="E382" s="15">
        <f>+'BRL e USD Chart'!$D382</f>
        <v>11.461329145425101</v>
      </c>
      <c r="J382" s="7"/>
      <c r="K382" s="7"/>
    </row>
    <row r="383" spans="1:11" x14ac:dyDescent="0.3">
      <c r="A383" s="1">
        <v>27211</v>
      </c>
      <c r="B383" s="1"/>
      <c r="C383" s="1">
        <v>46082</v>
      </c>
      <c r="D383" s="15">
        <f>+'BRL e USD Chart'!$D383</f>
        <v>11.361349271832971</v>
      </c>
      <c r="E383" s="15">
        <f>+'BRL e USD Chart'!$D383</f>
        <v>11.361349271832971</v>
      </c>
      <c r="J383" s="7"/>
      <c r="K383" s="7"/>
    </row>
    <row r="384" spans="1:11" x14ac:dyDescent="0.3">
      <c r="A384" s="1">
        <v>27242</v>
      </c>
      <c r="B384" s="1"/>
      <c r="C384" s="1">
        <v>46113</v>
      </c>
      <c r="D384" s="15">
        <f>+'BRL e USD Chart'!$D384</f>
        <v>11.285734848349032</v>
      </c>
      <c r="E384" s="15">
        <f>+'BRL e USD Chart'!$D384</f>
        <v>11.285734848349032</v>
      </c>
      <c r="J384" s="7"/>
      <c r="K384" s="7"/>
    </row>
    <row r="385" spans="1:11" x14ac:dyDescent="0.3">
      <c r="A385" s="1">
        <v>27273</v>
      </c>
      <c r="B385" s="1"/>
      <c r="C385" s="1">
        <v>46143</v>
      </c>
      <c r="D385" s="15">
        <f>+'BRL e USD Chart'!$D385</f>
        <v>11.220655049064458</v>
      </c>
      <c r="E385" s="15">
        <f>+'BRL e USD Chart'!$D385</f>
        <v>11.220655049064458</v>
      </c>
      <c r="J385" s="7"/>
      <c r="K385" s="7"/>
    </row>
    <row r="386" spans="1:11" x14ac:dyDescent="0.3">
      <c r="A386" s="1">
        <v>27303</v>
      </c>
      <c r="B386" s="1"/>
      <c r="C386" s="1">
        <v>46174</v>
      </c>
      <c r="D386" s="15">
        <f>+'BRL e USD Chart'!$D386</f>
        <v>11.202730679976495</v>
      </c>
      <c r="E386" s="15">
        <f>+'BRL e USD Chart'!$D386</f>
        <v>11.202730679976495</v>
      </c>
      <c r="J386" s="7"/>
      <c r="K386" s="7"/>
    </row>
    <row r="387" spans="1:11" x14ac:dyDescent="0.3">
      <c r="A387" s="1">
        <v>27334</v>
      </c>
      <c r="B387" s="1"/>
      <c r="C387" s="1">
        <v>46204</v>
      </c>
      <c r="D387" s="15">
        <f>+'BRL e USD Chart'!$D387</f>
        <v>11.194894253998697</v>
      </c>
      <c r="E387" s="15">
        <f>+'BRL e USD Chart'!$D387</f>
        <v>11.194894253998697</v>
      </c>
      <c r="J387" s="7"/>
      <c r="K387" s="7"/>
    </row>
    <row r="388" spans="1:11" x14ac:dyDescent="0.3">
      <c r="A388" s="1">
        <v>27364</v>
      </c>
      <c r="B388" s="1"/>
      <c r="C388" s="1">
        <v>46235</v>
      </c>
      <c r="D388" s="15">
        <f>+'BRL e USD Chart'!$D388</f>
        <v>11.230832919340587</v>
      </c>
      <c r="E388" s="15">
        <f>+'BRL e USD Chart'!$D388</f>
        <v>11.230832919340587</v>
      </c>
      <c r="J388" s="7"/>
      <c r="K388" s="7"/>
    </row>
    <row r="389" spans="1:11" x14ac:dyDescent="0.3">
      <c r="A389" s="1">
        <v>27395</v>
      </c>
      <c r="B389" s="1"/>
      <c r="C389" s="8"/>
      <c r="D389" s="7"/>
      <c r="E389" s="7"/>
      <c r="J389" s="7"/>
      <c r="K389" s="7"/>
    </row>
    <row r="390" spans="1:11" x14ac:dyDescent="0.3">
      <c r="A390" s="1">
        <v>27426</v>
      </c>
      <c r="B390" s="1"/>
      <c r="C390" s="8"/>
      <c r="D390" s="7"/>
      <c r="E390" s="7"/>
      <c r="J390" s="7"/>
      <c r="K390" s="7"/>
    </row>
    <row r="391" spans="1:11" x14ac:dyDescent="0.3">
      <c r="A391" s="1">
        <v>27454</v>
      </c>
      <c r="B391" s="1"/>
      <c r="C391" s="8"/>
      <c r="D391" s="7"/>
      <c r="E391" s="7"/>
      <c r="J391" s="7"/>
      <c r="K391" s="7"/>
    </row>
    <row r="392" spans="1:11" x14ac:dyDescent="0.3">
      <c r="A392" s="1">
        <v>27485</v>
      </c>
      <c r="B392" s="1"/>
      <c r="C392" s="8"/>
      <c r="D392" s="7"/>
      <c r="E392" s="7"/>
      <c r="J392" s="7"/>
      <c r="K392" s="7"/>
    </row>
    <row r="393" spans="1:11" x14ac:dyDescent="0.3">
      <c r="A393" s="1">
        <v>27515</v>
      </c>
      <c r="B393" s="1"/>
      <c r="C393" s="8"/>
      <c r="D393" s="7"/>
      <c r="E393" s="7"/>
      <c r="J393" s="7"/>
      <c r="K393" s="7"/>
    </row>
    <row r="394" spans="1:11" x14ac:dyDescent="0.3">
      <c r="A394" s="1">
        <v>27546</v>
      </c>
      <c r="B394" s="1"/>
      <c r="C394" s="8"/>
      <c r="D394" s="7"/>
      <c r="E394" s="7"/>
      <c r="J394" s="7"/>
      <c r="K394" s="7"/>
    </row>
    <row r="395" spans="1:11" x14ac:dyDescent="0.3">
      <c r="A395" s="1">
        <v>27576</v>
      </c>
      <c r="B395" s="1"/>
      <c r="C395" s="8"/>
      <c r="D395" s="7"/>
      <c r="E395" s="7"/>
      <c r="J395" s="7"/>
      <c r="K395" s="7"/>
    </row>
    <row r="396" spans="1:11" x14ac:dyDescent="0.3">
      <c r="A396" s="1">
        <v>27607</v>
      </c>
      <c r="B396" s="1"/>
      <c r="C396" s="8"/>
      <c r="D396" s="7"/>
      <c r="E396" s="7"/>
      <c r="J396" s="7"/>
      <c r="K396" s="7"/>
    </row>
    <row r="397" spans="1:11" x14ac:dyDescent="0.3">
      <c r="A397" s="1">
        <v>27638</v>
      </c>
      <c r="B397" s="1"/>
      <c r="C397" s="8"/>
      <c r="D397" s="7"/>
      <c r="E397" s="7"/>
      <c r="J397" s="7"/>
      <c r="K397" s="7"/>
    </row>
    <row r="398" spans="1:11" x14ac:dyDescent="0.3">
      <c r="A398" s="1">
        <v>27668</v>
      </c>
      <c r="B398" s="1"/>
      <c r="C398" s="8"/>
      <c r="D398" s="7"/>
      <c r="E398" s="7"/>
      <c r="J398" s="7"/>
      <c r="K398" s="7"/>
    </row>
    <row r="399" spans="1:11" x14ac:dyDescent="0.3">
      <c r="A399" s="1">
        <v>27699</v>
      </c>
      <c r="B399" s="1"/>
      <c r="C399" s="8"/>
      <c r="D399" s="7"/>
      <c r="E399" s="7"/>
      <c r="J399" s="7"/>
      <c r="K399" s="7"/>
    </row>
    <row r="400" spans="1:11" x14ac:dyDescent="0.3">
      <c r="A400" s="1">
        <v>27729</v>
      </c>
      <c r="B400" s="1"/>
      <c r="C400" s="8"/>
      <c r="D400" s="7"/>
      <c r="E400" s="7"/>
      <c r="J400" s="7"/>
      <c r="K400" s="7"/>
    </row>
    <row r="401" spans="1:13" x14ac:dyDescent="0.3">
      <c r="A401" s="1">
        <v>27760</v>
      </c>
      <c r="B401" s="1"/>
      <c r="C401" s="8"/>
      <c r="D401" s="7"/>
      <c r="E401" s="7"/>
      <c r="J401" s="7"/>
      <c r="K401" s="7"/>
    </row>
    <row r="402" spans="1:13" x14ac:dyDescent="0.3">
      <c r="A402" s="1">
        <v>27791</v>
      </c>
      <c r="B402" s="1"/>
      <c r="C402" s="8"/>
      <c r="D402" s="7"/>
      <c r="E402" s="7"/>
      <c r="J402" s="7"/>
      <c r="K402" s="7"/>
    </row>
    <row r="403" spans="1:13" x14ac:dyDescent="0.3">
      <c r="A403" s="1">
        <v>27820</v>
      </c>
      <c r="B403" s="1"/>
      <c r="C403" s="8"/>
      <c r="D403" s="7"/>
      <c r="E403" s="7"/>
      <c r="J403" s="7"/>
      <c r="K403" s="7"/>
    </row>
    <row r="404" spans="1:13" x14ac:dyDescent="0.3">
      <c r="A404" s="1">
        <v>27851</v>
      </c>
      <c r="B404" s="1"/>
      <c r="C404" s="8"/>
      <c r="D404" s="7"/>
      <c r="E404" s="7"/>
      <c r="J404" s="7"/>
      <c r="K404" s="7"/>
    </row>
    <row r="405" spans="1:13" x14ac:dyDescent="0.3">
      <c r="A405" s="1">
        <v>27881</v>
      </c>
      <c r="B405" s="1"/>
      <c r="C405" s="8"/>
      <c r="D405" s="7"/>
      <c r="E405" s="7"/>
      <c r="J405" s="7"/>
      <c r="K405" s="7"/>
    </row>
    <row r="406" spans="1:13" x14ac:dyDescent="0.3">
      <c r="A406" s="1">
        <v>27912</v>
      </c>
      <c r="B406" s="1"/>
      <c r="C406" s="8"/>
      <c r="D406" s="7"/>
      <c r="E406" s="7"/>
      <c r="I406" s="5">
        <v>-0.1</v>
      </c>
      <c r="J406" s="6">
        <f>((1+J407)^(12))-1</f>
        <v>-5.8377193085624057E-2</v>
      </c>
      <c r="K406" s="6">
        <f>+D359/D239-1</f>
        <v>-0.43247902651381509</v>
      </c>
      <c r="L406" t="s">
        <v>451</v>
      </c>
      <c r="M406" s="6">
        <f>+'USD PP Chart'!B1347/'USD PP Chart'!B1227-1</f>
        <v>-0.24349881796690298</v>
      </c>
    </row>
    <row r="407" spans="1:13" x14ac:dyDescent="0.3">
      <c r="A407" s="1">
        <v>27942</v>
      </c>
      <c r="B407" s="1"/>
      <c r="C407" s="8"/>
      <c r="D407" s="7"/>
      <c r="E407" s="7"/>
      <c r="I407" s="5">
        <f>((1+I406)^(0.0833333333333333))-1</f>
        <v>-8.7416109546967213E-3</v>
      </c>
      <c r="J407" s="6">
        <v>-5.0000000000000001E-3</v>
      </c>
      <c r="K407" s="6">
        <f>((1+K406)^(1/L407))-1</f>
        <v>-4.7095216993437994E-3</v>
      </c>
      <c r="L407" s="7">
        <v>120</v>
      </c>
      <c r="M407" s="6">
        <f>((1+M406)^(1/L407))-1</f>
        <v>-2.3227248174525483E-3</v>
      </c>
    </row>
    <row r="408" spans="1:13" x14ac:dyDescent="0.3">
      <c r="A408" s="1">
        <v>27973</v>
      </c>
      <c r="B408" s="1"/>
      <c r="C408" s="8"/>
      <c r="D408" s="7"/>
      <c r="E408" s="7"/>
      <c r="J408" s="7"/>
      <c r="K408" s="7"/>
    </row>
    <row r="409" spans="1:13" x14ac:dyDescent="0.3">
      <c r="A409" s="1">
        <v>28004</v>
      </c>
      <c r="B409" s="1"/>
      <c r="C409" s="8"/>
      <c r="D409" s="7"/>
      <c r="E409" s="7"/>
      <c r="J409" s="7"/>
      <c r="K409" s="7"/>
    </row>
    <row r="410" spans="1:13" x14ac:dyDescent="0.3">
      <c r="A410" s="1">
        <v>28034</v>
      </c>
      <c r="B410" s="1"/>
      <c r="C410" s="8"/>
      <c r="D410" s="7"/>
      <c r="E410" s="7"/>
      <c r="J410" s="7"/>
      <c r="K410" s="7"/>
      <c r="L410">
        <f>10*12</f>
        <v>120</v>
      </c>
    </row>
    <row r="411" spans="1:13" x14ac:dyDescent="0.3">
      <c r="A411" s="1">
        <v>28065</v>
      </c>
      <c r="B411" s="1"/>
      <c r="C411" s="8"/>
      <c r="D411" s="7"/>
      <c r="E411" s="7"/>
      <c r="J411" s="7"/>
      <c r="K411" s="7"/>
    </row>
    <row r="412" spans="1:13" x14ac:dyDescent="0.3">
      <c r="A412" s="1">
        <v>28095</v>
      </c>
      <c r="B412" s="1"/>
      <c r="C412" s="8"/>
      <c r="D412" s="7"/>
      <c r="E412" s="7"/>
      <c r="J412" s="7"/>
      <c r="K412" s="7"/>
    </row>
    <row r="413" spans="1:13" x14ac:dyDescent="0.3">
      <c r="A413" s="1">
        <v>28126</v>
      </c>
      <c r="B413" s="1"/>
      <c r="C413" s="8"/>
      <c r="D413" s="7"/>
      <c r="E413" s="7"/>
      <c r="J413" s="7"/>
      <c r="K413" s="7"/>
    </row>
    <row r="414" spans="1:13" x14ac:dyDescent="0.3">
      <c r="A414" s="1">
        <v>28157</v>
      </c>
      <c r="B414" s="1"/>
      <c r="C414" s="8"/>
      <c r="D414" s="7"/>
      <c r="E414" s="7"/>
      <c r="J414" s="7"/>
      <c r="K414" s="7"/>
    </row>
    <row r="415" spans="1:13" x14ac:dyDescent="0.3">
      <c r="A415" s="1">
        <v>28185</v>
      </c>
      <c r="B415" s="1"/>
      <c r="C415" s="8"/>
      <c r="D415" s="7"/>
      <c r="E415" s="7"/>
      <c r="J415" s="7"/>
      <c r="K415" s="7"/>
    </row>
    <row r="416" spans="1:13" x14ac:dyDescent="0.3">
      <c r="A416" s="1">
        <v>28216</v>
      </c>
      <c r="B416" s="1"/>
      <c r="C416" s="8"/>
      <c r="D416" s="7"/>
      <c r="E416" s="7"/>
      <c r="J416" s="7"/>
      <c r="K416" s="7"/>
    </row>
    <row r="417" spans="1:11" x14ac:dyDescent="0.3">
      <c r="A417" s="1">
        <v>28246</v>
      </c>
      <c r="B417" s="1"/>
      <c r="C417" s="8"/>
      <c r="D417" s="7"/>
      <c r="E417" s="7"/>
      <c r="J417" s="7"/>
      <c r="K417" s="7"/>
    </row>
    <row r="418" spans="1:11" x14ac:dyDescent="0.3">
      <c r="A418" s="1">
        <v>28277</v>
      </c>
      <c r="B418" s="1"/>
      <c r="C418" s="8"/>
      <c r="D418" s="7"/>
      <c r="E418" s="7"/>
      <c r="J418" s="7"/>
      <c r="K418" s="7"/>
    </row>
    <row r="419" spans="1:11" x14ac:dyDescent="0.3">
      <c r="A419" s="1">
        <v>28307</v>
      </c>
      <c r="B419" s="1"/>
      <c r="C419" s="8"/>
      <c r="D419" s="7"/>
      <c r="E419" s="7"/>
      <c r="J419" s="7"/>
      <c r="K419" s="7"/>
    </row>
    <row r="420" spans="1:11" x14ac:dyDescent="0.3">
      <c r="A420" s="1">
        <v>28338</v>
      </c>
      <c r="B420" s="1"/>
      <c r="C420" s="8"/>
      <c r="D420" s="7"/>
      <c r="E420" s="7"/>
      <c r="J420" s="7"/>
      <c r="K420" s="7"/>
    </row>
    <row r="421" spans="1:11" x14ac:dyDescent="0.3">
      <c r="A421" s="1">
        <v>28369</v>
      </c>
      <c r="B421" s="1"/>
      <c r="C421" s="8"/>
      <c r="D421" s="7"/>
      <c r="E421" s="7"/>
      <c r="J421" s="7"/>
      <c r="K421" s="7"/>
    </row>
    <row r="422" spans="1:11" x14ac:dyDescent="0.3">
      <c r="A422" s="1">
        <v>28399</v>
      </c>
      <c r="B422" s="1"/>
      <c r="C422" s="8"/>
      <c r="D422" s="7"/>
      <c r="E422" s="7"/>
      <c r="J422" s="7"/>
      <c r="K422" s="7"/>
    </row>
    <row r="423" spans="1:11" x14ac:dyDescent="0.3">
      <c r="A423" s="1">
        <v>28430</v>
      </c>
      <c r="B423" s="1"/>
      <c r="C423" s="8"/>
      <c r="D423" s="7"/>
      <c r="E423" s="7"/>
      <c r="J423" s="7"/>
      <c r="K423" s="7"/>
    </row>
    <row r="424" spans="1:11" x14ac:dyDescent="0.3">
      <c r="A424" s="1">
        <v>28460</v>
      </c>
      <c r="B424" s="1"/>
      <c r="C424" s="8"/>
      <c r="D424" s="7"/>
      <c r="E424" s="7"/>
      <c r="J424" s="7"/>
      <c r="K424" s="7"/>
    </row>
    <row r="425" spans="1:11" x14ac:dyDescent="0.3">
      <c r="A425" s="1">
        <v>28491</v>
      </c>
      <c r="B425" s="1"/>
      <c r="C425" s="8"/>
      <c r="D425" s="7"/>
      <c r="E425" s="7"/>
      <c r="J425" s="7"/>
      <c r="K425" s="7"/>
    </row>
    <row r="426" spans="1:11" x14ac:dyDescent="0.3">
      <c r="A426" s="1">
        <v>28522</v>
      </c>
      <c r="B426" s="1"/>
      <c r="C426" s="8"/>
      <c r="D426" s="7"/>
      <c r="E426" s="7"/>
      <c r="J426" s="7"/>
      <c r="K426" s="7"/>
    </row>
    <row r="427" spans="1:11" x14ac:dyDescent="0.3">
      <c r="A427" s="1">
        <v>28550</v>
      </c>
      <c r="B427" s="1"/>
      <c r="C427" s="8"/>
      <c r="D427" s="7"/>
      <c r="E427" s="7"/>
      <c r="J427" s="7"/>
      <c r="K427" s="7"/>
    </row>
    <row r="428" spans="1:11" x14ac:dyDescent="0.3">
      <c r="A428" s="1">
        <v>28581</v>
      </c>
      <c r="B428" s="1"/>
      <c r="C428" s="8"/>
      <c r="D428" s="7"/>
      <c r="E428" s="7"/>
      <c r="J428" s="7"/>
      <c r="K428" s="7"/>
    </row>
    <row r="429" spans="1:11" x14ac:dyDescent="0.3">
      <c r="A429" s="1">
        <v>28611</v>
      </c>
      <c r="B429" s="1"/>
      <c r="C429" s="8"/>
      <c r="D429" s="7"/>
      <c r="E429" s="7"/>
      <c r="J429" s="7"/>
      <c r="K429" s="7"/>
    </row>
    <row r="430" spans="1:11" x14ac:dyDescent="0.3">
      <c r="A430" s="1">
        <v>28642</v>
      </c>
      <c r="B430" s="1"/>
      <c r="C430" s="8"/>
      <c r="D430" s="7"/>
      <c r="E430" s="7"/>
      <c r="J430" s="7"/>
      <c r="K430" s="7"/>
    </row>
    <row r="431" spans="1:11" x14ac:dyDescent="0.3">
      <c r="A431" s="1">
        <v>28672</v>
      </c>
      <c r="B431" s="1"/>
      <c r="C431" s="8"/>
      <c r="D431" s="7"/>
      <c r="E431" s="7"/>
      <c r="J431" s="7"/>
      <c r="K431" s="7"/>
    </row>
    <row r="432" spans="1:11" x14ac:dyDescent="0.3">
      <c r="A432" s="1">
        <v>28703</v>
      </c>
      <c r="B432" s="1"/>
      <c r="C432" s="8"/>
      <c r="D432" s="7"/>
      <c r="E432" s="7"/>
      <c r="J432" s="7"/>
      <c r="K432" s="7"/>
    </row>
    <row r="433" spans="1:11" x14ac:dyDescent="0.3">
      <c r="A433" s="1">
        <v>28734</v>
      </c>
      <c r="B433" s="1"/>
      <c r="C433" s="8"/>
      <c r="D433" s="7"/>
      <c r="E433" s="7"/>
      <c r="J433" s="7"/>
      <c r="K433" s="7"/>
    </row>
    <row r="434" spans="1:11" x14ac:dyDescent="0.3">
      <c r="A434" s="1">
        <v>28764</v>
      </c>
      <c r="B434" s="1"/>
      <c r="C434" s="8"/>
      <c r="D434" s="7"/>
      <c r="E434" s="7"/>
      <c r="J434" s="7"/>
      <c r="K434" s="7"/>
    </row>
    <row r="435" spans="1:11" x14ac:dyDescent="0.3">
      <c r="A435" s="1">
        <v>28795</v>
      </c>
      <c r="B435" s="1"/>
      <c r="C435" s="8"/>
      <c r="D435" s="7"/>
      <c r="E435" s="7"/>
      <c r="J435" s="7"/>
      <c r="K435" s="7"/>
    </row>
    <row r="436" spans="1:11" x14ac:dyDescent="0.3">
      <c r="A436" s="1">
        <v>28825</v>
      </c>
      <c r="B436" s="1"/>
      <c r="C436" s="8"/>
      <c r="D436" s="7"/>
      <c r="E436" s="7"/>
      <c r="J436" s="7"/>
      <c r="K436" s="7"/>
    </row>
    <row r="437" spans="1:11" x14ac:dyDescent="0.3">
      <c r="A437" s="1">
        <v>28856</v>
      </c>
      <c r="B437" s="1"/>
      <c r="C437" s="8"/>
      <c r="D437" s="7"/>
      <c r="E437" s="7"/>
      <c r="J437" s="7"/>
      <c r="K437" s="7"/>
    </row>
    <row r="438" spans="1:11" x14ac:dyDescent="0.3">
      <c r="A438" s="1">
        <v>28887</v>
      </c>
      <c r="B438" s="1"/>
      <c r="C438" s="8"/>
      <c r="D438" s="7"/>
      <c r="E438" s="7"/>
      <c r="J438" s="7"/>
      <c r="K438" s="7"/>
    </row>
    <row r="439" spans="1:11" x14ac:dyDescent="0.3">
      <c r="A439" s="1">
        <v>28915</v>
      </c>
      <c r="B439" s="1"/>
      <c r="C439" s="8"/>
      <c r="D439" s="7"/>
      <c r="E439" s="7"/>
      <c r="J439" s="7"/>
      <c r="K439" s="7"/>
    </row>
    <row r="440" spans="1:11" x14ac:dyDescent="0.3">
      <c r="A440" s="1">
        <v>28946</v>
      </c>
      <c r="B440" s="1"/>
      <c r="C440" s="8"/>
      <c r="D440" s="7"/>
      <c r="E440" s="7"/>
      <c r="J440" s="7"/>
      <c r="K440" s="7"/>
    </row>
    <row r="441" spans="1:11" x14ac:dyDescent="0.3">
      <c r="A441" s="1">
        <v>28976</v>
      </c>
      <c r="B441" s="1"/>
      <c r="C441" s="8"/>
      <c r="D441" s="7"/>
      <c r="E441" s="7"/>
      <c r="J441" s="7"/>
      <c r="K441" s="7"/>
    </row>
    <row r="442" spans="1:11" x14ac:dyDescent="0.3">
      <c r="A442" s="1">
        <v>29007</v>
      </c>
      <c r="B442" s="1"/>
      <c r="C442" s="8"/>
      <c r="D442" s="7"/>
      <c r="E442" s="7"/>
      <c r="J442" s="7"/>
      <c r="K442" s="7"/>
    </row>
    <row r="443" spans="1:11" x14ac:dyDescent="0.3">
      <c r="A443" s="1">
        <v>29037</v>
      </c>
      <c r="B443" s="1"/>
      <c r="C443" s="8"/>
      <c r="D443" s="7"/>
      <c r="E443" s="7"/>
      <c r="J443" s="7"/>
      <c r="K443" s="7"/>
    </row>
    <row r="444" spans="1:11" x14ac:dyDescent="0.3">
      <c r="A444" s="1">
        <v>29068</v>
      </c>
      <c r="B444" s="1"/>
      <c r="C444" s="8"/>
      <c r="D444" s="7"/>
      <c r="E444" s="7"/>
      <c r="J444" s="7"/>
      <c r="K444" s="7"/>
    </row>
    <row r="445" spans="1:11" x14ac:dyDescent="0.3">
      <c r="A445" s="1">
        <v>29099</v>
      </c>
      <c r="B445" s="1"/>
      <c r="C445" s="8"/>
      <c r="D445" s="7"/>
      <c r="E445" s="7"/>
      <c r="J445" s="7"/>
      <c r="K445" s="7"/>
    </row>
    <row r="446" spans="1:11" x14ac:dyDescent="0.3">
      <c r="A446" s="1">
        <v>29129</v>
      </c>
      <c r="B446" s="1"/>
      <c r="C446" s="8"/>
      <c r="D446" s="7"/>
      <c r="E446" s="7"/>
      <c r="J446" s="7"/>
      <c r="K446" s="7"/>
    </row>
    <row r="447" spans="1:11" x14ac:dyDescent="0.3">
      <c r="A447" s="1">
        <v>29160</v>
      </c>
      <c r="B447" s="1"/>
      <c r="C447" s="8"/>
      <c r="D447" s="7"/>
      <c r="E447" s="7"/>
      <c r="J447" s="7"/>
      <c r="K447" s="7"/>
    </row>
    <row r="448" spans="1:11" x14ac:dyDescent="0.3">
      <c r="A448" s="1">
        <v>29190</v>
      </c>
      <c r="B448" s="1"/>
      <c r="C448" s="8"/>
      <c r="D448" s="7"/>
      <c r="E448" s="7"/>
      <c r="J448" s="7"/>
      <c r="K448" s="7"/>
    </row>
    <row r="449" spans="1:11" x14ac:dyDescent="0.3">
      <c r="A449" s="1">
        <v>29221</v>
      </c>
      <c r="B449" s="1"/>
      <c r="C449" s="8"/>
      <c r="D449" s="7"/>
      <c r="E449" s="7"/>
      <c r="J449" s="7"/>
      <c r="K449" s="7"/>
    </row>
    <row r="450" spans="1:11" x14ac:dyDescent="0.3">
      <c r="A450" s="1">
        <v>29252</v>
      </c>
      <c r="B450" s="1"/>
      <c r="C450" s="8"/>
      <c r="D450" s="7"/>
      <c r="E450" s="7"/>
      <c r="J450" s="7"/>
      <c r="K450" s="7"/>
    </row>
    <row r="451" spans="1:11" x14ac:dyDescent="0.3">
      <c r="A451" s="1">
        <v>29281</v>
      </c>
      <c r="B451" s="1"/>
      <c r="C451" s="8"/>
      <c r="D451" s="7"/>
      <c r="E451" s="7"/>
      <c r="J451" s="7"/>
      <c r="K451" s="7"/>
    </row>
    <row r="452" spans="1:11" x14ac:dyDescent="0.3">
      <c r="A452" s="1">
        <v>29312</v>
      </c>
      <c r="B452" s="1"/>
      <c r="C452" s="8"/>
      <c r="D452" s="7"/>
      <c r="E452" s="7"/>
      <c r="J452" s="7"/>
      <c r="K452" s="7"/>
    </row>
    <row r="453" spans="1:11" x14ac:dyDescent="0.3">
      <c r="A453" s="1">
        <v>29342</v>
      </c>
      <c r="B453" s="1"/>
      <c r="C453" s="8"/>
      <c r="D453" s="7"/>
      <c r="E453" s="7"/>
      <c r="J453" s="7"/>
      <c r="K453" s="7"/>
    </row>
    <row r="454" spans="1:11" x14ac:dyDescent="0.3">
      <c r="A454" s="1">
        <v>29373</v>
      </c>
      <c r="B454" s="1"/>
      <c r="C454" s="8"/>
      <c r="D454" s="7"/>
      <c r="E454" s="7"/>
      <c r="J454" s="7"/>
      <c r="K454" s="7"/>
    </row>
    <row r="455" spans="1:11" x14ac:dyDescent="0.3">
      <c r="A455" s="1">
        <v>29403</v>
      </c>
      <c r="B455" s="1"/>
      <c r="C455" s="8"/>
      <c r="D455" s="7"/>
      <c r="E455" s="7"/>
      <c r="J455" s="7"/>
      <c r="K455" s="7"/>
    </row>
    <row r="456" spans="1:11" x14ac:dyDescent="0.3">
      <c r="A456" s="1">
        <v>29434</v>
      </c>
      <c r="B456" s="1"/>
      <c r="C456" s="8"/>
      <c r="D456" s="7"/>
      <c r="E456" s="7"/>
      <c r="J456" s="7"/>
      <c r="K456" s="7"/>
    </row>
    <row r="457" spans="1:11" x14ac:dyDescent="0.3">
      <c r="A457" s="1">
        <v>29465</v>
      </c>
      <c r="B457" s="1"/>
      <c r="C457" s="8"/>
      <c r="D457" s="7"/>
      <c r="E457" s="7"/>
      <c r="J457" s="7"/>
      <c r="K457" s="7"/>
    </row>
    <row r="458" spans="1:11" x14ac:dyDescent="0.3">
      <c r="A458" s="1">
        <v>29495</v>
      </c>
      <c r="B458" s="1"/>
      <c r="C458" s="8"/>
      <c r="D458" s="7"/>
      <c r="E458" s="7"/>
      <c r="J458" s="7"/>
      <c r="K458" s="7"/>
    </row>
    <row r="459" spans="1:11" x14ac:dyDescent="0.3">
      <c r="A459" s="1">
        <v>29526</v>
      </c>
      <c r="B459" s="1"/>
      <c r="C459" s="8"/>
      <c r="D459" s="7"/>
      <c r="E459" s="7"/>
      <c r="J459" s="7"/>
      <c r="K459" s="7"/>
    </row>
    <row r="460" spans="1:11" x14ac:dyDescent="0.3">
      <c r="A460" s="1">
        <v>29556</v>
      </c>
      <c r="B460" s="1"/>
      <c r="C460" s="8"/>
      <c r="D460" s="7"/>
      <c r="E460" s="7"/>
      <c r="J460" s="7"/>
      <c r="K460" s="7"/>
    </row>
    <row r="461" spans="1:11" x14ac:dyDescent="0.3">
      <c r="A461" s="1">
        <v>29587</v>
      </c>
      <c r="B461" s="1"/>
      <c r="C461" s="8"/>
      <c r="D461" s="7"/>
      <c r="E461" s="7"/>
      <c r="J461" s="7"/>
      <c r="K461" s="7"/>
    </row>
    <row r="462" spans="1:11" x14ac:dyDescent="0.3">
      <c r="A462" s="1">
        <v>29618</v>
      </c>
      <c r="B462" s="1"/>
      <c r="C462" s="8"/>
      <c r="D462" s="7"/>
      <c r="E462" s="7"/>
      <c r="J462" s="7"/>
      <c r="K462" s="7"/>
    </row>
    <row r="463" spans="1:11" x14ac:dyDescent="0.3">
      <c r="A463" s="1">
        <v>29646</v>
      </c>
      <c r="B463" s="1"/>
      <c r="C463" s="8"/>
      <c r="D463" s="7"/>
      <c r="E463" s="7"/>
      <c r="J463" s="7"/>
      <c r="K463" s="7"/>
    </row>
    <row r="464" spans="1:11" x14ac:dyDescent="0.3">
      <c r="A464" s="1">
        <v>29677</v>
      </c>
      <c r="B464" s="1"/>
      <c r="C464" s="8"/>
      <c r="D464" s="7"/>
      <c r="E464" s="7"/>
      <c r="J464" s="7"/>
      <c r="K464" s="7"/>
    </row>
    <row r="465" spans="1:11" x14ac:dyDescent="0.3">
      <c r="A465" s="1">
        <v>29707</v>
      </c>
      <c r="B465" s="1"/>
      <c r="C465" s="8"/>
      <c r="D465" s="7"/>
      <c r="E465" s="7"/>
      <c r="J465" s="7"/>
      <c r="K465" s="7"/>
    </row>
    <row r="466" spans="1:11" x14ac:dyDescent="0.3">
      <c r="A466" s="1">
        <v>29738</v>
      </c>
      <c r="B466" s="1"/>
      <c r="C466" s="8"/>
      <c r="D466" s="7"/>
      <c r="E466" s="7"/>
      <c r="J466" s="7"/>
      <c r="K466" s="7"/>
    </row>
    <row r="467" spans="1:11" x14ac:dyDescent="0.3">
      <c r="A467" s="1">
        <v>29768</v>
      </c>
      <c r="B467" s="1"/>
      <c r="C467" s="8"/>
      <c r="D467" s="7"/>
      <c r="E467" s="7"/>
      <c r="J467" s="7"/>
      <c r="K467" s="7"/>
    </row>
    <row r="468" spans="1:11" x14ac:dyDescent="0.3">
      <c r="A468" s="1">
        <v>29799</v>
      </c>
      <c r="B468" s="1"/>
      <c r="C468" s="8"/>
      <c r="D468" s="7"/>
      <c r="E468" s="7"/>
      <c r="J468" s="7"/>
      <c r="K468" s="7"/>
    </row>
    <row r="469" spans="1:11" x14ac:dyDescent="0.3">
      <c r="A469" s="1">
        <v>29830</v>
      </c>
      <c r="B469" s="1"/>
      <c r="C469" s="8"/>
      <c r="D469" s="7"/>
      <c r="E469" s="7"/>
      <c r="J469" s="7"/>
      <c r="K469" s="7"/>
    </row>
    <row r="470" spans="1:11" x14ac:dyDescent="0.3">
      <c r="A470" s="1">
        <v>29860</v>
      </c>
      <c r="B470" s="1"/>
      <c r="C470" s="8"/>
      <c r="D470" s="7"/>
      <c r="E470" s="7"/>
      <c r="J470" s="7"/>
      <c r="K470" s="7"/>
    </row>
    <row r="471" spans="1:11" x14ac:dyDescent="0.3">
      <c r="A471" s="1">
        <v>29891</v>
      </c>
      <c r="B471" s="1"/>
      <c r="C471" s="8"/>
      <c r="D471" s="7"/>
      <c r="E471" s="7"/>
      <c r="J471" s="7"/>
      <c r="K471" s="7"/>
    </row>
    <row r="472" spans="1:11" x14ac:dyDescent="0.3">
      <c r="A472" s="1">
        <v>29921</v>
      </c>
      <c r="B472" s="1"/>
      <c r="C472" s="8"/>
      <c r="D472" s="7"/>
      <c r="E472" s="7"/>
      <c r="J472" s="7"/>
      <c r="K472" s="7"/>
    </row>
    <row r="473" spans="1:11" x14ac:dyDescent="0.3">
      <c r="A473" s="1">
        <v>29952</v>
      </c>
      <c r="B473" s="1"/>
      <c r="C473" s="8"/>
      <c r="D473" s="7"/>
      <c r="E473" s="7"/>
      <c r="J473" s="7"/>
      <c r="K473" s="7"/>
    </row>
    <row r="474" spans="1:11" x14ac:dyDescent="0.3">
      <c r="A474" s="1">
        <v>29983</v>
      </c>
      <c r="B474" s="1"/>
      <c r="C474" s="8"/>
      <c r="D474" s="7"/>
      <c r="E474" s="7"/>
      <c r="J474" s="7"/>
      <c r="K474" s="7"/>
    </row>
    <row r="475" spans="1:11" x14ac:dyDescent="0.3">
      <c r="A475" s="1">
        <v>30011</v>
      </c>
      <c r="B475" s="1"/>
      <c r="C475" s="8"/>
      <c r="D475" s="7"/>
      <c r="E475" s="7"/>
      <c r="J475" s="7"/>
      <c r="K475" s="7"/>
    </row>
    <row r="476" spans="1:11" x14ac:dyDescent="0.3">
      <c r="A476" s="1">
        <v>30042</v>
      </c>
      <c r="B476" s="1"/>
      <c r="C476" s="8"/>
      <c r="D476" s="7"/>
      <c r="E476" s="7"/>
      <c r="J476" s="7"/>
      <c r="K476" s="7"/>
    </row>
    <row r="477" spans="1:11" x14ac:dyDescent="0.3">
      <c r="A477" s="1">
        <v>30072</v>
      </c>
      <c r="B477" s="1"/>
      <c r="C477" s="8"/>
      <c r="D477" s="7"/>
      <c r="E477" s="7"/>
      <c r="J477" s="7"/>
      <c r="K477" s="7"/>
    </row>
    <row r="478" spans="1:11" x14ac:dyDescent="0.3">
      <c r="A478" s="1">
        <v>30103</v>
      </c>
      <c r="B478" s="1"/>
      <c r="C478" s="8"/>
      <c r="D478" s="7"/>
      <c r="E478" s="7"/>
      <c r="J478" s="7"/>
      <c r="K478" s="7"/>
    </row>
    <row r="479" spans="1:11" x14ac:dyDescent="0.3">
      <c r="A479" s="1">
        <v>30133</v>
      </c>
      <c r="B479" s="1"/>
      <c r="C479" s="8"/>
      <c r="D479" s="7"/>
      <c r="E479" s="7"/>
      <c r="J479" s="7"/>
      <c r="K479" s="7"/>
    </row>
    <row r="480" spans="1:11" x14ac:dyDescent="0.3">
      <c r="A480" s="1">
        <v>30164</v>
      </c>
      <c r="B480" s="1"/>
      <c r="C480" s="8"/>
      <c r="D480" s="7"/>
      <c r="E480" s="7"/>
      <c r="J480" s="7"/>
      <c r="K480" s="7"/>
    </row>
    <row r="481" spans="1:11" x14ac:dyDescent="0.3">
      <c r="A481" s="1">
        <v>30195</v>
      </c>
      <c r="B481" s="1"/>
      <c r="C481" s="8"/>
      <c r="D481" s="7"/>
      <c r="E481" s="7"/>
      <c r="J481" s="7"/>
      <c r="K481" s="7"/>
    </row>
    <row r="482" spans="1:11" x14ac:dyDescent="0.3">
      <c r="A482" s="1">
        <v>30225</v>
      </c>
      <c r="B482" s="1"/>
      <c r="C482" s="8"/>
      <c r="D482" s="7"/>
      <c r="E482" s="7"/>
      <c r="J482" s="7"/>
      <c r="K482" s="7"/>
    </row>
    <row r="483" spans="1:11" x14ac:dyDescent="0.3">
      <c r="A483" s="1">
        <v>30256</v>
      </c>
      <c r="B483" s="1"/>
      <c r="C483" s="8"/>
      <c r="D483" s="7"/>
      <c r="E483" s="7"/>
      <c r="J483" s="7"/>
      <c r="K483" s="7"/>
    </row>
    <row r="484" spans="1:11" x14ac:dyDescent="0.3">
      <c r="A484" s="1">
        <v>30286</v>
      </c>
      <c r="B484" s="1"/>
      <c r="C484" s="8"/>
      <c r="D484" s="7"/>
      <c r="E484" s="7"/>
      <c r="J484" s="7"/>
      <c r="K484" s="7"/>
    </row>
    <row r="485" spans="1:11" x14ac:dyDescent="0.3">
      <c r="A485" s="1">
        <v>30317</v>
      </c>
      <c r="B485" s="1"/>
      <c r="C485" s="8"/>
      <c r="D485" s="7"/>
      <c r="E485" s="7"/>
      <c r="J485" s="7"/>
      <c r="K485" s="7"/>
    </row>
    <row r="486" spans="1:11" x14ac:dyDescent="0.3">
      <c r="A486" s="1">
        <v>30348</v>
      </c>
      <c r="B486" s="1"/>
      <c r="C486" s="8"/>
      <c r="D486" s="7"/>
      <c r="E486" s="7"/>
      <c r="J486" s="7"/>
      <c r="K486" s="7"/>
    </row>
    <row r="487" spans="1:11" x14ac:dyDescent="0.3">
      <c r="A487" s="1">
        <v>30376</v>
      </c>
      <c r="B487" s="1"/>
      <c r="C487" s="8"/>
      <c r="D487" s="7"/>
      <c r="E487" s="7"/>
      <c r="J487" s="7"/>
      <c r="K487" s="7"/>
    </row>
    <row r="488" spans="1:11" x14ac:dyDescent="0.3">
      <c r="A488" s="1">
        <v>30407</v>
      </c>
      <c r="B488" s="1"/>
      <c r="C488" s="8"/>
      <c r="D488" s="7"/>
      <c r="E488" s="7"/>
      <c r="J488" s="7"/>
      <c r="K488" s="7"/>
    </row>
    <row r="489" spans="1:11" x14ac:dyDescent="0.3">
      <c r="A489" s="1">
        <v>30437</v>
      </c>
      <c r="B489" s="1"/>
      <c r="C489" s="8"/>
      <c r="D489" s="7"/>
      <c r="E489" s="7"/>
      <c r="J489" s="7"/>
      <c r="K489" s="7"/>
    </row>
    <row r="490" spans="1:11" x14ac:dyDescent="0.3">
      <c r="A490" s="1">
        <v>30468</v>
      </c>
      <c r="B490" s="1"/>
      <c r="C490" s="8"/>
      <c r="D490" s="7"/>
      <c r="E490" s="7"/>
      <c r="J490" s="7"/>
      <c r="K490" s="7"/>
    </row>
    <row r="491" spans="1:11" x14ac:dyDescent="0.3">
      <c r="A491" s="1">
        <v>30498</v>
      </c>
      <c r="B491" s="1"/>
      <c r="C491" s="8"/>
      <c r="D491" s="7"/>
      <c r="E491" s="7"/>
      <c r="J491" s="7"/>
      <c r="K491" s="7"/>
    </row>
    <row r="492" spans="1:11" x14ac:dyDescent="0.3">
      <c r="A492" s="1">
        <v>30529</v>
      </c>
      <c r="B492" s="1"/>
      <c r="C492" s="8"/>
      <c r="D492" s="7"/>
      <c r="E492" s="7"/>
      <c r="J492" s="7"/>
      <c r="K492" s="7"/>
    </row>
    <row r="493" spans="1:11" x14ac:dyDescent="0.3">
      <c r="A493" s="1">
        <v>30560</v>
      </c>
      <c r="B493" s="1"/>
      <c r="C493" s="8"/>
      <c r="D493" s="7"/>
      <c r="E493" s="7"/>
      <c r="J493" s="7"/>
      <c r="K493" s="7"/>
    </row>
    <row r="494" spans="1:11" x14ac:dyDescent="0.3">
      <c r="A494" s="1">
        <v>30590</v>
      </c>
      <c r="B494" s="1"/>
      <c r="C494" s="8"/>
      <c r="D494" s="7"/>
      <c r="E494" s="7"/>
      <c r="J494" s="7"/>
      <c r="K494" s="7"/>
    </row>
    <row r="495" spans="1:11" x14ac:dyDescent="0.3">
      <c r="A495" s="1">
        <v>30621</v>
      </c>
      <c r="B495" s="1"/>
      <c r="C495" s="8"/>
      <c r="D495" s="7"/>
      <c r="E495" s="7"/>
      <c r="J495" s="7"/>
      <c r="K495" s="7"/>
    </row>
    <row r="496" spans="1:11" x14ac:dyDescent="0.3">
      <c r="A496" s="1">
        <v>30651</v>
      </c>
      <c r="B496" s="1"/>
      <c r="C496" s="8"/>
      <c r="D496" s="7"/>
      <c r="E496" s="7"/>
      <c r="J496" s="7"/>
      <c r="K496" s="7"/>
    </row>
    <row r="497" spans="1:11" x14ac:dyDescent="0.3">
      <c r="A497" s="1">
        <v>30682</v>
      </c>
      <c r="B497" s="1"/>
      <c r="C497" s="8"/>
      <c r="D497" s="7"/>
      <c r="E497" s="7"/>
      <c r="J497" s="7"/>
      <c r="K497" s="7"/>
    </row>
    <row r="498" spans="1:11" x14ac:dyDescent="0.3">
      <c r="A498" s="1">
        <v>30713</v>
      </c>
      <c r="B498" s="1"/>
      <c r="C498" s="8"/>
      <c r="D498" s="7"/>
      <c r="E498" s="7"/>
      <c r="J498" s="7"/>
      <c r="K498" s="7"/>
    </row>
    <row r="499" spans="1:11" x14ac:dyDescent="0.3">
      <c r="A499" s="1">
        <v>30742</v>
      </c>
      <c r="B499" s="1"/>
      <c r="C499" s="8"/>
      <c r="D499" s="7"/>
      <c r="E499" s="7"/>
      <c r="J499" s="7"/>
      <c r="K499" s="7"/>
    </row>
    <row r="500" spans="1:11" x14ac:dyDescent="0.3">
      <c r="A500" s="1">
        <v>30773</v>
      </c>
      <c r="B500" s="1"/>
      <c r="C500" s="8"/>
      <c r="D500" s="7"/>
      <c r="E500" s="7"/>
      <c r="J500" s="7"/>
      <c r="K500" s="7"/>
    </row>
    <row r="501" spans="1:11" x14ac:dyDescent="0.3">
      <c r="A501" s="1">
        <v>30803</v>
      </c>
      <c r="B501" s="1"/>
      <c r="C501" s="8"/>
      <c r="D501" s="7"/>
      <c r="E501" s="7"/>
      <c r="J501" s="7"/>
      <c r="K501" s="7"/>
    </row>
    <row r="502" spans="1:11" x14ac:dyDescent="0.3">
      <c r="A502" s="1">
        <v>30834</v>
      </c>
      <c r="B502" s="1"/>
      <c r="C502" s="8"/>
      <c r="D502" s="7"/>
      <c r="E502" s="7"/>
      <c r="J502" s="7"/>
      <c r="K502" s="7"/>
    </row>
    <row r="503" spans="1:11" x14ac:dyDescent="0.3">
      <c r="A503" s="1">
        <v>30864</v>
      </c>
      <c r="B503" s="1"/>
      <c r="C503" s="8"/>
      <c r="D503" s="7"/>
      <c r="E503" s="7"/>
      <c r="J503" s="7"/>
      <c r="K503" s="7"/>
    </row>
    <row r="504" spans="1:11" x14ac:dyDescent="0.3">
      <c r="A504" s="1">
        <v>30895</v>
      </c>
      <c r="B504" s="1"/>
      <c r="C504" s="8"/>
      <c r="D504" s="7"/>
      <c r="E504" s="7"/>
      <c r="J504" s="7"/>
      <c r="K504" s="7"/>
    </row>
    <row r="505" spans="1:11" x14ac:dyDescent="0.3">
      <c r="A505" s="1">
        <v>30926</v>
      </c>
      <c r="B505" s="1"/>
      <c r="C505" s="8"/>
      <c r="D505" s="7"/>
      <c r="E505" s="7"/>
      <c r="J505" s="7"/>
      <c r="K505" s="7"/>
    </row>
    <row r="506" spans="1:11" x14ac:dyDescent="0.3">
      <c r="A506" s="1">
        <v>30956</v>
      </c>
      <c r="B506" s="1"/>
      <c r="C506" s="8"/>
      <c r="D506" s="7"/>
      <c r="E506" s="7"/>
      <c r="J506" s="7"/>
      <c r="K506" s="7"/>
    </row>
    <row r="507" spans="1:11" x14ac:dyDescent="0.3">
      <c r="A507" s="1">
        <v>30987</v>
      </c>
      <c r="B507" s="1"/>
      <c r="C507" s="8"/>
      <c r="D507" s="7"/>
      <c r="E507" s="7"/>
      <c r="J507" s="7"/>
      <c r="K507" s="7"/>
    </row>
    <row r="508" spans="1:11" x14ac:dyDescent="0.3">
      <c r="A508" s="1">
        <v>31017</v>
      </c>
      <c r="B508" s="1"/>
      <c r="C508" s="8"/>
      <c r="D508" s="7"/>
      <c r="E508" s="7"/>
      <c r="J508" s="7"/>
      <c r="K508" s="7"/>
    </row>
    <row r="509" spans="1:11" x14ac:dyDescent="0.3">
      <c r="A509" s="1">
        <v>31048</v>
      </c>
      <c r="B509" s="1"/>
      <c r="C509" s="8"/>
      <c r="D509" s="7"/>
      <c r="E509" s="7"/>
      <c r="J509" s="7"/>
      <c r="K509" s="7"/>
    </row>
    <row r="510" spans="1:11" x14ac:dyDescent="0.3">
      <c r="A510" s="1">
        <v>31079</v>
      </c>
      <c r="B510" s="1"/>
      <c r="C510" s="8"/>
      <c r="D510" s="7"/>
      <c r="E510" s="7"/>
      <c r="J510" s="7"/>
      <c r="K510" s="7"/>
    </row>
    <row r="511" spans="1:11" x14ac:dyDescent="0.3">
      <c r="A511" s="1">
        <v>31107</v>
      </c>
      <c r="B511" s="1"/>
      <c r="C511" s="8"/>
      <c r="D511" s="7"/>
      <c r="E511" s="7"/>
      <c r="J511" s="7"/>
      <c r="K511" s="7"/>
    </row>
    <row r="512" spans="1:11" x14ac:dyDescent="0.3">
      <c r="A512" s="1">
        <v>31138</v>
      </c>
      <c r="B512" s="1"/>
      <c r="C512" s="8"/>
      <c r="D512" s="7"/>
      <c r="E512" s="7"/>
      <c r="J512" s="7"/>
      <c r="K512" s="7"/>
    </row>
    <row r="513" spans="1:11" x14ac:dyDescent="0.3">
      <c r="A513" s="1">
        <v>31168</v>
      </c>
      <c r="B513" s="1"/>
      <c r="C513" s="8"/>
      <c r="D513" s="7"/>
      <c r="E513" s="7"/>
      <c r="J513" s="7"/>
      <c r="K513" s="7"/>
    </row>
    <row r="514" spans="1:11" x14ac:dyDescent="0.3">
      <c r="A514" s="1">
        <v>31199</v>
      </c>
      <c r="B514" s="1"/>
      <c r="C514" s="8"/>
      <c r="D514" s="7"/>
      <c r="E514" s="7"/>
      <c r="J514" s="7"/>
      <c r="K514" s="7"/>
    </row>
    <row r="515" spans="1:11" x14ac:dyDescent="0.3">
      <c r="A515" s="1">
        <v>31229</v>
      </c>
      <c r="B515" s="1"/>
      <c r="C515" s="8"/>
      <c r="D515" s="7"/>
      <c r="E515" s="7"/>
      <c r="J515" s="7"/>
      <c r="K515" s="7"/>
    </row>
    <row r="516" spans="1:11" x14ac:dyDescent="0.3">
      <c r="A516" s="1">
        <v>31260</v>
      </c>
      <c r="B516" s="1"/>
      <c r="C516" s="8"/>
      <c r="D516" s="7"/>
      <c r="E516" s="7"/>
      <c r="J516" s="7"/>
      <c r="K516" s="7"/>
    </row>
    <row r="517" spans="1:11" x14ac:dyDescent="0.3">
      <c r="A517" s="1">
        <v>31291</v>
      </c>
      <c r="B517" s="1"/>
      <c r="C517" s="8"/>
      <c r="D517" s="7"/>
      <c r="E517" s="7"/>
      <c r="J517" s="7"/>
      <c r="K517" s="7"/>
    </row>
    <row r="518" spans="1:11" x14ac:dyDescent="0.3">
      <c r="A518" s="1">
        <v>31321</v>
      </c>
      <c r="B518" s="1"/>
      <c r="C518" s="8"/>
      <c r="D518" s="7"/>
      <c r="E518" s="7"/>
      <c r="J518" s="7"/>
      <c r="K518" s="7"/>
    </row>
    <row r="519" spans="1:11" x14ac:dyDescent="0.3">
      <c r="A519" s="1">
        <v>31352</v>
      </c>
      <c r="B519" s="1"/>
      <c r="C519" s="8"/>
      <c r="D519" s="7"/>
      <c r="E519" s="7"/>
      <c r="J519" s="7"/>
      <c r="K519" s="7"/>
    </row>
    <row r="520" spans="1:11" x14ac:dyDescent="0.3">
      <c r="A520" s="1">
        <v>31382</v>
      </c>
      <c r="B520" s="1"/>
      <c r="C520" s="8"/>
      <c r="D520" s="7"/>
      <c r="E520" s="7"/>
      <c r="J520" s="7"/>
      <c r="K520" s="7"/>
    </row>
    <row r="521" spans="1:11" x14ac:dyDescent="0.3">
      <c r="A521" s="1">
        <v>31413</v>
      </c>
      <c r="B521" s="1"/>
      <c r="C521" s="8"/>
      <c r="D521" s="7"/>
      <c r="E521" s="7"/>
      <c r="J521" s="7"/>
      <c r="K521" s="7"/>
    </row>
    <row r="522" spans="1:11" x14ac:dyDescent="0.3">
      <c r="A522" s="1">
        <v>31444</v>
      </c>
      <c r="B522" s="1"/>
      <c r="C522" s="8"/>
      <c r="D522" s="7"/>
      <c r="E522" s="7"/>
      <c r="J522" s="7"/>
      <c r="K522" s="7"/>
    </row>
    <row r="523" spans="1:11" x14ac:dyDescent="0.3">
      <c r="A523" s="1">
        <v>31472</v>
      </c>
      <c r="B523" s="1"/>
      <c r="C523" s="8"/>
      <c r="D523" s="7"/>
      <c r="E523" s="7"/>
      <c r="J523" s="7"/>
      <c r="K523" s="7"/>
    </row>
    <row r="524" spans="1:11" x14ac:dyDescent="0.3">
      <c r="A524" s="1">
        <v>31503</v>
      </c>
      <c r="B524" s="1"/>
      <c r="C524" s="8"/>
      <c r="D524" s="7"/>
      <c r="E524" s="7"/>
      <c r="J524" s="7"/>
      <c r="K524" s="7"/>
    </row>
    <row r="525" spans="1:11" x14ac:dyDescent="0.3">
      <c r="A525" s="1">
        <v>31533</v>
      </c>
      <c r="B525" s="1"/>
      <c r="C525" s="8"/>
      <c r="D525" s="7"/>
      <c r="E525" s="7"/>
      <c r="J525" s="7"/>
      <c r="K525" s="7"/>
    </row>
    <row r="526" spans="1:11" x14ac:dyDescent="0.3">
      <c r="A526" s="1">
        <v>31564</v>
      </c>
      <c r="B526" s="1"/>
      <c r="C526" s="8"/>
      <c r="D526" s="7"/>
      <c r="E526" s="7"/>
      <c r="J526" s="7"/>
      <c r="K526" s="7"/>
    </row>
    <row r="527" spans="1:11" x14ac:dyDescent="0.3">
      <c r="A527" s="1">
        <v>31594</v>
      </c>
      <c r="B527" s="1"/>
      <c r="C527" s="8"/>
      <c r="D527" s="7"/>
      <c r="E527" s="7"/>
      <c r="J527" s="7"/>
      <c r="K527" s="7"/>
    </row>
    <row r="528" spans="1:11" x14ac:dyDescent="0.3">
      <c r="A528" s="1">
        <v>31625</v>
      </c>
      <c r="B528" s="1"/>
      <c r="C528" s="8"/>
      <c r="D528" s="7"/>
      <c r="E528" s="7"/>
      <c r="J528" s="7"/>
      <c r="K528" s="7"/>
    </row>
    <row r="529" spans="1:11" x14ac:dyDescent="0.3">
      <c r="A529" s="1">
        <v>31656</v>
      </c>
      <c r="B529" s="1"/>
      <c r="C529" s="8"/>
      <c r="D529" s="7"/>
      <c r="E529" s="7"/>
      <c r="J529" s="7"/>
      <c r="K529" s="7"/>
    </row>
    <row r="530" spans="1:11" x14ac:dyDescent="0.3">
      <c r="A530" s="1">
        <v>31686</v>
      </c>
      <c r="B530" s="1"/>
      <c r="C530" s="8"/>
      <c r="D530" s="7"/>
      <c r="E530" s="7"/>
      <c r="J530" s="7"/>
      <c r="K530" s="7"/>
    </row>
    <row r="531" spans="1:11" x14ac:dyDescent="0.3">
      <c r="A531" s="1">
        <v>31717</v>
      </c>
      <c r="B531" s="1"/>
      <c r="C531" s="8"/>
      <c r="D531" s="7"/>
      <c r="E531" s="7"/>
      <c r="J531" s="7"/>
      <c r="K531" s="7"/>
    </row>
    <row r="532" spans="1:11" x14ac:dyDescent="0.3">
      <c r="A532" s="1">
        <v>31747</v>
      </c>
      <c r="B532" s="1"/>
      <c r="C532" s="8"/>
      <c r="D532" s="7"/>
      <c r="E532" s="7"/>
      <c r="J532" s="7"/>
      <c r="K532" s="7"/>
    </row>
    <row r="533" spans="1:11" x14ac:dyDescent="0.3">
      <c r="A533" s="1">
        <v>31778</v>
      </c>
      <c r="B533" s="1"/>
      <c r="C533" s="8"/>
      <c r="D533" s="7"/>
      <c r="E533" s="7"/>
      <c r="J533" s="7"/>
      <c r="K533" s="7"/>
    </row>
    <row r="534" spans="1:11" x14ac:dyDescent="0.3">
      <c r="A534" s="1">
        <v>31809</v>
      </c>
      <c r="B534" s="1"/>
      <c r="C534" s="8"/>
      <c r="D534" s="7"/>
      <c r="E534" s="7"/>
      <c r="J534" s="7"/>
      <c r="K534" s="7"/>
    </row>
    <row r="535" spans="1:11" x14ac:dyDescent="0.3">
      <c r="A535" s="1">
        <v>31837</v>
      </c>
      <c r="B535" s="1"/>
      <c r="C535" s="8"/>
      <c r="D535" s="7"/>
      <c r="E535" s="7"/>
      <c r="J535" s="7"/>
      <c r="K535" s="7"/>
    </row>
    <row r="536" spans="1:11" x14ac:dyDescent="0.3">
      <c r="A536" s="1">
        <v>31868</v>
      </c>
      <c r="B536" s="1"/>
      <c r="C536" s="8"/>
      <c r="D536" s="7"/>
      <c r="E536" s="7"/>
      <c r="J536" s="7"/>
      <c r="K536" s="7"/>
    </row>
    <row r="537" spans="1:11" x14ac:dyDescent="0.3">
      <c r="A537" s="1">
        <v>31898</v>
      </c>
      <c r="B537" s="1"/>
      <c r="C537" s="8"/>
      <c r="D537" s="7"/>
      <c r="E537" s="7"/>
      <c r="J537" s="7"/>
      <c r="K537" s="7"/>
    </row>
    <row r="538" spans="1:11" x14ac:dyDescent="0.3">
      <c r="A538" s="1">
        <v>31929</v>
      </c>
      <c r="B538" s="1"/>
      <c r="C538" s="8"/>
      <c r="D538" s="7"/>
      <c r="E538" s="7"/>
      <c r="J538" s="7"/>
      <c r="K538" s="7"/>
    </row>
    <row r="539" spans="1:11" x14ac:dyDescent="0.3">
      <c r="A539" s="1">
        <v>31959</v>
      </c>
      <c r="B539" s="1"/>
      <c r="C539" s="8"/>
      <c r="D539" s="7"/>
      <c r="E539" s="7"/>
      <c r="J539" s="7"/>
      <c r="K539" s="7"/>
    </row>
    <row r="540" spans="1:11" x14ac:dyDescent="0.3">
      <c r="A540" s="1">
        <v>31990</v>
      </c>
      <c r="B540" s="1"/>
      <c r="C540" s="8"/>
      <c r="D540" s="7"/>
      <c r="E540" s="7"/>
      <c r="J540" s="7"/>
      <c r="K540" s="7"/>
    </row>
    <row r="541" spans="1:11" x14ac:dyDescent="0.3">
      <c r="A541" s="1">
        <v>32021</v>
      </c>
      <c r="B541" s="1"/>
      <c r="C541" s="8"/>
      <c r="D541" s="7"/>
      <c r="E541" s="7"/>
      <c r="J541" s="7"/>
      <c r="K541" s="7"/>
    </row>
    <row r="542" spans="1:11" x14ac:dyDescent="0.3">
      <c r="A542" s="1">
        <v>32051</v>
      </c>
      <c r="B542" s="1"/>
      <c r="C542" s="8"/>
      <c r="D542" s="7"/>
      <c r="E542" s="7"/>
      <c r="J542" s="7"/>
      <c r="K542" s="7"/>
    </row>
    <row r="543" spans="1:11" x14ac:dyDescent="0.3">
      <c r="A543" s="1">
        <v>32082</v>
      </c>
      <c r="B543" s="1"/>
      <c r="C543" s="8"/>
      <c r="D543" s="7"/>
      <c r="E543" s="7"/>
      <c r="J543" s="7"/>
      <c r="K543" s="7"/>
    </row>
    <row r="544" spans="1:11" x14ac:dyDescent="0.3">
      <c r="A544" s="1">
        <v>32112</v>
      </c>
      <c r="B544" s="1"/>
      <c r="C544" s="8"/>
      <c r="D544" s="7"/>
      <c r="E544" s="7"/>
      <c r="J544" s="7"/>
      <c r="K544" s="7"/>
    </row>
    <row r="545" spans="1:11" x14ac:dyDescent="0.3">
      <c r="A545" s="1">
        <v>32143</v>
      </c>
      <c r="B545" s="1"/>
      <c r="C545" s="8"/>
      <c r="D545" s="7"/>
      <c r="E545" s="7"/>
      <c r="J545" s="7"/>
      <c r="K545" s="7"/>
    </row>
    <row r="546" spans="1:11" x14ac:dyDescent="0.3">
      <c r="A546" s="1">
        <v>32174</v>
      </c>
      <c r="B546" s="1"/>
      <c r="C546" s="8"/>
      <c r="D546" s="7"/>
      <c r="E546" s="7"/>
      <c r="J546" s="7"/>
      <c r="K546" s="7"/>
    </row>
    <row r="547" spans="1:11" x14ac:dyDescent="0.3">
      <c r="A547" s="1">
        <v>32203</v>
      </c>
      <c r="B547" s="1"/>
      <c r="C547" s="8"/>
      <c r="D547" s="7"/>
      <c r="E547" s="7"/>
      <c r="J547" s="7"/>
      <c r="K547" s="7"/>
    </row>
    <row r="548" spans="1:11" x14ac:dyDescent="0.3">
      <c r="A548" s="1">
        <v>32234</v>
      </c>
      <c r="B548" s="1"/>
      <c r="C548" s="8"/>
      <c r="D548" s="7"/>
      <c r="E548" s="7"/>
      <c r="J548" s="7"/>
      <c r="K548" s="7"/>
    </row>
    <row r="549" spans="1:11" x14ac:dyDescent="0.3">
      <c r="A549" s="1">
        <v>32264</v>
      </c>
      <c r="B549" s="1"/>
      <c r="C549" s="8"/>
      <c r="D549" s="7"/>
      <c r="E549" s="7"/>
      <c r="J549" s="7"/>
      <c r="K549" s="7"/>
    </row>
    <row r="550" spans="1:11" x14ac:dyDescent="0.3">
      <c r="A550" s="1">
        <v>32295</v>
      </c>
      <c r="B550" s="1"/>
      <c r="C550" s="8"/>
      <c r="D550" s="7"/>
      <c r="E550" s="7"/>
      <c r="J550" s="7"/>
      <c r="K550" s="7"/>
    </row>
    <row r="551" spans="1:11" x14ac:dyDescent="0.3">
      <c r="A551" s="1">
        <v>32325</v>
      </c>
      <c r="B551" s="1"/>
      <c r="C551" s="8"/>
      <c r="D551" s="7"/>
      <c r="E551" s="7"/>
      <c r="J551" s="7"/>
      <c r="K551" s="7"/>
    </row>
    <row r="552" spans="1:11" x14ac:dyDescent="0.3">
      <c r="A552" s="1">
        <v>32356</v>
      </c>
      <c r="B552" s="1"/>
      <c r="C552" s="8"/>
      <c r="D552" s="7"/>
      <c r="E552" s="7"/>
      <c r="J552" s="7"/>
      <c r="K552" s="7"/>
    </row>
    <row r="553" spans="1:11" x14ac:dyDescent="0.3">
      <c r="A553" s="1">
        <v>32387</v>
      </c>
      <c r="B553" s="1"/>
      <c r="C553" s="8"/>
      <c r="D553" s="7"/>
      <c r="E553" s="7"/>
      <c r="J553" s="7"/>
      <c r="K553" s="7"/>
    </row>
    <row r="554" spans="1:11" x14ac:dyDescent="0.3">
      <c r="A554" s="1">
        <v>32417</v>
      </c>
      <c r="B554" s="1"/>
      <c r="C554" s="8"/>
      <c r="D554" s="7"/>
      <c r="E554" s="7"/>
      <c r="J554" s="7"/>
      <c r="K554" s="7"/>
    </row>
    <row r="555" spans="1:11" x14ac:dyDescent="0.3">
      <c r="A555" s="1">
        <v>32448</v>
      </c>
      <c r="B555" s="1"/>
      <c r="C555" s="8"/>
      <c r="D555" s="7"/>
      <c r="E555" s="7"/>
      <c r="J555" s="7"/>
      <c r="K555" s="7"/>
    </row>
    <row r="556" spans="1:11" x14ac:dyDescent="0.3">
      <c r="A556" s="1">
        <v>32478</v>
      </c>
      <c r="B556" s="1"/>
      <c r="C556" s="8"/>
      <c r="D556" s="7"/>
      <c r="E556" s="7"/>
      <c r="J556" s="7"/>
      <c r="K556" s="7"/>
    </row>
    <row r="557" spans="1:11" x14ac:dyDescent="0.3">
      <c r="A557" s="1">
        <v>32509</v>
      </c>
      <c r="B557" s="1"/>
      <c r="C557" s="8"/>
      <c r="D557" s="7"/>
      <c r="E557" s="7"/>
      <c r="J557" s="7"/>
      <c r="K557" s="7"/>
    </row>
    <row r="558" spans="1:11" x14ac:dyDescent="0.3">
      <c r="A558" s="1">
        <v>32540</v>
      </c>
      <c r="B558" s="1"/>
      <c r="C558" s="8"/>
      <c r="D558" s="7"/>
      <c r="E558" s="7"/>
      <c r="J558" s="7"/>
      <c r="K558" s="7"/>
    </row>
    <row r="559" spans="1:11" x14ac:dyDescent="0.3">
      <c r="A559" s="1">
        <v>32568</v>
      </c>
      <c r="B559" s="1"/>
      <c r="C559" s="8"/>
      <c r="D559" s="7"/>
      <c r="E559" s="7"/>
      <c r="J559" s="7"/>
      <c r="K559" s="7"/>
    </row>
    <row r="560" spans="1:11" x14ac:dyDescent="0.3">
      <c r="A560" s="1">
        <v>32599</v>
      </c>
      <c r="B560" s="1"/>
      <c r="C560" s="8"/>
      <c r="D560" s="7"/>
      <c r="E560" s="7"/>
      <c r="J560" s="7"/>
      <c r="K560" s="7"/>
    </row>
    <row r="561" spans="1:11" x14ac:dyDescent="0.3">
      <c r="A561" s="1">
        <v>32629</v>
      </c>
      <c r="B561" s="1"/>
      <c r="C561" s="8"/>
      <c r="D561" s="7"/>
      <c r="E561" s="7"/>
      <c r="J561" s="7"/>
      <c r="K561" s="7"/>
    </row>
    <row r="562" spans="1:11" x14ac:dyDescent="0.3">
      <c r="A562" s="1">
        <v>32660</v>
      </c>
      <c r="B562" s="1"/>
      <c r="C562" s="8"/>
      <c r="D562" s="7"/>
      <c r="E562" s="7"/>
      <c r="J562" s="7"/>
      <c r="K562" s="7"/>
    </row>
    <row r="563" spans="1:11" x14ac:dyDescent="0.3">
      <c r="A563" s="1">
        <v>32690</v>
      </c>
      <c r="B563" s="1"/>
      <c r="C563" s="8"/>
      <c r="D563" s="7"/>
      <c r="E563" s="7"/>
      <c r="J563" s="7"/>
      <c r="K563" s="7"/>
    </row>
    <row r="564" spans="1:11" x14ac:dyDescent="0.3">
      <c r="A564" s="1">
        <v>32721</v>
      </c>
      <c r="B564" s="1"/>
      <c r="C564" s="8"/>
      <c r="D564" s="7"/>
      <c r="E564" s="7"/>
      <c r="J564" s="7"/>
      <c r="K564" s="7"/>
    </row>
    <row r="565" spans="1:11" x14ac:dyDescent="0.3">
      <c r="A565" s="1">
        <v>32752</v>
      </c>
      <c r="B565" s="1"/>
      <c r="C565" s="8"/>
      <c r="D565" s="7"/>
      <c r="E565" s="7"/>
      <c r="J565" s="7"/>
      <c r="K565" s="7"/>
    </row>
    <row r="566" spans="1:11" x14ac:dyDescent="0.3">
      <c r="A566" s="1">
        <v>32782</v>
      </c>
      <c r="B566" s="1"/>
      <c r="C566" s="8"/>
      <c r="D566" s="7"/>
      <c r="E566" s="7"/>
      <c r="J566" s="7"/>
      <c r="K566" s="7"/>
    </row>
    <row r="567" spans="1:11" x14ac:dyDescent="0.3">
      <c r="A567" s="1">
        <v>32813</v>
      </c>
      <c r="B567" s="1"/>
      <c r="C567" s="8"/>
      <c r="D567" s="7"/>
      <c r="E567" s="7"/>
      <c r="J567" s="7"/>
      <c r="K567" s="7"/>
    </row>
    <row r="568" spans="1:11" x14ac:dyDescent="0.3">
      <c r="A568" s="1">
        <v>32843</v>
      </c>
      <c r="B568" s="1"/>
      <c r="C568" s="8"/>
      <c r="D568" s="7"/>
      <c r="E568" s="7"/>
      <c r="J568" s="7"/>
      <c r="K568" s="7"/>
    </row>
    <row r="569" spans="1:11" x14ac:dyDescent="0.3">
      <c r="A569" s="1">
        <v>32874</v>
      </c>
      <c r="B569" s="1"/>
      <c r="C569" s="8"/>
      <c r="D569" s="7"/>
      <c r="E569" s="7"/>
      <c r="J569" s="7"/>
      <c r="K569" s="7"/>
    </row>
    <row r="570" spans="1:11" x14ac:dyDescent="0.3">
      <c r="A570" s="1">
        <v>32905</v>
      </c>
      <c r="B570" s="1"/>
      <c r="C570" s="8"/>
      <c r="D570" s="7"/>
      <c r="E570" s="7"/>
      <c r="J570" s="7"/>
      <c r="K570" s="7"/>
    </row>
    <row r="571" spans="1:11" x14ac:dyDescent="0.3">
      <c r="A571" s="1">
        <v>32933</v>
      </c>
      <c r="B571" s="1"/>
      <c r="C571" s="8"/>
      <c r="D571" s="7"/>
      <c r="E571" s="7"/>
      <c r="J571" s="7"/>
      <c r="K571" s="7"/>
    </row>
    <row r="572" spans="1:11" x14ac:dyDescent="0.3">
      <c r="A572" s="1">
        <v>32964</v>
      </c>
      <c r="B572" s="1"/>
      <c r="C572" s="8"/>
      <c r="D572" s="7"/>
      <c r="E572" s="7"/>
      <c r="J572" s="7"/>
      <c r="K572" s="7"/>
    </row>
    <row r="573" spans="1:11" x14ac:dyDescent="0.3">
      <c r="A573" s="1">
        <v>32994</v>
      </c>
      <c r="B573" s="1"/>
      <c r="C573" s="8"/>
      <c r="D573" s="7"/>
      <c r="E573" s="7"/>
      <c r="J573" s="7"/>
      <c r="K573" s="7"/>
    </row>
    <row r="574" spans="1:11" x14ac:dyDescent="0.3">
      <c r="A574" s="1">
        <v>33025</v>
      </c>
      <c r="B574" s="1"/>
      <c r="C574" s="8"/>
      <c r="D574" s="7"/>
      <c r="E574" s="7"/>
      <c r="J574" s="7"/>
      <c r="K574" s="7"/>
    </row>
    <row r="575" spans="1:11" x14ac:dyDescent="0.3">
      <c r="A575" s="1">
        <v>33055</v>
      </c>
      <c r="B575" s="1"/>
      <c r="C575" s="8"/>
      <c r="D575" s="7"/>
      <c r="E575" s="7"/>
      <c r="J575" s="7"/>
      <c r="K575" s="7"/>
    </row>
    <row r="576" spans="1:11" x14ac:dyDescent="0.3">
      <c r="A576" s="1">
        <v>33086</v>
      </c>
      <c r="B576" s="1"/>
      <c r="C576" s="8"/>
      <c r="D576" s="7"/>
      <c r="E576" s="7"/>
      <c r="J576" s="7"/>
      <c r="K576" s="7"/>
    </row>
    <row r="577" spans="1:11" x14ac:dyDescent="0.3">
      <c r="A577" s="1">
        <v>33117</v>
      </c>
      <c r="B577" s="1"/>
      <c r="C577" s="8"/>
      <c r="D577" s="7"/>
      <c r="E577" s="7"/>
      <c r="J577" s="7"/>
      <c r="K577" s="7"/>
    </row>
    <row r="578" spans="1:11" x14ac:dyDescent="0.3">
      <c r="A578" s="1">
        <v>33147</v>
      </c>
      <c r="B578" s="1"/>
      <c r="C578" s="8"/>
      <c r="D578" s="7"/>
      <c r="E578" s="7"/>
      <c r="J578" s="7"/>
      <c r="K578" s="7"/>
    </row>
    <row r="579" spans="1:11" x14ac:dyDescent="0.3">
      <c r="A579" s="1">
        <v>33178</v>
      </c>
      <c r="B579" s="1"/>
      <c r="C579" s="8"/>
      <c r="D579" s="7"/>
      <c r="E579" s="7"/>
      <c r="J579" s="7"/>
      <c r="K579" s="7"/>
    </row>
    <row r="580" spans="1:11" x14ac:dyDescent="0.3">
      <c r="A580" s="1">
        <v>33208</v>
      </c>
      <c r="B580" s="1"/>
      <c r="C580" s="8"/>
      <c r="D580" s="7"/>
      <c r="E580" s="7"/>
      <c r="J580" s="7"/>
      <c r="K580" s="7"/>
    </row>
    <row r="581" spans="1:11" x14ac:dyDescent="0.3">
      <c r="A581" s="1">
        <v>33239</v>
      </c>
      <c r="B581" s="1"/>
      <c r="C581" s="8"/>
      <c r="D581" s="7"/>
      <c r="E581" s="7"/>
      <c r="J581" s="7"/>
      <c r="K581" s="7"/>
    </row>
    <row r="582" spans="1:11" x14ac:dyDescent="0.3">
      <c r="A582" s="1">
        <v>33270</v>
      </c>
      <c r="B582" s="1"/>
      <c r="C582" s="8"/>
      <c r="D582" s="7"/>
      <c r="E582" s="7"/>
      <c r="J582" s="7"/>
      <c r="K582" s="7"/>
    </row>
    <row r="583" spans="1:11" x14ac:dyDescent="0.3">
      <c r="A583" s="1">
        <v>33298</v>
      </c>
      <c r="B583" s="1"/>
      <c r="C583" s="8"/>
      <c r="D583" s="7"/>
      <c r="E583" s="7"/>
      <c r="J583" s="7"/>
      <c r="K583" s="7"/>
    </row>
    <row r="584" spans="1:11" x14ac:dyDescent="0.3">
      <c r="A584" s="1">
        <v>33329</v>
      </c>
      <c r="B584" s="1"/>
      <c r="C584" s="8"/>
      <c r="D584" s="7"/>
      <c r="E584" s="7"/>
      <c r="J584" s="7"/>
      <c r="K584" s="7"/>
    </row>
    <row r="585" spans="1:11" x14ac:dyDescent="0.3">
      <c r="A585" s="1">
        <v>33359</v>
      </c>
      <c r="B585" s="1"/>
      <c r="C585" s="8"/>
      <c r="D585" s="7"/>
      <c r="E585" s="7"/>
      <c r="J585" s="7"/>
      <c r="K585" s="7"/>
    </row>
    <row r="586" spans="1:11" x14ac:dyDescent="0.3">
      <c r="A586" s="1">
        <v>33390</v>
      </c>
      <c r="B586" s="1"/>
      <c r="C586" s="8"/>
      <c r="D586" s="7"/>
      <c r="E586" s="7"/>
      <c r="J586" s="7"/>
      <c r="K586" s="7"/>
    </row>
    <row r="587" spans="1:11" x14ac:dyDescent="0.3">
      <c r="A587" s="1">
        <v>33420</v>
      </c>
      <c r="B587" s="1"/>
      <c r="C587" s="8"/>
      <c r="D587" s="7"/>
      <c r="E587" s="7"/>
      <c r="J587" s="7"/>
      <c r="K587" s="7"/>
    </row>
    <row r="588" spans="1:11" x14ac:dyDescent="0.3">
      <c r="A588" s="1">
        <v>33451</v>
      </c>
      <c r="B588" s="1"/>
      <c r="C588" s="8"/>
      <c r="D588" s="7"/>
      <c r="E588" s="7"/>
      <c r="J588" s="7"/>
      <c r="K588" s="7"/>
    </row>
    <row r="589" spans="1:11" x14ac:dyDescent="0.3">
      <c r="A589" s="1">
        <v>33482</v>
      </c>
      <c r="B589" s="1"/>
      <c r="C589" s="8"/>
      <c r="D589" s="7"/>
      <c r="E589" s="7"/>
      <c r="J589" s="7"/>
      <c r="K589" s="7"/>
    </row>
    <row r="590" spans="1:11" x14ac:dyDescent="0.3">
      <c r="A590" s="1">
        <v>33512</v>
      </c>
      <c r="B590" s="1"/>
      <c r="C590" s="8"/>
      <c r="D590" s="7"/>
      <c r="E590" s="7"/>
      <c r="J590" s="7"/>
      <c r="K590" s="7"/>
    </row>
    <row r="591" spans="1:11" x14ac:dyDescent="0.3">
      <c r="A591" s="1">
        <v>33543</v>
      </c>
      <c r="B591" s="1"/>
      <c r="C591" s="8"/>
      <c r="D591" s="7"/>
      <c r="E591" s="7"/>
      <c r="J591" s="7"/>
      <c r="K591" s="7"/>
    </row>
    <row r="592" spans="1:11" x14ac:dyDescent="0.3">
      <c r="A592" s="1">
        <v>33573</v>
      </c>
      <c r="B592" s="1"/>
      <c r="C592" s="8"/>
      <c r="D592" s="7"/>
      <c r="E592" s="7"/>
      <c r="J592" s="7"/>
      <c r="K592" s="7"/>
    </row>
    <row r="593" spans="1:11" x14ac:dyDescent="0.3">
      <c r="A593" s="1">
        <v>33604</v>
      </c>
      <c r="B593" s="1"/>
      <c r="C593" s="8"/>
      <c r="D593" s="7"/>
      <c r="E593" s="7"/>
      <c r="J593" s="7"/>
      <c r="K593" s="7"/>
    </row>
    <row r="594" spans="1:11" x14ac:dyDescent="0.3">
      <c r="A594" s="1">
        <v>33635</v>
      </c>
      <c r="B594" s="1"/>
      <c r="C594" s="8"/>
      <c r="D594" s="7"/>
      <c r="E594" s="7"/>
      <c r="J594" s="7"/>
      <c r="K594" s="7"/>
    </row>
    <row r="595" spans="1:11" x14ac:dyDescent="0.3">
      <c r="A595" s="1">
        <v>33664</v>
      </c>
      <c r="B595" s="1"/>
      <c r="C595" s="8"/>
      <c r="D595" s="7"/>
      <c r="E595" s="7"/>
      <c r="J595" s="7"/>
      <c r="K595" s="7"/>
    </row>
    <row r="596" spans="1:11" x14ac:dyDescent="0.3">
      <c r="A596" s="1">
        <v>33695</v>
      </c>
      <c r="B596" s="1"/>
      <c r="C596" s="8"/>
      <c r="D596" s="7"/>
      <c r="E596" s="7"/>
      <c r="J596" s="7"/>
      <c r="K596" s="7"/>
    </row>
    <row r="597" spans="1:11" x14ac:dyDescent="0.3">
      <c r="A597" s="1">
        <v>33725</v>
      </c>
      <c r="B597" s="1"/>
      <c r="C597" s="8"/>
      <c r="D597" s="7"/>
      <c r="E597" s="7"/>
      <c r="J597" s="7"/>
      <c r="K597" s="7"/>
    </row>
    <row r="598" spans="1:11" x14ac:dyDescent="0.3">
      <c r="A598" s="1">
        <v>33756</v>
      </c>
      <c r="B598" s="1"/>
      <c r="C598" s="8"/>
      <c r="D598" s="7"/>
      <c r="E598" s="7"/>
      <c r="J598" s="7"/>
      <c r="K598" s="7"/>
    </row>
    <row r="599" spans="1:11" x14ac:dyDescent="0.3">
      <c r="A599" s="1">
        <v>33786</v>
      </c>
      <c r="B599" s="1"/>
      <c r="C599" s="8"/>
      <c r="D599" s="7"/>
      <c r="E599" s="7"/>
      <c r="J599" s="7"/>
      <c r="K599" s="7"/>
    </row>
    <row r="600" spans="1:11" x14ac:dyDescent="0.3">
      <c r="A600" s="1">
        <v>33817</v>
      </c>
      <c r="B600" s="1"/>
      <c r="C600" s="8"/>
      <c r="D600" s="7"/>
      <c r="E600" s="7"/>
      <c r="J600" s="7"/>
      <c r="K600" s="7"/>
    </row>
    <row r="601" spans="1:11" x14ac:dyDescent="0.3">
      <c r="A601" s="1">
        <v>33848</v>
      </c>
      <c r="B601" s="1"/>
      <c r="C601" s="8"/>
      <c r="D601" s="7"/>
      <c r="E601" s="7"/>
      <c r="J601" s="7"/>
      <c r="K601" s="7"/>
    </row>
    <row r="602" spans="1:11" x14ac:dyDescent="0.3">
      <c r="A602" s="1">
        <v>33878</v>
      </c>
      <c r="B602" s="1"/>
      <c r="C602" s="8"/>
      <c r="D602" s="7"/>
      <c r="E602" s="7"/>
      <c r="J602" s="7"/>
      <c r="K602" s="7"/>
    </row>
    <row r="603" spans="1:11" x14ac:dyDescent="0.3">
      <c r="A603" s="1">
        <v>33909</v>
      </c>
      <c r="B603" s="1"/>
      <c r="C603" s="8"/>
      <c r="D603" s="7"/>
      <c r="E603" s="7"/>
      <c r="J603" s="7"/>
      <c r="K603" s="7"/>
    </row>
    <row r="604" spans="1:11" x14ac:dyDescent="0.3">
      <c r="A604" s="1">
        <v>33939</v>
      </c>
      <c r="B604" s="1"/>
      <c r="C604" s="8"/>
      <c r="D604" s="7"/>
      <c r="E604" s="7"/>
      <c r="J604" s="7"/>
      <c r="K604" s="7"/>
    </row>
    <row r="605" spans="1:11" x14ac:dyDescent="0.3">
      <c r="A605" s="1">
        <v>33970</v>
      </c>
      <c r="B605" s="1"/>
      <c r="C605" s="8"/>
      <c r="D605" s="7"/>
      <c r="E605" s="7"/>
      <c r="J605" s="7"/>
      <c r="K605" s="7"/>
    </row>
    <row r="606" spans="1:11" x14ac:dyDescent="0.3">
      <c r="A606" s="1">
        <v>34001</v>
      </c>
      <c r="B606" s="1"/>
      <c r="C606" s="8"/>
      <c r="D606" s="7"/>
      <c r="E606" s="7"/>
      <c r="J606" s="7"/>
      <c r="K606" s="7"/>
    </row>
    <row r="607" spans="1:11" x14ac:dyDescent="0.3">
      <c r="A607" s="1">
        <v>34029</v>
      </c>
      <c r="B607" s="1"/>
      <c r="C607" s="8"/>
      <c r="D607" s="7"/>
      <c r="E607" s="7"/>
      <c r="J607" s="7"/>
      <c r="K607" s="7"/>
    </row>
    <row r="608" spans="1:11" x14ac:dyDescent="0.3">
      <c r="A608" s="1">
        <v>34060</v>
      </c>
      <c r="B608" s="1"/>
      <c r="C608" s="8"/>
      <c r="D608" s="7"/>
      <c r="E608" s="7"/>
      <c r="J608" s="7"/>
      <c r="K608" s="7"/>
    </row>
    <row r="609" spans="1:11" x14ac:dyDescent="0.3">
      <c r="A609" s="1">
        <v>34090</v>
      </c>
      <c r="B609" s="1"/>
      <c r="C609" s="8"/>
      <c r="D609" s="7"/>
      <c r="E609" s="7"/>
      <c r="J609" s="7"/>
      <c r="K609" s="7"/>
    </row>
    <row r="610" spans="1:11" x14ac:dyDescent="0.3">
      <c r="A610" s="1">
        <v>34121</v>
      </c>
      <c r="B610" s="1"/>
      <c r="C610" s="8"/>
      <c r="D610" s="7"/>
      <c r="E610" s="7"/>
      <c r="J610" s="7"/>
      <c r="K610" s="7"/>
    </row>
    <row r="611" spans="1:11" x14ac:dyDescent="0.3">
      <c r="A611" s="1">
        <v>34151</v>
      </c>
      <c r="B611" s="1"/>
      <c r="C611" s="8"/>
      <c r="D611" s="7"/>
      <c r="E611" s="7"/>
      <c r="J611" s="7"/>
      <c r="K611" s="7"/>
    </row>
    <row r="612" spans="1:11" x14ac:dyDescent="0.3">
      <c r="A612" s="1">
        <v>34182</v>
      </c>
      <c r="B612" s="1"/>
      <c r="C612" s="8"/>
      <c r="D612" s="7"/>
      <c r="E612" s="7"/>
      <c r="K612" s="7"/>
    </row>
    <row r="613" spans="1:11" x14ac:dyDescent="0.3">
      <c r="A613" s="1">
        <v>34213</v>
      </c>
      <c r="B613" s="1"/>
      <c r="C613" s="8"/>
      <c r="D613" s="7"/>
      <c r="E613" s="7"/>
      <c r="K613" s="7"/>
    </row>
    <row r="614" spans="1:11" x14ac:dyDescent="0.3">
      <c r="A614" s="1">
        <v>34243</v>
      </c>
      <c r="B614" s="1"/>
      <c r="C614" s="8"/>
      <c r="D614" s="7"/>
      <c r="E614" s="7"/>
      <c r="K614" s="7"/>
    </row>
    <row r="615" spans="1:11" x14ac:dyDescent="0.3">
      <c r="A615" s="1">
        <v>34274</v>
      </c>
      <c r="B615" s="1"/>
      <c r="C615" s="8"/>
      <c r="D615" s="7"/>
      <c r="E615" s="7"/>
      <c r="K615" s="7"/>
    </row>
    <row r="616" spans="1:11" x14ac:dyDescent="0.3">
      <c r="A616" s="1">
        <v>34304</v>
      </c>
      <c r="B616" s="1"/>
      <c r="C616" s="8"/>
      <c r="D616" s="7"/>
      <c r="E616" s="7"/>
      <c r="K616" s="7"/>
    </row>
    <row r="617" spans="1:11" x14ac:dyDescent="0.3">
      <c r="A617" s="1">
        <v>34335</v>
      </c>
      <c r="B617" s="1"/>
      <c r="C617" s="8"/>
      <c r="D617" s="7"/>
      <c r="E617" s="7"/>
      <c r="K617" s="7"/>
    </row>
    <row r="618" spans="1:11" x14ac:dyDescent="0.3">
      <c r="A618" s="1">
        <v>34366</v>
      </c>
      <c r="B618" s="1"/>
      <c r="C618" s="8"/>
      <c r="D618" s="7"/>
      <c r="E618" s="7"/>
      <c r="K618" s="7"/>
    </row>
    <row r="619" spans="1:11" x14ac:dyDescent="0.3">
      <c r="A619" s="1">
        <v>34394</v>
      </c>
      <c r="B619" s="1"/>
      <c r="C619" s="8"/>
      <c r="D619" s="7"/>
      <c r="E619" s="7"/>
      <c r="K619" s="7"/>
    </row>
    <row r="620" spans="1:11" x14ac:dyDescent="0.3">
      <c r="A620" s="1">
        <v>34425</v>
      </c>
      <c r="B620" s="1"/>
      <c r="C620" s="8"/>
      <c r="D620" s="7"/>
      <c r="E620" s="7"/>
      <c r="K620" s="7"/>
    </row>
    <row r="621" spans="1:11" x14ac:dyDescent="0.3">
      <c r="A621" s="1">
        <v>34455</v>
      </c>
      <c r="B621" s="1"/>
      <c r="C621" s="8"/>
      <c r="D621" s="7"/>
      <c r="E621" s="7"/>
      <c r="K621" s="7"/>
    </row>
    <row r="622" spans="1:11" x14ac:dyDescent="0.3">
      <c r="A622" s="1">
        <v>34486</v>
      </c>
      <c r="B622" s="1"/>
      <c r="C622" s="8"/>
      <c r="D622" s="7"/>
      <c r="E622" s="7"/>
    </row>
    <row r="623" spans="1:11" x14ac:dyDescent="0.3">
      <c r="A623" s="1">
        <v>34516</v>
      </c>
      <c r="B623" s="1"/>
      <c r="C623" s="8"/>
      <c r="D623" s="7"/>
      <c r="E623" s="7"/>
      <c r="J623" s="7"/>
    </row>
    <row r="624" spans="1:11" x14ac:dyDescent="0.3">
      <c r="A624" s="1">
        <v>34547</v>
      </c>
      <c r="B624" s="1"/>
      <c r="C624" s="8"/>
      <c r="D624" s="7"/>
      <c r="E624" s="7"/>
      <c r="J624" s="7"/>
    </row>
    <row r="625" spans="1:10" x14ac:dyDescent="0.3">
      <c r="A625" s="1">
        <v>34578</v>
      </c>
      <c r="B625" s="1"/>
      <c r="C625" s="8"/>
      <c r="D625" s="7"/>
      <c r="E625" s="7"/>
      <c r="J625" s="7"/>
    </row>
    <row r="626" spans="1:10" x14ac:dyDescent="0.3">
      <c r="A626" s="1">
        <v>34608</v>
      </c>
      <c r="B626" s="1"/>
      <c r="C626" s="8"/>
      <c r="D626" s="7"/>
      <c r="E626" s="7"/>
      <c r="J626" s="7"/>
    </row>
    <row r="627" spans="1:10" x14ac:dyDescent="0.3">
      <c r="A627" s="1">
        <v>34639</v>
      </c>
      <c r="B627" s="1"/>
      <c r="C627" s="8"/>
      <c r="D627" s="7"/>
      <c r="E627" s="7"/>
      <c r="J627" s="7"/>
    </row>
    <row r="628" spans="1:10" x14ac:dyDescent="0.3">
      <c r="A628" s="1">
        <v>34669</v>
      </c>
      <c r="B628" s="1"/>
      <c r="C628" s="8"/>
      <c r="D628" s="7"/>
      <c r="E628" s="7"/>
      <c r="J628" s="7"/>
    </row>
    <row r="629" spans="1:10" x14ac:dyDescent="0.3">
      <c r="A629" s="1">
        <v>34700</v>
      </c>
      <c r="B629" s="1"/>
      <c r="C629" s="8"/>
      <c r="D629" s="7"/>
      <c r="E629" s="7"/>
      <c r="J629" s="7"/>
    </row>
    <row r="630" spans="1:10" x14ac:dyDescent="0.3">
      <c r="A630" s="1">
        <v>34731</v>
      </c>
      <c r="B630" s="1"/>
      <c r="C630" s="8"/>
      <c r="D630" s="7"/>
      <c r="E630" s="7"/>
      <c r="J630" s="7"/>
    </row>
    <row r="631" spans="1:10" x14ac:dyDescent="0.3">
      <c r="A631" s="1">
        <v>34759</v>
      </c>
      <c r="B631" s="1"/>
      <c r="C631" s="8"/>
      <c r="D631" s="7"/>
      <c r="E631" s="7"/>
      <c r="J631" s="7"/>
    </row>
    <row r="632" spans="1:10" x14ac:dyDescent="0.3">
      <c r="A632" s="1">
        <v>34790</v>
      </c>
      <c r="B632" s="1"/>
      <c r="C632" s="8"/>
      <c r="D632" s="7"/>
      <c r="E632" s="7"/>
      <c r="J632" s="7"/>
    </row>
    <row r="633" spans="1:10" x14ac:dyDescent="0.3">
      <c r="A633" s="1">
        <v>34820</v>
      </c>
      <c r="B633" s="1"/>
      <c r="C633" s="8"/>
      <c r="D633" s="7"/>
      <c r="E633" s="7"/>
      <c r="J633" s="7"/>
    </row>
    <row r="634" spans="1:10" x14ac:dyDescent="0.3">
      <c r="A634" s="1">
        <v>34851</v>
      </c>
      <c r="B634" s="1"/>
      <c r="C634" s="8"/>
      <c r="D634" s="7"/>
      <c r="E634" s="7"/>
      <c r="J634" s="7"/>
    </row>
    <row r="635" spans="1:10" x14ac:dyDescent="0.3">
      <c r="A635" s="1">
        <v>34881</v>
      </c>
      <c r="B635" s="1"/>
      <c r="C635" s="8"/>
      <c r="D635" s="7"/>
      <c r="E635" s="7"/>
      <c r="J635" s="7"/>
    </row>
    <row r="636" spans="1:10" x14ac:dyDescent="0.3">
      <c r="A636" s="1">
        <v>34912</v>
      </c>
      <c r="B636" s="1"/>
      <c r="C636" s="8"/>
      <c r="D636" s="7"/>
      <c r="E636" s="7"/>
      <c r="J636" s="7"/>
    </row>
    <row r="637" spans="1:10" x14ac:dyDescent="0.3">
      <c r="A637" s="1">
        <v>34943</v>
      </c>
      <c r="B637" s="1"/>
      <c r="C637" s="8"/>
      <c r="D637" s="7"/>
      <c r="E637" s="7"/>
      <c r="J637" s="7"/>
    </row>
    <row r="638" spans="1:10" x14ac:dyDescent="0.3">
      <c r="A638" s="1">
        <v>34973</v>
      </c>
      <c r="B638" s="1"/>
      <c r="C638" s="8"/>
      <c r="D638" s="7"/>
      <c r="E638" s="7"/>
      <c r="J638" s="7"/>
    </row>
    <row r="639" spans="1:10" x14ac:dyDescent="0.3">
      <c r="A639" s="1">
        <v>35004</v>
      </c>
      <c r="B639" s="1"/>
      <c r="C639" s="8"/>
      <c r="D639" s="7"/>
      <c r="E639" s="7"/>
      <c r="J639" s="7"/>
    </row>
    <row r="640" spans="1:10" x14ac:dyDescent="0.3">
      <c r="A640" s="1">
        <v>35034</v>
      </c>
      <c r="B640" s="1"/>
      <c r="C640" s="8"/>
      <c r="D640" s="7"/>
      <c r="E640" s="7"/>
      <c r="J640" s="7"/>
    </row>
    <row r="641" spans="1:10" x14ac:dyDescent="0.3">
      <c r="A641" s="1">
        <v>35065</v>
      </c>
      <c r="B641" s="1"/>
      <c r="C641" s="8"/>
      <c r="D641" s="7"/>
      <c r="E641" s="7"/>
      <c r="J641" s="7"/>
    </row>
    <row r="642" spans="1:10" x14ac:dyDescent="0.3">
      <c r="A642" s="1">
        <v>35096</v>
      </c>
      <c r="B642" s="1"/>
      <c r="C642" s="8"/>
      <c r="D642" s="7"/>
      <c r="E642" s="7"/>
      <c r="J642" s="7"/>
    </row>
    <row r="643" spans="1:10" x14ac:dyDescent="0.3">
      <c r="A643" s="1">
        <v>35125</v>
      </c>
      <c r="B643" s="1"/>
      <c r="C643" s="8"/>
      <c r="D643" s="7"/>
      <c r="E643" s="7"/>
      <c r="J643" s="7"/>
    </row>
    <row r="644" spans="1:10" x14ac:dyDescent="0.3">
      <c r="A644" s="1">
        <v>35156</v>
      </c>
      <c r="B644" s="1"/>
      <c r="C644" s="8"/>
      <c r="D644" s="7"/>
      <c r="E644" s="7"/>
      <c r="J644" s="7"/>
    </row>
    <row r="645" spans="1:10" x14ac:dyDescent="0.3">
      <c r="A645" s="1">
        <v>35186</v>
      </c>
      <c r="B645" s="1"/>
      <c r="C645" s="8"/>
      <c r="D645" s="7"/>
      <c r="E645" s="7"/>
      <c r="J645" s="7"/>
    </row>
    <row r="646" spans="1:10" x14ac:dyDescent="0.3">
      <c r="A646" s="1">
        <v>35217</v>
      </c>
      <c r="B646" s="1"/>
      <c r="C646" s="8"/>
      <c r="D646" s="7"/>
      <c r="E646" s="7"/>
      <c r="J646" s="7"/>
    </row>
    <row r="647" spans="1:10" x14ac:dyDescent="0.3">
      <c r="A647" s="1">
        <v>35247</v>
      </c>
      <c r="B647" s="1"/>
      <c r="C647" s="8"/>
      <c r="D647" s="7"/>
      <c r="E647" s="7"/>
      <c r="J647" s="7"/>
    </row>
    <row r="648" spans="1:10" x14ac:dyDescent="0.3">
      <c r="A648" s="1">
        <v>35278</v>
      </c>
      <c r="B648" s="1"/>
      <c r="C648" s="8"/>
      <c r="D648" s="7"/>
      <c r="E648" s="7"/>
      <c r="J648" s="7"/>
    </row>
    <row r="649" spans="1:10" x14ac:dyDescent="0.3">
      <c r="A649" s="1">
        <v>35309</v>
      </c>
      <c r="B649" s="1"/>
      <c r="C649" s="8"/>
      <c r="D649" s="7"/>
      <c r="E649" s="7"/>
      <c r="J649" s="7"/>
    </row>
    <row r="650" spans="1:10" x14ac:dyDescent="0.3">
      <c r="A650" s="1">
        <v>35339</v>
      </c>
      <c r="B650" s="1"/>
      <c r="C650" s="8"/>
      <c r="D650" s="7"/>
      <c r="E650" s="7"/>
      <c r="J650" s="7"/>
    </row>
    <row r="651" spans="1:10" x14ac:dyDescent="0.3">
      <c r="A651" s="1">
        <v>35370</v>
      </c>
      <c r="B651" s="1"/>
      <c r="C651" s="8"/>
      <c r="D651" s="7"/>
      <c r="E651" s="7"/>
      <c r="J651" s="7"/>
    </row>
    <row r="652" spans="1:10" x14ac:dyDescent="0.3">
      <c r="A652" s="1">
        <v>35400</v>
      </c>
      <c r="B652" s="1"/>
      <c r="C652" s="8"/>
      <c r="D652" s="7"/>
      <c r="E652" s="7"/>
      <c r="J652" s="7"/>
    </row>
    <row r="653" spans="1:10" x14ac:dyDescent="0.3">
      <c r="A653" s="1">
        <v>35431</v>
      </c>
      <c r="B653" s="1"/>
      <c r="C653" s="8"/>
      <c r="D653" s="7"/>
      <c r="E653" s="7"/>
      <c r="J653" s="7"/>
    </row>
    <row r="654" spans="1:10" x14ac:dyDescent="0.3">
      <c r="A654" s="1">
        <v>35462</v>
      </c>
      <c r="B654" s="1"/>
      <c r="C654" s="8"/>
      <c r="D654" s="7"/>
      <c r="E654" s="7"/>
      <c r="J654" s="7"/>
    </row>
    <row r="655" spans="1:10" x14ac:dyDescent="0.3">
      <c r="A655" s="1">
        <v>35490</v>
      </c>
      <c r="B655" s="1"/>
      <c r="C655" s="8"/>
      <c r="D655" s="7"/>
      <c r="E655" s="7"/>
      <c r="J655" s="7"/>
    </row>
    <row r="656" spans="1:10" x14ac:dyDescent="0.3">
      <c r="A656" s="1">
        <v>35521</v>
      </c>
      <c r="B656" s="1"/>
      <c r="C656" s="8"/>
      <c r="D656" s="7"/>
      <c r="E656" s="7"/>
      <c r="J656" s="7"/>
    </row>
    <row r="657" spans="1:10" x14ac:dyDescent="0.3">
      <c r="A657" s="1">
        <v>35551</v>
      </c>
      <c r="B657" s="1"/>
      <c r="C657" s="8"/>
      <c r="D657" s="7"/>
      <c r="E657" s="7"/>
      <c r="J657" s="7"/>
    </row>
    <row r="658" spans="1:10" x14ac:dyDescent="0.3">
      <c r="A658" s="1">
        <v>35582</v>
      </c>
      <c r="B658" s="1"/>
      <c r="C658" s="8"/>
      <c r="D658" s="7"/>
      <c r="E658" s="7"/>
      <c r="J658" s="7"/>
    </row>
    <row r="659" spans="1:10" x14ac:dyDescent="0.3">
      <c r="A659" s="1">
        <v>35612</v>
      </c>
      <c r="B659" s="1"/>
      <c r="C659" s="8"/>
      <c r="D659" s="7"/>
      <c r="E659" s="7"/>
      <c r="J659" s="7"/>
    </row>
    <row r="660" spans="1:10" x14ac:dyDescent="0.3">
      <c r="A660" s="1">
        <v>35643</v>
      </c>
      <c r="B660" s="1"/>
      <c r="C660" s="8"/>
      <c r="D660" s="7"/>
      <c r="E660" s="7"/>
      <c r="J660" s="7"/>
    </row>
    <row r="661" spans="1:10" x14ac:dyDescent="0.3">
      <c r="A661" s="1">
        <v>35674</v>
      </c>
      <c r="B661" s="1"/>
      <c r="C661" s="8"/>
      <c r="D661" s="7"/>
      <c r="E661" s="7"/>
      <c r="J661" s="7"/>
    </row>
    <row r="662" spans="1:10" x14ac:dyDescent="0.3">
      <c r="A662" s="1">
        <v>35704</v>
      </c>
      <c r="B662" s="1"/>
      <c r="C662" s="8"/>
      <c r="D662" s="7"/>
      <c r="E662" s="7"/>
      <c r="J662" s="7"/>
    </row>
    <row r="663" spans="1:10" x14ac:dyDescent="0.3">
      <c r="A663" s="1">
        <v>35735</v>
      </c>
      <c r="B663" s="1"/>
      <c r="C663" s="8"/>
      <c r="D663" s="7"/>
      <c r="E663" s="7"/>
      <c r="J663" s="7"/>
    </row>
    <row r="664" spans="1:10" x14ac:dyDescent="0.3">
      <c r="A664" s="1">
        <v>35765</v>
      </c>
      <c r="B664" s="1"/>
      <c r="C664" s="8"/>
      <c r="D664" s="7"/>
      <c r="E664" s="7"/>
      <c r="J664" s="7"/>
    </row>
    <row r="665" spans="1:10" x14ac:dyDescent="0.3">
      <c r="A665" s="1">
        <v>35796</v>
      </c>
      <c r="B665" s="1"/>
      <c r="C665" s="8"/>
      <c r="D665" s="7"/>
      <c r="E665" s="7"/>
      <c r="J665" s="7"/>
    </row>
    <row r="666" spans="1:10" x14ac:dyDescent="0.3">
      <c r="A666" s="1">
        <v>35827</v>
      </c>
      <c r="B666" s="1"/>
      <c r="C666" s="8"/>
      <c r="D666" s="7"/>
      <c r="E666" s="7"/>
      <c r="J666" s="7"/>
    </row>
    <row r="667" spans="1:10" x14ac:dyDescent="0.3">
      <c r="A667" s="1">
        <v>35855</v>
      </c>
      <c r="B667" s="1"/>
      <c r="C667" s="8"/>
      <c r="D667" s="7"/>
      <c r="E667" s="7"/>
      <c r="J667" s="7"/>
    </row>
    <row r="668" spans="1:10" x14ac:dyDescent="0.3">
      <c r="A668" s="1">
        <v>35886</v>
      </c>
      <c r="B668" s="1"/>
      <c r="C668" s="8"/>
      <c r="D668" s="7"/>
      <c r="E668" s="7"/>
      <c r="J668" s="7"/>
    </row>
    <row r="669" spans="1:10" x14ac:dyDescent="0.3">
      <c r="A669" s="1">
        <v>35916</v>
      </c>
      <c r="B669" s="1"/>
      <c r="C669" s="8"/>
      <c r="D669" s="7"/>
      <c r="E669" s="7"/>
      <c r="J669" s="7"/>
    </row>
    <row r="670" spans="1:10" x14ac:dyDescent="0.3">
      <c r="A670" s="1">
        <v>35947</v>
      </c>
      <c r="B670" s="1"/>
      <c r="C670" s="8"/>
      <c r="D670" s="7"/>
      <c r="E670" s="7"/>
      <c r="J670" s="7"/>
    </row>
    <row r="671" spans="1:10" x14ac:dyDescent="0.3">
      <c r="A671" s="1">
        <v>35977</v>
      </c>
      <c r="B671" s="1"/>
      <c r="C671" s="8"/>
      <c r="D671" s="7"/>
      <c r="E671" s="7"/>
      <c r="J671" s="7"/>
    </row>
    <row r="672" spans="1:10" x14ac:dyDescent="0.3">
      <c r="A672" s="1">
        <v>36008</v>
      </c>
      <c r="B672" s="1"/>
      <c r="C672" s="8"/>
      <c r="D672" s="7"/>
      <c r="E672" s="7"/>
      <c r="J672" s="7"/>
    </row>
    <row r="673" spans="1:10" x14ac:dyDescent="0.3">
      <c r="A673" s="1">
        <v>36039</v>
      </c>
      <c r="B673" s="1"/>
      <c r="C673" s="8"/>
      <c r="D673" s="7"/>
      <c r="E673" s="7"/>
      <c r="J673" s="7"/>
    </row>
    <row r="674" spans="1:10" x14ac:dyDescent="0.3">
      <c r="A674" s="1">
        <v>36069</v>
      </c>
      <c r="B674" s="1"/>
      <c r="C674" s="8"/>
      <c r="D674" s="7"/>
      <c r="E674" s="7"/>
      <c r="J674" s="7"/>
    </row>
    <row r="675" spans="1:10" x14ac:dyDescent="0.3">
      <c r="A675" s="1">
        <v>36100</v>
      </c>
      <c r="B675" s="1"/>
      <c r="C675" s="8"/>
      <c r="D675" s="7"/>
      <c r="E675" s="7"/>
      <c r="J675" s="7"/>
    </row>
    <row r="676" spans="1:10" x14ac:dyDescent="0.3">
      <c r="A676" s="1">
        <v>36130</v>
      </c>
      <c r="B676" s="1"/>
      <c r="C676" s="8"/>
      <c r="D676" s="7"/>
      <c r="E676" s="7"/>
      <c r="J676" s="7"/>
    </row>
    <row r="677" spans="1:10" x14ac:dyDescent="0.3">
      <c r="A677" s="1">
        <v>36161</v>
      </c>
      <c r="B677" s="1"/>
      <c r="C677" s="8"/>
      <c r="D677" s="7"/>
      <c r="E677" s="7"/>
      <c r="J677" s="7"/>
    </row>
    <row r="678" spans="1:10" x14ac:dyDescent="0.3">
      <c r="A678" s="1">
        <v>36192</v>
      </c>
      <c r="B678" s="1"/>
      <c r="C678" s="8"/>
      <c r="D678" s="7"/>
      <c r="E678" s="7"/>
      <c r="J678" s="7"/>
    </row>
    <row r="679" spans="1:10" x14ac:dyDescent="0.3">
      <c r="A679" s="1">
        <v>36220</v>
      </c>
      <c r="B679" s="1"/>
      <c r="C679" s="8"/>
      <c r="D679" s="7"/>
      <c r="E679" s="7"/>
      <c r="J679" s="7"/>
    </row>
    <row r="680" spans="1:10" x14ac:dyDescent="0.3">
      <c r="A680" s="1">
        <v>36251</v>
      </c>
      <c r="B680" s="1"/>
      <c r="C680" s="8"/>
      <c r="D680" s="7"/>
      <c r="E680" s="7"/>
      <c r="J680" s="7"/>
    </row>
    <row r="681" spans="1:10" x14ac:dyDescent="0.3">
      <c r="A681" s="1">
        <v>36281</v>
      </c>
      <c r="B681" s="1"/>
      <c r="C681" s="8"/>
      <c r="D681" s="7"/>
      <c r="E681" s="7"/>
      <c r="J681" s="7"/>
    </row>
    <row r="682" spans="1:10" x14ac:dyDescent="0.3">
      <c r="A682" s="1">
        <v>36312</v>
      </c>
      <c r="B682" s="1"/>
      <c r="C682" s="8"/>
      <c r="D682" s="7"/>
      <c r="E682" s="7"/>
      <c r="J682" s="7"/>
    </row>
    <row r="683" spans="1:10" x14ac:dyDescent="0.3">
      <c r="A683" s="1">
        <v>36342</v>
      </c>
      <c r="B683" s="1"/>
      <c r="C683" s="8"/>
      <c r="D683" s="7"/>
      <c r="E683" s="7"/>
      <c r="J683" s="7"/>
    </row>
    <row r="684" spans="1:10" x14ac:dyDescent="0.3">
      <c r="A684" s="1">
        <v>36373</v>
      </c>
      <c r="B684" s="1"/>
      <c r="C684" s="8"/>
      <c r="D684" s="7"/>
      <c r="E684" s="7"/>
      <c r="J684" s="7"/>
    </row>
    <row r="685" spans="1:10" x14ac:dyDescent="0.3">
      <c r="A685" s="1">
        <v>36404</v>
      </c>
      <c r="B685" s="1"/>
      <c r="C685" s="8"/>
      <c r="D685" s="7"/>
      <c r="E685" s="7"/>
      <c r="J685" s="7"/>
    </row>
    <row r="686" spans="1:10" x14ac:dyDescent="0.3">
      <c r="A686" s="1">
        <v>36434</v>
      </c>
      <c r="B686" s="1"/>
      <c r="C686" s="8"/>
      <c r="D686" s="7"/>
      <c r="E686" s="7"/>
      <c r="J686" s="7"/>
    </row>
    <row r="687" spans="1:10" x14ac:dyDescent="0.3">
      <c r="A687" s="1">
        <v>36465</v>
      </c>
      <c r="B687" s="1"/>
      <c r="C687" s="8"/>
      <c r="D687" s="7"/>
      <c r="E687" s="7"/>
      <c r="J687" s="7"/>
    </row>
    <row r="688" spans="1:10" x14ac:dyDescent="0.3">
      <c r="A688" s="1">
        <v>36495</v>
      </c>
      <c r="B688" s="1"/>
      <c r="C688" s="8"/>
      <c r="D688" s="7"/>
      <c r="E688" s="7"/>
      <c r="J688" s="7"/>
    </row>
    <row r="689" spans="1:10" x14ac:dyDescent="0.3">
      <c r="A689" s="1">
        <v>36526</v>
      </c>
      <c r="B689" s="1"/>
      <c r="C689" s="8"/>
      <c r="D689" s="7"/>
      <c r="E689" s="7"/>
      <c r="J689" s="7"/>
    </row>
    <row r="690" spans="1:10" x14ac:dyDescent="0.3">
      <c r="A690" s="1">
        <v>36557</v>
      </c>
      <c r="B690" s="1"/>
      <c r="C690" s="8"/>
      <c r="D690" s="7"/>
      <c r="E690" s="7"/>
      <c r="J690" s="7"/>
    </row>
    <row r="691" spans="1:10" x14ac:dyDescent="0.3">
      <c r="A691" s="1">
        <v>36586</v>
      </c>
      <c r="B691" s="1"/>
      <c r="C691" s="8"/>
      <c r="D691" s="7"/>
      <c r="E691" s="7"/>
      <c r="J691" s="7"/>
    </row>
    <row r="692" spans="1:10" x14ac:dyDescent="0.3">
      <c r="A692" s="1">
        <v>36617</v>
      </c>
      <c r="B692" s="1"/>
      <c r="C692" s="8"/>
      <c r="D692" s="7"/>
      <c r="E692" s="7"/>
      <c r="J692" s="7"/>
    </row>
    <row r="693" spans="1:10" x14ac:dyDescent="0.3">
      <c r="A693" s="1">
        <v>36647</v>
      </c>
      <c r="B693" s="1"/>
      <c r="C693" s="8"/>
      <c r="D693" s="7"/>
      <c r="E693" s="7"/>
      <c r="J693" s="7"/>
    </row>
    <row r="694" spans="1:10" x14ac:dyDescent="0.3">
      <c r="A694" s="1">
        <v>36678</v>
      </c>
      <c r="B694" s="1"/>
      <c r="C694" s="8"/>
      <c r="D694" s="7"/>
      <c r="E694" s="7"/>
      <c r="J694" s="7"/>
    </row>
    <row r="695" spans="1:10" x14ac:dyDescent="0.3">
      <c r="A695" s="1">
        <v>36708</v>
      </c>
      <c r="B695" s="1"/>
      <c r="C695" s="8"/>
      <c r="D695" s="7"/>
      <c r="E695" s="7"/>
      <c r="J695" s="7"/>
    </row>
    <row r="696" spans="1:10" x14ac:dyDescent="0.3">
      <c r="A696" s="1">
        <v>36739</v>
      </c>
      <c r="B696" s="1"/>
      <c r="C696" s="8"/>
      <c r="D696" s="7"/>
      <c r="E696" s="7"/>
      <c r="J696" s="7"/>
    </row>
    <row r="697" spans="1:10" x14ac:dyDescent="0.3">
      <c r="A697" s="1">
        <v>36770</v>
      </c>
      <c r="B697" s="1"/>
      <c r="C697" s="8"/>
      <c r="D697" s="7"/>
      <c r="E697" s="7"/>
      <c r="J697" s="7"/>
    </row>
    <row r="698" spans="1:10" x14ac:dyDescent="0.3">
      <c r="A698" s="1">
        <v>36800</v>
      </c>
      <c r="B698" s="1"/>
      <c r="C698" s="8"/>
      <c r="D698" s="7"/>
      <c r="E698" s="7"/>
      <c r="J698" s="7"/>
    </row>
    <row r="699" spans="1:10" x14ac:dyDescent="0.3">
      <c r="A699" s="1">
        <v>36831</v>
      </c>
      <c r="B699" s="1"/>
      <c r="C699" s="8"/>
      <c r="D699" s="7"/>
      <c r="E699" s="7"/>
      <c r="J699" s="7"/>
    </row>
    <row r="700" spans="1:10" x14ac:dyDescent="0.3">
      <c r="A700" s="1">
        <v>36861</v>
      </c>
      <c r="B700" s="1"/>
      <c r="C700" s="8"/>
      <c r="D700" s="7"/>
      <c r="E700" s="7"/>
      <c r="J700" s="7"/>
    </row>
    <row r="701" spans="1:10" x14ac:dyDescent="0.3">
      <c r="A701" s="1">
        <v>36892</v>
      </c>
      <c r="B701" s="1"/>
      <c r="C701" s="8"/>
      <c r="D701" s="7"/>
      <c r="E701" s="7"/>
      <c r="J701" s="7"/>
    </row>
    <row r="702" spans="1:10" x14ac:dyDescent="0.3">
      <c r="A702" s="1">
        <v>36923</v>
      </c>
      <c r="B702" s="1"/>
      <c r="C702" s="8"/>
      <c r="D702" s="7"/>
      <c r="E702" s="7"/>
      <c r="J702" s="7"/>
    </row>
    <row r="703" spans="1:10" x14ac:dyDescent="0.3">
      <c r="A703" s="1">
        <v>36951</v>
      </c>
      <c r="B703" s="1"/>
      <c r="C703" s="8"/>
      <c r="D703" s="7"/>
      <c r="E703" s="7"/>
      <c r="J703" s="7"/>
    </row>
    <row r="704" spans="1:10" x14ac:dyDescent="0.3">
      <c r="A704" s="1">
        <v>36982</v>
      </c>
      <c r="B704" s="1"/>
      <c r="C704" s="8"/>
      <c r="D704" s="7"/>
      <c r="E704" s="7"/>
      <c r="J704" s="7"/>
    </row>
    <row r="705" spans="1:10" x14ac:dyDescent="0.3">
      <c r="A705" s="1">
        <v>37012</v>
      </c>
      <c r="B705" s="1"/>
      <c r="C705" s="8"/>
      <c r="D705" s="7"/>
      <c r="E705" s="7"/>
      <c r="J705" s="7"/>
    </row>
    <row r="706" spans="1:10" x14ac:dyDescent="0.3">
      <c r="A706" s="1">
        <v>37043</v>
      </c>
      <c r="B706" s="1"/>
      <c r="C706" s="8"/>
      <c r="D706" s="7"/>
      <c r="E706" s="7"/>
      <c r="J706" s="7"/>
    </row>
    <row r="707" spans="1:10" x14ac:dyDescent="0.3">
      <c r="A707" s="1">
        <v>37073</v>
      </c>
      <c r="B707" s="1"/>
      <c r="C707" s="8"/>
      <c r="D707" s="7"/>
      <c r="E707" s="7"/>
      <c r="J707" s="7"/>
    </row>
    <row r="708" spans="1:10" x14ac:dyDescent="0.3">
      <c r="A708" s="1">
        <v>37104</v>
      </c>
      <c r="B708" s="1"/>
      <c r="C708" s="8"/>
      <c r="D708" s="7"/>
      <c r="E708" s="7"/>
      <c r="J708" s="7"/>
    </row>
    <row r="709" spans="1:10" x14ac:dyDescent="0.3">
      <c r="A709" s="1">
        <v>37135</v>
      </c>
      <c r="B709" s="1"/>
      <c r="C709" s="8"/>
      <c r="D709" s="7"/>
      <c r="E709" s="7"/>
      <c r="J709" s="7"/>
    </row>
    <row r="710" spans="1:10" x14ac:dyDescent="0.3">
      <c r="A710" s="1">
        <v>37165</v>
      </c>
      <c r="B710" s="1"/>
      <c r="C710" s="8"/>
      <c r="D710" s="7"/>
      <c r="E710" s="7"/>
      <c r="J710" s="7"/>
    </row>
    <row r="711" spans="1:10" x14ac:dyDescent="0.3">
      <c r="A711" s="1">
        <v>37196</v>
      </c>
      <c r="B711" s="1"/>
      <c r="C711" s="8"/>
      <c r="D711" s="7"/>
      <c r="E711" s="7"/>
      <c r="J711" s="7"/>
    </row>
    <row r="712" spans="1:10" x14ac:dyDescent="0.3">
      <c r="A712" s="1">
        <v>37226</v>
      </c>
      <c r="B712" s="1"/>
      <c r="C712" s="8"/>
      <c r="D712" s="7"/>
      <c r="E712" s="7"/>
      <c r="J712" s="7"/>
    </row>
    <row r="713" spans="1:10" x14ac:dyDescent="0.3">
      <c r="A713" s="1">
        <v>37257</v>
      </c>
      <c r="B713" s="1"/>
      <c r="C713" s="8"/>
      <c r="D713" s="7"/>
      <c r="E713" s="7"/>
      <c r="J713" s="7"/>
    </row>
    <row r="714" spans="1:10" x14ac:dyDescent="0.3">
      <c r="A714" s="1">
        <v>37288</v>
      </c>
      <c r="B714" s="1"/>
      <c r="C714" s="8"/>
      <c r="D714" s="7"/>
      <c r="E714" s="7"/>
      <c r="J714" s="7"/>
    </row>
    <row r="715" spans="1:10" x14ac:dyDescent="0.3">
      <c r="A715" s="1">
        <v>37316</v>
      </c>
      <c r="B715" s="1"/>
      <c r="C715" s="8"/>
      <c r="D715" s="7"/>
      <c r="E715" s="7"/>
      <c r="J715" s="7"/>
    </row>
    <row r="716" spans="1:10" x14ac:dyDescent="0.3">
      <c r="A716" s="1">
        <v>37347</v>
      </c>
      <c r="B716" s="1"/>
      <c r="C716" s="8"/>
      <c r="D716" s="7"/>
      <c r="E716" s="7"/>
      <c r="J716" s="7"/>
    </row>
    <row r="717" spans="1:10" x14ac:dyDescent="0.3">
      <c r="A717" s="1">
        <v>37377</v>
      </c>
      <c r="B717" s="1"/>
      <c r="C717" s="8"/>
      <c r="D717" s="7"/>
      <c r="E717" s="7"/>
      <c r="J717" s="7"/>
    </row>
    <row r="718" spans="1:10" x14ac:dyDescent="0.3">
      <c r="A718" s="1">
        <v>37408</v>
      </c>
      <c r="B718" s="1"/>
      <c r="C718" s="8"/>
      <c r="D718" s="7"/>
      <c r="E718" s="7"/>
      <c r="J718" s="7"/>
    </row>
    <row r="719" spans="1:10" x14ac:dyDescent="0.3">
      <c r="A719" s="1">
        <v>37438</v>
      </c>
      <c r="B719" s="1"/>
      <c r="C719" s="8"/>
      <c r="D719" s="7"/>
      <c r="E719" s="7"/>
      <c r="J719" s="7"/>
    </row>
    <row r="720" spans="1:10" x14ac:dyDescent="0.3">
      <c r="A720" s="1">
        <v>37469</v>
      </c>
      <c r="B720" s="1"/>
      <c r="C720" s="8"/>
      <c r="D720" s="7"/>
      <c r="E720" s="7"/>
      <c r="J720" s="7"/>
    </row>
    <row r="721" spans="1:10" x14ac:dyDescent="0.3">
      <c r="A721" s="1">
        <v>37500</v>
      </c>
      <c r="B721" s="1"/>
      <c r="C721" s="8"/>
      <c r="D721" s="7"/>
      <c r="E721" s="7"/>
      <c r="J721" s="7"/>
    </row>
    <row r="722" spans="1:10" x14ac:dyDescent="0.3">
      <c r="A722" s="1">
        <v>37530</v>
      </c>
      <c r="B722" s="1"/>
      <c r="C722" s="8"/>
      <c r="D722" s="7"/>
      <c r="E722" s="7"/>
      <c r="J722" s="7"/>
    </row>
    <row r="723" spans="1:10" x14ac:dyDescent="0.3">
      <c r="A723" s="1">
        <v>37561</v>
      </c>
      <c r="B723" s="1"/>
      <c r="C723" s="8"/>
      <c r="D723" s="7"/>
      <c r="E723" s="7"/>
      <c r="J723" s="7"/>
    </row>
    <row r="724" spans="1:10" x14ac:dyDescent="0.3">
      <c r="A724" s="1">
        <v>37591</v>
      </c>
      <c r="B724" s="1"/>
      <c r="C724" s="8"/>
      <c r="D724" s="7"/>
      <c r="E724" s="7"/>
      <c r="J724" s="7"/>
    </row>
    <row r="725" spans="1:10" x14ac:dyDescent="0.3">
      <c r="A725" s="1">
        <v>37622</v>
      </c>
      <c r="B725" s="1"/>
      <c r="C725" s="8"/>
      <c r="D725" s="7"/>
      <c r="E725" s="7"/>
      <c r="J725" s="7"/>
    </row>
    <row r="726" spans="1:10" x14ac:dyDescent="0.3">
      <c r="A726" s="1">
        <v>37653</v>
      </c>
      <c r="B726" s="1"/>
      <c r="C726" s="8"/>
      <c r="D726" s="7"/>
      <c r="E726" s="7"/>
      <c r="J726" s="7"/>
    </row>
    <row r="727" spans="1:10" x14ac:dyDescent="0.3">
      <c r="A727" s="1">
        <v>37681</v>
      </c>
      <c r="B727" s="1"/>
      <c r="C727" s="8"/>
      <c r="D727" s="7"/>
      <c r="E727" s="7"/>
      <c r="J727" s="7"/>
    </row>
    <row r="728" spans="1:10" x14ac:dyDescent="0.3">
      <c r="A728" s="1">
        <v>37712</v>
      </c>
      <c r="B728" s="1"/>
      <c r="C728" s="8"/>
      <c r="D728" s="7"/>
      <c r="E728" s="7"/>
      <c r="J728" s="7"/>
    </row>
    <row r="729" spans="1:10" x14ac:dyDescent="0.3">
      <c r="A729" s="1">
        <v>37742</v>
      </c>
      <c r="B729" s="1"/>
      <c r="C729" s="8"/>
      <c r="D729" s="7"/>
      <c r="E729" s="7"/>
      <c r="J729" s="7"/>
    </row>
    <row r="730" spans="1:10" x14ac:dyDescent="0.3">
      <c r="A730" s="1">
        <v>37773</v>
      </c>
      <c r="B730" s="1"/>
      <c r="C730" s="8"/>
      <c r="D730" s="7"/>
      <c r="E730" s="7"/>
      <c r="J730" s="7"/>
    </row>
    <row r="731" spans="1:10" x14ac:dyDescent="0.3">
      <c r="A731" s="1">
        <v>37803</v>
      </c>
      <c r="B731" s="1"/>
      <c r="C731" s="8"/>
      <c r="D731" s="7"/>
      <c r="E731" s="7"/>
      <c r="J731" s="7"/>
    </row>
    <row r="732" spans="1:10" x14ac:dyDescent="0.3">
      <c r="A732" s="1">
        <v>37834</v>
      </c>
      <c r="B732" s="1"/>
      <c r="C732" s="8"/>
      <c r="D732" s="7"/>
      <c r="E732" s="7"/>
      <c r="J732" s="7"/>
    </row>
    <row r="733" spans="1:10" x14ac:dyDescent="0.3">
      <c r="A733" s="1">
        <v>37865</v>
      </c>
      <c r="B733" s="1"/>
      <c r="C733" s="8"/>
      <c r="D733" s="7"/>
      <c r="E733" s="7"/>
      <c r="J733" s="7"/>
    </row>
    <row r="734" spans="1:10" x14ac:dyDescent="0.3">
      <c r="A734" s="1">
        <v>37895</v>
      </c>
      <c r="B734" s="1"/>
      <c r="C734" s="8"/>
      <c r="D734" s="7"/>
      <c r="E734" s="7"/>
      <c r="J734" s="7"/>
    </row>
    <row r="735" spans="1:10" x14ac:dyDescent="0.3">
      <c r="A735" s="1">
        <v>37926</v>
      </c>
      <c r="B735" s="1"/>
      <c r="C735" s="8"/>
      <c r="D735" s="7"/>
      <c r="E735" s="7"/>
      <c r="J735" s="7"/>
    </row>
    <row r="736" spans="1:10" x14ac:dyDescent="0.3">
      <c r="A736" s="1">
        <v>37956</v>
      </c>
      <c r="B736" s="1"/>
      <c r="C736" s="8"/>
      <c r="D736" s="7"/>
      <c r="E736" s="7"/>
      <c r="J736" s="7"/>
    </row>
    <row r="737" spans="1:10" x14ac:dyDescent="0.3">
      <c r="A737" s="1">
        <v>37987</v>
      </c>
      <c r="B737" s="1"/>
      <c r="C737" s="8"/>
      <c r="D737" s="7"/>
      <c r="E737" s="7"/>
      <c r="J737" s="7"/>
    </row>
    <row r="738" spans="1:10" x14ac:dyDescent="0.3">
      <c r="A738" s="1">
        <v>38018</v>
      </c>
      <c r="B738" s="1"/>
      <c r="C738" s="8"/>
      <c r="D738" s="7"/>
      <c r="E738" s="7"/>
      <c r="J738" s="7"/>
    </row>
    <row r="739" spans="1:10" x14ac:dyDescent="0.3">
      <c r="A739" s="1">
        <v>38047</v>
      </c>
      <c r="B739" s="1"/>
      <c r="C739" s="8"/>
      <c r="D739" s="7"/>
      <c r="E739" s="7"/>
      <c r="J739" s="7"/>
    </row>
    <row r="740" spans="1:10" x14ac:dyDescent="0.3">
      <c r="A740" s="1">
        <v>38078</v>
      </c>
      <c r="B740" s="1"/>
      <c r="C740" s="8"/>
      <c r="D740" s="7"/>
      <c r="E740" s="7"/>
      <c r="J740" s="7"/>
    </row>
    <row r="741" spans="1:10" x14ac:dyDescent="0.3">
      <c r="A741" s="1">
        <v>38108</v>
      </c>
      <c r="B741" s="1"/>
      <c r="C741" s="8"/>
      <c r="D741" s="7"/>
      <c r="E741" s="7"/>
      <c r="J741" s="7"/>
    </row>
    <row r="742" spans="1:10" x14ac:dyDescent="0.3">
      <c r="A742" s="1">
        <v>38139</v>
      </c>
      <c r="B742" s="1"/>
      <c r="C742" s="8"/>
      <c r="D742" s="7"/>
      <c r="E742" s="7"/>
      <c r="J742" s="7"/>
    </row>
    <row r="743" spans="1:10" x14ac:dyDescent="0.3">
      <c r="A743" s="1">
        <v>38169</v>
      </c>
      <c r="B743" s="1"/>
      <c r="C743" s="8"/>
      <c r="D743" s="7"/>
      <c r="E743" s="7"/>
      <c r="J743" s="7"/>
    </row>
    <row r="744" spans="1:10" x14ac:dyDescent="0.3">
      <c r="A744" s="1">
        <v>38200</v>
      </c>
      <c r="B744" s="1"/>
      <c r="C744" s="8"/>
      <c r="D744" s="7"/>
      <c r="E744" s="7"/>
      <c r="J744" s="7"/>
    </row>
    <row r="745" spans="1:10" x14ac:dyDescent="0.3">
      <c r="A745" s="1">
        <v>38231</v>
      </c>
      <c r="B745" s="1"/>
      <c r="C745" s="8"/>
      <c r="D745" s="7"/>
      <c r="E745" s="7"/>
      <c r="J745" s="7"/>
    </row>
    <row r="746" spans="1:10" x14ac:dyDescent="0.3">
      <c r="A746" s="1">
        <v>38261</v>
      </c>
      <c r="B746" s="1"/>
      <c r="C746" s="8"/>
      <c r="D746" s="7"/>
      <c r="E746" s="7"/>
      <c r="J746" s="7"/>
    </row>
    <row r="747" spans="1:10" x14ac:dyDescent="0.3">
      <c r="A747" s="1">
        <v>38292</v>
      </c>
      <c r="B747" s="1"/>
      <c r="C747" s="8"/>
      <c r="D747" s="7"/>
      <c r="E747" s="7"/>
      <c r="J747" s="7"/>
    </row>
    <row r="748" spans="1:10" x14ac:dyDescent="0.3">
      <c r="A748" s="1">
        <v>38322</v>
      </c>
      <c r="B748" s="1"/>
      <c r="C748" s="8"/>
      <c r="D748" s="7"/>
      <c r="E748" s="7"/>
      <c r="J748" s="7"/>
    </row>
    <row r="749" spans="1:10" x14ac:dyDescent="0.3">
      <c r="A749" s="1">
        <v>38353</v>
      </c>
      <c r="B749" s="1"/>
      <c r="C749" s="8"/>
      <c r="D749" s="7"/>
      <c r="E749" s="7"/>
      <c r="J749" s="7"/>
    </row>
    <row r="750" spans="1:10" x14ac:dyDescent="0.3">
      <c r="A750" s="1">
        <v>38384</v>
      </c>
      <c r="B750" s="1"/>
      <c r="C750" s="8"/>
      <c r="D750" s="7"/>
      <c r="E750" s="7"/>
      <c r="J750" s="7"/>
    </row>
    <row r="751" spans="1:10" x14ac:dyDescent="0.3">
      <c r="A751" s="1">
        <v>38412</v>
      </c>
      <c r="B751" s="1"/>
      <c r="C751" s="8"/>
      <c r="D751" s="7"/>
      <c r="E751" s="7"/>
      <c r="J751" s="7"/>
    </row>
    <row r="752" spans="1:10" x14ac:dyDescent="0.3">
      <c r="A752" s="1">
        <v>38443</v>
      </c>
      <c r="B752" s="1"/>
      <c r="C752" s="8"/>
      <c r="D752" s="7"/>
      <c r="E752" s="7"/>
      <c r="J752" s="7"/>
    </row>
    <row r="753" spans="1:10" x14ac:dyDescent="0.3">
      <c r="A753" s="1">
        <v>38473</v>
      </c>
      <c r="B753" s="1"/>
      <c r="C753" s="8"/>
      <c r="D753" s="7"/>
      <c r="E753" s="7"/>
      <c r="J753" s="7"/>
    </row>
    <row r="754" spans="1:10" x14ac:dyDescent="0.3">
      <c r="A754" s="1">
        <v>38504</v>
      </c>
      <c r="B754" s="1"/>
      <c r="C754" s="8"/>
      <c r="D754" s="7"/>
      <c r="E754" s="7"/>
      <c r="J754" s="7"/>
    </row>
    <row r="755" spans="1:10" x14ac:dyDescent="0.3">
      <c r="A755" s="1">
        <v>38534</v>
      </c>
      <c r="B755" s="1"/>
      <c r="C755" s="8"/>
      <c r="D755" s="7"/>
      <c r="E755" s="7"/>
      <c r="J755" s="7"/>
    </row>
    <row r="756" spans="1:10" x14ac:dyDescent="0.3">
      <c r="A756" s="1">
        <v>38565</v>
      </c>
      <c r="B756" s="1"/>
      <c r="C756" s="8"/>
      <c r="D756" s="7"/>
      <c r="E756" s="7"/>
      <c r="J756" s="7"/>
    </row>
    <row r="757" spans="1:10" x14ac:dyDescent="0.3">
      <c r="A757" s="1">
        <v>38596</v>
      </c>
      <c r="B757" s="1"/>
      <c r="C757" s="8"/>
      <c r="D757" s="7"/>
      <c r="E757" s="7"/>
      <c r="J757" s="7"/>
    </row>
    <row r="758" spans="1:10" x14ac:dyDescent="0.3">
      <c r="A758" s="1">
        <v>38626</v>
      </c>
      <c r="B758" s="1"/>
      <c r="C758" s="8"/>
      <c r="D758" s="7"/>
      <c r="E758" s="7"/>
      <c r="J758" s="7"/>
    </row>
    <row r="759" spans="1:10" x14ac:dyDescent="0.3">
      <c r="A759" s="1">
        <v>38657</v>
      </c>
      <c r="B759" s="1"/>
      <c r="C759" s="8"/>
      <c r="D759" s="7"/>
      <c r="E759" s="7"/>
      <c r="J759" s="7"/>
    </row>
    <row r="760" spans="1:10" x14ac:dyDescent="0.3">
      <c r="A760" s="1">
        <v>38687</v>
      </c>
      <c r="B760" s="1"/>
      <c r="C760" s="8"/>
      <c r="D760" s="7"/>
      <c r="E760" s="7"/>
      <c r="J760" s="7"/>
    </row>
    <row r="761" spans="1:10" x14ac:dyDescent="0.3">
      <c r="A761" s="1">
        <v>38718</v>
      </c>
      <c r="B761" s="1"/>
      <c r="C761" s="8"/>
      <c r="D761" s="7"/>
      <c r="E761" s="7"/>
      <c r="J761" s="7"/>
    </row>
    <row r="762" spans="1:10" x14ac:dyDescent="0.3">
      <c r="A762" s="1">
        <v>38749</v>
      </c>
      <c r="B762" s="1"/>
      <c r="C762" s="8"/>
      <c r="D762" s="7"/>
      <c r="E762" s="7"/>
      <c r="J762" s="7"/>
    </row>
    <row r="763" spans="1:10" x14ac:dyDescent="0.3">
      <c r="A763" s="1">
        <v>38777</v>
      </c>
      <c r="B763" s="1"/>
      <c r="C763" s="8"/>
      <c r="D763" s="7"/>
      <c r="E763" s="7"/>
      <c r="J763" s="7"/>
    </row>
    <row r="764" spans="1:10" x14ac:dyDescent="0.3">
      <c r="A764" s="1">
        <v>38808</v>
      </c>
      <c r="B764" s="1"/>
      <c r="C764" s="8"/>
      <c r="D764" s="7"/>
      <c r="E764" s="7"/>
      <c r="J764" s="7"/>
    </row>
    <row r="765" spans="1:10" x14ac:dyDescent="0.3">
      <c r="A765" s="1">
        <v>38838</v>
      </c>
      <c r="B765" s="1"/>
      <c r="C765" s="8"/>
      <c r="D765" s="7"/>
      <c r="E765" s="7"/>
      <c r="J765" s="7"/>
    </row>
    <row r="766" spans="1:10" x14ac:dyDescent="0.3">
      <c r="A766" s="1">
        <v>38869</v>
      </c>
      <c r="B766" s="1"/>
      <c r="C766" s="8"/>
      <c r="D766" s="7"/>
      <c r="E766" s="7"/>
      <c r="J766" s="7"/>
    </row>
    <row r="767" spans="1:10" x14ac:dyDescent="0.3">
      <c r="A767" s="1">
        <v>38899</v>
      </c>
      <c r="B767" s="1"/>
      <c r="C767" s="8"/>
      <c r="D767" s="7"/>
      <c r="E767" s="7"/>
      <c r="J767" s="7"/>
    </row>
    <row r="768" spans="1:10" x14ac:dyDescent="0.3">
      <c r="A768" s="1">
        <v>38930</v>
      </c>
      <c r="B768" s="1"/>
      <c r="C768" s="8"/>
      <c r="D768" s="7"/>
      <c r="E768" s="7"/>
      <c r="J768" s="7"/>
    </row>
    <row r="769" spans="1:10" x14ac:dyDescent="0.3">
      <c r="A769" s="1">
        <v>38961</v>
      </c>
      <c r="B769" s="1"/>
      <c r="C769" s="8"/>
      <c r="D769" s="7"/>
      <c r="E769" s="7"/>
      <c r="J769" s="7"/>
    </row>
    <row r="770" spans="1:10" x14ac:dyDescent="0.3">
      <c r="A770" s="1">
        <v>38991</v>
      </c>
      <c r="B770" s="1"/>
      <c r="C770" s="8"/>
      <c r="D770" s="7"/>
      <c r="E770" s="7"/>
      <c r="J770" s="7"/>
    </row>
    <row r="771" spans="1:10" x14ac:dyDescent="0.3">
      <c r="A771" s="1">
        <v>39022</v>
      </c>
      <c r="B771" s="1"/>
      <c r="C771" s="8"/>
      <c r="D771" s="7"/>
      <c r="E771" s="7"/>
      <c r="J771" s="7"/>
    </row>
    <row r="772" spans="1:10" x14ac:dyDescent="0.3">
      <c r="A772" s="1">
        <v>39052</v>
      </c>
      <c r="B772" s="1"/>
      <c r="C772" s="8"/>
      <c r="D772" s="7"/>
      <c r="E772" s="7"/>
      <c r="J772" s="7"/>
    </row>
    <row r="773" spans="1:10" x14ac:dyDescent="0.3">
      <c r="A773" s="1">
        <v>39083</v>
      </c>
      <c r="B773" s="1"/>
      <c r="C773" s="8"/>
      <c r="D773" s="7"/>
      <c r="E773" s="7"/>
      <c r="J773" s="7"/>
    </row>
    <row r="774" spans="1:10" x14ac:dyDescent="0.3">
      <c r="A774" s="1">
        <v>39114</v>
      </c>
      <c r="B774" s="1"/>
      <c r="C774" s="8"/>
      <c r="D774" s="7"/>
      <c r="E774" s="7"/>
      <c r="J774" s="7"/>
    </row>
    <row r="775" spans="1:10" x14ac:dyDescent="0.3">
      <c r="A775" s="1">
        <v>39142</v>
      </c>
      <c r="B775" s="1"/>
      <c r="C775" s="8"/>
      <c r="D775" s="7"/>
      <c r="E775" s="7"/>
      <c r="J775" s="7"/>
    </row>
    <row r="776" spans="1:10" x14ac:dyDescent="0.3">
      <c r="A776" s="1">
        <v>39173</v>
      </c>
      <c r="B776" s="1"/>
      <c r="C776" s="8"/>
      <c r="D776" s="7"/>
      <c r="E776" s="7"/>
      <c r="J776" s="7"/>
    </row>
    <row r="777" spans="1:10" x14ac:dyDescent="0.3">
      <c r="A777" s="1">
        <v>39203</v>
      </c>
      <c r="B777" s="1"/>
      <c r="C777" s="8"/>
      <c r="D777" s="7"/>
      <c r="E777" s="7"/>
      <c r="J777" s="7"/>
    </row>
    <row r="778" spans="1:10" x14ac:dyDescent="0.3">
      <c r="A778" s="1">
        <v>39234</v>
      </c>
      <c r="B778" s="1"/>
      <c r="C778" s="8"/>
      <c r="D778" s="7"/>
      <c r="E778" s="7"/>
      <c r="J778" s="7"/>
    </row>
    <row r="779" spans="1:10" x14ac:dyDescent="0.3">
      <c r="A779" s="1">
        <v>39264</v>
      </c>
      <c r="B779" s="1"/>
      <c r="C779" s="8"/>
      <c r="D779" s="7"/>
      <c r="E779" s="7"/>
      <c r="J779" s="7"/>
    </row>
    <row r="780" spans="1:10" x14ac:dyDescent="0.3">
      <c r="A780" s="1">
        <v>39295</v>
      </c>
      <c r="B780" s="1"/>
      <c r="C780" s="8"/>
      <c r="D780" s="7"/>
      <c r="E780" s="7"/>
      <c r="J780" s="7"/>
    </row>
    <row r="781" spans="1:10" x14ac:dyDescent="0.3">
      <c r="A781" s="1">
        <v>39326</v>
      </c>
      <c r="B781" s="1"/>
      <c r="C781" s="8"/>
      <c r="D781" s="7"/>
      <c r="E781" s="7"/>
      <c r="J781" s="7"/>
    </row>
    <row r="782" spans="1:10" x14ac:dyDescent="0.3">
      <c r="A782" s="1">
        <v>39356</v>
      </c>
      <c r="B782" s="1"/>
      <c r="C782" s="8"/>
      <c r="D782" s="7"/>
      <c r="E782" s="7"/>
      <c r="J782" s="7"/>
    </row>
    <row r="783" spans="1:10" x14ac:dyDescent="0.3">
      <c r="A783" s="1">
        <v>39387</v>
      </c>
      <c r="B783" s="1"/>
      <c r="C783" s="8"/>
      <c r="D783" s="7"/>
      <c r="E783" s="7"/>
      <c r="J783" s="7"/>
    </row>
    <row r="784" spans="1:10" x14ac:dyDescent="0.3">
      <c r="A784" s="1">
        <v>39417</v>
      </c>
      <c r="B784" s="1"/>
      <c r="C784" s="8"/>
      <c r="D784" s="7"/>
      <c r="E784" s="7"/>
      <c r="J784" s="7"/>
    </row>
    <row r="785" spans="1:10" x14ac:dyDescent="0.3">
      <c r="A785" s="1">
        <v>39448</v>
      </c>
      <c r="B785" s="1"/>
      <c r="C785" s="8"/>
      <c r="D785" s="7"/>
      <c r="E785" s="7"/>
      <c r="J785" s="7"/>
    </row>
    <row r="786" spans="1:10" x14ac:dyDescent="0.3">
      <c r="A786" s="1">
        <v>39479</v>
      </c>
      <c r="B786" s="1"/>
      <c r="C786" s="8"/>
      <c r="D786" s="7"/>
      <c r="E786" s="7"/>
      <c r="J786" s="7"/>
    </row>
    <row r="787" spans="1:10" x14ac:dyDescent="0.3">
      <c r="A787" s="1">
        <v>39508</v>
      </c>
      <c r="B787" s="1"/>
      <c r="C787" s="8"/>
      <c r="D787" s="7"/>
      <c r="E787" s="7"/>
      <c r="J787" s="7"/>
    </row>
    <row r="788" spans="1:10" x14ac:dyDescent="0.3">
      <c r="A788" s="1">
        <v>39539</v>
      </c>
      <c r="B788" s="1"/>
      <c r="C788" s="8"/>
      <c r="D788" s="7"/>
      <c r="E788" s="7"/>
      <c r="J788" s="7"/>
    </row>
    <row r="789" spans="1:10" x14ac:dyDescent="0.3">
      <c r="A789" s="1">
        <v>39569</v>
      </c>
      <c r="B789" s="1"/>
      <c r="C789" s="8"/>
      <c r="D789" s="7"/>
      <c r="E789" s="7"/>
      <c r="J789" s="7"/>
    </row>
    <row r="790" spans="1:10" x14ac:dyDescent="0.3">
      <c r="A790" s="1">
        <v>39600</v>
      </c>
      <c r="B790" s="1"/>
      <c r="C790" s="8"/>
      <c r="D790" s="7"/>
      <c r="E790" s="7"/>
      <c r="J790" s="7"/>
    </row>
    <row r="791" spans="1:10" x14ac:dyDescent="0.3">
      <c r="A791" s="1">
        <v>39630</v>
      </c>
      <c r="B791" s="1"/>
      <c r="C791" s="8"/>
      <c r="D791" s="7"/>
      <c r="E791" s="7"/>
      <c r="J791" s="7"/>
    </row>
    <row r="792" spans="1:10" x14ac:dyDescent="0.3">
      <c r="A792" s="1">
        <v>39661</v>
      </c>
      <c r="B792" s="1"/>
      <c r="C792" s="8"/>
      <c r="D792" s="7"/>
      <c r="E792" s="7"/>
      <c r="J792" s="7"/>
    </row>
    <row r="793" spans="1:10" x14ac:dyDescent="0.3">
      <c r="A793" s="1">
        <v>39692</v>
      </c>
      <c r="B793" s="1"/>
      <c r="C793" s="8"/>
      <c r="D793" s="7"/>
      <c r="E793" s="7"/>
      <c r="J793" s="7"/>
    </row>
    <row r="794" spans="1:10" x14ac:dyDescent="0.3">
      <c r="A794" s="1">
        <v>39722</v>
      </c>
      <c r="B794" s="1"/>
      <c r="C794" s="8"/>
      <c r="D794" s="7"/>
      <c r="E794" s="7"/>
      <c r="J794" s="7"/>
    </row>
    <row r="795" spans="1:10" x14ac:dyDescent="0.3">
      <c r="A795" s="1">
        <v>39753</v>
      </c>
      <c r="B795" s="1"/>
      <c r="C795" s="8"/>
      <c r="D795" s="7"/>
      <c r="E795" s="7"/>
      <c r="J795" s="7"/>
    </row>
    <row r="796" spans="1:10" x14ac:dyDescent="0.3">
      <c r="A796" s="1">
        <v>39783</v>
      </c>
      <c r="B796" s="1"/>
      <c r="C796" s="8"/>
      <c r="D796" s="7"/>
      <c r="E796" s="7"/>
      <c r="J796" s="7"/>
    </row>
    <row r="797" spans="1:10" x14ac:dyDescent="0.3">
      <c r="A797" s="1">
        <v>39814</v>
      </c>
      <c r="B797" s="1"/>
      <c r="C797" s="8"/>
      <c r="D797" s="7"/>
      <c r="E797" s="7"/>
      <c r="J797" s="7"/>
    </row>
    <row r="798" spans="1:10" x14ac:dyDescent="0.3">
      <c r="A798" s="1">
        <v>39845</v>
      </c>
      <c r="B798" s="1"/>
      <c r="C798" s="8"/>
      <c r="D798" s="7"/>
      <c r="E798" s="7"/>
      <c r="J798" s="7"/>
    </row>
    <row r="799" spans="1:10" x14ac:dyDescent="0.3">
      <c r="A799" s="1">
        <v>39873</v>
      </c>
      <c r="B799" s="1"/>
      <c r="C799" s="8"/>
      <c r="D799" s="7"/>
      <c r="E799" s="7"/>
      <c r="J799" s="7"/>
    </row>
    <row r="800" spans="1:10" x14ac:dyDescent="0.3">
      <c r="A800" s="1">
        <v>39904</v>
      </c>
      <c r="B800" s="1"/>
      <c r="C800" s="8"/>
      <c r="D800" s="7"/>
      <c r="E800" s="7"/>
      <c r="J800" s="7"/>
    </row>
    <row r="801" spans="1:10" x14ac:dyDescent="0.3">
      <c r="A801" s="1">
        <v>39934</v>
      </c>
      <c r="B801" s="1"/>
      <c r="C801" s="8"/>
      <c r="D801" s="7"/>
      <c r="E801" s="7"/>
      <c r="J801" s="7"/>
    </row>
    <row r="802" spans="1:10" x14ac:dyDescent="0.3">
      <c r="A802" s="1">
        <v>39965</v>
      </c>
      <c r="B802" s="1"/>
      <c r="C802" s="8"/>
      <c r="D802" s="7"/>
      <c r="E802" s="7"/>
      <c r="J802" s="7"/>
    </row>
    <row r="803" spans="1:10" x14ac:dyDescent="0.3">
      <c r="A803" s="1">
        <v>39995</v>
      </c>
      <c r="B803" s="1"/>
      <c r="C803" s="8"/>
      <c r="D803" s="7"/>
      <c r="E803" s="7"/>
      <c r="J803" s="7"/>
    </row>
    <row r="804" spans="1:10" x14ac:dyDescent="0.3">
      <c r="A804" s="1">
        <v>40026</v>
      </c>
      <c r="B804" s="1"/>
      <c r="C804" s="8"/>
      <c r="D804" s="7"/>
      <c r="E804" s="7"/>
      <c r="J804" s="7"/>
    </row>
    <row r="805" spans="1:10" x14ac:dyDescent="0.3">
      <c r="A805" s="1">
        <v>40057</v>
      </c>
      <c r="B805" s="1"/>
      <c r="C805" s="8"/>
      <c r="D805" s="7"/>
      <c r="E805" s="7"/>
      <c r="J805" s="7"/>
    </row>
    <row r="806" spans="1:10" x14ac:dyDescent="0.3">
      <c r="A806" s="1">
        <v>40087</v>
      </c>
      <c r="B806" s="1"/>
      <c r="C806" s="8"/>
      <c r="D806" s="7"/>
      <c r="E806" s="7"/>
      <c r="J806" s="7"/>
    </row>
    <row r="807" spans="1:10" x14ac:dyDescent="0.3">
      <c r="A807" s="1">
        <v>40118</v>
      </c>
      <c r="B807" s="1"/>
      <c r="C807" s="8"/>
      <c r="D807" s="7"/>
      <c r="E807" s="7"/>
      <c r="J807" s="7"/>
    </row>
    <row r="808" spans="1:10" x14ac:dyDescent="0.3">
      <c r="A808" s="1">
        <v>40148</v>
      </c>
      <c r="B808" s="1"/>
      <c r="C808" s="8"/>
      <c r="D808" s="7"/>
      <c r="E808" s="7"/>
      <c r="J808" s="7"/>
    </row>
    <row r="809" spans="1:10" x14ac:dyDescent="0.3">
      <c r="A809" s="1">
        <v>40179</v>
      </c>
      <c r="B809" s="1"/>
      <c r="C809" s="8"/>
      <c r="D809" s="7"/>
      <c r="E809" s="7"/>
      <c r="J809" s="7"/>
    </row>
    <row r="810" spans="1:10" x14ac:dyDescent="0.3">
      <c r="A810" s="1">
        <v>40210</v>
      </c>
      <c r="B810" s="1"/>
      <c r="C810" s="8"/>
      <c r="D810" s="7"/>
      <c r="E810" s="7"/>
      <c r="J810" s="7"/>
    </row>
    <row r="811" spans="1:10" x14ac:dyDescent="0.3">
      <c r="A811" s="1">
        <v>40238</v>
      </c>
      <c r="B811" s="1"/>
      <c r="C811" s="8"/>
      <c r="D811" s="7"/>
      <c r="E811" s="7"/>
      <c r="J811" s="7"/>
    </row>
    <row r="812" spans="1:10" x14ac:dyDescent="0.3">
      <c r="A812" s="1">
        <v>40269</v>
      </c>
      <c r="B812" s="1"/>
      <c r="C812" s="8"/>
      <c r="D812" s="7"/>
      <c r="E812" s="7"/>
      <c r="J812" s="7"/>
    </row>
    <row r="813" spans="1:10" x14ac:dyDescent="0.3">
      <c r="A813" s="1">
        <v>40299</v>
      </c>
      <c r="B813" s="1"/>
      <c r="C813" s="8"/>
      <c r="D813" s="7"/>
      <c r="E813" s="7"/>
      <c r="J813" s="7"/>
    </row>
    <row r="814" spans="1:10" x14ac:dyDescent="0.3">
      <c r="A814" s="1">
        <v>40330</v>
      </c>
      <c r="B814" s="1"/>
      <c r="C814" s="8"/>
      <c r="D814" s="7"/>
      <c r="E814" s="7"/>
      <c r="J814" s="7"/>
    </row>
    <row r="815" spans="1:10" x14ac:dyDescent="0.3">
      <c r="A815" s="1">
        <v>40360</v>
      </c>
      <c r="B815" s="1"/>
      <c r="C815" s="8"/>
      <c r="D815" s="7"/>
      <c r="E815" s="7"/>
      <c r="J815" s="7"/>
    </row>
    <row r="816" spans="1:10" x14ac:dyDescent="0.3">
      <c r="A816" s="1">
        <v>40391</v>
      </c>
      <c r="B816" s="1"/>
      <c r="C816" s="8"/>
      <c r="D816" s="7"/>
      <c r="E816" s="7"/>
      <c r="J816" s="7"/>
    </row>
    <row r="817" spans="1:10" x14ac:dyDescent="0.3">
      <c r="A817" s="1">
        <v>40422</v>
      </c>
      <c r="B817" s="1"/>
      <c r="C817" s="8"/>
      <c r="D817" s="7"/>
      <c r="E817" s="7"/>
      <c r="J817" s="7"/>
    </row>
    <row r="818" spans="1:10" x14ac:dyDescent="0.3">
      <c r="A818" s="1">
        <v>40452</v>
      </c>
      <c r="B818" s="1"/>
      <c r="C818" s="8"/>
      <c r="D818" s="7"/>
      <c r="E818" s="7"/>
      <c r="J818" s="7"/>
    </row>
    <row r="819" spans="1:10" x14ac:dyDescent="0.3">
      <c r="A819" s="1">
        <v>40483</v>
      </c>
      <c r="B819" s="1"/>
      <c r="C819" s="8"/>
      <c r="D819" s="7"/>
      <c r="E819" s="7"/>
      <c r="J819" s="7"/>
    </row>
    <row r="820" spans="1:10" x14ac:dyDescent="0.3">
      <c r="A820" s="1">
        <v>40513</v>
      </c>
      <c r="B820" s="1"/>
      <c r="C820" s="8"/>
      <c r="D820" s="7"/>
      <c r="E820" s="7"/>
      <c r="J820" s="7"/>
    </row>
    <row r="821" spans="1:10" x14ac:dyDescent="0.3">
      <c r="A821" s="1">
        <v>40544</v>
      </c>
      <c r="B821" s="1"/>
      <c r="C821" s="8"/>
      <c r="D821" s="7"/>
      <c r="E821" s="7"/>
      <c r="J821" s="7"/>
    </row>
    <row r="822" spans="1:10" x14ac:dyDescent="0.3">
      <c r="A822" s="1">
        <v>40575</v>
      </c>
      <c r="B822" s="1"/>
      <c r="C822" s="8"/>
      <c r="D822" s="7"/>
      <c r="E822" s="7"/>
      <c r="J822" s="7"/>
    </row>
    <row r="823" spans="1:10" x14ac:dyDescent="0.3">
      <c r="A823" s="1">
        <v>40603</v>
      </c>
      <c r="B823" s="1"/>
      <c r="C823" s="8"/>
      <c r="D823" s="7"/>
      <c r="E823" s="7"/>
      <c r="J823" s="7"/>
    </row>
    <row r="824" spans="1:10" x14ac:dyDescent="0.3">
      <c r="A824" s="1">
        <v>40634</v>
      </c>
      <c r="B824" s="1"/>
      <c r="C824" s="8"/>
      <c r="D824" s="7"/>
      <c r="E824" s="7"/>
      <c r="J824" s="7"/>
    </row>
    <row r="825" spans="1:10" x14ac:dyDescent="0.3">
      <c r="A825" s="1">
        <v>40664</v>
      </c>
      <c r="B825" s="1"/>
      <c r="C825" s="8"/>
      <c r="D825" s="7"/>
      <c r="E825" s="7"/>
      <c r="J825" s="7"/>
    </row>
    <row r="826" spans="1:10" x14ac:dyDescent="0.3">
      <c r="A826" s="1">
        <v>40695</v>
      </c>
      <c r="B826" s="1"/>
      <c r="C826" s="8"/>
      <c r="D826" s="7"/>
      <c r="E826" s="7"/>
      <c r="J826" s="7"/>
    </row>
    <row r="827" spans="1:10" x14ac:dyDescent="0.3">
      <c r="A827" s="1">
        <v>40725</v>
      </c>
      <c r="B827" s="1"/>
      <c r="C827" s="8"/>
      <c r="D827" s="7"/>
      <c r="E827" s="7"/>
      <c r="J827" s="7"/>
    </row>
    <row r="828" spans="1:10" x14ac:dyDescent="0.3">
      <c r="A828" s="1">
        <v>40756</v>
      </c>
      <c r="B828" s="1"/>
      <c r="C828" s="8"/>
      <c r="D828" s="7"/>
      <c r="E828" s="7"/>
      <c r="J828" s="7"/>
    </row>
    <row r="829" spans="1:10" x14ac:dyDescent="0.3">
      <c r="A829" s="1">
        <v>40787</v>
      </c>
      <c r="B829" s="1"/>
      <c r="C829" s="8"/>
      <c r="D829" s="7"/>
      <c r="E829" s="7"/>
      <c r="J829" s="7"/>
    </row>
    <row r="830" spans="1:10" x14ac:dyDescent="0.3">
      <c r="A830" s="1">
        <v>40817</v>
      </c>
      <c r="B830" s="1"/>
      <c r="C830" s="8"/>
      <c r="D830" s="7"/>
      <c r="E830" s="7"/>
      <c r="J830" s="7"/>
    </row>
    <row r="831" spans="1:10" x14ac:dyDescent="0.3">
      <c r="A831" s="1">
        <v>40848</v>
      </c>
      <c r="B831" s="1"/>
      <c r="C831" s="8"/>
      <c r="D831" s="7"/>
      <c r="E831" s="7"/>
      <c r="J831" s="7"/>
    </row>
    <row r="832" spans="1:10" x14ac:dyDescent="0.3">
      <c r="A832" s="1">
        <v>40878</v>
      </c>
      <c r="B832" s="1"/>
      <c r="C832" s="8"/>
      <c r="D832" s="7"/>
      <c r="E832" s="7"/>
      <c r="J832" s="7"/>
    </row>
    <row r="833" spans="1:10" x14ac:dyDescent="0.3">
      <c r="A833" s="1">
        <v>40909</v>
      </c>
      <c r="B833" s="1"/>
      <c r="C833" s="8"/>
      <c r="D833" s="7"/>
      <c r="E833" s="7"/>
      <c r="J833" s="7"/>
    </row>
    <row r="834" spans="1:10" x14ac:dyDescent="0.3">
      <c r="A834" s="1">
        <v>40940</v>
      </c>
      <c r="B834" s="1"/>
      <c r="C834" s="8"/>
      <c r="D834" s="7"/>
      <c r="E834" s="7"/>
      <c r="J834" s="7"/>
    </row>
    <row r="835" spans="1:10" x14ac:dyDescent="0.3">
      <c r="A835" s="1">
        <v>40969</v>
      </c>
      <c r="B835" s="1"/>
      <c r="C835" s="8"/>
      <c r="D835" s="7"/>
      <c r="E835" s="7"/>
      <c r="J835" s="7"/>
    </row>
    <row r="836" spans="1:10" x14ac:dyDescent="0.3">
      <c r="A836" s="1">
        <v>41000</v>
      </c>
      <c r="B836" s="1"/>
      <c r="C836" s="8"/>
      <c r="D836" s="7"/>
      <c r="E836" s="7"/>
      <c r="J836" s="7"/>
    </row>
    <row r="837" spans="1:10" x14ac:dyDescent="0.3">
      <c r="A837" s="1">
        <v>41030</v>
      </c>
      <c r="B837" s="1"/>
      <c r="C837" s="8"/>
      <c r="D837" s="7"/>
      <c r="E837" s="7"/>
      <c r="J837" s="7"/>
    </row>
    <row r="838" spans="1:10" x14ac:dyDescent="0.3">
      <c r="A838" s="1">
        <v>41061</v>
      </c>
      <c r="B838" s="1"/>
      <c r="C838" s="8"/>
      <c r="D838" s="7"/>
      <c r="E838" s="7"/>
      <c r="J838" s="7"/>
    </row>
    <row r="839" spans="1:10" x14ac:dyDescent="0.3">
      <c r="A839" s="1">
        <v>41091</v>
      </c>
      <c r="B839" s="1"/>
      <c r="C839" s="8"/>
      <c r="D839" s="7"/>
      <c r="E839" s="7"/>
      <c r="J839" s="7"/>
    </row>
    <row r="840" spans="1:10" x14ac:dyDescent="0.3">
      <c r="A840" s="1">
        <v>41122</v>
      </c>
      <c r="B840" s="1"/>
      <c r="C840" s="8"/>
      <c r="D840" s="7"/>
      <c r="E840" s="7"/>
      <c r="J840" s="7"/>
    </row>
    <row r="841" spans="1:10" x14ac:dyDescent="0.3">
      <c r="A841" s="1">
        <v>41153</v>
      </c>
      <c r="B841" s="1"/>
      <c r="C841" s="8"/>
      <c r="D841" s="7"/>
      <c r="E841" s="7"/>
      <c r="J841" s="7"/>
    </row>
    <row r="842" spans="1:10" x14ac:dyDescent="0.3">
      <c r="A842" s="1">
        <v>41183</v>
      </c>
      <c r="B842" s="1"/>
      <c r="C842" s="8"/>
      <c r="D842" s="7"/>
      <c r="E842" s="7"/>
      <c r="J842" s="7"/>
    </row>
    <row r="843" spans="1:10" x14ac:dyDescent="0.3">
      <c r="A843" s="1">
        <v>41214</v>
      </c>
      <c r="B843" s="1"/>
      <c r="C843" s="8"/>
      <c r="D843" s="7"/>
      <c r="E843" s="7"/>
      <c r="J843" s="7"/>
    </row>
    <row r="844" spans="1:10" x14ac:dyDescent="0.3">
      <c r="A844" s="1">
        <v>41244</v>
      </c>
      <c r="B844" s="1"/>
      <c r="C844" s="8"/>
      <c r="D844" s="7"/>
      <c r="E844" s="7"/>
      <c r="J844" s="7"/>
    </row>
    <row r="845" spans="1:10" x14ac:dyDescent="0.3">
      <c r="A845" s="1">
        <v>41275</v>
      </c>
      <c r="B845" s="1"/>
      <c r="C845" s="8"/>
      <c r="D845" s="7"/>
      <c r="E845" s="7"/>
      <c r="J845" s="7"/>
    </row>
    <row r="846" spans="1:10" x14ac:dyDescent="0.3">
      <c r="A846" s="1">
        <v>41306</v>
      </c>
      <c r="B846" s="1"/>
      <c r="C846" s="8"/>
      <c r="D846" s="7"/>
      <c r="E846" s="7"/>
      <c r="J846" s="7"/>
    </row>
    <row r="847" spans="1:10" x14ac:dyDescent="0.3">
      <c r="A847" s="1">
        <v>41334</v>
      </c>
      <c r="B847" s="1"/>
      <c r="C847" s="8"/>
      <c r="D847" s="7"/>
      <c r="E847" s="7"/>
      <c r="J847" s="7"/>
    </row>
    <row r="848" spans="1:10" x14ac:dyDescent="0.3">
      <c r="A848" s="1">
        <v>41365</v>
      </c>
      <c r="B848" s="1"/>
      <c r="C848" s="8"/>
      <c r="D848" s="7"/>
      <c r="E848" s="7"/>
      <c r="J848" s="7"/>
    </row>
    <row r="849" spans="1:10" x14ac:dyDescent="0.3">
      <c r="A849" s="1">
        <v>41395</v>
      </c>
      <c r="B849" s="1"/>
      <c r="C849" s="8"/>
      <c r="D849" s="7"/>
      <c r="E849" s="7"/>
      <c r="J849" s="7"/>
    </row>
    <row r="850" spans="1:10" x14ac:dyDescent="0.3">
      <c r="A850" s="1">
        <v>41426</v>
      </c>
      <c r="B850" s="1"/>
      <c r="C850" s="8"/>
      <c r="D850" s="7"/>
      <c r="E850" s="7"/>
      <c r="J850" s="7"/>
    </row>
    <row r="851" spans="1:10" x14ac:dyDescent="0.3">
      <c r="A851" s="1">
        <v>41456</v>
      </c>
      <c r="B851" s="1"/>
      <c r="C851" s="8"/>
      <c r="D851" s="7"/>
      <c r="E851" s="7"/>
      <c r="J851" s="7"/>
    </row>
    <row r="852" spans="1:10" x14ac:dyDescent="0.3">
      <c r="A852" s="1">
        <v>41487</v>
      </c>
      <c r="B852" s="1"/>
      <c r="C852" s="8"/>
      <c r="D852" s="7"/>
      <c r="E852" s="7"/>
      <c r="J852" s="7"/>
    </row>
    <row r="853" spans="1:10" x14ac:dyDescent="0.3">
      <c r="A853" s="1">
        <v>41518</v>
      </c>
      <c r="B853" s="1"/>
      <c r="C853" s="8"/>
      <c r="D853" s="7"/>
      <c r="E853" s="7"/>
      <c r="J853" s="7"/>
    </row>
    <row r="854" spans="1:10" x14ac:dyDescent="0.3">
      <c r="A854" s="1">
        <v>41548</v>
      </c>
      <c r="B854" s="1"/>
      <c r="C854" s="8"/>
      <c r="D854" s="7"/>
      <c r="E854" s="7"/>
      <c r="J854" s="7"/>
    </row>
    <row r="855" spans="1:10" x14ac:dyDescent="0.3">
      <c r="A855" s="1">
        <v>41579</v>
      </c>
      <c r="B855" s="1"/>
      <c r="C855" s="8"/>
      <c r="D855" s="7"/>
      <c r="E855" s="7"/>
      <c r="J855" s="7"/>
    </row>
    <row r="856" spans="1:10" x14ac:dyDescent="0.3">
      <c r="A856" s="1">
        <v>41609</v>
      </c>
      <c r="B856" s="1"/>
      <c r="C856" s="8"/>
      <c r="D856" s="7"/>
      <c r="E856" s="7"/>
      <c r="J856" s="7"/>
    </row>
    <row r="857" spans="1:10" x14ac:dyDescent="0.3">
      <c r="A857" s="1">
        <v>41640</v>
      </c>
      <c r="B857" s="1"/>
      <c r="C857" s="8"/>
      <c r="D857" s="7"/>
      <c r="E857" s="7"/>
      <c r="J857" s="7"/>
    </row>
    <row r="858" spans="1:10" x14ac:dyDescent="0.3">
      <c r="A858" s="1">
        <v>41671</v>
      </c>
      <c r="B858" s="1"/>
      <c r="C858" s="8"/>
      <c r="D858" s="7"/>
      <c r="E858" s="7"/>
      <c r="J858" s="7"/>
    </row>
    <row r="859" spans="1:10" x14ac:dyDescent="0.3">
      <c r="A859" s="1">
        <v>41699</v>
      </c>
      <c r="B859" s="1"/>
      <c r="C859" s="8"/>
      <c r="D859" s="7"/>
      <c r="E859" s="7"/>
      <c r="J859" s="7"/>
    </row>
    <row r="860" spans="1:10" x14ac:dyDescent="0.3">
      <c r="A860" s="1">
        <v>41730</v>
      </c>
      <c r="B860" s="1"/>
      <c r="C860" s="8"/>
      <c r="D860" s="7"/>
      <c r="E860" s="7"/>
      <c r="J860" s="7"/>
    </row>
    <row r="861" spans="1:10" x14ac:dyDescent="0.3">
      <c r="A861" s="1">
        <v>41760</v>
      </c>
      <c r="B861" s="1"/>
      <c r="C861" s="8"/>
      <c r="D861" s="7"/>
      <c r="E861" s="7"/>
      <c r="J861" s="7"/>
    </row>
    <row r="862" spans="1:10" x14ac:dyDescent="0.3">
      <c r="A862" s="1">
        <v>41791</v>
      </c>
      <c r="B862" s="1"/>
      <c r="C862" s="8"/>
      <c r="D862" s="7"/>
      <c r="E862" s="7"/>
      <c r="J862" s="7"/>
    </row>
    <row r="863" spans="1:10" x14ac:dyDescent="0.3">
      <c r="A863" s="1">
        <v>41821</v>
      </c>
      <c r="B863" s="1"/>
      <c r="C863" s="8"/>
      <c r="D863" s="7"/>
      <c r="E863" s="7"/>
      <c r="J863" s="7"/>
    </row>
    <row r="864" spans="1:10" x14ac:dyDescent="0.3">
      <c r="A864" s="1">
        <v>41852</v>
      </c>
      <c r="B864" s="1"/>
      <c r="C864" s="8"/>
      <c r="D864" s="7"/>
      <c r="E864" s="7"/>
      <c r="J864" s="7"/>
    </row>
    <row r="865" spans="1:10" x14ac:dyDescent="0.3">
      <c r="A865" s="1">
        <v>41883</v>
      </c>
      <c r="B865" s="1"/>
      <c r="C865" s="8"/>
      <c r="D865" s="7"/>
      <c r="E865" s="7"/>
      <c r="J865" s="7"/>
    </row>
    <row r="866" spans="1:10" x14ac:dyDescent="0.3">
      <c r="A866" s="1">
        <v>41913</v>
      </c>
      <c r="B866" s="1"/>
      <c r="C866" s="8"/>
      <c r="D866" s="7"/>
      <c r="E866" s="7"/>
      <c r="J866" s="7"/>
    </row>
    <row r="867" spans="1:10" x14ac:dyDescent="0.3">
      <c r="A867" s="1">
        <v>41944</v>
      </c>
      <c r="B867" s="1"/>
      <c r="C867" s="8"/>
      <c r="D867" s="7"/>
      <c r="E867" s="7"/>
      <c r="J867" s="7"/>
    </row>
    <row r="868" spans="1:10" x14ac:dyDescent="0.3">
      <c r="A868" s="1">
        <v>41974</v>
      </c>
      <c r="B868" s="1"/>
      <c r="C868" s="8"/>
      <c r="D868" s="7"/>
      <c r="E868" s="7"/>
      <c r="J868" s="7"/>
    </row>
    <row r="869" spans="1:10" x14ac:dyDescent="0.3">
      <c r="A869" s="1">
        <v>42005</v>
      </c>
      <c r="B869" s="1"/>
      <c r="C869" s="8"/>
      <c r="D869" s="7"/>
      <c r="E869" s="7"/>
      <c r="J869" s="7"/>
    </row>
    <row r="870" spans="1:10" x14ac:dyDescent="0.3">
      <c r="A870" s="1">
        <v>42036</v>
      </c>
      <c r="B870" s="1"/>
      <c r="C870" s="8"/>
      <c r="D870" s="7"/>
      <c r="E870" s="7"/>
      <c r="J870" s="7"/>
    </row>
    <row r="871" spans="1:10" x14ac:dyDescent="0.3">
      <c r="A871" s="1">
        <v>42064</v>
      </c>
      <c r="B871" s="1"/>
      <c r="C871" s="8"/>
      <c r="D871" s="7"/>
      <c r="E871" s="7"/>
      <c r="J871" s="7"/>
    </row>
    <row r="872" spans="1:10" x14ac:dyDescent="0.3">
      <c r="A872" s="1">
        <v>42095</v>
      </c>
      <c r="B872" s="1"/>
      <c r="C872" s="8"/>
      <c r="D872" s="7"/>
      <c r="E872" s="7"/>
      <c r="J872" s="7"/>
    </row>
    <row r="873" spans="1:10" x14ac:dyDescent="0.3">
      <c r="A873" s="1">
        <v>42125</v>
      </c>
      <c r="B873" s="1"/>
      <c r="C873" s="8"/>
      <c r="D873" s="7"/>
      <c r="E873" s="7"/>
      <c r="J873" s="7"/>
    </row>
    <row r="874" spans="1:10" x14ac:dyDescent="0.3">
      <c r="A874" s="1">
        <v>42156</v>
      </c>
      <c r="B874" s="1"/>
      <c r="C874" s="8"/>
      <c r="D874" s="7"/>
      <c r="E874" s="7"/>
      <c r="J874" s="7"/>
    </row>
    <row r="875" spans="1:10" x14ac:dyDescent="0.3">
      <c r="A875" s="1">
        <v>42186</v>
      </c>
      <c r="B875" s="1"/>
      <c r="C875" s="8"/>
      <c r="D875" s="7"/>
      <c r="E875" s="7"/>
      <c r="J875" s="7"/>
    </row>
    <row r="876" spans="1:10" x14ac:dyDescent="0.3">
      <c r="A876" s="1">
        <v>42217</v>
      </c>
      <c r="B876" s="1"/>
      <c r="C876" s="8"/>
      <c r="D876" s="7"/>
      <c r="E876" s="7"/>
      <c r="J876" s="7"/>
    </row>
    <row r="877" spans="1:10" x14ac:dyDescent="0.3">
      <c r="A877" s="1">
        <v>42248</v>
      </c>
      <c r="B877" s="1"/>
      <c r="C877" s="8"/>
      <c r="D877" s="7"/>
      <c r="E877" s="7"/>
      <c r="J877" s="7"/>
    </row>
    <row r="878" spans="1:10" x14ac:dyDescent="0.3">
      <c r="A878" s="1">
        <v>42278</v>
      </c>
      <c r="B878" s="1"/>
      <c r="C878" s="8"/>
      <c r="D878" s="7"/>
      <c r="E878" s="7"/>
      <c r="J878" s="7"/>
    </row>
    <row r="879" spans="1:10" x14ac:dyDescent="0.3">
      <c r="A879" s="1">
        <v>42309</v>
      </c>
      <c r="B879" s="1"/>
      <c r="C879" s="8"/>
      <c r="D879" s="7"/>
      <c r="E879" s="7"/>
      <c r="J879" s="7"/>
    </row>
    <row r="880" spans="1:10" x14ac:dyDescent="0.3">
      <c r="A880" s="1">
        <v>42339</v>
      </c>
      <c r="B880" s="1"/>
      <c r="C880" s="8"/>
      <c r="D880" s="7"/>
      <c r="E880" s="7"/>
      <c r="J880" s="7"/>
    </row>
    <row r="881" spans="1:10" x14ac:dyDescent="0.3">
      <c r="A881" s="1">
        <v>42370</v>
      </c>
      <c r="B881" s="1"/>
      <c r="C881" s="8"/>
      <c r="D881" s="7"/>
      <c r="E881" s="7"/>
      <c r="J881" s="7"/>
    </row>
    <row r="882" spans="1:10" x14ac:dyDescent="0.3">
      <c r="A882" s="1">
        <v>42401</v>
      </c>
      <c r="B882" s="1"/>
      <c r="C882" s="8"/>
      <c r="D882" s="7"/>
      <c r="E882" s="7"/>
      <c r="J882" s="7"/>
    </row>
    <row r="883" spans="1:10" x14ac:dyDescent="0.3">
      <c r="A883" s="1">
        <v>42430</v>
      </c>
      <c r="B883" s="1"/>
      <c r="C883" s="8"/>
      <c r="D883" s="7"/>
      <c r="E883" s="7"/>
      <c r="J883" s="7"/>
    </row>
    <row r="884" spans="1:10" x14ac:dyDescent="0.3">
      <c r="A884" s="1">
        <v>42461</v>
      </c>
      <c r="B884" s="1"/>
      <c r="C884" s="8"/>
      <c r="D884" s="7"/>
      <c r="E884" s="7"/>
      <c r="J884" s="7"/>
    </row>
    <row r="885" spans="1:10" x14ac:dyDescent="0.3">
      <c r="A885" s="1">
        <v>42491</v>
      </c>
      <c r="B885" s="1"/>
      <c r="C885" s="8"/>
      <c r="D885" s="7"/>
      <c r="E885" s="7"/>
      <c r="J885" s="7"/>
    </row>
    <row r="886" spans="1:10" x14ac:dyDescent="0.3">
      <c r="A886" s="1">
        <v>42522</v>
      </c>
      <c r="B886" s="1"/>
      <c r="C886" s="8"/>
      <c r="D886" s="7"/>
      <c r="E886" s="7"/>
      <c r="J886" s="7"/>
    </row>
    <row r="887" spans="1:10" x14ac:dyDescent="0.3">
      <c r="A887" s="1">
        <v>42552</v>
      </c>
      <c r="B887" s="1"/>
      <c r="C887" s="8"/>
      <c r="D887" s="7"/>
      <c r="E887" s="7"/>
      <c r="J887" s="7"/>
    </row>
    <row r="888" spans="1:10" x14ac:dyDescent="0.3">
      <c r="A888" s="1">
        <v>42583</v>
      </c>
      <c r="B888" s="1"/>
      <c r="C888" s="8"/>
      <c r="D888" s="7"/>
      <c r="E888" s="7"/>
      <c r="J888" s="7"/>
    </row>
    <row r="889" spans="1:10" x14ac:dyDescent="0.3">
      <c r="A889" s="1">
        <v>42614</v>
      </c>
      <c r="B889" s="1"/>
      <c r="C889" s="8"/>
      <c r="D889" s="7"/>
      <c r="E889" s="7"/>
      <c r="J889" s="7"/>
    </row>
    <row r="890" spans="1:10" x14ac:dyDescent="0.3">
      <c r="A890" s="1">
        <v>42644</v>
      </c>
      <c r="B890" s="1"/>
      <c r="C890" s="8"/>
      <c r="D890" s="7"/>
      <c r="E890" s="7"/>
      <c r="J890" s="7"/>
    </row>
    <row r="891" spans="1:10" x14ac:dyDescent="0.3">
      <c r="A891" s="1">
        <v>42675</v>
      </c>
      <c r="B891" s="1"/>
      <c r="C891" s="8"/>
      <c r="D891" s="7"/>
      <c r="E891" s="7"/>
      <c r="J891" s="7"/>
    </row>
    <row r="892" spans="1:10" x14ac:dyDescent="0.3">
      <c r="A892" s="1">
        <v>42705</v>
      </c>
      <c r="B892" s="1"/>
      <c r="C892" s="8"/>
      <c r="D892" s="7"/>
      <c r="E892" s="7"/>
      <c r="J892" s="7"/>
    </row>
    <row r="893" spans="1:10" x14ac:dyDescent="0.3">
      <c r="A893" s="1">
        <v>42736</v>
      </c>
      <c r="B893" s="1"/>
      <c r="C893" s="8"/>
      <c r="D893" s="7"/>
      <c r="E893" s="7"/>
      <c r="J893" s="7"/>
    </row>
    <row r="894" spans="1:10" x14ac:dyDescent="0.3">
      <c r="A894" s="1">
        <v>42767</v>
      </c>
      <c r="B894" s="1"/>
      <c r="C894" s="8"/>
      <c r="D894" s="7"/>
      <c r="E894" s="7"/>
      <c r="J894" s="7"/>
    </row>
    <row r="895" spans="1:10" x14ac:dyDescent="0.3">
      <c r="A895" s="1">
        <v>42795</v>
      </c>
      <c r="B895" s="1"/>
      <c r="C895" s="8"/>
      <c r="D895" s="7"/>
      <c r="E895" s="7"/>
      <c r="J895" s="7"/>
    </row>
    <row r="896" spans="1:10" x14ac:dyDescent="0.3">
      <c r="A896" s="1">
        <v>42826</v>
      </c>
      <c r="B896" s="1"/>
      <c r="C896" s="8"/>
      <c r="D896" s="7"/>
      <c r="E896" s="7"/>
      <c r="J896" s="7"/>
    </row>
    <row r="897" spans="1:10" x14ac:dyDescent="0.3">
      <c r="A897" s="1">
        <v>42856</v>
      </c>
      <c r="B897" s="1"/>
      <c r="C897" s="8"/>
      <c r="D897" s="7"/>
      <c r="E897" s="7"/>
      <c r="J897" s="7"/>
    </row>
    <row r="898" spans="1:10" x14ac:dyDescent="0.3">
      <c r="A898" s="1">
        <v>42887</v>
      </c>
      <c r="B898" s="1"/>
      <c r="C898" s="8"/>
      <c r="D898" s="7"/>
      <c r="E898" s="7"/>
      <c r="J898" s="7"/>
    </row>
    <row r="899" spans="1:10" x14ac:dyDescent="0.3">
      <c r="A899" s="1">
        <v>42917</v>
      </c>
      <c r="B899" s="1"/>
      <c r="C899" s="8"/>
      <c r="D899" s="7"/>
      <c r="E899" s="7"/>
      <c r="J899" s="7"/>
    </row>
    <row r="900" spans="1:10" x14ac:dyDescent="0.3">
      <c r="A900" s="1">
        <v>42948</v>
      </c>
      <c r="B900" s="1"/>
      <c r="C900" s="8"/>
      <c r="D900" s="7"/>
      <c r="E900" s="7"/>
      <c r="J900" s="7"/>
    </row>
    <row r="901" spans="1:10" x14ac:dyDescent="0.3">
      <c r="A901" s="1">
        <v>42979</v>
      </c>
      <c r="B901" s="1"/>
      <c r="C901" s="8"/>
      <c r="D901" s="7"/>
      <c r="E901" s="7"/>
      <c r="J901" s="7"/>
    </row>
    <row r="902" spans="1:10" x14ac:dyDescent="0.3">
      <c r="A902" s="1">
        <v>43009</v>
      </c>
      <c r="B902" s="1"/>
      <c r="C902" s="8"/>
      <c r="D902" s="7"/>
      <c r="E902" s="7"/>
      <c r="J902" s="7"/>
    </row>
    <row r="903" spans="1:10" x14ac:dyDescent="0.3">
      <c r="A903" s="1">
        <v>43040</v>
      </c>
      <c r="B903" s="1"/>
      <c r="C903" s="8"/>
      <c r="D903" s="7"/>
      <c r="E903" s="7"/>
      <c r="J903" s="7"/>
    </row>
    <row r="904" spans="1:10" x14ac:dyDescent="0.3">
      <c r="A904" s="1">
        <v>43070</v>
      </c>
      <c r="B904" s="1"/>
      <c r="C904" s="8"/>
      <c r="D904" s="7"/>
      <c r="E904" s="7"/>
      <c r="J904" s="7"/>
    </row>
    <row r="905" spans="1:10" x14ac:dyDescent="0.3">
      <c r="A905" s="1">
        <v>43101</v>
      </c>
      <c r="B905" s="1"/>
      <c r="C905" s="8"/>
      <c r="D905" s="7"/>
      <c r="E905" s="7"/>
      <c r="J905" s="7"/>
    </row>
    <row r="906" spans="1:10" x14ac:dyDescent="0.3">
      <c r="A906" s="1">
        <v>43132</v>
      </c>
      <c r="B906" s="1"/>
      <c r="C906" s="8"/>
      <c r="D906" s="7"/>
      <c r="E906" s="7"/>
      <c r="J906" s="7"/>
    </row>
    <row r="907" spans="1:10" x14ac:dyDescent="0.3">
      <c r="A907" s="1">
        <v>43160</v>
      </c>
      <c r="B907" s="1"/>
      <c r="C907" s="8"/>
      <c r="D907" s="7"/>
      <c r="E907" s="7"/>
      <c r="J907" s="7"/>
    </row>
    <row r="908" spans="1:10" x14ac:dyDescent="0.3">
      <c r="A908" s="1">
        <v>43191</v>
      </c>
      <c r="B908" s="1"/>
      <c r="C908" s="8"/>
      <c r="D908" s="7"/>
      <c r="E908" s="7"/>
      <c r="J908" s="7"/>
    </row>
    <row r="909" spans="1:10" x14ac:dyDescent="0.3">
      <c r="A909" s="1">
        <v>43221</v>
      </c>
      <c r="B909" s="1"/>
      <c r="C909" s="8"/>
      <c r="D909" s="7"/>
      <c r="E909" s="7"/>
      <c r="J909" s="7"/>
    </row>
    <row r="910" spans="1:10" x14ac:dyDescent="0.3">
      <c r="A910" s="1">
        <v>43252</v>
      </c>
      <c r="B910" s="1"/>
      <c r="C910" s="8"/>
      <c r="D910" s="7"/>
      <c r="E910" s="7"/>
      <c r="J910" s="7"/>
    </row>
    <row r="911" spans="1:10" x14ac:dyDescent="0.3">
      <c r="A911" s="1">
        <v>43282</v>
      </c>
      <c r="B911" s="1"/>
      <c r="C911" s="8"/>
      <c r="D911" s="7"/>
      <c r="E911" s="7"/>
      <c r="J911" s="7"/>
    </row>
    <row r="912" spans="1:10" x14ac:dyDescent="0.3">
      <c r="A912" s="1">
        <v>43313</v>
      </c>
      <c r="B912" s="1"/>
      <c r="C912" s="8"/>
      <c r="D912" s="7"/>
      <c r="E912" s="7"/>
      <c r="J912" s="7"/>
    </row>
    <row r="913" spans="1:10" x14ac:dyDescent="0.3">
      <c r="A913" s="1">
        <v>43344</v>
      </c>
      <c r="B913" s="1"/>
      <c r="C913" s="8"/>
      <c r="D913" s="7"/>
      <c r="E913" s="7"/>
      <c r="J913" s="7"/>
    </row>
    <row r="914" spans="1:10" x14ac:dyDescent="0.3">
      <c r="A914" s="1">
        <v>43374</v>
      </c>
      <c r="B914" s="1"/>
      <c r="C914" s="8"/>
      <c r="D914" s="7"/>
      <c r="E914" s="7"/>
      <c r="J914" s="7"/>
    </row>
    <row r="915" spans="1:10" x14ac:dyDescent="0.3">
      <c r="A915" s="1">
        <v>43405</v>
      </c>
      <c r="B915" s="1"/>
      <c r="C915" s="8"/>
      <c r="D915" s="7"/>
      <c r="E915" s="7"/>
      <c r="J915" s="7"/>
    </row>
    <row r="916" spans="1:10" x14ac:dyDescent="0.3">
      <c r="A916" s="1">
        <v>43435</v>
      </c>
      <c r="B916" s="1"/>
      <c r="C916" s="8"/>
      <c r="D916" s="7"/>
      <c r="E916" s="7"/>
      <c r="J916" s="7"/>
    </row>
    <row r="917" spans="1:10" x14ac:dyDescent="0.3">
      <c r="A917" s="1">
        <v>43466</v>
      </c>
      <c r="B917" s="1"/>
      <c r="C917" s="8"/>
      <c r="D917" s="7"/>
      <c r="E917" s="7"/>
      <c r="J917" s="7"/>
    </row>
    <row r="918" spans="1:10" x14ac:dyDescent="0.3">
      <c r="A918" s="1">
        <v>43497</v>
      </c>
      <c r="B918" s="1"/>
      <c r="C918" s="8"/>
      <c r="D918" s="7"/>
      <c r="E918" s="7"/>
      <c r="J918" s="7"/>
    </row>
    <row r="919" spans="1:10" x14ac:dyDescent="0.3">
      <c r="A919" s="1">
        <v>43525</v>
      </c>
      <c r="B919" s="1"/>
      <c r="C919" s="8"/>
      <c r="D919" s="7"/>
      <c r="E919" s="7"/>
      <c r="J919" s="7"/>
    </row>
    <row r="920" spans="1:10" x14ac:dyDescent="0.3">
      <c r="A920" s="1">
        <v>43556</v>
      </c>
      <c r="B920" s="1"/>
      <c r="C920" s="8"/>
      <c r="D920" s="7"/>
      <c r="E920" s="7"/>
      <c r="J920" s="7"/>
    </row>
    <row r="921" spans="1:10" x14ac:dyDescent="0.3">
      <c r="A921" s="1">
        <v>43586</v>
      </c>
      <c r="B921" s="1"/>
      <c r="C921" s="8"/>
      <c r="D921" s="7"/>
      <c r="E921" s="7"/>
      <c r="J921" s="7"/>
    </row>
    <row r="922" spans="1:10" x14ac:dyDescent="0.3">
      <c r="A922" s="1">
        <v>43617</v>
      </c>
      <c r="B922" s="1"/>
      <c r="C922" s="8"/>
      <c r="D922" s="7"/>
      <c r="E922" s="7"/>
      <c r="J922" s="7"/>
    </row>
    <row r="923" spans="1:10" x14ac:dyDescent="0.3">
      <c r="A923" s="1">
        <v>43647</v>
      </c>
      <c r="B923" s="1"/>
      <c r="C923" s="8"/>
      <c r="D923" s="7"/>
      <c r="E923" s="7"/>
      <c r="J923" s="7"/>
    </row>
    <row r="924" spans="1:10" x14ac:dyDescent="0.3">
      <c r="A924" s="1">
        <v>43678</v>
      </c>
      <c r="B924" s="1"/>
      <c r="C924" s="8"/>
      <c r="D924" s="7"/>
      <c r="E924" s="7"/>
      <c r="J924" s="7"/>
    </row>
    <row r="925" spans="1:10" x14ac:dyDescent="0.3">
      <c r="A925" s="1">
        <v>43709</v>
      </c>
      <c r="B925" s="1"/>
      <c r="C925" s="8"/>
      <c r="D925" s="7"/>
      <c r="E925" s="7"/>
      <c r="J925" s="7"/>
    </row>
    <row r="926" spans="1:10" x14ac:dyDescent="0.3">
      <c r="A926" s="1">
        <v>43739</v>
      </c>
      <c r="B926" s="1"/>
      <c r="C926" s="8"/>
      <c r="D926" s="7"/>
      <c r="E926" s="7"/>
      <c r="J926" s="7"/>
    </row>
    <row r="927" spans="1:10" x14ac:dyDescent="0.3">
      <c r="A927" s="1">
        <v>43770</v>
      </c>
      <c r="B927" s="1"/>
      <c r="C927" s="8"/>
      <c r="D927" s="7"/>
      <c r="E927" s="7"/>
      <c r="J927" s="7"/>
    </row>
    <row r="928" spans="1:10" x14ac:dyDescent="0.3">
      <c r="A928" s="1">
        <v>43800</v>
      </c>
      <c r="B928" s="1"/>
      <c r="C928" s="8"/>
      <c r="D928" s="7"/>
      <c r="E928" s="7"/>
      <c r="J928" s="7"/>
    </row>
    <row r="929" spans="1:10" x14ac:dyDescent="0.3">
      <c r="A929" s="1">
        <v>43831</v>
      </c>
      <c r="B929" s="1"/>
      <c r="C929" s="8"/>
      <c r="D929" s="7"/>
      <c r="E929" s="7"/>
      <c r="J929" s="7"/>
    </row>
    <row r="930" spans="1:10" x14ac:dyDescent="0.3">
      <c r="A930" s="1">
        <v>43862</v>
      </c>
      <c r="B930" s="1"/>
      <c r="C930" s="8"/>
      <c r="D930" s="7"/>
      <c r="E930" s="7"/>
      <c r="J930" s="7"/>
    </row>
    <row r="931" spans="1:10" x14ac:dyDescent="0.3">
      <c r="A931" s="1">
        <v>43891</v>
      </c>
      <c r="B931" s="1"/>
      <c r="C931" s="8"/>
      <c r="D931" s="7"/>
      <c r="E931" s="7"/>
      <c r="J931" s="7"/>
    </row>
    <row r="932" spans="1:10" x14ac:dyDescent="0.3">
      <c r="A932" s="1">
        <v>43922</v>
      </c>
      <c r="B932" s="1"/>
      <c r="C932" s="8"/>
      <c r="D932" s="7"/>
      <c r="E932" s="7"/>
      <c r="J932" s="7"/>
    </row>
    <row r="933" spans="1:10" x14ac:dyDescent="0.3">
      <c r="A933" s="1">
        <v>43952</v>
      </c>
      <c r="B933" s="1"/>
      <c r="C933" s="8"/>
      <c r="D933" s="7"/>
      <c r="E933" s="7"/>
      <c r="J933" s="7"/>
    </row>
    <row r="934" spans="1:10" x14ac:dyDescent="0.3">
      <c r="A934" s="1">
        <v>43983</v>
      </c>
      <c r="B934" s="1"/>
      <c r="C934" s="8"/>
      <c r="D934" s="7"/>
      <c r="E934" s="7"/>
      <c r="J934" s="7"/>
    </row>
    <row r="935" spans="1:10" x14ac:dyDescent="0.3">
      <c r="A935" s="1">
        <v>44013</v>
      </c>
      <c r="B935" s="1"/>
      <c r="C935" s="8"/>
      <c r="D935" s="7"/>
      <c r="E935" s="7"/>
      <c r="J935" s="7"/>
    </row>
    <row r="936" spans="1:10" x14ac:dyDescent="0.3">
      <c r="A936" s="1">
        <v>44044</v>
      </c>
      <c r="B936" s="1"/>
      <c r="C936" s="8"/>
      <c r="D936" s="7"/>
      <c r="E936" s="7"/>
      <c r="J936" s="7"/>
    </row>
    <row r="937" spans="1:10" x14ac:dyDescent="0.3">
      <c r="A937" s="1">
        <v>44075</v>
      </c>
      <c r="B937" s="1"/>
      <c r="C937" s="8"/>
      <c r="D937" s="7"/>
      <c r="E937" s="7"/>
      <c r="J937" s="7"/>
    </row>
    <row r="938" spans="1:10" x14ac:dyDescent="0.3">
      <c r="A938" s="1">
        <v>44105</v>
      </c>
      <c r="B938" s="1"/>
      <c r="C938" s="8"/>
      <c r="D938" s="7"/>
      <c r="E938" s="7"/>
      <c r="J938" s="7"/>
    </row>
    <row r="939" spans="1:10" x14ac:dyDescent="0.3">
      <c r="A939" s="1">
        <v>44136</v>
      </c>
      <c r="B939" s="1"/>
      <c r="C939" s="8"/>
      <c r="D939" s="7"/>
      <c r="E939" s="7"/>
      <c r="J939" s="7"/>
    </row>
    <row r="940" spans="1:10" x14ac:dyDescent="0.3">
      <c r="A940" s="1">
        <v>44166</v>
      </c>
      <c r="B940" s="1"/>
      <c r="C940" s="8"/>
      <c r="D940" s="7"/>
      <c r="E940" s="7"/>
      <c r="J940" s="7"/>
    </row>
    <row r="941" spans="1:10" x14ac:dyDescent="0.3">
      <c r="A941" s="1">
        <v>44197</v>
      </c>
      <c r="B941" s="1"/>
      <c r="C941" s="8"/>
      <c r="D941" s="7"/>
      <c r="E941" s="7"/>
      <c r="J941" s="7"/>
    </row>
    <row r="942" spans="1:10" x14ac:dyDescent="0.3">
      <c r="A942" s="1">
        <v>44228</v>
      </c>
      <c r="B942" s="1"/>
      <c r="C942" s="8"/>
      <c r="D942" s="7"/>
      <c r="E942" s="7"/>
      <c r="J942" s="7"/>
    </row>
    <row r="943" spans="1:10" x14ac:dyDescent="0.3">
      <c r="A943" s="1">
        <v>44256</v>
      </c>
      <c r="B943" s="1"/>
      <c r="C943" s="8"/>
      <c r="D943" s="7"/>
      <c r="E943" s="7"/>
      <c r="J943" s="7"/>
    </row>
    <row r="944" spans="1:10" x14ac:dyDescent="0.3">
      <c r="A944" s="1">
        <v>44287</v>
      </c>
      <c r="B944" s="1"/>
      <c r="C944" s="8"/>
      <c r="D944" s="7"/>
      <c r="E944" s="7"/>
      <c r="J944" s="7"/>
    </row>
    <row r="945" spans="1:10" x14ac:dyDescent="0.3">
      <c r="A945" s="1">
        <v>44317</v>
      </c>
      <c r="B945" s="1"/>
      <c r="C945" s="8"/>
      <c r="D945" s="7"/>
      <c r="E945" s="7"/>
      <c r="J945" s="7"/>
    </row>
    <row r="946" spans="1:10" x14ac:dyDescent="0.3">
      <c r="A946" s="1">
        <v>44348</v>
      </c>
      <c r="B946" s="1"/>
      <c r="C946" s="8"/>
      <c r="D946" s="7"/>
      <c r="E946" s="7"/>
      <c r="J946" s="7"/>
    </row>
    <row r="947" spans="1:10" x14ac:dyDescent="0.3">
      <c r="C947" s="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169D6-9DBA-4097-8478-8D21D577B7E1}">
  <sheetPr>
    <tabColor theme="4" tint="0.59999389629810485"/>
  </sheetPr>
  <dimension ref="A1:S947"/>
  <sheetViews>
    <sheetView zoomScale="55" zoomScaleNormal="55" workbookViewId="0">
      <pane xSplit="1" ySplit="1" topLeftCell="B353" activePane="bottomRight" state="frozen"/>
      <selection activeCell="X346" sqref="X346"/>
      <selection pane="topRight" activeCell="X346" sqref="X346"/>
      <selection pane="bottomLeft" activeCell="X346" sqref="X346"/>
      <selection pane="bottomRight" activeCell="I393" sqref="I393"/>
    </sheetView>
  </sheetViews>
  <sheetFormatPr defaultRowHeight="14.4" x14ac:dyDescent="0.3"/>
  <cols>
    <col min="4" max="11" width="15.88671875" customWidth="1"/>
  </cols>
  <sheetData>
    <row r="1" spans="1:16" s="3" customFormat="1" ht="28.8" x14ac:dyDescent="0.3">
      <c r="A1" s="3" t="s">
        <v>0</v>
      </c>
      <c r="C1" s="3" t="s">
        <v>15</v>
      </c>
      <c r="D1" s="4" t="s">
        <v>448</v>
      </c>
      <c r="E1" s="4" t="s">
        <v>448</v>
      </c>
      <c r="F1" s="4" t="s">
        <v>36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</row>
    <row r="2" spans="1:16" x14ac:dyDescent="0.3">
      <c r="A2" s="1">
        <v>15615</v>
      </c>
      <c r="B2" s="1"/>
      <c r="C2" s="1">
        <v>34486</v>
      </c>
      <c r="D2" s="7">
        <f>+USDBRL!D499</f>
        <v>2292.9623999999999</v>
      </c>
      <c r="E2" s="7">
        <f>+'USD PP 1994'!C989</f>
        <v>100</v>
      </c>
      <c r="F2" s="7">
        <f>+'BRL e USD Chart 99'!F2</f>
        <v>1</v>
      </c>
      <c r="G2" s="7">
        <v>100</v>
      </c>
      <c r="H2" s="7">
        <v>100</v>
      </c>
      <c r="I2" s="7">
        <v>100</v>
      </c>
      <c r="J2" s="7">
        <v>100</v>
      </c>
      <c r="K2" s="7">
        <v>100</v>
      </c>
    </row>
    <row r="3" spans="1:16" x14ac:dyDescent="0.3">
      <c r="A3" s="1">
        <v>15646</v>
      </c>
      <c r="B3" s="1"/>
      <c r="C3" s="1">
        <v>34516</v>
      </c>
      <c r="D3" s="7">
        <f>+USDBRL!D500</f>
        <v>0.92904999999999993</v>
      </c>
      <c r="E3" s="7">
        <f>+'USD PP 1994'!C990</f>
        <v>99.704142011834335</v>
      </c>
      <c r="F3" s="7">
        <f>+'BRL e USD Chart 99'!F3</f>
        <v>1.065239053254438</v>
      </c>
      <c r="G3" s="7">
        <v>98.202887164882654</v>
      </c>
      <c r="H3" s="7">
        <v>87.711604245241659</v>
      </c>
      <c r="I3" s="7">
        <v>83.201597470671445</v>
      </c>
      <c r="J3" s="7">
        <v>74.560095436922168</v>
      </c>
      <c r="K3" s="7">
        <v>93.501636278634862</v>
      </c>
      <c r="P3" s="5">
        <f>5.2/4.9-1</f>
        <v>6.1224489795918435E-2</v>
      </c>
    </row>
    <row r="4" spans="1:16" x14ac:dyDescent="0.3">
      <c r="A4" s="1">
        <v>15676</v>
      </c>
      <c r="B4" s="1"/>
      <c r="C4" s="1">
        <v>34547</v>
      </c>
      <c r="D4" s="7">
        <f>+USDBRL!D501</f>
        <v>0.89759999999999995</v>
      </c>
      <c r="E4" s="7">
        <f>+'USD PP 1994'!C991</f>
        <v>99.260355029585796</v>
      </c>
      <c r="F4" s="7">
        <f>+'BRL e USD Chart 99'!F4</f>
        <v>1.0802228891124259</v>
      </c>
      <c r="G4" s="7">
        <v>95.985619357719344</v>
      </c>
      <c r="H4" s="7">
        <v>82.389258167613818</v>
      </c>
      <c r="I4" s="7">
        <v>76.662303022824503</v>
      </c>
      <c r="J4" s="7">
        <v>55.135765316070511</v>
      </c>
      <c r="K4" s="7">
        <v>91.713228326272542</v>
      </c>
    </row>
    <row r="5" spans="1:16" x14ac:dyDescent="0.3">
      <c r="A5" s="1">
        <v>15707</v>
      </c>
      <c r="B5" s="1"/>
      <c r="C5" s="1">
        <v>34578</v>
      </c>
      <c r="D5" s="7">
        <f>+USDBRL!D502</f>
        <v>0.86419999999999997</v>
      </c>
      <c r="E5" s="7">
        <f>+'USD PP 1994'!C992</f>
        <v>98.964497041420131</v>
      </c>
      <c r="F5" s="7">
        <f>+'BRL e USD Chart 99'!F5</f>
        <v>1.0934812969333849</v>
      </c>
      <c r="G5" s="7">
        <v>94.177413027589623</v>
      </c>
      <c r="H5" s="7">
        <v>74.88571002328105</v>
      </c>
      <c r="I5" s="7">
        <v>68.63232141703179</v>
      </c>
      <c r="J5" s="7">
        <v>40.58875538579985</v>
      </c>
      <c r="K5" s="7">
        <v>90.967296495013429</v>
      </c>
    </row>
    <row r="6" spans="1:16" x14ac:dyDescent="0.3">
      <c r="A6" s="1">
        <v>15738</v>
      </c>
      <c r="B6" s="1"/>
      <c r="C6" s="1">
        <v>34608</v>
      </c>
      <c r="D6" s="7">
        <f>+USDBRL!D503</f>
        <v>0.84499999999999997</v>
      </c>
      <c r="E6" s="7">
        <f>+'USD PP 1994'!C993</f>
        <v>98.964497041420131</v>
      </c>
      <c r="F6" s="7">
        <f>+'BRL e USD Chart 99'!F6</f>
        <v>1.1221305069130396</v>
      </c>
      <c r="G6" s="7">
        <v>93.281906723048351</v>
      </c>
      <c r="H6" s="7">
        <v>64.229959707763143</v>
      </c>
      <c r="I6" s="7">
        <v>61.658720166231056</v>
      </c>
      <c r="J6" s="7">
        <v>29.301729270718916</v>
      </c>
      <c r="K6" s="7">
        <v>88.172236594953389</v>
      </c>
    </row>
    <row r="7" spans="1:16" x14ac:dyDescent="0.3">
      <c r="A7" s="1">
        <v>15766</v>
      </c>
      <c r="B7" s="1"/>
      <c r="C7" s="1">
        <v>34639</v>
      </c>
      <c r="D7" s="7">
        <f>+USDBRL!D504</f>
        <v>0.84079999999999999</v>
      </c>
      <c r="E7" s="7">
        <f>+'USD PP 1994'!C994</f>
        <v>98.816568047337284</v>
      </c>
      <c r="F7" s="7">
        <f>+'BRL e USD Chart 99'!F7</f>
        <v>1.1519379161989143</v>
      </c>
      <c r="G7" s="7">
        <v>92.294357102056352</v>
      </c>
      <c r="H7" s="7">
        <v>51.265032889905946</v>
      </c>
      <c r="I7" s="7">
        <v>55.136117469579766</v>
      </c>
      <c r="J7" s="7">
        <v>20.885052937076917</v>
      </c>
      <c r="K7" s="7">
        <v>85.587494268058052</v>
      </c>
    </row>
    <row r="8" spans="1:16" x14ac:dyDescent="0.3">
      <c r="A8" s="1">
        <v>15797</v>
      </c>
      <c r="B8" s="1"/>
      <c r="C8" s="1">
        <v>34669</v>
      </c>
      <c r="D8" s="7">
        <f>+USDBRL!D505</f>
        <v>0.84909999999999997</v>
      </c>
      <c r="E8" s="7">
        <f>+'USD PP 1994'!C995</f>
        <v>98.816568047337284</v>
      </c>
      <c r="F8" s="7">
        <f>+'BRL e USD Chart 99'!F8</f>
        <v>1.1716360545659155</v>
      </c>
      <c r="G8" s="7">
        <v>90.591241757024306</v>
      </c>
      <c r="H8" s="7">
        <v>40.032041925586405</v>
      </c>
      <c r="I8" s="7">
        <v>48.736955245805511</v>
      </c>
      <c r="J8" s="7">
        <v>15.113288180821275</v>
      </c>
      <c r="K8" s="7">
        <v>84.530858536353634</v>
      </c>
    </row>
    <row r="9" spans="1:16" x14ac:dyDescent="0.3">
      <c r="A9" s="1">
        <v>15827</v>
      </c>
      <c r="B9" s="1"/>
      <c r="C9" s="1">
        <v>34700</v>
      </c>
      <c r="D9" s="7">
        <f>+USDBRL!D506</f>
        <v>0.84609999999999996</v>
      </c>
      <c r="E9" s="7">
        <f>+'USD PP 1994'!C996</f>
        <v>98.372781065088759</v>
      </c>
      <c r="F9" s="7">
        <f>+'BRL e USD Chart 99'!F9</f>
        <v>1.1862025776694634</v>
      </c>
      <c r="G9" s="7">
        <v>89.314050830153121</v>
      </c>
      <c r="H9" s="7">
        <v>30.570478751879655</v>
      </c>
      <c r="I9" s="7">
        <v>42.076280105158858</v>
      </c>
      <c r="J9" s="7">
        <v>10.647659701860839</v>
      </c>
      <c r="K9" s="7">
        <v>83.859978706700034</v>
      </c>
    </row>
    <row r="10" spans="1:16" x14ac:dyDescent="0.3">
      <c r="A10" s="1">
        <v>15858</v>
      </c>
      <c r="B10" s="1"/>
      <c r="C10" s="1">
        <v>34731</v>
      </c>
      <c r="D10" s="7">
        <f>+USDBRL!D507</f>
        <v>0.83979999999999999</v>
      </c>
      <c r="E10" s="7">
        <f>+'USD PP 1994'!C997</f>
        <v>98.07692307692308</v>
      </c>
      <c r="F10" s="7">
        <f>+'BRL e USD Chart 99'!F10</f>
        <v>1.194697928641506</v>
      </c>
      <c r="G10" s="7">
        <v>86.645373331541634</v>
      </c>
      <c r="H10" s="7">
        <v>22.506426232702385</v>
      </c>
      <c r="I10" s="7">
        <v>35.489440034715635</v>
      </c>
      <c r="J10" s="7">
        <v>7.2819448104642577</v>
      </c>
      <c r="K10" s="7">
        <v>82.767448387978703</v>
      </c>
    </row>
    <row r="11" spans="1:16" x14ac:dyDescent="0.3">
      <c r="A11" s="1">
        <v>15888</v>
      </c>
      <c r="B11" s="1"/>
      <c r="C11" s="1">
        <v>34759</v>
      </c>
      <c r="D11" s="7">
        <f>+USDBRL!D508</f>
        <v>0.88839999999999997</v>
      </c>
      <c r="E11" s="7">
        <f>+'USD PP 1994'!C998</f>
        <v>97.633136094674569</v>
      </c>
      <c r="F11" s="7">
        <f>+'BRL e USD Chart 99'!F11</f>
        <v>1.2077260825239773</v>
      </c>
      <c r="G11" s="7">
        <v>82.969810716787919</v>
      </c>
      <c r="H11" s="7">
        <v>16.393347099353477</v>
      </c>
      <c r="I11" s="7">
        <v>30.586434572710193</v>
      </c>
      <c r="J11" s="7">
        <v>5.0185698211331902</v>
      </c>
      <c r="K11" s="7">
        <v>81.208249988205154</v>
      </c>
    </row>
    <row r="12" spans="1:16" x14ac:dyDescent="0.3">
      <c r="A12" s="1">
        <v>15919</v>
      </c>
      <c r="B12" s="1"/>
      <c r="C12" s="1">
        <v>34790</v>
      </c>
      <c r="D12" s="7">
        <f>+USDBRL!D509</f>
        <v>0.90649999999999997</v>
      </c>
      <c r="E12" s="7">
        <f>+'USD PP 1994'!C999</f>
        <v>97.33727810650889</v>
      </c>
      <c r="F12" s="7">
        <f>+'BRL e USD Chart 99'!F12</f>
        <v>1.2333251177646756</v>
      </c>
      <c r="G12" s="7">
        <v>75.221949879227495</v>
      </c>
      <c r="H12" s="7">
        <v>11.467086667147088</v>
      </c>
      <c r="I12" s="7">
        <v>25.273867602636088</v>
      </c>
      <c r="J12" s="7">
        <v>3.3290678747152174</v>
      </c>
      <c r="K12" s="7">
        <v>79.11949531196916</v>
      </c>
    </row>
    <row r="13" spans="1:16" x14ac:dyDescent="0.3">
      <c r="A13" s="1">
        <v>15950</v>
      </c>
      <c r="B13" s="1"/>
      <c r="C13" s="1">
        <v>34820</v>
      </c>
      <c r="D13" s="7">
        <f>+USDBRL!D510</f>
        <v>0.89639999999999997</v>
      </c>
      <c r="E13" s="7">
        <f>+'USD PP 1994'!C1000</f>
        <v>97.189349112426044</v>
      </c>
      <c r="F13" s="7">
        <f>+'BRL e USD Chart 99'!F13</f>
        <v>1.2643304988673372</v>
      </c>
      <c r="G13" s="7">
        <v>66.12918670701319</v>
      </c>
      <c r="H13" s="7">
        <v>7.5530804025471534</v>
      </c>
      <c r="I13" s="7">
        <v>20.967203917899525</v>
      </c>
      <c r="J13" s="7"/>
      <c r="K13" s="7">
        <v>77.590953527477851</v>
      </c>
    </row>
    <row r="14" spans="1:16" x14ac:dyDescent="0.3">
      <c r="A14" s="1">
        <v>15980</v>
      </c>
      <c r="B14" s="1"/>
      <c r="C14" s="1">
        <v>34851</v>
      </c>
      <c r="D14" s="7">
        <f>+USDBRL!D511</f>
        <v>0.91300000000000003</v>
      </c>
      <c r="E14" s="7">
        <f>+'USD PP 1994'!C1001</f>
        <v>97.041420118343197</v>
      </c>
      <c r="F14" s="7">
        <f>+'BRL e USD Chart 99'!F14</f>
        <v>1.2909364771704426</v>
      </c>
      <c r="G14" s="7">
        <v>59.425940606589862</v>
      </c>
      <c r="H14" s="7">
        <v>4.3276688263033023</v>
      </c>
      <c r="I14" s="7">
        <v>19.508005133884932</v>
      </c>
      <c r="J14" s="7"/>
      <c r="K14" s="7">
        <v>75.580511910654451</v>
      </c>
    </row>
    <row r="15" spans="1:16" x14ac:dyDescent="0.3">
      <c r="A15" s="1">
        <v>16011</v>
      </c>
      <c r="B15" s="1"/>
      <c r="C15" s="1">
        <v>34881</v>
      </c>
      <c r="D15" s="7">
        <f>+USDBRL!D512</f>
        <v>0.92779999999999996</v>
      </c>
      <c r="E15" s="7">
        <f>+'USD PP 1994'!C1002</f>
        <v>97.041420118343197</v>
      </c>
      <c r="F15" s="7">
        <f>+'BRL e USD Chart 99'!F15</f>
        <v>1.3214025780316649</v>
      </c>
      <c r="G15" s="7">
        <v>53.073091548262809</v>
      </c>
      <c r="H15" s="7">
        <v>2.5432938565487202</v>
      </c>
      <c r="I15" s="7">
        <v>18.199463694267124</v>
      </c>
      <c r="J15" s="7"/>
      <c r="K15" s="7">
        <v>72.869756952038614</v>
      </c>
    </row>
    <row r="16" spans="1:16" x14ac:dyDescent="0.3">
      <c r="A16" s="1">
        <v>16041</v>
      </c>
      <c r="B16" s="1"/>
      <c r="C16" s="1">
        <v>34912</v>
      </c>
      <c r="D16" s="7">
        <f>+USDBRL!D513</f>
        <v>0.94099999999999995</v>
      </c>
      <c r="E16" s="7">
        <f>+'USD PP 1994'!C1003</f>
        <v>96.745562130177532</v>
      </c>
      <c r="F16" s="7">
        <f>+'BRL e USD Chart 99'!F16</f>
        <v>1.3304159133604161</v>
      </c>
      <c r="G16" s="7">
        <v>45.536758085167577</v>
      </c>
      <c r="H16" s="7">
        <v>1.4199619544127742</v>
      </c>
      <c r="I16" s="7">
        <v>17.208267487015057</v>
      </c>
      <c r="J16" s="7"/>
      <c r="K16" s="7">
        <v>71.842410482143976</v>
      </c>
    </row>
    <row r="17" spans="1:11" x14ac:dyDescent="0.3">
      <c r="A17" s="1">
        <v>16072</v>
      </c>
      <c r="B17" s="1"/>
      <c r="C17" s="1">
        <v>34943</v>
      </c>
      <c r="D17" s="7">
        <f>+USDBRL!D514</f>
        <v>0.95179999999999998</v>
      </c>
      <c r="E17" s="7">
        <f>+'USD PP 1994'!C1004</f>
        <v>96.597633136094672</v>
      </c>
      <c r="F17" s="7">
        <f>+'BRL e USD Chart 99'!F17</f>
        <v>1.3415326164823436</v>
      </c>
      <c r="G17" s="7">
        <v>36.000283093657664</v>
      </c>
      <c r="H17" s="7"/>
      <c r="I17" s="7">
        <v>15.675229993637327</v>
      </c>
      <c r="J17" s="7"/>
      <c r="K17" s="7">
        <v>71.314681836553476</v>
      </c>
    </row>
    <row r="18" spans="1:11" x14ac:dyDescent="0.3">
      <c r="A18" s="1">
        <v>16103</v>
      </c>
      <c r="B18" s="1"/>
      <c r="C18" s="1">
        <v>34973</v>
      </c>
      <c r="D18" s="7">
        <f>+USDBRL!D515</f>
        <v>0.95920000000000005</v>
      </c>
      <c r="E18" s="7">
        <f>+'USD PP 1994'!C1005</f>
        <v>96.301775147928993</v>
      </c>
      <c r="F18" s="7">
        <f>+'BRL e USD Chart 99'!F18</f>
        <v>1.35628146304741</v>
      </c>
      <c r="G18" s="7">
        <v>28.400349553216842</v>
      </c>
      <c r="H18" s="7"/>
      <c r="I18" s="7">
        <v>14.083764594463005</v>
      </c>
      <c r="J18" s="7"/>
      <c r="K18" s="7">
        <v>70.274617497589162</v>
      </c>
    </row>
    <row r="19" spans="1:11" x14ac:dyDescent="0.3">
      <c r="A19" s="1">
        <v>16132</v>
      </c>
      <c r="B19" s="1"/>
      <c r="C19" s="1">
        <v>35004</v>
      </c>
      <c r="D19" s="7">
        <f>+USDBRL!D516</f>
        <v>0.96290000000000009</v>
      </c>
      <c r="E19" s="7">
        <f>+'USD PP 1994'!C1006</f>
        <v>96.301775147928993</v>
      </c>
      <c r="F19" s="7">
        <f>+'BRL e USD Chart 99'!F19</f>
        <v>1.3762188005542066</v>
      </c>
      <c r="G19" s="7">
        <v>25.998122989030428</v>
      </c>
      <c r="H19" s="7"/>
      <c r="I19" s="7">
        <v>12.308831143561445</v>
      </c>
      <c r="J19" s="7"/>
      <c r="K19" s="7">
        <v>69.46191311415356</v>
      </c>
    </row>
    <row r="20" spans="1:11" x14ac:dyDescent="0.3">
      <c r="A20" s="1">
        <v>16163</v>
      </c>
      <c r="B20" s="1"/>
      <c r="C20" s="1">
        <v>35034</v>
      </c>
      <c r="D20" s="7">
        <f>+USDBRL!D517</f>
        <v>0.96779999999999999</v>
      </c>
      <c r="E20" s="7">
        <f>+'USD PP 1994'!C1007</f>
        <v>96.301775147928993</v>
      </c>
      <c r="F20" s="7">
        <f>+'BRL e USD Chart 99'!F20</f>
        <v>1.3976878138428523</v>
      </c>
      <c r="G20" s="7">
        <v>24.890495920565275</v>
      </c>
      <c r="H20" s="7"/>
      <c r="I20" s="7">
        <v>10.591886363963036</v>
      </c>
      <c r="J20" s="7"/>
      <c r="K20" s="7">
        <v>68.631472299331648</v>
      </c>
    </row>
    <row r="21" spans="1:11" x14ac:dyDescent="0.3">
      <c r="A21" s="1">
        <v>16193</v>
      </c>
      <c r="B21" s="1"/>
      <c r="C21" s="1">
        <v>35065</v>
      </c>
      <c r="D21" s="7">
        <f>+USDBRL!D518</f>
        <v>0.97399999999999998</v>
      </c>
      <c r="E21" s="7">
        <f>+'USD PP 1994'!C1008</f>
        <v>95.857988165680467</v>
      </c>
      <c r="F21" s="7">
        <f>+'BRL e USD Chart 99'!F21</f>
        <v>1.4098895640481239</v>
      </c>
      <c r="G21" s="7">
        <v>23.320993085885203</v>
      </c>
      <c r="H21" s="7"/>
      <c r="I21" s="7">
        <v>8.4620007701230602</v>
      </c>
      <c r="J21" s="7"/>
      <c r="K21" s="7">
        <v>67.404706638510746</v>
      </c>
    </row>
    <row r="22" spans="1:11" x14ac:dyDescent="0.3">
      <c r="A22" s="1">
        <v>16224</v>
      </c>
      <c r="B22" s="1"/>
      <c r="C22" s="1">
        <v>35096</v>
      </c>
      <c r="D22" s="7">
        <f>+USDBRL!D519</f>
        <v>0.98059999999999992</v>
      </c>
      <c r="E22" s="7">
        <f>+'USD PP 1994'!C1009</f>
        <v>95.414201183431956</v>
      </c>
      <c r="F22" s="7">
        <f>+'BRL e USD Chart 99'!F22</f>
        <v>1.4178169292126446</v>
      </c>
      <c r="G22" s="7">
        <v>21.168188332472727</v>
      </c>
      <c r="H22" s="7"/>
      <c r="I22" s="7">
        <v>6.7485451552141793</v>
      </c>
      <c r="J22" s="7"/>
      <c r="K22" s="7">
        <v>67.136161990548558</v>
      </c>
    </row>
    <row r="23" spans="1:11" x14ac:dyDescent="0.3">
      <c r="A23" s="1">
        <v>16254</v>
      </c>
      <c r="B23" s="1"/>
      <c r="C23" s="1">
        <v>35125</v>
      </c>
      <c r="D23" s="7">
        <f>+USDBRL!D520</f>
        <v>0.98570000000000002</v>
      </c>
      <c r="E23" s="7">
        <f>+'USD PP 1994'!C1010</f>
        <v>94.970414201183445</v>
      </c>
      <c r="F23" s="7">
        <f>+'BRL e USD Chart 99'!F23</f>
        <v>1.4161617103790058</v>
      </c>
      <c r="G23" s="7">
        <v>18.66683274468495</v>
      </c>
      <c r="H23" s="7"/>
      <c r="I23" s="7">
        <v>5.4754930265429449</v>
      </c>
      <c r="J23" s="7"/>
      <c r="K23" s="7">
        <v>66.982103153295967</v>
      </c>
    </row>
    <row r="24" spans="1:11" x14ac:dyDescent="0.3">
      <c r="A24" s="1">
        <v>16285</v>
      </c>
      <c r="B24" s="1"/>
      <c r="C24" s="1">
        <v>35156</v>
      </c>
      <c r="D24" s="7">
        <f>+USDBRL!D521</f>
        <v>0.98980000000000001</v>
      </c>
      <c r="E24" s="7">
        <f>+'USD PP 1994'!C1011</f>
        <v>94.674556213017752</v>
      </c>
      <c r="F24" s="7">
        <f>+'BRL e USD Chart 99'!F24</f>
        <v>1.4295380415499375</v>
      </c>
      <c r="G24" s="7">
        <v>16.103202850832425</v>
      </c>
      <c r="H24" s="7"/>
      <c r="I24" s="7">
        <v>4.3494265045221576</v>
      </c>
      <c r="J24" s="7"/>
      <c r="K24" s="7">
        <v>65.914291628907662</v>
      </c>
    </row>
    <row r="25" spans="1:11" x14ac:dyDescent="0.3">
      <c r="A25" s="1">
        <v>16316</v>
      </c>
      <c r="B25" s="1"/>
      <c r="C25" s="1">
        <v>35186</v>
      </c>
      <c r="D25" s="7">
        <f>+USDBRL!D522</f>
        <v>0.99490000000000001</v>
      </c>
      <c r="E25" s="7">
        <f>+'USD PP 1994'!C1012</f>
        <v>94.526627218934919</v>
      </c>
      <c r="F25" s="7">
        <f>+'BRL e USD Chart 99'!F25</f>
        <v>1.4447175018980078</v>
      </c>
      <c r="G25" s="7">
        <v>14.039409634553119</v>
      </c>
      <c r="H25" s="7"/>
      <c r="I25" s="7">
        <v>3.5777136666300549</v>
      </c>
      <c r="J25" s="7"/>
      <c r="K25" s="7">
        <v>65.042719191738371</v>
      </c>
    </row>
    <row r="26" spans="1:11" x14ac:dyDescent="0.3">
      <c r="A26" s="1">
        <v>16346</v>
      </c>
      <c r="B26" s="1"/>
      <c r="C26" s="1">
        <v>35217</v>
      </c>
      <c r="D26" s="7">
        <f>+USDBRL!D523</f>
        <v>1.0009000000000001</v>
      </c>
      <c r="E26" s="7">
        <f>+'USD PP 1994'!C1013</f>
        <v>94.378698224852073</v>
      </c>
      <c r="F26" s="7">
        <f>+'BRL e USD Chart 99'!F26</f>
        <v>1.4596218316570249</v>
      </c>
      <c r="G26" s="7">
        <v>12.382615659334203</v>
      </c>
      <c r="H26" s="7"/>
      <c r="I26" s="7">
        <v>2.9388152346230121</v>
      </c>
      <c r="J26" s="7"/>
      <c r="K26" s="7">
        <v>64.13836820011673</v>
      </c>
    </row>
    <row r="27" spans="1:11" x14ac:dyDescent="0.3">
      <c r="A27" s="1">
        <v>16377</v>
      </c>
      <c r="B27" s="1"/>
      <c r="C27" s="1">
        <v>35247</v>
      </c>
      <c r="D27" s="7">
        <f>+USDBRL!D524</f>
        <v>1.0065</v>
      </c>
      <c r="E27" s="7">
        <f>+'USD PP 1994'!C1014</f>
        <v>94.230769230769241</v>
      </c>
      <c r="F27" s="7">
        <f>+'BRL e USD Chart 99'!F27</f>
        <v>1.4735104308003486</v>
      </c>
      <c r="G27" s="7">
        <v>10.436254243012391</v>
      </c>
      <c r="H27" s="7"/>
      <c r="I27" s="7">
        <v>2.3945369792414342</v>
      </c>
      <c r="J27" s="7"/>
      <c r="K27" s="7">
        <v>63.309020037623839</v>
      </c>
    </row>
    <row r="28" spans="1:11" x14ac:dyDescent="0.3">
      <c r="A28" s="1">
        <v>16407</v>
      </c>
      <c r="B28" s="1"/>
      <c r="C28" s="1">
        <v>35278</v>
      </c>
      <c r="D28" s="7">
        <f>+USDBRL!D525</f>
        <v>1.0129999999999999</v>
      </c>
      <c r="E28" s="7">
        <f>+'USD PP 1994'!C1015</f>
        <v>94.082840236686408</v>
      </c>
      <c r="F28" s="7">
        <f>+'BRL e USD Chart 99'!F28</f>
        <v>1.4776704954137732</v>
      </c>
      <c r="G28" s="7">
        <v>8.6129027341853526</v>
      </c>
      <c r="H28" s="7"/>
      <c r="I28" s="7">
        <v>1.9542454739585684</v>
      </c>
      <c r="J28" s="7"/>
      <c r="K28" s="7">
        <v>63.094498741901376</v>
      </c>
    </row>
    <row r="29" spans="1:11" x14ac:dyDescent="0.3">
      <c r="A29" s="1">
        <v>16438</v>
      </c>
      <c r="B29" s="1"/>
      <c r="C29" s="1">
        <v>35309</v>
      </c>
      <c r="D29" s="7">
        <f>+USDBRL!D526</f>
        <v>1.0188999999999999</v>
      </c>
      <c r="E29" s="7">
        <f>+'USD PP 1994'!C1016</f>
        <v>93.786982248520715</v>
      </c>
      <c r="F29" s="7">
        <f>+'BRL e USD Chart 99'!F29</f>
        <v>1.4752332684488532</v>
      </c>
      <c r="G29" s="7">
        <v>7.4089485885465383</v>
      </c>
      <c r="H29" s="7"/>
      <c r="I29" s="7">
        <v>1.5959538374508522</v>
      </c>
      <c r="J29" s="7"/>
      <c r="K29" s="7">
        <v>63.050363487460153</v>
      </c>
    </row>
    <row r="30" spans="1:11" x14ac:dyDescent="0.3">
      <c r="A30" s="1">
        <v>16469</v>
      </c>
      <c r="B30" s="1"/>
      <c r="C30" s="1">
        <v>35339</v>
      </c>
      <c r="D30" s="7">
        <f>+USDBRL!D527</f>
        <v>1.0246999999999999</v>
      </c>
      <c r="E30" s="7">
        <f>+'USD PP 1994'!C1017</f>
        <v>93.491124260355036</v>
      </c>
      <c r="F30" s="7">
        <f>+'BRL e USD Chart 99'!F30</f>
        <v>1.4749912743480349</v>
      </c>
      <c r="G30" s="7">
        <v>6.0878788730867184</v>
      </c>
      <c r="H30" s="7"/>
      <c r="I30" s="7">
        <v>1.3178809557810505</v>
      </c>
      <c r="J30" s="7"/>
      <c r="K30" s="7">
        <v>62.68678016251755</v>
      </c>
    </row>
    <row r="31" spans="1:11" x14ac:dyDescent="0.3">
      <c r="A31" s="1">
        <v>16497</v>
      </c>
      <c r="B31" s="1"/>
      <c r="C31" s="1">
        <v>35370</v>
      </c>
      <c r="D31" s="7">
        <f>+USDBRL!D528</f>
        <v>1.03</v>
      </c>
      <c r="E31" s="7">
        <f>+'USD PP 1994'!C1018</f>
        <v>93.34319526627219</v>
      </c>
      <c r="F31" s="7">
        <f>+'BRL e USD Chart 99'!F31</f>
        <v>1.4773699311626165</v>
      </c>
      <c r="G31" s="7">
        <v>4.9636191382688297</v>
      </c>
      <c r="H31" s="7"/>
      <c r="I31" s="7">
        <v>1.070055988779677</v>
      </c>
      <c r="J31" s="7"/>
      <c r="K31" s="7">
        <v>62.474367313651129</v>
      </c>
    </row>
    <row r="32" spans="1:11" x14ac:dyDescent="0.3">
      <c r="A32" s="1">
        <v>16528</v>
      </c>
      <c r="B32" s="1"/>
      <c r="C32" s="1">
        <v>35400</v>
      </c>
      <c r="D32" s="7">
        <f>+USDBRL!D529</f>
        <v>1.0369000000000002</v>
      </c>
      <c r="E32" s="7">
        <f>+'USD PP 1994'!C1019</f>
        <v>93.34319526627219</v>
      </c>
      <c r="F32" s="7">
        <f>+'BRL e USD Chart 99'!F32</f>
        <v>1.4843135698390806</v>
      </c>
      <c r="G32" s="7">
        <v>4.1477556098176906</v>
      </c>
      <c r="H32" s="7"/>
      <c r="I32" s="7">
        <v>0.86010448418911434</v>
      </c>
      <c r="J32" s="7"/>
      <c r="K32" s="7">
        <v>62.368341133723796</v>
      </c>
    </row>
    <row r="33" spans="1:11" x14ac:dyDescent="0.3">
      <c r="A33" s="1">
        <v>16558</v>
      </c>
      <c r="B33" s="1"/>
      <c r="C33" s="1">
        <v>35431</v>
      </c>
      <c r="D33" s="7">
        <f>+USDBRL!D530</f>
        <v>1.0425</v>
      </c>
      <c r="E33" s="7">
        <f>+'USD PP 1994'!C1020</f>
        <v>92.899408284023679</v>
      </c>
      <c r="F33" s="7">
        <f>+'BRL e USD Chart 99'!F33</f>
        <v>1.4946882395196168</v>
      </c>
      <c r="G33" s="7">
        <v>3.3557893283314644</v>
      </c>
      <c r="H33" s="7"/>
      <c r="I33" s="7">
        <v>0.68013955732177322</v>
      </c>
      <c r="J33" s="7"/>
      <c r="K33" s="7">
        <v>61.610531595104014</v>
      </c>
    </row>
    <row r="34" spans="1:11" x14ac:dyDescent="0.3">
      <c r="A34" s="1">
        <v>16589</v>
      </c>
      <c r="B34" s="1"/>
      <c r="C34" s="1">
        <v>35462</v>
      </c>
      <c r="D34" s="7">
        <f>+USDBRL!D531</f>
        <v>1.0488999999999999</v>
      </c>
      <c r="E34" s="7">
        <f>+'USD PP 1994'!C1021</f>
        <v>92.603550295858</v>
      </c>
      <c r="F34" s="7">
        <f>+'BRL e USD Chart 99'!F34</f>
        <v>1.4973777263200261</v>
      </c>
      <c r="G34" s="7">
        <v>2.6119157287760464</v>
      </c>
      <c r="H34" s="7"/>
      <c r="I34" s="7">
        <v>0.55799455026808853</v>
      </c>
      <c r="J34" s="7"/>
      <c r="K34" s="7">
        <v>61.604371157988226</v>
      </c>
    </row>
    <row r="35" spans="1:11" x14ac:dyDescent="0.3">
      <c r="A35" s="1">
        <v>16619</v>
      </c>
      <c r="B35" s="1"/>
      <c r="C35" s="1">
        <v>35490</v>
      </c>
      <c r="D35" s="7">
        <f>+USDBRL!D532</f>
        <v>1.0563</v>
      </c>
      <c r="E35" s="7">
        <f>+'USD PP 1994'!C1022</f>
        <v>92.455621301775153</v>
      </c>
      <c r="F35" s="7">
        <f>+'BRL e USD Chart 99'!F35</f>
        <v>1.5026101764419513</v>
      </c>
      <c r="G35" s="7">
        <v>2.0767398654496674</v>
      </c>
      <c r="H35" s="7"/>
      <c r="I35" s="7">
        <v>0.44536239944775208</v>
      </c>
      <c r="J35" s="7"/>
      <c r="K35" s="7">
        <v>61.475273084510754</v>
      </c>
    </row>
    <row r="36" spans="1:11" x14ac:dyDescent="0.3">
      <c r="A36" s="1">
        <v>16650</v>
      </c>
      <c r="B36" s="1"/>
      <c r="C36" s="1">
        <v>35521</v>
      </c>
      <c r="D36" s="7">
        <f>+USDBRL!D533</f>
        <v>1.0605</v>
      </c>
      <c r="E36" s="7">
        <f>+'USD PP 1994'!C1023</f>
        <v>92.307692307692307</v>
      </c>
      <c r="F36" s="7">
        <f>+'BRL e USD Chart 99'!F36</f>
        <v>1.5134078129610486</v>
      </c>
      <c r="G36" s="7">
        <v>1.6238485146998731</v>
      </c>
      <c r="H36" s="7"/>
      <c r="I36" s="7">
        <v>0.34952315134810241</v>
      </c>
      <c r="J36" s="7"/>
      <c r="K36" s="7">
        <v>61.084333351063947</v>
      </c>
    </row>
    <row r="37" spans="1:11" x14ac:dyDescent="0.3">
      <c r="A37" s="1">
        <v>16681</v>
      </c>
      <c r="B37" s="1"/>
      <c r="C37" s="1">
        <v>35551</v>
      </c>
      <c r="D37" s="7">
        <f>+USDBRL!D534</f>
        <v>1.0678999999999998</v>
      </c>
      <c r="E37" s="7">
        <f>+'USD PP 1994'!C1024</f>
        <v>92.455621301775153</v>
      </c>
      <c r="F37" s="7">
        <f>+'BRL e USD Chart 99'!F37</f>
        <v>1.5220480618932182</v>
      </c>
      <c r="G37" s="7">
        <f>+USDBRL!D534/'2-Chart Câmbio Justo'!F37*100</f>
        <v>70.1620419707167</v>
      </c>
      <c r="H37" s="7"/>
      <c r="I37" s="7">
        <v>0.27939500507442244</v>
      </c>
      <c r="J37" s="7"/>
      <c r="K37" s="7">
        <v>60.750207211401239</v>
      </c>
    </row>
    <row r="38" spans="1:11" x14ac:dyDescent="0.3">
      <c r="A38" s="1">
        <v>16711</v>
      </c>
      <c r="B38" s="1"/>
      <c r="C38" s="1">
        <v>35582</v>
      </c>
      <c r="D38" s="7">
        <f>+USDBRL!D535</f>
        <v>1.0742</v>
      </c>
      <c r="E38" s="7">
        <f>+'USD PP 1994'!C1025</f>
        <v>92.307692307692307</v>
      </c>
      <c r="F38" s="7">
        <f>+'BRL e USD Chart 99'!F38</f>
        <v>1.5278186940331577</v>
      </c>
      <c r="G38" s="7">
        <f>+USDBRL!D535/'2-Chart Câmbio Justo'!F38*100</f>
        <v>70.30938973290813</v>
      </c>
      <c r="H38" s="7"/>
      <c r="I38" s="7">
        <v>0.22323026931481496</v>
      </c>
      <c r="J38" s="7"/>
      <c r="K38" s="7">
        <v>59.899632430882704</v>
      </c>
    </row>
    <row r="39" spans="1:11" x14ac:dyDescent="0.3">
      <c r="A39" s="1">
        <v>16742</v>
      </c>
      <c r="B39" s="1"/>
      <c r="C39" s="1">
        <v>35612</v>
      </c>
      <c r="D39" s="7">
        <f>+USDBRL!D536</f>
        <v>1.0803</v>
      </c>
      <c r="E39" s="7">
        <f>+'USD PP 1994'!C1026</f>
        <v>92.15976331360946</v>
      </c>
      <c r="F39" s="7">
        <f>+'BRL e USD Chart 99'!F39</f>
        <v>1.5287260812254793</v>
      </c>
      <c r="G39" s="7">
        <f>+USDBRL!D536/'2-Chart Câmbio Justo'!F39*100</f>
        <v>70.666682100039438</v>
      </c>
      <c r="H39" s="7"/>
      <c r="I39" s="7">
        <v>0.17339620111450596</v>
      </c>
      <c r="J39" s="7"/>
      <c r="K39" s="7">
        <v>59.833815234125161</v>
      </c>
    </row>
    <row r="40" spans="1:11" x14ac:dyDescent="0.3">
      <c r="A40" s="1">
        <v>16772</v>
      </c>
      <c r="B40" s="1"/>
      <c r="C40" s="1">
        <v>35643</v>
      </c>
      <c r="D40" s="7">
        <f>+USDBRL!D537</f>
        <v>1.0874999999999999</v>
      </c>
      <c r="E40" s="7">
        <f>+'USD PP 1994'!C1027</f>
        <v>92.011834319526642</v>
      </c>
      <c r="F40" s="7">
        <f>+'BRL e USD Chart 99'!F40</f>
        <v>1.5259670128374703</v>
      </c>
      <c r="G40" s="7">
        <f>+USDBRL!D537/'2-Chart Câmbio Justo'!F40*100</f>
        <v>71.266284975442574</v>
      </c>
      <c r="H40" s="7"/>
      <c r="I40" s="7">
        <v>0.13426994046345514</v>
      </c>
      <c r="J40" s="7"/>
      <c r="K40" s="7">
        <v>60.292034697828662</v>
      </c>
    </row>
    <row r="41" spans="1:11" x14ac:dyDescent="0.3">
      <c r="A41" s="1">
        <v>16803</v>
      </c>
      <c r="B41" s="1"/>
      <c r="C41" s="1">
        <v>35674</v>
      </c>
      <c r="D41" s="7">
        <f>+USDBRL!D538</f>
        <v>1.0931999999999999</v>
      </c>
      <c r="E41" s="7">
        <f>+'USD PP 1994'!C1028</f>
        <v>91.715976331360963</v>
      </c>
      <c r="F41" s="7">
        <f>+'BRL e USD Chart 99'!F41</f>
        <v>1.5219730027138376</v>
      </c>
      <c r="G41" s="7">
        <f>+USDBRL!D538/'2-Chart Câmbio Justo'!F41*100</f>
        <v>71.827818105229838</v>
      </c>
      <c r="H41" s="7"/>
      <c r="I41" s="7">
        <v>0.10286519609549924</v>
      </c>
      <c r="J41" s="7"/>
      <c r="K41" s="7">
        <v>60.286006097218937</v>
      </c>
    </row>
    <row r="42" spans="1:11" x14ac:dyDescent="0.3">
      <c r="A42" s="1">
        <v>16834</v>
      </c>
      <c r="B42" s="1"/>
      <c r="C42" s="1">
        <v>35704</v>
      </c>
      <c r="D42" s="7">
        <f>+USDBRL!D539</f>
        <v>1.0996999999999999</v>
      </c>
      <c r="E42" s="7">
        <f>+'USD PP 1994'!C1029</f>
        <v>91.568047337278117</v>
      </c>
      <c r="F42" s="7">
        <f>+'BRL e USD Chart 99'!F42</f>
        <v>1.5230130994255311</v>
      </c>
      <c r="G42" s="7">
        <f>+USDBRL!D539/'2-Chart Câmbio Justo'!F42*100</f>
        <v>72.20555098408532</v>
      </c>
      <c r="H42" s="7"/>
      <c r="I42" s="7">
        <v>7.8589041252577929E-2</v>
      </c>
      <c r="J42" s="7"/>
      <c r="K42" s="7">
        <v>60.153668027558311</v>
      </c>
    </row>
    <row r="43" spans="1:11" x14ac:dyDescent="0.3">
      <c r="A43" s="1">
        <v>16862</v>
      </c>
      <c r="B43" s="1"/>
      <c r="C43" s="1">
        <v>35735</v>
      </c>
      <c r="D43" s="7">
        <f>+USDBRL!D540</f>
        <v>1.1069</v>
      </c>
      <c r="E43" s="7">
        <f>+'USD PP 1994'!C1030</f>
        <v>91.568047337278117</v>
      </c>
      <c r="F43" s="7">
        <f>+'BRL e USD Chart 99'!F43</f>
        <v>1.5256022216945544</v>
      </c>
      <c r="G43" s="7">
        <f>+USDBRL!D540/'2-Chart Câmbio Justo'!F43*100</f>
        <v>72.55495464410879</v>
      </c>
      <c r="H43" s="7"/>
      <c r="I43" s="7">
        <v>5.8661671458220432E-2</v>
      </c>
      <c r="J43" s="7"/>
      <c r="K43" s="7">
        <v>59.836534395263413</v>
      </c>
    </row>
    <row r="44" spans="1:11" x14ac:dyDescent="0.3">
      <c r="A44" s="1">
        <v>16893</v>
      </c>
      <c r="B44" s="1"/>
      <c r="C44" s="1">
        <v>35765</v>
      </c>
      <c r="D44" s="7">
        <f>+USDBRL!D541</f>
        <v>1.1132</v>
      </c>
      <c r="E44" s="7">
        <f>+'USD PP 1994'!C1031</f>
        <v>91.715976331360963</v>
      </c>
      <c r="F44" s="7">
        <f>+'BRL e USD Chart 99'!F44</f>
        <v>1.5346375330753821</v>
      </c>
      <c r="G44" s="7">
        <f>+USDBRL!D541/'2-Chart Câmbio Justo'!F44*100</f>
        <v>72.538301456055891</v>
      </c>
      <c r="H44" s="7"/>
      <c r="I44" s="7"/>
      <c r="J44" s="7"/>
      <c r="K44" s="7">
        <v>59.497399219711063</v>
      </c>
    </row>
    <row r="45" spans="1:11" x14ac:dyDescent="0.3">
      <c r="A45" s="1">
        <v>16923</v>
      </c>
      <c r="B45" s="1"/>
      <c r="C45" s="1">
        <v>35796</v>
      </c>
      <c r="D45" s="7">
        <f>+USDBRL!D542</f>
        <v>1.1194999999999999</v>
      </c>
      <c r="E45" s="7">
        <f>+'USD PP 1994'!C1032</f>
        <v>91.568047337278117</v>
      </c>
      <c r="F45" s="7">
        <f>+'BRL e USD Chart 99'!F45</f>
        <v>1.5430406636577008</v>
      </c>
      <c r="G45" s="7">
        <f>+USDBRL!D542/'2-Chart Câmbio Justo'!F45*100</f>
        <v>72.55155527439446</v>
      </c>
      <c r="H45" s="7"/>
      <c r="I45" s="7"/>
      <c r="J45" s="7"/>
      <c r="K45" s="7">
        <v>59.354947346080472</v>
      </c>
    </row>
    <row r="46" spans="1:11" x14ac:dyDescent="0.3">
      <c r="A46" s="1">
        <v>16954</v>
      </c>
      <c r="B46" s="1"/>
      <c r="C46" s="1">
        <v>35827</v>
      </c>
      <c r="D46" s="7">
        <f>+USDBRL!D543</f>
        <v>1.1267</v>
      </c>
      <c r="E46" s="7">
        <f>+'USD PP 1994'!C1033</f>
        <v>91.42011834319527</v>
      </c>
      <c r="F46" s="7">
        <f>+'BRL e USD Chart 99'!F46</f>
        <v>1.5476343879468579</v>
      </c>
      <c r="G46" s="7">
        <f>+USDBRL!D543/'2-Chart Câmbio Justo'!F46*100</f>
        <v>72.801432222937152</v>
      </c>
      <c r="H46" s="7"/>
      <c r="I46" s="7"/>
      <c r="J46" s="7"/>
      <c r="K46" s="7">
        <v>59.450067454006884</v>
      </c>
    </row>
    <row r="47" spans="1:11" x14ac:dyDescent="0.3">
      <c r="A47" s="1">
        <v>16984</v>
      </c>
      <c r="B47" s="1"/>
      <c r="C47" s="1">
        <v>35855</v>
      </c>
      <c r="D47" s="7">
        <f>+USDBRL!D544</f>
        <v>1.1333</v>
      </c>
      <c r="E47" s="7">
        <f>+'USD PP 1994'!C1034</f>
        <v>91.272189349112438</v>
      </c>
      <c r="F47" s="7">
        <f>+'BRL e USD Chart 99'!F47</f>
        <v>1.5503835676088129</v>
      </c>
      <c r="G47" s="7">
        <f>+USDBRL!D544/'2-Chart Câmbio Justo'!F47*100</f>
        <v>73.098039973934377</v>
      </c>
      <c r="H47" s="7"/>
      <c r="I47" s="7"/>
      <c r="J47" s="7"/>
      <c r="K47" s="7">
        <v>59.587117825004391</v>
      </c>
    </row>
    <row r="48" spans="1:11" x14ac:dyDescent="0.3">
      <c r="A48" s="1">
        <v>17015</v>
      </c>
      <c r="B48" s="1"/>
      <c r="C48" s="1">
        <v>35886</v>
      </c>
      <c r="D48" s="7">
        <f>+USDBRL!D545</f>
        <v>1.1408</v>
      </c>
      <c r="E48" s="7">
        <f>+'USD PP 1994'!C1035</f>
        <v>90.976331360946745</v>
      </c>
      <c r="F48" s="7">
        <f>+'BRL e USD Chart 99'!F48</f>
        <v>1.5490668723261112</v>
      </c>
      <c r="G48" s="7">
        <f>+USDBRL!D545/'2-Chart Câmbio Justo'!F48*100</f>
        <v>73.644335204648144</v>
      </c>
      <c r="H48" s="7"/>
      <c r="I48" s="7"/>
      <c r="J48" s="7"/>
      <c r="K48" s="7">
        <v>59.219954109525325</v>
      </c>
    </row>
    <row r="49" spans="1:11" x14ac:dyDescent="0.3">
      <c r="A49" s="1">
        <v>17046</v>
      </c>
      <c r="B49" s="1"/>
      <c r="C49" s="1">
        <v>35916</v>
      </c>
      <c r="D49" s="7">
        <f>+USDBRL!D546</f>
        <v>1.1476999999999999</v>
      </c>
      <c r="E49" s="7">
        <f>+'USD PP 1994'!C1036</f>
        <v>90.828402366863912</v>
      </c>
      <c r="F49" s="7">
        <f>+'BRL e USD Chart 99'!F49</f>
        <v>1.5542808047256476</v>
      </c>
      <c r="G49" s="7">
        <f>+USDBRL!D546/'2-Chart Câmbio Justo'!F49*100</f>
        <v>73.841225891133945</v>
      </c>
      <c r="H49" s="7"/>
      <c r="I49" s="7"/>
      <c r="J49" s="7"/>
      <c r="K49" s="7">
        <v>58.913603371990973</v>
      </c>
    </row>
    <row r="50" spans="1:11" x14ac:dyDescent="0.3">
      <c r="A50" s="1">
        <v>17076</v>
      </c>
      <c r="B50" s="1"/>
      <c r="C50" s="1">
        <v>35947</v>
      </c>
      <c r="D50" s="7">
        <f>+USDBRL!D547</f>
        <v>1.1541999999999999</v>
      </c>
      <c r="E50" s="7">
        <f>+'USD PP 1994'!C1037</f>
        <v>90.828402366863912</v>
      </c>
      <c r="F50" s="7">
        <f>+'BRL e USD Chart 99'!F50</f>
        <v>1.5545916608865926</v>
      </c>
      <c r="G50" s="7">
        <f>+USDBRL!D547/'2-Chart Câmbio Justo'!F50*100</f>
        <v>74.244576826158521</v>
      </c>
      <c r="H50" s="7"/>
      <c r="I50" s="7"/>
      <c r="J50" s="7"/>
      <c r="K50" s="7">
        <v>58.801879800370273</v>
      </c>
    </row>
    <row r="51" spans="1:11" x14ac:dyDescent="0.3">
      <c r="A51" s="1">
        <v>17107</v>
      </c>
      <c r="B51" s="1"/>
      <c r="C51" s="1">
        <v>35977</v>
      </c>
      <c r="D51" s="7">
        <f>+USDBRL!D548</f>
        <v>1.1611</v>
      </c>
      <c r="E51" s="7">
        <f>+'USD PP 1994'!C1038</f>
        <v>90.680473372781066</v>
      </c>
      <c r="F51" s="7">
        <f>+'BRL e USD Chart 99'!F51</f>
        <v>1.5501972809409332</v>
      </c>
      <c r="G51" s="7">
        <f>+USDBRL!D548/'2-Chart Câmbio Justo'!F51*100</f>
        <v>74.900144276813577</v>
      </c>
      <c r="H51" s="7"/>
      <c r="I51" s="7"/>
      <c r="J51" s="7"/>
      <c r="K51" s="7">
        <v>59.258167691595567</v>
      </c>
    </row>
    <row r="52" spans="1:11" x14ac:dyDescent="0.3">
      <c r="A52" s="1">
        <v>17137</v>
      </c>
      <c r="B52" s="1"/>
      <c r="C52" s="1">
        <v>36008</v>
      </c>
      <c r="D52" s="7">
        <f>+USDBRL!D549</f>
        <v>1.1713</v>
      </c>
      <c r="E52" s="7">
        <f>+'USD PP 1994'!C1039</f>
        <v>90.532544378698233</v>
      </c>
      <c r="F52" s="7">
        <f>+'BRL e USD Chart 99'!F52</f>
        <v>1.5397753020922975</v>
      </c>
      <c r="G52" s="7">
        <f>+USDBRL!D549/'2-Chart Câmbio Justo'!F52*100</f>
        <v>76.069540692619171</v>
      </c>
      <c r="H52" s="7"/>
      <c r="I52" s="7"/>
      <c r="J52" s="7"/>
      <c r="K52" s="7">
        <v>59.856735042015728</v>
      </c>
    </row>
    <row r="53" spans="1:11" x14ac:dyDescent="0.3">
      <c r="A53" s="1">
        <v>17168</v>
      </c>
      <c r="B53" s="1"/>
      <c r="C53" s="1">
        <v>36039</v>
      </c>
      <c r="D53" s="7">
        <f>+USDBRL!D550</f>
        <v>1.1804999999999999</v>
      </c>
      <c r="E53" s="7">
        <f>+'USD PP 1994'!C1040</f>
        <v>90.384615384615401</v>
      </c>
      <c r="F53" s="7">
        <f>+'BRL e USD Chart 99'!F53</f>
        <v>1.5338773588518322</v>
      </c>
      <c r="G53" s="7">
        <f>+USDBRL!D550/'2-Chart Câmbio Justo'!F53*100</f>
        <v>76.961824437101725</v>
      </c>
      <c r="H53" s="7"/>
      <c r="I53" s="7"/>
      <c r="J53" s="7"/>
      <c r="K53" s="7">
        <v>60.254414175574517</v>
      </c>
    </row>
    <row r="54" spans="1:11" x14ac:dyDescent="0.3">
      <c r="A54" s="1">
        <v>17199</v>
      </c>
      <c r="B54" s="1"/>
      <c r="C54" s="1">
        <v>36069</v>
      </c>
      <c r="D54" s="7">
        <f>+USDBRL!D551</f>
        <v>1.1879999999999999</v>
      </c>
      <c r="E54" s="7">
        <f>+'USD PP 1994'!C1041</f>
        <v>90.236686390532554</v>
      </c>
      <c r="F54" s="7">
        <f>+'BRL e USD Chart 99'!F54</f>
        <v>1.5316731946602251</v>
      </c>
      <c r="G54" s="7">
        <f>+USDBRL!D551/'2-Chart Câmbio Justo'!F54*100</f>
        <v>77.562237436918579</v>
      </c>
      <c r="H54" s="7"/>
      <c r="I54" s="7"/>
      <c r="J54" s="7"/>
      <c r="K54" s="7">
        <v>60.242365702434036</v>
      </c>
    </row>
    <row r="55" spans="1:11" x14ac:dyDescent="0.3">
      <c r="A55" s="1">
        <v>17227</v>
      </c>
      <c r="B55" s="1"/>
      <c r="C55" s="1">
        <v>36100</v>
      </c>
      <c r="D55" s="7">
        <f>+USDBRL!D552</f>
        <v>1.1933</v>
      </c>
      <c r="E55" s="7">
        <f>+'USD PP 1994'!C1042</f>
        <v>90.236686390532554</v>
      </c>
      <c r="F55" s="7">
        <f>+'BRL e USD Chart 99'!F55</f>
        <v>1.5298351868266329</v>
      </c>
      <c r="G55" s="7">
        <f>+USDBRL!D552/'2-Chart Câmbio Justo'!F55*100</f>
        <v>78.001866493559064</v>
      </c>
      <c r="H55" s="7"/>
      <c r="I55" s="7"/>
      <c r="J55" s="7"/>
      <c r="K55" s="7">
        <v>60.508603558089632</v>
      </c>
    </row>
    <row r="56" spans="1:11" x14ac:dyDescent="0.3">
      <c r="A56" s="1">
        <v>17258</v>
      </c>
      <c r="B56" s="1"/>
      <c r="C56" s="1">
        <v>36130</v>
      </c>
      <c r="D56" s="7">
        <f>+USDBRL!D553</f>
        <v>1.2050000000000001</v>
      </c>
      <c r="E56" s="7">
        <f>+'USD PP 1994'!C1043</f>
        <v>90.236686390532554</v>
      </c>
      <c r="F56" s="7">
        <f>+'BRL e USD Chart 99'!F56</f>
        <v>1.5348836429431609</v>
      </c>
      <c r="G56" s="7">
        <f>+USDBRL!D553/'2-Chart Câmbio Justo'!F56*100</f>
        <v>78.507579746526957</v>
      </c>
      <c r="H56" s="7"/>
      <c r="I56" s="7"/>
      <c r="J56" s="7"/>
      <c r="K56" s="7">
        <v>60.581301119432943</v>
      </c>
    </row>
    <row r="57" spans="1:11" x14ac:dyDescent="0.3">
      <c r="A57" s="1">
        <v>17288</v>
      </c>
      <c r="B57" s="1"/>
      <c r="C57" s="1">
        <v>36161</v>
      </c>
      <c r="D57" s="7">
        <f>+USDBRL!D554</f>
        <v>1.5015000000000001</v>
      </c>
      <c r="E57" s="7">
        <f>+'USD PP 1994'!C1044</f>
        <v>89.940828402366861</v>
      </c>
      <c r="F57" s="7">
        <f>+'BRL e USD Chart 99'!F57</f>
        <v>1.5405601962193567</v>
      </c>
      <c r="G57" s="7">
        <f>+USDBRL!D554/'2-Chart Câmbio Justo'!F57*100</f>
        <v>97.46454592847374</v>
      </c>
      <c r="H57" s="7"/>
      <c r="I57" s="7"/>
      <c r="J57" s="7"/>
      <c r="K57" s="7">
        <v>60.279901611376062</v>
      </c>
    </row>
    <row r="58" spans="1:11" x14ac:dyDescent="0.3">
      <c r="A58" s="1">
        <v>17319</v>
      </c>
      <c r="B58" s="1"/>
      <c r="C58" s="1">
        <v>36192</v>
      </c>
      <c r="D58" s="7">
        <f>+USDBRL!D555</f>
        <v>1.9133</v>
      </c>
      <c r="E58" s="7">
        <f>+'USD PP 1999'!C1045</f>
        <v>89.940828402366861</v>
      </c>
      <c r="F58" s="7">
        <f>+'BRL e USD Chart 99'!F58</f>
        <v>1.55673607827966</v>
      </c>
      <c r="G58" s="7">
        <f>+USDBRL!D555/'2-Chart Câmbio Justo'!F58*100</f>
        <v>122.90458393656405</v>
      </c>
      <c r="H58" s="7"/>
      <c r="I58" s="7"/>
      <c r="J58" s="7"/>
      <c r="K58" s="7">
        <v>59.441772617469738</v>
      </c>
    </row>
    <row r="59" spans="1:11" x14ac:dyDescent="0.3">
      <c r="A59" s="1">
        <v>17349</v>
      </c>
      <c r="B59" s="1"/>
      <c r="C59" s="1">
        <v>36220</v>
      </c>
      <c r="D59" s="7">
        <f>+USDBRL!D556</f>
        <v>1.8963999999999999</v>
      </c>
      <c r="E59" s="7">
        <f>+'USD PP 1999'!C1046</f>
        <v>100</v>
      </c>
      <c r="F59" s="7">
        <f>+'BRL e USD Chart 99'!F59</f>
        <v>1.8957534097442326</v>
      </c>
      <c r="G59" s="7">
        <f>+USDBRL!D556/'2-Chart Câmbio Justo'!F59*100</f>
        <v>100.03410729752318</v>
      </c>
      <c r="H59" s="7"/>
      <c r="I59" s="7"/>
      <c r="J59" s="7"/>
      <c r="K59" s="7">
        <v>59.1107524040073</v>
      </c>
    </row>
    <row r="60" spans="1:11" x14ac:dyDescent="0.3">
      <c r="A60" s="1">
        <v>17380</v>
      </c>
      <c r="B60" s="1"/>
      <c r="C60" s="1">
        <v>36251</v>
      </c>
      <c r="D60" s="7">
        <f>+USDBRL!D557</f>
        <v>1.6937</v>
      </c>
      <c r="E60" s="7">
        <f>+'USD PP 1999'!C1047</f>
        <v>99.339933993399342</v>
      </c>
      <c r="F60" s="7">
        <f>+'BRL e USD Chart 99'!F60</f>
        <v>1.8937863309586764</v>
      </c>
      <c r="G60" s="7">
        <f>+USDBRL!D557/'2-Chart Câmbio Justo'!F60*100</f>
        <v>89.434587857787079</v>
      </c>
      <c r="H60" s="7"/>
      <c r="I60" s="7"/>
      <c r="J60" s="7"/>
      <c r="K60" s="7">
        <v>58.834231515882664</v>
      </c>
    </row>
    <row r="61" spans="1:11" x14ac:dyDescent="0.3">
      <c r="A61" s="1">
        <v>17411</v>
      </c>
      <c r="B61" s="1"/>
      <c r="C61" s="1">
        <v>36281</v>
      </c>
      <c r="D61" s="7">
        <f>+USDBRL!D558</f>
        <v>1.6831</v>
      </c>
      <c r="E61" s="7">
        <f>+'USD PP 1999'!C1048</f>
        <v>99.339933993399342</v>
      </c>
      <c r="F61" s="7">
        <f>+'BRL e USD Chart 99'!F61</f>
        <v>1.8994676899515524</v>
      </c>
      <c r="G61" s="7">
        <f>+USDBRL!D558/'2-Chart Câmbio Justo'!F61*100</f>
        <v>88.609035515783319</v>
      </c>
      <c r="H61" s="7"/>
      <c r="I61" s="7"/>
      <c r="J61" s="7"/>
      <c r="K61" s="7">
        <v>59.052726604318636</v>
      </c>
    </row>
    <row r="62" spans="1:11" x14ac:dyDescent="0.3">
      <c r="A62" s="1">
        <v>17441</v>
      </c>
      <c r="B62" s="1"/>
      <c r="C62" s="1">
        <v>36312</v>
      </c>
      <c r="D62" s="7">
        <f>+USDBRL!D559</f>
        <v>1.7650000000000001</v>
      </c>
      <c r="E62" s="7">
        <f>+'USD PP 1999'!C1049</f>
        <v>99.339933993399342</v>
      </c>
      <c r="F62" s="7">
        <f>+'BRL e USD Chart 99'!F62</f>
        <v>1.9030766785624604</v>
      </c>
      <c r="G62" s="7">
        <f>+USDBRL!D559/'2-Chart Câmbio Justo'!F62*100</f>
        <v>92.74455516596629</v>
      </c>
      <c r="H62" s="7"/>
      <c r="I62" s="7"/>
      <c r="J62" s="7"/>
      <c r="K62" s="7">
        <v>59.100006609606325</v>
      </c>
    </row>
    <row r="63" spans="1:11" x14ac:dyDescent="0.3">
      <c r="A63" s="1">
        <v>17472</v>
      </c>
      <c r="B63" s="1"/>
      <c r="C63" s="1">
        <v>36342</v>
      </c>
      <c r="D63" s="7">
        <f>+USDBRL!D560</f>
        <v>1.7999000000000001</v>
      </c>
      <c r="E63" s="7">
        <f>+'USD PP 1999'!C1050</f>
        <v>99.009900990099013</v>
      </c>
      <c r="F63" s="7">
        <f>+'BRL e USD Chart 99'!F63</f>
        <v>1.917428785075207</v>
      </c>
      <c r="G63" s="7">
        <f>+USDBRL!D560/'2-Chart Câmbio Justo'!F63*100</f>
        <v>93.870500641795829</v>
      </c>
      <c r="H63" s="7"/>
      <c r="I63" s="7"/>
      <c r="J63" s="7"/>
      <c r="K63" s="7">
        <v>58.462762498374047</v>
      </c>
    </row>
    <row r="64" spans="1:11" x14ac:dyDescent="0.3">
      <c r="A64" s="1">
        <v>17502</v>
      </c>
      <c r="B64" s="1"/>
      <c r="C64" s="1">
        <v>36373</v>
      </c>
      <c r="D64" s="7">
        <f>+USDBRL!D561</f>
        <v>1.88035</v>
      </c>
      <c r="E64" s="7">
        <f>+'USD PP 1999'!C1051</f>
        <v>98.679867986798669</v>
      </c>
      <c r="F64" s="7">
        <f>+'BRL e USD Chart 99'!F64</f>
        <v>1.9217391649840558</v>
      </c>
      <c r="G64" s="7">
        <f>+USDBRL!D561/'2-Chart Câmbio Justo'!F64*100</f>
        <v>97.846265209233053</v>
      </c>
      <c r="H64" s="7"/>
      <c r="I64" s="7"/>
      <c r="J64" s="7"/>
      <c r="K64" s="7">
        <v>58.033315960268069</v>
      </c>
    </row>
    <row r="65" spans="1:11" x14ac:dyDescent="0.3">
      <c r="A65" s="1">
        <v>17533</v>
      </c>
      <c r="B65" s="1"/>
      <c r="C65" s="1">
        <v>36404</v>
      </c>
      <c r="D65" s="7">
        <f>+USDBRL!D562</f>
        <v>1.8976999999999999</v>
      </c>
      <c r="E65" s="7">
        <f>+'USD PP 1999'!C1052</f>
        <v>98.349834983498354</v>
      </c>
      <c r="F65" s="7">
        <f>+'BRL e USD Chart 99'!F65</f>
        <v>1.9212494107219433</v>
      </c>
      <c r="G65" s="7">
        <f>+USDBRL!D562/'2-Chart Câmbio Justo'!F65*100</f>
        <v>98.774265819392269</v>
      </c>
      <c r="H65" s="7"/>
      <c r="I65" s="7"/>
      <c r="J65" s="7"/>
      <c r="K65" s="7">
        <v>57.509975186074776</v>
      </c>
    </row>
    <row r="66" spans="1:11" x14ac:dyDescent="0.3">
      <c r="A66" s="1">
        <v>17564</v>
      </c>
      <c r="B66" s="1"/>
      <c r="C66" s="1">
        <v>36434</v>
      </c>
      <c r="D66" s="7">
        <f>+USDBRL!D563</f>
        <v>1.9691000000000001</v>
      </c>
      <c r="E66" s="7">
        <f>+'USD PP 1999'!C1053</f>
        <v>98.019801980198025</v>
      </c>
      <c r="F66" s="7">
        <f>+'BRL e USD Chart 99'!F66</f>
        <v>1.9375884120024556</v>
      </c>
      <c r="G66" s="7">
        <f>+USDBRL!D563/'2-Chart Câmbio Justo'!F66*100</f>
        <v>101.62633032910111</v>
      </c>
      <c r="H66" s="7"/>
      <c r="I66" s="7"/>
      <c r="J66" s="7"/>
      <c r="K66" s="7">
        <v>56.867373861440491</v>
      </c>
    </row>
    <row r="67" spans="1:11" x14ac:dyDescent="0.3">
      <c r="A67" s="1">
        <v>17593</v>
      </c>
      <c r="B67" s="1"/>
      <c r="C67" s="1">
        <v>36465</v>
      </c>
      <c r="D67" s="7">
        <f>+USDBRL!D564</f>
        <v>1.9295</v>
      </c>
      <c r="E67" s="7">
        <f>+'USD PP 1999'!C1054</f>
        <v>98.019801980198025</v>
      </c>
      <c r="F67" s="7">
        <f>+'BRL e USD Chart 99'!F67</f>
        <v>1.9559955019164788</v>
      </c>
      <c r="G67" s="7">
        <f>+USDBRL!D564/'2-Chart Câmbio Justo'!F67*100</f>
        <v>98.645421122363601</v>
      </c>
      <c r="H67" s="7"/>
      <c r="I67" s="7"/>
      <c r="J67" s="7"/>
      <c r="K67" s="7">
        <v>56.038011294285077</v>
      </c>
    </row>
    <row r="68" spans="1:11" x14ac:dyDescent="0.3">
      <c r="A68" s="1">
        <v>17624</v>
      </c>
      <c r="B68" s="1"/>
      <c r="C68" s="1">
        <v>36495</v>
      </c>
      <c r="D68" s="7">
        <f>+USDBRL!D565</f>
        <v>1.8424</v>
      </c>
      <c r="E68" s="7">
        <f>+'USD PP 1999'!C1055</f>
        <v>98.019801980198025</v>
      </c>
      <c r="F68" s="7">
        <f>+'BRL e USD Chart 99'!F68</f>
        <v>1.9677314749279775</v>
      </c>
      <c r="G68" s="7">
        <f>+USDBRL!D565/'2-Chart Câmbio Justo'!F68*100</f>
        <v>93.630661676915807</v>
      </c>
      <c r="H68" s="7"/>
      <c r="I68" s="7"/>
      <c r="J68" s="7"/>
      <c r="K68" s="7">
        <v>55.764763950925541</v>
      </c>
    </row>
    <row r="69" spans="1:11" x14ac:dyDescent="0.3">
      <c r="A69" s="1">
        <v>17654</v>
      </c>
      <c r="B69" s="1"/>
      <c r="C69" s="1">
        <v>36526</v>
      </c>
      <c r="D69" s="7">
        <f>+USDBRL!D566</f>
        <v>1.8033000000000001</v>
      </c>
      <c r="E69" s="7">
        <f>+'USD PP 1999'!C1056</f>
        <v>97.689768976897696</v>
      </c>
      <c r="F69" s="7">
        <f>+'BRL e USD Chart 99'!F69</f>
        <v>1.9732649743483812</v>
      </c>
      <c r="G69" s="7">
        <f>+USDBRL!D566/'2-Chart Câmbio Justo'!F69*100</f>
        <v>91.386611704061309</v>
      </c>
      <c r="H69" s="7"/>
      <c r="I69" s="7"/>
      <c r="J69" s="7"/>
      <c r="K69" s="7">
        <v>55.448706324873761</v>
      </c>
    </row>
    <row r="70" spans="1:11" x14ac:dyDescent="0.3">
      <c r="A70" s="1">
        <v>17685</v>
      </c>
      <c r="B70" s="1"/>
      <c r="C70" s="1">
        <v>36557</v>
      </c>
      <c r="D70" s="7">
        <f>+USDBRL!D567</f>
        <v>1.7749000000000001</v>
      </c>
      <c r="E70" s="7">
        <f>+'USD PP 1999'!C1057</f>
        <v>97.194719471947195</v>
      </c>
      <c r="F70" s="7">
        <f>+'BRL e USD Chart 99'!F70</f>
        <v>1.965817565679147</v>
      </c>
      <c r="G70" s="7">
        <f>+USDBRL!D567/'2-Chart Câmbio Justo'!F70*100</f>
        <v>90.288134107033017</v>
      </c>
      <c r="H70" s="7"/>
      <c r="I70" s="7"/>
      <c r="J70" s="7"/>
      <c r="K70" s="7">
        <v>55.576532349277095</v>
      </c>
    </row>
    <row r="71" spans="1:11" x14ac:dyDescent="0.3">
      <c r="A71" s="1">
        <v>17715</v>
      </c>
      <c r="B71" s="1"/>
      <c r="C71" s="1">
        <v>36586</v>
      </c>
      <c r="D71" s="7">
        <f>+USDBRL!D568</f>
        <v>1.7416</v>
      </c>
      <c r="E71" s="7">
        <f>+'USD PP 1999'!C1058</f>
        <v>96.369636963696365</v>
      </c>
      <c r="F71" s="7">
        <f>+'BRL e USD Chart 99'!F71</f>
        <v>1.9534178960356643</v>
      </c>
      <c r="G71" s="7">
        <f>+USDBRL!D568/'2-Chart Câmbio Justo'!F71*100</f>
        <v>89.156549836799641</v>
      </c>
      <c r="H71" s="7"/>
      <c r="I71" s="7"/>
      <c r="J71" s="7"/>
      <c r="K71" s="7">
        <v>55.448999650081916</v>
      </c>
    </row>
    <row r="72" spans="1:11" x14ac:dyDescent="0.3">
      <c r="A72" s="1">
        <v>17746</v>
      </c>
      <c r="B72" s="1"/>
      <c r="C72" s="1">
        <v>36617</v>
      </c>
      <c r="D72" s="7">
        <f>+USDBRL!D569</f>
        <v>1.7678</v>
      </c>
      <c r="E72" s="7">
        <f>+'USD PP 1999'!C1059</f>
        <v>96.369636963696365</v>
      </c>
      <c r="F72" s="7">
        <f>+'BRL e USD Chart 99'!F72</f>
        <v>1.961622251199014</v>
      </c>
      <c r="G72" s="7">
        <f>+USDBRL!D569/'2-Chart Câmbio Justo'!F72*100</f>
        <v>90.119287692595108</v>
      </c>
      <c r="H72" s="7"/>
      <c r="I72" s="7"/>
      <c r="J72" s="7"/>
      <c r="K72" s="7">
        <v>55.399140423700587</v>
      </c>
    </row>
    <row r="73" spans="1:11" x14ac:dyDescent="0.3">
      <c r="A73" s="1">
        <v>17777</v>
      </c>
      <c r="B73" s="1"/>
      <c r="C73" s="1">
        <v>36647</v>
      </c>
      <c r="D73" s="7">
        <f>+USDBRL!D570</f>
        <v>1.8275000000000001</v>
      </c>
      <c r="E73" s="7">
        <f>+'USD PP 1999'!C1060</f>
        <v>96.204620462046194</v>
      </c>
      <c r="F73" s="7">
        <f>+'BRL e USD Chart 99'!F73</f>
        <v>1.9584591353189553</v>
      </c>
      <c r="G73" s="7">
        <f>+USDBRL!D570/'2-Chart Câmbio Justo'!F73*100</f>
        <v>93.313154563338529</v>
      </c>
      <c r="H73" s="7"/>
      <c r="I73" s="7"/>
      <c r="J73" s="7"/>
      <c r="K73" s="7">
        <v>55.382525666000788</v>
      </c>
    </row>
    <row r="74" spans="1:11" x14ac:dyDescent="0.3">
      <c r="A74" s="1">
        <v>17807</v>
      </c>
      <c r="B74" s="1"/>
      <c r="C74" s="1">
        <v>36678</v>
      </c>
      <c r="D74" s="7">
        <f>+USDBRL!D571</f>
        <v>1.8079000000000001</v>
      </c>
      <c r="E74" s="7">
        <f>+'USD PP 1999'!C1061</f>
        <v>95.709570957095707</v>
      </c>
      <c r="F74" s="7">
        <f>+'BRL e USD Chart 99'!F74</f>
        <v>1.9528625779957283</v>
      </c>
      <c r="G74" s="7">
        <f>+USDBRL!D571/'2-Chart Câmbio Justo'!F74*100</f>
        <v>92.576918640915991</v>
      </c>
      <c r="H74" s="7"/>
      <c r="I74" s="7"/>
      <c r="J74" s="7"/>
      <c r="K74" s="7">
        <v>55.283016236774593</v>
      </c>
    </row>
    <row r="75" spans="1:11" x14ac:dyDescent="0.3">
      <c r="A75" s="1">
        <v>17838</v>
      </c>
      <c r="B75" s="1"/>
      <c r="C75" s="1">
        <v>36708</v>
      </c>
      <c r="D75" s="7">
        <f>+USDBRL!D572</f>
        <v>1.7974000000000001</v>
      </c>
      <c r="E75" s="7">
        <f>+'USD PP 1999'!C1062</f>
        <v>95.544554455445535</v>
      </c>
      <c r="F75" s="7">
        <f>+'BRL e USD Chart 99'!F75</f>
        <v>1.9808824522850774</v>
      </c>
      <c r="G75" s="7">
        <f>+USDBRL!D572/'2-Chart Câmbio Justo'!F75*100</f>
        <v>90.737337691420393</v>
      </c>
      <c r="H75" s="7"/>
      <c r="I75" s="7"/>
      <c r="J75" s="7"/>
      <c r="K75" s="7">
        <v>54.519739878475924</v>
      </c>
    </row>
    <row r="76" spans="1:11" x14ac:dyDescent="0.3">
      <c r="A76" s="1">
        <v>17868</v>
      </c>
      <c r="B76" s="1"/>
      <c r="C76" s="1">
        <v>36739</v>
      </c>
      <c r="D76" s="7">
        <f>+USDBRL!D573</f>
        <v>1.8088</v>
      </c>
      <c r="E76" s="7">
        <f>+'USD PP 1999'!C1063</f>
        <v>95.544554455445535</v>
      </c>
      <c r="F76" s="7">
        <f>+'BRL e USD Chart 99'!F76</f>
        <v>2.0068320124100123</v>
      </c>
      <c r="G76" s="7">
        <f>+USDBRL!D573/'2-Chart Câmbio Justo'!F76*100</f>
        <v>90.132108159257683</v>
      </c>
      <c r="H76" s="7"/>
      <c r="I76" s="7"/>
      <c r="J76" s="7"/>
      <c r="K76" s="7">
        <v>53.687582352019625</v>
      </c>
    </row>
    <row r="77" spans="1:11" x14ac:dyDescent="0.3">
      <c r="A77" s="1">
        <v>17899</v>
      </c>
      <c r="B77" s="1"/>
      <c r="C77" s="1">
        <v>36770</v>
      </c>
      <c r="D77" s="7">
        <f>+USDBRL!D574</f>
        <v>1.8388</v>
      </c>
      <c r="E77" s="7">
        <f>+'USD PP 1999'!C1064</f>
        <v>95.049504950495049</v>
      </c>
      <c r="F77" s="7">
        <f>+'BRL e USD Chart 99'!F77</f>
        <v>2.0010257170953505</v>
      </c>
      <c r="G77" s="7">
        <f>+USDBRL!D574/'2-Chart Câmbio Justo'!F77*100</f>
        <v>91.89287195514737</v>
      </c>
      <c r="H77" s="7"/>
      <c r="I77" s="7"/>
      <c r="J77" s="7"/>
      <c r="K77" s="7">
        <v>53.543016208257328</v>
      </c>
    </row>
    <row r="78" spans="1:11" x14ac:dyDescent="0.3">
      <c r="A78" s="1">
        <v>17930</v>
      </c>
      <c r="B78" s="1"/>
      <c r="C78" s="1">
        <v>36800</v>
      </c>
      <c r="D78" s="7">
        <f>+USDBRL!D575</f>
        <v>1.8792</v>
      </c>
      <c r="E78" s="7">
        <f>+'USD PP 1999'!C1065</f>
        <v>94.884488448844877</v>
      </c>
      <c r="F78" s="7">
        <f>+'BRL e USD Chart 99'!F78</f>
        <v>2.0003482865140421</v>
      </c>
      <c r="G78" s="7">
        <f>+USDBRL!D575/'2-Chart Câmbio Justo'!F78*100</f>
        <v>93.94364034849329</v>
      </c>
      <c r="H78" s="7"/>
      <c r="I78" s="7"/>
      <c r="J78" s="7"/>
      <c r="K78" s="7">
        <v>53.537662442013136</v>
      </c>
    </row>
    <row r="79" spans="1:11" x14ac:dyDescent="0.3">
      <c r="A79" s="1">
        <v>17958</v>
      </c>
      <c r="B79" s="1"/>
      <c r="C79" s="1">
        <v>36831</v>
      </c>
      <c r="D79" s="7">
        <f>+USDBRL!D576</f>
        <v>1.9476</v>
      </c>
      <c r="E79" s="7">
        <f>+'USD PP 1999'!C1066</f>
        <v>94.719471947194705</v>
      </c>
      <c r="F79" s="7">
        <f>+'BRL e USD Chart 99'!F79</f>
        <v>2.003259402072572</v>
      </c>
      <c r="G79" s="7">
        <f>+USDBRL!D576/'2-Chart Câmbio Justo'!F79*100</f>
        <v>97.221557926298175</v>
      </c>
      <c r="H79" s="7"/>
      <c r="I79" s="7"/>
      <c r="J79" s="7"/>
      <c r="K79" s="7">
        <v>53.564444664345302</v>
      </c>
    </row>
    <row r="80" spans="1:11" x14ac:dyDescent="0.3">
      <c r="A80" s="1">
        <v>17989</v>
      </c>
      <c r="B80" s="1"/>
      <c r="C80" s="1">
        <v>36861</v>
      </c>
      <c r="D80" s="7">
        <f>+USDBRL!D577</f>
        <v>1.9628999999999999</v>
      </c>
      <c r="E80" s="7">
        <f>+'USD PP 1999'!C1067</f>
        <v>94.884488448844877</v>
      </c>
      <c r="F80" s="7">
        <f>+'BRL e USD Chart 99'!F80</f>
        <v>2.0185892224969693</v>
      </c>
      <c r="G80" s="7">
        <f>+USDBRL!D577/'2-Chart Câmbio Justo'!F80*100</f>
        <v>97.241181025028837</v>
      </c>
      <c r="H80" s="7"/>
      <c r="I80" s="7"/>
      <c r="J80" s="7"/>
      <c r="K80" s="7">
        <v>53.425538264856677</v>
      </c>
    </row>
    <row r="81" spans="1:11" x14ac:dyDescent="0.3">
      <c r="A81" s="1">
        <v>18019</v>
      </c>
      <c r="B81" s="1"/>
      <c r="C81" s="1">
        <v>36892</v>
      </c>
      <c r="D81" s="7">
        <f>+USDBRL!D578</f>
        <v>1.9540999999999999</v>
      </c>
      <c r="E81" s="7">
        <f>+'USD PP 1999'!C1068</f>
        <v>94.224422442244233</v>
      </c>
      <c r="F81" s="7">
        <f>+'BRL e USD Chart 99'!F81</f>
        <v>2.0159727798056184</v>
      </c>
      <c r="G81" s="7">
        <f>+USDBRL!D578/'2-Chart Câmbio Justo'!F81*100</f>
        <v>96.930872260508181</v>
      </c>
      <c r="H81" s="7"/>
      <c r="I81" s="7"/>
      <c r="J81" s="7"/>
      <c r="K81" s="7">
        <v>53.223289763754408</v>
      </c>
    </row>
    <row r="82" spans="1:11" x14ac:dyDescent="0.3">
      <c r="A82" s="1">
        <v>18050</v>
      </c>
      <c r="B82" s="1"/>
      <c r="C82" s="1">
        <v>36923</v>
      </c>
      <c r="D82" s="7">
        <f>+USDBRL!D579</f>
        <v>2.0015000000000001</v>
      </c>
      <c r="E82" s="7">
        <f>+'USD PP 1999'!C1069</f>
        <v>93.89438943894389</v>
      </c>
      <c r="F82" s="7">
        <f>+'BRL e USD Chart 99'!F82</f>
        <v>2.0181525724400347</v>
      </c>
      <c r="G82" s="7">
        <f>+USDBRL!D579/'2-Chart Câmbio Justo'!F82*100</f>
        <v>99.174860579549701</v>
      </c>
      <c r="H82" s="7"/>
      <c r="I82" s="7"/>
      <c r="J82" s="7"/>
      <c r="K82" s="7">
        <v>53.164808474432533</v>
      </c>
    </row>
    <row r="83" spans="1:11" x14ac:dyDescent="0.3">
      <c r="A83" s="1">
        <v>18080</v>
      </c>
      <c r="B83" s="1"/>
      <c r="C83" s="1">
        <v>36951</v>
      </c>
      <c r="D83" s="7">
        <f>+USDBRL!D580</f>
        <v>2.0886</v>
      </c>
      <c r="E83" s="7">
        <f>+'USD PP 1999'!C1070</f>
        <v>93.564356435643575</v>
      </c>
      <c r="F83" s="7">
        <f>+'BRL e USD Chart 99'!F83</f>
        <v>2.0187009140704375</v>
      </c>
      <c r="G83" s="7">
        <f>+USDBRL!D580/'2-Chart Câmbio Justo'!F83*100</f>
        <v>103.46257761327409</v>
      </c>
      <c r="H83" s="7"/>
      <c r="I83" s="7"/>
      <c r="J83" s="7"/>
      <c r="K83" s="7">
        <v>52.895043751300889</v>
      </c>
    </row>
    <row r="84" spans="1:11" x14ac:dyDescent="0.3">
      <c r="A84" s="1">
        <v>18111</v>
      </c>
      <c r="B84" s="1"/>
      <c r="C84" s="1">
        <v>36982</v>
      </c>
      <c r="D84" s="7">
        <f>+USDBRL!D581</f>
        <v>2.1920999999999999</v>
      </c>
      <c r="E84" s="7">
        <f>+'USD PP 1999'!C1071</f>
        <v>93.234323432343231</v>
      </c>
      <c r="F84" s="7">
        <f>+'BRL e USD Chart 99'!F84</f>
        <v>2.0232474415259363</v>
      </c>
      <c r="G84" s="7">
        <f>+USDBRL!D581/'2-Chart Câmbio Justo'!F84*100</f>
        <v>108.34562075841374</v>
      </c>
      <c r="H84" s="7"/>
      <c r="I84" s="7"/>
      <c r="J84" s="7"/>
      <c r="K84" s="7">
        <v>52.574340275619605</v>
      </c>
    </row>
    <row r="85" spans="1:11" x14ac:dyDescent="0.3">
      <c r="A85" s="1">
        <v>18142</v>
      </c>
      <c r="B85" s="1"/>
      <c r="C85" s="1">
        <v>37012</v>
      </c>
      <c r="D85" s="7">
        <f>+USDBRL!D582</f>
        <v>2.2968000000000002</v>
      </c>
      <c r="E85" s="7">
        <f>+'USD PP 1999'!C1072</f>
        <v>92.904290429042902</v>
      </c>
      <c r="F85" s="7">
        <f>+'BRL e USD Chart 99'!F85</f>
        <v>2.0243514542449139</v>
      </c>
      <c r="G85" s="7">
        <f>+USDBRL!D582/'2-Chart Câmbio Justo'!F85*100</f>
        <v>113.45855953934193</v>
      </c>
      <c r="H85" s="7"/>
      <c r="I85" s="7"/>
      <c r="J85" s="7"/>
      <c r="K85" s="7">
        <v>52.485115579135069</v>
      </c>
    </row>
    <row r="86" spans="1:11" x14ac:dyDescent="0.3">
      <c r="A86" s="1">
        <v>18172</v>
      </c>
      <c r="B86" s="1"/>
      <c r="C86" s="1">
        <v>37043</v>
      </c>
      <c r="D86" s="7">
        <f>+USDBRL!D583</f>
        <v>2.3754</v>
      </c>
      <c r="E86" s="7">
        <f>+'USD PP 1999'!C1073</f>
        <v>92.739273927392745</v>
      </c>
      <c r="F86" s="7">
        <f>+'BRL e USD Chart 99'!F86</f>
        <v>2.0312637335266914</v>
      </c>
      <c r="G86" s="7">
        <f>+USDBRL!D583/'2-Chart Câmbio Justo'!F86*100</f>
        <v>116.94197857192168</v>
      </c>
      <c r="H86" s="7"/>
      <c r="I86" s="7"/>
      <c r="J86" s="7"/>
      <c r="K86" s="7">
        <v>52.042752185557838</v>
      </c>
    </row>
    <row r="87" spans="1:11" x14ac:dyDescent="0.3">
      <c r="A87" s="1">
        <v>18203</v>
      </c>
      <c r="B87" s="1"/>
      <c r="C87" s="1">
        <v>37073</v>
      </c>
      <c r="D87" s="7">
        <f>+USDBRL!D584</f>
        <v>2.4656000000000002</v>
      </c>
      <c r="E87" s="7">
        <f>+'USD PP 1999'!C1074</f>
        <v>92.904290429042902</v>
      </c>
      <c r="F87" s="7">
        <f>+'BRL e USD Chart 99'!F87</f>
        <v>2.0619419602950213</v>
      </c>
      <c r="G87" s="7">
        <f>+USDBRL!D584/'2-Chart Câmbio Justo'!F87*100</f>
        <v>119.57659563061726</v>
      </c>
      <c r="H87" s="7"/>
      <c r="I87" s="7"/>
      <c r="J87" s="7"/>
      <c r="K87" s="7">
        <v>51.42056336879542</v>
      </c>
    </row>
    <row r="88" spans="1:11" x14ac:dyDescent="0.3">
      <c r="A88" s="1">
        <v>18233</v>
      </c>
      <c r="B88" s="1"/>
      <c r="C88" s="1">
        <v>37104</v>
      </c>
      <c r="D88" s="7">
        <f>+USDBRL!D585</f>
        <v>2.5102000000000002</v>
      </c>
      <c r="E88" s="7">
        <f>+'USD PP 1999'!C1075</f>
        <v>92.904290429042902</v>
      </c>
      <c r="F88" s="7">
        <f>+'BRL e USD Chart 99'!F88</f>
        <v>2.0763755540170861</v>
      </c>
      <c r="G88" s="7">
        <f>+USDBRL!D585/'2-Chart Câmbio Justo'!F88*100</f>
        <v>120.89335164554458</v>
      </c>
      <c r="H88" s="7"/>
      <c r="I88" s="7"/>
      <c r="J88" s="7"/>
      <c r="K88" s="7">
        <v>50.835949944434425</v>
      </c>
    </row>
    <row r="89" spans="1:11" x14ac:dyDescent="0.3">
      <c r="A89" s="1">
        <v>18264</v>
      </c>
      <c r="B89" s="1"/>
      <c r="C89" s="1">
        <v>37135</v>
      </c>
      <c r="D89" s="7">
        <f>+USDBRL!D586</f>
        <v>2.6713</v>
      </c>
      <c r="E89" s="7">
        <f>+'USD PP 1999'!C1076</f>
        <v>92.574257425742573</v>
      </c>
      <c r="F89" s="7">
        <f>+'BRL e USD Chart 99'!F89</f>
        <v>2.0747926403620518</v>
      </c>
      <c r="G89" s="7">
        <f>+USDBRL!D586/'2-Chart Câmbio Justo'!F89*100</f>
        <v>128.75021570993513</v>
      </c>
      <c r="H89" s="7"/>
      <c r="I89" s="7"/>
      <c r="J89" s="7"/>
      <c r="K89" s="7">
        <v>50.673793804260782</v>
      </c>
    </row>
    <row r="90" spans="1:11" x14ac:dyDescent="0.3">
      <c r="A90" s="1">
        <v>18295</v>
      </c>
      <c r="B90" s="1"/>
      <c r="C90" s="1">
        <v>37165</v>
      </c>
      <c r="D90" s="7">
        <f>+USDBRL!D587</f>
        <v>2.7397999999999998</v>
      </c>
      <c r="E90" s="7">
        <f>+'USD PP 1999'!C1077</f>
        <v>92.904290429042902</v>
      </c>
      <c r="F90" s="7">
        <f>+'BRL e USD Chart 99'!F90</f>
        <v>2.0994715776345507</v>
      </c>
      <c r="G90" s="7">
        <f>+USDBRL!D587/'2-Chart Câmbio Justo'!F90*100</f>
        <v>130.49950421748028</v>
      </c>
      <c r="H90" s="7"/>
      <c r="I90" s="7"/>
      <c r="J90" s="7"/>
      <c r="K90" s="7">
        <v>50.301562243657713</v>
      </c>
    </row>
    <row r="91" spans="1:11" x14ac:dyDescent="0.3">
      <c r="A91" s="1">
        <v>18323</v>
      </c>
      <c r="B91" s="1"/>
      <c r="C91" s="1">
        <v>37196</v>
      </c>
      <c r="D91" s="7">
        <f>+USDBRL!D588</f>
        <v>2.5427</v>
      </c>
      <c r="E91" s="7">
        <f>+'USD PP 1999'!C1078</f>
        <v>93.06930693069306</v>
      </c>
      <c r="F91" s="7">
        <f>+'BRL e USD Chart 99'!F91</f>
        <v>2.1181333814766723</v>
      </c>
      <c r="G91" s="7">
        <f>+USDBRL!D588/'2-Chart Câmbio Justo'!F91*100</f>
        <v>120.04437596971999</v>
      </c>
      <c r="H91" s="7"/>
      <c r="I91" s="7"/>
      <c r="J91" s="7"/>
      <c r="K91" s="7">
        <v>49.996583086828053</v>
      </c>
    </row>
    <row r="92" spans="1:11" x14ac:dyDescent="0.3">
      <c r="A92" s="1">
        <v>18354</v>
      </c>
      <c r="B92" s="1"/>
      <c r="C92" s="1">
        <v>37226</v>
      </c>
      <c r="D92" s="7">
        <f>+USDBRL!D589</f>
        <v>2.3622999999999998</v>
      </c>
      <c r="E92" s="7">
        <f>+'USD PP 1999'!C1079</f>
        <v>93.399339933993403</v>
      </c>
      <c r="F92" s="7">
        <f>+'BRL e USD Chart 99'!F92</f>
        <v>2.1394611819614351</v>
      </c>
      <c r="G92" s="7">
        <f>+USDBRL!D589/'2-Chart Câmbio Justo'!F92*100</f>
        <v>110.41565137602865</v>
      </c>
      <c r="H92" s="7"/>
      <c r="I92" s="7"/>
      <c r="J92" s="7"/>
      <c r="K92" s="7">
        <v>49.871903328506797</v>
      </c>
    </row>
    <row r="93" spans="1:11" x14ac:dyDescent="0.3">
      <c r="A93" s="1">
        <v>18384</v>
      </c>
      <c r="B93" s="1"/>
      <c r="C93" s="1">
        <v>37257</v>
      </c>
      <c r="D93" s="7">
        <f>+USDBRL!D590</f>
        <v>2.3774999999999999</v>
      </c>
      <c r="E93" s="7">
        <f>+'USD PP 1999'!C1080</f>
        <v>93.234323432343231</v>
      </c>
      <c r="F93" s="7">
        <f>+'BRL e USD Chart 99'!F93</f>
        <v>2.1467867575279391</v>
      </c>
      <c r="G93" s="7">
        <f>+USDBRL!D590/'2-Chart Câmbio Justo'!F93*100</f>
        <v>110.74691008145265</v>
      </c>
      <c r="H93" s="7"/>
      <c r="I93" s="7"/>
      <c r="J93" s="7"/>
      <c r="K93" s="7">
        <v>49.589244634092466</v>
      </c>
    </row>
    <row r="94" spans="1:11" x14ac:dyDescent="0.3">
      <c r="A94" s="1">
        <v>18415</v>
      </c>
      <c r="B94" s="1"/>
      <c r="C94" s="1">
        <v>37288</v>
      </c>
      <c r="D94" s="7">
        <f>+USDBRL!D591</f>
        <v>2.4192</v>
      </c>
      <c r="E94" s="7">
        <f>+'USD PP 1999'!C1081</f>
        <v>92.739273927392745</v>
      </c>
      <c r="F94" s="7">
        <f>+'BRL e USD Chart 99'!F94</f>
        <v>2.1430752861920928</v>
      </c>
      <c r="G94" s="7">
        <f>+USDBRL!D591/'2-Chart Câmbio Justo'!F94*100</f>
        <v>112.88450833188122</v>
      </c>
      <c r="H94" s="7"/>
      <c r="I94" s="7"/>
      <c r="J94" s="7"/>
      <c r="K94" s="7">
        <v>49.460646952017228</v>
      </c>
    </row>
    <row r="95" spans="1:11" x14ac:dyDescent="0.3">
      <c r="A95" s="1">
        <v>18445</v>
      </c>
      <c r="B95" s="1"/>
      <c r="C95" s="1">
        <v>37316</v>
      </c>
      <c r="D95" s="7">
        <f>+USDBRL!D592</f>
        <v>2.3462000000000001</v>
      </c>
      <c r="E95" s="7">
        <f>+'USD PP 1999'!C1082</f>
        <v>92.244224422442244</v>
      </c>
      <c r="F95" s="7">
        <f>+'BRL e USD Chart 99'!F95</f>
        <v>2.1444251948243203</v>
      </c>
      <c r="G95" s="7">
        <f>+USDBRL!D592/'2-Chart Câmbio Justo'!F95*100</f>
        <v>109.40927226851622</v>
      </c>
      <c r="H95" s="7"/>
      <c r="I95" s="7"/>
      <c r="J95" s="7"/>
      <c r="K95" s="7">
        <v>49.426048717914696</v>
      </c>
    </row>
    <row r="96" spans="1:11" x14ac:dyDescent="0.3">
      <c r="A96" s="1">
        <v>18476</v>
      </c>
      <c r="B96" s="1"/>
      <c r="C96" s="1">
        <v>37347</v>
      </c>
      <c r="D96" s="7">
        <f>+USDBRL!D593</f>
        <v>2.3199999999999998</v>
      </c>
      <c r="E96" s="7">
        <f>+'USD PP 1999'!C1083</f>
        <v>91.749174917491743</v>
      </c>
      <c r="F96" s="7">
        <f>+'BRL e USD Chart 99'!F96</f>
        <v>2.1499799849533106</v>
      </c>
      <c r="G96" s="7">
        <f>+USDBRL!D593/'2-Chart Câmbio Justo'!F96*100</f>
        <v>107.90798129455059</v>
      </c>
      <c r="H96" s="7"/>
      <c r="I96" s="7"/>
      <c r="J96" s="7"/>
      <c r="K96" s="7">
        <v>49.396410871391865</v>
      </c>
    </row>
    <row r="97" spans="1:11" x14ac:dyDescent="0.3">
      <c r="A97" s="1">
        <v>18507</v>
      </c>
      <c r="B97" s="1"/>
      <c r="C97" s="1">
        <v>37377</v>
      </c>
      <c r="D97" s="7">
        <f>+USDBRL!D594</f>
        <v>2.48</v>
      </c>
      <c r="E97" s="7">
        <f>+'USD PP 1999'!C1084</f>
        <v>91.749174917491743</v>
      </c>
      <c r="F97" s="7">
        <f>+'BRL e USD Chart 99'!F97</f>
        <v>2.1544949429217124</v>
      </c>
      <c r="G97" s="7">
        <f>+USDBRL!D594/'2-Chart Câmbio Justo'!F97*100</f>
        <v>115.10818385291124</v>
      </c>
      <c r="H97" s="7"/>
      <c r="I97" s="7"/>
      <c r="J97" s="7"/>
      <c r="K97" s="7">
        <v>49.366790796913712</v>
      </c>
    </row>
    <row r="98" spans="1:11" x14ac:dyDescent="0.3">
      <c r="A98" s="1">
        <v>18537</v>
      </c>
      <c r="B98" s="1"/>
      <c r="C98" s="1">
        <v>37408</v>
      </c>
      <c r="D98" s="7">
        <f>+USDBRL!D595</f>
        <v>2.7136</v>
      </c>
      <c r="E98" s="7">
        <f>+'USD PP 1999'!C1085</f>
        <v>91.749174917491743</v>
      </c>
      <c r="F98" s="7">
        <f>+'BRL e USD Chart 99'!F98</f>
        <v>2.1635438216819836</v>
      </c>
      <c r="G98" s="7">
        <f>+USDBRL!D595/'2-Chart Câmbio Justo'!F98*100</f>
        <v>125.42385196017854</v>
      </c>
      <c r="H98" s="7"/>
      <c r="I98" s="7"/>
      <c r="J98" s="7"/>
      <c r="K98" s="7">
        <v>49.214226694161816</v>
      </c>
    </row>
    <row r="99" spans="1:11" x14ac:dyDescent="0.3">
      <c r="A99" s="1">
        <v>18568</v>
      </c>
      <c r="B99" s="1"/>
      <c r="C99" s="1">
        <v>37438</v>
      </c>
      <c r="D99" s="7">
        <f>+USDBRL!D596</f>
        <v>2.9342000000000001</v>
      </c>
      <c r="E99" s="7">
        <f>+'USD PP 1999'!C1086</f>
        <v>91.584158415841571</v>
      </c>
      <c r="F99" s="7">
        <f>+'BRL e USD Chart 99'!F99</f>
        <v>2.185352421229855</v>
      </c>
      <c r="G99" s="7">
        <f>+USDBRL!D596/'2-Chart Câmbio Justo'!F99*100</f>
        <v>134.2666734891535</v>
      </c>
      <c r="H99" s="7"/>
      <c r="I99" s="7"/>
      <c r="J99" s="7"/>
      <c r="K99" s="7">
        <v>48.88668589864092</v>
      </c>
    </row>
    <row r="100" spans="1:11" x14ac:dyDescent="0.3">
      <c r="A100" s="1">
        <v>18598</v>
      </c>
      <c r="B100" s="1"/>
      <c r="C100" s="1">
        <v>37469</v>
      </c>
      <c r="D100" s="7">
        <f>+USDBRL!D597</f>
        <v>3.1097000000000001</v>
      </c>
      <c r="E100" s="7">
        <f>+'USD PP 1999'!C1087</f>
        <v>91.419141914191414</v>
      </c>
      <c r="F100" s="7">
        <f>+'BRL e USD Chart 99'!F100</f>
        <v>2.1955940458201595</v>
      </c>
      <c r="G100" s="7">
        <f>+USDBRL!D597/'2-Chart Câmbio Justo'!F100*100</f>
        <v>141.63365062498968</v>
      </c>
      <c r="H100" s="7"/>
      <c r="I100" s="7"/>
      <c r="J100" s="7"/>
      <c r="K100" s="7">
        <v>48.397867437521953</v>
      </c>
    </row>
    <row r="101" spans="1:11" x14ac:dyDescent="0.3">
      <c r="A101" s="1">
        <v>18629</v>
      </c>
      <c r="B101" s="1"/>
      <c r="C101" s="1">
        <v>37500</v>
      </c>
      <c r="D101" s="7">
        <f>+USDBRL!D598</f>
        <v>3.3416000000000001</v>
      </c>
      <c r="E101" s="7">
        <f>+'USD PP 1999'!C1088</f>
        <v>91.254125412541242</v>
      </c>
      <c r="F101" s="7">
        <f>+'BRL e USD Chart 99'!F101</f>
        <v>2.2074106220061114</v>
      </c>
      <c r="G101" s="7">
        <f>+USDBRL!D598/'2-Chart Câmbio Justo'!F101*100</f>
        <v>151.38098760089903</v>
      </c>
      <c r="H101" s="7"/>
      <c r="I101" s="7"/>
      <c r="J101" s="7"/>
      <c r="K101" s="7">
        <v>48.032818020565642</v>
      </c>
    </row>
    <row r="102" spans="1:11" x14ac:dyDescent="0.3">
      <c r="A102" s="1">
        <v>18660</v>
      </c>
      <c r="B102" s="1"/>
      <c r="C102" s="1">
        <v>37530</v>
      </c>
      <c r="D102" s="7">
        <f>+USDBRL!D599</f>
        <v>3.8054999999999999</v>
      </c>
      <c r="E102" s="7">
        <f>+'USD PP 1999'!C1089</f>
        <v>91.089108910891099</v>
      </c>
      <c r="F102" s="7">
        <f>+'BRL e USD Chart 99'!F102</f>
        <v>2.2322837089280734</v>
      </c>
      <c r="G102" s="7">
        <f>+USDBRL!D599/'2-Chart Câmbio Justo'!F102*100</f>
        <v>170.47564271422172</v>
      </c>
      <c r="H102" s="7"/>
      <c r="I102" s="7"/>
      <c r="J102" s="7"/>
      <c r="K102" s="7">
        <v>47.425768187762294</v>
      </c>
    </row>
    <row r="103" spans="1:11" x14ac:dyDescent="0.3">
      <c r="A103" s="1">
        <v>18688</v>
      </c>
      <c r="B103" s="1"/>
      <c r="C103" s="1">
        <v>37561</v>
      </c>
      <c r="D103" s="7">
        <f>+USDBRL!D600</f>
        <v>3.5760000000000001</v>
      </c>
      <c r="E103" s="7">
        <f>+'USD PP 1999'!C1090</f>
        <v>91.089108910891099</v>
      </c>
      <c r="F103" s="7">
        <f>+'BRL e USD Chart 99'!F103</f>
        <v>2.2996986769377012</v>
      </c>
      <c r="G103" s="7">
        <f>+USDBRL!D600/'2-Chart Câmbio Justo'!F103*100</f>
        <v>155.49863274965367</v>
      </c>
      <c r="H103" s="7"/>
      <c r="I103" s="7"/>
      <c r="J103" s="7"/>
      <c r="K103" s="7">
        <v>46.201430285204381</v>
      </c>
    </row>
    <row r="104" spans="1:11" x14ac:dyDescent="0.3">
      <c r="A104" s="1">
        <v>18719</v>
      </c>
      <c r="B104" s="1"/>
      <c r="C104" s="1">
        <v>37591</v>
      </c>
      <c r="D104" s="7">
        <f>+USDBRL!D601</f>
        <v>3.6255000000000002</v>
      </c>
      <c r="E104" s="7">
        <f>+'USD PP 1999'!C1091</f>
        <v>91.254125412541242</v>
      </c>
      <c r="F104" s="7">
        <f>+'BRL e USD Chart 99'!F104</f>
        <v>2.3522459584815687</v>
      </c>
      <c r="G104" s="7">
        <f>+USDBRL!D601/'2-Chart Câmbio Justo'!F104*100</f>
        <v>154.12929021845773</v>
      </c>
      <c r="H104" s="7"/>
      <c r="I104" s="7"/>
      <c r="J104" s="7"/>
      <c r="K104" s="7">
        <v>45.371138451541178</v>
      </c>
    </row>
    <row r="105" spans="1:11" x14ac:dyDescent="0.3">
      <c r="A105" s="1">
        <v>18749</v>
      </c>
      <c r="B105" s="1"/>
      <c r="C105" s="1">
        <v>37622</v>
      </c>
      <c r="D105" s="7">
        <f>+USDBRL!D602</f>
        <v>3.4380000000000002</v>
      </c>
      <c r="E105" s="7">
        <f>+'USD PP 1999'!C1092</f>
        <v>90.759075907590756</v>
      </c>
      <c r="F105" s="7">
        <f>+'BRL e USD Chart 99'!F105</f>
        <v>2.3921235459332224</v>
      </c>
      <c r="G105" s="7">
        <f>+USDBRL!D602/'2-Chart Câmbio Justo'!F105*100</f>
        <v>143.72167381759363</v>
      </c>
      <c r="H105" s="7"/>
      <c r="I105" s="7"/>
      <c r="J105" s="7"/>
      <c r="K105" s="7">
        <v>44.398804630141086</v>
      </c>
    </row>
    <row r="106" spans="1:11" x14ac:dyDescent="0.3">
      <c r="A106" s="1">
        <v>18780</v>
      </c>
      <c r="B106" s="1"/>
      <c r="C106" s="1">
        <v>37653</v>
      </c>
      <c r="D106" s="7">
        <f>+USDBRL!D603</f>
        <v>3.5903999999999998</v>
      </c>
      <c r="E106" s="7">
        <f>+'USD PP 1999'!C1093</f>
        <v>90.099009900990097</v>
      </c>
      <c r="F106" s="7">
        <f>+'BRL e USD Chart 99'!F106</f>
        <v>2.4120094864363426</v>
      </c>
      <c r="G106" s="7">
        <f>+USDBRL!D603/'2-Chart Câmbio Justo'!F106*100</f>
        <v>148.85513594329544</v>
      </c>
      <c r="H106" s="7"/>
      <c r="I106" s="7"/>
      <c r="J106" s="7"/>
      <c r="K106" s="7">
        <v>43.695310136936406</v>
      </c>
    </row>
    <row r="107" spans="1:11" x14ac:dyDescent="0.3">
      <c r="A107" s="1">
        <v>18810</v>
      </c>
      <c r="B107" s="1"/>
      <c r="C107" s="1">
        <v>37681</v>
      </c>
      <c r="D107" s="7">
        <f>+USDBRL!D604</f>
        <v>3.4464999999999999</v>
      </c>
      <c r="E107" s="7">
        <f>+'USD PP 1999'!C1094</f>
        <v>89.603960396039597</v>
      </c>
      <c r="F107" s="7">
        <f>+'BRL e USD Chart 99'!F107</f>
        <v>2.4282613943111606</v>
      </c>
      <c r="G107" s="7">
        <f>+USDBRL!D604/'2-Chart Câmbio Justo'!F107*100</f>
        <v>141.93282519230962</v>
      </c>
      <c r="H107" s="7"/>
      <c r="I107" s="7"/>
      <c r="J107" s="7"/>
      <c r="K107" s="7">
        <v>43.404499987023357</v>
      </c>
    </row>
    <row r="108" spans="1:11" x14ac:dyDescent="0.3">
      <c r="A108" s="1">
        <v>18841</v>
      </c>
      <c r="B108" s="1"/>
      <c r="C108" s="1">
        <v>37712</v>
      </c>
      <c r="D108" s="7">
        <f>+USDBRL!D605</f>
        <v>3.1183000000000001</v>
      </c>
      <c r="E108" s="7">
        <f>+'USD PP 1999'!C1095</f>
        <v>89.768976897689768</v>
      </c>
      <c r="F108" s="7">
        <f>+'BRL e USD Chart 99'!F108</f>
        <v>2.4563308438872427</v>
      </c>
      <c r="G108" s="7">
        <f>+USDBRL!D605/'2-Chart Câmbio Justo'!F108*100</f>
        <v>126.94951120937621</v>
      </c>
      <c r="H108" s="7"/>
      <c r="I108" s="7"/>
      <c r="J108" s="7"/>
      <c r="K108" s="7">
        <v>43.158496556650448</v>
      </c>
    </row>
    <row r="109" spans="1:11" x14ac:dyDescent="0.3">
      <c r="A109" s="1">
        <v>18872</v>
      </c>
      <c r="B109" s="1"/>
      <c r="C109" s="1">
        <v>37742</v>
      </c>
      <c r="D109" s="7">
        <f>+USDBRL!D606</f>
        <v>2.9553000000000003</v>
      </c>
      <c r="E109" s="7">
        <f>+'USD PP 1999'!C1096</f>
        <v>89.933993399339926</v>
      </c>
      <c r="F109" s="7">
        <f>+'BRL e USD Chart 99'!F109</f>
        <v>2.4758573195019307</v>
      </c>
      <c r="G109" s="7">
        <f>+USDBRL!D606/'2-Chart Câmbio Justo'!F109*100</f>
        <v>119.36471365783386</v>
      </c>
      <c r="H109" s="7"/>
      <c r="I109" s="7"/>
      <c r="J109" s="7"/>
      <c r="K109" s="7">
        <v>43.025118688715423</v>
      </c>
    </row>
    <row r="110" spans="1:11" x14ac:dyDescent="0.3">
      <c r="A110" s="1">
        <v>18902</v>
      </c>
      <c r="B110" s="1"/>
      <c r="C110" s="1">
        <v>37773</v>
      </c>
      <c r="D110" s="7">
        <f>+USDBRL!D607</f>
        <v>2.8828</v>
      </c>
      <c r="E110" s="7">
        <f>+'USD PP 1999'!C1097</f>
        <v>89.768976897689768</v>
      </c>
      <c r="F110" s="7">
        <f>+'BRL e USD Chart 99'!F110</f>
        <v>2.4676074903419023</v>
      </c>
      <c r="G110" s="7">
        <f>+USDBRL!D607/'2-Chart Câmbio Justo'!F110*100</f>
        <v>116.82571119123043</v>
      </c>
      <c r="H110" s="7"/>
      <c r="I110" s="7"/>
      <c r="J110" s="7"/>
      <c r="K110" s="7">
        <v>43.094069199434514</v>
      </c>
    </row>
    <row r="111" spans="1:11" x14ac:dyDescent="0.3">
      <c r="A111" s="1">
        <v>18933</v>
      </c>
      <c r="B111" s="1"/>
      <c r="C111" s="1">
        <v>37803</v>
      </c>
      <c r="D111" s="7">
        <f>+USDBRL!D608</f>
        <v>2.8794</v>
      </c>
      <c r="E111" s="7">
        <f>+'USD PP 1999'!C1098</f>
        <v>89.768976897689768</v>
      </c>
      <c r="F111" s="7">
        <f>+'BRL e USD Chart 99'!F111</f>
        <v>2.4725427053225864</v>
      </c>
      <c r="G111" s="7">
        <f>+USDBRL!D608/'2-Chart Câmbio Justo'!F111*100</f>
        <v>116.4550158750173</v>
      </c>
      <c r="H111" s="7"/>
      <c r="I111" s="7"/>
      <c r="J111" s="7"/>
      <c r="K111" s="7">
        <v>43.128572057080177</v>
      </c>
    </row>
    <row r="112" spans="1:11" x14ac:dyDescent="0.3">
      <c r="A112" s="1">
        <v>18963</v>
      </c>
      <c r="B112" s="1"/>
      <c r="C112" s="1">
        <v>37834</v>
      </c>
      <c r="D112" s="7">
        <f>+USDBRL!D609</f>
        <v>3.0021</v>
      </c>
      <c r="E112" s="7">
        <f>+'USD PP 1999'!C1099</f>
        <v>89.438943894389439</v>
      </c>
      <c r="F112" s="7">
        <f>+'BRL e USD Chart 99'!F112</f>
        <v>2.4718282132025924</v>
      </c>
      <c r="G112" s="7">
        <f>+USDBRL!D609/'2-Chart Câmbio Justo'!F112*100</f>
        <v>121.45261486882892</v>
      </c>
      <c r="H112" s="7"/>
      <c r="I112" s="7"/>
      <c r="J112" s="7"/>
      <c r="K112" s="7">
        <v>42.85856310949039</v>
      </c>
    </row>
    <row r="113" spans="1:11" x14ac:dyDescent="0.3">
      <c r="A113" s="1">
        <v>18994</v>
      </c>
      <c r="B113" s="1"/>
      <c r="C113" s="1">
        <v>37865</v>
      </c>
      <c r="D113" s="7">
        <f>+USDBRL!D610</f>
        <v>2.9224000000000001</v>
      </c>
      <c r="E113" s="7">
        <f>+'USD PP 1999'!C1100</f>
        <v>89.10891089108911</v>
      </c>
      <c r="F113" s="7">
        <f>+'BRL e USD Chart 99'!F113</f>
        <v>2.4819161910764009</v>
      </c>
      <c r="G113" s="7">
        <f>+USDBRL!D610/'2-Chart Câmbio Justo'!F113*100</f>
        <v>117.74773098734501</v>
      </c>
      <c r="H113" s="7"/>
      <c r="I113" s="7"/>
      <c r="J113" s="7"/>
      <c r="K113" s="7">
        <v>42.501550088744935</v>
      </c>
    </row>
    <row r="114" spans="1:11" x14ac:dyDescent="0.3">
      <c r="A114" s="1">
        <v>19025</v>
      </c>
      <c r="B114" s="1"/>
      <c r="C114" s="1">
        <v>37895</v>
      </c>
      <c r="D114" s="7">
        <f>+USDBRL!D611</f>
        <v>2.8611</v>
      </c>
      <c r="E114" s="7">
        <f>+'USD PP 1999'!C1101</f>
        <v>89.10891089108911</v>
      </c>
      <c r="F114" s="7">
        <f>+'BRL e USD Chart 99'!F114</f>
        <v>2.4891137480305221</v>
      </c>
      <c r="G114" s="7">
        <f>+USDBRL!D611/'2-Chart Câmbio Justo'!F114*100</f>
        <v>114.9445260291462</v>
      </c>
      <c r="H114" s="7"/>
      <c r="I114" s="7"/>
      <c r="J114" s="7"/>
      <c r="K114" s="7">
        <v>42.235466648857134</v>
      </c>
    </row>
    <row r="115" spans="1:11" x14ac:dyDescent="0.3">
      <c r="A115" s="1">
        <v>19054</v>
      </c>
      <c r="B115" s="1"/>
      <c r="C115" s="1">
        <v>37926</v>
      </c>
      <c r="D115" s="7">
        <f>+USDBRL!D612</f>
        <v>2.9134000000000002</v>
      </c>
      <c r="E115" s="7">
        <f>+'USD PP 1999'!C1102</f>
        <v>89.438943894389439</v>
      </c>
      <c r="F115" s="7">
        <f>+'BRL e USD Chart 99'!F115</f>
        <v>2.5068270189766921</v>
      </c>
      <c r="G115" s="7">
        <f>+USDBRL!D612/'2-Chart Câmbio Justo'!F115*100</f>
        <v>116.21862928497055</v>
      </c>
      <c r="H115" s="7"/>
      <c r="I115" s="7"/>
      <c r="J115" s="7"/>
      <c r="K115" s="7">
        <v>42.121737956374929</v>
      </c>
    </row>
    <row r="116" spans="1:11" x14ac:dyDescent="0.3">
      <c r="A116" s="1">
        <v>19085</v>
      </c>
      <c r="B116" s="1"/>
      <c r="C116" s="1">
        <v>37956</v>
      </c>
      <c r="D116" s="7">
        <f>+USDBRL!D613</f>
        <v>2.9249000000000001</v>
      </c>
      <c r="E116" s="7">
        <f>+'USD PP 1999'!C1103</f>
        <v>89.603960396039597</v>
      </c>
      <c r="F116" s="7">
        <f>+'BRL e USD Chart 99'!F116</f>
        <v>2.5245117123157317</v>
      </c>
      <c r="G116" s="7">
        <f>+USDBRL!D613/'2-Chart Câmbio Justo'!F116*100</f>
        <v>115.86002892087961</v>
      </c>
      <c r="H116" s="7"/>
      <c r="I116" s="7"/>
      <c r="J116" s="7"/>
      <c r="K116" s="7">
        <v>41.945566576752576</v>
      </c>
    </row>
    <row r="117" spans="1:11" x14ac:dyDescent="0.3">
      <c r="A117" s="1">
        <v>19115</v>
      </c>
      <c r="B117" s="1"/>
      <c r="C117" s="1">
        <v>37987</v>
      </c>
      <c r="D117" s="7">
        <f>+USDBRL!D614</f>
        <v>2.8513999999999999</v>
      </c>
      <c r="E117" s="7">
        <f>+'USD PP 1999'!C1104</f>
        <v>89.10891089108911</v>
      </c>
      <c r="F117" s="7">
        <f>+'BRL e USD Chart 99'!F117</f>
        <v>2.5296444212114899</v>
      </c>
      <c r="G117" s="7">
        <f>+USDBRL!D614/'2-Chart Câmbio Justo'!F117*100</f>
        <v>112.71939945751015</v>
      </c>
      <c r="H117" s="7"/>
      <c r="I117" s="7"/>
      <c r="J117" s="7"/>
      <c r="K117" s="7">
        <v>41.674681149282236</v>
      </c>
    </row>
    <row r="118" spans="1:11" x14ac:dyDescent="0.3">
      <c r="A118" s="1">
        <v>19146</v>
      </c>
      <c r="B118" s="1"/>
      <c r="C118" s="1">
        <v>38018</v>
      </c>
      <c r="D118" s="7">
        <f>+USDBRL!D615</f>
        <v>2.9298999999999999</v>
      </c>
      <c r="E118" s="7">
        <f>+'USD PP 1999'!C1105</f>
        <v>88.613861386138609</v>
      </c>
      <c r="F118" s="7">
        <f>+'BRL e USD Chart 99'!F118</f>
        <v>2.5309359452243196</v>
      </c>
      <c r="G118" s="7">
        <f>+USDBRL!D615/'2-Chart Câmbio Justo'!F118*100</f>
        <v>115.76349869811975</v>
      </c>
      <c r="H118" s="7"/>
      <c r="I118" s="7"/>
      <c r="J118" s="7"/>
      <c r="K118" s="7">
        <v>41.595649415392991</v>
      </c>
    </row>
    <row r="119" spans="1:11" x14ac:dyDescent="0.3">
      <c r="A119" s="1">
        <v>19176</v>
      </c>
      <c r="B119" s="1"/>
      <c r="C119" s="1">
        <v>38047</v>
      </c>
      <c r="D119" s="7">
        <f>+USDBRL!D616</f>
        <v>2.9051</v>
      </c>
      <c r="E119" s="7">
        <f>+'USD PP 1999'!C1106</f>
        <v>88.118811881188122</v>
      </c>
      <c r="F119" s="7">
        <f>+'BRL e USD Chart 99'!F119</f>
        <v>2.528625582467618</v>
      </c>
      <c r="G119" s="7">
        <f>+USDBRL!D616/'2-Chart Câmbio Justo'!F119*100</f>
        <v>114.88849990851516</v>
      </c>
      <c r="H119" s="7"/>
      <c r="I119" s="7"/>
      <c r="J119" s="7"/>
      <c r="K119" s="7">
        <v>41.545794462038543</v>
      </c>
    </row>
    <row r="120" spans="1:11" x14ac:dyDescent="0.3">
      <c r="A120" s="1">
        <v>19207</v>
      </c>
      <c r="B120" s="1"/>
      <c r="C120" s="1">
        <v>38078</v>
      </c>
      <c r="D120" s="7">
        <f>+USDBRL!D617</f>
        <v>2.9055999999999997</v>
      </c>
      <c r="E120" s="7">
        <f>+'USD PP 1999'!C1107</f>
        <v>87.788778877887793</v>
      </c>
      <c r="F120" s="7">
        <f>+'BRL e USD Chart 99'!F120</f>
        <v>2.5284759484443855</v>
      </c>
      <c r="G120" s="7">
        <f>+USDBRL!D617/'2-Chart Câmbio Justo'!F120*100</f>
        <v>114.91507371417298</v>
      </c>
      <c r="H120" s="7"/>
      <c r="I120" s="7"/>
      <c r="J120" s="7"/>
      <c r="K120" s="7">
        <v>41.42566004789964</v>
      </c>
    </row>
    <row r="121" spans="1:11" x14ac:dyDescent="0.3">
      <c r="A121" s="1">
        <v>19238</v>
      </c>
      <c r="B121" s="1"/>
      <c r="C121" s="1">
        <v>38108</v>
      </c>
      <c r="D121" s="7">
        <f>+USDBRL!D618</f>
        <v>3.1</v>
      </c>
      <c r="E121" s="7">
        <f>+'USD PP 1999'!C1108</f>
        <v>87.293729372937293</v>
      </c>
      <c r="F121" s="7">
        <f>+'BRL e USD Chart 99'!F121</f>
        <v>2.5270401353165193</v>
      </c>
      <c r="G121" s="7">
        <f>+USDBRL!D618/'2-Chart Câmbio Justo'!F121*100</f>
        <v>122.67316045661917</v>
      </c>
      <c r="H121" s="7"/>
      <c r="I121" s="7"/>
      <c r="J121" s="7"/>
      <c r="K121" s="7">
        <v>41.190872077060391</v>
      </c>
    </row>
    <row r="122" spans="1:11" x14ac:dyDescent="0.3">
      <c r="A122" s="1">
        <v>19268</v>
      </c>
      <c r="B122" s="1"/>
      <c r="C122" s="1">
        <v>38139</v>
      </c>
      <c r="D122" s="7">
        <f>+USDBRL!D619</f>
        <v>3.1287000000000003</v>
      </c>
      <c r="E122" s="7">
        <f>+'USD PP 1999'!C1109</f>
        <v>86.963696369636963</v>
      </c>
      <c r="F122" s="7">
        <f>+'BRL e USD Chart 99'!F122</f>
        <v>2.5353602597091109</v>
      </c>
      <c r="G122" s="7">
        <f>+USDBRL!D619/'2-Chart Câmbio Justo'!F122*100</f>
        <v>123.40258107378259</v>
      </c>
      <c r="H122" s="7"/>
      <c r="I122" s="7"/>
      <c r="J122" s="7"/>
      <c r="K122" s="7">
        <v>40.815370666924672</v>
      </c>
    </row>
    <row r="123" spans="1:11" x14ac:dyDescent="0.3">
      <c r="A123" s="1">
        <v>19299</v>
      </c>
      <c r="B123" s="1"/>
      <c r="C123" s="1">
        <v>38169</v>
      </c>
      <c r="D123" s="7">
        <f>+USDBRL!D620</f>
        <v>3.0364</v>
      </c>
      <c r="E123" s="7">
        <f>+'USD PP 1999'!C1110</f>
        <v>87.128712871287121</v>
      </c>
      <c r="F123" s="7">
        <f>+'BRL e USD Chart 99'!F123</f>
        <v>2.5632867478221266</v>
      </c>
      <c r="G123" s="7">
        <f>+USDBRL!D620/'2-Chart Câmbio Justo'!F123*100</f>
        <v>118.45728936022665</v>
      </c>
      <c r="H123" s="7"/>
      <c r="I123" s="7"/>
      <c r="J123" s="7"/>
      <c r="K123" s="7">
        <v>40.575972429590088</v>
      </c>
    </row>
    <row r="124" spans="1:11" x14ac:dyDescent="0.3">
      <c r="A124" s="1">
        <v>19329</v>
      </c>
      <c r="B124" s="1"/>
      <c r="C124" s="1">
        <v>38200</v>
      </c>
      <c r="D124" s="7">
        <f>+USDBRL!D621</f>
        <v>3.0024999999999999</v>
      </c>
      <c r="E124" s="7">
        <f>+'USD PP 1999'!C1111</f>
        <v>87.128712871287121</v>
      </c>
      <c r="F124" s="7">
        <f>+'BRL e USD Chart 99'!F124</f>
        <v>2.5809734263820991</v>
      </c>
      <c r="G124" s="7">
        <f>+USDBRL!D621/'2-Chart Câmbio Justo'!F124*100</f>
        <v>116.33207724299506</v>
      </c>
      <c r="H124" s="7"/>
      <c r="I124" s="7"/>
      <c r="J124" s="7"/>
      <c r="K124" s="7">
        <v>40.178208168719756</v>
      </c>
    </row>
    <row r="125" spans="1:11" x14ac:dyDescent="0.3">
      <c r="A125" s="1">
        <v>19360</v>
      </c>
      <c r="B125" s="1"/>
      <c r="C125" s="1">
        <v>38231</v>
      </c>
      <c r="D125" s="7">
        <f>+USDBRL!D622</f>
        <v>2.8906999999999998</v>
      </c>
      <c r="E125" s="7">
        <f>+'USD PP 1999'!C1112</f>
        <v>86.963696369636963</v>
      </c>
      <c r="F125" s="7">
        <f>+'BRL e USD Chart 99'!F125</f>
        <v>2.5845863003583096</v>
      </c>
      <c r="G125" s="7">
        <f>+USDBRL!D622/'2-Chart Câmbio Justo'!F125*100</f>
        <v>111.84381808412638</v>
      </c>
      <c r="H125" s="7"/>
      <c r="I125" s="7"/>
      <c r="J125" s="7"/>
      <c r="K125" s="7">
        <v>40.094010746152847</v>
      </c>
    </row>
    <row r="126" spans="1:11" x14ac:dyDescent="0.3">
      <c r="A126" s="1">
        <v>19391</v>
      </c>
      <c r="B126" s="1"/>
      <c r="C126" s="1">
        <v>38261</v>
      </c>
      <c r="D126" s="7">
        <f>+USDBRL!D623</f>
        <v>2.8525</v>
      </c>
      <c r="E126" s="7">
        <f>+'USD PP 1999'!C1113</f>
        <v>86.468646864686463</v>
      </c>
      <c r="F126" s="7">
        <f>+'BRL e USD Chart 99'!F126</f>
        <v>2.5811807278213665</v>
      </c>
      <c r="G126" s="7">
        <f>+USDBRL!D623/'2-Chart Câmbio Justo'!F126*100</f>
        <v>110.51144033636263</v>
      </c>
      <c r="H126" s="7"/>
      <c r="I126" s="7"/>
      <c r="J126" s="7"/>
      <c r="K126" s="7">
        <v>39.846959596653591</v>
      </c>
    </row>
    <row r="127" spans="1:11" x14ac:dyDescent="0.3">
      <c r="A127" s="1">
        <v>19419</v>
      </c>
      <c r="B127" s="1"/>
      <c r="C127" s="1">
        <v>38292</v>
      </c>
      <c r="D127" s="7">
        <f>+USDBRL!D624</f>
        <v>2.7856000000000001</v>
      </c>
      <c r="E127" s="7">
        <f>+'USD PP 1999'!C1114</f>
        <v>86.468646864686463</v>
      </c>
      <c r="F127" s="7">
        <f>+'BRL e USD Chart 99'!F127</f>
        <v>2.5989908748433335</v>
      </c>
      <c r="G127" s="7">
        <f>+USDBRL!D624/'2-Chart Câmbio Justo'!F127*100</f>
        <v>107.18006080602017</v>
      </c>
      <c r="H127" s="7"/>
      <c r="I127" s="7"/>
      <c r="J127" s="7"/>
      <c r="K127" s="7">
        <v>39.625059264770869</v>
      </c>
    </row>
    <row r="128" spans="1:11" x14ac:dyDescent="0.3">
      <c r="A128" s="1">
        <v>19450</v>
      </c>
      <c r="B128" s="1"/>
      <c r="C128" s="1">
        <v>38322</v>
      </c>
      <c r="D128" s="7">
        <f>+USDBRL!D625</f>
        <v>2.7178</v>
      </c>
      <c r="E128" s="7">
        <f>+'USD PP 1999'!C1115</f>
        <v>86.633663366336634</v>
      </c>
      <c r="F128" s="7">
        <f>+'BRL e USD Chart 99'!F128</f>
        <v>2.6263447578104344</v>
      </c>
      <c r="G128" s="7">
        <f>+USDBRL!D625/'2-Chart Câmbio Justo'!F128*100</f>
        <v>103.48222532162194</v>
      </c>
      <c r="H128" s="7"/>
      <c r="I128" s="7"/>
      <c r="J128" s="7"/>
      <c r="K128" s="7">
        <v>39.361338298173116</v>
      </c>
    </row>
    <row r="129" spans="1:11" x14ac:dyDescent="0.3">
      <c r="A129" s="1">
        <v>19480</v>
      </c>
      <c r="B129" s="1"/>
      <c r="C129" s="1">
        <v>38353</v>
      </c>
      <c r="D129" s="7">
        <f>+USDBRL!D626</f>
        <v>2.6926000000000001</v>
      </c>
      <c r="E129" s="7">
        <f>+'USD PP 1999'!C1116</f>
        <v>86.468646864686463</v>
      </c>
      <c r="F129" s="7">
        <f>+'BRL e USD Chart 99'!F129</f>
        <v>2.6365459811059142</v>
      </c>
      <c r="G129" s="7">
        <f>+USDBRL!D626/'2-Chart Câmbio Justo'!F129*100</f>
        <v>102.12603987549551</v>
      </c>
      <c r="H129" s="7"/>
      <c r="I129" s="7"/>
      <c r="J129" s="7"/>
      <c r="K129" s="7">
        <v>39.142142301285915</v>
      </c>
    </row>
    <row r="130" spans="1:11" x14ac:dyDescent="0.3">
      <c r="A130" s="1">
        <v>19511</v>
      </c>
      <c r="B130" s="1"/>
      <c r="C130" s="1">
        <v>38384</v>
      </c>
      <c r="D130" s="7">
        <f>+USDBRL!D627</f>
        <v>2.5973999999999999</v>
      </c>
      <c r="E130" s="7">
        <f>+'USD PP 1999'!C1117</f>
        <v>85.973597359735976</v>
      </c>
      <c r="F130" s="7">
        <f>+'BRL e USD Chart 99'!F130</f>
        <v>2.6369178145944714</v>
      </c>
      <c r="G130" s="7">
        <f>+USDBRL!D627/'2-Chart Câmbio Justo'!F130*100</f>
        <v>98.501363433636286</v>
      </c>
      <c r="H130" s="7"/>
      <c r="I130" s="7"/>
      <c r="J130" s="7"/>
      <c r="K130" s="7">
        <v>39.001736051500508</v>
      </c>
    </row>
    <row r="131" spans="1:11" x14ac:dyDescent="0.3">
      <c r="A131" s="1">
        <v>19541</v>
      </c>
      <c r="B131" s="1"/>
      <c r="C131" s="1">
        <v>38412</v>
      </c>
      <c r="D131" s="7">
        <f>+USDBRL!D628</f>
        <v>2.7042999999999999</v>
      </c>
      <c r="E131" s="7">
        <f>+'USD PP 1999'!C1118</f>
        <v>85.313531353135318</v>
      </c>
      <c r="F131" s="7">
        <f>+'BRL e USD Chart 99'!F131</f>
        <v>2.6326344680561005</v>
      </c>
      <c r="G131" s="7">
        <f>+USDBRL!D628/'2-Chart Câmbio Justo'!F131*100</f>
        <v>102.72219834593355</v>
      </c>
      <c r="H131" s="7"/>
      <c r="I131" s="7"/>
      <c r="J131" s="7"/>
      <c r="K131" s="7">
        <v>38.696037356385062</v>
      </c>
    </row>
    <row r="132" spans="1:11" x14ac:dyDescent="0.3">
      <c r="A132" s="1">
        <v>19572</v>
      </c>
      <c r="B132" s="1"/>
      <c r="C132" s="1">
        <v>38443</v>
      </c>
      <c r="D132" s="7">
        <f>+USDBRL!D629</f>
        <v>2.5788000000000002</v>
      </c>
      <c r="E132" s="7">
        <f>+'USD PP 1999'!C1119</f>
        <v>84.818481848184817</v>
      </c>
      <c r="F132" s="7">
        <f>+'BRL e USD Chart 99'!F132</f>
        <v>2.6401290742651624</v>
      </c>
      <c r="G132" s="7">
        <f>+USDBRL!D629/'2-Chart Câmbio Justo'!F132*100</f>
        <v>97.677042578600734</v>
      </c>
      <c r="H132" s="7"/>
      <c r="I132" s="7"/>
      <c r="J132" s="7"/>
      <c r="K132" s="7">
        <v>38.377504072582632</v>
      </c>
    </row>
    <row r="133" spans="1:11" x14ac:dyDescent="0.3">
      <c r="A133" s="1">
        <v>19603</v>
      </c>
      <c r="B133" s="1"/>
      <c r="C133" s="1">
        <v>38473</v>
      </c>
      <c r="D133" s="7">
        <f>+USDBRL!D630</f>
        <v>2.4523999999999999</v>
      </c>
      <c r="E133" s="7">
        <f>+'USD PP 1999'!C1120</f>
        <v>84.818481848184817</v>
      </c>
      <c r="F133" s="7">
        <f>+'BRL e USD Chart 99'!F133</f>
        <v>2.6530657067290613</v>
      </c>
      <c r="G133" s="7">
        <f>+USDBRL!D630/'2-Chart Câmbio Justo'!F133*100</f>
        <v>92.436459216969041</v>
      </c>
      <c r="H133" s="7"/>
      <c r="I133" s="7"/>
      <c r="J133" s="7"/>
      <c r="K133" s="7">
        <v>38.243651293056921</v>
      </c>
    </row>
    <row r="134" spans="1:11" x14ac:dyDescent="0.3">
      <c r="A134" s="1">
        <v>19633</v>
      </c>
      <c r="B134" s="1"/>
      <c r="C134" s="1">
        <v>38504</v>
      </c>
      <c r="D134" s="7">
        <f>+USDBRL!D631</f>
        <v>2.4131</v>
      </c>
      <c r="E134" s="7">
        <f>+'USD PP 1999'!C1121</f>
        <v>84.818481848184817</v>
      </c>
      <c r="F134" s="7">
        <f>+'BRL e USD Chart 99'!F134</f>
        <v>2.6525350935877157</v>
      </c>
      <c r="G134" s="7">
        <f>+USDBRL!D631/'2-Chart Câmbio Justo'!F134*100</f>
        <v>90.973348697005747</v>
      </c>
      <c r="H134" s="7"/>
      <c r="I134" s="7"/>
      <c r="J134" s="7"/>
      <c r="K134" s="7">
        <v>38.32029187681055</v>
      </c>
    </row>
    <row r="135" spans="1:11" x14ac:dyDescent="0.3">
      <c r="A135" s="1">
        <v>19664</v>
      </c>
      <c r="B135" s="1"/>
      <c r="C135" s="1">
        <v>38534</v>
      </c>
      <c r="D135" s="7">
        <f>+USDBRL!D632</f>
        <v>2.3731</v>
      </c>
      <c r="E135" s="7">
        <f>+'USD PP 1999'!C1122</f>
        <v>84.488448844884488</v>
      </c>
      <c r="F135" s="7">
        <f>+'BRL e USD Chart 99'!F135</f>
        <v>2.6488194802270479</v>
      </c>
      <c r="G135" s="7">
        <f>+USDBRL!D632/'2-Chart Câmbio Justo'!F135*100</f>
        <v>89.59085425468804</v>
      </c>
      <c r="H135" s="7"/>
      <c r="I135" s="7"/>
      <c r="J135" s="7"/>
      <c r="K135" s="7">
        <v>38.205674852253793</v>
      </c>
    </row>
    <row r="136" spans="1:11" x14ac:dyDescent="0.3">
      <c r="A136" s="1">
        <v>19694</v>
      </c>
      <c r="B136" s="1"/>
      <c r="C136" s="1">
        <v>38565</v>
      </c>
      <c r="D136" s="7">
        <f>+USDBRL!D633</f>
        <v>2.3601999999999999</v>
      </c>
      <c r="E136" s="7">
        <f>+'USD PP 1999'!C1123</f>
        <v>83.993399339934001</v>
      </c>
      <c r="F136" s="7">
        <f>+'BRL e USD Chart 99'!F136</f>
        <v>2.6377756619761876</v>
      </c>
      <c r="G136" s="7">
        <f>+USDBRL!D633/'2-Chart Câmbio Justo'!F136*100</f>
        <v>89.476904121246164</v>
      </c>
      <c r="H136" s="7"/>
      <c r="I136" s="7"/>
      <c r="J136" s="7"/>
      <c r="K136" s="7">
        <v>38.28223933091563</v>
      </c>
    </row>
    <row r="137" spans="1:11" x14ac:dyDescent="0.3">
      <c r="A137" s="1">
        <v>19725</v>
      </c>
      <c r="B137" s="1"/>
      <c r="C137" s="1">
        <v>38596</v>
      </c>
      <c r="D137" s="7">
        <f>+USDBRL!D634</f>
        <v>2.294</v>
      </c>
      <c r="E137" s="7">
        <f>+'USD PP 1999'!C1124</f>
        <v>83.003300330032985</v>
      </c>
      <c r="F137" s="7">
        <f>+'BRL e USD Chart 99'!F137</f>
        <v>2.6158054263790396</v>
      </c>
      <c r="G137" s="7">
        <f>+USDBRL!D634/'2-Chart Câmbio Justo'!F137*100</f>
        <v>87.697654300514898</v>
      </c>
      <c r="H137" s="7"/>
      <c r="I137" s="7"/>
      <c r="J137" s="7"/>
      <c r="K137" s="7">
        <v>38.11453537526446</v>
      </c>
    </row>
    <row r="138" spans="1:11" x14ac:dyDescent="0.3">
      <c r="A138" s="1">
        <v>19756</v>
      </c>
      <c r="B138" s="1"/>
      <c r="C138" s="1">
        <v>38626</v>
      </c>
      <c r="D138" s="7">
        <f>+USDBRL!D635</f>
        <v>2.2561</v>
      </c>
      <c r="E138" s="7">
        <f>+'USD PP 1999'!C1125</f>
        <v>82.838283828382842</v>
      </c>
      <c r="F138" s="7">
        <f>+'BRL e USD Chart 99'!F138</f>
        <v>2.6301845556115215</v>
      </c>
      <c r="G138" s="7">
        <f>+USDBRL!D635/'2-Chart Câmbio Justo'!F138*100</f>
        <v>85.777250694693308</v>
      </c>
      <c r="H138" s="7"/>
      <c r="I138" s="7"/>
      <c r="J138" s="7"/>
      <c r="K138" s="7">
        <v>37.875917097549902</v>
      </c>
    </row>
    <row r="139" spans="1:11" x14ac:dyDescent="0.3">
      <c r="A139" s="1">
        <v>19784</v>
      </c>
      <c r="B139" s="1"/>
      <c r="C139" s="1">
        <v>38657</v>
      </c>
      <c r="D139" s="7">
        <f>+USDBRL!D636</f>
        <v>2.2103999999999999</v>
      </c>
      <c r="E139" s="7">
        <f>+'USD PP 1999'!C1126</f>
        <v>83.4983498349835</v>
      </c>
      <c r="F139" s="7">
        <f>+'BRL e USD Chart 99'!F139</f>
        <v>2.6657234835810697</v>
      </c>
      <c r="G139" s="7">
        <f>+USDBRL!D636/'2-Chart Câmbio Justo'!F139*100</f>
        <v>82.919328040378787</v>
      </c>
      <c r="H139" s="7"/>
      <c r="I139" s="7"/>
      <c r="J139" s="7"/>
      <c r="K139" s="7">
        <v>37.766394553345201</v>
      </c>
    </row>
    <row r="140" spans="1:11" x14ac:dyDescent="0.3">
      <c r="A140" s="1">
        <v>19815</v>
      </c>
      <c r="B140" s="1"/>
      <c r="C140" s="1">
        <v>38687</v>
      </c>
      <c r="D140" s="7">
        <f>+USDBRL!D637</f>
        <v>2.2850999999999999</v>
      </c>
      <c r="E140" s="7">
        <f>+'USD PP 1999'!C1127</f>
        <v>83.828382838283815</v>
      </c>
      <c r="F140" s="7">
        <f>+'BRL e USD Chart 99'!F140</f>
        <v>2.6858944758220478</v>
      </c>
      <c r="G140" s="7">
        <f>+USDBRL!D637/'2-Chart Câmbio Justo'!F140*100</f>
        <v>85.077802593142451</v>
      </c>
      <c r="H140" s="7"/>
      <c r="I140" s="7"/>
      <c r="J140" s="7"/>
      <c r="K140" s="7">
        <v>37.657188706097529</v>
      </c>
    </row>
    <row r="141" spans="1:11" x14ac:dyDescent="0.3">
      <c r="A141" s="1">
        <v>19845</v>
      </c>
      <c r="B141" s="1"/>
      <c r="C141" s="1">
        <v>38718</v>
      </c>
      <c r="D141" s="7">
        <f>+USDBRL!D638</f>
        <v>2.2734999999999999</v>
      </c>
      <c r="E141" s="7">
        <f>+'USD PP 1999'!C1128</f>
        <v>83.168316831683171</v>
      </c>
      <c r="F141" s="7">
        <f>+'BRL e USD Chart 99'!F141</f>
        <v>2.680467700054364</v>
      </c>
      <c r="G141" s="7">
        <f>+USDBRL!D638/'2-Chart Câmbio Justo'!F141*100</f>
        <v>84.817287667890568</v>
      </c>
      <c r="H141" s="7"/>
      <c r="I141" s="7"/>
      <c r="J141" s="7"/>
      <c r="K141" s="7">
        <v>37.469839508554756</v>
      </c>
    </row>
    <row r="142" spans="1:11" x14ac:dyDescent="0.3">
      <c r="A142" s="1">
        <v>19876</v>
      </c>
      <c r="B142" s="1"/>
      <c r="C142" s="1">
        <v>38749</v>
      </c>
      <c r="D142" s="7">
        <f>+USDBRL!D639</f>
        <v>2.1615000000000002</v>
      </c>
      <c r="E142" s="7">
        <f>+'USD PP 1999'!C1129</f>
        <v>83.003300330032985</v>
      </c>
      <c r="F142" s="7">
        <f>+'BRL e USD Chart 99'!F142</f>
        <v>2.686117423938823</v>
      </c>
      <c r="G142" s="7">
        <f>+USDBRL!D639/'2-Chart Câmbio Justo'!F142*100</f>
        <v>80.46930416133695</v>
      </c>
      <c r="H142" s="7"/>
      <c r="I142" s="7"/>
      <c r="J142" s="7"/>
      <c r="K142" s="7">
        <v>37.481083833704865</v>
      </c>
    </row>
    <row r="143" spans="1:11" x14ac:dyDescent="0.3">
      <c r="A143" s="1">
        <v>19906</v>
      </c>
      <c r="B143" s="1"/>
      <c r="C143" s="1">
        <v>38777</v>
      </c>
      <c r="D143" s="7">
        <f>+USDBRL!D640</f>
        <v>2.1516000000000002</v>
      </c>
      <c r="E143" s="7">
        <f>+'USD PP 1999'!C1130</f>
        <v>82.508250825082513</v>
      </c>
      <c r="F143" s="7">
        <f>+'BRL e USD Chart 99'!F143</f>
        <v>2.6815782593059252</v>
      </c>
      <c r="G143" s="7">
        <f>+USDBRL!D640/'2-Chart Câmbio Justo'!F143*100</f>
        <v>80.236330695673985</v>
      </c>
      <c r="H143" s="7"/>
      <c r="I143" s="7"/>
      <c r="J143" s="7"/>
      <c r="K143" s="7">
        <v>37.428683676557689</v>
      </c>
    </row>
    <row r="144" spans="1:11" x14ac:dyDescent="0.3">
      <c r="A144" s="1">
        <v>19937</v>
      </c>
      <c r="B144" s="1"/>
      <c r="C144" s="1">
        <v>38808</v>
      </c>
      <c r="D144" s="7">
        <f>+USDBRL!D641</f>
        <v>2.1288999999999998</v>
      </c>
      <c r="E144" s="7">
        <f>+'USD PP 1999'!C1131</f>
        <v>81.848184818481855</v>
      </c>
      <c r="F144" s="7">
        <f>+'BRL e USD Chart 99'!F144</f>
        <v>2.6657118970612639</v>
      </c>
      <c r="G144" s="7">
        <f>+USDBRL!D641/'2-Chart Câmbio Justo'!F144*100</f>
        <v>79.862343801929356</v>
      </c>
      <c r="H144" s="7"/>
      <c r="I144" s="7"/>
      <c r="J144" s="7"/>
      <c r="K144" s="7">
        <v>37.42494118243944</v>
      </c>
    </row>
    <row r="145" spans="1:11" x14ac:dyDescent="0.3">
      <c r="A145" s="1">
        <v>19968</v>
      </c>
      <c r="B145" s="1"/>
      <c r="C145" s="1">
        <v>38838</v>
      </c>
      <c r="D145" s="7">
        <f>+USDBRL!D642</f>
        <v>2.1776999999999997</v>
      </c>
      <c r="E145" s="7">
        <f>+'USD PP 1999'!C1132</f>
        <v>81.518151815181511</v>
      </c>
      <c r="F145" s="7">
        <f>+'BRL e USD Chart 99'!F145</f>
        <v>2.6576180218254275</v>
      </c>
      <c r="G145" s="7">
        <f>+USDBRL!D642/'2-Chart Câmbio Justo'!F145*100</f>
        <v>81.941798336549937</v>
      </c>
      <c r="H145" s="7"/>
      <c r="I145" s="7"/>
      <c r="J145" s="7"/>
      <c r="K145" s="7">
        <v>37.507457589135548</v>
      </c>
    </row>
    <row r="146" spans="1:11" x14ac:dyDescent="0.3">
      <c r="A146" s="1">
        <v>19998</v>
      </c>
      <c r="B146" s="1"/>
      <c r="C146" s="1">
        <v>38869</v>
      </c>
      <c r="D146" s="7">
        <f>+USDBRL!D643</f>
        <v>2.2479</v>
      </c>
      <c r="E146" s="7">
        <f>+'USD PP 1999'!C1133</f>
        <v>81.35313531353134</v>
      </c>
      <c r="F146" s="7">
        <f>+'BRL e USD Chart 99'!F146</f>
        <v>2.6466685279796351</v>
      </c>
      <c r="G146" s="7">
        <f>+USDBRL!D643/'2-Chart Câmbio Justo'!F146*100</f>
        <v>84.933189639579098</v>
      </c>
      <c r="H146" s="7"/>
      <c r="I146" s="7"/>
      <c r="J146" s="7"/>
      <c r="K146" s="7">
        <v>37.62409227518863</v>
      </c>
    </row>
    <row r="147" spans="1:11" x14ac:dyDescent="0.3">
      <c r="A147" s="1">
        <v>20029</v>
      </c>
      <c r="B147" s="1"/>
      <c r="C147" s="1">
        <v>38899</v>
      </c>
      <c r="D147" s="7">
        <f>+USDBRL!D644</f>
        <v>2.1888999999999998</v>
      </c>
      <c r="E147" s="7">
        <f>+'USD PP 1999'!C1134</f>
        <v>81.023102310231025</v>
      </c>
      <c r="F147" s="7">
        <f>+'BRL e USD Chart 99'!F147</f>
        <v>2.6409398058980798</v>
      </c>
      <c r="G147" s="7">
        <f>+USDBRL!D644/'2-Chart Câmbio Justo'!F147*100</f>
        <v>82.883373377593557</v>
      </c>
      <c r="H147" s="7"/>
      <c r="I147" s="7"/>
      <c r="J147" s="7"/>
      <c r="K147" s="7">
        <v>37.545247255951132</v>
      </c>
    </row>
    <row r="148" spans="1:11" x14ac:dyDescent="0.3">
      <c r="A148" s="1">
        <v>20059</v>
      </c>
      <c r="B148" s="1"/>
      <c r="C148" s="1">
        <v>38930</v>
      </c>
      <c r="D148" s="7">
        <f>+USDBRL!D645</f>
        <v>2.1555</v>
      </c>
      <c r="E148" s="7">
        <f>+'USD PP 1999'!C1135</f>
        <v>80.858085808580853</v>
      </c>
      <c r="F148" s="7">
        <f>+'BRL e USD Chart 99'!F148</f>
        <v>2.6368788903105984</v>
      </c>
      <c r="G148" s="7">
        <f>+USDBRL!D645/'2-Chart Câmbio Justo'!F148*100</f>
        <v>81.744368613990588</v>
      </c>
      <c r="H148" s="7"/>
      <c r="I148" s="7"/>
      <c r="J148" s="7"/>
      <c r="K148" s="7">
        <v>37.500246959599622</v>
      </c>
    </row>
    <row r="149" spans="1:11" x14ac:dyDescent="0.3">
      <c r="A149" s="1">
        <v>20090</v>
      </c>
      <c r="B149" s="1"/>
      <c r="C149" s="1">
        <v>38961</v>
      </c>
      <c r="D149" s="7">
        <f>+USDBRL!D646</f>
        <v>2.1682999999999999</v>
      </c>
      <c r="E149" s="7">
        <f>+'USD PP 1999'!C1136</f>
        <v>81.35313531353134</v>
      </c>
      <c r="F149" s="7">
        <f>+'BRL e USD Chart 99'!F149</f>
        <v>2.6585943951801294</v>
      </c>
      <c r="G149" s="7">
        <f>+USDBRL!D646/'2-Chart Câmbio Justo'!F149*100</f>
        <v>81.558134777196429</v>
      </c>
      <c r="H149" s="7"/>
      <c r="I149" s="7"/>
      <c r="J149" s="7"/>
      <c r="K149" s="7">
        <v>37.40673013426396</v>
      </c>
    </row>
    <row r="150" spans="1:11" x14ac:dyDescent="0.3">
      <c r="A150" s="1">
        <v>20121</v>
      </c>
      <c r="B150" s="1"/>
      <c r="C150" s="1">
        <v>38991</v>
      </c>
      <c r="D150" s="7">
        <f>+USDBRL!D647</f>
        <v>2.1478999999999999</v>
      </c>
      <c r="E150" s="7">
        <f>+'USD PP 1999'!C1137</f>
        <v>81.683168316831683</v>
      </c>
      <c r="F150" s="7">
        <f>+'BRL e USD Chart 99'!F150</f>
        <v>2.6781887212143838</v>
      </c>
      <c r="G150" s="7">
        <f>+USDBRL!D647/'2-Chart Câmbio Justo'!F150*100</f>
        <v>80.199725395978348</v>
      </c>
      <c r="H150" s="7"/>
      <c r="I150" s="7"/>
      <c r="J150" s="7"/>
      <c r="K150" s="7">
        <v>37.261410632796043</v>
      </c>
    </row>
    <row r="151" spans="1:11" x14ac:dyDescent="0.3">
      <c r="A151" s="1">
        <v>20149</v>
      </c>
      <c r="B151" s="1"/>
      <c r="C151" s="1">
        <v>39022</v>
      </c>
      <c r="D151" s="7">
        <f>+USDBRL!D648</f>
        <v>2.1574999999999998</v>
      </c>
      <c r="E151" s="7">
        <f>+'USD PP 1999'!C1138</f>
        <v>81.848184818481855</v>
      </c>
      <c r="F151" s="7">
        <f>+'BRL e USD Chart 99'!F151</f>
        <v>2.6919183610102504</v>
      </c>
      <c r="G151" s="7">
        <f>+USDBRL!D648/'2-Chart Câmbio Justo'!F151*100</f>
        <v>80.147304288615615</v>
      </c>
      <c r="H151" s="7"/>
      <c r="I151" s="7"/>
      <c r="J151" s="7"/>
      <c r="K151" s="7">
        <v>37.105567250344599</v>
      </c>
    </row>
    <row r="152" spans="1:11" x14ac:dyDescent="0.3">
      <c r="A152" s="1">
        <v>20180</v>
      </c>
      <c r="B152" s="1"/>
      <c r="C152" s="1">
        <v>39052</v>
      </c>
      <c r="D152" s="7">
        <f>+USDBRL!D649</f>
        <v>2.1494999999999997</v>
      </c>
      <c r="E152" s="7">
        <f>+'USD PP 1999'!C1139</f>
        <v>81.848184818481855</v>
      </c>
      <c r="F152" s="7">
        <f>+'BRL e USD Chart 99'!F152</f>
        <v>2.7048395691430991</v>
      </c>
      <c r="G152" s="7">
        <f>+USDBRL!D649/'2-Chart Câmbio Justo'!F152*100</f>
        <v>79.468668845338115</v>
      </c>
      <c r="H152" s="7"/>
      <c r="I152" s="7"/>
      <c r="J152" s="7"/>
      <c r="K152" s="7">
        <v>36.723641379992678</v>
      </c>
    </row>
    <row r="153" spans="1:11" x14ac:dyDescent="0.3">
      <c r="A153" s="1">
        <v>20210</v>
      </c>
      <c r="B153" s="1"/>
      <c r="C153" s="1">
        <v>39083</v>
      </c>
      <c r="D153" s="7">
        <f>+USDBRL!D650</f>
        <v>2.1381000000000001</v>
      </c>
      <c r="E153" s="7">
        <f>+'USD PP 1999'!C1140</f>
        <v>81.518151815181511</v>
      </c>
      <c r="F153" s="7">
        <f>+'BRL e USD Chart 99'!F153</f>
        <v>2.7057862629922989</v>
      </c>
      <c r="G153" s="7">
        <f>+USDBRL!D650/'2-Chart Câmbio Justo'!F153*100</f>
        <v>79.019545233240223</v>
      </c>
      <c r="H153" s="7"/>
      <c r="I153" s="7"/>
      <c r="J153" s="7"/>
      <c r="K153" s="7">
        <v>36.482854540028491</v>
      </c>
    </row>
    <row r="154" spans="1:11" x14ac:dyDescent="0.3">
      <c r="A154" s="1">
        <v>20241</v>
      </c>
      <c r="B154" s="1"/>
      <c r="C154" s="1">
        <v>39114</v>
      </c>
      <c r="D154" s="7">
        <f>+USDBRL!D651</f>
        <v>2.0958999999999999</v>
      </c>
      <c r="E154" s="7">
        <f>+'USD PP 1999'!C1141</f>
        <v>81.023102310231025</v>
      </c>
      <c r="F154" s="7">
        <f>+'BRL e USD Chart 99'!F154</f>
        <v>2.7011875218052377</v>
      </c>
      <c r="G154" s="7">
        <f>+USDBRL!D651/'2-Chart Câmbio Justo'!F154*100</f>
        <v>77.591799276463533</v>
      </c>
      <c r="H154" s="7"/>
      <c r="I154" s="7"/>
      <c r="J154" s="7"/>
      <c r="K154" s="7">
        <v>36.362857111560338</v>
      </c>
    </row>
    <row r="155" spans="1:11" x14ac:dyDescent="0.3">
      <c r="A155" s="1">
        <v>20271</v>
      </c>
      <c r="B155" s="1"/>
      <c r="C155" s="1">
        <v>39142</v>
      </c>
      <c r="D155" s="7">
        <f>+USDBRL!D652</f>
        <v>2.0882999999999998</v>
      </c>
      <c r="E155" s="7">
        <f>+'USD PP 1999'!C1142</f>
        <v>80.363036303630366</v>
      </c>
      <c r="F155" s="7">
        <f>+'BRL e USD Chart 99'!F155</f>
        <v>2.6890948939199424</v>
      </c>
      <c r="G155" s="7">
        <f>+USDBRL!D652/'2-Chart Câmbio Justo'!F155*100</f>
        <v>77.658099932496143</v>
      </c>
      <c r="H155" s="7"/>
      <c r="I155" s="7"/>
      <c r="J155" s="7"/>
      <c r="K155" s="7">
        <v>36.322901919448945</v>
      </c>
    </row>
    <row r="156" spans="1:11" x14ac:dyDescent="0.3">
      <c r="A156" s="1">
        <v>20302</v>
      </c>
      <c r="B156" s="1"/>
      <c r="C156" s="1">
        <v>39173</v>
      </c>
      <c r="D156" s="7">
        <f>+USDBRL!D653</f>
        <v>2.0316000000000001</v>
      </c>
      <c r="E156" s="7">
        <f>+'USD PP 1999'!C1143</f>
        <v>79.867986798679866</v>
      </c>
      <c r="F156" s="7">
        <f>+'BRL e USD Chart 99'!F156</f>
        <v>2.6792109517020437</v>
      </c>
      <c r="G156" s="7">
        <f>+USDBRL!D653/'2-Chart Câmbio Justo'!F156*100</f>
        <v>75.828295592378396</v>
      </c>
      <c r="H156" s="7"/>
      <c r="I156" s="7"/>
      <c r="J156" s="7"/>
      <c r="K156" s="7">
        <v>36.203430598473972</v>
      </c>
    </row>
    <row r="157" spans="1:11" x14ac:dyDescent="0.3">
      <c r="A157" s="1">
        <v>20333</v>
      </c>
      <c r="B157" s="1"/>
      <c r="C157" s="1">
        <v>39203</v>
      </c>
      <c r="D157" s="7">
        <f>+USDBRL!D654</f>
        <v>1.9811999999999999</v>
      </c>
      <c r="E157" s="7">
        <f>+'USD PP 1999'!C1144</f>
        <v>79.372937293729379</v>
      </c>
      <c r="F157" s="7">
        <f>+'BRL e USD Chart 99'!F157</f>
        <v>2.6700595642116429</v>
      </c>
      <c r="G157" s="7">
        <f>+USDBRL!D654/'2-Chart Câmbio Justo'!F157*100</f>
        <v>74.200591872749683</v>
      </c>
      <c r="H157" s="7"/>
      <c r="I157" s="7"/>
      <c r="J157" s="7"/>
      <c r="K157" s="7">
        <v>36.073565761731743</v>
      </c>
    </row>
    <row r="158" spans="1:11" x14ac:dyDescent="0.3">
      <c r="A158" s="1">
        <v>20363</v>
      </c>
      <c r="B158" s="1"/>
      <c r="C158" s="1">
        <v>39234</v>
      </c>
      <c r="D158" s="7">
        <f>+USDBRL!D655</f>
        <v>1.9315</v>
      </c>
      <c r="E158" s="7">
        <f>+'USD PP 1999'!C1145</f>
        <v>79.207920792079207</v>
      </c>
      <c r="F158" s="7">
        <f>+'BRL e USD Chart 99'!F158</f>
        <v>2.6719691286401015</v>
      </c>
      <c r="G158" s="7">
        <f>+USDBRL!D655/'2-Chart Câmbio Justo'!F158*100</f>
        <v>72.287511831509704</v>
      </c>
      <c r="H158" s="7"/>
      <c r="I158" s="7"/>
      <c r="J158" s="7"/>
      <c r="K158" s="7">
        <v>35.876246406496008</v>
      </c>
    </row>
    <row r="159" spans="1:11" x14ac:dyDescent="0.3">
      <c r="A159" s="1">
        <v>20394</v>
      </c>
      <c r="B159" s="1"/>
      <c r="C159" s="1">
        <v>39264</v>
      </c>
      <c r="D159" s="7">
        <f>+USDBRL!D656</f>
        <v>1.8824000000000001</v>
      </c>
      <c r="E159" s="7">
        <f>+'USD PP 1999'!C1146</f>
        <v>79.207920792079207</v>
      </c>
      <c r="F159" s="7">
        <f>+'BRL e USD Chart 99'!F159</f>
        <v>2.6783818545488378</v>
      </c>
      <c r="G159" s="7">
        <f>+USDBRL!D656/'2-Chart Câmbio Justo'!F159*100</f>
        <v>70.281240772409674</v>
      </c>
      <c r="H159" s="7"/>
      <c r="I159" s="7"/>
      <c r="J159" s="7"/>
      <c r="K159" s="7">
        <v>35.779641374784092</v>
      </c>
    </row>
    <row r="160" spans="1:11" x14ac:dyDescent="0.3">
      <c r="A160" s="1">
        <v>20424</v>
      </c>
      <c r="B160" s="1"/>
      <c r="C160" s="1">
        <v>39295</v>
      </c>
      <c r="D160" s="7">
        <f>+USDBRL!D657</f>
        <v>1.9656</v>
      </c>
      <c r="E160" s="7">
        <f>+'USD PP 1999'!C1147</f>
        <v>79.372937293729379</v>
      </c>
      <c r="F160" s="7">
        <f>+'BRL e USD Chart 99'!F160</f>
        <v>2.69657643728452</v>
      </c>
      <c r="G160" s="7">
        <f>+USDBRL!D657/'2-Chart Câmbio Justo'!F160*100</f>
        <v>72.892426590339085</v>
      </c>
      <c r="H160" s="7"/>
      <c r="I160" s="7"/>
      <c r="J160" s="7"/>
      <c r="K160" s="7">
        <v>35.754613145582191</v>
      </c>
    </row>
    <row r="161" spans="1:11" x14ac:dyDescent="0.3">
      <c r="A161" s="1">
        <v>20455</v>
      </c>
      <c r="B161" s="1"/>
      <c r="C161" s="1">
        <v>39326</v>
      </c>
      <c r="D161" s="7">
        <f>+USDBRL!D658</f>
        <v>1.8992</v>
      </c>
      <c r="E161" s="7">
        <f>+'USD PP 1999'!C1148</f>
        <v>79.207920792079207</v>
      </c>
      <c r="F161" s="7">
        <f>+'BRL e USD Chart 99'!F161</f>
        <v>2.6958139957138947</v>
      </c>
      <c r="G161" s="7">
        <f>+USDBRL!D658/'2-Chart Câmbio Justo'!F161*100</f>
        <v>70.44996438996013</v>
      </c>
      <c r="H161" s="7"/>
      <c r="I161" s="7"/>
      <c r="J161" s="7"/>
      <c r="K161" s="7">
        <v>35.66900752751615</v>
      </c>
    </row>
    <row r="162" spans="1:11" x14ac:dyDescent="0.3">
      <c r="A162" s="1">
        <v>20486</v>
      </c>
      <c r="B162" s="1"/>
      <c r="C162" s="1">
        <v>39356</v>
      </c>
      <c r="D162" s="7">
        <f>+USDBRL!D659</f>
        <v>1.8006</v>
      </c>
      <c r="E162" s="7">
        <f>+'USD PP 1999'!C1149</f>
        <v>79.042904290429036</v>
      </c>
      <c r="F162" s="7">
        <f>+'BRL e USD Chart 99'!F162</f>
        <v>2.6982683097058251</v>
      </c>
      <c r="G162" s="7">
        <f>+USDBRL!D659/'2-Chart Câmbio Justo'!F162*100</f>
        <v>66.731688376694748</v>
      </c>
      <c r="H162" s="7"/>
      <c r="I162" s="7"/>
      <c r="J162" s="7"/>
      <c r="K162" s="7">
        <v>35.640495131411022</v>
      </c>
    </row>
    <row r="163" spans="1:11" x14ac:dyDescent="0.3">
      <c r="A163" s="1">
        <v>20515</v>
      </c>
      <c r="B163" s="1"/>
      <c r="C163" s="1">
        <v>39387</v>
      </c>
      <c r="D163" s="7">
        <f>+USDBRL!D660</f>
        <v>1.7694999999999999</v>
      </c>
      <c r="E163" s="7">
        <f>+'USD PP 1999'!C1150</f>
        <v>78.547854785478549</v>
      </c>
      <c r="F163" s="7">
        <f>+'BRL e USD Chart 99'!F163</f>
        <v>2.6915581276379306</v>
      </c>
      <c r="G163" s="7">
        <f>+USDBRL!D660/'2-Chart Câmbio Justo'!F163*100</f>
        <v>65.742589091058761</v>
      </c>
      <c r="H163" s="7"/>
      <c r="I163" s="7"/>
      <c r="J163" s="7"/>
      <c r="K163" s="7">
        <v>35.473768419837796</v>
      </c>
    </row>
    <row r="164" spans="1:11" x14ac:dyDescent="0.3">
      <c r="A164" s="1">
        <v>20546</v>
      </c>
      <c r="B164" s="1"/>
      <c r="C164" s="1">
        <v>39417</v>
      </c>
      <c r="D164" s="7">
        <f>+USDBRL!D661</f>
        <v>1.7856000000000001</v>
      </c>
      <c r="E164" s="7">
        <f>+'USD PP 1999'!C1151</f>
        <v>78.547854785478549</v>
      </c>
      <c r="F164" s="7">
        <f>+'BRL e USD Chart 99'!F164</f>
        <v>2.7114756577824517</v>
      </c>
      <c r="G164" s="7">
        <f>+USDBRL!D661/'2-Chart Câmbio Justo'!F164*100</f>
        <v>65.853440169193036</v>
      </c>
      <c r="H164" s="7"/>
      <c r="I164" s="7"/>
      <c r="J164" s="7"/>
      <c r="K164" s="7">
        <v>35.185249374963092</v>
      </c>
    </row>
    <row r="165" spans="1:11" x14ac:dyDescent="0.3">
      <c r="A165" s="1">
        <v>20576</v>
      </c>
      <c r="B165" s="1"/>
      <c r="C165" s="1">
        <v>39448</v>
      </c>
      <c r="D165" s="7">
        <f>+USDBRL!D662</f>
        <v>1.7739</v>
      </c>
      <c r="E165" s="7">
        <f>+'USD PP 1999'!C1152</f>
        <v>78.217821782178206</v>
      </c>
      <c r="F165" s="7">
        <f>+'BRL e USD Chart 99'!F165</f>
        <v>2.7146633505935753</v>
      </c>
      <c r="G165" s="7">
        <f>+USDBRL!D662/'2-Chart Câmbio Justo'!F165*100</f>
        <v>65.3451191143877</v>
      </c>
      <c r="H165" s="7"/>
      <c r="I165" s="7"/>
      <c r="J165" s="7"/>
      <c r="K165" s="7">
        <v>35.003232565621857</v>
      </c>
    </row>
    <row r="166" spans="1:11" x14ac:dyDescent="0.3">
      <c r="A166" s="1">
        <v>20607</v>
      </c>
      <c r="B166" s="1"/>
      <c r="C166" s="1">
        <v>39479</v>
      </c>
      <c r="D166" s="7">
        <f>+USDBRL!D663</f>
        <v>1.7273000000000001</v>
      </c>
      <c r="E166" s="7">
        <f>+'USD PP 1999'!C1153</f>
        <v>77.887788778877891</v>
      </c>
      <c r="F166" s="7">
        <f>+'BRL e USD Chart 99'!F166</f>
        <v>2.7164547993194526</v>
      </c>
      <c r="G166" s="7">
        <f>+USDBRL!D663/'2-Chart Câmbio Justo'!F166*100</f>
        <v>63.58655407896854</v>
      </c>
      <c r="H166" s="7"/>
      <c r="I166" s="7"/>
      <c r="J166" s="7"/>
      <c r="K166" s="7">
        <v>34.936852545784866</v>
      </c>
    </row>
    <row r="167" spans="1:11" x14ac:dyDescent="0.3">
      <c r="A167" s="1">
        <v>20637</v>
      </c>
      <c r="B167" s="1"/>
      <c r="C167" s="1">
        <v>39508</v>
      </c>
      <c r="D167" s="7">
        <f>+USDBRL!D664</f>
        <v>1.7072000000000001</v>
      </c>
      <c r="E167" s="7">
        <f>+'USD PP 1999'!C1154</f>
        <v>77.227722772277218</v>
      </c>
      <c r="F167" s="7">
        <f>+'BRL e USD Chart 99'!F167</f>
        <v>2.7063624791158789</v>
      </c>
      <c r="G167" s="7">
        <f>+USDBRL!D664/'2-Chart Câmbio Justo'!F167*100</f>
        <v>63.080980954100141</v>
      </c>
      <c r="H167" s="7"/>
      <c r="I167" s="7"/>
      <c r="J167" s="7"/>
      <c r="K167" s="7">
        <v>34.828883008458646</v>
      </c>
    </row>
    <row r="168" spans="1:11" x14ac:dyDescent="0.3">
      <c r="A168" s="1">
        <v>20668</v>
      </c>
      <c r="B168" s="1"/>
      <c r="C168" s="1">
        <v>39539</v>
      </c>
      <c r="D168" s="7">
        <f>+USDBRL!D665</f>
        <v>1.6884999999999999</v>
      </c>
      <c r="E168" s="7">
        <f>+'USD PP 1999'!C1155</f>
        <v>76.732673267326732</v>
      </c>
      <c r="F168" s="7">
        <f>+'BRL e USD Chart 99'!F168</f>
        <v>2.7038035786949202</v>
      </c>
      <c r="G168" s="7">
        <f>+USDBRL!D665/'2-Chart Câmbio Justo'!F168*100</f>
        <v>62.44906299055237</v>
      </c>
      <c r="H168" s="7"/>
      <c r="I168" s="7"/>
      <c r="J168" s="7"/>
      <c r="K168" s="7">
        <v>34.641817195602385</v>
      </c>
    </row>
    <row r="169" spans="1:11" x14ac:dyDescent="0.3">
      <c r="A169" s="1">
        <v>20699</v>
      </c>
      <c r="B169" s="1"/>
      <c r="C169" s="1">
        <v>39569</v>
      </c>
      <c r="D169" s="7">
        <f>+USDBRL!D666</f>
        <v>1.6600999999999999</v>
      </c>
      <c r="E169" s="7">
        <f>+'USD PP 1999'!C1156</f>
        <v>76.237623762376245</v>
      </c>
      <c r="F169" s="7">
        <f>+'BRL e USD Chart 99'!F169</f>
        <v>2.707581926147471</v>
      </c>
      <c r="G169" s="7">
        <f>+USDBRL!D666/'2-Chart Câmbio Justo'!F169*100</f>
        <v>61.31301084440689</v>
      </c>
      <c r="H169" s="7"/>
      <c r="I169" s="7"/>
      <c r="J169" s="7"/>
      <c r="K169" s="7">
        <v>34.220900124076245</v>
      </c>
    </row>
    <row r="170" spans="1:11" x14ac:dyDescent="0.3">
      <c r="A170" s="1">
        <v>20729</v>
      </c>
      <c r="B170" s="1"/>
      <c r="C170" s="1">
        <v>39600</v>
      </c>
      <c r="D170" s="7">
        <f>+USDBRL!D667</f>
        <v>1.6185</v>
      </c>
      <c r="E170" s="7">
        <f>+'USD PP 1999'!C1157</f>
        <v>75.412541254125415</v>
      </c>
      <c r="F170" s="7">
        <f>+'BRL e USD Chart 99'!F170</f>
        <v>2.6980983567256276</v>
      </c>
      <c r="G170" s="7">
        <f>+USDBRL!D667/'2-Chart Câmbio Justo'!F170*100</f>
        <v>59.986693812162869</v>
      </c>
      <c r="H170" s="7"/>
      <c r="I170" s="7"/>
      <c r="J170" s="7"/>
      <c r="K170" s="7">
        <v>33.895503292468547</v>
      </c>
    </row>
    <row r="171" spans="1:11" x14ac:dyDescent="0.3">
      <c r="A171" s="1">
        <v>20760</v>
      </c>
      <c r="B171" s="1"/>
      <c r="C171" s="1">
        <v>39630</v>
      </c>
      <c r="D171" s="7">
        <f>+USDBRL!D668</f>
        <v>1.591</v>
      </c>
      <c r="E171" s="7">
        <f>+'USD PP 1999'!C1158</f>
        <v>75.082508250825086</v>
      </c>
      <c r="F171" s="7">
        <f>+'BRL e USD Chart 99'!F171</f>
        <v>2.7005278260337078</v>
      </c>
      <c r="G171" s="7">
        <f>+USDBRL!D668/'2-Chart Câmbio Justo'!F171*100</f>
        <v>58.914408681976724</v>
      </c>
      <c r="H171" s="7"/>
      <c r="I171" s="7"/>
      <c r="J171" s="7"/>
      <c r="K171" s="7">
        <v>33.74365683670338</v>
      </c>
    </row>
    <row r="172" spans="1:11" x14ac:dyDescent="0.3">
      <c r="A172" s="1">
        <v>20790</v>
      </c>
      <c r="B172" s="1"/>
      <c r="C172" s="1">
        <v>39661</v>
      </c>
      <c r="D172" s="7">
        <f>+USDBRL!D669</f>
        <v>1.6118999999999999</v>
      </c>
      <c r="E172" s="7">
        <f>+'USD PP 1999'!C1159</f>
        <v>75.247524752475243</v>
      </c>
      <c r="F172" s="7">
        <f>+'BRL e USD Chart 99'!F172</f>
        <v>2.7140411485706601</v>
      </c>
      <c r="G172" s="7">
        <f>+USDBRL!D669/'2-Chart Câmbio Justo'!F172*100</f>
        <v>59.391140803038347</v>
      </c>
      <c r="H172" s="7"/>
      <c r="I172" s="7"/>
      <c r="J172" s="7"/>
      <c r="K172" s="7">
        <v>33.61591635455607</v>
      </c>
    </row>
    <row r="173" spans="1:11" x14ac:dyDescent="0.3">
      <c r="A173" s="1">
        <v>20821</v>
      </c>
      <c r="B173" s="1"/>
      <c r="C173" s="1">
        <v>39692</v>
      </c>
      <c r="D173" s="7">
        <f>+USDBRL!D670</f>
        <v>1.7991999999999999</v>
      </c>
      <c r="E173" s="7">
        <f>+'USD PP 1999'!C1160</f>
        <v>75.412541254125415</v>
      </c>
      <c r="F173" s="7">
        <f>+'BRL e USD Chart 99'!F173</f>
        <v>2.7270649749770253</v>
      </c>
      <c r="G173" s="7">
        <f>+USDBRL!D670/'2-Chart Câmbio Justo'!F173*100</f>
        <v>65.975692420572329</v>
      </c>
      <c r="H173" s="7"/>
      <c r="I173" s="7"/>
      <c r="J173" s="7"/>
      <c r="K173" s="7">
        <v>33.488659448651198</v>
      </c>
    </row>
    <row r="174" spans="1:11" x14ac:dyDescent="0.3">
      <c r="A174" s="1">
        <v>20852</v>
      </c>
      <c r="B174" s="1"/>
      <c r="C174" s="1">
        <v>39722</v>
      </c>
      <c r="D174" s="7">
        <f>+USDBRL!D671</f>
        <v>2.1724999999999999</v>
      </c>
      <c r="E174" s="7">
        <f>+'USD PP 1999'!C1161</f>
        <v>76.237623762376245</v>
      </c>
      <c r="F174" s="7">
        <f>+'BRL e USD Chart 99'!F174</f>
        <v>2.7693076291517786</v>
      </c>
      <c r="G174" s="7">
        <f>+USDBRL!D671/'2-Chart Câmbio Justo'!F174*100</f>
        <v>78.449211533260495</v>
      </c>
      <c r="H174" s="7"/>
      <c r="I174" s="7"/>
      <c r="J174" s="7"/>
      <c r="K174" s="7">
        <v>33.322049202638006</v>
      </c>
    </row>
    <row r="175" spans="1:11" x14ac:dyDescent="0.3">
      <c r="A175" s="1">
        <v>20880</v>
      </c>
      <c r="B175" s="1"/>
      <c r="C175" s="1">
        <v>39753</v>
      </c>
      <c r="D175" s="7">
        <f>+USDBRL!D672</f>
        <v>2.2659000000000002</v>
      </c>
      <c r="E175" s="7">
        <f>+'USD PP 1999'!C1162</f>
        <v>77.722772277227719</v>
      </c>
      <c r="F175" s="7">
        <f>+'BRL e USD Chart 99'!F175</f>
        <v>2.8334188990183495</v>
      </c>
      <c r="G175" s="7">
        <f>+USDBRL!D672/'2-Chart Câmbio Justo'!F175*100</f>
        <v>79.970526094289525</v>
      </c>
      <c r="H175" s="7"/>
      <c r="I175" s="7"/>
      <c r="J175" s="7"/>
      <c r="K175" s="7">
        <v>33.192598070164365</v>
      </c>
    </row>
    <row r="176" spans="1:11" x14ac:dyDescent="0.3">
      <c r="A176" s="1">
        <v>20911</v>
      </c>
      <c r="B176" s="1"/>
      <c r="C176" s="1">
        <v>39783</v>
      </c>
      <c r="D176" s="7">
        <f>+USDBRL!D673</f>
        <v>2.3940000000000001</v>
      </c>
      <c r="E176" s="7">
        <f>+'USD PP 1999'!C1163</f>
        <v>78.547854785478549</v>
      </c>
      <c r="F176" s="7">
        <f>+'BRL e USD Chart 99'!F176</f>
        <v>2.8715154493446837</v>
      </c>
      <c r="G176" s="7">
        <f>+USDBRL!D673/'2-Chart Câmbio Justo'!F176*100</f>
        <v>83.37061186790207</v>
      </c>
      <c r="H176" s="7"/>
      <c r="I176" s="7"/>
      <c r="J176" s="7"/>
      <c r="K176" s="7">
        <v>33.139574750563462</v>
      </c>
    </row>
    <row r="177" spans="1:11" x14ac:dyDescent="0.3">
      <c r="A177" s="1">
        <v>20941</v>
      </c>
      <c r="B177" s="1"/>
      <c r="C177" s="1">
        <v>39814</v>
      </c>
      <c r="D177" s="7">
        <f>+USDBRL!D674</f>
        <v>2.3069999999999999</v>
      </c>
      <c r="E177" s="7">
        <f>+'USD PP 1999'!C1164</f>
        <v>78.217821782178206</v>
      </c>
      <c r="F177" s="7">
        <f>+'BRL e USD Chart 99'!F177</f>
        <v>2.873175619621279</v>
      </c>
      <c r="G177" s="7">
        <f>+USDBRL!D674/'2-Chart Câmbio Justo'!F177*100</f>
        <v>80.294430463811736</v>
      </c>
      <c r="H177" s="7"/>
      <c r="I177" s="7"/>
      <c r="J177" s="7"/>
      <c r="K177" s="7">
        <v>32.987830729209101</v>
      </c>
    </row>
    <row r="178" spans="1:11" x14ac:dyDescent="0.3">
      <c r="A178" s="1">
        <v>20972</v>
      </c>
      <c r="B178" s="1"/>
      <c r="C178" s="1">
        <v>39845</v>
      </c>
      <c r="D178" s="7">
        <f>+USDBRL!D675</f>
        <v>2.3123</v>
      </c>
      <c r="E178" s="7">
        <f>+'USD PP 1999'!C1165</f>
        <v>77.722772277227719</v>
      </c>
      <c r="F178" s="7">
        <f>+'BRL e USD Chart 99'!F178</f>
        <v>2.8706934141017961</v>
      </c>
      <c r="G178" s="7">
        <f>+USDBRL!D675/'2-Chart Câmbio Justo'!F178*100</f>
        <v>80.548483117048207</v>
      </c>
      <c r="H178" s="7"/>
      <c r="I178" s="7"/>
      <c r="J178" s="7"/>
      <c r="K178" s="7">
        <v>32.899003419975166</v>
      </c>
    </row>
    <row r="179" spans="1:11" x14ac:dyDescent="0.3">
      <c r="A179" s="1">
        <v>21002</v>
      </c>
      <c r="B179" s="1"/>
      <c r="C179" s="1">
        <v>39873</v>
      </c>
      <c r="D179" s="7">
        <f>+USDBRL!D676</f>
        <v>2.3134000000000001</v>
      </c>
      <c r="E179" s="7">
        <f>+'USD PP 1999'!C1166</f>
        <v>77.557755775577547</v>
      </c>
      <c r="F179" s="7">
        <f>+'BRL e USD Chart 99'!F179</f>
        <v>2.8703277206732483</v>
      </c>
      <c r="G179" s="7">
        <f>+USDBRL!D676/'2-Chart Câmbio Justo'!F179*100</f>
        <v>80.597068527679539</v>
      </c>
      <c r="H179" s="7"/>
      <c r="I179" s="7"/>
      <c r="J179" s="7"/>
      <c r="K179" s="7">
        <v>32.767931693202357</v>
      </c>
    </row>
    <row r="180" spans="1:11" x14ac:dyDescent="0.3">
      <c r="A180" s="1">
        <v>21033</v>
      </c>
      <c r="B180" s="1"/>
      <c r="C180" s="1">
        <v>39904</v>
      </c>
      <c r="D180" s="7">
        <f>+USDBRL!D677</f>
        <v>2.2054999999999998</v>
      </c>
      <c r="E180" s="7">
        <f>+'USD PP 1999'!C1167</f>
        <v>77.39273927392739</v>
      </c>
      <c r="F180" s="7">
        <f>+'BRL e USD Chart 99'!F180</f>
        <v>2.8779688994904959</v>
      </c>
      <c r="G180" s="7">
        <f>+USDBRL!D677/'2-Chart Câmbio Justo'!F180*100</f>
        <v>76.633906655157134</v>
      </c>
      <c r="H180" s="7"/>
      <c r="I180" s="7"/>
      <c r="J180" s="7"/>
      <c r="K180" s="7">
        <v>32.666665031604374</v>
      </c>
    </row>
    <row r="181" spans="1:11" x14ac:dyDescent="0.3">
      <c r="A181" s="1">
        <v>21064</v>
      </c>
      <c r="B181" s="1"/>
      <c r="C181" s="1">
        <v>39934</v>
      </c>
      <c r="D181" s="7">
        <f>+USDBRL!D678</f>
        <v>2.0605000000000002</v>
      </c>
      <c r="E181" s="7">
        <f>+'USD PP 1999'!C1168</f>
        <v>77.227722772277218</v>
      </c>
      <c r="F181" s="7">
        <f>+'BRL e USD Chart 99'!F181</f>
        <v>2.8853301180231794</v>
      </c>
      <c r="G181" s="7">
        <f>+USDBRL!D678/'2-Chart Câmbio Justo'!F181*100</f>
        <v>71.412972371137428</v>
      </c>
      <c r="H181" s="7"/>
      <c r="I181" s="7"/>
      <c r="J181" s="7"/>
      <c r="K181" s="7">
        <v>32.5592196069016</v>
      </c>
    </row>
    <row r="182" spans="1:11" x14ac:dyDescent="0.3">
      <c r="A182" s="1">
        <v>21094</v>
      </c>
      <c r="B182" s="1"/>
      <c r="C182" s="1">
        <v>39965</v>
      </c>
      <c r="D182" s="7">
        <f>+USDBRL!D679</f>
        <v>1.9572000000000001</v>
      </c>
      <c r="E182" s="7">
        <f>+'USD PP 1999'!C1169</f>
        <v>76.56765676567656</v>
      </c>
      <c r="F182" s="7">
        <f>+'BRL e USD Chart 99'!F182</f>
        <v>2.8709675858801309</v>
      </c>
      <c r="G182" s="7">
        <f>+USDBRL!D679/'2-Chart Câmbio Justo'!F182*100</f>
        <v>68.172138537049904</v>
      </c>
      <c r="H182" s="7"/>
      <c r="I182" s="7"/>
      <c r="J182" s="7"/>
      <c r="K182" s="7">
        <v>32.516947575054026</v>
      </c>
    </row>
    <row r="183" spans="1:11" x14ac:dyDescent="0.3">
      <c r="A183" s="1">
        <v>21125</v>
      </c>
      <c r="B183" s="1"/>
      <c r="C183" s="1">
        <v>39995</v>
      </c>
      <c r="D183" s="7">
        <f>+USDBRL!D680</f>
        <v>1.9323999999999999</v>
      </c>
      <c r="E183" s="7">
        <f>+'USD PP 1999'!C1170</f>
        <v>76.56765676567656</v>
      </c>
      <c r="F183" s="7">
        <f>+'BRL e USD Chart 99'!F183</f>
        <v>2.8778579080862428</v>
      </c>
      <c r="G183" s="7">
        <f>+USDBRL!D680/'2-Chart Câmbio Justo'!F183*100</f>
        <v>67.147165069210573</v>
      </c>
      <c r="H183" s="7"/>
      <c r="I183" s="7"/>
      <c r="J183" s="7"/>
      <c r="K183" s="7">
        <v>32.409994592897455</v>
      </c>
    </row>
    <row r="184" spans="1:11" x14ac:dyDescent="0.3">
      <c r="A184" s="1">
        <v>21155</v>
      </c>
      <c r="B184" s="1"/>
      <c r="C184" s="1">
        <v>40026</v>
      </c>
      <c r="D184" s="7">
        <f>+USDBRL!D681</f>
        <v>1.8448</v>
      </c>
      <c r="E184" s="7">
        <f>+'USD PP 1999'!C1171</f>
        <v>76.402640264026402</v>
      </c>
      <c r="F184" s="7">
        <f>+'BRL e USD Chart 99'!F184</f>
        <v>2.8759631115540873</v>
      </c>
      <c r="G184" s="7">
        <f>+USDBRL!D681/'2-Chart Câmbio Justo'!F184*100</f>
        <v>64.145468089927036</v>
      </c>
      <c r="H184" s="7"/>
      <c r="I184" s="7"/>
      <c r="J184" s="7"/>
      <c r="K184" s="7">
        <v>32.255169777963239</v>
      </c>
    </row>
    <row r="185" spans="1:11" x14ac:dyDescent="0.3">
      <c r="A185" s="1">
        <v>21186</v>
      </c>
      <c r="B185" s="1"/>
      <c r="C185" s="1">
        <v>40057</v>
      </c>
      <c r="D185" s="7">
        <f>+USDBRL!D682</f>
        <v>1.8193999999999999</v>
      </c>
      <c r="E185" s="7">
        <f>+'USD PP 1999'!C1172</f>
        <v>76.402640264026402</v>
      </c>
      <c r="F185" s="7">
        <f>+'BRL e USD Chart 99'!F185</f>
        <v>2.8828654230218174</v>
      </c>
      <c r="G185" s="7">
        <f>+USDBRL!D682/'2-Chart Câmbio Justo'!F185*100</f>
        <v>63.110819723693737</v>
      </c>
      <c r="H185" s="7"/>
      <c r="I185" s="7"/>
      <c r="J185" s="7"/>
      <c r="K185" s="7">
        <v>32.203643947647002</v>
      </c>
    </row>
    <row r="186" spans="1:11" x14ac:dyDescent="0.3">
      <c r="A186" s="1">
        <v>21217</v>
      </c>
      <c r="B186" s="1"/>
      <c r="C186" s="1">
        <v>40087</v>
      </c>
      <c r="D186" s="7">
        <f>+USDBRL!D683</f>
        <v>1.738</v>
      </c>
      <c r="E186" s="7">
        <f>+'USD PP 1999'!C1173</f>
        <v>76.402640264026402</v>
      </c>
      <c r="F186" s="7">
        <f>+'BRL e USD Chart 99'!F186</f>
        <v>2.8909374462062782</v>
      </c>
      <c r="G186" s="7">
        <f>+USDBRL!D683/'2-Chart Câmbio Justo'!F186*100</f>
        <v>60.118907182884364</v>
      </c>
      <c r="H186" s="7"/>
      <c r="I186" s="7"/>
      <c r="J186" s="7"/>
      <c r="K186" s="7">
        <v>32.123335608625439</v>
      </c>
    </row>
    <row r="187" spans="1:11" x14ac:dyDescent="0.3">
      <c r="A187" s="1">
        <v>21245</v>
      </c>
      <c r="B187" s="1"/>
      <c r="C187" s="1">
        <v>40118</v>
      </c>
      <c r="D187" s="7">
        <f>+USDBRL!D684</f>
        <v>1.7258</v>
      </c>
      <c r="E187" s="7">
        <f>+'USD PP 1999'!C1174</f>
        <v>76.237623762376245</v>
      </c>
      <c r="F187" s="7">
        <f>+'BRL e USD Chart 99'!F187</f>
        <v>2.8965207642719322</v>
      </c>
      <c r="G187" s="7">
        <f>+USDBRL!D684/'2-Chart Câmbio Justo'!F187*100</f>
        <v>59.581827318051218</v>
      </c>
      <c r="H187" s="7"/>
      <c r="I187" s="7"/>
      <c r="J187" s="7"/>
      <c r="K187" s="7">
        <v>32.030447311422321</v>
      </c>
    </row>
    <row r="188" spans="1:11" x14ac:dyDescent="0.3">
      <c r="A188" s="1">
        <v>21276</v>
      </c>
      <c r="B188" s="1"/>
      <c r="C188" s="1">
        <v>40148</v>
      </c>
      <c r="D188" s="7">
        <f>+USDBRL!D685</f>
        <v>1.7499</v>
      </c>
      <c r="E188" s="7">
        <f>+'USD PP 1999'!C1175</f>
        <v>76.402640264026402</v>
      </c>
      <c r="F188" s="7">
        <f>+'BRL e USD Chart 99'!F188</f>
        <v>2.9135306138077461</v>
      </c>
      <c r="G188" s="7">
        <f>+USDBRL!D685/'2-Chart Câmbio Justo'!F188*100</f>
        <v>60.061150265828985</v>
      </c>
      <c r="H188" s="7"/>
      <c r="I188" s="7"/>
      <c r="J188" s="7"/>
      <c r="K188" s="7">
        <v>31.972896098445119</v>
      </c>
    </row>
    <row r="189" spans="1:11" x14ac:dyDescent="0.3">
      <c r="A189" s="1">
        <v>21306</v>
      </c>
      <c r="B189" s="1"/>
      <c r="C189" s="1">
        <v>40179</v>
      </c>
      <c r="D189" s="7">
        <f>+USDBRL!D686</f>
        <v>1.7793999999999999</v>
      </c>
      <c r="E189" s="7">
        <f>+'USD PP 1999'!C1176</f>
        <v>76.072607260726073</v>
      </c>
      <c r="F189" s="7">
        <f>+'BRL e USD Chart 99'!F189</f>
        <v>2.9227022571546679</v>
      </c>
      <c r="G189" s="7">
        <f>+USDBRL!D686/'2-Chart Câmbio Justo'!F189*100</f>
        <v>60.882014089669724</v>
      </c>
      <c r="H189" s="7"/>
      <c r="I189" s="7"/>
      <c r="J189" s="7"/>
      <c r="K189" s="7">
        <v>31.550124431068795</v>
      </c>
    </row>
    <row r="190" spans="1:11" x14ac:dyDescent="0.3">
      <c r="A190" s="1">
        <v>21337</v>
      </c>
      <c r="B190" s="1"/>
      <c r="C190" s="1">
        <v>40210</v>
      </c>
      <c r="D190" s="7">
        <f>+USDBRL!D687</f>
        <v>1.8411999999999999</v>
      </c>
      <c r="E190" s="7">
        <f>+'USD PP 1999'!C1177</f>
        <v>76.072607260726073</v>
      </c>
      <c r="F190" s="7">
        <f>+'BRL e USD Chart 99'!F190</f>
        <v>2.9454993347604748</v>
      </c>
      <c r="G190" s="7">
        <f>+USDBRL!D687/'2-Chart Câmbio Justo'!F190*100</f>
        <v>62.508926017113652</v>
      </c>
      <c r="H190" s="7"/>
      <c r="I190" s="7"/>
      <c r="J190" s="7"/>
      <c r="K190" s="7">
        <v>31.318368504138174</v>
      </c>
    </row>
    <row r="191" spans="1:11" x14ac:dyDescent="0.3">
      <c r="A191" s="1">
        <v>21367</v>
      </c>
      <c r="B191" s="1"/>
      <c r="C191" s="1">
        <v>40238</v>
      </c>
      <c r="D191" s="7">
        <f>+USDBRL!D688</f>
        <v>1.7854000000000001</v>
      </c>
      <c r="E191" s="7">
        <f>+'USD PP 1999'!C1178</f>
        <v>75.742574257425744</v>
      </c>
      <c r="F191" s="7">
        <f>+'BRL e USD Chart 99'!F191</f>
        <v>2.9479707428790984</v>
      </c>
      <c r="G191" s="7">
        <f>+USDBRL!D688/'2-Chart Câmbio Justo'!F191*100</f>
        <v>60.563694680915034</v>
      </c>
      <c r="H191" s="7"/>
      <c r="I191" s="7"/>
      <c r="J191" s="7"/>
      <c r="K191" s="7">
        <v>31.212246864797859</v>
      </c>
    </row>
    <row r="192" spans="1:11" x14ac:dyDescent="0.3">
      <c r="A192" s="1">
        <v>21398</v>
      </c>
      <c r="B192" s="1"/>
      <c r="C192" s="1">
        <v>40269</v>
      </c>
      <c r="D192" s="7">
        <f>+USDBRL!D689</f>
        <v>1.7562</v>
      </c>
      <c r="E192" s="7">
        <f>+'USD PP 1999'!C1179</f>
        <v>75.742574257425744</v>
      </c>
      <c r="F192" s="7">
        <f>+'BRL e USD Chart 99'!F192</f>
        <v>2.9647741761135094</v>
      </c>
      <c r="G192" s="7">
        <f>+USDBRL!D689/'2-Chart Câmbio Justo'!F192*100</f>
        <v>59.235540236058846</v>
      </c>
      <c r="H192" s="7"/>
      <c r="I192" s="7"/>
      <c r="J192" s="7"/>
      <c r="K192" s="7">
        <v>31.090991996013408</v>
      </c>
    </row>
    <row r="193" spans="1:11" x14ac:dyDescent="0.3">
      <c r="A193" s="1">
        <v>21429</v>
      </c>
      <c r="B193" s="1"/>
      <c r="C193" s="1">
        <v>40299</v>
      </c>
      <c r="D193" s="7">
        <f>+USDBRL!D690</f>
        <v>1.8128</v>
      </c>
      <c r="E193" s="7">
        <f>+'USD PP 1999'!C1180</f>
        <v>75.577557755775572</v>
      </c>
      <c r="F193" s="7">
        <f>+'BRL e USD Chart 99'!F193</f>
        <v>2.9710357274998365</v>
      </c>
      <c r="G193" s="7">
        <f>+USDBRL!D690/'2-Chart Câmbio Justo'!F193*100</f>
        <v>61.015759023722474</v>
      </c>
      <c r="H193" s="7"/>
      <c r="I193" s="7"/>
      <c r="J193" s="7"/>
      <c r="K193" s="7">
        <v>31.022741963693282</v>
      </c>
    </row>
    <row r="194" spans="1:11" x14ac:dyDescent="0.3">
      <c r="A194" s="1">
        <v>21459</v>
      </c>
      <c r="B194" s="1"/>
      <c r="C194" s="1">
        <v>40330</v>
      </c>
      <c r="D194" s="7">
        <f>+USDBRL!D691</f>
        <v>1.8061</v>
      </c>
      <c r="E194" s="7">
        <f>+'USD PP 1999'!C1181</f>
        <v>75.742574257425744</v>
      </c>
      <c r="F194" s="7">
        <f>+'BRL e USD Chart 99'!F194</f>
        <v>2.9775227050707969</v>
      </c>
      <c r="G194" s="7">
        <f>+USDBRL!D691/'2-Chart Câmbio Justo'!F194*100</f>
        <v>60.657807811982956</v>
      </c>
      <c r="H194" s="7"/>
      <c r="I194" s="7"/>
      <c r="J194" s="7"/>
      <c r="K194" s="7">
        <v>31.010337828561862</v>
      </c>
    </row>
    <row r="195" spans="1:11" x14ac:dyDescent="0.3">
      <c r="A195" s="1">
        <v>21490</v>
      </c>
      <c r="B195" s="1"/>
      <c r="C195" s="1">
        <v>40360</v>
      </c>
      <c r="D195" s="7">
        <f>+USDBRL!D692</f>
        <v>1.7692000000000001</v>
      </c>
      <c r="E195" s="7">
        <f>+'USD PP 1999'!C1182</f>
        <v>75.742574257425744</v>
      </c>
      <c r="F195" s="7">
        <f>+'BRL e USD Chart 99'!F195</f>
        <v>2.9778204573413039</v>
      </c>
      <c r="G195" s="7">
        <f>+USDBRL!D692/'2-Chart Câmbio Justo'!F195*100</f>
        <v>59.412581293756041</v>
      </c>
      <c r="H195" s="7"/>
      <c r="I195" s="7"/>
      <c r="J195" s="7"/>
      <c r="K195" s="7">
        <v>30.957709722034402</v>
      </c>
    </row>
    <row r="196" spans="1:11" x14ac:dyDescent="0.3">
      <c r="A196" s="1">
        <v>21520</v>
      </c>
      <c r="B196" s="1"/>
      <c r="C196" s="1">
        <v>40391</v>
      </c>
      <c r="D196" s="7">
        <f>+USDBRL!D693</f>
        <v>1.7591999999999999</v>
      </c>
      <c r="E196" s="7">
        <f>+'USD PP 1999'!C1183</f>
        <v>75.577557755775572</v>
      </c>
      <c r="F196" s="7">
        <f>+'BRL e USD Chart 99'!F196</f>
        <v>2.972521364205015</v>
      </c>
      <c r="G196" s="7">
        <f>+USDBRL!D693/'2-Chart Câmbio Justo'!F196*100</f>
        <v>59.182080949332004</v>
      </c>
      <c r="H196" s="7"/>
      <c r="I196" s="7"/>
      <c r="J196" s="7"/>
      <c r="K196" s="7">
        <v>30.905170931450932</v>
      </c>
    </row>
    <row r="197" spans="1:11" x14ac:dyDescent="0.3">
      <c r="A197" s="1">
        <v>21551</v>
      </c>
      <c r="B197" s="1"/>
      <c r="C197" s="1">
        <v>40422</v>
      </c>
      <c r="D197" s="7">
        <f>+USDBRL!D694</f>
        <v>1.7182999999999999</v>
      </c>
      <c r="E197" s="7">
        <f>+'USD PP 1999'!C1184</f>
        <v>75.577557755775572</v>
      </c>
      <c r="F197" s="7">
        <f>+'BRL e USD Chart 99'!F197</f>
        <v>2.9858977103439375</v>
      </c>
      <c r="G197" s="7">
        <f>+USDBRL!D694/'2-Chart Câmbio Justo'!F197*100</f>
        <v>57.547182344772075</v>
      </c>
      <c r="H197" s="7"/>
      <c r="I197" s="7"/>
      <c r="J197" s="7"/>
      <c r="K197" s="7">
        <v>30.742237074953675</v>
      </c>
    </row>
    <row r="198" spans="1:11" x14ac:dyDescent="0.3">
      <c r="A198" s="1">
        <v>21582</v>
      </c>
      <c r="B198" s="1"/>
      <c r="C198" s="1">
        <v>40452</v>
      </c>
      <c r="D198" s="7">
        <f>+USDBRL!D695</f>
        <v>1.6831</v>
      </c>
      <c r="E198" s="7">
        <f>+'USD PP 1999'!C1185</f>
        <v>75.412541254125415</v>
      </c>
      <c r="F198" s="7">
        <f>+'BRL e USD Chart 99'!F198</f>
        <v>3.0017236201514925</v>
      </c>
      <c r="G198" s="7">
        <f>+USDBRL!D695/'2-Chart Câmbio Justo'!F198*100</f>
        <v>56.071118230233886</v>
      </c>
      <c r="H198" s="7"/>
      <c r="I198" s="7"/>
      <c r="J198" s="7"/>
      <c r="K198" s="7">
        <v>30.425808664839344</v>
      </c>
    </row>
    <row r="199" spans="1:11" x14ac:dyDescent="0.3">
      <c r="A199" s="1">
        <v>21610</v>
      </c>
      <c r="B199" s="1"/>
      <c r="C199" s="1">
        <v>40483</v>
      </c>
      <c r="D199" s="7">
        <f>+USDBRL!D696</f>
        <v>1.7128999999999999</v>
      </c>
      <c r="E199" s="7">
        <f>+'USD PP 1999'!C1186</f>
        <v>75.412541254125415</v>
      </c>
      <c r="F199" s="7">
        <f>+'BRL e USD Chart 99'!F199</f>
        <v>3.0266379261987502</v>
      </c>
      <c r="G199" s="7">
        <f>+USDBRL!D696/'2-Chart Câmbio Justo'!F199*100</f>
        <v>56.594149738660185</v>
      </c>
      <c r="H199" s="7"/>
      <c r="I199" s="7"/>
      <c r="J199" s="7"/>
      <c r="K199" s="7">
        <v>30.208308841182824</v>
      </c>
    </row>
    <row r="200" spans="1:11" x14ac:dyDescent="0.3">
      <c r="A200" s="1">
        <v>21641</v>
      </c>
      <c r="B200" s="1"/>
      <c r="C200" s="1">
        <v>40513</v>
      </c>
      <c r="D200" s="7">
        <f>+USDBRL!D697</f>
        <v>1.6930000000000001</v>
      </c>
      <c r="E200" s="7">
        <f>+'USD PP 1999'!C1187</f>
        <v>75.247524752475243</v>
      </c>
      <c r="F200" s="7">
        <f>+'BRL e USD Chart 99'!F200</f>
        <v>3.0390411811400737</v>
      </c>
      <c r="G200" s="7">
        <f>+USDBRL!D697/'2-Chart Câmbio Justo'!F200*100</f>
        <v>55.70835994281866</v>
      </c>
      <c r="H200" s="7"/>
      <c r="I200" s="7"/>
      <c r="J200" s="7"/>
      <c r="K200" s="7">
        <v>30.046060116553438</v>
      </c>
    </row>
    <row r="201" spans="1:11" x14ac:dyDescent="0.3">
      <c r="A201" s="1">
        <v>21671</v>
      </c>
      <c r="B201" s="1"/>
      <c r="C201" s="1">
        <v>40544</v>
      </c>
      <c r="D201" s="7">
        <f>+USDBRL!D698</f>
        <v>1.6745000000000001</v>
      </c>
      <c r="E201" s="7">
        <f>+'USD PP 1999'!C1188</f>
        <v>74.917491749174914</v>
      </c>
      <c r="F201" s="7">
        <f>+'BRL e USD Chart 99'!F201</f>
        <v>3.0508254631937839</v>
      </c>
      <c r="G201" s="7">
        <f>+USDBRL!D698/'2-Chart Câmbio Justo'!F201*100</f>
        <v>54.886784583443024</v>
      </c>
      <c r="H201" s="7"/>
      <c r="I201" s="7"/>
      <c r="J201" s="7"/>
      <c r="K201" s="7">
        <v>29.704458839894645</v>
      </c>
    </row>
    <row r="202" spans="1:11" x14ac:dyDescent="0.3">
      <c r="A202" s="1">
        <v>21702</v>
      </c>
      <c r="B202" s="1"/>
      <c r="C202" s="1">
        <v>40575</v>
      </c>
      <c r="D202" s="7">
        <f>+USDBRL!D699</f>
        <v>1.6676</v>
      </c>
      <c r="E202" s="7">
        <f>+'USD PP 1999'!C1189</f>
        <v>74.587458745874585</v>
      </c>
      <c r="F202" s="7">
        <f>+'BRL e USD Chart 99'!F202</f>
        <v>3.0616847890715841</v>
      </c>
      <c r="G202" s="7">
        <f>+USDBRL!D699/'2-Chart Câmbio Justo'!F202*100</f>
        <v>54.466743472494358</v>
      </c>
      <c r="H202" s="7"/>
      <c r="I202" s="7"/>
      <c r="J202" s="7"/>
      <c r="K202" s="7">
        <v>29.52729506947778</v>
      </c>
    </row>
    <row r="203" spans="1:11" x14ac:dyDescent="0.3">
      <c r="A203" s="1">
        <v>21732</v>
      </c>
      <c r="B203" s="1"/>
      <c r="C203" s="1">
        <v>40603</v>
      </c>
      <c r="D203" s="7">
        <f>+USDBRL!D700</f>
        <v>1.6587000000000001</v>
      </c>
      <c r="E203" s="7">
        <f>+'USD PP 1999'!C1190</f>
        <v>73.762376237623755</v>
      </c>
      <c r="F203" s="7">
        <f>+'BRL e USD Chart 99'!F203</f>
        <v>3.0517363455987754</v>
      </c>
      <c r="G203" s="7">
        <f>+USDBRL!D700/'2-Chart Câmbio Justo'!F203*100</f>
        <v>54.352663931541237</v>
      </c>
      <c r="H203" s="7"/>
      <c r="I203" s="7"/>
      <c r="J203" s="7"/>
      <c r="K203" s="7">
        <v>29.424309984531916</v>
      </c>
    </row>
    <row r="204" spans="1:11" x14ac:dyDescent="0.3">
      <c r="A204" s="1">
        <v>21763</v>
      </c>
      <c r="B204" s="1"/>
      <c r="C204" s="1">
        <v>40634</v>
      </c>
      <c r="D204" s="7">
        <f>+USDBRL!D701</f>
        <v>1.5859999999999999</v>
      </c>
      <c r="E204" s="7">
        <f>+'USD PP 1999'!C1191</f>
        <v>73.432343234323426</v>
      </c>
      <c r="F204" s="7">
        <f>+'BRL e USD Chart 99'!F204</f>
        <v>3.0614752760171124</v>
      </c>
      <c r="G204" s="7">
        <f>+USDBRL!D701/'2-Chart Câmbio Justo'!F204*100</f>
        <v>51.805089279157542</v>
      </c>
      <c r="H204" s="7"/>
      <c r="I204" s="7"/>
      <c r="J204" s="7"/>
      <c r="K204" s="7">
        <v>29.219771583447784</v>
      </c>
    </row>
    <row r="205" spans="1:11" x14ac:dyDescent="0.3">
      <c r="A205" s="1">
        <v>21794</v>
      </c>
      <c r="B205" s="1"/>
      <c r="C205" s="1">
        <v>40664</v>
      </c>
      <c r="D205" s="7">
        <f>+USDBRL!D702</f>
        <v>1.6131</v>
      </c>
      <c r="E205" s="7">
        <f>+'USD PP 1999'!C1192</f>
        <v>73.102310231023097</v>
      </c>
      <c r="F205" s="7">
        <f>+'BRL e USD Chart 99'!F205</f>
        <v>3.0620401010062386</v>
      </c>
      <c r="G205" s="7">
        <f>+USDBRL!D702/'2-Chart Câmbio Justo'!F205*100</f>
        <v>52.680564159493137</v>
      </c>
      <c r="H205" s="7"/>
      <c r="I205" s="7"/>
      <c r="J205" s="7"/>
      <c r="K205" s="7">
        <v>29.129470225747966</v>
      </c>
    </row>
    <row r="206" spans="1:11" x14ac:dyDescent="0.3">
      <c r="A206" s="1">
        <v>21824</v>
      </c>
      <c r="B206" s="1"/>
      <c r="C206" s="1">
        <v>40695</v>
      </c>
      <c r="D206" s="7">
        <f>+USDBRL!D703</f>
        <v>1.5866</v>
      </c>
      <c r="E206" s="7">
        <f>+'USD PP 1999'!C1193</f>
        <v>73.102310231023097</v>
      </c>
      <c r="F206" s="7">
        <f>+'BRL e USD Chart 99'!F206</f>
        <v>3.066633161157748</v>
      </c>
      <c r="G206" s="7">
        <f>+USDBRL!D703/'2-Chart Câmbio Justo'!F206*100</f>
        <v>51.737521790868847</v>
      </c>
      <c r="H206" s="7"/>
      <c r="I206" s="7"/>
      <c r="J206" s="7"/>
      <c r="K206" s="7">
        <v>29.126557569990965</v>
      </c>
    </row>
    <row r="207" spans="1:11" x14ac:dyDescent="0.3">
      <c r="A207" s="1">
        <v>21855</v>
      </c>
      <c r="B207" s="1"/>
      <c r="C207" s="1">
        <v>40725</v>
      </c>
      <c r="D207" s="7">
        <f>+USDBRL!D704</f>
        <v>1.5634999999999999</v>
      </c>
      <c r="E207" s="7">
        <f>+'USD PP 1999'!C1194</f>
        <v>73.102310231023097</v>
      </c>
      <c r="F207" s="7">
        <f>+'BRL e USD Chart 99'!F207</f>
        <v>3.0715397742156005</v>
      </c>
      <c r="G207" s="7">
        <f>+USDBRL!D704/'2-Chart Câmbio Justo'!F207*100</f>
        <v>50.902808198187223</v>
      </c>
      <c r="H207" s="7"/>
      <c r="I207" s="7"/>
      <c r="J207" s="7"/>
      <c r="K207" s="7">
        <v>29.039439252234263</v>
      </c>
    </row>
    <row r="208" spans="1:11" x14ac:dyDescent="0.3">
      <c r="A208" s="1">
        <v>21885</v>
      </c>
      <c r="B208" s="1"/>
      <c r="C208" s="1">
        <v>40756</v>
      </c>
      <c r="D208" s="7">
        <f>+USDBRL!D705</f>
        <v>1.5966</v>
      </c>
      <c r="E208" s="7">
        <f>+'USD PP 1999'!C1195</f>
        <v>72.772277227722768</v>
      </c>
      <c r="F208" s="7">
        <f>+'BRL e USD Chart 99'!F208</f>
        <v>3.068986166769001</v>
      </c>
      <c r="G208" s="7">
        <f>+USDBRL!D705/'2-Chart Câmbio Justo'!F208*100</f>
        <v>52.023694902505383</v>
      </c>
      <c r="H208" s="7"/>
      <c r="I208" s="7"/>
      <c r="J208" s="7"/>
      <c r="K208" s="7">
        <v>28.926625413123084</v>
      </c>
    </row>
    <row r="209" spans="1:11" x14ac:dyDescent="0.3">
      <c r="A209" s="1">
        <v>21916</v>
      </c>
      <c r="B209" s="1"/>
      <c r="C209" s="1">
        <v>40787</v>
      </c>
      <c r="D209" s="7">
        <f>+USDBRL!D706</f>
        <v>1.7494000000000001</v>
      </c>
      <c r="E209" s="7">
        <f>+'USD PP 1999'!C1196</f>
        <v>72.772277227722768</v>
      </c>
      <c r="F209" s="7">
        <f>+'BRL e USD Chart 99'!F209</f>
        <v>3.0852517934528771</v>
      </c>
      <c r="G209" s="7">
        <f>+USDBRL!D706/'2-Chart Câmbio Justo'!F209*100</f>
        <v>56.702017116150806</v>
      </c>
      <c r="H209" s="7"/>
      <c r="I209" s="7"/>
      <c r="J209" s="7"/>
      <c r="K209" s="7">
        <v>28.854489190147714</v>
      </c>
    </row>
    <row r="210" spans="1:11" x14ac:dyDescent="0.3">
      <c r="A210" s="1">
        <v>21947</v>
      </c>
      <c r="B210" s="1"/>
      <c r="C210" s="1">
        <v>40817</v>
      </c>
      <c r="D210" s="7">
        <f>+USDBRL!D707</f>
        <v>1.7722500000000001</v>
      </c>
      <c r="E210" s="7">
        <f>+'USD PP 1999'!C1197</f>
        <v>72.937293729372939</v>
      </c>
      <c r="F210" s="7">
        <f>+'BRL e USD Chart 99'!F210</f>
        <v>3.1055444949315381</v>
      </c>
      <c r="G210" s="7">
        <f>+USDBRL!D707/'2-Chart Câmbio Justo'!F210*100</f>
        <v>57.067287327308748</v>
      </c>
      <c r="H210" s="7"/>
      <c r="I210" s="7"/>
      <c r="J210" s="7"/>
      <c r="K210" s="7">
        <v>28.742393854116656</v>
      </c>
    </row>
    <row r="211" spans="1:11" x14ac:dyDescent="0.3">
      <c r="A211" s="1">
        <v>21976</v>
      </c>
      <c r="B211" s="1"/>
      <c r="C211" s="1">
        <v>40848</v>
      </c>
      <c r="D211" s="7">
        <f>+USDBRL!D708</f>
        <v>1.7901500000000001</v>
      </c>
      <c r="E211" s="7">
        <f>+'USD PP 1999'!C1198</f>
        <v>72.937293729372939</v>
      </c>
      <c r="F211" s="7">
        <f>+'BRL e USD Chart 99'!F211</f>
        <v>3.1216933263051825</v>
      </c>
      <c r="G211" s="7">
        <f>+USDBRL!D708/'2-Chart Câmbio Justo'!F211*100</f>
        <v>57.345479292125432</v>
      </c>
      <c r="H211" s="7"/>
      <c r="I211" s="7"/>
      <c r="J211" s="7"/>
      <c r="K211" s="7">
        <v>28.570968045841607</v>
      </c>
    </row>
    <row r="212" spans="1:11" x14ac:dyDescent="0.3">
      <c r="A212" s="1">
        <v>22007</v>
      </c>
      <c r="B212" s="1"/>
      <c r="C212" s="1">
        <v>40878</v>
      </c>
      <c r="D212" s="7">
        <f>+USDBRL!D709</f>
        <v>1.8365499999999999</v>
      </c>
      <c r="E212" s="7">
        <f>+'USD PP 1999'!C1199</f>
        <v>73.102310231023097</v>
      </c>
      <c r="F212" s="7">
        <f>+'BRL e USD Chart 99'!F212</f>
        <v>3.1443997607940304</v>
      </c>
      <c r="G212" s="7">
        <f>+USDBRL!D709/'2-Chart Câmbio Justo'!F212*100</f>
        <v>58.407013729584769</v>
      </c>
      <c r="H212" s="7"/>
      <c r="I212" s="7"/>
      <c r="J212" s="7"/>
      <c r="K212" s="7">
        <v>28.397741820735124</v>
      </c>
    </row>
    <row r="213" spans="1:11" x14ac:dyDescent="0.3">
      <c r="A213" s="1">
        <v>22037</v>
      </c>
      <c r="B213" s="1"/>
      <c r="C213" s="1">
        <v>40909</v>
      </c>
      <c r="D213" s="7">
        <f>+USDBRL!D710</f>
        <v>1.78935</v>
      </c>
      <c r="E213" s="7">
        <f>+'USD PP 1999'!C1200</f>
        <v>72.772277227722768</v>
      </c>
      <c r="F213" s="7">
        <f>+'BRL e USD Chart 99'!F213</f>
        <v>3.1477329664998295</v>
      </c>
      <c r="G213" s="7">
        <f>+USDBRL!D710/'2-Chart Câmbio Justo'!F213*100</f>
        <v>56.845673347879178</v>
      </c>
      <c r="H213" s="7"/>
      <c r="I213" s="7"/>
      <c r="J213" s="7"/>
      <c r="K213" s="7">
        <v>28.211545619645467</v>
      </c>
    </row>
    <row r="214" spans="1:11" x14ac:dyDescent="0.3">
      <c r="A214" s="1">
        <v>22068</v>
      </c>
      <c r="B214" s="1"/>
      <c r="C214" s="1">
        <v>40940</v>
      </c>
      <c r="D214" s="7">
        <f>+USDBRL!D711</f>
        <v>1.7181</v>
      </c>
      <c r="E214" s="7">
        <f>+'USD PP 1999'!C1201</f>
        <v>72.442244224422438</v>
      </c>
      <c r="F214" s="7">
        <f>+'BRL e USD Chart 99'!F214</f>
        <v>3.1475580924461348</v>
      </c>
      <c r="G214" s="7">
        <f>+USDBRL!D711/'2-Chart Câmbio Justo'!F214*100</f>
        <v>54.585172045697597</v>
      </c>
      <c r="H214" s="7"/>
      <c r="I214" s="7"/>
      <c r="J214" s="7"/>
      <c r="K214" s="7">
        <v>28.23130753491991</v>
      </c>
    </row>
    <row r="215" spans="1:11" x14ac:dyDescent="0.3">
      <c r="A215" s="1">
        <v>22098</v>
      </c>
      <c r="B215" s="1"/>
      <c r="C215" s="1">
        <v>40969</v>
      </c>
      <c r="D215" s="7">
        <f>+USDBRL!D712</f>
        <v>1.7949999999999999</v>
      </c>
      <c r="E215" s="7">
        <f>+'USD PP 1999'!C1202</f>
        <v>71.947194719471952</v>
      </c>
      <c r="F215" s="7">
        <f>+'BRL e USD Chart 99'!F215</f>
        <v>3.1326132858677878</v>
      </c>
      <c r="G215" s="7">
        <f>+USDBRL!D712/'2-Chart Câmbio Justo'!F215*100</f>
        <v>57.300401811414595</v>
      </c>
      <c r="H215" s="7"/>
      <c r="I215" s="7"/>
      <c r="J215" s="7"/>
      <c r="K215" s="7">
        <v>28.189023998921527</v>
      </c>
    </row>
    <row r="216" spans="1:11" x14ac:dyDescent="0.3">
      <c r="A216" s="1">
        <v>22129</v>
      </c>
      <c r="B216" s="1"/>
      <c r="C216" s="1">
        <v>41000</v>
      </c>
      <c r="D216" s="7">
        <f>+USDBRL!D713</f>
        <v>1.8545</v>
      </c>
      <c r="E216" s="7">
        <f>+'USD PP 1999'!C1203</f>
        <v>71.78217821782178</v>
      </c>
      <c r="F216" s="7">
        <f>+'BRL e USD Chart 99'!F216</f>
        <v>3.1454311347255581</v>
      </c>
      <c r="G216" s="7">
        <f>+USDBRL!D713/'2-Chart Câmbio Justo'!F216*100</f>
        <v>58.958531297230479</v>
      </c>
      <c r="H216" s="7"/>
      <c r="I216" s="7"/>
      <c r="J216" s="7"/>
      <c r="K216" s="7">
        <v>28.057155368688694</v>
      </c>
    </row>
    <row r="217" spans="1:11" x14ac:dyDescent="0.3">
      <c r="A217" s="1">
        <v>22160</v>
      </c>
      <c r="B217" s="1"/>
      <c r="C217" s="1">
        <v>41030</v>
      </c>
      <c r="D217" s="7">
        <f>+USDBRL!D714</f>
        <v>1.9857</v>
      </c>
      <c r="E217" s="7">
        <f>+'USD PP 1999'!C1204</f>
        <v>71.78217821782178</v>
      </c>
      <c r="F217" s="7">
        <f>+'BRL e USD Chart 99'!F217</f>
        <v>3.1567546868105705</v>
      </c>
      <c r="G217" s="7">
        <f>+USDBRL!D714/'2-Chart Câmbio Justo'!F217*100</f>
        <v>62.903209055064515</v>
      </c>
      <c r="H217" s="7"/>
      <c r="I217" s="7"/>
      <c r="J217" s="7"/>
      <c r="K217" s="7">
        <v>27.959297826296652</v>
      </c>
    </row>
    <row r="218" spans="1:11" x14ac:dyDescent="0.3">
      <c r="A218" s="1">
        <v>22190</v>
      </c>
      <c r="B218" s="1"/>
      <c r="C218" s="1">
        <v>41061</v>
      </c>
      <c r="D218" s="7">
        <f>+USDBRL!D715</f>
        <v>2.0488999999999997</v>
      </c>
      <c r="E218" s="7">
        <f>+'USD PP 1999'!C1205</f>
        <v>71.947194719471952</v>
      </c>
      <c r="F218" s="7">
        <f>+'BRL e USD Chart 99'!F218</f>
        <v>3.1665428034118812</v>
      </c>
      <c r="G218" s="7">
        <f>+USDBRL!D715/'2-Chart Câmbio Justo'!F218*100</f>
        <v>64.704636166369028</v>
      </c>
      <c r="H218" s="7"/>
      <c r="I218" s="7"/>
      <c r="J218" s="7"/>
      <c r="K218" s="7">
        <v>27.89513900658152</v>
      </c>
    </row>
    <row r="219" spans="1:11" x14ac:dyDescent="0.3">
      <c r="A219" s="1">
        <v>22221</v>
      </c>
      <c r="B219" s="1"/>
      <c r="C219" s="1">
        <v>41091</v>
      </c>
      <c r="D219" s="7">
        <f>+USDBRL!D716</f>
        <v>2.0284500000000003</v>
      </c>
      <c r="E219" s="7">
        <f>+'USD PP 1999'!C1206</f>
        <v>71.947194719471952</v>
      </c>
      <c r="F219" s="7">
        <f>+'BRL e USD Chart 99'!F219</f>
        <v>3.180158937466552</v>
      </c>
      <c r="G219" s="7">
        <f>+USDBRL!D716/'2-Chart Câmbio Justo'!F219*100</f>
        <v>63.78454787596084</v>
      </c>
      <c r="H219" s="7"/>
      <c r="I219" s="7"/>
      <c r="J219" s="7"/>
      <c r="K219" s="7">
        <v>27.858922407451825</v>
      </c>
    </row>
    <row r="220" spans="1:11" x14ac:dyDescent="0.3">
      <c r="A220" s="1">
        <v>22251</v>
      </c>
      <c r="B220" s="1"/>
      <c r="C220" s="1">
        <v>41122</v>
      </c>
      <c r="D220" s="7">
        <f>+USDBRL!D717</f>
        <v>2.02915</v>
      </c>
      <c r="E220" s="7">
        <f>+'USD PP 1999'!C1207</f>
        <v>71.617161716171623</v>
      </c>
      <c r="F220" s="7">
        <f>+'BRL e USD Chart 99'!F220</f>
        <v>3.1785498937472743</v>
      </c>
      <c r="G220" s="7">
        <f>+USDBRL!D717/'2-Chart Câmbio Justo'!F220*100</f>
        <v>63.838859474619824</v>
      </c>
      <c r="H220" s="7"/>
      <c r="I220" s="7"/>
      <c r="J220" s="7"/>
      <c r="K220" s="7">
        <v>27.783905861625438</v>
      </c>
    </row>
    <row r="221" spans="1:11" x14ac:dyDescent="0.3">
      <c r="A221" s="1">
        <v>22282</v>
      </c>
      <c r="B221" s="1"/>
      <c r="C221" s="1">
        <v>41153</v>
      </c>
      <c r="D221" s="7">
        <f>+USDBRL!D718</f>
        <v>2.0278</v>
      </c>
      <c r="E221" s="7">
        <f>+'USD PP 1999'!C1208</f>
        <v>71.287128712871294</v>
      </c>
      <c r="F221" s="7">
        <f>+'BRL e USD Chart 99'!F221</f>
        <v>3.1819364409151745</v>
      </c>
      <c r="G221" s="7">
        <f>+USDBRL!D718/'2-Chart Câmbio Justo'!F221*100</f>
        <v>63.728488536897778</v>
      </c>
      <c r="H221" s="7"/>
      <c r="I221" s="7"/>
      <c r="J221" s="7"/>
      <c r="K221" s="7">
        <v>27.631930245276422</v>
      </c>
    </row>
    <row r="222" spans="1:11" x14ac:dyDescent="0.3">
      <c r="A222" s="1">
        <v>22313</v>
      </c>
      <c r="B222" s="1"/>
      <c r="C222" s="1">
        <v>41183</v>
      </c>
      <c r="D222" s="7">
        <f>+USDBRL!D719</f>
        <v>2.02955</v>
      </c>
      <c r="E222" s="7">
        <f>+'USD PP 1999'!C1209</f>
        <v>71.287128712871294</v>
      </c>
      <c r="F222" s="7">
        <f>+'BRL e USD Chart 99'!F222</f>
        <v>3.2007098659165742</v>
      </c>
      <c r="G222" s="7">
        <f>+USDBRL!D719/'2-Chart Câmbio Justo'!F222*100</f>
        <v>63.409371202684937</v>
      </c>
      <c r="H222" s="7"/>
      <c r="I222" s="7"/>
      <c r="J222" s="7"/>
      <c r="K222" s="7">
        <v>27.412629211583749</v>
      </c>
    </row>
    <row r="223" spans="1:11" x14ac:dyDescent="0.3">
      <c r="A223" s="1">
        <v>22341</v>
      </c>
      <c r="B223" s="1"/>
      <c r="C223" s="1">
        <v>41214</v>
      </c>
      <c r="D223" s="7">
        <f>+USDBRL!D720</f>
        <v>2.0674999999999999</v>
      </c>
      <c r="E223" s="7">
        <f>+'USD PP 1999'!C1210</f>
        <v>71.617161716171623</v>
      </c>
      <c r="F223" s="7">
        <f>+'BRL e USD Chart 99'!F223</f>
        <v>3.2348211349505558</v>
      </c>
      <c r="G223" s="7">
        <f>+USDBRL!D720/'2-Chart Câmbio Justo'!F223*100</f>
        <v>63.913889323330444</v>
      </c>
      <c r="H223" s="7"/>
      <c r="I223" s="7"/>
      <c r="J223" s="7"/>
      <c r="K223" s="7">
        <v>27.227482331727998</v>
      </c>
    </row>
    <row r="224" spans="1:11" x14ac:dyDescent="0.3">
      <c r="A224" s="1">
        <v>22372</v>
      </c>
      <c r="B224" s="1"/>
      <c r="C224" s="1">
        <v>41244</v>
      </c>
      <c r="D224" s="7">
        <f>+USDBRL!D721</f>
        <v>2.0774999999999997</v>
      </c>
      <c r="E224" s="7">
        <f>+'USD PP 1999'!C1211</f>
        <v>71.947194719471952</v>
      </c>
      <c r="F224" s="7">
        <f>+'BRL e USD Chart 99'!F224</f>
        <v>3.2754009971328708</v>
      </c>
      <c r="G224" s="7">
        <f>+USDBRL!D721/'2-Chart Câmbio Justo'!F224*100</f>
        <v>63.427348340509873</v>
      </c>
      <c r="H224" s="7"/>
      <c r="I224" s="7"/>
      <c r="J224" s="7"/>
      <c r="K224" s="7">
        <v>27.016751668712047</v>
      </c>
    </row>
    <row r="225" spans="1:11" x14ac:dyDescent="0.3">
      <c r="A225" s="1">
        <v>22402</v>
      </c>
      <c r="B225" s="1"/>
      <c r="C225" s="1">
        <v>41275</v>
      </c>
      <c r="D225" s="7">
        <f>+USDBRL!D722</f>
        <v>2.0308000000000002</v>
      </c>
      <c r="E225" s="7">
        <f>+'USD PP 1999'!C1212</f>
        <v>71.617161716171623</v>
      </c>
      <c r="F225" s="7">
        <f>+'BRL e USD Chart 99'!F225</f>
        <v>3.2884154574251481</v>
      </c>
      <c r="G225" s="7">
        <f>+USDBRL!D722/'2-Chart Câmbio Justo'!F225*100</f>
        <v>61.756187023586449</v>
      </c>
      <c r="H225" s="7"/>
      <c r="I225" s="7"/>
      <c r="J225" s="7"/>
      <c r="K225" s="7">
        <v>26.709591367980273</v>
      </c>
    </row>
    <row r="226" spans="1:11" x14ac:dyDescent="0.3">
      <c r="A226" s="1">
        <v>22433</v>
      </c>
      <c r="B226" s="1"/>
      <c r="C226" s="1">
        <v>41306</v>
      </c>
      <c r="D226" s="7">
        <f>+USDBRL!D723</f>
        <v>1.9729999999999999</v>
      </c>
      <c r="E226" s="7">
        <f>+'USD PP 1999'!C1213</f>
        <v>71.122112211221122</v>
      </c>
      <c r="F226" s="7">
        <f>+'BRL e USD Chart 99'!F226</f>
        <v>3.285278581850553</v>
      </c>
      <c r="G226" s="7">
        <f>+USDBRL!D723/'2-Chart Câmbio Justo'!F226*100</f>
        <v>60.055789816419022</v>
      </c>
      <c r="H226" s="7"/>
      <c r="I226" s="7"/>
      <c r="J226" s="7"/>
      <c r="K226" s="7">
        <v>26.650959257613525</v>
      </c>
    </row>
    <row r="227" spans="1:11" x14ac:dyDescent="0.3">
      <c r="A227" s="1">
        <v>22463</v>
      </c>
      <c r="B227" s="1"/>
      <c r="C227" s="1">
        <v>41334</v>
      </c>
      <c r="D227" s="7">
        <f>+USDBRL!D724</f>
        <v>1.9825499999999998</v>
      </c>
      <c r="E227" s="7">
        <f>+'USD PP 1999'!C1214</f>
        <v>70.957095709570964</v>
      </c>
      <c r="F227" s="7">
        <f>+'BRL e USD Chart 99'!F227</f>
        <v>3.2930611095351692</v>
      </c>
      <c r="G227" s="7">
        <f>+USDBRL!D724/'2-Chart Câmbio Justo'!F227*100</f>
        <v>60.203863033681934</v>
      </c>
      <c r="H227" s="7"/>
      <c r="I227" s="7"/>
      <c r="J227" s="7"/>
      <c r="K227" s="7">
        <v>26.696343040782857</v>
      </c>
    </row>
    <row r="228" spans="1:11" x14ac:dyDescent="0.3">
      <c r="A228" s="1">
        <v>22494</v>
      </c>
      <c r="B228" s="1"/>
      <c r="C228" s="1">
        <v>41365</v>
      </c>
      <c r="D228" s="7">
        <f>+USDBRL!D725</f>
        <v>2.0019</v>
      </c>
      <c r="E228" s="7">
        <f>+'USD PP 1999'!C1215</f>
        <v>70.957095709570964</v>
      </c>
      <c r="F228" s="7">
        <f>+'BRL e USD Chart 99'!F228</f>
        <v>3.3111729456376131</v>
      </c>
      <c r="G228" s="7">
        <f>+USDBRL!D725/'2-Chart Câmbio Justo'!F228*100</f>
        <v>60.45893805207163</v>
      </c>
      <c r="H228" s="7"/>
      <c r="I228" s="7"/>
      <c r="J228" s="7"/>
      <c r="K228" s="7">
        <v>26.621801995196307</v>
      </c>
    </row>
    <row r="229" spans="1:11" x14ac:dyDescent="0.3">
      <c r="A229" s="1">
        <v>22525</v>
      </c>
      <c r="B229" s="1"/>
      <c r="C229" s="1">
        <v>41395</v>
      </c>
      <c r="D229" s="7">
        <f>+USDBRL!D726</f>
        <v>2.0345500000000003</v>
      </c>
      <c r="E229" s="7">
        <f>+'USD PP 1999'!C1216</f>
        <v>70.792079207920793</v>
      </c>
      <c r="F229" s="7">
        <f>+'BRL e USD Chart 99'!F229</f>
        <v>3.3156953918491778</v>
      </c>
      <c r="G229" s="7">
        <f>+USDBRL!D726/'2-Chart Câmbio Justo'!F229*100</f>
        <v>61.361185499773029</v>
      </c>
      <c r="H229" s="7"/>
      <c r="I229" s="7"/>
      <c r="J229" s="7"/>
      <c r="K229" s="7">
        <v>26.5952067884079</v>
      </c>
    </row>
    <row r="230" spans="1:11" x14ac:dyDescent="0.3">
      <c r="A230" s="1">
        <v>22555</v>
      </c>
      <c r="B230" s="1"/>
      <c r="C230" s="1">
        <v>41426</v>
      </c>
      <c r="D230" s="7">
        <f>+USDBRL!D727</f>
        <v>2.1726999999999999</v>
      </c>
      <c r="E230" s="7">
        <f>+'USD PP 1999'!C1217</f>
        <v>70.627062706270621</v>
      </c>
      <c r="F230" s="7">
        <f>+'BRL e USD Chart 99'!F230</f>
        <v>3.3165672110571038</v>
      </c>
      <c r="G230" s="7">
        <f>+USDBRL!D727/'2-Chart Câmbio Justo'!F230*100</f>
        <v>65.510507151986403</v>
      </c>
      <c r="H230" s="7"/>
      <c r="I230" s="7"/>
      <c r="J230" s="7"/>
      <c r="K230" s="7">
        <v>26.510373592910586</v>
      </c>
    </row>
    <row r="231" spans="1:11" x14ac:dyDescent="0.3">
      <c r="A231" s="1">
        <v>22586</v>
      </c>
      <c r="B231" s="1"/>
      <c r="C231" s="1">
        <v>41456</v>
      </c>
      <c r="D231" s="7">
        <f>+USDBRL!D728</f>
        <v>2.2519</v>
      </c>
      <c r="E231" s="7">
        <f>+'USD PP 1999'!C1218</f>
        <v>70.627062706270621</v>
      </c>
      <c r="F231" s="7">
        <f>+'BRL e USD Chart 99'!F231</f>
        <v>3.317562181220421</v>
      </c>
      <c r="G231" s="7">
        <f>+USDBRL!D728/'2-Chart Câmbio Justo'!F231*100</f>
        <v>67.878155012353105</v>
      </c>
      <c r="H231" s="7"/>
      <c r="I231" s="7"/>
      <c r="J231" s="7"/>
      <c r="K231" s="7">
        <v>26.544881939431846</v>
      </c>
    </row>
    <row r="232" spans="1:11" x14ac:dyDescent="0.3">
      <c r="A232" s="1">
        <v>22616</v>
      </c>
      <c r="B232" s="1"/>
      <c r="C232" s="1">
        <v>41487</v>
      </c>
      <c r="D232" s="7">
        <f>+USDBRL!D729</f>
        <v>2.3418999999999999</v>
      </c>
      <c r="E232" s="7">
        <f>+'USD PP 1999'!C1219</f>
        <v>70.627062706270621</v>
      </c>
      <c r="F232" s="7">
        <f>+'BRL e USD Chart 99'!F232</f>
        <v>3.3255243304553499</v>
      </c>
      <c r="G232" s="7">
        <f>+USDBRL!D729/'2-Chart Câmbio Justo'!F232*100</f>
        <v>70.421977627790611</v>
      </c>
      <c r="H232" s="7"/>
      <c r="I232" s="7"/>
      <c r="J232" s="7"/>
      <c r="K232" s="7">
        <v>26.48661139436425</v>
      </c>
    </row>
    <row r="233" spans="1:11" x14ac:dyDescent="0.3">
      <c r="A233" s="1">
        <v>22647</v>
      </c>
      <c r="B233" s="1"/>
      <c r="C233" s="1">
        <v>41518</v>
      </c>
      <c r="D233" s="7">
        <f>+USDBRL!D730</f>
        <v>2.2702</v>
      </c>
      <c r="E233" s="7">
        <f>+'USD PP 1999'!C1220</f>
        <v>70.462046204620464</v>
      </c>
      <c r="F233" s="7">
        <f>+'BRL e USD Chart 99'!F233</f>
        <v>3.3293665542436921</v>
      </c>
      <c r="G233" s="7">
        <f>+USDBRL!D730/'2-Chart Câmbio Justo'!F233*100</f>
        <v>68.187145002293221</v>
      </c>
      <c r="H233" s="7"/>
      <c r="I233" s="7"/>
      <c r="J233" s="7"/>
      <c r="K233" s="7">
        <v>26.420559994378305</v>
      </c>
    </row>
    <row r="234" spans="1:11" x14ac:dyDescent="0.3">
      <c r="A234" s="1">
        <v>22678</v>
      </c>
      <c r="B234" s="1"/>
      <c r="C234" s="1">
        <v>41548</v>
      </c>
      <c r="D234" s="7">
        <f>+USDBRL!D731</f>
        <v>2.1883499999999998</v>
      </c>
      <c r="E234" s="7">
        <f>+'USD PP 1999'!C1221</f>
        <v>70.627062706270621</v>
      </c>
      <c r="F234" s="7">
        <f>+'BRL e USD Chart 99'!F234</f>
        <v>3.3561854985059321</v>
      </c>
      <c r="G234" s="7">
        <f>+USDBRL!D731/'2-Chart Câmbio Justo'!F234*100</f>
        <v>65.203487738511001</v>
      </c>
      <c r="H234" s="7"/>
      <c r="I234" s="7"/>
      <c r="J234" s="7"/>
      <c r="K234" s="7">
        <v>26.294347128163125</v>
      </c>
    </row>
    <row r="235" spans="1:11" x14ac:dyDescent="0.3">
      <c r="A235" s="1">
        <v>22706</v>
      </c>
      <c r="B235" s="1"/>
      <c r="C235" s="1">
        <v>41579</v>
      </c>
      <c r="D235" s="7">
        <f>+USDBRL!D732</f>
        <v>2.2950499999999998</v>
      </c>
      <c r="E235" s="7">
        <f>+'USD PP 1999'!C1222</f>
        <v>70.792079207920793</v>
      </c>
      <c r="F235" s="7">
        <f>+'BRL e USD Chart 99'!F235</f>
        <v>3.3821927994973926</v>
      </c>
      <c r="G235" s="7">
        <f>+USDBRL!D732/'2-Chart Câmbio Justo'!F235*100</f>
        <v>67.856864941024455</v>
      </c>
      <c r="H235" s="7"/>
      <c r="I235" s="7"/>
      <c r="J235" s="7"/>
      <c r="K235" s="7">
        <v>26.173946972091507</v>
      </c>
    </row>
    <row r="236" spans="1:11" x14ac:dyDescent="0.3">
      <c r="A236" s="1">
        <v>22737</v>
      </c>
      <c r="B236" s="1"/>
      <c r="C236" s="1">
        <v>41609</v>
      </c>
      <c r="D236" s="7">
        <f>+USDBRL!D733</f>
        <v>2.3452000000000002</v>
      </c>
      <c r="E236" s="7">
        <f>+'USD PP 1999'!C1223</f>
        <v>70.792079207920793</v>
      </c>
      <c r="F236" s="7">
        <f>+'BRL e USD Chart 99'!F236</f>
        <v>3.4133089732527688</v>
      </c>
      <c r="G236" s="7">
        <f>+USDBRL!D733/'2-Chart Câmbio Justo'!F236*100</f>
        <v>68.707521597879349</v>
      </c>
      <c r="H236" s="7"/>
      <c r="I236" s="7"/>
      <c r="J236" s="7"/>
      <c r="K236" s="7">
        <v>26.004915024432698</v>
      </c>
    </row>
    <row r="237" spans="1:11" x14ac:dyDescent="0.3">
      <c r="A237" s="1">
        <v>22767</v>
      </c>
      <c r="B237" s="1"/>
      <c r="C237" s="1">
        <v>41640</v>
      </c>
      <c r="D237" s="7">
        <f>+USDBRL!D734</f>
        <v>2.3818999999999999</v>
      </c>
      <c r="E237" s="7">
        <f>+'USD PP 1999'!C1224</f>
        <v>70.627062706270621</v>
      </c>
      <c r="F237" s="7">
        <f>+'BRL e USD Chart 99'!F237</f>
        <v>3.4240819810611236</v>
      </c>
      <c r="G237" s="7">
        <f>+USDBRL!D734/'2-Chart Câmbio Justo'!F237*100</f>
        <v>69.56317089294248</v>
      </c>
      <c r="H237" s="7"/>
      <c r="I237" s="7"/>
      <c r="J237" s="7"/>
      <c r="K237" s="7">
        <v>25.762745219370608</v>
      </c>
    </row>
    <row r="238" spans="1:11" x14ac:dyDescent="0.3">
      <c r="A238" s="1">
        <v>22798</v>
      </c>
      <c r="B238" s="1"/>
      <c r="C238" s="1">
        <v>41671</v>
      </c>
      <c r="D238" s="7">
        <f>+USDBRL!D735</f>
        <v>2.3834</v>
      </c>
      <c r="E238" s="7">
        <f>+'USD PP 1999'!C1225</f>
        <v>70.297029702970292</v>
      </c>
      <c r="F238" s="7">
        <f>+'BRL e USD Chart 99'!F238</f>
        <v>3.4315973609980603</v>
      </c>
      <c r="G238" s="7">
        <f>+USDBRL!D735/'2-Chart Câmbio Justo'!F238*100</f>
        <v>69.454535286937087</v>
      </c>
      <c r="H238" s="7"/>
      <c r="I238" s="7"/>
      <c r="J238" s="7"/>
      <c r="K238" s="7">
        <v>25.629471965151815</v>
      </c>
    </row>
    <row r="239" spans="1:11" x14ac:dyDescent="0.3">
      <c r="A239" s="1">
        <v>22828</v>
      </c>
      <c r="B239" s="1"/>
      <c r="C239" s="1">
        <v>41699</v>
      </c>
      <c r="D239" s="7">
        <f>+USDBRL!D736</f>
        <v>2.3258000000000001</v>
      </c>
      <c r="E239" s="7">
        <f>+'USD PP 1999'!C1226</f>
        <v>69.801980198019791</v>
      </c>
      <c r="F239" s="7">
        <f>+'BRL e USD Chart 99'!F239</f>
        <v>3.4387795492775575</v>
      </c>
      <c r="G239" s="7">
        <f>+USDBRL!D736/'2-Chart Câmbio Justo'!F239*100</f>
        <v>67.634460618117259</v>
      </c>
      <c r="H239" s="7"/>
      <c r="I239" s="7"/>
      <c r="J239" s="7"/>
      <c r="K239" s="7">
        <v>25.441207033106824</v>
      </c>
    </row>
    <row r="240" spans="1:11" x14ac:dyDescent="0.3">
      <c r="A240" s="1">
        <v>22859</v>
      </c>
      <c r="B240" s="1"/>
      <c r="C240" s="1">
        <v>41730</v>
      </c>
      <c r="D240" s="7">
        <f>+USDBRL!D737</f>
        <v>2.2324999999999999</v>
      </c>
      <c r="E240" s="7">
        <f>+'USD PP 1999'!C1227</f>
        <v>69.636963696369634</v>
      </c>
      <c r="F240" s="7">
        <f>+'BRL e USD Chart 99'!F240</f>
        <v>3.4536354021105362</v>
      </c>
      <c r="G240" s="7">
        <f>+USDBRL!D737/'2-Chart Câmbio Justo'!F240*100</f>
        <v>64.642029052508164</v>
      </c>
      <c r="H240" s="7"/>
      <c r="I240" s="7"/>
      <c r="J240" s="7"/>
      <c r="K240" s="7">
        <v>25.307079511694837</v>
      </c>
    </row>
    <row r="241" spans="1:11" x14ac:dyDescent="0.3">
      <c r="A241" s="1">
        <v>22890</v>
      </c>
      <c r="B241" s="1"/>
      <c r="C241" s="1">
        <v>41760</v>
      </c>
      <c r="D241" s="7">
        <f>+USDBRL!D738</f>
        <v>2.2206000000000001</v>
      </c>
      <c r="E241" s="7">
        <f>+'USD PP 1999'!C1228</f>
        <v>69.306930693069305</v>
      </c>
      <c r="F241" s="7">
        <f>+'BRL e USD Chart 99'!F241</f>
        <v>3.4530788921405278</v>
      </c>
      <c r="G241" s="7">
        <f>+USDBRL!D738/'2-Chart Câmbio Justo'!F241*100</f>
        <v>64.307826996199125</v>
      </c>
      <c r="H241" s="7"/>
      <c r="I241" s="7"/>
      <c r="J241" s="7"/>
      <c r="K241" s="7">
        <v>25.24396958772553</v>
      </c>
    </row>
    <row r="242" spans="1:11" x14ac:dyDescent="0.3">
      <c r="A242" s="1">
        <v>22920</v>
      </c>
      <c r="B242" s="1"/>
      <c r="C242" s="1">
        <v>41791</v>
      </c>
      <c r="D242" s="7">
        <f>+USDBRL!D739</f>
        <v>2.2351999999999999</v>
      </c>
      <c r="E242" s="7">
        <f>+'USD PP 1999'!C1229</f>
        <v>69.306930693069305</v>
      </c>
      <c r="F242" s="7">
        <f>+'BRL e USD Chart 99'!F242</f>
        <v>3.4668912077090899</v>
      </c>
      <c r="G242" s="7">
        <f>+USDBRL!D739/'2-Chart Câmbio Justo'!F242*100</f>
        <v>64.472747083315966</v>
      </c>
      <c r="H242" s="7"/>
      <c r="I242" s="7"/>
      <c r="J242" s="7"/>
      <c r="K242" s="7">
        <v>25.233876037310605</v>
      </c>
    </row>
    <row r="243" spans="1:11" x14ac:dyDescent="0.3">
      <c r="A243" s="1">
        <v>22951</v>
      </c>
      <c r="B243" s="1"/>
      <c r="C243" s="1">
        <v>41821</v>
      </c>
      <c r="D243" s="7">
        <f>+USDBRL!D740</f>
        <v>2.2243000000000004</v>
      </c>
      <c r="E243" s="7">
        <f>+'USD PP 1999'!C1230</f>
        <v>69.306930693069305</v>
      </c>
      <c r="F243" s="7">
        <f>+'BRL e USD Chart 99'!F243</f>
        <v>3.4672378968298605</v>
      </c>
      <c r="G243" s="7">
        <f>+USDBRL!D740/'2-Chart Câmbio Justo'!F243*100</f>
        <v>64.151929177796134</v>
      </c>
      <c r="H243" s="7"/>
      <c r="I243" s="7"/>
      <c r="J243" s="7"/>
      <c r="K243" s="7">
        <v>25.193566331180715</v>
      </c>
    </row>
    <row r="244" spans="1:11" x14ac:dyDescent="0.3">
      <c r="A244" s="1">
        <v>22981</v>
      </c>
      <c r="B244" s="1"/>
      <c r="C244" s="1">
        <v>41852</v>
      </c>
      <c r="D244" s="7">
        <f>+USDBRL!D741</f>
        <v>2.2676999999999996</v>
      </c>
      <c r="E244" s="7">
        <f>+'USD PP 1999'!C1231</f>
        <v>69.306930693069305</v>
      </c>
      <c r="F244" s="7">
        <f>+'BRL e USD Chart 99'!F244</f>
        <v>3.4759059915719348</v>
      </c>
      <c r="G244" s="7">
        <f>+USDBRL!D741/'2-Chart Câmbio Justo'!F244*100</f>
        <v>65.240544637815731</v>
      </c>
      <c r="H244" s="7"/>
      <c r="I244" s="7"/>
      <c r="J244" s="7"/>
      <c r="K244" s="7">
        <v>25.108198456428855</v>
      </c>
    </row>
    <row r="245" spans="1:11" x14ac:dyDescent="0.3">
      <c r="A245" s="1">
        <v>23012</v>
      </c>
      <c r="B245" s="1"/>
      <c r="C245" s="1">
        <v>41883</v>
      </c>
      <c r="D245" s="7">
        <f>+USDBRL!D742</f>
        <v>2.3326000000000002</v>
      </c>
      <c r="E245" s="7">
        <f>+'USD PP 1999'!C1232</f>
        <v>69.306930693069305</v>
      </c>
      <c r="F245" s="7">
        <f>+'BRL e USD Chart 99'!F245</f>
        <v>3.4957186557238953</v>
      </c>
      <c r="G245" s="7">
        <f>+USDBRL!D742/'2-Chart Câmbio Justo'!F245*100</f>
        <v>66.727337916070482</v>
      </c>
      <c r="H245" s="7"/>
      <c r="I245" s="7"/>
      <c r="J245" s="7"/>
      <c r="K245" s="7">
        <v>25.055581734785807</v>
      </c>
    </row>
    <row r="246" spans="1:11" x14ac:dyDescent="0.3">
      <c r="A246" s="1">
        <v>23043</v>
      </c>
      <c r="B246" s="1"/>
      <c r="C246" s="1">
        <v>41913</v>
      </c>
      <c r="D246" s="7">
        <f>+USDBRL!D743</f>
        <v>2.4479500000000001</v>
      </c>
      <c r="E246" s="7">
        <f>+'USD PP 1999'!C1233</f>
        <v>69.471947194719476</v>
      </c>
      <c r="F246" s="7">
        <f>+'BRL e USD Chart 99'!F246</f>
        <v>3.5187587709209787</v>
      </c>
      <c r="G246" s="7">
        <f>+USDBRL!D743/'2-Chart Câmbio Justo'!F246*100</f>
        <v>69.568565490475166</v>
      </c>
      <c r="H246" s="7"/>
      <c r="I246" s="7"/>
      <c r="J246" s="7"/>
      <c r="K246" s="7">
        <v>24.963217828819175</v>
      </c>
    </row>
    <row r="247" spans="1:11" x14ac:dyDescent="0.3">
      <c r="A247" s="1">
        <v>23071</v>
      </c>
      <c r="B247" s="1"/>
      <c r="C247" s="1">
        <v>41944</v>
      </c>
      <c r="D247" s="7">
        <f>+USDBRL!D744</f>
        <v>2.5480499999999999</v>
      </c>
      <c r="E247" s="7">
        <f>+'USD PP 1999'!C1234</f>
        <v>69.801980198019791</v>
      </c>
      <c r="F247" s="7">
        <f>+'BRL e USD Chart 99'!F247</f>
        <v>3.5535058869265597</v>
      </c>
      <c r="G247" s="7">
        <f>+USDBRL!D744/'2-Chart Câmbio Justo'!F247*100</f>
        <v>71.705242120868348</v>
      </c>
      <c r="H247" s="7"/>
      <c r="I247" s="7"/>
      <c r="J247" s="7"/>
      <c r="K247" s="7">
        <v>24.792151980156103</v>
      </c>
    </row>
    <row r="248" spans="1:11" x14ac:dyDescent="0.3">
      <c r="A248" s="1">
        <v>23102</v>
      </c>
      <c r="B248" s="1"/>
      <c r="C248" s="1">
        <v>41974</v>
      </c>
      <c r="D248" s="7">
        <f>+USDBRL!D745</f>
        <v>2.6390500000000001</v>
      </c>
      <c r="E248" s="7">
        <f>+'USD PP 1999'!C1235</f>
        <v>70.297029702970292</v>
      </c>
      <c r="F248" s="7">
        <f>+'BRL e USD Chart 99'!F248</f>
        <v>3.6066219791768184</v>
      </c>
      <c r="G248" s="7">
        <f>+USDBRL!D745/'2-Chart Câmbio Justo'!F248*100</f>
        <v>73.172348397941661</v>
      </c>
      <c r="H248" s="7"/>
      <c r="I248" s="7"/>
      <c r="J248" s="7"/>
      <c r="K248" s="7">
        <v>24.717997986197513</v>
      </c>
    </row>
    <row r="249" spans="1:11" x14ac:dyDescent="0.3">
      <c r="A249" s="1">
        <v>23132</v>
      </c>
      <c r="B249" s="1"/>
      <c r="C249" s="1">
        <v>42005</v>
      </c>
      <c r="D249" s="7">
        <f>+USDBRL!D746</f>
        <v>2.6338999999999997</v>
      </c>
      <c r="E249" s="7">
        <f>+'USD PP 1999'!C1236</f>
        <v>70.627062706270621</v>
      </c>
      <c r="F249" s="7">
        <f>+'BRL e USD Chart 99'!F249</f>
        <v>3.6684865522431114</v>
      </c>
      <c r="G249" s="7">
        <f>+USDBRL!D746/'2-Chart Câmbio Justo'!F249*100</f>
        <v>71.798000687490344</v>
      </c>
      <c r="H249" s="7"/>
      <c r="I249" s="7"/>
      <c r="J249" s="7"/>
      <c r="K249" s="7">
        <v>24.323949996258133</v>
      </c>
    </row>
    <row r="250" spans="1:11" x14ac:dyDescent="0.3">
      <c r="A250" s="1">
        <v>23163</v>
      </c>
      <c r="B250" s="1"/>
      <c r="C250" s="1">
        <v>42036</v>
      </c>
      <c r="D250" s="7">
        <f>+USDBRL!D747</f>
        <v>2.8161499999999999</v>
      </c>
      <c r="E250" s="7">
        <f>+'USD PP 1999'!C1237</f>
        <v>70.297029702970292</v>
      </c>
      <c r="F250" s="7">
        <f>+'BRL e USD Chart 99'!F250</f>
        <v>3.6958904896375779</v>
      </c>
      <c r="G250" s="7">
        <f>+USDBRL!D747/'2-Chart Câmbio Justo'!F250*100</f>
        <v>76.196792299334433</v>
      </c>
      <c r="H250" s="7"/>
      <c r="I250" s="7"/>
      <c r="J250" s="7"/>
      <c r="K250" s="7">
        <v>24.030774546787327</v>
      </c>
    </row>
    <row r="251" spans="1:11" x14ac:dyDescent="0.3">
      <c r="A251" s="1">
        <v>23193</v>
      </c>
      <c r="B251" s="1"/>
      <c r="C251" s="1">
        <v>42064</v>
      </c>
      <c r="D251" s="7">
        <f>+USDBRL!D748</f>
        <v>3.1391999999999998</v>
      </c>
      <c r="E251" s="7">
        <f>+'USD PP 1999'!C1238</f>
        <v>69.966996699669963</v>
      </c>
      <c r="F251" s="7">
        <f>+'BRL e USD Chart 99'!F251</f>
        <v>3.7270956044571286</v>
      </c>
      <c r="G251" s="7">
        <f>+USDBRL!D748/'2-Chart Câmbio Justo'!F251*100</f>
        <v>84.226441528516702</v>
      </c>
      <c r="H251" s="7"/>
      <c r="I251" s="7"/>
      <c r="J251" s="7"/>
      <c r="K251" s="7">
        <v>23.863728447653752</v>
      </c>
    </row>
    <row r="252" spans="1:11" x14ac:dyDescent="0.3">
      <c r="A252" s="1">
        <v>23224</v>
      </c>
      <c r="B252" s="1"/>
      <c r="C252" s="1">
        <v>42095</v>
      </c>
      <c r="D252" s="7">
        <f>+USDBRL!D749</f>
        <v>3.0429000000000004</v>
      </c>
      <c r="E252" s="7">
        <f>+'USD PP 1999'!C1239</f>
        <v>69.801980198019791</v>
      </c>
      <c r="F252" s="7">
        <f>+'BRL e USD Chart 99'!F252</f>
        <v>3.7447052521562063</v>
      </c>
      <c r="G252" s="7">
        <f>+USDBRL!D749/'2-Chart Câmbio Justo'!F252*100</f>
        <v>81.258731865422376</v>
      </c>
      <c r="H252" s="7"/>
      <c r="I252" s="7"/>
      <c r="J252" s="7"/>
      <c r="K252" s="7">
        <v>23.604083528836554</v>
      </c>
    </row>
    <row r="253" spans="1:11" x14ac:dyDescent="0.3">
      <c r="A253" s="1">
        <v>23255</v>
      </c>
      <c r="B253" s="1"/>
      <c r="C253" s="1">
        <v>42125</v>
      </c>
      <c r="D253" s="7">
        <f>+USDBRL!D750</f>
        <v>3.0613999999999999</v>
      </c>
      <c r="E253" s="7">
        <f>+'USD PP 1999'!C1240</f>
        <v>69.471947194719476</v>
      </c>
      <c r="F253" s="7">
        <f>+'BRL e USD Chart 99'!F253</f>
        <v>3.7545795884168571</v>
      </c>
      <c r="G253" s="7">
        <f>+USDBRL!D750/'2-Chart Câmbio Justo'!F253*100</f>
        <v>81.537757501389365</v>
      </c>
      <c r="H253" s="7"/>
      <c r="I253" s="7"/>
      <c r="J253" s="7"/>
      <c r="K253" s="7">
        <v>23.458639961077871</v>
      </c>
    </row>
    <row r="254" spans="1:11" x14ac:dyDescent="0.3">
      <c r="A254" s="1">
        <v>23285</v>
      </c>
      <c r="B254" s="1"/>
      <c r="C254" s="1">
        <v>42156</v>
      </c>
      <c r="D254" s="7">
        <f>+USDBRL!D751</f>
        <v>3.1113999999999997</v>
      </c>
      <c r="E254" s="7">
        <f>+'USD PP 1999'!C1241</f>
        <v>69.141914191419147</v>
      </c>
      <c r="F254" s="7">
        <f>+'BRL e USD Chart 99'!F254</f>
        <v>3.7662633763474629</v>
      </c>
      <c r="G254" s="7">
        <f>+USDBRL!D751/'2-Chart Câmbio Justo'!F254*100</f>
        <v>82.612384984542629</v>
      </c>
      <c r="H254" s="7"/>
      <c r="I254" s="7"/>
      <c r="J254" s="7"/>
      <c r="K254" s="7">
        <v>23.348900130464685</v>
      </c>
    </row>
    <row r="255" spans="1:11" x14ac:dyDescent="0.3">
      <c r="A255" s="1">
        <v>23316</v>
      </c>
      <c r="B255" s="1"/>
      <c r="C255" s="1">
        <v>42186</v>
      </c>
      <c r="D255" s="7">
        <f>+USDBRL!D752</f>
        <v>3.2228000000000003</v>
      </c>
      <c r="E255" s="7">
        <f>+'USD PP 1999'!C1242</f>
        <v>69.141914191419147</v>
      </c>
      <c r="F255" s="7">
        <f>+'BRL e USD Chart 99'!F255</f>
        <v>3.7896142092808169</v>
      </c>
      <c r="G255" s="7">
        <f>+USDBRL!D752/'2-Chart Câmbio Justo'!F255*100</f>
        <v>85.042957462723223</v>
      </c>
      <c r="H255" s="7"/>
      <c r="I255" s="7"/>
      <c r="J255" s="7"/>
      <c r="K255" s="7">
        <v>23.152107219102319</v>
      </c>
    </row>
    <row r="256" spans="1:11" x14ac:dyDescent="0.3">
      <c r="A256" s="1">
        <v>23346</v>
      </c>
      <c r="B256" s="1"/>
      <c r="C256" s="1">
        <v>42217</v>
      </c>
      <c r="D256" s="7">
        <f>+USDBRL!D753</f>
        <v>3.5140000000000002</v>
      </c>
      <c r="E256" s="7">
        <f>+'USD PP 1999'!C1243</f>
        <v>69.306930693069305</v>
      </c>
      <c r="F256" s="7">
        <f>+'BRL e USD Chart 99'!F256</f>
        <v>3.8070156835974185</v>
      </c>
      <c r="G256" s="7">
        <f>+USDBRL!D753/'2-Chart Câmbio Justo'!F256*100</f>
        <v>92.303270909550477</v>
      </c>
      <c r="H256" s="7"/>
      <c r="I256" s="7"/>
      <c r="J256" s="7"/>
      <c r="K256" s="7">
        <v>23.02317742551941</v>
      </c>
    </row>
    <row r="257" spans="1:11" x14ac:dyDescent="0.3">
      <c r="A257" s="1">
        <v>23377</v>
      </c>
      <c r="B257" s="1"/>
      <c r="C257" s="1">
        <v>42248</v>
      </c>
      <c r="D257" s="7">
        <f>+USDBRL!D754</f>
        <v>3.9061500000000002</v>
      </c>
      <c r="E257" s="7">
        <f>+'USD PP 1999'!C1244</f>
        <v>69.306930693069305</v>
      </c>
      <c r="F257" s="7">
        <f>+'BRL e USD Chart 99'!F257</f>
        <v>3.8275735682888445</v>
      </c>
      <c r="G257" s="7">
        <f>+USDBRL!D754/'2-Chart Câmbio Justo'!F257*100</f>
        <v>102.05290454407346</v>
      </c>
      <c r="H257" s="7"/>
      <c r="I257" s="7"/>
      <c r="J257" s="7"/>
      <c r="K257" s="7">
        <v>22.872220768447658</v>
      </c>
    </row>
    <row r="258" spans="1:11" x14ac:dyDescent="0.3">
      <c r="A258" s="1">
        <v>23408</v>
      </c>
      <c r="B258" s="1"/>
      <c r="C258" s="1">
        <v>42278</v>
      </c>
      <c r="D258" s="7">
        <f>+USDBRL!D755</f>
        <v>3.8798000000000004</v>
      </c>
      <c r="E258" s="7">
        <f>+'USD PP 1999'!C1245</f>
        <v>69.306930693069305</v>
      </c>
      <c r="F258" s="7">
        <f>+'BRL e USD Chart 99'!F258</f>
        <v>3.8589596715488135</v>
      </c>
      <c r="G258" s="7">
        <f>+USDBRL!D755/'2-Chart Câmbio Justo'!F258*100</f>
        <v>100.5400504339249</v>
      </c>
      <c r="H258" s="7"/>
      <c r="I258" s="7"/>
      <c r="J258" s="7"/>
      <c r="K258" s="7">
        <v>22.672700999650733</v>
      </c>
    </row>
    <row r="259" spans="1:11" x14ac:dyDescent="0.3">
      <c r="A259" s="1">
        <v>23437</v>
      </c>
      <c r="B259" s="1"/>
      <c r="C259" s="1">
        <v>42309</v>
      </c>
      <c r="D259" s="7">
        <f>+USDBRL!D756</f>
        <v>3.7761499999999999</v>
      </c>
      <c r="E259" s="7">
        <f>+'USD PP 1999'!C1246</f>
        <v>69.471947194719476</v>
      </c>
      <c r="F259" s="7">
        <f>+'BRL e USD Chart 99'!F259</f>
        <v>3.9072159622415312</v>
      </c>
      <c r="G259" s="7">
        <f>+USDBRL!D756/'2-Chart Câmbio Justo'!F259*100</f>
        <v>96.645540878514936</v>
      </c>
      <c r="H259" s="7"/>
      <c r="I259" s="7"/>
      <c r="J259" s="7"/>
      <c r="K259" s="7">
        <v>22.434891153424434</v>
      </c>
    </row>
    <row r="260" spans="1:11" x14ac:dyDescent="0.3">
      <c r="A260" s="1">
        <v>23468</v>
      </c>
      <c r="B260" s="1"/>
      <c r="C260" s="1">
        <v>42339</v>
      </c>
      <c r="D260" s="7">
        <f>+USDBRL!D757</f>
        <v>3.8708</v>
      </c>
      <c r="E260" s="7">
        <f>+'USD PP 1999'!C1247</f>
        <v>69.801980198019791</v>
      </c>
      <c r="F260" s="7">
        <f>+'BRL e USD Chart 99'!F260</f>
        <v>3.9634650228209929</v>
      </c>
      <c r="G260" s="7">
        <f>+USDBRL!D757/'2-Chart Câmbio Justo'!F260*100</f>
        <v>97.662019917232954</v>
      </c>
      <c r="H260" s="7"/>
      <c r="I260" s="7"/>
      <c r="J260" s="7"/>
      <c r="K260" s="7">
        <v>22.252421298774486</v>
      </c>
    </row>
    <row r="261" spans="1:11" x14ac:dyDescent="0.3">
      <c r="A261" s="1">
        <v>23498</v>
      </c>
      <c r="B261" s="1"/>
      <c r="C261" s="1">
        <v>42370</v>
      </c>
      <c r="D261" s="7">
        <f>+USDBRL!D758</f>
        <v>4.0520499999999995</v>
      </c>
      <c r="E261" s="7">
        <f>+'USD PP 1999'!C1248</f>
        <v>69.636963696369634</v>
      </c>
      <c r="F261" s="7">
        <f>+'BRL e USD Chart 99'!F261</f>
        <v>4.0043121372902268</v>
      </c>
      <c r="G261" s="7">
        <f>+USDBRL!D758/'2-Chart Câmbio Justo'!F261*100</f>
        <v>101.19216137686202</v>
      </c>
      <c r="H261" s="7"/>
      <c r="I261" s="7"/>
      <c r="J261" s="7"/>
      <c r="K261" s="7">
        <v>21.951683238408286</v>
      </c>
    </row>
    <row r="262" spans="1:11" x14ac:dyDescent="0.3">
      <c r="A262" s="1">
        <v>23529</v>
      </c>
      <c r="B262" s="1"/>
      <c r="C262" s="1">
        <v>42401</v>
      </c>
      <c r="D262" s="7">
        <f>+USDBRL!D759</f>
        <v>3.9733999999999998</v>
      </c>
      <c r="E262" s="7">
        <f>+'USD PP 1999'!C1249</f>
        <v>69.636963696369634</v>
      </c>
      <c r="F262" s="7">
        <f>+'BRL e USD Chart 99'!F262</f>
        <v>4.0403509465258383</v>
      </c>
      <c r="G262" s="7">
        <f>+USDBRL!D759/'2-Chart Câmbio Justo'!F262*100</f>
        <v>98.342942298529607</v>
      </c>
      <c r="H262" s="7"/>
      <c r="I262" s="7"/>
      <c r="J262" s="7"/>
      <c r="K262" s="7">
        <v>21.758036711674389</v>
      </c>
    </row>
    <row r="263" spans="1:11" x14ac:dyDescent="0.3">
      <c r="A263" s="1">
        <v>23559</v>
      </c>
      <c r="B263" s="1"/>
      <c r="C263" s="1">
        <v>42430</v>
      </c>
      <c r="D263" s="7">
        <f>+USDBRL!D760</f>
        <v>3.7035999999999998</v>
      </c>
      <c r="E263" s="7">
        <f>+'USD PP 1999'!C1250</f>
        <v>69.306930693069305</v>
      </c>
      <c r="F263" s="7">
        <f>+'BRL e USD Chart 99'!F263</f>
        <v>4.038493534005398</v>
      </c>
      <c r="G263" s="7">
        <f>+USDBRL!D760/'2-Chart Câmbio Justo'!F263*100</f>
        <v>91.707463904906902</v>
      </c>
      <c r="H263" s="7"/>
      <c r="I263" s="7"/>
      <c r="J263" s="7"/>
      <c r="K263" s="7">
        <v>21.549011302044555</v>
      </c>
    </row>
    <row r="264" spans="1:11" x14ac:dyDescent="0.3">
      <c r="A264" s="1">
        <v>23590</v>
      </c>
      <c r="B264" s="1"/>
      <c r="C264" s="1">
        <v>42461</v>
      </c>
      <c r="D264" s="7">
        <f>+USDBRL!D761</f>
        <v>3.5655000000000001</v>
      </c>
      <c r="E264" s="7">
        <f>+'USD PP 1999'!C1251</f>
        <v>68.976897689768961</v>
      </c>
      <c r="F264" s="7">
        <f>+'BRL e USD Chart 99'!F264</f>
        <v>4.0437801143506258</v>
      </c>
      <c r="G264" s="7">
        <f>+USDBRL!D761/'2-Chart Câmbio Justo'!F264*100</f>
        <v>88.172450013953579</v>
      </c>
      <c r="H264" s="7"/>
      <c r="I264" s="7"/>
      <c r="J264" s="7"/>
      <c r="K264" s="7">
        <v>21.450339739244033</v>
      </c>
    </row>
    <row r="265" spans="1:11" x14ac:dyDescent="0.3">
      <c r="A265" s="1">
        <v>23621</v>
      </c>
      <c r="B265" s="1"/>
      <c r="C265" s="1">
        <v>42491</v>
      </c>
      <c r="D265" s="7">
        <f>+USDBRL!D762</f>
        <v>3.5389999999999997</v>
      </c>
      <c r="E265" s="7">
        <f>+'USD PP 1999'!C1252</f>
        <v>68.646864686468646</v>
      </c>
      <c r="F265" s="7">
        <f>+'BRL e USD Chart 99'!F265</f>
        <v>4.0558224528347022</v>
      </c>
      <c r="G265" s="7">
        <f>+USDBRL!D762/'2-Chart Câmbio Justo'!F265*100</f>
        <v>87.257271272476828</v>
      </c>
      <c r="H265" s="7"/>
      <c r="I265" s="7"/>
      <c r="J265" s="7"/>
      <c r="K265" s="7">
        <v>21.328765774330346</v>
      </c>
    </row>
    <row r="266" spans="1:11" x14ac:dyDescent="0.3">
      <c r="A266" s="1">
        <v>23651</v>
      </c>
      <c r="B266" s="1"/>
      <c r="C266" s="1">
        <v>42522</v>
      </c>
      <c r="D266" s="7">
        <f>+USDBRL!D763</f>
        <v>3.4241999999999999</v>
      </c>
      <c r="E266" s="7">
        <f>+'USD PP 1999'!C1253</f>
        <v>68.481848184818489</v>
      </c>
      <c r="F266" s="7">
        <f>+'BRL e USD Chart 99'!F266</f>
        <v>4.0602341347094812</v>
      </c>
      <c r="G266" s="7">
        <f>+USDBRL!D763/'2-Chart Câmbio Justo'!F266*100</f>
        <v>84.335037990241631</v>
      </c>
      <c r="H266" s="7"/>
      <c r="I266" s="7"/>
      <c r="J266" s="7"/>
      <c r="K266" s="7">
        <v>21.191024117566169</v>
      </c>
    </row>
    <row r="267" spans="1:11" x14ac:dyDescent="0.3">
      <c r="A267" s="1">
        <v>23682</v>
      </c>
      <c r="B267" s="1"/>
      <c r="C267" s="1">
        <v>42552</v>
      </c>
      <c r="D267" s="7">
        <f>+USDBRL!D764</f>
        <v>3.2752999999999997</v>
      </c>
      <c r="E267" s="7">
        <f>+'USD PP 1999'!C1254</f>
        <v>68.646864686468646</v>
      </c>
      <c r="F267" s="7">
        <f>+'BRL e USD Chart 99'!F267</f>
        <v>4.0911819241430063</v>
      </c>
      <c r="G267" s="7">
        <f>+USDBRL!D764/'2-Chart Câmbio Justo'!F267*100</f>
        <v>80.057549645291999</v>
      </c>
      <c r="H267" s="7"/>
      <c r="I267" s="7"/>
      <c r="J267" s="7"/>
      <c r="K267" s="7">
        <v>21.117114217803856</v>
      </c>
    </row>
    <row r="268" spans="1:11" x14ac:dyDescent="0.3">
      <c r="A268" s="1">
        <v>23712</v>
      </c>
      <c r="B268" s="1"/>
      <c r="C268" s="1">
        <v>42583</v>
      </c>
      <c r="D268" s="7">
        <f>+USDBRL!D765</f>
        <v>3.2094</v>
      </c>
      <c r="E268" s="7">
        <f>+'USD PP 1999'!C1255</f>
        <v>68.481848184818489</v>
      </c>
      <c r="F268" s="7">
        <f>+'BRL e USD Chart 99'!F268</f>
        <v>4.0993052805596948</v>
      </c>
      <c r="G268" s="7">
        <f>+USDBRL!D765/'2-Chart Câmbio Justo'!F268*100</f>
        <v>78.291314755699474</v>
      </c>
      <c r="H268" s="7"/>
      <c r="I268" s="7"/>
      <c r="J268" s="7"/>
      <c r="K268" s="7">
        <v>21.093910915796474</v>
      </c>
    </row>
    <row r="269" spans="1:11" x14ac:dyDescent="0.3">
      <c r="A269" s="1">
        <v>23743</v>
      </c>
      <c r="B269" s="1"/>
      <c r="C269" s="1">
        <v>42614</v>
      </c>
      <c r="D269" s="7">
        <f>+USDBRL!D766</f>
        <v>3.2561</v>
      </c>
      <c r="E269" s="7">
        <f>+'USD PP 1999'!C1256</f>
        <v>68.316831683168317</v>
      </c>
      <c r="F269" s="7">
        <f>+'BRL e USD Chart 99'!F269</f>
        <v>4.092698978459361</v>
      </c>
      <c r="G269" s="7">
        <f>+USDBRL!D766/'2-Chart Câmbio Justo'!F269*100</f>
        <v>79.558746370975783</v>
      </c>
      <c r="H269" s="7"/>
      <c r="I269" s="7"/>
      <c r="J269" s="7"/>
      <c r="K269" s="7">
        <v>21.123483793106825</v>
      </c>
    </row>
    <row r="270" spans="1:11" x14ac:dyDescent="0.3">
      <c r="A270" s="1">
        <v>23774</v>
      </c>
      <c r="B270" s="1"/>
      <c r="C270" s="1">
        <v>42644</v>
      </c>
      <c r="D270" s="7">
        <f>+USDBRL!D767</f>
        <v>3.1855000000000002</v>
      </c>
      <c r="E270" s="7">
        <f>+'USD PP 1999'!C1257</f>
        <v>68.316831683168317</v>
      </c>
      <c r="F270" s="7">
        <f>+'BRL e USD Chart 99'!F270</f>
        <v>4.1033399958033554</v>
      </c>
      <c r="G270" s="7">
        <f>+USDBRL!D767/'2-Chart Câmbio Justo'!F270*100</f>
        <v>77.631880450022038</v>
      </c>
      <c r="H270" s="7"/>
      <c r="I270" s="7"/>
      <c r="J270" s="7"/>
      <c r="K270" s="7">
        <v>21.066603962408323</v>
      </c>
    </row>
    <row r="271" spans="1:11" x14ac:dyDescent="0.3">
      <c r="A271" s="1">
        <v>23802</v>
      </c>
      <c r="B271" s="1"/>
      <c r="C271" s="1">
        <v>42675</v>
      </c>
      <c r="D271" s="7">
        <f>+USDBRL!D768</f>
        <v>3.3417000000000003</v>
      </c>
      <c r="E271" s="7">
        <f>+'USD PP 1999'!C1258</f>
        <v>68.316831683168317</v>
      </c>
      <c r="F271" s="7">
        <f>+'BRL e USD Chart 99'!F271</f>
        <v>4.110726007795801</v>
      </c>
      <c r="G271" s="7">
        <f>+USDBRL!D768/'2-Chart Câmbio Justo'!F271*100</f>
        <v>81.292209543098267</v>
      </c>
      <c r="H271" s="7"/>
      <c r="I271" s="7"/>
      <c r="J271" s="7"/>
      <c r="K271" s="7">
        <v>21.03505138533033</v>
      </c>
    </row>
    <row r="272" spans="1:11" x14ac:dyDescent="0.3">
      <c r="A272" s="1">
        <v>23833</v>
      </c>
      <c r="B272" s="1"/>
      <c r="C272" s="1">
        <v>42705</v>
      </c>
      <c r="D272" s="7">
        <f>+USDBRL!D769</f>
        <v>3.3520000000000003</v>
      </c>
      <c r="E272" s="7">
        <f>+'USD PP 1999'!C1259</f>
        <v>68.316831683168317</v>
      </c>
      <c r="F272" s="7">
        <f>+'BRL e USD Chart 99'!F272</f>
        <v>4.1230581858191888</v>
      </c>
      <c r="G272" s="7">
        <f>+USDBRL!D769/'2-Chart Câmbio Justo'!F272*100</f>
        <v>81.298876924144324</v>
      </c>
      <c r="H272" s="7"/>
      <c r="I272" s="7"/>
      <c r="J272" s="7"/>
      <c r="K272" s="7">
        <v>20.884681677254097</v>
      </c>
    </row>
    <row r="273" spans="1:11" x14ac:dyDescent="0.3">
      <c r="A273" s="1">
        <v>23863</v>
      </c>
      <c r="B273" s="1"/>
      <c r="C273" s="1">
        <v>42736</v>
      </c>
      <c r="D273" s="7">
        <f>+USDBRL!D770</f>
        <v>3.1962999999999999</v>
      </c>
      <c r="E273" s="7">
        <f>+'USD PP 1999'!C1260</f>
        <v>67.986798679867988</v>
      </c>
      <c r="F273" s="7">
        <f>+'BRL e USD Chart 99'!F273</f>
        <v>4.1187319624474013</v>
      </c>
      <c r="G273" s="7">
        <f>+USDBRL!D770/'2-Chart Câmbio Justo'!F273*100</f>
        <v>77.603981738610614</v>
      </c>
      <c r="H273" s="7"/>
      <c r="I273" s="7"/>
      <c r="J273" s="7"/>
      <c r="K273" s="7">
        <v>20.81806387286094</v>
      </c>
    </row>
    <row r="274" spans="1:11" x14ac:dyDescent="0.3">
      <c r="A274" s="1">
        <v>23894</v>
      </c>
      <c r="B274" s="1"/>
      <c r="C274" s="1">
        <v>42767</v>
      </c>
      <c r="D274" s="7">
        <f>+USDBRL!D771</f>
        <v>3.1039000000000003</v>
      </c>
      <c r="E274" s="7">
        <f>+'USD PP 1999'!C1261</f>
        <v>67.821782178217831</v>
      </c>
      <c r="F274" s="7">
        <f>+'BRL e USD Chart 99'!F274</f>
        <v>4.122293865841141</v>
      </c>
      <c r="G274" s="7">
        <f>+USDBRL!D771/'2-Chart Câmbio Justo'!F274*100</f>
        <v>75.295456874631611</v>
      </c>
      <c r="H274" s="7"/>
      <c r="I274" s="7"/>
      <c r="J274" s="7"/>
      <c r="K274" s="7">
        <v>20.834731658187486</v>
      </c>
    </row>
    <row r="275" spans="1:11" x14ac:dyDescent="0.3">
      <c r="A275" s="1">
        <v>23924</v>
      </c>
      <c r="B275" s="1"/>
      <c r="C275" s="1">
        <v>42795</v>
      </c>
      <c r="D275" s="7">
        <f>+USDBRL!D772</f>
        <v>3.1276000000000002</v>
      </c>
      <c r="E275" s="7">
        <f>+'USD PP 1999'!C1262</f>
        <v>67.656765676567659</v>
      </c>
      <c r="F275" s="7">
        <f>+'BRL e USD Chart 99'!F275</f>
        <v>4.122544613643198</v>
      </c>
      <c r="G275" s="7">
        <f>+USDBRL!D772/'2-Chart Câmbio Justo'!F275*100</f>
        <v>75.865764791228301</v>
      </c>
      <c r="H275" s="7"/>
      <c r="I275" s="7"/>
      <c r="J275" s="7"/>
      <c r="K275" s="7">
        <v>20.805603812849498</v>
      </c>
    </row>
    <row r="276" spans="1:11" x14ac:dyDescent="0.3">
      <c r="A276" s="1">
        <v>23955</v>
      </c>
      <c r="B276" s="1"/>
      <c r="C276" s="1">
        <v>42826</v>
      </c>
      <c r="D276" s="7">
        <f>+USDBRL!D773</f>
        <v>3.1359000000000004</v>
      </c>
      <c r="E276" s="7">
        <f>+'USD PP 1999'!C1263</f>
        <v>67.491749174917487</v>
      </c>
      <c r="F276" s="7">
        <f>+'BRL e USD Chart 99'!F276</f>
        <v>4.1182471122581461</v>
      </c>
      <c r="G276" s="7">
        <f>+USDBRL!D773/'2-Chart Câmbio Justo'!F276*100</f>
        <v>76.146474811233503</v>
      </c>
      <c r="H276" s="7"/>
      <c r="I276" s="7"/>
      <c r="J276" s="7"/>
      <c r="K276" s="7">
        <v>20.679459112264684</v>
      </c>
    </row>
    <row r="277" spans="1:11" x14ac:dyDescent="0.3">
      <c r="A277" s="1">
        <v>23986</v>
      </c>
      <c r="B277" s="1"/>
      <c r="C277" s="1">
        <v>42856</v>
      </c>
      <c r="D277" s="7">
        <f>+USDBRL!D774</f>
        <v>3.2090999999999998</v>
      </c>
      <c r="E277" s="7">
        <f>+'USD PP 1999'!C1264</f>
        <v>67.491749174917487</v>
      </c>
      <c r="F277" s="7">
        <f>+'BRL e USD Chart 99'!F277</f>
        <v>4.1310136783061466</v>
      </c>
      <c r="G277" s="7">
        <f>+USDBRL!D774/'2-Chart Câmbio Justo'!F277*100</f>
        <v>77.683112424741182</v>
      </c>
      <c r="H277" s="7"/>
      <c r="I277" s="7"/>
      <c r="J277" s="7"/>
      <c r="K277" s="7">
        <v>20.689804014271818</v>
      </c>
    </row>
    <row r="278" spans="1:11" x14ac:dyDescent="0.3">
      <c r="A278" s="1">
        <v>24016</v>
      </c>
      <c r="B278" s="1"/>
      <c r="C278" s="1">
        <v>42887</v>
      </c>
      <c r="D278" s="7">
        <f>+USDBRL!D775</f>
        <v>3.2950999999999997</v>
      </c>
      <c r="E278" s="7">
        <f>+'USD PP 1999'!C1265</f>
        <v>67.326732673267315</v>
      </c>
      <c r="F278" s="7">
        <f>+'BRL e USD Chart 99'!F278</f>
        <v>4.1114352995432402</v>
      </c>
      <c r="G278" s="7">
        <f>+USDBRL!D775/'2-Chart Câmbio Justo'!F278*100</f>
        <v>80.144761134051379</v>
      </c>
      <c r="H278" s="7"/>
      <c r="I278" s="7"/>
      <c r="J278" s="7"/>
      <c r="K278" s="7">
        <v>20.679464282130752</v>
      </c>
    </row>
    <row r="279" spans="1:11" x14ac:dyDescent="0.3">
      <c r="A279" s="1">
        <v>24047</v>
      </c>
      <c r="B279" s="1"/>
      <c r="C279" s="1">
        <v>42917</v>
      </c>
      <c r="D279" s="7">
        <f>+USDBRL!D776</f>
        <v>3.2058</v>
      </c>
      <c r="E279" s="7">
        <f>+'USD PP 1999'!C1266</f>
        <v>67.491749174917487</v>
      </c>
      <c r="F279" s="7">
        <f>+'BRL e USD Chart 99'!F279</f>
        <v>4.1314039764784729</v>
      </c>
      <c r="G279" s="7">
        <f>+USDBRL!D776/'2-Chart Câmbio Justo'!F279*100</f>
        <v>77.595897623465049</v>
      </c>
      <c r="H279" s="7"/>
      <c r="I279" s="7"/>
      <c r="J279" s="7"/>
      <c r="K279" s="7">
        <v>20.681532435374294</v>
      </c>
    </row>
    <row r="280" spans="1:11" x14ac:dyDescent="0.3">
      <c r="A280" s="1">
        <v>24077</v>
      </c>
      <c r="B280" s="1"/>
      <c r="C280" s="1">
        <v>42948</v>
      </c>
      <c r="D280" s="7">
        <f>+USDBRL!D777</f>
        <v>3.1505999999999998</v>
      </c>
      <c r="E280" s="7">
        <f>+'USD PP 1999'!C1267</f>
        <v>67.161716171617172</v>
      </c>
      <c r="F280" s="7">
        <f>+'BRL e USD Chart 99'!F280</f>
        <v>4.119012794918703</v>
      </c>
      <c r="G280" s="7">
        <f>+USDBRL!D777/'2-Chart Câmbio Justo'!F280*100</f>
        <v>76.489201584579774</v>
      </c>
      <c r="H280" s="7"/>
      <c r="I280" s="7"/>
      <c r="J280" s="7"/>
      <c r="K280" s="7">
        <v>20.660871563810485</v>
      </c>
    </row>
    <row r="281" spans="1:11" x14ac:dyDescent="0.3">
      <c r="A281" s="1">
        <v>24108</v>
      </c>
      <c r="B281" s="1"/>
      <c r="C281" s="1">
        <v>42979</v>
      </c>
      <c r="D281" s="7">
        <f>+USDBRL!D778</f>
        <v>3.1345000000000001</v>
      </c>
      <c r="E281" s="7">
        <f>+'USD PP 1999'!C1268</f>
        <v>66.831683168316829</v>
      </c>
      <c r="F281" s="7">
        <f>+'BRL e USD Chart 99'!F281</f>
        <v>4.1053299809169088</v>
      </c>
      <c r="G281" s="7">
        <f>+USDBRL!D778/'2-Chart Câmbio Justo'!F281*100</f>
        <v>76.35196231655712</v>
      </c>
      <c r="H281" s="7"/>
      <c r="I281" s="7"/>
      <c r="J281" s="7"/>
      <c r="K281" s="7">
        <v>20.656740215767329</v>
      </c>
    </row>
    <row r="282" spans="1:11" x14ac:dyDescent="0.3">
      <c r="A282" s="1">
        <v>24139</v>
      </c>
      <c r="B282" s="1"/>
      <c r="C282" s="1">
        <v>43009</v>
      </c>
      <c r="D282" s="7">
        <f>+USDBRL!D779</f>
        <v>3.1909000000000001</v>
      </c>
      <c r="E282" s="7">
        <f>+'USD PP 1999'!C1269</f>
        <v>66.831683168316829</v>
      </c>
      <c r="F282" s="7">
        <f>+'BRL e USD Chart 99'!F282</f>
        <v>4.1225723668367591</v>
      </c>
      <c r="G282" s="7">
        <f>+USDBRL!D779/'2-Chart Câmbio Justo'!F282*100</f>
        <v>77.400703154869561</v>
      </c>
      <c r="H282" s="7"/>
      <c r="I282" s="7"/>
      <c r="J282" s="7"/>
      <c r="K282" s="7">
        <v>20.590849497375729</v>
      </c>
    </row>
    <row r="283" spans="1:11" x14ac:dyDescent="0.3">
      <c r="A283" s="1">
        <v>24167</v>
      </c>
      <c r="B283" s="1"/>
      <c r="C283" s="1">
        <v>43040</v>
      </c>
      <c r="D283" s="7">
        <f>+USDBRL!D780</f>
        <v>3.2590500000000002</v>
      </c>
      <c r="E283" s="7">
        <f>+'USD PP 1999'!C1270</f>
        <v>66.831683168316829</v>
      </c>
      <c r="F283" s="7">
        <f>+'BRL e USD Chart 99'!F283</f>
        <v>4.1341155694639022</v>
      </c>
      <c r="G283" s="7">
        <f>+USDBRL!D780/'2-Chart Câmbio Justo'!F283*100</f>
        <v>78.833064660130503</v>
      </c>
      <c r="H283" s="7"/>
      <c r="I283" s="7"/>
      <c r="J283" s="7"/>
      <c r="K283" s="7">
        <v>20.531308702139523</v>
      </c>
    </row>
    <row r="284" spans="1:11" x14ac:dyDescent="0.3">
      <c r="A284" s="1">
        <v>24198</v>
      </c>
      <c r="B284" s="1"/>
      <c r="C284" s="1">
        <v>43070</v>
      </c>
      <c r="D284" s="7">
        <f>+USDBRL!D781</f>
        <v>3.2915999999999999</v>
      </c>
      <c r="E284" s="7">
        <f>+'USD PP 1999'!C1271</f>
        <v>66.996699669967001</v>
      </c>
      <c r="F284" s="7">
        <f>+'BRL e USD Chart 99'!F284</f>
        <v>4.1625582845818139</v>
      </c>
      <c r="G284" s="7">
        <f>+USDBRL!D781/'2-Chart Câmbio Justo'!F284*100</f>
        <v>79.076370226265453</v>
      </c>
      <c r="H284" s="7"/>
      <c r="I284" s="7"/>
      <c r="J284" s="7"/>
      <c r="K284" s="7">
        <v>20.419004179154175</v>
      </c>
    </row>
    <row r="285" spans="1:11" x14ac:dyDescent="0.3">
      <c r="A285" s="1">
        <v>24228</v>
      </c>
      <c r="B285" s="1"/>
      <c r="C285" s="1">
        <v>43101</v>
      </c>
      <c r="D285" s="7">
        <f>+USDBRL!D782</f>
        <v>3.2103000000000002</v>
      </c>
      <c r="E285" s="7">
        <f>+'USD PP 1999'!C1272</f>
        <v>66.501650165016486</v>
      </c>
      <c r="F285" s="7">
        <f>+'BRL e USD Chart 99'!F285</f>
        <v>4.1437826860927611</v>
      </c>
      <c r="G285" s="7">
        <f>+USDBRL!D782/'2-Chart Câmbio Justo'!F285*100</f>
        <v>77.472692059221941</v>
      </c>
      <c r="H285" s="7"/>
      <c r="I285" s="7"/>
      <c r="J285" s="7"/>
      <c r="K285" s="7">
        <v>20.325506847654964</v>
      </c>
    </row>
    <row r="286" spans="1:11" x14ac:dyDescent="0.3">
      <c r="A286" s="1">
        <v>24259</v>
      </c>
      <c r="B286" s="1"/>
      <c r="C286" s="1">
        <v>43132</v>
      </c>
      <c r="D286" s="7">
        <f>+USDBRL!D783</f>
        <v>3.2412000000000001</v>
      </c>
      <c r="E286" s="7">
        <f>+'USD PP 1999'!C1273</f>
        <v>66.336633663366342</v>
      </c>
      <c r="F286" s="7">
        <f>+'BRL e USD Chart 99'!F286</f>
        <v>4.1467275480314649</v>
      </c>
      <c r="G286" s="7">
        <f>+USDBRL!D783/'2-Chart Câmbio Justo'!F286*100</f>
        <v>78.162839551362921</v>
      </c>
      <c r="H286" s="7"/>
      <c r="I286" s="7"/>
      <c r="J286" s="7"/>
      <c r="K286" s="7">
        <v>20.411234030583412</v>
      </c>
    </row>
    <row r="287" spans="1:11" x14ac:dyDescent="0.3">
      <c r="A287" s="1">
        <v>24289</v>
      </c>
      <c r="B287" s="1"/>
      <c r="C287" s="1">
        <v>43160</v>
      </c>
      <c r="D287" s="7">
        <f>+USDBRL!D784</f>
        <v>3.2789000000000001</v>
      </c>
      <c r="E287" s="7">
        <f>+'USD PP 1999'!C1274</f>
        <v>66.171617161716171</v>
      </c>
      <c r="F287" s="7">
        <f>+'BRL e USD Chart 99'!F287</f>
        <v>4.1401350764495071</v>
      </c>
      <c r="G287" s="7">
        <f>+USDBRL!D784/'2-Chart Câmbio Justo'!F287*100</f>
        <v>79.197899089126238</v>
      </c>
      <c r="H287" s="7"/>
      <c r="I287" s="7"/>
      <c r="J287" s="7"/>
      <c r="K287" s="7">
        <v>20.411234030583412</v>
      </c>
    </row>
    <row r="288" spans="1:11" x14ac:dyDescent="0.3">
      <c r="A288" s="1">
        <v>24320</v>
      </c>
      <c r="B288" s="1"/>
      <c r="C288" s="1">
        <v>43191</v>
      </c>
      <c r="D288" s="7">
        <f>+USDBRL!D785</f>
        <v>3.4072</v>
      </c>
      <c r="E288" s="7">
        <f>+'USD PP 1999'!C1275</f>
        <v>65.841584158415827</v>
      </c>
      <c r="F288" s="7">
        <f>+'BRL e USD Chart 99'!F288</f>
        <v>4.1285488929512724</v>
      </c>
      <c r="G288" s="7">
        <f>+USDBRL!D785/'2-Chart Câmbio Justo'!F288*100</f>
        <v>82.52778611432116</v>
      </c>
      <c r="H288" s="7"/>
      <c r="I288" s="7"/>
      <c r="J288" s="7"/>
      <c r="K288" s="7">
        <v>20.417359238354916</v>
      </c>
    </row>
    <row r="289" spans="1:11" x14ac:dyDescent="0.3">
      <c r="A289" s="1">
        <v>24351</v>
      </c>
      <c r="B289" s="1"/>
      <c r="C289" s="1">
        <v>43221</v>
      </c>
      <c r="D289" s="7">
        <f>+USDBRL!D786</f>
        <v>3.6357999999999997</v>
      </c>
      <c r="E289" s="7">
        <f>+'USD PP 1999'!C1276</f>
        <v>65.511551155115512</v>
      </c>
      <c r="F289" s="7">
        <f>+'BRL e USD Chart 99'!F289</f>
        <v>4.1242858299339904</v>
      </c>
      <c r="G289" s="7">
        <f>+USDBRL!D786/'2-Chart Câmbio Justo'!F289*100</f>
        <v>88.155868674557681</v>
      </c>
      <c r="H289" s="7"/>
      <c r="I289" s="7"/>
      <c r="J289" s="7"/>
      <c r="K289" s="7">
        <v>20.378639822691802</v>
      </c>
    </row>
    <row r="290" spans="1:11" x14ac:dyDescent="0.3">
      <c r="A290" s="1">
        <v>24381</v>
      </c>
      <c r="B290" s="1"/>
      <c r="C290" s="1">
        <v>43252</v>
      </c>
      <c r="D290" s="7">
        <f>+USDBRL!D787</f>
        <v>3.7728999999999999</v>
      </c>
      <c r="E290" s="7">
        <f>+'USD PP 1999'!C1277</f>
        <v>65.511551155115512</v>
      </c>
      <c r="F290" s="7">
        <f>+'BRL e USD Chart 99'!F290</f>
        <v>4.1762518313911583</v>
      </c>
      <c r="G290" s="7">
        <f>+USDBRL!D787/'2-Chart Câmbio Justo'!F290*100</f>
        <v>90.341774211044239</v>
      </c>
      <c r="H290" s="7"/>
      <c r="I290" s="7"/>
      <c r="J290" s="7"/>
      <c r="K290" s="7">
        <v>20.174873599338483</v>
      </c>
    </row>
    <row r="291" spans="1:11" x14ac:dyDescent="0.3">
      <c r="A291" s="1">
        <v>24412</v>
      </c>
      <c r="B291" s="1"/>
      <c r="C291" s="1">
        <v>43282</v>
      </c>
      <c r="D291" s="7">
        <f>+USDBRL!D788</f>
        <v>3.8284500000000001</v>
      </c>
      <c r="E291" s="7">
        <f>+'USD PP 1999'!C1278</f>
        <v>65.511551155115512</v>
      </c>
      <c r="F291" s="7">
        <f>+'BRL e USD Chart 99'!F291</f>
        <v>4.1900334624347497</v>
      </c>
      <c r="G291" s="7">
        <f>+USDBRL!D788/'2-Chart Câmbio Justo'!F291*100</f>
        <v>91.37039201055353</v>
      </c>
      <c r="H291" s="7"/>
      <c r="I291" s="7"/>
      <c r="J291" s="7"/>
      <c r="K291" s="7">
        <v>20.128577870236942</v>
      </c>
    </row>
    <row r="292" spans="1:11" x14ac:dyDescent="0.3">
      <c r="A292" s="1">
        <v>24442</v>
      </c>
      <c r="B292" s="1"/>
      <c r="C292" s="1">
        <v>43313</v>
      </c>
      <c r="D292" s="7">
        <f>+USDBRL!D789</f>
        <v>3.9295</v>
      </c>
      <c r="E292" s="7">
        <f>+'USD PP 1999'!C1279</f>
        <v>65.511551155115512</v>
      </c>
      <c r="F292" s="7">
        <f>+'BRL e USD Chart 99'!F292</f>
        <v>4.1862624323185589</v>
      </c>
      <c r="G292" s="7">
        <f>+USDBRL!D789/'2-Chart Câmbio Justo'!F292*100</f>
        <v>93.866547153462832</v>
      </c>
      <c r="H292" s="7"/>
      <c r="I292" s="7"/>
      <c r="J292" s="7"/>
      <c r="K292" s="7">
        <v>20.046387680745884</v>
      </c>
    </row>
    <row r="293" spans="1:11" x14ac:dyDescent="0.3">
      <c r="A293" s="1">
        <v>24473</v>
      </c>
      <c r="B293" s="1"/>
      <c r="C293" s="1">
        <v>43344</v>
      </c>
      <c r="D293" s="7">
        <f>+USDBRL!D790</f>
        <v>4.1162000000000001</v>
      </c>
      <c r="E293" s="7">
        <f>+'USD PP 1999'!C1280</f>
        <v>65.346534653465355</v>
      </c>
      <c r="F293" s="7">
        <f>+'BRL e USD Chart 99'!F293</f>
        <v>4.195761135590681</v>
      </c>
      <c r="G293" s="7">
        <f>+USDBRL!D790/'2-Chart Câmbio Justo'!F293*100</f>
        <v>98.103773474714728</v>
      </c>
      <c r="H293" s="7"/>
      <c r="I293" s="7"/>
      <c r="J293" s="7"/>
      <c r="K293" s="7">
        <v>19.968510489835527</v>
      </c>
    </row>
    <row r="294" spans="1:11" x14ac:dyDescent="0.3">
      <c r="A294" s="1">
        <v>24504</v>
      </c>
      <c r="B294" s="1"/>
      <c r="C294" s="1">
        <v>43374</v>
      </c>
      <c r="D294" s="7">
        <f>+USDBRL!D791</f>
        <v>3.7580999999999998</v>
      </c>
      <c r="E294" s="7">
        <f>+'USD PP 1999'!C1281</f>
        <v>65.181518151815183</v>
      </c>
      <c r="F294" s="7">
        <f>+'BRL e USD Chart 99'!F294</f>
        <v>4.2039990251940189</v>
      </c>
      <c r="G294" s="7">
        <f>+USDBRL!D791/'2-Chart Câmbio Justo'!F294*100</f>
        <v>89.393455552158684</v>
      </c>
      <c r="H294" s="7"/>
      <c r="I294" s="7"/>
      <c r="J294" s="7"/>
      <c r="K294" s="7">
        <v>19.873119516157967</v>
      </c>
    </row>
    <row r="295" spans="1:11" x14ac:dyDescent="0.3">
      <c r="A295" s="1">
        <v>24532</v>
      </c>
      <c r="B295" s="1"/>
      <c r="C295" s="1">
        <v>43405</v>
      </c>
      <c r="D295" s="7">
        <f>+USDBRL!D792</f>
        <v>3.7863500000000001</v>
      </c>
      <c r="E295" s="7">
        <f>+'USD PP 1999'!C1282</f>
        <v>65.511551155115512</v>
      </c>
      <c r="F295" s="7">
        <f>+'BRL e USD Chart 99'!F295</f>
        <v>4.2164119975056229</v>
      </c>
      <c r="G295" s="7">
        <f>+USDBRL!D792/'2-Chart Câmbio Justo'!F295*100</f>
        <v>89.800285224497927</v>
      </c>
      <c r="H295" s="7"/>
      <c r="I295" s="7"/>
      <c r="J295" s="7"/>
      <c r="K295" s="7">
        <v>19.843354484431323</v>
      </c>
    </row>
    <row r="296" spans="1:11" x14ac:dyDescent="0.3">
      <c r="A296" s="1">
        <v>24563</v>
      </c>
      <c r="B296" s="1"/>
      <c r="C296" s="1">
        <v>43435</v>
      </c>
      <c r="D296" s="7">
        <f>+USDBRL!D793</f>
        <v>3.8847499999999999</v>
      </c>
      <c r="E296" s="7">
        <f>+'USD PP 1999'!C1283</f>
        <v>65.67656765676567</v>
      </c>
      <c r="F296" s="7">
        <f>+'BRL e USD Chart 99'!F296</f>
        <v>4.2333732316618358</v>
      </c>
      <c r="G296" s="7">
        <f>+USDBRL!D793/'2-Chart Câmbio Justo'!F296*100</f>
        <v>91.764883165640896</v>
      </c>
      <c r="H296" s="7"/>
      <c r="I296" s="7"/>
      <c r="J296" s="7"/>
      <c r="K296" s="7">
        <v>19.825511524059667</v>
      </c>
    </row>
    <row r="297" spans="1:11" x14ac:dyDescent="0.3">
      <c r="A297" s="1">
        <v>24593</v>
      </c>
      <c r="B297" s="1"/>
      <c r="C297" s="1">
        <v>43466</v>
      </c>
      <c r="D297" s="7">
        <f>+USDBRL!D794</f>
        <v>3.7413999999999996</v>
      </c>
      <c r="E297" s="7">
        <f>+'USD PP 1999'!C1284</f>
        <v>65.511551155115512</v>
      </c>
      <c r="F297" s="7">
        <f>+'BRL e USD Chart 99'!F297</f>
        <v>4.2362493726714883</v>
      </c>
      <c r="G297" s="7">
        <f>+USDBRL!D794/'2-Chart Câmbio Justo'!F297*100</f>
        <v>88.318691154873534</v>
      </c>
      <c r="H297" s="7"/>
      <c r="I297" s="7"/>
      <c r="J297" s="7"/>
      <c r="K297" s="7">
        <v>19.711186641538742</v>
      </c>
    </row>
    <row r="298" spans="1:11" x14ac:dyDescent="0.3">
      <c r="A298" s="1">
        <v>24624</v>
      </c>
      <c r="B298" s="1"/>
      <c r="C298" s="1">
        <v>43497</v>
      </c>
      <c r="D298" s="7">
        <f>+USDBRL!D795</f>
        <v>3.7233000000000001</v>
      </c>
      <c r="E298" s="7">
        <f>+'USD PP 1999'!C1285</f>
        <v>65.346534653465355</v>
      </c>
      <c r="F298" s="7">
        <f>+'BRL e USD Chart 99'!F298</f>
        <v>4.2437487078329834</v>
      </c>
      <c r="G298" s="7">
        <f>+USDBRL!D795/'2-Chart Câmbio Justo'!F298*100</f>
        <v>87.736109188737899</v>
      </c>
      <c r="H298" s="7"/>
      <c r="I298" s="7"/>
      <c r="J298" s="7"/>
      <c r="K298" s="7">
        <v>19.605317924745119</v>
      </c>
    </row>
    <row r="299" spans="1:11" x14ac:dyDescent="0.3">
      <c r="A299" s="1">
        <v>24654</v>
      </c>
      <c r="B299" s="1"/>
      <c r="C299" s="1">
        <v>43525</v>
      </c>
      <c r="D299" s="7">
        <f>+USDBRL!D796</f>
        <v>3.8461999999999996</v>
      </c>
      <c r="E299" s="7">
        <f>+'USD PP 1999'!C1286</f>
        <v>64.85148514851484</v>
      </c>
      <c r="F299" s="7">
        <f>+'BRL e USD Chart 99'!F299</f>
        <v>4.2431860896330802</v>
      </c>
      <c r="G299" s="7">
        <f>+USDBRL!D796/'2-Chart Câmbio Justo'!F299*100</f>
        <v>90.644150851573684</v>
      </c>
      <c r="H299" s="7"/>
      <c r="I299" s="7"/>
      <c r="J299" s="7"/>
      <c r="K299" s="7">
        <v>19.505838150179201</v>
      </c>
    </row>
    <row r="300" spans="1:11" x14ac:dyDescent="0.3">
      <c r="A300" s="1">
        <v>24685</v>
      </c>
      <c r="B300" s="1"/>
      <c r="C300" s="1">
        <v>43556</v>
      </c>
      <c r="D300" s="7">
        <f>+USDBRL!D797</f>
        <v>3.8959000000000001</v>
      </c>
      <c r="E300" s="7">
        <f>+'USD PP 1999'!C1287</f>
        <v>64.521452145214525</v>
      </c>
      <c r="F300" s="7">
        <f>+'BRL e USD Chart 99'!F300</f>
        <v>4.2456553432175577</v>
      </c>
      <c r="G300" s="7">
        <f>+USDBRL!D797/'2-Chart Câmbio Justo'!F300*100</f>
        <v>91.762041076266527</v>
      </c>
      <c r="H300" s="7"/>
      <c r="I300" s="7"/>
      <c r="J300" s="7"/>
      <c r="K300" s="7">
        <v>19.449434789290262</v>
      </c>
    </row>
    <row r="301" spans="1:11" x14ac:dyDescent="0.3">
      <c r="A301" s="1">
        <v>24716</v>
      </c>
      <c r="B301" s="1"/>
      <c r="C301" s="1">
        <v>43586</v>
      </c>
      <c r="D301" s="7">
        <f>+USDBRL!D798</f>
        <v>4.0011999999999999</v>
      </c>
      <c r="E301" s="7">
        <f>+'USD PP 1999'!C1288</f>
        <v>64.356435643564353</v>
      </c>
      <c r="F301" s="7">
        <f>+'BRL e USD Chart 99'!F301</f>
        <v>4.2403021256108921</v>
      </c>
      <c r="G301" s="7">
        <f>+USDBRL!D798/'2-Chart Câmbio Justo'!F301*100</f>
        <v>94.361200722779984</v>
      </c>
      <c r="H301" s="7"/>
      <c r="I301" s="7"/>
      <c r="J301" s="7"/>
      <c r="K301" s="7">
        <v>19.453325454381133</v>
      </c>
    </row>
    <row r="302" spans="1:11" x14ac:dyDescent="0.3">
      <c r="A302" s="1">
        <v>24746</v>
      </c>
      <c r="B302" s="1"/>
      <c r="C302" s="1">
        <v>43617</v>
      </c>
      <c r="D302" s="7">
        <f>+USDBRL!D799</f>
        <v>3.8585000000000003</v>
      </c>
      <c r="E302" s="7">
        <f>+'USD PP 1999'!C1289</f>
        <v>64.356435643564353</v>
      </c>
      <c r="F302" s="7">
        <f>+'BRL e USD Chart 99'!F302</f>
        <v>4.2407261558234532</v>
      </c>
      <c r="G302" s="7">
        <f>+USDBRL!D799/'2-Chart Câmbio Justo'!F302*100</f>
        <v>90.986775807285454</v>
      </c>
      <c r="H302" s="7"/>
      <c r="I302" s="7"/>
      <c r="J302" s="7"/>
      <c r="K302" s="7">
        <v>19.424189170625198</v>
      </c>
    </row>
    <row r="303" spans="1:11" x14ac:dyDescent="0.3">
      <c r="A303" s="1">
        <v>24777</v>
      </c>
      <c r="B303" s="1"/>
      <c r="C303" s="1">
        <v>43647</v>
      </c>
      <c r="D303" s="7">
        <f>+USDBRL!D800</f>
        <v>3.7789999999999999</v>
      </c>
      <c r="E303" s="7">
        <f>+'USD PP 1999'!C1290</f>
        <v>64.356435643564353</v>
      </c>
      <c r="F303" s="7">
        <f>+'BRL e USD Chart 99'!F303</f>
        <v>4.2487835355195172</v>
      </c>
      <c r="G303" s="7">
        <f>+USDBRL!D800/'2-Chart Câmbio Justo'!F303*100</f>
        <v>88.943104971289742</v>
      </c>
      <c r="H303" s="7"/>
      <c r="I303" s="7"/>
      <c r="J303" s="7"/>
      <c r="K303" s="7">
        <v>19.397033323971634</v>
      </c>
    </row>
    <row r="304" spans="1:11" x14ac:dyDescent="0.3">
      <c r="A304" s="1">
        <v>24807</v>
      </c>
      <c r="B304" s="1"/>
      <c r="C304" s="1">
        <v>43678</v>
      </c>
      <c r="D304" s="7">
        <f>+USDBRL!D801</f>
        <v>4.0197000000000003</v>
      </c>
      <c r="E304" s="7">
        <f>+'USD PP 1999'!C1291</f>
        <v>64.356435643564353</v>
      </c>
      <c r="F304" s="7">
        <f>+'BRL e USD Chart 99'!F304</f>
        <v>4.2534571974085891</v>
      </c>
      <c r="G304" s="7">
        <f>+USDBRL!D801/'2-Chart Câmbio Justo'!F304*100</f>
        <v>94.504301170562982</v>
      </c>
      <c r="H304" s="7"/>
      <c r="I304" s="7"/>
      <c r="J304" s="7"/>
      <c r="K304" s="7">
        <v>19.333233652917006</v>
      </c>
    </row>
    <row r="305" spans="1:11" x14ac:dyDescent="0.3">
      <c r="A305" s="1">
        <v>24838</v>
      </c>
      <c r="B305" s="1"/>
      <c r="C305" s="1">
        <v>43709</v>
      </c>
      <c r="D305" s="7">
        <f>+USDBRL!D802</f>
        <v>4.1212</v>
      </c>
      <c r="E305" s="7">
        <f>+'USD PP 1999'!C1292</f>
        <v>64.191419141914182</v>
      </c>
      <c r="F305" s="7">
        <f>+'BRL e USD Chart 99'!F305</f>
        <v>4.2408538765436523</v>
      </c>
      <c r="G305" s="7">
        <f>+USDBRL!D802/'2-Chart Câmbio Justo'!F305*100</f>
        <v>97.178542811732726</v>
      </c>
      <c r="H305" s="7"/>
      <c r="I305" s="7"/>
      <c r="J305" s="7"/>
      <c r="K305" s="7">
        <v>19.333233652917006</v>
      </c>
    </row>
    <row r="306" spans="1:11" x14ac:dyDescent="0.3">
      <c r="A306" s="1">
        <v>24869</v>
      </c>
      <c r="B306" s="1"/>
      <c r="C306" s="1">
        <v>43739</v>
      </c>
      <c r="D306" s="7">
        <f>+USDBRL!D803</f>
        <v>4.0867000000000004</v>
      </c>
      <c r="E306" s="7">
        <f>+'USD PP 1999'!C1293</f>
        <v>64.191419141914182</v>
      </c>
      <c r="F306" s="7">
        <f>+'BRL e USD Chart 99'!F306</f>
        <v>4.2450947304201954</v>
      </c>
      <c r="G306" s="7">
        <f>+USDBRL!D803/'2-Chart Câmbio Justo'!F306*100</f>
        <v>96.26875863840813</v>
      </c>
      <c r="H306" s="7"/>
      <c r="I306" s="7"/>
      <c r="J306" s="7"/>
      <c r="K306" s="7">
        <v>19.302349893088063</v>
      </c>
    </row>
    <row r="307" spans="1:11" x14ac:dyDescent="0.3">
      <c r="A307" s="1">
        <v>24898</v>
      </c>
      <c r="B307" s="1"/>
      <c r="C307" s="1">
        <v>43770</v>
      </c>
      <c r="D307" s="7">
        <f>+USDBRL!D804</f>
        <v>4.1550000000000002</v>
      </c>
      <c r="E307" s="7">
        <f>+'USD PP 1999'!C1294</f>
        <v>64.191419141914182</v>
      </c>
      <c r="F307" s="7">
        <f>+'BRL e USD Chart 99'!F307</f>
        <v>4.2667447135453394</v>
      </c>
      <c r="G307" s="7">
        <f>+USDBRL!D804/'2-Chart Câmbio Justo'!F307*100</f>
        <v>97.381031183079898</v>
      </c>
      <c r="H307" s="7"/>
      <c r="I307" s="7"/>
      <c r="J307" s="7"/>
      <c r="K307" s="7">
        <v>19.171980426189972</v>
      </c>
    </row>
    <row r="308" spans="1:11" x14ac:dyDescent="0.3">
      <c r="A308" s="1">
        <v>24929</v>
      </c>
      <c r="B308" s="1"/>
      <c r="C308" s="1">
        <v>43800</v>
      </c>
      <c r="D308" s="7">
        <f>+USDBRL!D805</f>
        <v>4.1092500000000003</v>
      </c>
      <c r="E308" s="7">
        <f>+'USD PP 1999'!C1295</f>
        <v>64.191419141914182</v>
      </c>
      <c r="F308" s="7">
        <f>+'BRL e USD Chart 99'!F308</f>
        <v>4.3158122777511103</v>
      </c>
      <c r="G308" s="7">
        <f>+USDBRL!D805/'2-Chart Câmbio Justo'!F308*100</f>
        <v>95.213826170893014</v>
      </c>
      <c r="H308" s="7"/>
      <c r="I308" s="7"/>
      <c r="J308" s="7"/>
      <c r="K308" s="7">
        <v>18.993442070725159</v>
      </c>
    </row>
    <row r="309" spans="1:11" x14ac:dyDescent="0.3">
      <c r="A309" s="1">
        <v>24959</v>
      </c>
      <c r="B309" s="1"/>
      <c r="C309" s="1">
        <v>43831</v>
      </c>
      <c r="D309" s="7">
        <f>+USDBRL!D806</f>
        <v>4.1492000000000004</v>
      </c>
      <c r="E309" s="7">
        <f>+'USD PP 1999'!C1296</f>
        <v>64.026402640264024</v>
      </c>
      <c r="F309" s="7">
        <f>+'BRL e USD Chart 99'!F309</f>
        <v>4.3137575517001103</v>
      </c>
      <c r="G309" s="7">
        <f>+USDBRL!D806/'2-Chart Câmbio Justo'!F309*100</f>
        <v>96.185285108680816</v>
      </c>
      <c r="H309" s="7"/>
      <c r="I309" s="7"/>
      <c r="J309" s="7"/>
      <c r="K309" s="7">
        <v>18.9385203616763</v>
      </c>
    </row>
    <row r="310" spans="1:11" x14ac:dyDescent="0.3">
      <c r="A310" s="1">
        <v>24990</v>
      </c>
      <c r="B310" s="1"/>
      <c r="C310" s="1">
        <v>43862</v>
      </c>
      <c r="D310" s="7">
        <f>+USDBRL!D807</f>
        <v>4.3407</v>
      </c>
      <c r="E310" s="7">
        <f>+'USD PP 1999'!C1297</f>
        <v>63.861386138613859</v>
      </c>
      <c r="F310" s="7">
        <f>+'BRL e USD Chart 99'!F310</f>
        <v>4.3133962189154955</v>
      </c>
      <c r="G310" s="7">
        <f>+USDBRL!D807/'2-Chart Câmbio Justo'!F310*100</f>
        <v>100.63299960631416</v>
      </c>
      <c r="H310" s="7"/>
      <c r="I310" s="7"/>
      <c r="J310" s="7"/>
      <c r="K310" s="7">
        <v>18.917710879708615</v>
      </c>
    </row>
    <row r="311" spans="1:11" x14ac:dyDescent="0.3">
      <c r="A311" s="1">
        <v>25020</v>
      </c>
      <c r="B311" s="1"/>
      <c r="C311" s="1">
        <v>43891</v>
      </c>
      <c r="D311" s="7">
        <f>+USDBRL!D808</f>
        <v>4.8835499999999996</v>
      </c>
      <c r="E311" s="7">
        <f>+'USD PP 1999'!C1298</f>
        <v>63.861386138613859</v>
      </c>
      <c r="F311" s="7">
        <f>+'BRL e USD Chart 99'!F311</f>
        <v>4.3164155962687358</v>
      </c>
      <c r="G311" s="7">
        <f>+USDBRL!D808/'2-Chart Câmbio Justo'!F311*100</f>
        <v>113.13901293984563</v>
      </c>
      <c r="H311" s="7"/>
      <c r="I311" s="7"/>
      <c r="J311" s="7"/>
      <c r="K311" s="7">
        <v>18.898812067640975</v>
      </c>
    </row>
    <row r="312" spans="1:11" x14ac:dyDescent="0.3">
      <c r="A312" s="1">
        <v>25051</v>
      </c>
      <c r="B312" s="1"/>
      <c r="C312" s="1">
        <v>43922</v>
      </c>
      <c r="D312" s="7">
        <f>+USDBRL!D809</f>
        <v>5.3253000000000004</v>
      </c>
      <c r="E312" s="7">
        <f>+'USD PP 1999'!C1299</f>
        <v>64.356435643564353</v>
      </c>
      <c r="F312" s="7">
        <f>+'BRL e USD Chart 99'!F312</f>
        <v>4.336391566121236</v>
      </c>
      <c r="G312" s="7">
        <f>+USDBRL!D809/'2-Chart Câmbio Justo'!F312*100</f>
        <v>122.80486941273413</v>
      </c>
      <c r="H312" s="7"/>
      <c r="I312" s="7"/>
      <c r="J312" s="7"/>
      <c r="K312" s="7">
        <v>18.955679104955841</v>
      </c>
    </row>
    <row r="313" spans="1:11" x14ac:dyDescent="0.3">
      <c r="A313" s="1">
        <v>25082</v>
      </c>
      <c r="B313" s="1"/>
      <c r="C313" s="1">
        <v>43952</v>
      </c>
      <c r="D313" s="7">
        <f>+USDBRL!D810</f>
        <v>5.6431500000000003</v>
      </c>
      <c r="E313" s="7">
        <f>+'USD PP 1999'!C1300</f>
        <v>64.356435643564353</v>
      </c>
      <c r="F313" s="7">
        <f>+'BRL e USD Chart 99'!F313</f>
        <v>4.3199132781699747</v>
      </c>
      <c r="G313" s="7">
        <f>+USDBRL!D810/'2-Chart Câmbio Justo'!F313*100</f>
        <v>130.63109457582866</v>
      </c>
      <c r="H313" s="7"/>
      <c r="I313" s="7"/>
      <c r="J313" s="7"/>
      <c r="K313" s="7">
        <v>19.001282182193105</v>
      </c>
    </row>
    <row r="314" spans="1:11" x14ac:dyDescent="0.3">
      <c r="A314" s="1">
        <v>25112</v>
      </c>
      <c r="B314" s="1"/>
      <c r="C314" s="1">
        <v>43983</v>
      </c>
      <c r="D314" s="7">
        <f>+USDBRL!D811</f>
        <v>5.1962999999999999</v>
      </c>
      <c r="E314" s="7">
        <f>+'USD PP 1999'!C1301</f>
        <v>64.026402640264024</v>
      </c>
      <c r="F314" s="7">
        <f>+'BRL e USD Chart 99'!F314</f>
        <v>4.3089340524229955</v>
      </c>
      <c r="G314" s="7">
        <f>+USDBRL!D811/'2-Chart Câmbio Justo'!F314*100</f>
        <v>120.59363027563677</v>
      </c>
      <c r="H314" s="7"/>
      <c r="I314" s="7"/>
      <c r="J314" s="7"/>
      <c r="K314" s="7">
        <v>18.92746506842624</v>
      </c>
    </row>
    <row r="315" spans="1:11" x14ac:dyDescent="0.3">
      <c r="A315" s="1">
        <v>25143</v>
      </c>
      <c r="B315" s="1"/>
      <c r="C315" s="1">
        <v>44013</v>
      </c>
      <c r="D315" s="7">
        <f>+USDBRL!D812</f>
        <v>5.2798999999999996</v>
      </c>
      <c r="E315" s="7">
        <f>+'USD PP 1999'!C1302</f>
        <v>63.696369636963702</v>
      </c>
      <c r="F315" s="7">
        <f>+'BRL e USD Chart 99'!F315</f>
        <v>4.3021552551405247</v>
      </c>
      <c r="G315" s="7">
        <f>+USDBRL!D812/'2-Chart Câmbio Justo'!F315*100</f>
        <v>122.72685867603674</v>
      </c>
      <c r="H315" s="7"/>
      <c r="I315" s="7"/>
      <c r="J315" s="7"/>
      <c r="K315" s="7">
        <v>18.880264407407722</v>
      </c>
    </row>
    <row r="316" spans="1:11" x14ac:dyDescent="0.3">
      <c r="A316" s="1">
        <v>25173</v>
      </c>
      <c r="B316" s="1"/>
      <c r="C316" s="1">
        <v>44044</v>
      </c>
      <c r="D316" s="7">
        <f>+USDBRL!D813</f>
        <v>5.4609000000000005</v>
      </c>
      <c r="E316" s="7">
        <f>+'USD PP 1999'!C1303</f>
        <v>63.53135313531353</v>
      </c>
      <c r="F316" s="7">
        <f>+'BRL e USD Chart 99'!F316</f>
        <v>4.3013081986654189</v>
      </c>
      <c r="G316" s="7">
        <f>+USDBRL!D813/'2-Chart Câmbio Justo'!F316*100</f>
        <v>126.95904938163632</v>
      </c>
      <c r="H316" s="7"/>
      <c r="I316" s="7"/>
      <c r="J316" s="7"/>
      <c r="K316" s="7">
        <v>18.73413812999377</v>
      </c>
    </row>
    <row r="317" spans="1:11" x14ac:dyDescent="0.3">
      <c r="A317" s="1">
        <v>25204</v>
      </c>
      <c r="B317" s="1"/>
      <c r="C317" s="1">
        <v>44075</v>
      </c>
      <c r="D317" s="7">
        <f>+USDBRL!D814</f>
        <v>5.3992000000000004</v>
      </c>
      <c r="E317" s="7">
        <f>+'USD PP 1999'!C1304</f>
        <v>63.366336633663366</v>
      </c>
      <c r="F317" s="7">
        <f>+'BRL e USD Chart 99'!F317</f>
        <v>4.3175928397832752</v>
      </c>
      <c r="G317" s="7">
        <f>+USDBRL!D814/'2-Chart Câmbio Justo'!F317*100</f>
        <v>125.05116161604106</v>
      </c>
      <c r="H317" s="7"/>
      <c r="I317" s="7"/>
      <c r="J317" s="7"/>
      <c r="K317" s="7">
        <v>18.526639764629913</v>
      </c>
    </row>
    <row r="318" spans="1:11" x14ac:dyDescent="0.3">
      <c r="A318" s="1">
        <v>25235</v>
      </c>
      <c r="B318" s="1"/>
      <c r="C318" s="1">
        <v>44105</v>
      </c>
      <c r="D318" s="7">
        <f>+USDBRL!D815</f>
        <v>5.6255000000000006</v>
      </c>
      <c r="E318" s="7">
        <f>+'USD PP 1999'!C1305</f>
        <v>63.366336633663366</v>
      </c>
      <c r="F318" s="7">
        <f>+'BRL e USD Chart 99'!F318</f>
        <v>4.3547241382054107</v>
      </c>
      <c r="G318" s="7">
        <f>+USDBRL!D815/'2-Chart Câmbio Justo'!F318*100</f>
        <v>129.18154678606757</v>
      </c>
      <c r="H318" s="7"/>
      <c r="I318" s="7"/>
      <c r="J318" s="7"/>
      <c r="K318" s="7">
        <v>18.308765455706997</v>
      </c>
    </row>
    <row r="319" spans="1:11" x14ac:dyDescent="0.3">
      <c r="A319" s="1">
        <v>25263</v>
      </c>
      <c r="B319" s="1"/>
      <c r="C319" s="1">
        <v>44136</v>
      </c>
      <c r="D319" s="7">
        <f>+USDBRL!D816</f>
        <v>5.4175000000000004</v>
      </c>
      <c r="E319" s="7">
        <f>+'USD PP 1999'!C1306</f>
        <v>63.366336633663366</v>
      </c>
      <c r="F319" s="7">
        <f>+'BRL e USD Chart 99'!F319</f>
        <v>4.3934811830354388</v>
      </c>
      <c r="G319" s="7">
        <f>+USDBRL!D816/'2-Chart Câmbio Justo'!F319*100</f>
        <v>123.30768641774566</v>
      </c>
      <c r="H319" s="7"/>
      <c r="I319" s="7"/>
      <c r="J319" s="7"/>
      <c r="K319" s="7">
        <v>18.122107745923984</v>
      </c>
    </row>
    <row r="320" spans="1:11" x14ac:dyDescent="0.3">
      <c r="A320" s="1">
        <v>25294</v>
      </c>
      <c r="B320" s="1"/>
      <c r="C320" s="1">
        <v>44166</v>
      </c>
      <c r="D320" s="7">
        <f>+USDBRL!D817</f>
        <v>5.1452499999999999</v>
      </c>
      <c r="E320" s="7">
        <f>+'USD PP 1999'!C1307</f>
        <v>63.366336633663366</v>
      </c>
      <c r="F320" s="7">
        <f>+'BRL e USD Chart 99'!F320</f>
        <v>4.4527931790064175</v>
      </c>
      <c r="G320" s="7">
        <f>+USDBRL!D817/'2-Chart Câmbio Justo'!F320*100</f>
        <v>115.55106633423506</v>
      </c>
      <c r="H320" s="7"/>
      <c r="I320" s="7"/>
      <c r="J320" s="7"/>
      <c r="K320" s="7">
        <v>17.980065230602225</v>
      </c>
    </row>
    <row r="321" spans="1:19" x14ac:dyDescent="0.3">
      <c r="A321" s="1">
        <v>25324</v>
      </c>
      <c r="B321" s="1"/>
      <c r="C321" s="1">
        <v>44197</v>
      </c>
      <c r="D321" s="7">
        <f>+USDBRL!D818</f>
        <v>5.3559000000000001</v>
      </c>
      <c r="E321" s="7">
        <f>+'USD PP 1999'!C1308</f>
        <v>63.036303630363044</v>
      </c>
      <c r="F321" s="7">
        <f>+'BRL e USD Chart 99'!F321</f>
        <v>4.4406755517354242</v>
      </c>
      <c r="G321" s="7">
        <f>+USDBRL!D818/'2-Chart Câmbio Justo'!F321*100</f>
        <v>120.61002740690894</v>
      </c>
      <c r="H321" s="7"/>
      <c r="I321" s="7"/>
      <c r="J321" s="7"/>
      <c r="K321" s="7">
        <v>17.82675513642894</v>
      </c>
    </row>
    <row r="322" spans="1:19" x14ac:dyDescent="0.3">
      <c r="A322" s="1">
        <v>25355</v>
      </c>
      <c r="B322" s="1"/>
      <c r="C322" s="1">
        <v>44228</v>
      </c>
      <c r="D322" s="7">
        <f>+USDBRL!D819</f>
        <v>5.4161999999999999</v>
      </c>
      <c r="E322" s="7">
        <f>+'USD PP 1999'!C1309</f>
        <v>62.706270627062707</v>
      </c>
      <c r="F322" s="7">
        <f>+'BRL e USD Chart 99'!F322</f>
        <v>4.455415804613958</v>
      </c>
      <c r="G322" s="7">
        <f>+USDBRL!D819/'2-Chart Câmbio Justo'!F322*100</f>
        <v>121.56441143812143</v>
      </c>
      <c r="H322" s="7"/>
      <c r="I322" s="7"/>
      <c r="J322" s="7"/>
      <c r="K322" s="7">
        <v>17.785847686749417</v>
      </c>
    </row>
    <row r="323" spans="1:19" x14ac:dyDescent="0.3">
      <c r="A323" s="1">
        <v>25385</v>
      </c>
      <c r="B323" s="1"/>
      <c r="C323" s="1">
        <v>44256</v>
      </c>
      <c r="D323" s="7">
        <f>+USDBRL!D820</f>
        <v>5.6457999999999995</v>
      </c>
      <c r="E323" s="7">
        <f>+'USD PP 1999'!C1310</f>
        <v>62.376237623762364</v>
      </c>
      <c r="F323" s="7">
        <f>+'BRL e USD Chart 99'!F323</f>
        <v>4.4731835338516204</v>
      </c>
      <c r="G323" s="7">
        <f>+USDBRL!D820/'2-Chart Câmbio Justo'!F323*100</f>
        <v>126.2143606957862</v>
      </c>
      <c r="H323" s="7"/>
      <c r="I323" s="7"/>
      <c r="J323" s="7"/>
      <c r="K323" s="7">
        <v>17.660458431883043</v>
      </c>
    </row>
    <row r="324" spans="1:19" x14ac:dyDescent="0.3">
      <c r="A324" s="1">
        <v>25416</v>
      </c>
      <c r="B324" s="1"/>
      <c r="C324" s="1">
        <v>44287</v>
      </c>
      <c r="D324" s="7">
        <f>+USDBRL!D821</f>
        <v>5.5617999999999999</v>
      </c>
      <c r="E324" s="7">
        <f>+'USD PP 1999'!C1311</f>
        <v>61.716171617161706</v>
      </c>
      <c r="F324" s="7">
        <f>+'BRL e USD Chart 99'!F324</f>
        <v>4.4395683879620478</v>
      </c>
      <c r="G324" s="7">
        <f>+USDBRL!D821/'2-Chart Câmbio Justo'!F324*100</f>
        <v>125.27794402448893</v>
      </c>
      <c r="H324" s="7"/>
      <c r="I324" s="7"/>
      <c r="J324" s="7"/>
      <c r="K324" s="7">
        <v>17.583092823459822</v>
      </c>
    </row>
    <row r="325" spans="1:19" x14ac:dyDescent="0.3">
      <c r="A325" s="1">
        <v>25447</v>
      </c>
      <c r="B325" s="1"/>
      <c r="C325" s="1">
        <v>44317</v>
      </c>
      <c r="D325" s="7">
        <f>+USDBRL!D822</f>
        <v>5.2907500000000001</v>
      </c>
      <c r="E325" s="7">
        <f>+'USD PP 1999'!C1312</f>
        <v>61.221122112211226</v>
      </c>
      <c r="F325" s="7">
        <f>+'BRL e USD Chart 99'!F325</f>
        <v>4.4405097189063412</v>
      </c>
      <c r="G325" s="7">
        <f>+USDBRL!D822/'2-Chart Câmbio Justo'!F325*100</f>
        <v>119.14735773403658</v>
      </c>
      <c r="H325" s="7"/>
      <c r="I325" s="7"/>
      <c r="J325" s="7"/>
      <c r="K325" s="7">
        <v>17.511296507777931</v>
      </c>
    </row>
    <row r="326" spans="1:19" x14ac:dyDescent="0.3">
      <c r="A326" s="1">
        <v>25477</v>
      </c>
      <c r="B326" s="1"/>
      <c r="C326" s="1">
        <v>44348</v>
      </c>
      <c r="D326" s="7">
        <f>+USDBRL!D823</f>
        <v>5.0316000000000001</v>
      </c>
      <c r="E326" s="7">
        <f>+'USD PP 1999'!C1313</f>
        <v>60.726072607260718</v>
      </c>
      <c r="F326" s="7">
        <f>+'BRL e USD Chart 99'!F326</f>
        <v>4.4279470261813705</v>
      </c>
      <c r="G326" s="7">
        <f>+USDBRL!D823/'2-Chart Câmbio Justo'!F326*100</f>
        <v>113.63279574596031</v>
      </c>
      <c r="H326" s="7"/>
      <c r="I326" s="7"/>
      <c r="J326" s="7"/>
      <c r="K326" s="7">
        <v>17.370594690782593</v>
      </c>
    </row>
    <row r="327" spans="1:19" x14ac:dyDescent="0.3">
      <c r="A327" s="1">
        <v>25508</v>
      </c>
      <c r="B327" s="1"/>
      <c r="C327" s="1">
        <v>44378</v>
      </c>
      <c r="D327" s="7">
        <f>+USDBRL!D824</f>
        <v>5.1563499999999998</v>
      </c>
      <c r="E327" s="7">
        <f>+'USD PP 1999'!C1314</f>
        <v>60.396039603960396</v>
      </c>
      <c r="F327" s="7">
        <f>+'BRL e USD Chart 99'!F327</f>
        <v>4.4461593648194908</v>
      </c>
      <c r="G327" s="7">
        <f>+USDBRL!D824/'2-Chart Câmbio Justo'!F327*100</f>
        <v>115.97312594775472</v>
      </c>
      <c r="H327" s="7"/>
      <c r="I327" s="7"/>
      <c r="J327" s="7"/>
      <c r="K327" s="7"/>
    </row>
    <row r="328" spans="1:19" x14ac:dyDescent="0.3">
      <c r="A328" s="1">
        <v>25538</v>
      </c>
      <c r="B328" s="1"/>
      <c r="C328" s="1">
        <v>44409</v>
      </c>
      <c r="D328" s="7">
        <f>+USDBRL!D825</f>
        <v>5.2514000000000003</v>
      </c>
      <c r="E328" s="7">
        <f>+'USD PP 1999'!C1315</f>
        <v>60.396039603960396</v>
      </c>
      <c r="F328" s="7">
        <f>+'BRL e USD Chart 99'!F328</f>
        <v>4.4848409512934202</v>
      </c>
      <c r="G328" s="7">
        <f>+USDBRL!D825/'2-Chart Câmbio Justo'!F328*100</f>
        <v>117.09222371610537</v>
      </c>
      <c r="H328" s="7"/>
      <c r="I328" s="30">
        <v>37530</v>
      </c>
      <c r="J328" s="30">
        <v>40695</v>
      </c>
      <c r="K328" s="7"/>
      <c r="S328">
        <v>4.93</v>
      </c>
    </row>
    <row r="329" spans="1:19" x14ac:dyDescent="0.3">
      <c r="A329" s="1">
        <v>25569</v>
      </c>
      <c r="B329" s="1"/>
      <c r="C329" s="1">
        <v>44440</v>
      </c>
      <c r="D329" s="7">
        <f>+USDBRL!D826</f>
        <v>5.2793999999999999</v>
      </c>
      <c r="E329" s="7">
        <f>+'USD PP 1999'!C1316</f>
        <v>60.231023102310232</v>
      </c>
      <c r="F329" s="7">
        <f>+'BRL e USD Chart 99'!F329</f>
        <v>4.52446930002698</v>
      </c>
      <c r="G329" s="7">
        <f>+USDBRL!D826/'2-Chart Câmbio Justo'!F329*100</f>
        <v>116.6855082864308</v>
      </c>
      <c r="H329" s="7"/>
      <c r="I329" s="22">
        <f>+G102</f>
        <v>170.47564271422172</v>
      </c>
      <c r="J329" s="22">
        <f>+G207</f>
        <v>50.902808198187223</v>
      </c>
      <c r="K329" s="7"/>
      <c r="S329" s="5">
        <f>+F334/S328-1</f>
        <v>-7.4590472173908906E-2</v>
      </c>
    </row>
    <row r="330" spans="1:19" x14ac:dyDescent="0.3">
      <c r="A330" s="1">
        <v>25600</v>
      </c>
      <c r="B330" s="1"/>
      <c r="C330" s="1">
        <v>44470</v>
      </c>
      <c r="D330" s="7">
        <f>+USDBRL!D827</f>
        <v>5.5396999999999998</v>
      </c>
      <c r="E330" s="7">
        <f>+'USD PP 1999'!C1317</f>
        <v>59.735973597359738</v>
      </c>
      <c r="F330" s="7">
        <f>+'BRL e USD Chart 99'!F330</f>
        <v>4.5433729046366818</v>
      </c>
      <c r="G330" s="7">
        <f>+USDBRL!D827/'2-Chart Câmbio Justo'!F330*100</f>
        <v>121.92923883369839</v>
      </c>
      <c r="H330" s="7" t="s">
        <v>448</v>
      </c>
      <c r="I330" s="7">
        <f>+F368*I329/100</f>
        <v>8.0018481291364516</v>
      </c>
      <c r="J330" s="7">
        <f>+F368*J329/100</f>
        <v>2.3892946468092489</v>
      </c>
      <c r="K330" s="7"/>
    </row>
    <row r="331" spans="1:19" x14ac:dyDescent="0.3">
      <c r="A331" s="1">
        <v>25628</v>
      </c>
      <c r="B331" s="1"/>
      <c r="C331" s="1">
        <v>44501</v>
      </c>
      <c r="D331" s="7">
        <f>+USDBRL!D828</f>
        <v>5.5565999999999995</v>
      </c>
      <c r="E331" s="7">
        <f>+'USD PP 1999'!C1318</f>
        <v>59.405940594059402</v>
      </c>
      <c r="F331" s="7">
        <f>+'BRL e USD Chart 99'!F331</f>
        <v>4.5611949751465826</v>
      </c>
      <c r="G331" s="7">
        <f>+USDBRL!D828/'2-Chart Câmbio Justo'!F331*100</f>
        <v>121.82333862676913</v>
      </c>
      <c r="H331" s="7"/>
      <c r="I331" s="7"/>
      <c r="J331" s="7"/>
      <c r="K331" s="7"/>
      <c r="N331">
        <v>5.15</v>
      </c>
    </row>
    <row r="332" spans="1:19" x14ac:dyDescent="0.3">
      <c r="A332" s="1">
        <v>25659</v>
      </c>
      <c r="B332" s="1"/>
      <c r="C332" s="1">
        <v>44531</v>
      </c>
      <c r="D332" s="7">
        <f>+USDBRL!D829</f>
        <v>5.6509999999999998</v>
      </c>
      <c r="E332" s="7">
        <f>+'USD PP 1999'!C1319</f>
        <v>59.240924092409244</v>
      </c>
      <c r="F332" s="7">
        <f>+'BRL e USD Chart 99'!F332</f>
        <v>4.5817292215249719</v>
      </c>
      <c r="G332" s="7">
        <f>+USDBRL!D829/'2-Chart Câmbio Justo'!F332*100</f>
        <v>123.33771217756806</v>
      </c>
      <c r="H332" s="7"/>
      <c r="I332" s="7"/>
      <c r="J332" s="7"/>
      <c r="K332" s="7"/>
      <c r="N332" s="5">
        <f>+F334/N331-1</f>
        <v>-0.11412252967327596</v>
      </c>
    </row>
    <row r="333" spans="1:19" x14ac:dyDescent="0.3">
      <c r="A333" s="1">
        <v>25689</v>
      </c>
      <c r="B333" s="1"/>
      <c r="C333" s="1">
        <v>44562</v>
      </c>
      <c r="D333" s="7">
        <f>+USDBRL!D830</f>
        <v>5.5337999999999994</v>
      </c>
      <c r="E333" s="7">
        <f>+'USD PP 1999'!C1320</f>
        <v>58.745874587458744</v>
      </c>
      <c r="F333" s="7">
        <f>+'BRL e USD Chart 99'!F333</f>
        <v>4.5679763763742329</v>
      </c>
      <c r="G333" s="7">
        <f>+USDBRL!D830/'2-Chart Câmbio Justo'!F333*100</f>
        <v>121.1433585475846</v>
      </c>
      <c r="H333" s="7"/>
      <c r="I333" s="7"/>
      <c r="J333" s="7"/>
      <c r="K333" s="7"/>
    </row>
    <row r="334" spans="1:19" x14ac:dyDescent="0.3">
      <c r="A334" s="1">
        <v>25720</v>
      </c>
      <c r="B334" s="1"/>
      <c r="C334" s="1">
        <v>44593</v>
      </c>
      <c r="D334" s="7">
        <f>+USDBRL!D831</f>
        <v>5.1962999999999999</v>
      </c>
      <c r="E334" s="7">
        <f>+'USD PP 1999'!C1321</f>
        <v>58.085808580858092</v>
      </c>
      <c r="F334" s="7">
        <f>+'BRL e USD Chart 99'!F334</f>
        <v>4.5622689721826291</v>
      </c>
      <c r="G334" s="7">
        <f>+USDBRL!D831/'2-Chart Câmbio Justo'!F334*100</f>
        <v>113.89727417833598</v>
      </c>
      <c r="H334" s="7">
        <v>11</v>
      </c>
      <c r="I334" s="7"/>
      <c r="J334" s="7"/>
      <c r="K334" s="7"/>
    </row>
    <row r="335" spans="1:19" x14ac:dyDescent="0.3">
      <c r="A335" s="1">
        <v>25750</v>
      </c>
      <c r="B335" s="1"/>
      <c r="C335" s="1">
        <v>44621</v>
      </c>
      <c r="D335" s="7">
        <f>+USDBRL!D832</f>
        <v>4.9680999999999997</v>
      </c>
      <c r="E335" s="7">
        <f>+'USD PP 1999'!C1322</f>
        <v>57.42574257425742</v>
      </c>
      <c r="F335" s="7">
        <f>+'BRL e USD Chart 99'!F335</f>
        <v>4.5834938916963957</v>
      </c>
      <c r="G335" s="7">
        <f>+USDBRL!D832/'2-Chart Câmbio Justo'!F335*100</f>
        <v>108.39111205101351</v>
      </c>
      <c r="H335" s="7"/>
      <c r="I335" s="7"/>
      <c r="J335" s="7"/>
      <c r="K335" s="7"/>
    </row>
    <row r="336" spans="1:19" x14ac:dyDescent="0.3">
      <c r="A336" s="1">
        <v>25781</v>
      </c>
      <c r="B336" s="1"/>
      <c r="C336" s="1">
        <v>44652</v>
      </c>
      <c r="D336" s="7">
        <f>+USDBRL!D833</f>
        <v>4.7576999999999998</v>
      </c>
      <c r="E336" s="7">
        <f>+'USD PP 1999'!C1323</f>
        <v>57.095709570957098</v>
      </c>
      <c r="F336" s="7">
        <f>+'BRL e USD Chart 99'!F336</f>
        <v>4.6054577836900537</v>
      </c>
      <c r="G336" s="7">
        <f>+USDBRL!D833/'2-Chart Câmbio Justo'!F336*100</f>
        <v>103.3056912789235</v>
      </c>
      <c r="H336" s="7"/>
      <c r="I336" s="7"/>
      <c r="J336" s="7"/>
      <c r="K336" s="7"/>
    </row>
    <row r="337" spans="1:11" x14ac:dyDescent="0.3">
      <c r="A337" s="1">
        <v>25812</v>
      </c>
      <c r="B337" s="1"/>
      <c r="C337" s="1">
        <v>44682</v>
      </c>
      <c r="D337" s="7">
        <f>+USDBRL!D834</f>
        <v>4.9548000000000005</v>
      </c>
      <c r="E337" s="7">
        <f>+'USD PP 1999'!C1324</f>
        <v>56.43564356435644</v>
      </c>
      <c r="F337" s="7">
        <f>+'BRL e USD Chart 99'!F337</f>
        <v>4.5736109100101201</v>
      </c>
      <c r="G337" s="7">
        <f>+USDBRL!D834/'2-Chart Câmbio Justo'!F337*100</f>
        <v>108.33453254966625</v>
      </c>
      <c r="H337" s="7"/>
      <c r="I337" s="7"/>
      <c r="J337" s="7"/>
      <c r="K337" s="7"/>
    </row>
    <row r="338" spans="1:11" x14ac:dyDescent="0.3">
      <c r="A338" s="1">
        <v>25842</v>
      </c>
      <c r="B338" s="1"/>
      <c r="C338" s="1">
        <v>44713</v>
      </c>
      <c r="D338" s="7">
        <f>+USDBRL!D835</f>
        <v>5.0488999999999997</v>
      </c>
      <c r="E338" s="7">
        <f>+'USD PP 1999'!C1325</f>
        <v>55.61056105610561</v>
      </c>
      <c r="F338" s="7">
        <f>+'BRL e USD Chart 99'!F338</f>
        <v>4.5369404466290124</v>
      </c>
      <c r="G338" s="7">
        <f>+USDBRL!D835/'2-Chart Câmbio Justo'!F338*100</f>
        <v>111.28424671633894</v>
      </c>
      <c r="H338" s="7"/>
      <c r="I338" s="7"/>
      <c r="J338" s="7"/>
      <c r="K338" s="7"/>
    </row>
    <row r="339" spans="1:11" x14ac:dyDescent="0.3">
      <c r="A339" s="1">
        <v>25873</v>
      </c>
      <c r="B339" s="1"/>
      <c r="C339" s="1">
        <v>44743</v>
      </c>
      <c r="D339" s="7">
        <f>+USDBRL!D836</f>
        <v>5.3677999999999999</v>
      </c>
      <c r="E339" s="7">
        <f>+'USD PP 1999'!C1326</f>
        <v>55.775577557755774</v>
      </c>
      <c r="F339" s="7">
        <f>+'BRL e USD Chart 99'!F339</f>
        <v>4.519460436314759</v>
      </c>
      <c r="G339" s="7">
        <f>+USDBRL!D836/'2-Chart Câmbio Justo'!F339*100</f>
        <v>118.7708151368837</v>
      </c>
      <c r="H339" s="7"/>
      <c r="I339" s="7"/>
      <c r="J339" s="7"/>
      <c r="K339" s="7"/>
    </row>
    <row r="340" spans="1:11" x14ac:dyDescent="0.3">
      <c r="A340" s="1">
        <v>25903</v>
      </c>
      <c r="B340" s="1"/>
      <c r="C340" s="1">
        <v>44774</v>
      </c>
      <c r="D340" s="7">
        <f>+USDBRL!D837</f>
        <v>5.1429999999999998</v>
      </c>
      <c r="E340" s="7">
        <f>+'USD PP 1999'!C1327</f>
        <v>55.775577557755774</v>
      </c>
      <c r="F340" s="7">
        <f>+'BRL e USD Chart 99'!F340</f>
        <v>4.5031903787440255</v>
      </c>
      <c r="G340" s="7">
        <f>+USDBRL!D837/'2-Chart Câmbio Justo'!F340*100</f>
        <v>114.20791855205603</v>
      </c>
      <c r="H340" s="7"/>
      <c r="I340" s="7"/>
      <c r="J340" s="7"/>
      <c r="K340" s="7"/>
    </row>
    <row r="341" spans="1:11" x14ac:dyDescent="0.3">
      <c r="A341" s="1">
        <v>25934</v>
      </c>
      <c r="B341" s="1"/>
      <c r="C341" s="1">
        <v>44805</v>
      </c>
      <c r="D341" s="7">
        <f>+USDBRL!D838</f>
        <v>5.2366999999999999</v>
      </c>
      <c r="E341" s="7">
        <f>+'USD PP 1999'!C1328</f>
        <v>55.61056105610561</v>
      </c>
      <c r="F341" s="7">
        <f>+'BRL e USD Chart 99'!F341</f>
        <v>4.4768467150283735</v>
      </c>
      <c r="G341" s="7">
        <f>+USDBRL!D838/'2-Chart Câmbio Justo'!F341*100</f>
        <v>116.97295738138335</v>
      </c>
      <c r="H341" s="7"/>
      <c r="I341" s="7"/>
      <c r="J341" s="7"/>
      <c r="K341" s="7"/>
    </row>
    <row r="342" spans="1:11" x14ac:dyDescent="0.3">
      <c r="A342" s="1">
        <v>25965</v>
      </c>
      <c r="B342" s="1"/>
      <c r="C342" s="1">
        <v>44835</v>
      </c>
      <c r="D342" s="7">
        <f>+USDBRL!D839</f>
        <v>5.25</v>
      </c>
      <c r="E342" s="7">
        <f>+'USD PP 1999'!C1329</f>
        <v>55.445544554455452</v>
      </c>
      <c r="F342" s="7">
        <f>+'BRL e USD Chart 99'!F342</f>
        <v>4.4898973210012043</v>
      </c>
      <c r="G342" s="7">
        <f>+USDBRL!D839/'2-Chart Câmbio Justo'!F342*100</f>
        <v>116.92917732090365</v>
      </c>
      <c r="H342" s="7"/>
      <c r="I342" s="7"/>
      <c r="J342" s="7"/>
      <c r="K342" s="7"/>
    </row>
    <row r="343" spans="1:11" x14ac:dyDescent="0.3">
      <c r="A343" s="1">
        <v>25993</v>
      </c>
      <c r="B343" s="1"/>
      <c r="C343" s="1">
        <v>44866</v>
      </c>
      <c r="D343" s="7">
        <f>+USDBRL!D840</f>
        <v>5.2744</v>
      </c>
      <c r="E343" s="7">
        <f>+'USD PP 1999'!C1330</f>
        <v>55.445544554455452</v>
      </c>
      <c r="F343" s="7">
        <f>+'BRL e USD Chart 99'!F343</f>
        <v>4.5083059000173087</v>
      </c>
      <c r="G343" s="7">
        <f>+USDBRL!D840/'2-Chart Câmbio Justo'!F343*100</f>
        <v>116.99294850377721</v>
      </c>
      <c r="H343" s="7"/>
      <c r="I343" s="7"/>
      <c r="J343" s="7"/>
      <c r="K343" s="7"/>
    </row>
    <row r="344" spans="1:11" x14ac:dyDescent="0.3">
      <c r="A344" s="1">
        <v>26024</v>
      </c>
      <c r="B344" s="1"/>
      <c r="C344" s="1">
        <v>44896</v>
      </c>
      <c r="D344" s="7">
        <f>+USDBRL!D841</f>
        <v>5.2420999999999998</v>
      </c>
      <c r="E344" s="7">
        <f>+'USD PP 1999'!C1331</f>
        <v>55.61056105610561</v>
      </c>
      <c r="F344" s="7">
        <f>+'BRL e USD Chart 99'!F344</f>
        <v>4.5497581626587174</v>
      </c>
      <c r="G344" s="7">
        <f>+USDBRL!D841/'2-Chart Câmbio Justo'!F344*100</f>
        <v>115.21711292313397</v>
      </c>
      <c r="H344" s="7"/>
      <c r="I344" s="7"/>
      <c r="J344" s="7"/>
      <c r="K344" s="7"/>
    </row>
    <row r="345" spans="1:11" x14ac:dyDescent="0.3">
      <c r="A345" s="1">
        <v>26054</v>
      </c>
      <c r="B345" s="1"/>
      <c r="C345" s="1">
        <v>44927</v>
      </c>
      <c r="D345" s="7">
        <f>+USDBRL!D842</f>
        <v>5.2004000000000001</v>
      </c>
      <c r="E345" s="7">
        <f>+'USD PP 1999'!C1332</f>
        <v>55.115511551155116</v>
      </c>
      <c r="F345" s="7">
        <f>+'BRL e USD Chart 99'!F345</f>
        <v>4.5331549205565285</v>
      </c>
      <c r="G345" s="7">
        <f>+USDBRL!D842/'2-Chart Câmbio Justo'!F345*100</f>
        <v>114.71922074442485</v>
      </c>
      <c r="H345" s="7"/>
      <c r="I345" s="7"/>
      <c r="J345" s="7"/>
      <c r="K345" s="7"/>
    </row>
    <row r="346" spans="1:11" x14ac:dyDescent="0.3">
      <c r="A346" s="1">
        <v>26085</v>
      </c>
      <c r="B346" s="1"/>
      <c r="C346" s="1">
        <v>44958</v>
      </c>
      <c r="D346" s="7">
        <f>+USDBRL!D843</f>
        <v>5.1714000000000002</v>
      </c>
      <c r="E346" s="7">
        <f>+'USD PP 1999'!C1333</f>
        <v>54.785478547854794</v>
      </c>
      <c r="F346" s="7">
        <f>+'BRL e USD Chart 99'!F346</f>
        <v>4.5438607666683106</v>
      </c>
      <c r="G346" s="7">
        <f>+USDBRL!D843/'2-Chart Câmbio Justo'!F346*100</f>
        <v>113.81070559941078</v>
      </c>
      <c r="H346" s="7"/>
      <c r="I346" s="7"/>
      <c r="J346" s="7"/>
      <c r="K346" s="7"/>
    </row>
    <row r="347" spans="1:11" x14ac:dyDescent="0.3">
      <c r="A347" s="1">
        <v>26115</v>
      </c>
      <c r="B347" s="1"/>
      <c r="C347" s="1">
        <v>44986</v>
      </c>
      <c r="D347" s="7">
        <f>+USDBRL!D844</f>
        <v>5.2111999999999998</v>
      </c>
      <c r="E347" s="7">
        <f>+'USD PP 1999'!C1334</f>
        <v>54.620462046204622</v>
      </c>
      <c r="F347" s="7">
        <f>+'BRL e USD Chart 99'!F347</f>
        <v>4.5623386775751742</v>
      </c>
      <c r="G347" s="7">
        <f>+USDBRL!D844/'2-Chart Câmbio Justo'!F347*100</f>
        <v>114.22212089633135</v>
      </c>
      <c r="H347" s="7"/>
      <c r="I347" s="7"/>
      <c r="J347" s="7"/>
      <c r="K347" s="7"/>
    </row>
    <row r="348" spans="1:11" x14ac:dyDescent="0.3">
      <c r="A348" s="1">
        <v>26146</v>
      </c>
      <c r="B348" s="1"/>
      <c r="C348" s="1">
        <v>45017</v>
      </c>
      <c r="D348" s="7">
        <f>+USDBRL!D845</f>
        <v>5.0194000000000001</v>
      </c>
      <c r="E348" s="7">
        <f>+'USD PP 1999'!C1335</f>
        <v>54.455445544554458</v>
      </c>
      <c r="F348" s="7">
        <f>+'BRL e USD Chart 99'!F348</f>
        <v>4.5763013636186294</v>
      </c>
      <c r="G348" s="7">
        <f>+USDBRL!D845/'2-Chart Câmbio Justo'!F348*100</f>
        <v>109.6824619091737</v>
      </c>
      <c r="H348" s="7"/>
      <c r="I348" s="7"/>
      <c r="J348" s="7"/>
      <c r="K348" s="7"/>
    </row>
    <row r="349" spans="1:11" x14ac:dyDescent="0.3">
      <c r="A349" s="1">
        <v>26177</v>
      </c>
      <c r="B349" s="1"/>
      <c r="C349" s="1">
        <v>45047</v>
      </c>
      <c r="D349" s="7">
        <f>+USDBRL!D846</f>
        <v>4.9824999999999999</v>
      </c>
      <c r="E349" s="7">
        <f>+'USD PP 1999'!C1336</f>
        <v>54.290429042904286</v>
      </c>
      <c r="F349" s="7">
        <f>+'BRL e USD Chart 99'!F349</f>
        <v>4.5729273814314517</v>
      </c>
      <c r="G349" s="7">
        <f>+USDBRL!D846/'2-Chart Câmbio Justo'!F349*100</f>
        <v>108.95646452273951</v>
      </c>
      <c r="H349" s="7"/>
      <c r="I349" s="7"/>
      <c r="J349" s="7"/>
      <c r="K349" s="7"/>
    </row>
    <row r="350" spans="1:11" x14ac:dyDescent="0.3">
      <c r="A350" s="1">
        <v>26207</v>
      </c>
      <c r="B350" s="1"/>
      <c r="C350" s="1">
        <v>45078</v>
      </c>
      <c r="D350" s="7">
        <f>+USDBRL!D847</f>
        <v>4.8513000000000002</v>
      </c>
      <c r="E350" s="7">
        <f>+'USD PP 1999'!C1337</f>
        <v>54.125412541254114</v>
      </c>
      <c r="F350" s="7">
        <f>+'BRL e USD Chart 99'!F350</f>
        <v>4.5553806837830644</v>
      </c>
      <c r="G350" s="7">
        <f>+USDBRL!D847/'2-Chart Câmbio Justo'!F350*100</f>
        <v>106.49603922829971</v>
      </c>
      <c r="H350" s="7"/>
      <c r="I350" s="7"/>
      <c r="J350" s="7"/>
      <c r="K350" s="7"/>
    </row>
    <row r="351" spans="1:11" x14ac:dyDescent="0.3">
      <c r="A351" s="1">
        <v>26238</v>
      </c>
      <c r="B351" s="1"/>
      <c r="C351" s="1">
        <v>45108</v>
      </c>
      <c r="D351" s="7">
        <f>+USDBRL!D848</f>
        <v>4.8004999999999995</v>
      </c>
      <c r="E351" s="7">
        <f>+'USD PP 1999'!C1338</f>
        <v>53.960396039603964</v>
      </c>
      <c r="F351" s="7">
        <f>+'BRL e USD Chart 99'!F351</f>
        <v>4.5469421188334724</v>
      </c>
      <c r="G351" s="7">
        <f>+USDBRL!D848/'2-Chart Câmbio Justo'!F351*100</f>
        <v>105.57644840290111</v>
      </c>
      <c r="H351" s="7"/>
      <c r="I351" s="7"/>
      <c r="J351" s="7"/>
      <c r="K351" s="7"/>
    </row>
    <row r="352" spans="1:11" x14ac:dyDescent="0.3">
      <c r="A352" s="1">
        <v>26268</v>
      </c>
      <c r="B352" s="1"/>
      <c r="C352" s="1">
        <v>45139</v>
      </c>
      <c r="D352" s="7">
        <f>+USDBRL!D849</f>
        <v>4.9032</v>
      </c>
      <c r="E352" s="7">
        <f>+'USD PP 1999'!C1339</f>
        <v>53.795379537953792</v>
      </c>
      <c r="F352" s="7">
        <f>+'BRL e USD Chart 99'!F352</f>
        <v>4.5434630823865847</v>
      </c>
      <c r="G352" s="7">
        <f>+USDBRL!D849/'2-Chart Câmbio Justo'!F352*100</f>
        <v>107.91768109678253</v>
      </c>
      <c r="H352" s="7"/>
      <c r="I352" s="7"/>
      <c r="J352" s="7"/>
      <c r="K352" s="7"/>
    </row>
    <row r="353" spans="1:11" x14ac:dyDescent="0.3">
      <c r="A353" s="1">
        <v>26299</v>
      </c>
      <c r="B353" s="1"/>
      <c r="C353" s="1">
        <v>45170</v>
      </c>
      <c r="D353" s="7">
        <f>+USDBRL!D850</f>
        <v>4.9367000000000001</v>
      </c>
      <c r="E353" s="7">
        <f>+'USD PP 1999'!C1340</f>
        <v>53.630363036303628</v>
      </c>
      <c r="F353" s="7">
        <f>+'BRL e USD Chart 99'!F353</f>
        <v>4.541302846871953</v>
      </c>
      <c r="G353" s="7">
        <f>+USDBRL!D850/'2-Chart Câmbio Justo'!F353*100</f>
        <v>108.70668983021903</v>
      </c>
      <c r="H353" s="7"/>
      <c r="I353" s="7"/>
      <c r="J353" s="7"/>
      <c r="K353" s="7"/>
    </row>
    <row r="354" spans="1:11" x14ac:dyDescent="0.3">
      <c r="A354" s="1">
        <v>26330</v>
      </c>
      <c r="B354" s="1"/>
      <c r="C354" s="1">
        <v>45200</v>
      </c>
      <c r="D354" s="7">
        <f>+USDBRL!D851</f>
        <v>5.0644999999999998</v>
      </c>
      <c r="E354" s="7">
        <f>+'USD PP 1999'!C1341</f>
        <v>53.630363036303628</v>
      </c>
      <c r="F354" s="7">
        <f>+'BRL e USD Chart 99'!F354</f>
        <v>4.5522019737044452</v>
      </c>
      <c r="G354" s="7">
        <f>+USDBRL!D851/'2-Chart Câmbio Justo'!F354*100</f>
        <v>111.2538509770616</v>
      </c>
      <c r="H354" s="7"/>
      <c r="I354" s="7"/>
      <c r="J354" s="7"/>
      <c r="K354" s="7"/>
    </row>
    <row r="355" spans="1:11" x14ac:dyDescent="0.3">
      <c r="A355" s="1">
        <v>26359</v>
      </c>
      <c r="B355" s="1"/>
      <c r="C355" s="1">
        <v>45231</v>
      </c>
      <c r="D355" s="7">
        <f>+USDBRL!D852</f>
        <v>4.8979999999999997</v>
      </c>
      <c r="E355" s="7">
        <f>+'USD PP 1999'!C1342</f>
        <v>53.795379537953792</v>
      </c>
      <c r="F355" s="7">
        <f>+'BRL e USD Chart 99'!F355</f>
        <v>4.5789941335053737</v>
      </c>
      <c r="G355" s="7">
        <f>+USDBRL!D852/'2-Chart Câmbio Justo'!F355*100</f>
        <v>106.96672363391775</v>
      </c>
      <c r="H355" s="7"/>
      <c r="I355" s="7"/>
      <c r="J355" s="7"/>
      <c r="K355" s="7"/>
    </row>
    <row r="356" spans="1:11" x14ac:dyDescent="0.3">
      <c r="A356" s="1">
        <v>26390</v>
      </c>
      <c r="B356" s="1"/>
      <c r="C356" s="1">
        <v>45261</v>
      </c>
      <c r="D356" s="7">
        <f>+USDBRL!D853</f>
        <v>4.8969000000000005</v>
      </c>
      <c r="E356" s="7">
        <f>+'USD PP 1999'!C1343</f>
        <v>53.795379537953792</v>
      </c>
      <c r="F356" s="7">
        <f>+'BRL e USD Chart 99'!F356</f>
        <v>4.6046365006530037</v>
      </c>
      <c r="G356" s="7">
        <f>+USDBRL!D853/'2-Chart Câmbio Justo'!F356*100</f>
        <v>106.34715681260725</v>
      </c>
      <c r="H356" s="7"/>
      <c r="I356" s="7"/>
      <c r="J356" s="7"/>
      <c r="K356" s="7"/>
    </row>
    <row r="357" spans="1:11" x14ac:dyDescent="0.3">
      <c r="A357" s="1">
        <v>26420</v>
      </c>
      <c r="B357" s="1"/>
      <c r="C357" s="1">
        <v>45292</v>
      </c>
      <c r="D357" s="7">
        <f>+USDBRL!D854</f>
        <v>4.9140999999999995</v>
      </c>
      <c r="E357" s="7">
        <f>+'USD PP 1999'!C1344</f>
        <v>53.465346534653456</v>
      </c>
      <c r="F357" s="7">
        <f>+'BRL e USD Chart 99'!F357</f>
        <v>4.5956080231952816</v>
      </c>
      <c r="G357" s="7">
        <f>+USDBRL!D854/'2-Chart Câmbio Justo'!F357*100</f>
        <v>106.93035557421786</v>
      </c>
      <c r="H357" s="7"/>
      <c r="I357" s="7"/>
      <c r="J357" s="7"/>
      <c r="K357" s="7"/>
    </row>
    <row r="358" spans="1:11" x14ac:dyDescent="0.3">
      <c r="A358" s="1">
        <v>26451</v>
      </c>
      <c r="B358" s="1"/>
      <c r="C358" s="1">
        <v>45323</v>
      </c>
      <c r="D358" s="7">
        <f>+USDBRL!D855</f>
        <v>4.9641000000000002</v>
      </c>
      <c r="E358" s="7">
        <f>+'USD PP 1999'!C1345</f>
        <v>53.135313531353134</v>
      </c>
      <c r="F358" s="7">
        <f>+'BRL e USD Chart 99'!F358</f>
        <v>4.6051481650360264</v>
      </c>
      <c r="G358" s="7">
        <f>+USDBRL!D855/'2-Chart Câmbio Justo'!F358*100</f>
        <v>107.79457733171904</v>
      </c>
      <c r="H358" s="7"/>
      <c r="I358" s="7"/>
      <c r="J358" s="7"/>
      <c r="K358" s="7"/>
    </row>
    <row r="359" spans="1:11" x14ac:dyDescent="0.3">
      <c r="A359" s="1">
        <v>26481</v>
      </c>
      <c r="B359" s="1"/>
      <c r="C359" s="1">
        <v>45352</v>
      </c>
      <c r="D359" s="7">
        <f>+USDBRL!D856</f>
        <v>4.9798</v>
      </c>
      <c r="E359" s="7">
        <f>+'USD PP 1999'!C1346</f>
        <v>52.805280528052798</v>
      </c>
      <c r="F359" s="7">
        <f>+'BRL e USD Chart 99'!F359</f>
        <v>4.5838672319007037</v>
      </c>
      <c r="G359" s="7">
        <f>+USDBRL!D856/'2-Chart Câmbio Justo'!F359*100</f>
        <v>108.63752696290732</v>
      </c>
      <c r="H359" s="7"/>
      <c r="I359" s="7"/>
      <c r="J359" s="7"/>
      <c r="K359" s="7"/>
    </row>
    <row r="360" spans="1:11" x14ac:dyDescent="0.3">
      <c r="A360" s="1">
        <v>26512</v>
      </c>
      <c r="B360" s="1"/>
      <c r="C360" s="1">
        <v>45383</v>
      </c>
      <c r="D360" s="7">
        <f>+USDBRL!D857</f>
        <v>5.1288</v>
      </c>
      <c r="E360" s="7">
        <f>+'USD PP 1999'!C1347</f>
        <v>52.64026402640264</v>
      </c>
      <c r="F360" s="7">
        <f>+'BRL e USD Chart 99'!F360</f>
        <v>4.5869069088588592</v>
      </c>
      <c r="G360" s="7"/>
      <c r="H360" s="7"/>
      <c r="I360" s="7"/>
      <c r="J360" s="7"/>
      <c r="K360" s="7"/>
    </row>
    <row r="361" spans="1:11" x14ac:dyDescent="0.3">
      <c r="A361" s="1">
        <v>26543</v>
      </c>
      <c r="B361" s="1"/>
      <c r="C361" s="1">
        <v>45413</v>
      </c>
      <c r="D361" s="7">
        <f>+USDBRL!D858</f>
        <v>5.1326999999999998</v>
      </c>
      <c r="E361" s="7">
        <f>+'USD PP 1999'!C1348</f>
        <v>52.475247524752476</v>
      </c>
      <c r="F361" s="7">
        <f>+'BRL e USD Chart 99'!F361</f>
        <v>4.5935615186313346</v>
      </c>
      <c r="G361" s="7"/>
      <c r="H361" s="7"/>
      <c r="I361" s="7"/>
      <c r="J361" s="7"/>
      <c r="K361" s="7"/>
    </row>
    <row r="362" spans="1:11" x14ac:dyDescent="0.3">
      <c r="A362" s="1">
        <v>26573</v>
      </c>
      <c r="B362" s="1"/>
      <c r="C362" s="1">
        <v>45444</v>
      </c>
      <c r="D362" s="7">
        <f>+USDBRL!D859</f>
        <v>5.3887</v>
      </c>
      <c r="E362" s="7">
        <f>+'USD PP 1999'!C1349</f>
        <v>52.475247524752476</v>
      </c>
      <c r="F362" s="7">
        <f>+'BRL e USD Chart 99'!F362</f>
        <v>4.6032079978204603</v>
      </c>
      <c r="G362" s="7"/>
      <c r="H362" s="7"/>
      <c r="I362" s="7"/>
      <c r="J362" s="7"/>
      <c r="K362" s="7"/>
    </row>
    <row r="363" spans="1:11" x14ac:dyDescent="0.3">
      <c r="A363" s="1">
        <v>26604</v>
      </c>
      <c r="B363" s="1"/>
      <c r="C363" s="1">
        <v>45474</v>
      </c>
      <c r="D363" s="7">
        <f>+USDBRL!D860</f>
        <v>5.5417000000000005</v>
      </c>
      <c r="E363" s="7">
        <f>+'USD PP 1999'!C1350</f>
        <v>52.475247524752476</v>
      </c>
      <c r="F363" s="7">
        <f>+'BRL e USD Chart 99'!F363</f>
        <v>4.6207001882121785</v>
      </c>
      <c r="G363" s="7"/>
      <c r="H363" s="7"/>
      <c r="I363" s="7"/>
      <c r="J363" s="7"/>
      <c r="K363" s="7"/>
    </row>
    <row r="364" spans="1:11" x14ac:dyDescent="0.3">
      <c r="A364" s="1">
        <v>26634</v>
      </c>
      <c r="B364" s="1"/>
      <c r="C364" s="1">
        <v>45505</v>
      </c>
      <c r="D364" s="7">
        <f>+USDBRL!D861</f>
        <v>5.5522999999999998</v>
      </c>
      <c r="E364" s="7">
        <f>+'USD PP 1999'!C1351</f>
        <v>52.475247524752476</v>
      </c>
      <c r="F364" s="7">
        <f>+'BRL e USD Chart 99'!F364</f>
        <v>4.6197760481745362</v>
      </c>
      <c r="G364" s="7"/>
      <c r="H364" s="7"/>
      <c r="I364" s="7"/>
      <c r="J364" s="7">
        <f>+D102/F102</f>
        <v>1.7047564271422173</v>
      </c>
      <c r="K364" s="7">
        <f>+D207/F207</f>
        <v>0.50902808198187222</v>
      </c>
    </row>
    <row r="365" spans="1:11" x14ac:dyDescent="0.3">
      <c r="A365" s="1">
        <v>26665</v>
      </c>
      <c r="B365" s="1"/>
      <c r="C365" s="1">
        <v>45536</v>
      </c>
      <c r="D365" s="7">
        <f>+USDBRL!D862</f>
        <v>5.5412999999999997</v>
      </c>
      <c r="E365" s="7">
        <f>+'USD PP 1999'!C1352</f>
        <v>52.310231023102304</v>
      </c>
      <c r="F365" s="7">
        <f>+'BRL e USD Chart 99'!F365</f>
        <v>4.6255115437211369</v>
      </c>
      <c r="G365" s="7"/>
      <c r="H365" s="7"/>
      <c r="I365" s="7"/>
      <c r="J365" s="7">
        <f>+J364*F368</f>
        <v>8.0018481291364516</v>
      </c>
      <c r="K365" s="7">
        <f>+K364*F368</f>
        <v>2.3892946468092484</v>
      </c>
    </row>
    <row r="366" spans="1:11" x14ac:dyDescent="0.3">
      <c r="A366" s="1">
        <v>26696</v>
      </c>
      <c r="B366" s="1"/>
      <c r="C366" s="1">
        <v>45566</v>
      </c>
      <c r="D366" s="7">
        <f>+USDBRL!D863</f>
        <v>5.6238000000000001</v>
      </c>
      <c r="E366" s="7">
        <f>+'USD PP 1999'!C1353</f>
        <v>52.310231023102304</v>
      </c>
      <c r="F366" s="7">
        <f>+'BRL e USD Chart 99'!F366</f>
        <v>4.6514144083659756</v>
      </c>
      <c r="G366" s="7"/>
      <c r="H366" s="7"/>
      <c r="I366" s="7"/>
      <c r="J366" s="7"/>
      <c r="K366" s="7"/>
    </row>
    <row r="367" spans="1:11" x14ac:dyDescent="0.3">
      <c r="A367" s="1">
        <v>26724</v>
      </c>
      <c r="B367" s="1"/>
      <c r="C367" s="1">
        <v>45597</v>
      </c>
      <c r="D367" s="7">
        <f>+USDBRL!D864</f>
        <v>5.8068</v>
      </c>
      <c r="E367" s="7">
        <f>+'USD PP 1999'!C1354</f>
        <v>52.310231023102304</v>
      </c>
      <c r="F367" s="7">
        <f>+'BRL e USD Chart 99'!F367</f>
        <v>4.6695549245586028</v>
      </c>
      <c r="G367" s="7"/>
      <c r="H367" s="7"/>
      <c r="I367" s="7"/>
      <c r="J367" s="7"/>
      <c r="K367" s="7"/>
    </row>
    <row r="368" spans="1:11" x14ac:dyDescent="0.3">
      <c r="A368" s="1">
        <v>26755</v>
      </c>
      <c r="B368" s="1"/>
      <c r="C368" s="1">
        <v>45627</v>
      </c>
      <c r="D368" s="7">
        <f>+USDBRL!D865</f>
        <v>6.0967000000000002</v>
      </c>
      <c r="E368" s="7">
        <f>+'USD PP 1999'!C1355</f>
        <v>52.310231023102304</v>
      </c>
      <c r="F368" s="7">
        <f>+'BRL e USD Chart 99'!F368</f>
        <v>4.6938366101663078</v>
      </c>
      <c r="G368" s="7"/>
      <c r="H368" s="7"/>
      <c r="I368" s="7"/>
      <c r="J368" s="7"/>
      <c r="K368" s="7"/>
    </row>
    <row r="369" spans="1:11" x14ac:dyDescent="0.3">
      <c r="A369" s="1">
        <v>26785</v>
      </c>
      <c r="B369" s="1"/>
      <c r="C369" s="1">
        <v>45658</v>
      </c>
      <c r="D369" s="7">
        <f>+USDBRL!D866</f>
        <v>6.0214999999999996</v>
      </c>
      <c r="E369" s="7">
        <f>+'USD PP 1999'!C1356</f>
        <v>51.980198019801982</v>
      </c>
      <c r="F369" s="7">
        <f>+'BRL e USD Chart 99'!F369</f>
        <v>4.6716852550596561</v>
      </c>
      <c r="G369" s="7"/>
      <c r="H369" s="7"/>
      <c r="I369" s="7"/>
      <c r="J369" s="7"/>
      <c r="K369" s="7"/>
    </row>
    <row r="370" spans="1:11" x14ac:dyDescent="0.3">
      <c r="A370" s="1">
        <v>26816</v>
      </c>
      <c r="B370" s="1"/>
      <c r="C370" s="1">
        <v>45689</v>
      </c>
      <c r="D370" s="7">
        <f>+USDBRL!D867</f>
        <v>5.7652999999999999</v>
      </c>
      <c r="E370" s="7">
        <f>+'USD PP 1999'!C1357</f>
        <v>51.650165016501646</v>
      </c>
      <c r="F370" s="7">
        <f>+'BRL e USD Chart 99'!F370</f>
        <v>4.7028342726507733</v>
      </c>
      <c r="G370" s="7"/>
      <c r="H370" s="7"/>
      <c r="I370" s="7"/>
      <c r="J370" s="7"/>
      <c r="K370" s="7"/>
    </row>
    <row r="371" spans="1:11" x14ac:dyDescent="0.3">
      <c r="A371" s="1">
        <v>26846</v>
      </c>
      <c r="B371" s="1"/>
      <c r="C371" s="1">
        <v>45717</v>
      </c>
      <c r="D371" s="7">
        <f>+USDBRL!D868</f>
        <v>5.7465000000000002</v>
      </c>
      <c r="E371" s="7">
        <f>+'USD PP 1999'!C1358</f>
        <v>51.650165016501646</v>
      </c>
      <c r="F371" s="7">
        <f>+'BRL e USD Chart 99'!F371</f>
        <v>4.7291701445776173</v>
      </c>
      <c r="G371" s="7"/>
      <c r="H371" s="7"/>
      <c r="I371" s="7"/>
      <c r="J371" s="7"/>
      <c r="K371" s="7"/>
    </row>
    <row r="372" spans="1:11" x14ac:dyDescent="0.3">
      <c r="A372" s="1">
        <v>26877</v>
      </c>
      <c r="B372" s="1"/>
      <c r="C372" s="1">
        <v>45748</v>
      </c>
      <c r="D372" s="7">
        <f>+USDBRL!D869</f>
        <v>5.7834000000000003</v>
      </c>
      <c r="E372" s="7">
        <f>+'USD PP 1999'!C1359</f>
        <v>51.485148514851488</v>
      </c>
      <c r="F372" s="7">
        <f>+'BRL e USD Chart 99'!F372</f>
        <v>4.7343314369782181</v>
      </c>
      <c r="G372" s="7"/>
      <c r="H372" s="7"/>
      <c r="I372" s="7"/>
      <c r="J372" s="7"/>
      <c r="K372" s="7"/>
    </row>
    <row r="373" spans="1:11" x14ac:dyDescent="0.3">
      <c r="A373" s="1">
        <v>26908</v>
      </c>
      <c r="B373" s="1"/>
      <c r="C373" s="1">
        <v>45778</v>
      </c>
      <c r="D373" s="7">
        <f>+USDBRL!D870</f>
        <v>5.6670999999999996</v>
      </c>
      <c r="E373" s="7">
        <f>+'USD PP 1999'!C1360</f>
        <v>51.320132013201324</v>
      </c>
      <c r="F373" s="7">
        <f>+'BRL e USD Chart 99'!F373</f>
        <v>4.731427106731303</v>
      </c>
      <c r="G373" s="7"/>
      <c r="H373" s="7"/>
      <c r="I373" s="7"/>
      <c r="J373" s="7"/>
      <c r="K373" s="7"/>
    </row>
    <row r="374" spans="1:11" x14ac:dyDescent="0.3">
      <c r="A374" s="1">
        <v>26938</v>
      </c>
      <c r="B374" s="1"/>
      <c r="C374" s="1">
        <v>45809</v>
      </c>
      <c r="D374" s="7">
        <f>+USDBRL!D871</f>
        <v>5.5468000000000002</v>
      </c>
      <c r="E374" s="7">
        <f>+'USD PP 1999'!C1361</f>
        <v>51.155115511551152</v>
      </c>
      <c r="F374" s="7">
        <f>+'BRL e USD Chart 99'!F374</f>
        <v>4.7275324271836396</v>
      </c>
      <c r="G374" s="7"/>
      <c r="H374" s="7"/>
      <c r="I374" s="7"/>
      <c r="J374" s="7"/>
      <c r="K374" s="7"/>
    </row>
    <row r="375" spans="1:11" x14ac:dyDescent="0.3">
      <c r="A375" s="1">
        <v>26969</v>
      </c>
      <c r="B375" s="1"/>
      <c r="C375" s="1">
        <v>45839</v>
      </c>
      <c r="D375" s="7">
        <f>+USDBRL!D872</f>
        <v>5.5282</v>
      </c>
      <c r="E375" s="7">
        <f>+'USD PP 1999'!C1362</f>
        <v>51.155115511551152</v>
      </c>
      <c r="F375" s="7">
        <f>+'BRL e USD Chart 99'!F375</f>
        <v>4.7398240114943171</v>
      </c>
      <c r="G375" s="7"/>
      <c r="H375" s="7"/>
      <c r="I375" s="7"/>
      <c r="J375" s="7"/>
      <c r="K375" s="7"/>
    </row>
    <row r="376" spans="1:11" x14ac:dyDescent="0.3">
      <c r="A376" s="1">
        <v>26999</v>
      </c>
      <c r="B376" s="1"/>
      <c r="C376" s="1">
        <v>45870</v>
      </c>
      <c r="D376" s="7">
        <f>+USDBRL!D873</f>
        <v>5.4466000000000001</v>
      </c>
      <c r="E376" s="7">
        <f>+'USD PP 1999'!C1363</f>
        <v>50.990099009900987</v>
      </c>
      <c r="F376" s="7">
        <f>+'BRL e USD Chart 99'!F376</f>
        <v>4.7193372689362487</v>
      </c>
      <c r="G376" s="7"/>
      <c r="H376" s="7"/>
      <c r="I376" s="7"/>
      <c r="J376" s="7"/>
      <c r="K376" s="7"/>
    </row>
    <row r="377" spans="1:11" x14ac:dyDescent="0.3">
      <c r="A377" s="1">
        <v>27030</v>
      </c>
      <c r="B377" s="1"/>
      <c r="C377" s="1">
        <v>45901</v>
      </c>
      <c r="D377" s="7">
        <f>+USDBRL!D874</f>
        <v>5.3670999999999998</v>
      </c>
      <c r="E377" s="7">
        <f>+'USD PP 1999'!C1364</f>
        <v>50.82508250825083</v>
      </c>
      <c r="F377" s="7">
        <f>+'BRL e USD Chart 99'!F377</f>
        <v>4.7266438415882206</v>
      </c>
      <c r="G377" s="7"/>
      <c r="H377" s="7"/>
      <c r="I377" s="7"/>
      <c r="J377" s="7"/>
      <c r="K377" s="7"/>
    </row>
    <row r="378" spans="1:11" hidden="1" x14ac:dyDescent="0.3">
      <c r="A378" s="1">
        <v>27061</v>
      </c>
      <c r="B378" s="1"/>
      <c r="C378" s="1">
        <v>45931</v>
      </c>
      <c r="D378" s="7">
        <f>+USDBRL!D875</f>
        <v>5.3852000000000002</v>
      </c>
      <c r="E378" s="7">
        <f>+'USD PP 1999'!C1365</f>
        <v>0</v>
      </c>
      <c r="F378" s="7"/>
      <c r="G378" s="7"/>
      <c r="H378" s="7"/>
      <c r="I378" s="7"/>
      <c r="J378" s="7"/>
      <c r="K378" s="7"/>
    </row>
    <row r="379" spans="1:11" x14ac:dyDescent="0.3">
      <c r="A379" s="1">
        <v>27089</v>
      </c>
      <c r="B379" s="1"/>
      <c r="C379" s="1">
        <v>45962</v>
      </c>
      <c r="D379" s="7">
        <f>+USDBRL!D876</f>
        <v>5.3406000000000002</v>
      </c>
      <c r="E379" s="7">
        <f>+'USD PP 1999'!C1366</f>
        <v>50.990099009900987</v>
      </c>
      <c r="F379" s="7">
        <f>+'BRL e USD Chart 99'!F379</f>
        <v>4.7548011430882173</v>
      </c>
      <c r="G379" s="7"/>
      <c r="H379" s="7"/>
      <c r="I379" s="7"/>
      <c r="J379" s="7"/>
      <c r="K379" s="7"/>
    </row>
    <row r="380" spans="1:11" x14ac:dyDescent="0.3">
      <c r="A380" s="1">
        <v>27120</v>
      </c>
      <c r="B380" s="1"/>
      <c r="C380" s="1">
        <v>45992</v>
      </c>
      <c r="D380" s="7">
        <f>+USDBRL!D877</f>
        <v>5.4527999999999999</v>
      </c>
      <c r="E380" s="7">
        <f>+'USD PP 1999'!C1367</f>
        <v>50.990099009900987</v>
      </c>
      <c r="F380" s="7">
        <f>+'BRL e USD Chart 99'!F380</f>
        <v>4.7704919868604092</v>
      </c>
      <c r="G380" s="7"/>
      <c r="H380" s="7"/>
      <c r="I380" s="7"/>
      <c r="J380" s="7"/>
      <c r="K380" s="7"/>
    </row>
    <row r="381" spans="1:11" x14ac:dyDescent="0.3">
      <c r="A381" s="1">
        <v>27150</v>
      </c>
      <c r="B381" s="1"/>
      <c r="C381" s="1">
        <v>46023</v>
      </c>
      <c r="D381" s="7">
        <f>+USDBRL!D878</f>
        <v>5.3376999999999999</v>
      </c>
      <c r="E381" s="7">
        <f>+'USD PP 1999'!C1368</f>
        <v>50.660066006600658</v>
      </c>
      <c r="F381" s="7">
        <f>+'BRL e USD Chart 99'!F381</f>
        <v>4.7552557456247051</v>
      </c>
      <c r="G381" s="7"/>
      <c r="H381" s="7"/>
      <c r="I381" s="7"/>
      <c r="J381" s="7"/>
      <c r="K381" s="7"/>
    </row>
    <row r="382" spans="1:11" x14ac:dyDescent="0.3">
      <c r="A382" s="1">
        <v>27181</v>
      </c>
      <c r="B382" s="1"/>
      <c r="C382" s="1">
        <v>46054</v>
      </c>
      <c r="D382" s="7">
        <f>+USDBRL!D879</f>
        <v>5.2003000000000004</v>
      </c>
      <c r="E382" s="7">
        <f>+'USD PP 1999'!C1369</f>
        <v>50.495049504950494</v>
      </c>
      <c r="F382" s="7">
        <f>+'BRL e USD Chart 99'!F382</f>
        <v>4.7729446774211324</v>
      </c>
      <c r="G382" s="7"/>
      <c r="H382" s="7"/>
      <c r="I382" s="7"/>
      <c r="J382" s="7"/>
      <c r="K382" s="7"/>
    </row>
    <row r="383" spans="1:11" x14ac:dyDescent="0.3">
      <c r="A383" s="1">
        <v>27211</v>
      </c>
      <c r="B383" s="1"/>
      <c r="C383" s="1">
        <v>46082</v>
      </c>
      <c r="D383" s="7">
        <f>+USDBRL!D880</f>
        <v>5.2313000000000001</v>
      </c>
      <c r="E383" s="7">
        <f>+'USD PP 1999'!C1370</f>
        <v>50</v>
      </c>
      <c r="F383" s="7">
        <f>+'BRL e USD Chart 99'!F383</f>
        <v>4.7677412318512378</v>
      </c>
      <c r="G383" s="7"/>
      <c r="H383" s="7"/>
      <c r="I383" s="7"/>
      <c r="J383" s="7"/>
      <c r="K383" s="7"/>
    </row>
    <row r="384" spans="1:11" x14ac:dyDescent="0.3">
      <c r="A384" s="1">
        <v>27242</v>
      </c>
      <c r="B384" s="1"/>
      <c r="C384" s="1">
        <v>46113</v>
      </c>
      <c r="D384" s="7">
        <f>+USDBRL!D881</f>
        <v>5.0327999999999999</v>
      </c>
      <c r="E384" s="7">
        <f>+'USD PP 1999'!C1371</f>
        <v>49.504950495049506</v>
      </c>
      <c r="F384" s="7">
        <f>+'BRL e USD Chart 99'!F384</f>
        <v>4.7620765888034926</v>
      </c>
      <c r="G384" s="7"/>
      <c r="H384" s="7"/>
      <c r="I384" s="7"/>
      <c r="J384" s="7"/>
      <c r="K384" s="7"/>
    </row>
    <row r="385" spans="1:11" x14ac:dyDescent="0.3">
      <c r="A385" s="1">
        <v>27273</v>
      </c>
      <c r="B385" s="1"/>
      <c r="C385" s="1">
        <v>46143</v>
      </c>
      <c r="D385" s="7">
        <f>+USDBRL!D882</f>
        <v>4.9833999999999996</v>
      </c>
      <c r="E385" s="7">
        <f>+'USD PP 1999'!C1372</f>
        <v>49.174917491749177</v>
      </c>
      <c r="F385" s="7">
        <f>+'BRL e USD Chart 99'!F385</f>
        <v>4.7719563103663969</v>
      </c>
      <c r="G385" s="7"/>
      <c r="H385" s="7"/>
      <c r="I385" s="7"/>
      <c r="J385" s="7"/>
      <c r="K385" s="7"/>
    </row>
    <row r="386" spans="1:11" x14ac:dyDescent="0.3">
      <c r="A386" s="1">
        <v>27303</v>
      </c>
      <c r="B386" s="1"/>
      <c r="C386" s="1">
        <v>46174</v>
      </c>
      <c r="D386" s="7">
        <f>+USDBRL!D883</f>
        <v>5.1273</v>
      </c>
      <c r="E386" s="7">
        <f>+'USD PP 1999'!C1373</f>
        <v>49.339933993399335</v>
      </c>
      <c r="F386" s="7">
        <f>+'BRL e USD Chart 99'!F386</f>
        <v>4.8301037189375444</v>
      </c>
      <c r="G386" s="7"/>
      <c r="H386" s="7"/>
      <c r="I386" s="7"/>
      <c r="J386" s="7"/>
      <c r="K386" s="7"/>
    </row>
    <row r="387" spans="1:11" x14ac:dyDescent="0.3">
      <c r="A387" s="1">
        <v>27334</v>
      </c>
      <c r="B387" s="1"/>
      <c r="C387" s="1">
        <v>46204</v>
      </c>
      <c r="D387" s="7">
        <f>+USDBRL!D884</f>
        <v>5.1135999999999999</v>
      </c>
      <c r="E387" s="7">
        <f>+'USD PP 1999'!C1374</f>
        <v>49.339933993399335</v>
      </c>
      <c r="F387" s="7">
        <f>+'BRL e USD Chart 99'!F387</f>
        <v>4.8726086316641943</v>
      </c>
      <c r="G387" s="7"/>
      <c r="H387" s="7"/>
      <c r="I387" s="7"/>
      <c r="J387" s="7"/>
      <c r="K387" s="7"/>
    </row>
    <row r="388" spans="1:11" x14ac:dyDescent="0.3">
      <c r="A388" s="1">
        <v>27364</v>
      </c>
      <c r="B388" s="1"/>
      <c r="C388" s="1">
        <v>46235</v>
      </c>
      <c r="D388" s="7">
        <f>+USDBRL!D885</f>
        <v>5.1528999999999998</v>
      </c>
      <c r="E388" s="7">
        <f>+'USD PP 1999'!C1375</f>
        <v>49.339933993399335</v>
      </c>
      <c r="F388" s="7">
        <f>+'BRL e USD Chart 99'!F388</f>
        <v>4.915487587622839</v>
      </c>
      <c r="G388" s="7"/>
      <c r="H388" s="7"/>
      <c r="I388" s="7"/>
      <c r="J388" s="7"/>
      <c r="K388" s="7"/>
    </row>
    <row r="389" spans="1:11" x14ac:dyDescent="0.3">
      <c r="A389" s="1">
        <v>27395</v>
      </c>
      <c r="B389" s="1"/>
      <c r="C389" s="1">
        <v>46266</v>
      </c>
      <c r="D389" s="7">
        <f>+USDBRL!D886</f>
        <v>5.1444000000000001</v>
      </c>
      <c r="E389" s="7"/>
      <c r="G389" s="7"/>
      <c r="H389" s="7"/>
      <c r="I389" s="7"/>
      <c r="J389" s="7"/>
      <c r="K389" s="7"/>
    </row>
    <row r="390" spans="1:11" x14ac:dyDescent="0.3">
      <c r="A390" s="1">
        <v>27426</v>
      </c>
      <c r="B390" s="1"/>
      <c r="C390" s="1">
        <v>46296</v>
      </c>
      <c r="D390" s="7">
        <f>+USDBRL!D887</f>
        <v>4.9855999999999998</v>
      </c>
      <c r="E390" s="7"/>
      <c r="G390" s="7"/>
      <c r="H390" s="7"/>
      <c r="I390" s="7"/>
      <c r="J390" s="7"/>
      <c r="K390" s="7"/>
    </row>
    <row r="391" spans="1:11" x14ac:dyDescent="0.3">
      <c r="A391" s="1">
        <v>27454</v>
      </c>
      <c r="B391" s="1"/>
      <c r="C391" s="8"/>
      <c r="D391" s="7"/>
      <c r="E391" s="7"/>
      <c r="G391" s="7"/>
      <c r="H391" s="7"/>
      <c r="I391" s="7"/>
      <c r="J391" s="7"/>
      <c r="K391" s="7"/>
    </row>
    <row r="392" spans="1:11" x14ac:dyDescent="0.3">
      <c r="A392" s="1">
        <v>27485</v>
      </c>
      <c r="B392" s="1"/>
      <c r="C392" s="8"/>
      <c r="D392" s="7"/>
      <c r="E392" s="7"/>
      <c r="G392" s="7"/>
      <c r="H392" s="7"/>
      <c r="I392" s="7"/>
      <c r="J392" s="7"/>
      <c r="K392" s="7"/>
    </row>
    <row r="393" spans="1:11" x14ac:dyDescent="0.3">
      <c r="A393" s="1">
        <v>27515</v>
      </c>
      <c r="B393" s="1"/>
      <c r="C393" s="8"/>
      <c r="D393" s="7"/>
      <c r="E393" s="7"/>
      <c r="G393" s="7"/>
      <c r="H393" s="7"/>
      <c r="I393" s="7"/>
      <c r="J393" s="7"/>
      <c r="K393" s="7"/>
    </row>
    <row r="394" spans="1:11" x14ac:dyDescent="0.3">
      <c r="A394" s="1">
        <v>27546</v>
      </c>
      <c r="B394" s="1"/>
      <c r="C394" s="8"/>
      <c r="D394" s="7"/>
      <c r="E394" s="7"/>
      <c r="G394" s="7"/>
      <c r="H394" s="7"/>
      <c r="I394" s="7"/>
      <c r="J394" s="7"/>
      <c r="K394" s="7"/>
    </row>
    <row r="395" spans="1:11" x14ac:dyDescent="0.3">
      <c r="A395" s="1">
        <v>27576</v>
      </c>
      <c r="B395" s="1"/>
      <c r="C395" s="8"/>
      <c r="D395" s="7"/>
      <c r="E395" s="7"/>
      <c r="G395" s="7"/>
      <c r="H395" s="7"/>
      <c r="I395" s="7"/>
      <c r="J395" s="7"/>
      <c r="K395" s="7"/>
    </row>
    <row r="396" spans="1:11" x14ac:dyDescent="0.3">
      <c r="A396" s="1">
        <v>27607</v>
      </c>
      <c r="B396" s="1"/>
      <c r="C396" s="8"/>
      <c r="D396" s="7"/>
      <c r="E396" s="7"/>
      <c r="G396" s="7"/>
      <c r="H396" s="7"/>
      <c r="I396" s="7"/>
      <c r="J396" s="7"/>
      <c r="K396" s="7"/>
    </row>
    <row r="397" spans="1:11" x14ac:dyDescent="0.3">
      <c r="A397" s="1">
        <v>27638</v>
      </c>
      <c r="B397" s="1"/>
      <c r="C397" s="8"/>
      <c r="D397" s="7"/>
      <c r="E397" s="7"/>
      <c r="G397" s="7"/>
      <c r="H397" s="7"/>
      <c r="I397" s="7"/>
      <c r="J397" s="7"/>
      <c r="K397" s="7"/>
    </row>
    <row r="398" spans="1:11" x14ac:dyDescent="0.3">
      <c r="A398" s="1">
        <v>27668</v>
      </c>
      <c r="B398" s="1"/>
      <c r="C398" s="8"/>
      <c r="D398" s="7"/>
      <c r="E398" s="7"/>
      <c r="G398" s="7"/>
      <c r="H398" s="7"/>
      <c r="I398" s="7"/>
      <c r="J398" s="7"/>
      <c r="K398" s="7"/>
    </row>
    <row r="399" spans="1:11" x14ac:dyDescent="0.3">
      <c r="A399" s="1">
        <v>27699</v>
      </c>
      <c r="B399" s="1"/>
      <c r="C399" s="8"/>
      <c r="D399" s="7"/>
      <c r="E399" s="7"/>
      <c r="G399" s="7"/>
      <c r="H399" s="7"/>
      <c r="I399" s="7"/>
      <c r="J399" s="7"/>
      <c r="K399" s="7"/>
    </row>
    <row r="400" spans="1:11" x14ac:dyDescent="0.3">
      <c r="A400" s="1">
        <v>27729</v>
      </c>
      <c r="B400" s="1"/>
      <c r="C400" s="8"/>
      <c r="D400" s="7"/>
      <c r="E400" s="7"/>
      <c r="G400" s="7"/>
      <c r="H400" s="7"/>
      <c r="I400" s="7"/>
      <c r="J400" s="7"/>
      <c r="K400" s="7"/>
    </row>
    <row r="401" spans="1:11" x14ac:dyDescent="0.3">
      <c r="A401" s="1">
        <v>27760</v>
      </c>
      <c r="B401" s="1"/>
      <c r="C401" s="8"/>
      <c r="D401" s="7"/>
      <c r="E401" s="7"/>
      <c r="G401" s="7"/>
      <c r="H401" s="7"/>
      <c r="I401" s="7"/>
      <c r="J401" s="7"/>
      <c r="K401" s="7"/>
    </row>
    <row r="402" spans="1:11" x14ac:dyDescent="0.3">
      <c r="A402" s="1">
        <v>27791</v>
      </c>
      <c r="B402" s="1"/>
      <c r="C402" s="8"/>
      <c r="D402" s="7"/>
      <c r="E402" s="7"/>
      <c r="G402" s="7"/>
      <c r="H402" s="7"/>
      <c r="I402" s="7"/>
      <c r="J402" s="7"/>
      <c r="K402" s="7"/>
    </row>
    <row r="403" spans="1:11" x14ac:dyDescent="0.3">
      <c r="A403" s="1">
        <v>27820</v>
      </c>
      <c r="B403" s="1"/>
      <c r="C403" s="8"/>
      <c r="D403" s="7"/>
      <c r="E403" s="7"/>
      <c r="G403" s="7"/>
      <c r="H403" s="7"/>
      <c r="I403" s="7"/>
      <c r="J403" s="7"/>
      <c r="K403" s="7"/>
    </row>
    <row r="404" spans="1:11" x14ac:dyDescent="0.3">
      <c r="A404" s="1">
        <v>27851</v>
      </c>
      <c r="B404" s="1"/>
      <c r="C404" s="8"/>
      <c r="D404" s="7"/>
      <c r="E404" s="7"/>
      <c r="G404" s="7"/>
      <c r="H404" s="7"/>
      <c r="I404" s="7"/>
      <c r="J404" s="7"/>
      <c r="K404" s="7"/>
    </row>
    <row r="405" spans="1:11" x14ac:dyDescent="0.3">
      <c r="A405" s="1">
        <v>27881</v>
      </c>
      <c r="B405" s="1"/>
      <c r="C405" s="8"/>
      <c r="D405" s="7"/>
      <c r="E405" s="7"/>
      <c r="G405" s="7"/>
      <c r="H405" s="7"/>
      <c r="I405" s="7"/>
      <c r="J405" s="7"/>
      <c r="K405" s="7"/>
    </row>
    <row r="406" spans="1:11" x14ac:dyDescent="0.3">
      <c r="A406" s="1">
        <v>27912</v>
      </c>
      <c r="B406" s="1"/>
      <c r="C406" s="8"/>
      <c r="D406" s="7"/>
      <c r="E406" s="7"/>
      <c r="G406" s="7"/>
      <c r="H406" s="7"/>
      <c r="I406" s="7"/>
      <c r="J406" s="7"/>
      <c r="K406" s="7"/>
    </row>
    <row r="407" spans="1:11" x14ac:dyDescent="0.3">
      <c r="A407" s="1">
        <v>27942</v>
      </c>
      <c r="B407" s="1"/>
      <c r="C407" s="8"/>
      <c r="D407" s="7"/>
      <c r="E407" s="7"/>
      <c r="G407" s="7"/>
      <c r="H407" s="7"/>
      <c r="I407" s="7"/>
      <c r="J407" s="7"/>
      <c r="K407" s="7"/>
    </row>
    <row r="408" spans="1:11" x14ac:dyDescent="0.3">
      <c r="A408" s="1">
        <v>27973</v>
      </c>
      <c r="B408" s="1"/>
      <c r="C408" s="8"/>
      <c r="D408" s="7"/>
      <c r="E408" s="7"/>
      <c r="G408" s="7"/>
      <c r="H408" s="7"/>
      <c r="I408" s="7"/>
      <c r="J408" s="7"/>
      <c r="K408" s="7"/>
    </row>
    <row r="409" spans="1:11" x14ac:dyDescent="0.3">
      <c r="A409" s="1">
        <v>28004</v>
      </c>
      <c r="B409" s="1"/>
      <c r="C409" s="8"/>
      <c r="D409" s="7"/>
      <c r="E409" s="7"/>
      <c r="G409" s="7"/>
      <c r="H409" s="7"/>
      <c r="I409" s="7"/>
      <c r="J409" s="7"/>
      <c r="K409" s="7"/>
    </row>
    <row r="410" spans="1:11" x14ac:dyDescent="0.3">
      <c r="A410" s="1">
        <v>28034</v>
      </c>
      <c r="B410" s="1"/>
      <c r="C410" s="8"/>
      <c r="D410" s="7"/>
      <c r="E410" s="7"/>
      <c r="G410" s="7"/>
      <c r="H410" s="7"/>
      <c r="I410" s="7"/>
      <c r="J410" s="7"/>
      <c r="K410" s="7"/>
    </row>
    <row r="411" spans="1:11" x14ac:dyDescent="0.3">
      <c r="A411" s="1">
        <v>28065</v>
      </c>
      <c r="B411" s="1"/>
      <c r="C411" s="8"/>
      <c r="D411" s="7"/>
      <c r="E411" s="7"/>
      <c r="G411" s="7"/>
      <c r="H411" s="7"/>
      <c r="I411" s="7"/>
      <c r="J411" s="7"/>
      <c r="K411" s="7"/>
    </row>
    <row r="412" spans="1:11" x14ac:dyDescent="0.3">
      <c r="A412" s="1">
        <v>28095</v>
      </c>
      <c r="B412" s="1"/>
      <c r="C412" s="8"/>
      <c r="D412" s="7"/>
      <c r="E412" s="7"/>
      <c r="G412" s="7"/>
      <c r="H412" s="7"/>
      <c r="I412" s="7"/>
      <c r="J412" s="7"/>
      <c r="K412" s="7"/>
    </row>
    <row r="413" spans="1:11" x14ac:dyDescent="0.3">
      <c r="A413" s="1">
        <v>28126</v>
      </c>
      <c r="B413" s="1"/>
      <c r="C413" s="8"/>
      <c r="D413" s="7"/>
      <c r="E413" s="7"/>
      <c r="G413" s="7"/>
      <c r="H413" s="7"/>
      <c r="I413" s="7"/>
      <c r="J413" s="7"/>
      <c r="K413" s="7"/>
    </row>
    <row r="414" spans="1:11" x14ac:dyDescent="0.3">
      <c r="A414" s="1">
        <v>28157</v>
      </c>
      <c r="B414" s="1"/>
      <c r="C414" s="8"/>
      <c r="D414" s="7"/>
      <c r="E414" s="7"/>
      <c r="G414" s="7"/>
      <c r="H414" s="7"/>
      <c r="I414" s="7"/>
      <c r="J414" s="7"/>
      <c r="K414" s="7"/>
    </row>
    <row r="415" spans="1:11" x14ac:dyDescent="0.3">
      <c r="A415" s="1">
        <v>28185</v>
      </c>
      <c r="B415" s="1"/>
      <c r="C415" s="8"/>
      <c r="D415" s="7"/>
      <c r="E415" s="7"/>
      <c r="G415" s="7"/>
      <c r="H415" s="7"/>
      <c r="I415" s="7"/>
      <c r="J415" s="7"/>
      <c r="K415" s="7"/>
    </row>
    <row r="416" spans="1:11" x14ac:dyDescent="0.3">
      <c r="A416" s="1">
        <v>28216</v>
      </c>
      <c r="B416" s="1"/>
      <c r="C416" s="8"/>
      <c r="D416" s="7"/>
      <c r="E416" s="7"/>
      <c r="G416" s="7"/>
      <c r="H416" s="7"/>
      <c r="I416" s="7"/>
      <c r="J416" s="7"/>
      <c r="K416" s="7"/>
    </row>
    <row r="417" spans="1:11" x14ac:dyDescent="0.3">
      <c r="A417" s="1">
        <v>28246</v>
      </c>
      <c r="B417" s="1"/>
      <c r="C417" s="8"/>
      <c r="D417" s="7"/>
      <c r="E417" s="7"/>
      <c r="G417" s="7"/>
      <c r="H417" s="7"/>
      <c r="I417" s="7"/>
      <c r="J417" s="7"/>
      <c r="K417" s="7"/>
    </row>
    <row r="418" spans="1:11" x14ac:dyDescent="0.3">
      <c r="A418" s="1">
        <v>28277</v>
      </c>
      <c r="B418" s="1"/>
      <c r="C418" s="8"/>
      <c r="D418" s="7"/>
      <c r="E418" s="7"/>
      <c r="G418" s="7"/>
      <c r="H418" s="7"/>
      <c r="I418" s="7"/>
      <c r="J418" s="7"/>
      <c r="K418" s="7"/>
    </row>
    <row r="419" spans="1:11" x14ac:dyDescent="0.3">
      <c r="A419" s="1">
        <v>28307</v>
      </c>
      <c r="B419" s="1"/>
      <c r="C419" s="8"/>
      <c r="D419" s="7"/>
      <c r="E419" s="7"/>
      <c r="G419" s="7"/>
      <c r="H419" s="7"/>
      <c r="I419" s="7"/>
      <c r="J419" s="7"/>
      <c r="K419" s="7"/>
    </row>
    <row r="420" spans="1:11" x14ac:dyDescent="0.3">
      <c r="A420" s="1">
        <v>28338</v>
      </c>
      <c r="B420" s="1"/>
      <c r="C420" s="8"/>
      <c r="D420" s="7"/>
      <c r="E420" s="7"/>
      <c r="G420" s="7"/>
      <c r="H420" s="7"/>
      <c r="I420" s="7"/>
      <c r="J420" s="7"/>
      <c r="K420" s="7"/>
    </row>
    <row r="421" spans="1:11" x14ac:dyDescent="0.3">
      <c r="A421" s="1">
        <v>28369</v>
      </c>
      <c r="B421" s="1"/>
      <c r="C421" s="8"/>
      <c r="D421" s="7"/>
      <c r="E421" s="7"/>
      <c r="G421" s="7"/>
      <c r="H421" s="7"/>
      <c r="I421" s="7"/>
      <c r="J421" s="7"/>
      <c r="K421" s="7"/>
    </row>
    <row r="422" spans="1:11" x14ac:dyDescent="0.3">
      <c r="A422" s="1">
        <v>28399</v>
      </c>
      <c r="B422" s="1"/>
      <c r="C422" s="8"/>
      <c r="D422" s="7"/>
      <c r="E422" s="7"/>
      <c r="G422" s="7"/>
      <c r="H422" s="7"/>
      <c r="I422" s="7"/>
      <c r="J422" s="7"/>
      <c r="K422" s="7"/>
    </row>
    <row r="423" spans="1:11" x14ac:dyDescent="0.3">
      <c r="A423" s="1">
        <v>28430</v>
      </c>
      <c r="B423" s="1"/>
      <c r="C423" s="8"/>
      <c r="D423" s="7"/>
      <c r="E423" s="7"/>
      <c r="G423" s="7"/>
      <c r="H423" s="7"/>
      <c r="I423" s="7"/>
      <c r="J423" s="7"/>
      <c r="K423" s="7"/>
    </row>
    <row r="424" spans="1:11" x14ac:dyDescent="0.3">
      <c r="A424" s="1">
        <v>28460</v>
      </c>
      <c r="B424" s="1"/>
      <c r="C424" s="8"/>
      <c r="D424" s="7"/>
      <c r="E424" s="7"/>
      <c r="G424" s="7"/>
      <c r="H424" s="7"/>
      <c r="I424" s="7"/>
      <c r="J424" s="7"/>
      <c r="K424" s="7"/>
    </row>
    <row r="425" spans="1:11" x14ac:dyDescent="0.3">
      <c r="A425" s="1">
        <v>28491</v>
      </c>
      <c r="B425" s="1"/>
      <c r="C425" s="8"/>
      <c r="D425" s="7"/>
      <c r="E425" s="7"/>
      <c r="G425" s="7"/>
      <c r="H425" s="7"/>
      <c r="I425" s="7"/>
      <c r="J425" s="7"/>
      <c r="K425" s="7"/>
    </row>
    <row r="426" spans="1:11" x14ac:dyDescent="0.3">
      <c r="A426" s="1">
        <v>28522</v>
      </c>
      <c r="B426" s="1"/>
      <c r="C426" s="8"/>
      <c r="D426" s="7"/>
      <c r="E426" s="7"/>
      <c r="G426" s="7"/>
      <c r="H426" s="7"/>
      <c r="I426" s="7"/>
      <c r="J426" s="7"/>
      <c r="K426" s="7"/>
    </row>
    <row r="427" spans="1:11" x14ac:dyDescent="0.3">
      <c r="A427" s="1">
        <v>28550</v>
      </c>
      <c r="B427" s="1"/>
      <c r="C427" s="8"/>
      <c r="D427" s="7"/>
      <c r="E427" s="7"/>
      <c r="G427" s="7"/>
      <c r="H427" s="7"/>
      <c r="I427" s="7"/>
      <c r="J427" s="7"/>
      <c r="K427" s="7"/>
    </row>
    <row r="428" spans="1:11" x14ac:dyDescent="0.3">
      <c r="A428" s="1">
        <v>28581</v>
      </c>
      <c r="B428" s="1"/>
      <c r="C428" s="8"/>
      <c r="D428" s="7"/>
      <c r="E428" s="7"/>
      <c r="G428" s="7"/>
      <c r="H428" s="7"/>
      <c r="I428" s="7"/>
      <c r="J428" s="7"/>
      <c r="K428" s="7"/>
    </row>
    <row r="429" spans="1:11" x14ac:dyDescent="0.3">
      <c r="A429" s="1">
        <v>28611</v>
      </c>
      <c r="B429" s="1"/>
      <c r="C429" s="8"/>
      <c r="D429" s="7"/>
      <c r="E429" s="7"/>
      <c r="G429" s="7"/>
      <c r="H429" s="7"/>
      <c r="I429" s="7"/>
      <c r="J429" s="7"/>
      <c r="K429" s="7"/>
    </row>
    <row r="430" spans="1:11" x14ac:dyDescent="0.3">
      <c r="A430" s="1">
        <v>28642</v>
      </c>
      <c r="B430" s="1"/>
      <c r="C430" s="8"/>
      <c r="D430" s="7"/>
      <c r="E430" s="7"/>
      <c r="G430" s="7"/>
      <c r="H430" s="7"/>
      <c r="I430" s="7"/>
      <c r="J430" s="7"/>
      <c r="K430" s="7"/>
    </row>
    <row r="431" spans="1:11" x14ac:dyDescent="0.3">
      <c r="A431" s="1">
        <v>28672</v>
      </c>
      <c r="B431" s="1"/>
      <c r="C431" s="8"/>
      <c r="D431" s="7"/>
      <c r="E431" s="7"/>
      <c r="G431" s="7"/>
      <c r="H431" s="7"/>
      <c r="I431" s="7"/>
      <c r="J431" s="7"/>
      <c r="K431" s="7"/>
    </row>
    <row r="432" spans="1:11" x14ac:dyDescent="0.3">
      <c r="A432" s="1">
        <v>28703</v>
      </c>
      <c r="B432" s="1"/>
      <c r="C432" s="8"/>
      <c r="D432" s="7"/>
      <c r="E432" s="7"/>
      <c r="G432" s="7"/>
      <c r="H432" s="7"/>
      <c r="I432" s="7"/>
      <c r="J432" s="7"/>
      <c r="K432" s="7"/>
    </row>
    <row r="433" spans="1:11" x14ac:dyDescent="0.3">
      <c r="A433" s="1">
        <v>28734</v>
      </c>
      <c r="B433" s="1"/>
      <c r="C433" s="8"/>
      <c r="D433" s="7"/>
      <c r="E433" s="7"/>
      <c r="G433" s="7"/>
      <c r="H433" s="7"/>
      <c r="I433" s="7"/>
      <c r="J433" s="7"/>
      <c r="K433" s="7"/>
    </row>
    <row r="434" spans="1:11" x14ac:dyDescent="0.3">
      <c r="A434" s="1">
        <v>28764</v>
      </c>
      <c r="B434" s="1"/>
      <c r="C434" s="8"/>
      <c r="D434" s="7"/>
      <c r="E434" s="7"/>
      <c r="G434" s="7"/>
      <c r="H434" s="7"/>
      <c r="I434" s="7"/>
      <c r="J434" s="7"/>
      <c r="K434" s="7"/>
    </row>
    <row r="435" spans="1:11" x14ac:dyDescent="0.3">
      <c r="A435" s="1">
        <v>28795</v>
      </c>
      <c r="B435" s="1"/>
      <c r="C435" s="8"/>
      <c r="D435" s="7"/>
      <c r="E435" s="7"/>
      <c r="G435" s="7"/>
      <c r="H435" s="7"/>
      <c r="I435" s="7"/>
      <c r="J435" s="7"/>
      <c r="K435" s="7"/>
    </row>
    <row r="436" spans="1:11" x14ac:dyDescent="0.3">
      <c r="A436" s="1">
        <v>28825</v>
      </c>
      <c r="B436" s="1"/>
      <c r="C436" s="8"/>
      <c r="D436" s="7"/>
      <c r="E436" s="7"/>
      <c r="G436" s="7"/>
      <c r="H436" s="7"/>
      <c r="I436" s="7"/>
      <c r="J436" s="7"/>
      <c r="K436" s="7"/>
    </row>
    <row r="437" spans="1:11" x14ac:dyDescent="0.3">
      <c r="A437" s="1">
        <v>28856</v>
      </c>
      <c r="B437" s="1"/>
      <c r="C437" s="8"/>
      <c r="D437" s="7"/>
      <c r="E437" s="7"/>
      <c r="G437" s="7"/>
      <c r="H437" s="7"/>
      <c r="I437" s="7"/>
      <c r="J437" s="7"/>
      <c r="K437" s="7"/>
    </row>
    <row r="438" spans="1:11" x14ac:dyDescent="0.3">
      <c r="A438" s="1">
        <v>28887</v>
      </c>
      <c r="B438" s="1"/>
      <c r="C438" s="8"/>
      <c r="D438" s="7"/>
      <c r="E438" s="7"/>
      <c r="G438" s="7"/>
      <c r="H438" s="7"/>
      <c r="I438" s="7"/>
      <c r="J438" s="7"/>
      <c r="K438" s="7"/>
    </row>
    <row r="439" spans="1:11" x14ac:dyDescent="0.3">
      <c r="A439" s="1">
        <v>28915</v>
      </c>
      <c r="B439" s="1"/>
      <c r="C439" s="8"/>
      <c r="D439" s="7"/>
      <c r="E439" s="7"/>
      <c r="G439" s="7"/>
      <c r="H439" s="7"/>
      <c r="I439" s="7"/>
      <c r="J439" s="7"/>
      <c r="K439" s="7"/>
    </row>
    <row r="440" spans="1:11" x14ac:dyDescent="0.3">
      <c r="A440" s="1">
        <v>28946</v>
      </c>
      <c r="B440" s="1"/>
      <c r="C440" s="8"/>
      <c r="D440" s="7"/>
      <c r="E440" s="7"/>
      <c r="G440" s="7"/>
      <c r="H440" s="7"/>
      <c r="I440" s="7"/>
      <c r="J440" s="7"/>
      <c r="K440" s="7"/>
    </row>
    <row r="441" spans="1:11" x14ac:dyDescent="0.3">
      <c r="A441" s="1">
        <v>28976</v>
      </c>
      <c r="B441" s="1"/>
      <c r="C441" s="8"/>
      <c r="D441" s="7"/>
      <c r="E441" s="7"/>
      <c r="G441" s="7"/>
      <c r="H441" s="7"/>
      <c r="I441" s="7"/>
      <c r="J441" s="7"/>
      <c r="K441" s="7"/>
    </row>
    <row r="442" spans="1:11" x14ac:dyDescent="0.3">
      <c r="A442" s="1">
        <v>29007</v>
      </c>
      <c r="B442" s="1"/>
      <c r="C442" s="8"/>
      <c r="D442" s="7"/>
      <c r="E442" s="7"/>
      <c r="G442" s="7"/>
      <c r="H442" s="7"/>
      <c r="I442" s="7"/>
      <c r="J442" s="7"/>
      <c r="K442" s="7"/>
    </row>
    <row r="443" spans="1:11" x14ac:dyDescent="0.3">
      <c r="A443" s="1">
        <v>29037</v>
      </c>
      <c r="B443" s="1"/>
      <c r="C443" s="8"/>
      <c r="D443" s="7"/>
      <c r="E443" s="7"/>
      <c r="G443" s="7"/>
      <c r="H443" s="7"/>
      <c r="I443" s="7"/>
      <c r="J443" s="7"/>
      <c r="K443" s="7"/>
    </row>
    <row r="444" spans="1:11" x14ac:dyDescent="0.3">
      <c r="A444" s="1">
        <v>29068</v>
      </c>
      <c r="B444" s="1"/>
      <c r="C444" s="8"/>
      <c r="D444" s="7"/>
      <c r="E444" s="7"/>
      <c r="G444" s="7"/>
      <c r="H444" s="7"/>
      <c r="I444" s="7"/>
      <c r="J444" s="7"/>
      <c r="K444" s="7"/>
    </row>
    <row r="445" spans="1:11" x14ac:dyDescent="0.3">
      <c r="A445" s="1">
        <v>29099</v>
      </c>
      <c r="B445" s="1"/>
      <c r="C445" s="8"/>
      <c r="D445" s="7"/>
      <c r="E445" s="7"/>
      <c r="G445" s="7"/>
      <c r="H445" s="7"/>
      <c r="I445" s="7"/>
      <c r="J445" s="7"/>
      <c r="K445" s="7"/>
    </row>
    <row r="446" spans="1:11" x14ac:dyDescent="0.3">
      <c r="A446" s="1">
        <v>29129</v>
      </c>
      <c r="B446" s="1"/>
      <c r="C446" s="8"/>
      <c r="D446" s="7"/>
      <c r="E446" s="7"/>
      <c r="G446" s="7"/>
      <c r="H446" s="7"/>
      <c r="I446" s="7"/>
      <c r="J446" s="7"/>
      <c r="K446" s="7"/>
    </row>
    <row r="447" spans="1:11" x14ac:dyDescent="0.3">
      <c r="A447" s="1">
        <v>29160</v>
      </c>
      <c r="B447" s="1"/>
      <c r="C447" s="8"/>
      <c r="D447" s="7"/>
      <c r="E447" s="7"/>
      <c r="G447" s="7"/>
      <c r="H447" s="7"/>
      <c r="I447" s="7"/>
      <c r="J447" s="7"/>
      <c r="K447" s="7"/>
    </row>
    <row r="448" spans="1:11" x14ac:dyDescent="0.3">
      <c r="A448" s="1">
        <v>29190</v>
      </c>
      <c r="B448" s="1"/>
      <c r="C448" s="8"/>
      <c r="D448" s="7"/>
      <c r="E448" s="7"/>
      <c r="G448" s="7"/>
      <c r="H448" s="7"/>
      <c r="I448" s="7"/>
      <c r="J448" s="7"/>
      <c r="K448" s="7"/>
    </row>
    <row r="449" spans="1:11" x14ac:dyDescent="0.3">
      <c r="A449" s="1">
        <v>29221</v>
      </c>
      <c r="B449" s="1"/>
      <c r="C449" s="8"/>
      <c r="D449" s="7"/>
      <c r="E449" s="7"/>
      <c r="G449" s="7"/>
      <c r="H449" s="7"/>
      <c r="I449" s="7"/>
      <c r="J449" s="7"/>
      <c r="K449" s="7"/>
    </row>
    <row r="450" spans="1:11" x14ac:dyDescent="0.3">
      <c r="A450" s="1">
        <v>29252</v>
      </c>
      <c r="B450" s="1"/>
      <c r="C450" s="8"/>
      <c r="D450" s="7"/>
      <c r="E450" s="7"/>
      <c r="G450" s="7"/>
      <c r="H450" s="7"/>
      <c r="I450" s="7"/>
      <c r="J450" s="7"/>
      <c r="K450" s="7"/>
    </row>
    <row r="451" spans="1:11" x14ac:dyDescent="0.3">
      <c r="A451" s="1">
        <v>29281</v>
      </c>
      <c r="B451" s="1"/>
      <c r="C451" s="8"/>
      <c r="D451" s="7"/>
      <c r="E451" s="7"/>
      <c r="G451" s="7"/>
      <c r="H451" s="7"/>
      <c r="I451" s="7"/>
      <c r="J451" s="7"/>
      <c r="K451" s="7"/>
    </row>
    <row r="452" spans="1:11" x14ac:dyDescent="0.3">
      <c r="A452" s="1">
        <v>29312</v>
      </c>
      <c r="B452" s="1"/>
      <c r="C452" s="8"/>
      <c r="D452" s="7"/>
      <c r="E452" s="7"/>
      <c r="G452" s="7"/>
      <c r="H452" s="7"/>
      <c r="I452" s="7"/>
      <c r="J452" s="7"/>
      <c r="K452" s="7"/>
    </row>
    <row r="453" spans="1:11" x14ac:dyDescent="0.3">
      <c r="A453" s="1">
        <v>29342</v>
      </c>
      <c r="B453" s="1"/>
      <c r="C453" s="8"/>
      <c r="D453" s="7"/>
      <c r="E453" s="7"/>
      <c r="G453" s="7"/>
      <c r="H453" s="7"/>
      <c r="I453" s="7"/>
      <c r="J453" s="7"/>
      <c r="K453" s="7"/>
    </row>
    <row r="454" spans="1:11" x14ac:dyDescent="0.3">
      <c r="A454" s="1">
        <v>29373</v>
      </c>
      <c r="B454" s="1"/>
      <c r="C454" s="8"/>
      <c r="D454" s="7"/>
      <c r="E454" s="7"/>
      <c r="G454" s="7"/>
      <c r="H454" s="7"/>
      <c r="I454" s="7"/>
      <c r="J454" s="7"/>
      <c r="K454" s="7"/>
    </row>
    <row r="455" spans="1:11" x14ac:dyDescent="0.3">
      <c r="A455" s="1">
        <v>29403</v>
      </c>
      <c r="B455" s="1"/>
      <c r="C455" s="8"/>
      <c r="D455" s="7"/>
      <c r="E455" s="7"/>
      <c r="G455" s="7"/>
      <c r="H455" s="7"/>
      <c r="I455" s="7"/>
      <c r="J455" s="7"/>
      <c r="K455" s="7"/>
    </row>
    <row r="456" spans="1:11" x14ac:dyDescent="0.3">
      <c r="A456" s="1">
        <v>29434</v>
      </c>
      <c r="B456" s="1"/>
      <c r="C456" s="8"/>
      <c r="D456" s="7"/>
      <c r="E456" s="7"/>
      <c r="G456" s="7"/>
      <c r="H456" s="7"/>
      <c r="I456" s="7"/>
      <c r="J456" s="7"/>
      <c r="K456" s="7"/>
    </row>
    <row r="457" spans="1:11" x14ac:dyDescent="0.3">
      <c r="A457" s="1">
        <v>29465</v>
      </c>
      <c r="B457" s="1"/>
      <c r="C457" s="8"/>
      <c r="D457" s="7"/>
      <c r="E457" s="7"/>
      <c r="G457" s="7"/>
      <c r="H457" s="7"/>
      <c r="I457" s="7"/>
      <c r="J457" s="7"/>
      <c r="K457" s="7"/>
    </row>
    <row r="458" spans="1:11" x14ac:dyDescent="0.3">
      <c r="A458" s="1">
        <v>29495</v>
      </c>
      <c r="B458" s="1"/>
      <c r="C458" s="8"/>
      <c r="D458" s="7"/>
      <c r="E458" s="7"/>
      <c r="G458" s="7"/>
      <c r="H458" s="7"/>
      <c r="I458" s="7"/>
      <c r="J458" s="7"/>
      <c r="K458" s="7"/>
    </row>
    <row r="459" spans="1:11" x14ac:dyDescent="0.3">
      <c r="A459" s="1">
        <v>29526</v>
      </c>
      <c r="B459" s="1"/>
      <c r="C459" s="8"/>
      <c r="D459" s="7"/>
      <c r="E459" s="7"/>
      <c r="G459" s="7"/>
      <c r="H459" s="7"/>
      <c r="I459" s="7"/>
      <c r="J459" s="7"/>
      <c r="K459" s="7"/>
    </row>
    <row r="460" spans="1:11" x14ac:dyDescent="0.3">
      <c r="A460" s="1">
        <v>29556</v>
      </c>
      <c r="B460" s="1"/>
      <c r="C460" s="8"/>
      <c r="D460" s="7"/>
      <c r="E460" s="7"/>
      <c r="G460" s="7"/>
      <c r="H460" s="7"/>
      <c r="I460" s="7"/>
      <c r="J460" s="7"/>
      <c r="K460" s="7"/>
    </row>
    <row r="461" spans="1:11" x14ac:dyDescent="0.3">
      <c r="A461" s="1">
        <v>29587</v>
      </c>
      <c r="B461" s="1"/>
      <c r="C461" s="8"/>
      <c r="D461" s="7"/>
      <c r="E461" s="7"/>
      <c r="G461" s="7"/>
      <c r="H461" s="7"/>
      <c r="I461" s="7"/>
      <c r="J461" s="7"/>
      <c r="K461" s="7"/>
    </row>
    <row r="462" spans="1:11" x14ac:dyDescent="0.3">
      <c r="A462" s="1">
        <v>29618</v>
      </c>
      <c r="B462" s="1"/>
      <c r="C462" s="8"/>
      <c r="D462" s="7"/>
      <c r="E462" s="7"/>
      <c r="G462" s="7"/>
      <c r="H462" s="7"/>
      <c r="I462" s="7"/>
      <c r="J462" s="7"/>
      <c r="K462" s="7"/>
    </row>
    <row r="463" spans="1:11" x14ac:dyDescent="0.3">
      <c r="A463" s="1">
        <v>29646</v>
      </c>
      <c r="B463" s="1"/>
      <c r="C463" s="8"/>
      <c r="D463" s="7"/>
      <c r="E463" s="7"/>
      <c r="G463" s="7"/>
      <c r="H463" s="7"/>
      <c r="I463" s="7"/>
      <c r="J463" s="7"/>
      <c r="K463" s="7"/>
    </row>
    <row r="464" spans="1:11" x14ac:dyDescent="0.3">
      <c r="A464" s="1">
        <v>29677</v>
      </c>
      <c r="B464" s="1"/>
      <c r="C464" s="8"/>
      <c r="D464" s="7"/>
      <c r="E464" s="7"/>
      <c r="G464" s="7"/>
      <c r="H464" s="7"/>
      <c r="I464" s="7"/>
      <c r="J464" s="7"/>
      <c r="K464" s="7"/>
    </row>
    <row r="465" spans="1:11" x14ac:dyDescent="0.3">
      <c r="A465" s="1">
        <v>29707</v>
      </c>
      <c r="B465" s="1"/>
      <c r="C465" s="8"/>
      <c r="D465" s="7"/>
      <c r="E465" s="7"/>
      <c r="G465" s="7"/>
      <c r="H465" s="7"/>
      <c r="I465" s="7"/>
      <c r="J465" s="7"/>
      <c r="K465" s="7"/>
    </row>
    <row r="466" spans="1:11" x14ac:dyDescent="0.3">
      <c r="A466" s="1">
        <v>29738</v>
      </c>
      <c r="B466" s="1"/>
      <c r="C466" s="8"/>
      <c r="D466" s="7"/>
      <c r="E466" s="7"/>
      <c r="G466" s="7"/>
      <c r="H466" s="7"/>
      <c r="I466" s="7"/>
      <c r="J466" s="7"/>
      <c r="K466" s="7"/>
    </row>
    <row r="467" spans="1:11" x14ac:dyDescent="0.3">
      <c r="A467" s="1">
        <v>29768</v>
      </c>
      <c r="B467" s="1"/>
      <c r="C467" s="8"/>
      <c r="D467" s="7"/>
      <c r="E467" s="7"/>
      <c r="G467" s="7"/>
      <c r="H467" s="7"/>
      <c r="I467" s="7"/>
      <c r="J467" s="7"/>
      <c r="K467" s="7"/>
    </row>
    <row r="468" spans="1:11" x14ac:dyDescent="0.3">
      <c r="A468" s="1">
        <v>29799</v>
      </c>
      <c r="B468" s="1"/>
      <c r="C468" s="8"/>
      <c r="D468" s="7"/>
      <c r="E468" s="7"/>
      <c r="G468" s="7"/>
      <c r="H468" s="7"/>
      <c r="I468" s="7"/>
      <c r="J468" s="7"/>
      <c r="K468" s="7"/>
    </row>
    <row r="469" spans="1:11" x14ac:dyDescent="0.3">
      <c r="A469" s="1">
        <v>29830</v>
      </c>
      <c r="B469" s="1"/>
      <c r="C469" s="8"/>
      <c r="D469" s="7"/>
      <c r="E469" s="7"/>
      <c r="G469" s="7"/>
      <c r="H469" s="7"/>
      <c r="I469" s="7"/>
      <c r="J469" s="7"/>
      <c r="K469" s="7"/>
    </row>
    <row r="470" spans="1:11" x14ac:dyDescent="0.3">
      <c r="A470" s="1">
        <v>29860</v>
      </c>
      <c r="B470" s="1"/>
      <c r="C470" s="8"/>
      <c r="D470" s="7"/>
      <c r="E470" s="7"/>
      <c r="G470" s="7"/>
      <c r="H470" s="7"/>
      <c r="I470" s="7"/>
      <c r="J470" s="7"/>
      <c r="K470" s="7"/>
    </row>
    <row r="471" spans="1:11" x14ac:dyDescent="0.3">
      <c r="A471" s="1">
        <v>29891</v>
      </c>
      <c r="B471" s="1"/>
      <c r="C471" s="8"/>
      <c r="D471" s="7"/>
      <c r="E471" s="7"/>
      <c r="G471" s="7"/>
      <c r="H471" s="7"/>
      <c r="I471" s="7"/>
      <c r="J471" s="7"/>
      <c r="K471" s="7"/>
    </row>
    <row r="472" spans="1:11" x14ac:dyDescent="0.3">
      <c r="A472" s="1">
        <v>29921</v>
      </c>
      <c r="B472" s="1"/>
      <c r="C472" s="8"/>
      <c r="D472" s="7"/>
      <c r="E472" s="7"/>
      <c r="G472" s="7"/>
      <c r="H472" s="7"/>
      <c r="I472" s="7"/>
      <c r="J472" s="7"/>
      <c r="K472" s="7"/>
    </row>
    <row r="473" spans="1:11" x14ac:dyDescent="0.3">
      <c r="A473" s="1">
        <v>29952</v>
      </c>
      <c r="B473" s="1"/>
      <c r="C473" s="8"/>
      <c r="D473" s="7"/>
      <c r="E473" s="7"/>
      <c r="G473" s="7"/>
      <c r="H473" s="7"/>
      <c r="I473" s="7"/>
      <c r="J473" s="7"/>
      <c r="K473" s="7"/>
    </row>
    <row r="474" spans="1:11" x14ac:dyDescent="0.3">
      <c r="A474" s="1">
        <v>29983</v>
      </c>
      <c r="B474" s="1"/>
      <c r="C474" s="8"/>
      <c r="D474" s="7"/>
      <c r="E474" s="7"/>
      <c r="G474" s="7"/>
      <c r="H474" s="7"/>
      <c r="I474" s="7"/>
      <c r="J474" s="7"/>
      <c r="K474" s="7"/>
    </row>
    <row r="475" spans="1:11" x14ac:dyDescent="0.3">
      <c r="A475" s="1">
        <v>30011</v>
      </c>
      <c r="B475" s="1"/>
      <c r="C475" s="8"/>
      <c r="D475" s="7"/>
      <c r="E475" s="7"/>
      <c r="G475" s="7"/>
      <c r="H475" s="7"/>
      <c r="I475" s="7"/>
      <c r="J475" s="7"/>
      <c r="K475" s="7"/>
    </row>
    <row r="476" spans="1:11" x14ac:dyDescent="0.3">
      <c r="A476" s="1">
        <v>30042</v>
      </c>
      <c r="B476" s="1"/>
      <c r="C476" s="8"/>
      <c r="D476" s="7"/>
      <c r="E476" s="7"/>
      <c r="G476" s="7"/>
      <c r="H476" s="7"/>
      <c r="I476" s="7"/>
      <c r="J476" s="7"/>
      <c r="K476" s="7"/>
    </row>
    <row r="477" spans="1:11" x14ac:dyDescent="0.3">
      <c r="A477" s="1">
        <v>30072</v>
      </c>
      <c r="B477" s="1"/>
      <c r="C477" s="8"/>
      <c r="D477" s="7"/>
      <c r="E477" s="7"/>
      <c r="G477" s="7"/>
      <c r="H477" s="7"/>
      <c r="I477" s="7"/>
      <c r="J477" s="7"/>
      <c r="K477" s="7"/>
    </row>
    <row r="478" spans="1:11" x14ac:dyDescent="0.3">
      <c r="A478" s="1">
        <v>30103</v>
      </c>
      <c r="B478" s="1"/>
      <c r="C478" s="8"/>
      <c r="D478" s="7"/>
      <c r="E478" s="7"/>
      <c r="G478" s="7"/>
      <c r="H478" s="7"/>
      <c r="I478" s="7"/>
      <c r="J478" s="7"/>
      <c r="K478" s="7"/>
    </row>
    <row r="479" spans="1:11" x14ac:dyDescent="0.3">
      <c r="A479" s="1">
        <v>30133</v>
      </c>
      <c r="B479" s="1"/>
      <c r="C479" s="8"/>
      <c r="D479" s="7"/>
      <c r="E479" s="7"/>
      <c r="G479" s="7"/>
      <c r="H479" s="7"/>
      <c r="I479" s="7"/>
      <c r="J479" s="7"/>
      <c r="K479" s="7"/>
    </row>
    <row r="480" spans="1:11" x14ac:dyDescent="0.3">
      <c r="A480" s="1">
        <v>30164</v>
      </c>
      <c r="B480" s="1"/>
      <c r="C480" s="8"/>
      <c r="D480" s="7"/>
      <c r="E480" s="7"/>
      <c r="G480" s="7"/>
      <c r="H480" s="7"/>
      <c r="I480" s="7"/>
      <c r="J480" s="7"/>
      <c r="K480" s="7"/>
    </row>
    <row r="481" spans="1:11" x14ac:dyDescent="0.3">
      <c r="A481" s="1">
        <v>30195</v>
      </c>
      <c r="B481" s="1"/>
      <c r="C481" s="8"/>
      <c r="D481" s="7"/>
      <c r="E481" s="7"/>
      <c r="G481" s="7"/>
      <c r="H481" s="7"/>
      <c r="I481" s="7"/>
      <c r="J481" s="7"/>
      <c r="K481" s="7"/>
    </row>
    <row r="482" spans="1:11" x14ac:dyDescent="0.3">
      <c r="A482" s="1">
        <v>30225</v>
      </c>
      <c r="B482" s="1"/>
      <c r="C482" s="8"/>
      <c r="D482" s="7"/>
      <c r="E482" s="7"/>
      <c r="G482" s="7"/>
      <c r="H482" s="7"/>
      <c r="I482" s="7"/>
      <c r="J482" s="7"/>
      <c r="K482" s="7"/>
    </row>
    <row r="483" spans="1:11" x14ac:dyDescent="0.3">
      <c r="A483" s="1">
        <v>30256</v>
      </c>
      <c r="B483" s="1"/>
      <c r="C483" s="8"/>
      <c r="D483" s="7"/>
      <c r="E483" s="7"/>
      <c r="G483" s="7"/>
      <c r="H483" s="7"/>
      <c r="I483" s="7"/>
      <c r="J483" s="7"/>
      <c r="K483" s="7"/>
    </row>
    <row r="484" spans="1:11" x14ac:dyDescent="0.3">
      <c r="A484" s="1">
        <v>30286</v>
      </c>
      <c r="B484" s="1"/>
      <c r="C484" s="8"/>
      <c r="D484" s="7"/>
      <c r="E484" s="7"/>
      <c r="G484" s="7"/>
      <c r="H484" s="7"/>
      <c r="I484" s="7"/>
      <c r="J484" s="7"/>
      <c r="K484" s="7"/>
    </row>
    <row r="485" spans="1:11" x14ac:dyDescent="0.3">
      <c r="A485" s="1">
        <v>30317</v>
      </c>
      <c r="B485" s="1"/>
      <c r="C485" s="8"/>
      <c r="D485" s="7"/>
      <c r="E485" s="7"/>
      <c r="G485" s="7"/>
      <c r="H485" s="7"/>
      <c r="I485" s="7"/>
      <c r="J485" s="7"/>
      <c r="K485" s="7"/>
    </row>
    <row r="486" spans="1:11" x14ac:dyDescent="0.3">
      <c r="A486" s="1">
        <v>30348</v>
      </c>
      <c r="B486" s="1"/>
      <c r="C486" s="8"/>
      <c r="D486" s="7"/>
      <c r="E486" s="7"/>
      <c r="G486" s="7"/>
      <c r="H486" s="7"/>
      <c r="I486" s="7"/>
      <c r="J486" s="7"/>
      <c r="K486" s="7"/>
    </row>
    <row r="487" spans="1:11" x14ac:dyDescent="0.3">
      <c r="A487" s="1">
        <v>30376</v>
      </c>
      <c r="B487" s="1"/>
      <c r="C487" s="8"/>
      <c r="D487" s="7"/>
      <c r="E487" s="7"/>
      <c r="G487" s="7"/>
      <c r="H487" s="7"/>
      <c r="I487" s="7"/>
      <c r="J487" s="7"/>
      <c r="K487" s="7"/>
    </row>
    <row r="488" spans="1:11" x14ac:dyDescent="0.3">
      <c r="A488" s="1">
        <v>30407</v>
      </c>
      <c r="B488" s="1"/>
      <c r="C488" s="8"/>
      <c r="D488" s="7"/>
      <c r="E488" s="7"/>
      <c r="G488" s="7"/>
      <c r="H488" s="7"/>
      <c r="I488" s="7"/>
      <c r="J488" s="7"/>
      <c r="K488" s="7"/>
    </row>
    <row r="489" spans="1:11" x14ac:dyDescent="0.3">
      <c r="A489" s="1">
        <v>30437</v>
      </c>
      <c r="B489" s="1"/>
      <c r="C489" s="8"/>
      <c r="D489" s="7"/>
      <c r="E489" s="7"/>
      <c r="G489" s="7"/>
      <c r="H489" s="7"/>
      <c r="I489" s="7"/>
      <c r="J489" s="7"/>
      <c r="K489" s="7"/>
    </row>
    <row r="490" spans="1:11" x14ac:dyDescent="0.3">
      <c r="A490" s="1">
        <v>30468</v>
      </c>
      <c r="B490" s="1"/>
      <c r="C490" s="8"/>
      <c r="D490" s="7"/>
      <c r="E490" s="7"/>
      <c r="G490" s="7"/>
      <c r="H490" s="7"/>
      <c r="I490" s="7"/>
      <c r="J490" s="7"/>
      <c r="K490" s="7"/>
    </row>
    <row r="491" spans="1:11" x14ac:dyDescent="0.3">
      <c r="A491" s="1">
        <v>30498</v>
      </c>
      <c r="B491" s="1"/>
      <c r="C491" s="8"/>
      <c r="D491" s="7"/>
      <c r="E491" s="7"/>
      <c r="G491" s="7"/>
      <c r="H491" s="7"/>
      <c r="I491" s="7"/>
      <c r="J491" s="7"/>
      <c r="K491" s="7"/>
    </row>
    <row r="492" spans="1:11" x14ac:dyDescent="0.3">
      <c r="A492" s="1">
        <v>30529</v>
      </c>
      <c r="B492" s="1"/>
      <c r="C492" s="8"/>
      <c r="D492" s="7"/>
      <c r="E492" s="7"/>
      <c r="G492" s="7"/>
      <c r="H492" s="7"/>
      <c r="I492" s="7"/>
      <c r="J492" s="7"/>
      <c r="K492" s="7"/>
    </row>
    <row r="493" spans="1:11" x14ac:dyDescent="0.3">
      <c r="A493" s="1">
        <v>30560</v>
      </c>
      <c r="B493" s="1"/>
      <c r="C493" s="8"/>
      <c r="D493" s="7"/>
      <c r="E493" s="7"/>
      <c r="G493" s="7"/>
      <c r="H493" s="7"/>
      <c r="I493" s="7"/>
      <c r="J493" s="7"/>
      <c r="K493" s="7"/>
    </row>
    <row r="494" spans="1:11" x14ac:dyDescent="0.3">
      <c r="A494" s="1">
        <v>30590</v>
      </c>
      <c r="B494" s="1"/>
      <c r="C494" s="8"/>
      <c r="D494" s="7"/>
      <c r="E494" s="7"/>
      <c r="G494" s="7"/>
      <c r="H494" s="7"/>
      <c r="I494" s="7"/>
      <c r="J494" s="7"/>
      <c r="K494" s="7"/>
    </row>
    <row r="495" spans="1:11" x14ac:dyDescent="0.3">
      <c r="A495" s="1">
        <v>30621</v>
      </c>
      <c r="B495" s="1"/>
      <c r="C495" s="8"/>
      <c r="D495" s="7"/>
      <c r="E495" s="7"/>
      <c r="G495" s="7"/>
      <c r="H495" s="7"/>
      <c r="I495" s="7"/>
      <c r="J495" s="7"/>
      <c r="K495" s="7"/>
    </row>
    <row r="496" spans="1:11" x14ac:dyDescent="0.3">
      <c r="A496" s="1">
        <v>30651</v>
      </c>
      <c r="B496" s="1"/>
      <c r="C496" s="8"/>
      <c r="D496" s="7"/>
      <c r="E496" s="7"/>
      <c r="G496" s="7"/>
      <c r="H496" s="7"/>
      <c r="I496" s="7"/>
      <c r="J496" s="7"/>
      <c r="K496" s="7"/>
    </row>
    <row r="497" spans="1:11" x14ac:dyDescent="0.3">
      <c r="A497" s="1">
        <v>30682</v>
      </c>
      <c r="B497" s="1"/>
      <c r="C497" s="8"/>
      <c r="D497" s="7"/>
      <c r="E497" s="7"/>
      <c r="G497" s="7"/>
      <c r="H497" s="7"/>
      <c r="I497" s="7"/>
      <c r="J497" s="7"/>
      <c r="K497" s="7"/>
    </row>
    <row r="498" spans="1:11" x14ac:dyDescent="0.3">
      <c r="A498" s="1">
        <v>30713</v>
      </c>
      <c r="B498" s="1"/>
      <c r="C498" s="8"/>
      <c r="D498" s="7"/>
      <c r="E498" s="7"/>
      <c r="G498" s="7"/>
      <c r="H498" s="7"/>
      <c r="I498" s="7"/>
      <c r="J498" s="7"/>
      <c r="K498" s="7"/>
    </row>
    <row r="499" spans="1:11" x14ac:dyDescent="0.3">
      <c r="A499" s="1">
        <v>30742</v>
      </c>
      <c r="B499" s="1"/>
      <c r="C499" s="8"/>
      <c r="D499" s="7"/>
      <c r="E499" s="7"/>
      <c r="G499" s="7"/>
      <c r="H499" s="7"/>
      <c r="I499" s="7"/>
      <c r="J499" s="7"/>
      <c r="K499" s="7"/>
    </row>
    <row r="500" spans="1:11" x14ac:dyDescent="0.3">
      <c r="A500" s="1">
        <v>30773</v>
      </c>
      <c r="B500" s="1"/>
      <c r="C500" s="8"/>
      <c r="D500" s="7"/>
      <c r="E500" s="7"/>
      <c r="G500" s="7"/>
      <c r="H500" s="7"/>
      <c r="I500" s="7"/>
      <c r="J500" s="7"/>
      <c r="K500" s="7"/>
    </row>
    <row r="501" spans="1:11" x14ac:dyDescent="0.3">
      <c r="A501" s="1">
        <v>30803</v>
      </c>
      <c r="B501" s="1"/>
      <c r="C501" s="8"/>
      <c r="D501" s="7"/>
      <c r="E501" s="7"/>
      <c r="G501" s="7"/>
      <c r="H501" s="7"/>
      <c r="I501" s="7"/>
      <c r="J501" s="7"/>
      <c r="K501" s="7"/>
    </row>
    <row r="502" spans="1:11" x14ac:dyDescent="0.3">
      <c r="A502" s="1">
        <v>30834</v>
      </c>
      <c r="B502" s="1"/>
      <c r="C502" s="8"/>
      <c r="D502" s="7"/>
      <c r="E502" s="7"/>
      <c r="G502" s="7"/>
      <c r="H502" s="7"/>
      <c r="I502" s="7"/>
      <c r="J502" s="7"/>
      <c r="K502" s="7"/>
    </row>
    <row r="503" spans="1:11" x14ac:dyDescent="0.3">
      <c r="A503" s="1">
        <v>30864</v>
      </c>
      <c r="B503" s="1"/>
      <c r="C503" s="8"/>
      <c r="D503" s="7"/>
      <c r="E503" s="7"/>
      <c r="G503" s="7"/>
      <c r="H503" s="7"/>
      <c r="I503" s="7"/>
      <c r="J503" s="7"/>
      <c r="K503" s="7"/>
    </row>
    <row r="504" spans="1:11" x14ac:dyDescent="0.3">
      <c r="A504" s="1">
        <v>30895</v>
      </c>
      <c r="B504" s="1"/>
      <c r="C504" s="8"/>
      <c r="D504" s="7"/>
      <c r="E504" s="7"/>
      <c r="G504" s="7"/>
      <c r="H504" s="7"/>
      <c r="I504" s="7"/>
      <c r="J504" s="7"/>
      <c r="K504" s="7"/>
    </row>
    <row r="505" spans="1:11" x14ac:dyDescent="0.3">
      <c r="A505" s="1">
        <v>30926</v>
      </c>
      <c r="B505" s="1"/>
      <c r="C505" s="8"/>
      <c r="D505" s="7"/>
      <c r="E505" s="7"/>
      <c r="G505" s="7"/>
      <c r="H505" s="7"/>
      <c r="I505" s="7"/>
      <c r="J505" s="7"/>
      <c r="K505" s="7"/>
    </row>
    <row r="506" spans="1:11" x14ac:dyDescent="0.3">
      <c r="A506" s="1">
        <v>30956</v>
      </c>
      <c r="B506" s="1"/>
      <c r="C506" s="8"/>
      <c r="D506" s="7"/>
      <c r="E506" s="7"/>
      <c r="G506" s="7"/>
      <c r="H506" s="7"/>
      <c r="I506" s="7"/>
      <c r="J506" s="7"/>
      <c r="K506" s="7"/>
    </row>
    <row r="507" spans="1:11" x14ac:dyDescent="0.3">
      <c r="A507" s="1">
        <v>30987</v>
      </c>
      <c r="B507" s="1"/>
      <c r="C507" s="8"/>
      <c r="D507" s="7"/>
      <c r="E507" s="7"/>
      <c r="G507" s="7"/>
      <c r="H507" s="7"/>
      <c r="I507" s="7"/>
      <c r="J507" s="7"/>
      <c r="K507" s="7"/>
    </row>
    <row r="508" spans="1:11" x14ac:dyDescent="0.3">
      <c r="A508" s="1">
        <v>31017</v>
      </c>
      <c r="B508" s="1"/>
      <c r="C508" s="8"/>
      <c r="D508" s="7"/>
      <c r="E508" s="7"/>
      <c r="G508" s="7"/>
      <c r="H508" s="7"/>
      <c r="I508" s="7"/>
      <c r="J508" s="7"/>
      <c r="K508" s="7"/>
    </row>
    <row r="509" spans="1:11" x14ac:dyDescent="0.3">
      <c r="A509" s="1">
        <v>31048</v>
      </c>
      <c r="B509" s="1"/>
      <c r="C509" s="8"/>
      <c r="D509" s="7"/>
      <c r="E509" s="7"/>
      <c r="G509" s="7"/>
      <c r="H509" s="7"/>
      <c r="I509" s="7"/>
      <c r="J509" s="7"/>
      <c r="K509" s="7"/>
    </row>
    <row r="510" spans="1:11" x14ac:dyDescent="0.3">
      <c r="A510" s="1">
        <v>31079</v>
      </c>
      <c r="B510" s="1"/>
      <c r="C510" s="8"/>
      <c r="D510" s="7"/>
      <c r="E510" s="7"/>
      <c r="G510" s="7"/>
      <c r="H510" s="7"/>
      <c r="I510" s="7"/>
      <c r="J510" s="7"/>
      <c r="K510" s="7"/>
    </row>
    <row r="511" spans="1:11" x14ac:dyDescent="0.3">
      <c r="A511" s="1">
        <v>31107</v>
      </c>
      <c r="B511" s="1"/>
      <c r="C511" s="8"/>
      <c r="D511" s="7"/>
      <c r="E511" s="7"/>
      <c r="G511" s="7"/>
      <c r="H511" s="7"/>
      <c r="I511" s="7"/>
      <c r="J511" s="7"/>
      <c r="K511" s="7"/>
    </row>
    <row r="512" spans="1:11" x14ac:dyDescent="0.3">
      <c r="A512" s="1">
        <v>31138</v>
      </c>
      <c r="B512" s="1"/>
      <c r="C512" s="8"/>
      <c r="D512" s="7"/>
      <c r="E512" s="7"/>
      <c r="G512" s="7"/>
      <c r="H512" s="7"/>
      <c r="I512" s="7"/>
      <c r="J512" s="7"/>
      <c r="K512" s="7"/>
    </row>
    <row r="513" spans="1:11" x14ac:dyDescent="0.3">
      <c r="A513" s="1">
        <v>31168</v>
      </c>
      <c r="B513" s="1"/>
      <c r="C513" s="8"/>
      <c r="D513" s="7"/>
      <c r="E513" s="7"/>
      <c r="G513" s="7"/>
      <c r="H513" s="7"/>
      <c r="I513" s="7"/>
      <c r="J513" s="7"/>
      <c r="K513" s="7"/>
    </row>
    <row r="514" spans="1:11" x14ac:dyDescent="0.3">
      <c r="A514" s="1">
        <v>31199</v>
      </c>
      <c r="B514" s="1"/>
      <c r="C514" s="8"/>
      <c r="D514" s="7"/>
      <c r="E514" s="7"/>
      <c r="G514" s="7"/>
      <c r="H514" s="7"/>
      <c r="I514" s="7"/>
      <c r="J514" s="7"/>
      <c r="K514" s="7"/>
    </row>
    <row r="515" spans="1:11" x14ac:dyDescent="0.3">
      <c r="A515" s="1">
        <v>31229</v>
      </c>
      <c r="B515" s="1"/>
      <c r="C515" s="8"/>
      <c r="D515" s="7"/>
      <c r="E515" s="7"/>
      <c r="G515" s="7"/>
      <c r="H515" s="7"/>
      <c r="I515" s="7"/>
      <c r="J515" s="7"/>
      <c r="K515" s="7"/>
    </row>
    <row r="516" spans="1:11" x14ac:dyDescent="0.3">
      <c r="A516" s="1">
        <v>31260</v>
      </c>
      <c r="B516" s="1"/>
      <c r="C516" s="8"/>
      <c r="D516" s="7"/>
      <c r="E516" s="7"/>
      <c r="G516" s="7"/>
      <c r="H516" s="7"/>
      <c r="I516" s="7"/>
      <c r="J516" s="7"/>
      <c r="K516" s="7"/>
    </row>
    <row r="517" spans="1:11" x14ac:dyDescent="0.3">
      <c r="A517" s="1">
        <v>31291</v>
      </c>
      <c r="B517" s="1"/>
      <c r="C517" s="8"/>
      <c r="D517" s="7"/>
      <c r="E517" s="7"/>
      <c r="G517" s="7"/>
      <c r="H517" s="7"/>
      <c r="I517" s="7"/>
      <c r="J517" s="7"/>
      <c r="K517" s="7"/>
    </row>
    <row r="518" spans="1:11" x14ac:dyDescent="0.3">
      <c r="A518" s="1">
        <v>31321</v>
      </c>
      <c r="B518" s="1"/>
      <c r="C518" s="8"/>
      <c r="D518" s="7"/>
      <c r="E518" s="7"/>
      <c r="G518" s="7"/>
      <c r="H518" s="7"/>
      <c r="I518" s="7"/>
      <c r="J518" s="7"/>
      <c r="K518" s="7"/>
    </row>
    <row r="519" spans="1:11" x14ac:dyDescent="0.3">
      <c r="A519" s="1">
        <v>31352</v>
      </c>
      <c r="B519" s="1"/>
      <c r="C519" s="8"/>
      <c r="D519" s="7"/>
      <c r="E519" s="7"/>
      <c r="G519" s="7"/>
      <c r="H519" s="7"/>
      <c r="I519" s="7"/>
      <c r="J519" s="7"/>
      <c r="K519" s="7"/>
    </row>
    <row r="520" spans="1:11" x14ac:dyDescent="0.3">
      <c r="A520" s="1">
        <v>31382</v>
      </c>
      <c r="B520" s="1"/>
      <c r="C520" s="8"/>
      <c r="D520" s="7"/>
      <c r="E520" s="7"/>
      <c r="G520" s="7"/>
      <c r="H520" s="7"/>
      <c r="I520" s="7"/>
      <c r="J520" s="7"/>
      <c r="K520" s="7"/>
    </row>
    <row r="521" spans="1:11" x14ac:dyDescent="0.3">
      <c r="A521" s="1">
        <v>31413</v>
      </c>
      <c r="B521" s="1"/>
      <c r="C521" s="8"/>
      <c r="D521" s="7"/>
      <c r="E521" s="7"/>
      <c r="G521" s="7"/>
      <c r="H521" s="7"/>
      <c r="I521" s="7"/>
      <c r="J521" s="7"/>
      <c r="K521" s="7"/>
    </row>
    <row r="522" spans="1:11" x14ac:dyDescent="0.3">
      <c r="A522" s="1">
        <v>31444</v>
      </c>
      <c r="B522" s="1"/>
      <c r="C522" s="8"/>
      <c r="D522" s="7"/>
      <c r="E522" s="7"/>
      <c r="H522" s="7"/>
      <c r="I522" s="7"/>
      <c r="J522" s="7"/>
      <c r="K522" s="7"/>
    </row>
    <row r="523" spans="1:11" x14ac:dyDescent="0.3">
      <c r="A523" s="1">
        <v>31472</v>
      </c>
      <c r="B523" s="1"/>
      <c r="C523" s="8"/>
      <c r="D523" s="7"/>
      <c r="E523" s="7"/>
      <c r="F523" s="7"/>
      <c r="H523" s="7"/>
      <c r="I523" s="7"/>
      <c r="J523" s="7"/>
      <c r="K523" s="7"/>
    </row>
    <row r="524" spans="1:11" x14ac:dyDescent="0.3">
      <c r="A524" s="1">
        <v>31503</v>
      </c>
      <c r="B524" s="1"/>
      <c r="C524" s="8"/>
      <c r="D524" s="7"/>
      <c r="E524" s="7"/>
      <c r="F524" s="7"/>
      <c r="H524" s="7"/>
      <c r="I524" s="7"/>
      <c r="J524" s="7"/>
      <c r="K524" s="7"/>
    </row>
    <row r="525" spans="1:11" x14ac:dyDescent="0.3">
      <c r="A525" s="1">
        <v>31533</v>
      </c>
      <c r="B525" s="1"/>
      <c r="C525" s="8"/>
      <c r="D525" s="7"/>
      <c r="E525" s="7"/>
      <c r="F525" s="7"/>
      <c r="H525" s="7"/>
      <c r="I525" s="7"/>
      <c r="J525" s="7"/>
      <c r="K525" s="7"/>
    </row>
    <row r="526" spans="1:11" x14ac:dyDescent="0.3">
      <c r="A526" s="1">
        <v>31564</v>
      </c>
      <c r="B526" s="1"/>
      <c r="C526" s="8"/>
      <c r="D526" s="7"/>
      <c r="E526" s="7"/>
      <c r="F526" s="7"/>
      <c r="H526" s="7"/>
      <c r="I526" s="7"/>
      <c r="J526" s="7"/>
      <c r="K526" s="7"/>
    </row>
    <row r="527" spans="1:11" x14ac:dyDescent="0.3">
      <c r="A527" s="1">
        <v>31594</v>
      </c>
      <c r="B527" s="1"/>
      <c r="C527" s="8"/>
      <c r="D527" s="7"/>
      <c r="E527" s="7"/>
      <c r="F527" s="7"/>
      <c r="H527" s="7"/>
      <c r="I527" s="7"/>
      <c r="J527" s="7"/>
      <c r="K527" s="7"/>
    </row>
    <row r="528" spans="1:11" x14ac:dyDescent="0.3">
      <c r="A528" s="1">
        <v>31625</v>
      </c>
      <c r="B528" s="1"/>
      <c r="C528" s="8"/>
      <c r="D528" s="7"/>
      <c r="E528" s="7"/>
      <c r="F528" s="7"/>
      <c r="H528" s="7"/>
      <c r="I528" s="7"/>
      <c r="J528" s="7"/>
      <c r="K528" s="7"/>
    </row>
    <row r="529" spans="1:11" x14ac:dyDescent="0.3">
      <c r="A529" s="1">
        <v>31656</v>
      </c>
      <c r="B529" s="1"/>
      <c r="C529" s="8"/>
      <c r="D529" s="7"/>
      <c r="E529" s="7"/>
      <c r="F529" s="7"/>
      <c r="H529" s="7"/>
      <c r="I529" s="7"/>
      <c r="J529" s="7"/>
      <c r="K529" s="7"/>
    </row>
    <row r="530" spans="1:11" x14ac:dyDescent="0.3">
      <c r="A530" s="1">
        <v>31686</v>
      </c>
      <c r="B530" s="1"/>
      <c r="C530" s="8"/>
      <c r="D530" s="7"/>
      <c r="E530" s="7"/>
      <c r="F530" s="7"/>
      <c r="H530" s="7"/>
      <c r="I530" s="7"/>
      <c r="J530" s="7"/>
      <c r="K530" s="7"/>
    </row>
    <row r="531" spans="1:11" x14ac:dyDescent="0.3">
      <c r="A531" s="1">
        <v>31717</v>
      </c>
      <c r="B531" s="1"/>
      <c r="C531" s="8"/>
      <c r="D531" s="7"/>
      <c r="E531" s="7"/>
      <c r="F531" s="7"/>
      <c r="H531" s="7"/>
      <c r="I531" s="7"/>
      <c r="J531" s="7"/>
      <c r="K531" s="7"/>
    </row>
    <row r="532" spans="1:11" x14ac:dyDescent="0.3">
      <c r="A532" s="1">
        <v>31747</v>
      </c>
      <c r="B532" s="1"/>
      <c r="C532" s="8"/>
      <c r="D532" s="7"/>
      <c r="E532" s="7"/>
      <c r="F532" s="7"/>
      <c r="H532" s="7"/>
      <c r="I532" s="7"/>
      <c r="J532" s="7"/>
      <c r="K532" s="7"/>
    </row>
    <row r="533" spans="1:11" x14ac:dyDescent="0.3">
      <c r="A533" s="1">
        <v>31778</v>
      </c>
      <c r="B533" s="1"/>
      <c r="C533" s="8"/>
      <c r="D533" s="7"/>
      <c r="E533" s="7"/>
      <c r="F533" s="7"/>
      <c r="H533" s="7"/>
      <c r="I533" s="7"/>
      <c r="J533" s="7"/>
      <c r="K533" s="7"/>
    </row>
    <row r="534" spans="1:11" x14ac:dyDescent="0.3">
      <c r="A534" s="1">
        <v>31809</v>
      </c>
      <c r="B534" s="1"/>
      <c r="C534" s="8"/>
      <c r="D534" s="7"/>
      <c r="E534" s="7"/>
      <c r="F534" s="7"/>
      <c r="H534" s="7"/>
      <c r="I534" s="7"/>
      <c r="J534" s="7"/>
      <c r="K534" s="7"/>
    </row>
    <row r="535" spans="1:11" x14ac:dyDescent="0.3">
      <c r="A535" s="1">
        <v>31837</v>
      </c>
      <c r="B535" s="1"/>
      <c r="C535" s="8"/>
      <c r="D535" s="7"/>
      <c r="E535" s="7"/>
      <c r="F535" s="7"/>
      <c r="H535" s="7"/>
      <c r="I535" s="7"/>
      <c r="J535" s="7"/>
      <c r="K535" s="7"/>
    </row>
    <row r="536" spans="1:11" x14ac:dyDescent="0.3">
      <c r="A536" s="1">
        <v>31868</v>
      </c>
      <c r="B536" s="1"/>
      <c r="C536" s="8"/>
      <c r="D536" s="7"/>
      <c r="E536" s="7"/>
      <c r="F536" s="7"/>
      <c r="H536" s="7"/>
      <c r="I536" s="7"/>
      <c r="J536" s="7"/>
      <c r="K536" s="7"/>
    </row>
    <row r="537" spans="1:11" x14ac:dyDescent="0.3">
      <c r="A537" s="1">
        <v>31898</v>
      </c>
      <c r="B537" s="1"/>
      <c r="C537" s="8"/>
      <c r="D537" s="7"/>
      <c r="E537" s="7"/>
      <c r="F537" s="7"/>
      <c r="H537" s="7"/>
      <c r="I537" s="7"/>
      <c r="J537" s="7"/>
      <c r="K537" s="7"/>
    </row>
    <row r="538" spans="1:11" x14ac:dyDescent="0.3">
      <c r="A538" s="1">
        <v>31929</v>
      </c>
      <c r="B538" s="1"/>
      <c r="C538" s="8"/>
      <c r="D538" s="7"/>
      <c r="E538" s="7"/>
      <c r="F538" s="7"/>
      <c r="H538" s="7"/>
      <c r="I538" s="7"/>
      <c r="J538" s="7"/>
      <c r="K538" s="7"/>
    </row>
    <row r="539" spans="1:11" x14ac:dyDescent="0.3">
      <c r="A539" s="1">
        <v>31959</v>
      </c>
      <c r="B539" s="1"/>
      <c r="C539" s="8"/>
      <c r="D539" s="7"/>
      <c r="E539" s="7"/>
      <c r="F539" s="7"/>
      <c r="H539" s="7"/>
      <c r="I539" s="7"/>
      <c r="J539" s="7"/>
      <c r="K539" s="7"/>
    </row>
    <row r="540" spans="1:11" x14ac:dyDescent="0.3">
      <c r="A540" s="1">
        <v>31990</v>
      </c>
      <c r="B540" s="1"/>
      <c r="C540" s="8"/>
      <c r="D540" s="7"/>
      <c r="E540" s="7"/>
      <c r="F540" s="7"/>
      <c r="H540" s="7"/>
      <c r="I540" s="7"/>
      <c r="J540" s="7"/>
      <c r="K540" s="7"/>
    </row>
    <row r="541" spans="1:11" x14ac:dyDescent="0.3">
      <c r="A541" s="1">
        <v>32021</v>
      </c>
      <c r="B541" s="1"/>
      <c r="C541" s="8"/>
      <c r="D541" s="7"/>
      <c r="E541" s="7"/>
      <c r="F541" s="7"/>
      <c r="H541" s="7"/>
      <c r="I541" s="7"/>
      <c r="J541" s="7"/>
      <c r="K541" s="7"/>
    </row>
    <row r="542" spans="1:11" x14ac:dyDescent="0.3">
      <c r="A542" s="1">
        <v>32051</v>
      </c>
      <c r="B542" s="1"/>
      <c r="C542" s="8"/>
      <c r="D542" s="7"/>
      <c r="E542" s="7"/>
      <c r="F542" s="7"/>
      <c r="H542" s="7"/>
      <c r="I542" s="7"/>
      <c r="J542" s="7"/>
      <c r="K542" s="7"/>
    </row>
    <row r="543" spans="1:11" x14ac:dyDescent="0.3">
      <c r="A543" s="1">
        <v>32082</v>
      </c>
      <c r="B543" s="1"/>
      <c r="C543" s="8"/>
      <c r="D543" s="7"/>
      <c r="E543" s="7"/>
      <c r="F543" s="7"/>
      <c r="H543" s="7"/>
      <c r="I543" s="7"/>
      <c r="J543" s="7"/>
      <c r="K543" s="7"/>
    </row>
    <row r="544" spans="1:11" x14ac:dyDescent="0.3">
      <c r="A544" s="1">
        <v>32112</v>
      </c>
      <c r="B544" s="1"/>
      <c r="C544" s="8"/>
      <c r="D544" s="7"/>
      <c r="E544" s="7"/>
      <c r="F544" s="7"/>
      <c r="H544" s="7"/>
      <c r="I544" s="7"/>
      <c r="J544" s="7"/>
      <c r="K544" s="7"/>
    </row>
    <row r="545" spans="1:11" x14ac:dyDescent="0.3">
      <c r="A545" s="1">
        <v>32143</v>
      </c>
      <c r="B545" s="1"/>
      <c r="C545" s="8"/>
      <c r="D545" s="7"/>
      <c r="E545" s="7"/>
      <c r="F545" s="7"/>
      <c r="H545" s="7"/>
      <c r="I545" s="7"/>
      <c r="J545" s="7"/>
      <c r="K545" s="7"/>
    </row>
    <row r="546" spans="1:11" x14ac:dyDescent="0.3">
      <c r="A546" s="1">
        <v>32174</v>
      </c>
      <c r="B546" s="1"/>
      <c r="C546" s="8"/>
      <c r="D546" s="7"/>
      <c r="E546" s="7"/>
      <c r="F546" s="7"/>
      <c r="H546" s="7"/>
      <c r="I546" s="7"/>
      <c r="J546" s="7"/>
      <c r="K546" s="7"/>
    </row>
    <row r="547" spans="1:11" x14ac:dyDescent="0.3">
      <c r="A547" s="1">
        <v>32203</v>
      </c>
      <c r="B547" s="1"/>
      <c r="C547" s="8"/>
      <c r="D547" s="7"/>
      <c r="E547" s="7"/>
      <c r="F547" s="7"/>
      <c r="H547" s="7"/>
      <c r="I547" s="7"/>
      <c r="J547" s="7"/>
      <c r="K547" s="7"/>
    </row>
    <row r="548" spans="1:11" x14ac:dyDescent="0.3">
      <c r="A548" s="1">
        <v>32234</v>
      </c>
      <c r="B548" s="1"/>
      <c r="C548" s="8"/>
      <c r="D548" s="7"/>
      <c r="E548" s="7"/>
      <c r="F548" s="7"/>
      <c r="H548" s="7"/>
      <c r="I548" s="7"/>
      <c r="J548" s="7"/>
      <c r="K548" s="7"/>
    </row>
    <row r="549" spans="1:11" x14ac:dyDescent="0.3">
      <c r="A549" s="1">
        <v>32264</v>
      </c>
      <c r="B549" s="1"/>
      <c r="C549" s="8"/>
      <c r="D549" s="7"/>
      <c r="E549" s="7"/>
      <c r="F549" s="7"/>
      <c r="H549" s="7"/>
      <c r="I549" s="7"/>
      <c r="J549" s="7"/>
      <c r="K549" s="7"/>
    </row>
    <row r="550" spans="1:11" x14ac:dyDescent="0.3">
      <c r="A550" s="1">
        <v>32295</v>
      </c>
      <c r="B550" s="1"/>
      <c r="C550" s="8"/>
      <c r="D550" s="7"/>
      <c r="E550" s="7"/>
      <c r="F550" s="7"/>
      <c r="H550" s="7"/>
      <c r="I550" s="7"/>
      <c r="J550" s="7"/>
      <c r="K550" s="7"/>
    </row>
    <row r="551" spans="1:11" x14ac:dyDescent="0.3">
      <c r="A551" s="1">
        <v>32325</v>
      </c>
      <c r="B551" s="1"/>
      <c r="C551" s="8"/>
      <c r="D551" s="7"/>
      <c r="E551" s="7"/>
      <c r="F551" s="7"/>
      <c r="H551" s="7"/>
      <c r="I551" s="7"/>
      <c r="J551" s="7"/>
      <c r="K551" s="7"/>
    </row>
    <row r="552" spans="1:11" x14ac:dyDescent="0.3">
      <c r="A552" s="1">
        <v>32356</v>
      </c>
      <c r="B552" s="1"/>
      <c r="C552" s="8"/>
      <c r="D552" s="7"/>
      <c r="E552" s="7"/>
      <c r="F552" s="7"/>
      <c r="H552" s="7"/>
      <c r="I552" s="7"/>
      <c r="J552" s="7"/>
      <c r="K552" s="7"/>
    </row>
    <row r="553" spans="1:11" x14ac:dyDescent="0.3">
      <c r="A553" s="1">
        <v>32387</v>
      </c>
      <c r="B553" s="1"/>
      <c r="C553" s="8"/>
      <c r="D553" s="7"/>
      <c r="E553" s="7"/>
      <c r="F553" s="7"/>
      <c r="H553" s="7"/>
      <c r="I553" s="7"/>
      <c r="J553" s="7"/>
      <c r="K553" s="7"/>
    </row>
    <row r="554" spans="1:11" x14ac:dyDescent="0.3">
      <c r="A554" s="1">
        <v>32417</v>
      </c>
      <c r="B554" s="1"/>
      <c r="C554" s="8"/>
      <c r="D554" s="7"/>
      <c r="E554" s="7"/>
      <c r="F554" s="7"/>
      <c r="H554" s="7"/>
      <c r="I554" s="7"/>
      <c r="J554" s="7"/>
      <c r="K554" s="7"/>
    </row>
    <row r="555" spans="1:11" x14ac:dyDescent="0.3">
      <c r="A555" s="1">
        <v>32448</v>
      </c>
      <c r="B555" s="1"/>
      <c r="C555" s="8"/>
      <c r="D555" s="7"/>
      <c r="E555" s="7"/>
      <c r="F555" s="7"/>
      <c r="H555" s="7"/>
      <c r="I555" s="7"/>
      <c r="J555" s="7"/>
      <c r="K555" s="7"/>
    </row>
    <row r="556" spans="1:11" x14ac:dyDescent="0.3">
      <c r="A556" s="1">
        <v>32478</v>
      </c>
      <c r="B556" s="1"/>
      <c r="C556" s="8"/>
      <c r="D556" s="7"/>
      <c r="E556" s="7"/>
      <c r="F556" s="7"/>
      <c r="H556" s="7"/>
      <c r="I556" s="7"/>
      <c r="J556" s="7"/>
      <c r="K556" s="7"/>
    </row>
    <row r="557" spans="1:11" x14ac:dyDescent="0.3">
      <c r="A557" s="1">
        <v>32509</v>
      </c>
      <c r="B557" s="1"/>
      <c r="C557" s="8"/>
      <c r="D557" s="7"/>
      <c r="E557" s="7"/>
      <c r="F557" s="7"/>
      <c r="I557" s="7"/>
      <c r="J557" s="7"/>
      <c r="K557" s="7"/>
    </row>
    <row r="558" spans="1:11" x14ac:dyDescent="0.3">
      <c r="A558" s="1">
        <v>32540</v>
      </c>
      <c r="B558" s="1"/>
      <c r="C558" s="8"/>
      <c r="D558" s="7"/>
      <c r="E558" s="7"/>
      <c r="F558" s="7"/>
      <c r="G558" s="7"/>
      <c r="I558" s="7"/>
      <c r="J558" s="7"/>
      <c r="K558" s="7"/>
    </row>
    <row r="559" spans="1:11" x14ac:dyDescent="0.3">
      <c r="A559" s="1">
        <v>32568</v>
      </c>
      <c r="B559" s="1"/>
      <c r="C559" s="8"/>
      <c r="D559" s="7"/>
      <c r="E559" s="7"/>
      <c r="F559" s="7"/>
      <c r="G559" s="7"/>
      <c r="I559" s="7"/>
      <c r="J559" s="7"/>
      <c r="K559" s="7"/>
    </row>
    <row r="560" spans="1:11" x14ac:dyDescent="0.3">
      <c r="A560" s="1">
        <v>32599</v>
      </c>
      <c r="B560" s="1"/>
      <c r="C560" s="8"/>
      <c r="D560" s="7"/>
      <c r="E560" s="7"/>
      <c r="F560" s="7"/>
      <c r="G560" s="7"/>
      <c r="I560" s="7"/>
      <c r="J560" s="7"/>
      <c r="K560" s="7"/>
    </row>
    <row r="561" spans="1:11" x14ac:dyDescent="0.3">
      <c r="A561" s="1">
        <v>32629</v>
      </c>
      <c r="B561" s="1"/>
      <c r="C561" s="8"/>
      <c r="D561" s="7"/>
      <c r="E561" s="7"/>
      <c r="F561" s="7"/>
      <c r="G561" s="7"/>
      <c r="I561" s="7"/>
      <c r="J561" s="7"/>
      <c r="K561" s="7"/>
    </row>
    <row r="562" spans="1:11" x14ac:dyDescent="0.3">
      <c r="A562" s="1">
        <v>32660</v>
      </c>
      <c r="B562" s="1"/>
      <c r="C562" s="8"/>
      <c r="D562" s="7"/>
      <c r="E562" s="7"/>
      <c r="F562" s="7"/>
      <c r="G562" s="7"/>
      <c r="I562" s="7"/>
      <c r="J562" s="7"/>
      <c r="K562" s="7"/>
    </row>
    <row r="563" spans="1:11" x14ac:dyDescent="0.3">
      <c r="A563" s="1">
        <v>32690</v>
      </c>
      <c r="B563" s="1"/>
      <c r="C563" s="8"/>
      <c r="D563" s="7"/>
      <c r="E563" s="7"/>
      <c r="F563" s="7"/>
      <c r="G563" s="7"/>
      <c r="I563" s="7"/>
      <c r="J563" s="7"/>
      <c r="K563" s="7"/>
    </row>
    <row r="564" spans="1:11" x14ac:dyDescent="0.3">
      <c r="A564" s="1">
        <v>32721</v>
      </c>
      <c r="B564" s="1"/>
      <c r="C564" s="8"/>
      <c r="D564" s="7"/>
      <c r="E564" s="7"/>
      <c r="F564" s="7"/>
      <c r="G564" s="7"/>
      <c r="I564" s="7"/>
      <c r="J564" s="7"/>
      <c r="K564" s="7"/>
    </row>
    <row r="565" spans="1:11" x14ac:dyDescent="0.3">
      <c r="A565" s="1">
        <v>32752</v>
      </c>
      <c r="B565" s="1"/>
      <c r="C565" s="8"/>
      <c r="D565" s="7"/>
      <c r="E565" s="7"/>
      <c r="F565" s="7"/>
      <c r="G565" s="7"/>
      <c r="I565" s="7"/>
      <c r="J565" s="7"/>
      <c r="K565" s="7"/>
    </row>
    <row r="566" spans="1:11" x14ac:dyDescent="0.3">
      <c r="A566" s="1">
        <v>32782</v>
      </c>
      <c r="B566" s="1"/>
      <c r="C566" s="8"/>
      <c r="D566" s="7"/>
      <c r="E566" s="7"/>
      <c r="F566" s="7"/>
      <c r="G566" s="7"/>
      <c r="I566" s="7"/>
      <c r="J566" s="7"/>
      <c r="K566" s="7"/>
    </row>
    <row r="567" spans="1:11" x14ac:dyDescent="0.3">
      <c r="A567" s="1">
        <v>32813</v>
      </c>
      <c r="B567" s="1"/>
      <c r="C567" s="8"/>
      <c r="D567" s="7"/>
      <c r="E567" s="7"/>
      <c r="F567" s="7"/>
      <c r="G567" s="7"/>
      <c r="I567" s="7"/>
      <c r="J567" s="7"/>
      <c r="K567" s="7"/>
    </row>
    <row r="568" spans="1:11" x14ac:dyDescent="0.3">
      <c r="A568" s="1">
        <v>32843</v>
      </c>
      <c r="B568" s="1"/>
      <c r="C568" s="8"/>
      <c r="D568" s="7"/>
      <c r="E568" s="7"/>
      <c r="F568" s="7"/>
      <c r="G568" s="7"/>
      <c r="I568" s="7"/>
      <c r="J568" s="7"/>
      <c r="K568" s="7"/>
    </row>
    <row r="569" spans="1:11" x14ac:dyDescent="0.3">
      <c r="A569" s="1">
        <v>32874</v>
      </c>
      <c r="B569" s="1"/>
      <c r="C569" s="8"/>
      <c r="D569" s="7"/>
      <c r="E569" s="7"/>
      <c r="F569" s="7"/>
      <c r="G569" s="7"/>
      <c r="I569" s="7"/>
      <c r="J569" s="7"/>
      <c r="K569" s="7"/>
    </row>
    <row r="570" spans="1:11" x14ac:dyDescent="0.3">
      <c r="A570" s="1">
        <v>32905</v>
      </c>
      <c r="B570" s="1"/>
      <c r="C570" s="8"/>
      <c r="D570" s="7"/>
      <c r="E570" s="7"/>
      <c r="F570" s="7"/>
      <c r="G570" s="7"/>
      <c r="I570" s="7"/>
      <c r="J570" s="7"/>
      <c r="K570" s="7"/>
    </row>
    <row r="571" spans="1:11" x14ac:dyDescent="0.3">
      <c r="A571" s="1">
        <v>32933</v>
      </c>
      <c r="B571" s="1"/>
      <c r="C571" s="8"/>
      <c r="D571" s="7"/>
      <c r="E571" s="7"/>
      <c r="F571" s="7"/>
      <c r="G571" s="7"/>
      <c r="J571" s="7"/>
      <c r="K571" s="7"/>
    </row>
    <row r="572" spans="1:11" x14ac:dyDescent="0.3">
      <c r="A572" s="1">
        <v>32964</v>
      </c>
      <c r="B572" s="1"/>
      <c r="C572" s="8"/>
      <c r="D572" s="7"/>
      <c r="E572" s="7"/>
      <c r="F572" s="7"/>
      <c r="G572" s="7"/>
      <c r="H572" s="7"/>
      <c r="J572" s="7"/>
      <c r="K572" s="7"/>
    </row>
    <row r="573" spans="1:11" x14ac:dyDescent="0.3">
      <c r="A573" s="1">
        <v>32994</v>
      </c>
      <c r="B573" s="1"/>
      <c r="C573" s="8"/>
      <c r="D573" s="7"/>
      <c r="E573" s="7"/>
      <c r="F573" s="7"/>
      <c r="G573" s="7"/>
      <c r="H573" s="7"/>
      <c r="J573" s="7"/>
      <c r="K573" s="7"/>
    </row>
    <row r="574" spans="1:11" x14ac:dyDescent="0.3">
      <c r="A574" s="1">
        <v>33025</v>
      </c>
      <c r="B574" s="1"/>
      <c r="C574" s="8"/>
      <c r="D574" s="7"/>
      <c r="E574" s="7"/>
      <c r="F574" s="7"/>
      <c r="G574" s="7"/>
      <c r="H574" s="7"/>
      <c r="J574" s="7"/>
      <c r="K574" s="7"/>
    </row>
    <row r="575" spans="1:11" x14ac:dyDescent="0.3">
      <c r="A575" s="1">
        <v>33055</v>
      </c>
      <c r="B575" s="1"/>
      <c r="C575" s="8"/>
      <c r="D575" s="7"/>
      <c r="E575" s="7"/>
      <c r="F575" s="7"/>
      <c r="G575" s="7"/>
      <c r="H575" s="7"/>
      <c r="J575" s="7"/>
      <c r="K575" s="7"/>
    </row>
    <row r="576" spans="1:11" x14ac:dyDescent="0.3">
      <c r="A576" s="1">
        <v>33086</v>
      </c>
      <c r="B576" s="1"/>
      <c r="C576" s="8"/>
      <c r="D576" s="7"/>
      <c r="E576" s="7"/>
      <c r="F576" s="7"/>
      <c r="G576" s="7"/>
      <c r="H576" s="7"/>
      <c r="J576" s="7"/>
      <c r="K576" s="7"/>
    </row>
    <row r="577" spans="1:11" x14ac:dyDescent="0.3">
      <c r="A577" s="1">
        <v>33117</v>
      </c>
      <c r="B577" s="1"/>
      <c r="C577" s="8"/>
      <c r="D577" s="7"/>
      <c r="E577" s="7"/>
      <c r="F577" s="7"/>
      <c r="G577" s="7"/>
      <c r="H577" s="7"/>
      <c r="J577" s="7"/>
      <c r="K577" s="7"/>
    </row>
    <row r="578" spans="1:11" x14ac:dyDescent="0.3">
      <c r="A578" s="1">
        <v>33147</v>
      </c>
      <c r="B578" s="1"/>
      <c r="C578" s="8"/>
      <c r="D578" s="7"/>
      <c r="E578" s="7"/>
      <c r="F578" s="7"/>
      <c r="G578" s="7"/>
      <c r="H578" s="7"/>
      <c r="J578" s="7"/>
      <c r="K578" s="7"/>
    </row>
    <row r="579" spans="1:11" x14ac:dyDescent="0.3">
      <c r="A579" s="1">
        <v>33178</v>
      </c>
      <c r="B579" s="1"/>
      <c r="C579" s="8"/>
      <c r="D579" s="7"/>
      <c r="E579" s="7"/>
      <c r="F579" s="7"/>
      <c r="G579" s="7"/>
      <c r="H579" s="7"/>
      <c r="J579" s="7"/>
      <c r="K579" s="7"/>
    </row>
    <row r="580" spans="1:11" x14ac:dyDescent="0.3">
      <c r="A580" s="1">
        <v>33208</v>
      </c>
      <c r="B580" s="1"/>
      <c r="C580" s="8"/>
      <c r="D580" s="7"/>
      <c r="E580" s="7"/>
      <c r="F580" s="7"/>
      <c r="G580" s="7"/>
      <c r="H580" s="7"/>
      <c r="J580" s="7"/>
      <c r="K580" s="7"/>
    </row>
    <row r="581" spans="1:11" x14ac:dyDescent="0.3">
      <c r="A581" s="1">
        <v>33239</v>
      </c>
      <c r="B581" s="1"/>
      <c r="C581" s="8"/>
      <c r="D581" s="7"/>
      <c r="E581" s="7"/>
      <c r="F581" s="7"/>
      <c r="G581" s="7"/>
      <c r="H581" s="7"/>
      <c r="J581" s="7"/>
      <c r="K581" s="7"/>
    </row>
    <row r="582" spans="1:11" x14ac:dyDescent="0.3">
      <c r="A582" s="1">
        <v>33270</v>
      </c>
      <c r="B582" s="1"/>
      <c r="C582" s="8"/>
      <c r="D582" s="7"/>
      <c r="E582" s="7"/>
      <c r="F582" s="7"/>
      <c r="G582" s="7"/>
      <c r="H582" s="7"/>
      <c r="J582" s="7"/>
      <c r="K582" s="7"/>
    </row>
    <row r="583" spans="1:11" x14ac:dyDescent="0.3">
      <c r="A583" s="1">
        <v>33298</v>
      </c>
      <c r="B583" s="1"/>
      <c r="C583" s="8"/>
      <c r="D583" s="7"/>
      <c r="E583" s="7"/>
      <c r="F583" s="7"/>
      <c r="G583" s="7"/>
      <c r="H583" s="7"/>
      <c r="J583" s="7"/>
      <c r="K583" s="7"/>
    </row>
    <row r="584" spans="1:11" x14ac:dyDescent="0.3">
      <c r="A584" s="1">
        <v>33329</v>
      </c>
      <c r="B584" s="1"/>
      <c r="C584" s="8"/>
      <c r="D584" s="7"/>
      <c r="E584" s="7"/>
      <c r="F584" s="7"/>
      <c r="G584" s="7"/>
      <c r="H584" s="7"/>
      <c r="J584" s="7"/>
      <c r="K584" s="7"/>
    </row>
    <row r="585" spans="1:11" x14ac:dyDescent="0.3">
      <c r="A585" s="1">
        <v>33359</v>
      </c>
      <c r="B585" s="1"/>
      <c r="C585" s="8"/>
      <c r="D585" s="7"/>
      <c r="E585" s="7"/>
      <c r="F585" s="7"/>
      <c r="G585" s="7"/>
      <c r="H585" s="7"/>
      <c r="J585" s="7"/>
      <c r="K585" s="7"/>
    </row>
    <row r="586" spans="1:11" x14ac:dyDescent="0.3">
      <c r="A586" s="1">
        <v>33390</v>
      </c>
      <c r="B586" s="1"/>
      <c r="C586" s="8"/>
      <c r="D586" s="7"/>
      <c r="E586" s="7"/>
      <c r="F586" s="7"/>
      <c r="G586" s="7"/>
      <c r="H586" s="7"/>
      <c r="J586" s="7"/>
      <c r="K586" s="7"/>
    </row>
    <row r="587" spans="1:11" x14ac:dyDescent="0.3">
      <c r="A587" s="1">
        <v>33420</v>
      </c>
      <c r="B587" s="1"/>
      <c r="C587" s="8"/>
      <c r="D587" s="7"/>
      <c r="E587" s="7"/>
      <c r="F587" s="7"/>
      <c r="G587" s="7"/>
      <c r="H587" s="7"/>
      <c r="J587" s="7"/>
      <c r="K587" s="7"/>
    </row>
    <row r="588" spans="1:11" x14ac:dyDescent="0.3">
      <c r="A588" s="1">
        <v>33451</v>
      </c>
      <c r="B588" s="1"/>
      <c r="C588" s="8"/>
      <c r="D588" s="7"/>
      <c r="E588" s="7"/>
      <c r="F588" s="7"/>
      <c r="G588" s="7"/>
      <c r="H588" s="7"/>
      <c r="J588" s="7"/>
      <c r="K588" s="7"/>
    </row>
    <row r="589" spans="1:11" x14ac:dyDescent="0.3">
      <c r="A589" s="1">
        <v>33482</v>
      </c>
      <c r="B589" s="1"/>
      <c r="C589" s="8"/>
      <c r="D589" s="7"/>
      <c r="E589" s="7"/>
      <c r="F589" s="7"/>
      <c r="G589" s="7"/>
      <c r="H589" s="7"/>
      <c r="J589" s="7"/>
      <c r="K589" s="7"/>
    </row>
    <row r="590" spans="1:11" x14ac:dyDescent="0.3">
      <c r="A590" s="1">
        <v>33512</v>
      </c>
      <c r="B590" s="1"/>
      <c r="C590" s="8"/>
      <c r="D590" s="7"/>
      <c r="E590" s="7"/>
      <c r="F590" s="7"/>
      <c r="G590" s="7"/>
      <c r="H590" s="7"/>
      <c r="J590" s="7"/>
      <c r="K590" s="7"/>
    </row>
    <row r="591" spans="1:11" x14ac:dyDescent="0.3">
      <c r="A591" s="1">
        <v>33543</v>
      </c>
      <c r="B591" s="1"/>
      <c r="C591" s="8"/>
      <c r="D591" s="7"/>
      <c r="E591" s="7"/>
      <c r="F591" s="7"/>
      <c r="G591" s="7"/>
      <c r="H591" s="7"/>
      <c r="J591" s="7"/>
      <c r="K591" s="7"/>
    </row>
    <row r="592" spans="1:11" x14ac:dyDescent="0.3">
      <c r="A592" s="1">
        <v>33573</v>
      </c>
      <c r="B592" s="1"/>
      <c r="C592" s="8"/>
      <c r="D592" s="7"/>
      <c r="E592" s="7"/>
      <c r="F592" s="7"/>
      <c r="G592" s="7"/>
      <c r="H592" s="7"/>
      <c r="J592" s="7"/>
      <c r="K592" s="7"/>
    </row>
    <row r="593" spans="1:11" x14ac:dyDescent="0.3">
      <c r="A593" s="1">
        <v>33604</v>
      </c>
      <c r="B593" s="1"/>
      <c r="C593" s="8"/>
      <c r="D593" s="7"/>
      <c r="E593" s="7"/>
      <c r="F593" s="7"/>
      <c r="G593" s="7"/>
      <c r="H593" s="7"/>
      <c r="J593" s="7"/>
      <c r="K593" s="7"/>
    </row>
    <row r="594" spans="1:11" x14ac:dyDescent="0.3">
      <c r="A594" s="1">
        <v>33635</v>
      </c>
      <c r="B594" s="1"/>
      <c r="C594" s="8"/>
      <c r="D594" s="7"/>
      <c r="E594" s="7"/>
      <c r="F594" s="7"/>
      <c r="G594" s="7"/>
      <c r="H594" s="7"/>
      <c r="J594" s="7"/>
      <c r="K594" s="7"/>
    </row>
    <row r="595" spans="1:11" x14ac:dyDescent="0.3">
      <c r="A595" s="1">
        <v>33664</v>
      </c>
      <c r="B595" s="1"/>
      <c r="C595" s="8"/>
      <c r="D595" s="7"/>
      <c r="E595" s="7"/>
      <c r="F595" s="7"/>
      <c r="G595" s="7"/>
      <c r="H595" s="7"/>
      <c r="J595" s="7"/>
      <c r="K595" s="7"/>
    </row>
    <row r="596" spans="1:11" x14ac:dyDescent="0.3">
      <c r="A596" s="1">
        <v>33695</v>
      </c>
      <c r="B596" s="1"/>
      <c r="C596" s="8"/>
      <c r="D596" s="7"/>
      <c r="E596" s="7"/>
      <c r="F596" s="7"/>
      <c r="G596" s="7"/>
      <c r="H596" s="7"/>
      <c r="J596" s="7"/>
      <c r="K596" s="7"/>
    </row>
    <row r="597" spans="1:11" x14ac:dyDescent="0.3">
      <c r="A597" s="1">
        <v>33725</v>
      </c>
      <c r="B597" s="1"/>
      <c r="C597" s="8"/>
      <c r="D597" s="7"/>
      <c r="E597" s="7"/>
      <c r="F597" s="7"/>
      <c r="G597" s="7"/>
      <c r="H597" s="7"/>
      <c r="J597" s="7"/>
      <c r="K597" s="7"/>
    </row>
    <row r="598" spans="1:11" x14ac:dyDescent="0.3">
      <c r="A598" s="1">
        <v>33756</v>
      </c>
      <c r="B598" s="1"/>
      <c r="C598" s="8"/>
      <c r="D598" s="7"/>
      <c r="E598" s="7"/>
      <c r="F598" s="7"/>
      <c r="G598" s="7"/>
      <c r="H598" s="7"/>
      <c r="J598" s="7"/>
      <c r="K598" s="7"/>
    </row>
    <row r="599" spans="1:11" x14ac:dyDescent="0.3">
      <c r="A599" s="1">
        <v>33786</v>
      </c>
      <c r="B599" s="1"/>
      <c r="C599" s="8"/>
      <c r="D599" s="7"/>
      <c r="E599" s="7"/>
      <c r="F599" s="7"/>
      <c r="G599" s="7"/>
      <c r="H599" s="7"/>
      <c r="J599" s="7"/>
      <c r="K599" s="7"/>
    </row>
    <row r="600" spans="1:11" x14ac:dyDescent="0.3">
      <c r="A600" s="1">
        <v>33817</v>
      </c>
      <c r="B600" s="1"/>
      <c r="C600" s="8"/>
      <c r="D600" s="7"/>
      <c r="E600" s="7"/>
      <c r="F600" s="7"/>
      <c r="G600" s="7"/>
      <c r="H600" s="7"/>
      <c r="J600" s="7"/>
      <c r="K600" s="7"/>
    </row>
    <row r="601" spans="1:11" x14ac:dyDescent="0.3">
      <c r="A601" s="1">
        <v>33848</v>
      </c>
      <c r="B601" s="1"/>
      <c r="C601" s="8"/>
      <c r="D601" s="7"/>
      <c r="E601" s="7"/>
      <c r="F601" s="7"/>
      <c r="G601" s="7"/>
      <c r="H601" s="7"/>
      <c r="J601" s="7"/>
      <c r="K601" s="7"/>
    </row>
    <row r="602" spans="1:11" x14ac:dyDescent="0.3">
      <c r="A602" s="1">
        <v>33878</v>
      </c>
      <c r="B602" s="1"/>
      <c r="C602" s="8"/>
      <c r="D602" s="7"/>
      <c r="E602" s="7"/>
      <c r="F602" s="7"/>
      <c r="G602" s="7"/>
      <c r="H602" s="7"/>
      <c r="J602" s="7"/>
      <c r="K602" s="7"/>
    </row>
    <row r="603" spans="1:11" x14ac:dyDescent="0.3">
      <c r="A603" s="1">
        <v>33909</v>
      </c>
      <c r="B603" s="1"/>
      <c r="C603" s="8"/>
      <c r="D603" s="7"/>
      <c r="E603" s="7"/>
      <c r="F603" s="7"/>
      <c r="G603" s="7"/>
      <c r="H603" s="7"/>
      <c r="J603" s="7"/>
      <c r="K603" s="7"/>
    </row>
    <row r="604" spans="1:11" x14ac:dyDescent="0.3">
      <c r="A604" s="1">
        <v>33939</v>
      </c>
      <c r="B604" s="1"/>
      <c r="C604" s="8"/>
      <c r="D604" s="7"/>
      <c r="E604" s="7"/>
      <c r="F604" s="7"/>
      <c r="G604" s="7"/>
      <c r="H604" s="7"/>
      <c r="J604" s="7"/>
      <c r="K604" s="7"/>
    </row>
    <row r="605" spans="1:11" x14ac:dyDescent="0.3">
      <c r="A605" s="1">
        <v>33970</v>
      </c>
      <c r="B605" s="1"/>
      <c r="C605" s="8"/>
      <c r="D605" s="7"/>
      <c r="E605" s="7"/>
      <c r="F605" s="7"/>
      <c r="G605" s="7"/>
      <c r="H605" s="7"/>
      <c r="J605" s="7"/>
      <c r="K605" s="7"/>
    </row>
    <row r="606" spans="1:11" x14ac:dyDescent="0.3">
      <c r="A606" s="1">
        <v>34001</v>
      </c>
      <c r="B606" s="1"/>
      <c r="C606" s="8"/>
      <c r="D606" s="7"/>
      <c r="E606" s="7"/>
      <c r="F606" s="7"/>
      <c r="G606" s="7"/>
      <c r="H606" s="7"/>
      <c r="J606" s="7"/>
      <c r="K606" s="7"/>
    </row>
    <row r="607" spans="1:11" x14ac:dyDescent="0.3">
      <c r="A607" s="1">
        <v>34029</v>
      </c>
      <c r="B607" s="1"/>
      <c r="C607" s="8"/>
      <c r="D607" s="7"/>
      <c r="E607" s="7"/>
      <c r="F607" s="7"/>
      <c r="G607" s="7"/>
      <c r="H607" s="7"/>
      <c r="J607" s="7"/>
      <c r="K607" s="7"/>
    </row>
    <row r="608" spans="1:11" x14ac:dyDescent="0.3">
      <c r="A608" s="1">
        <v>34060</v>
      </c>
      <c r="B608" s="1"/>
      <c r="C608" s="8"/>
      <c r="D608" s="7"/>
      <c r="E608" s="7"/>
      <c r="F608" s="7"/>
      <c r="G608" s="7"/>
      <c r="H608" s="7"/>
      <c r="J608" s="7"/>
      <c r="K608" s="7"/>
    </row>
    <row r="609" spans="1:11" x14ac:dyDescent="0.3">
      <c r="A609" s="1">
        <v>34090</v>
      </c>
      <c r="B609" s="1"/>
      <c r="C609" s="8"/>
      <c r="D609" s="7"/>
      <c r="E609" s="7"/>
      <c r="F609" s="7"/>
      <c r="G609" s="7"/>
      <c r="H609" s="7"/>
      <c r="J609" s="7"/>
      <c r="K609" s="7"/>
    </row>
    <row r="610" spans="1:11" x14ac:dyDescent="0.3">
      <c r="A610" s="1">
        <v>34121</v>
      </c>
      <c r="B610" s="1"/>
      <c r="C610" s="8"/>
      <c r="D610" s="7"/>
      <c r="E610" s="7"/>
      <c r="F610" s="7"/>
      <c r="G610" s="7"/>
      <c r="H610" s="7"/>
      <c r="J610" s="7"/>
      <c r="K610" s="7"/>
    </row>
    <row r="611" spans="1:11" x14ac:dyDescent="0.3">
      <c r="A611" s="1">
        <v>34151</v>
      </c>
      <c r="B611" s="1"/>
      <c r="C611" s="8"/>
      <c r="D611" s="7"/>
      <c r="E611" s="7"/>
      <c r="F611" s="7"/>
      <c r="G611" s="7"/>
      <c r="H611" s="7"/>
      <c r="J611" s="7"/>
      <c r="K611" s="7"/>
    </row>
    <row r="612" spans="1:11" x14ac:dyDescent="0.3">
      <c r="A612" s="1">
        <v>34182</v>
      </c>
      <c r="B612" s="1"/>
      <c r="C612" s="8"/>
      <c r="D612" s="7"/>
      <c r="E612" s="7"/>
      <c r="F612" s="7"/>
      <c r="G612" s="7"/>
      <c r="H612" s="7"/>
      <c r="K612" s="7"/>
    </row>
    <row r="613" spans="1:11" x14ac:dyDescent="0.3">
      <c r="A613" s="1">
        <v>34213</v>
      </c>
      <c r="B613" s="1"/>
      <c r="C613" s="8"/>
      <c r="D613" s="7"/>
      <c r="E613" s="7"/>
      <c r="F613" s="7"/>
      <c r="G613" s="7"/>
      <c r="H613" s="7"/>
      <c r="I613" s="7"/>
      <c r="K613" s="7"/>
    </row>
    <row r="614" spans="1:11" x14ac:dyDescent="0.3">
      <c r="A614" s="1">
        <v>34243</v>
      </c>
      <c r="B614" s="1"/>
      <c r="C614" s="8"/>
      <c r="D614" s="7"/>
      <c r="E614" s="7"/>
      <c r="F614" s="7"/>
      <c r="G614" s="7"/>
      <c r="H614" s="7"/>
      <c r="I614" s="7"/>
      <c r="K614" s="7"/>
    </row>
    <row r="615" spans="1:11" x14ac:dyDescent="0.3">
      <c r="A615" s="1">
        <v>34274</v>
      </c>
      <c r="B615" s="1"/>
      <c r="C615" s="8"/>
      <c r="D615" s="7"/>
      <c r="E615" s="7"/>
      <c r="F615" s="7"/>
      <c r="G615" s="7"/>
      <c r="H615" s="7"/>
      <c r="I615" s="7"/>
      <c r="K615" s="7"/>
    </row>
    <row r="616" spans="1:11" x14ac:dyDescent="0.3">
      <c r="A616" s="1">
        <v>34304</v>
      </c>
      <c r="B616" s="1"/>
      <c r="C616" s="8"/>
      <c r="D616" s="7"/>
      <c r="E616" s="7"/>
      <c r="F616" s="7"/>
      <c r="G616" s="7"/>
      <c r="H616" s="7"/>
      <c r="I616" s="7"/>
      <c r="K616" s="7"/>
    </row>
    <row r="617" spans="1:11" x14ac:dyDescent="0.3">
      <c r="A617" s="1">
        <v>34335</v>
      </c>
      <c r="B617" s="1"/>
      <c r="C617" s="8"/>
      <c r="D617" s="7"/>
      <c r="E617" s="7"/>
      <c r="F617" s="7"/>
      <c r="G617" s="7"/>
      <c r="H617" s="7"/>
      <c r="I617" s="7"/>
      <c r="K617" s="7"/>
    </row>
    <row r="618" spans="1:11" x14ac:dyDescent="0.3">
      <c r="A618" s="1">
        <v>34366</v>
      </c>
      <c r="B618" s="1"/>
      <c r="C618" s="8"/>
      <c r="D618" s="7"/>
      <c r="E618" s="7"/>
      <c r="F618" s="7"/>
      <c r="G618" s="7"/>
      <c r="H618" s="7"/>
      <c r="I618" s="7"/>
      <c r="K618" s="7"/>
    </row>
    <row r="619" spans="1:11" x14ac:dyDescent="0.3">
      <c r="A619" s="1">
        <v>34394</v>
      </c>
      <c r="B619" s="1"/>
      <c r="C619" s="8"/>
      <c r="D619" s="7"/>
      <c r="E619" s="7"/>
      <c r="F619" s="7"/>
      <c r="G619" s="7"/>
      <c r="H619" s="7"/>
      <c r="I619" s="7"/>
      <c r="K619" s="7"/>
    </row>
    <row r="620" spans="1:11" x14ac:dyDescent="0.3">
      <c r="A620" s="1">
        <v>34425</v>
      </c>
      <c r="B620" s="1"/>
      <c r="C620" s="8"/>
      <c r="D620" s="7"/>
      <c r="E620" s="7"/>
      <c r="F620" s="7"/>
      <c r="G620" s="7"/>
      <c r="H620" s="7"/>
      <c r="I620" s="7"/>
      <c r="K620" s="7"/>
    </row>
    <row r="621" spans="1:11" x14ac:dyDescent="0.3">
      <c r="A621" s="1">
        <v>34455</v>
      </c>
      <c r="B621" s="1"/>
      <c r="C621" s="8"/>
      <c r="D621" s="7"/>
      <c r="E621" s="7"/>
      <c r="F621" s="7"/>
      <c r="G621" s="7"/>
      <c r="H621" s="7"/>
      <c r="I621" s="7"/>
      <c r="K621" s="7"/>
    </row>
    <row r="622" spans="1:11" x14ac:dyDescent="0.3">
      <c r="A622" s="1">
        <v>34486</v>
      </c>
      <c r="B622" s="1"/>
      <c r="C622" s="8"/>
      <c r="D622" s="7"/>
      <c r="E622" s="7"/>
      <c r="F622" s="7"/>
      <c r="G622" s="7"/>
      <c r="H622" s="7"/>
      <c r="I622" s="7"/>
    </row>
    <row r="623" spans="1:11" x14ac:dyDescent="0.3">
      <c r="A623" s="1">
        <v>34516</v>
      </c>
      <c r="B623" s="1"/>
      <c r="C623" s="8"/>
      <c r="D623" s="7"/>
      <c r="E623" s="7"/>
      <c r="F623" s="7"/>
      <c r="G623" s="7"/>
      <c r="H623" s="7"/>
      <c r="I623" s="7"/>
      <c r="J623" s="7"/>
    </row>
    <row r="624" spans="1:11" x14ac:dyDescent="0.3">
      <c r="A624" s="1">
        <v>34547</v>
      </c>
      <c r="B624" s="1"/>
      <c r="C624" s="8"/>
      <c r="D624" s="7"/>
      <c r="E624" s="7"/>
      <c r="F624" s="7"/>
      <c r="G624" s="7"/>
      <c r="H624" s="7"/>
      <c r="I624" s="7"/>
      <c r="J624" s="7"/>
    </row>
    <row r="625" spans="1:10" x14ac:dyDescent="0.3">
      <c r="A625" s="1">
        <v>34578</v>
      </c>
      <c r="B625" s="1"/>
      <c r="C625" s="8"/>
      <c r="D625" s="7"/>
      <c r="E625" s="7"/>
      <c r="F625" s="7"/>
      <c r="G625" s="7"/>
      <c r="H625" s="7"/>
      <c r="I625" s="7"/>
      <c r="J625" s="7"/>
    </row>
    <row r="626" spans="1:10" x14ac:dyDescent="0.3">
      <c r="A626" s="1">
        <v>34608</v>
      </c>
      <c r="B626" s="1"/>
      <c r="C626" s="8"/>
      <c r="D626" s="7"/>
      <c r="E626" s="7"/>
      <c r="F626" s="7"/>
      <c r="G626" s="7"/>
      <c r="H626" s="7"/>
      <c r="I626" s="7"/>
      <c r="J626" s="7"/>
    </row>
    <row r="627" spans="1:10" x14ac:dyDescent="0.3">
      <c r="A627" s="1">
        <v>34639</v>
      </c>
      <c r="B627" s="1"/>
      <c r="C627" s="8"/>
      <c r="D627" s="7"/>
      <c r="E627" s="7"/>
      <c r="F627" s="7"/>
      <c r="G627" s="7"/>
      <c r="H627" s="7"/>
      <c r="I627" s="7"/>
      <c r="J627" s="7"/>
    </row>
    <row r="628" spans="1:10" x14ac:dyDescent="0.3">
      <c r="A628" s="1">
        <v>34669</v>
      </c>
      <c r="B628" s="1"/>
      <c r="C628" s="8"/>
      <c r="D628" s="7"/>
      <c r="E628" s="7"/>
      <c r="F628" s="7"/>
      <c r="G628" s="7"/>
      <c r="H628" s="7"/>
      <c r="I628" s="7"/>
      <c r="J628" s="7"/>
    </row>
    <row r="629" spans="1:10" x14ac:dyDescent="0.3">
      <c r="A629" s="1">
        <v>34700</v>
      </c>
      <c r="B629" s="1"/>
      <c r="C629" s="8"/>
      <c r="D629" s="7"/>
      <c r="E629" s="7"/>
      <c r="F629" s="7"/>
      <c r="G629" s="7"/>
      <c r="H629" s="7"/>
      <c r="I629" s="7"/>
      <c r="J629" s="7"/>
    </row>
    <row r="630" spans="1:10" x14ac:dyDescent="0.3">
      <c r="A630" s="1">
        <v>34731</v>
      </c>
      <c r="B630" s="1"/>
      <c r="C630" s="8"/>
      <c r="D630" s="7"/>
      <c r="E630" s="7"/>
      <c r="F630" s="7"/>
      <c r="G630" s="7"/>
      <c r="H630" s="7"/>
      <c r="I630" s="7"/>
      <c r="J630" s="7"/>
    </row>
    <row r="631" spans="1:10" x14ac:dyDescent="0.3">
      <c r="A631" s="1">
        <v>34759</v>
      </c>
      <c r="B631" s="1"/>
      <c r="C631" s="8"/>
      <c r="D631" s="7"/>
      <c r="E631" s="7"/>
      <c r="F631" s="7"/>
      <c r="G631" s="7"/>
      <c r="H631" s="7"/>
      <c r="I631" s="7"/>
      <c r="J631" s="7"/>
    </row>
    <row r="632" spans="1:10" x14ac:dyDescent="0.3">
      <c r="A632" s="1">
        <v>34790</v>
      </c>
      <c r="B632" s="1"/>
      <c r="C632" s="8"/>
      <c r="D632" s="7"/>
      <c r="E632" s="7"/>
      <c r="F632" s="7"/>
      <c r="G632" s="7"/>
      <c r="H632" s="7"/>
      <c r="I632" s="7"/>
      <c r="J632" s="7"/>
    </row>
    <row r="633" spans="1:10" x14ac:dyDescent="0.3">
      <c r="A633" s="1">
        <v>34820</v>
      </c>
      <c r="B633" s="1"/>
      <c r="C633" s="8"/>
      <c r="D633" s="7"/>
      <c r="E633" s="7"/>
      <c r="F633" s="7"/>
      <c r="G633" s="7"/>
      <c r="H633" s="7"/>
      <c r="I633" s="7"/>
      <c r="J633" s="7"/>
    </row>
    <row r="634" spans="1:10" x14ac:dyDescent="0.3">
      <c r="A634" s="1">
        <v>34851</v>
      </c>
      <c r="B634" s="1"/>
      <c r="C634" s="8"/>
      <c r="D634" s="7"/>
      <c r="E634" s="7"/>
      <c r="F634" s="7"/>
      <c r="G634" s="7"/>
      <c r="H634" s="7"/>
      <c r="I634" s="7"/>
      <c r="J634" s="7"/>
    </row>
    <row r="635" spans="1:10" x14ac:dyDescent="0.3">
      <c r="A635" s="1">
        <v>34881</v>
      </c>
      <c r="B635" s="1"/>
      <c r="C635" s="8"/>
      <c r="D635" s="7"/>
      <c r="E635" s="7"/>
      <c r="F635" s="7"/>
      <c r="G635" s="7"/>
      <c r="H635" s="7"/>
      <c r="I635" s="7"/>
      <c r="J635" s="7"/>
    </row>
    <row r="636" spans="1:10" x14ac:dyDescent="0.3">
      <c r="A636" s="1">
        <v>34912</v>
      </c>
      <c r="B636" s="1"/>
      <c r="C636" s="8"/>
      <c r="D636" s="7"/>
      <c r="E636" s="7"/>
      <c r="F636" s="7"/>
      <c r="G636" s="7"/>
      <c r="H636" s="7"/>
      <c r="I636" s="7"/>
      <c r="J636" s="7"/>
    </row>
    <row r="637" spans="1:10" x14ac:dyDescent="0.3">
      <c r="A637" s="1">
        <v>34943</v>
      </c>
      <c r="B637" s="1"/>
      <c r="C637" s="8"/>
      <c r="D637" s="7"/>
      <c r="E637" s="7"/>
      <c r="F637" s="7"/>
      <c r="G637" s="7"/>
      <c r="H637" s="7"/>
      <c r="I637" s="7"/>
      <c r="J637" s="7"/>
    </row>
    <row r="638" spans="1:10" x14ac:dyDescent="0.3">
      <c r="A638" s="1">
        <v>34973</v>
      </c>
      <c r="B638" s="1"/>
      <c r="C638" s="8"/>
      <c r="D638" s="7"/>
      <c r="E638" s="7"/>
      <c r="F638" s="7"/>
      <c r="G638" s="7"/>
      <c r="H638" s="7"/>
      <c r="I638" s="7"/>
      <c r="J638" s="7"/>
    </row>
    <row r="639" spans="1:10" x14ac:dyDescent="0.3">
      <c r="A639" s="1">
        <v>35004</v>
      </c>
      <c r="B639" s="1"/>
      <c r="C639" s="8"/>
      <c r="D639" s="7"/>
      <c r="E639" s="7"/>
      <c r="F639" s="7"/>
      <c r="G639" s="7"/>
      <c r="H639" s="7"/>
      <c r="I639" s="7"/>
      <c r="J639" s="7"/>
    </row>
    <row r="640" spans="1:10" x14ac:dyDescent="0.3">
      <c r="A640" s="1">
        <v>35034</v>
      </c>
      <c r="B640" s="1"/>
      <c r="C640" s="8"/>
      <c r="D640" s="7"/>
      <c r="E640" s="7"/>
      <c r="F640" s="7"/>
      <c r="G640" s="7"/>
      <c r="H640" s="7"/>
      <c r="I640" s="7"/>
      <c r="J640" s="7"/>
    </row>
    <row r="641" spans="1:10" x14ac:dyDescent="0.3">
      <c r="A641" s="1">
        <v>35065</v>
      </c>
      <c r="B641" s="1"/>
      <c r="C641" s="8"/>
      <c r="D641" s="7"/>
      <c r="E641" s="7"/>
      <c r="F641" s="7"/>
      <c r="G641" s="7"/>
      <c r="H641" s="7"/>
      <c r="I641" s="7"/>
      <c r="J641" s="7"/>
    </row>
    <row r="642" spans="1:10" x14ac:dyDescent="0.3">
      <c r="A642" s="1">
        <v>35096</v>
      </c>
      <c r="B642" s="1"/>
      <c r="C642" s="8"/>
      <c r="D642" s="7"/>
      <c r="E642" s="7"/>
      <c r="F642" s="7"/>
      <c r="G642" s="7"/>
      <c r="H642" s="7"/>
      <c r="I642" s="7"/>
      <c r="J642" s="7"/>
    </row>
    <row r="643" spans="1:10" x14ac:dyDescent="0.3">
      <c r="A643" s="1">
        <v>35125</v>
      </c>
      <c r="B643" s="1"/>
      <c r="C643" s="8"/>
      <c r="D643" s="7"/>
      <c r="E643" s="7"/>
      <c r="F643" s="7"/>
      <c r="G643" s="7"/>
      <c r="H643" s="7"/>
      <c r="I643" s="7"/>
      <c r="J643" s="7"/>
    </row>
    <row r="644" spans="1:10" x14ac:dyDescent="0.3">
      <c r="A644" s="1">
        <v>35156</v>
      </c>
      <c r="B644" s="1"/>
      <c r="C644" s="8"/>
      <c r="D644" s="7"/>
      <c r="E644" s="7"/>
      <c r="F644" s="7"/>
      <c r="G644" s="7"/>
      <c r="H644" s="7"/>
      <c r="I644" s="7"/>
      <c r="J644" s="7"/>
    </row>
    <row r="645" spans="1:10" x14ac:dyDescent="0.3">
      <c r="A645" s="1">
        <v>35186</v>
      </c>
      <c r="B645" s="1"/>
      <c r="C645" s="8"/>
      <c r="D645" s="7"/>
      <c r="E645" s="7"/>
      <c r="F645" s="7"/>
      <c r="G645" s="7"/>
      <c r="H645" s="7"/>
      <c r="I645" s="7"/>
      <c r="J645" s="7"/>
    </row>
    <row r="646" spans="1:10" x14ac:dyDescent="0.3">
      <c r="A646" s="1">
        <v>35217</v>
      </c>
      <c r="B646" s="1"/>
      <c r="C646" s="8"/>
      <c r="D646" s="7"/>
      <c r="E646" s="7"/>
      <c r="F646" s="7"/>
      <c r="G646" s="7"/>
      <c r="H646" s="7"/>
      <c r="I646" s="7"/>
      <c r="J646" s="7"/>
    </row>
    <row r="647" spans="1:10" x14ac:dyDescent="0.3">
      <c r="A647" s="1">
        <v>35247</v>
      </c>
      <c r="B647" s="1"/>
      <c r="C647" s="8"/>
      <c r="D647" s="7"/>
      <c r="E647" s="7"/>
      <c r="F647" s="7"/>
      <c r="G647" s="7"/>
      <c r="H647" s="7"/>
      <c r="I647" s="7"/>
      <c r="J647" s="7"/>
    </row>
    <row r="648" spans="1:10" x14ac:dyDescent="0.3">
      <c r="A648" s="1">
        <v>35278</v>
      </c>
      <c r="B648" s="1"/>
      <c r="C648" s="8"/>
      <c r="D648" s="7"/>
      <c r="E648" s="7"/>
      <c r="F648" s="7"/>
      <c r="G648" s="7"/>
      <c r="H648" s="7"/>
      <c r="I648" s="7"/>
      <c r="J648" s="7"/>
    </row>
    <row r="649" spans="1:10" x14ac:dyDescent="0.3">
      <c r="A649" s="1">
        <v>35309</v>
      </c>
      <c r="B649" s="1"/>
      <c r="C649" s="8"/>
      <c r="D649" s="7"/>
      <c r="E649" s="7"/>
      <c r="F649" s="7"/>
      <c r="G649" s="7"/>
      <c r="H649" s="7"/>
      <c r="I649" s="7"/>
      <c r="J649" s="7"/>
    </row>
    <row r="650" spans="1:10" x14ac:dyDescent="0.3">
      <c r="A650" s="1">
        <v>35339</v>
      </c>
      <c r="B650" s="1"/>
      <c r="C650" s="8"/>
      <c r="D650" s="7"/>
      <c r="E650" s="7"/>
      <c r="F650" s="7"/>
      <c r="G650" s="7"/>
      <c r="H650" s="7"/>
      <c r="I650" s="7"/>
      <c r="J650" s="7"/>
    </row>
    <row r="651" spans="1:10" x14ac:dyDescent="0.3">
      <c r="A651" s="1">
        <v>35370</v>
      </c>
      <c r="B651" s="1"/>
      <c r="C651" s="8"/>
      <c r="D651" s="7"/>
      <c r="E651" s="7"/>
      <c r="F651" s="7"/>
      <c r="G651" s="7"/>
      <c r="H651" s="7"/>
      <c r="I651" s="7"/>
      <c r="J651" s="7"/>
    </row>
    <row r="652" spans="1:10" x14ac:dyDescent="0.3">
      <c r="A652" s="1">
        <v>35400</v>
      </c>
      <c r="B652" s="1"/>
      <c r="C652" s="8"/>
      <c r="D652" s="7"/>
      <c r="E652" s="7"/>
      <c r="F652" s="7"/>
      <c r="G652" s="7"/>
      <c r="H652" s="7"/>
      <c r="I652" s="7"/>
      <c r="J652" s="7"/>
    </row>
    <row r="653" spans="1:10" x14ac:dyDescent="0.3">
      <c r="A653" s="1">
        <v>35431</v>
      </c>
      <c r="B653" s="1"/>
      <c r="C653" s="8"/>
      <c r="D653" s="7"/>
      <c r="E653" s="7"/>
      <c r="F653" s="7"/>
      <c r="G653" s="7"/>
      <c r="H653" s="7"/>
      <c r="I653" s="7"/>
      <c r="J653" s="7"/>
    </row>
    <row r="654" spans="1:10" x14ac:dyDescent="0.3">
      <c r="A654" s="1">
        <v>35462</v>
      </c>
      <c r="B654" s="1"/>
      <c r="C654" s="8"/>
      <c r="D654" s="7"/>
      <c r="E654" s="7"/>
      <c r="F654" s="7"/>
      <c r="G654" s="7"/>
      <c r="H654" s="7"/>
      <c r="I654" s="7"/>
      <c r="J654" s="7"/>
    </row>
    <row r="655" spans="1:10" x14ac:dyDescent="0.3">
      <c r="A655" s="1">
        <v>35490</v>
      </c>
      <c r="B655" s="1"/>
      <c r="C655" s="8"/>
      <c r="D655" s="7"/>
      <c r="E655" s="7"/>
      <c r="F655" s="7"/>
      <c r="G655" s="7"/>
      <c r="H655" s="7"/>
      <c r="I655" s="7"/>
      <c r="J655" s="7"/>
    </row>
    <row r="656" spans="1:10" x14ac:dyDescent="0.3">
      <c r="A656" s="1">
        <v>35521</v>
      </c>
      <c r="B656" s="1"/>
      <c r="C656" s="8"/>
      <c r="D656" s="7"/>
      <c r="E656" s="7"/>
      <c r="F656" s="7"/>
      <c r="G656" s="7"/>
      <c r="H656" s="7"/>
      <c r="I656" s="7"/>
      <c r="J656" s="7"/>
    </row>
    <row r="657" spans="1:10" x14ac:dyDescent="0.3">
      <c r="A657" s="1">
        <v>35551</v>
      </c>
      <c r="B657" s="1"/>
      <c r="C657" s="8"/>
      <c r="D657" s="7"/>
      <c r="E657" s="7"/>
      <c r="F657" s="7"/>
      <c r="G657" s="7"/>
      <c r="H657" s="7"/>
      <c r="I657" s="7"/>
      <c r="J657" s="7"/>
    </row>
    <row r="658" spans="1:10" x14ac:dyDescent="0.3">
      <c r="A658" s="1">
        <v>35582</v>
      </c>
      <c r="B658" s="1"/>
      <c r="C658" s="8"/>
      <c r="D658" s="7"/>
      <c r="E658" s="7"/>
      <c r="F658" s="7"/>
      <c r="G658" s="7"/>
      <c r="H658" s="7"/>
      <c r="I658" s="7"/>
      <c r="J658" s="7"/>
    </row>
    <row r="659" spans="1:10" x14ac:dyDescent="0.3">
      <c r="A659" s="1">
        <v>35612</v>
      </c>
      <c r="B659" s="1"/>
      <c r="C659" s="8"/>
      <c r="D659" s="7"/>
      <c r="E659" s="7"/>
      <c r="F659" s="7"/>
      <c r="G659" s="7"/>
      <c r="H659" s="7"/>
      <c r="I659" s="7"/>
      <c r="J659" s="7"/>
    </row>
    <row r="660" spans="1:10" x14ac:dyDescent="0.3">
      <c r="A660" s="1">
        <v>35643</v>
      </c>
      <c r="B660" s="1"/>
      <c r="C660" s="8"/>
      <c r="D660" s="7"/>
      <c r="E660" s="7"/>
      <c r="F660" s="7"/>
      <c r="G660" s="7"/>
      <c r="H660" s="7"/>
      <c r="I660" s="7"/>
      <c r="J660" s="7"/>
    </row>
    <row r="661" spans="1:10" x14ac:dyDescent="0.3">
      <c r="A661" s="1">
        <v>35674</v>
      </c>
      <c r="B661" s="1"/>
      <c r="C661" s="8"/>
      <c r="D661" s="7"/>
      <c r="E661" s="7"/>
      <c r="F661" s="7"/>
      <c r="G661" s="7"/>
      <c r="H661" s="7"/>
      <c r="I661" s="7"/>
      <c r="J661" s="7"/>
    </row>
    <row r="662" spans="1:10" x14ac:dyDescent="0.3">
      <c r="A662" s="1">
        <v>35704</v>
      </c>
      <c r="B662" s="1"/>
      <c r="C662" s="8"/>
      <c r="D662" s="7"/>
      <c r="E662" s="7"/>
      <c r="F662" s="7"/>
      <c r="G662" s="7"/>
      <c r="H662" s="7"/>
      <c r="I662" s="7"/>
      <c r="J662" s="7"/>
    </row>
    <row r="663" spans="1:10" x14ac:dyDescent="0.3">
      <c r="A663" s="1">
        <v>35735</v>
      </c>
      <c r="B663" s="1"/>
      <c r="C663" s="8"/>
      <c r="D663" s="7"/>
      <c r="E663" s="7"/>
      <c r="F663" s="7"/>
      <c r="G663" s="7"/>
      <c r="H663" s="7"/>
      <c r="I663" s="7"/>
      <c r="J663" s="7"/>
    </row>
    <row r="664" spans="1:10" x14ac:dyDescent="0.3">
      <c r="A664" s="1">
        <v>35765</v>
      </c>
      <c r="B664" s="1"/>
      <c r="C664" s="8"/>
      <c r="D664" s="7"/>
      <c r="E664" s="7"/>
      <c r="F664" s="7"/>
      <c r="G664" s="7"/>
      <c r="H664" s="7"/>
      <c r="I664" s="7"/>
      <c r="J664" s="7"/>
    </row>
    <row r="665" spans="1:10" x14ac:dyDescent="0.3">
      <c r="A665" s="1">
        <v>35796</v>
      </c>
      <c r="B665" s="1"/>
      <c r="C665" s="8"/>
      <c r="D665" s="7"/>
      <c r="E665" s="7"/>
      <c r="F665" s="7"/>
      <c r="G665" s="7"/>
      <c r="H665" s="7"/>
      <c r="I665" s="7"/>
      <c r="J665" s="7"/>
    </row>
    <row r="666" spans="1:10" x14ac:dyDescent="0.3">
      <c r="A666" s="1">
        <v>35827</v>
      </c>
      <c r="B666" s="1"/>
      <c r="C666" s="8"/>
      <c r="D666" s="7"/>
      <c r="E666" s="7"/>
      <c r="F666" s="7"/>
      <c r="G666" s="7"/>
      <c r="H666" s="7"/>
      <c r="I666" s="7"/>
      <c r="J666" s="7"/>
    </row>
    <row r="667" spans="1:10" x14ac:dyDescent="0.3">
      <c r="A667" s="1">
        <v>35855</v>
      </c>
      <c r="B667" s="1"/>
      <c r="C667" s="8"/>
      <c r="D667" s="7"/>
      <c r="E667" s="7"/>
      <c r="F667" s="7"/>
      <c r="G667" s="7"/>
      <c r="H667" s="7"/>
      <c r="I667" s="7"/>
      <c r="J667" s="7"/>
    </row>
    <row r="668" spans="1:10" x14ac:dyDescent="0.3">
      <c r="A668" s="1">
        <v>35886</v>
      </c>
      <c r="B668" s="1"/>
      <c r="C668" s="8"/>
      <c r="D668" s="7"/>
      <c r="E668" s="7"/>
      <c r="F668" s="7"/>
      <c r="G668" s="7"/>
      <c r="H668" s="7"/>
      <c r="I668" s="7"/>
      <c r="J668" s="7"/>
    </row>
    <row r="669" spans="1:10" x14ac:dyDescent="0.3">
      <c r="A669" s="1">
        <v>35916</v>
      </c>
      <c r="B669" s="1"/>
      <c r="C669" s="8"/>
      <c r="D669" s="7"/>
      <c r="E669" s="7"/>
      <c r="F669" s="7"/>
      <c r="G669" s="7"/>
      <c r="H669" s="7"/>
      <c r="I669" s="7"/>
      <c r="J669" s="7"/>
    </row>
    <row r="670" spans="1:10" x14ac:dyDescent="0.3">
      <c r="A670" s="1">
        <v>35947</v>
      </c>
      <c r="B670" s="1"/>
      <c r="C670" s="8"/>
      <c r="D670" s="7"/>
      <c r="E670" s="7"/>
      <c r="F670" s="7"/>
      <c r="G670" s="7"/>
      <c r="H670" s="7"/>
      <c r="I670" s="7"/>
      <c r="J670" s="7"/>
    </row>
    <row r="671" spans="1:10" x14ac:dyDescent="0.3">
      <c r="A671" s="1">
        <v>35977</v>
      </c>
      <c r="B671" s="1"/>
      <c r="C671" s="8"/>
      <c r="D671" s="7"/>
      <c r="E671" s="7"/>
      <c r="F671" s="7"/>
      <c r="G671" s="7"/>
      <c r="H671" s="7"/>
      <c r="I671" s="7"/>
      <c r="J671" s="7"/>
    </row>
    <row r="672" spans="1:10" x14ac:dyDescent="0.3">
      <c r="A672" s="1">
        <v>36008</v>
      </c>
      <c r="B672" s="1"/>
      <c r="C672" s="8"/>
      <c r="D672" s="7"/>
      <c r="E672" s="7"/>
      <c r="F672" s="7"/>
      <c r="G672" s="7"/>
      <c r="H672" s="7"/>
      <c r="I672" s="7"/>
      <c r="J672" s="7"/>
    </row>
    <row r="673" spans="1:10" x14ac:dyDescent="0.3">
      <c r="A673" s="1">
        <v>36039</v>
      </c>
      <c r="B673" s="1"/>
      <c r="C673" s="8"/>
      <c r="D673" s="7"/>
      <c r="E673" s="7"/>
      <c r="F673" s="7"/>
      <c r="G673" s="7"/>
      <c r="H673" s="7"/>
      <c r="I673" s="7"/>
      <c r="J673" s="7"/>
    </row>
    <row r="674" spans="1:10" x14ac:dyDescent="0.3">
      <c r="A674" s="1">
        <v>36069</v>
      </c>
      <c r="B674" s="1"/>
      <c r="C674" s="8"/>
      <c r="D674" s="7"/>
      <c r="E674" s="7"/>
      <c r="F674" s="7"/>
      <c r="G674" s="7"/>
      <c r="H674" s="7"/>
      <c r="I674" s="7"/>
      <c r="J674" s="7"/>
    </row>
    <row r="675" spans="1:10" x14ac:dyDescent="0.3">
      <c r="A675" s="1">
        <v>36100</v>
      </c>
      <c r="B675" s="1"/>
      <c r="C675" s="8"/>
      <c r="D675" s="7"/>
      <c r="E675" s="7"/>
      <c r="F675" s="7"/>
      <c r="G675" s="7"/>
      <c r="H675" s="7"/>
      <c r="I675" s="7"/>
      <c r="J675" s="7"/>
    </row>
    <row r="676" spans="1:10" x14ac:dyDescent="0.3">
      <c r="A676" s="1">
        <v>36130</v>
      </c>
      <c r="B676" s="1"/>
      <c r="C676" s="8"/>
      <c r="D676" s="7"/>
      <c r="E676" s="7"/>
      <c r="F676" s="7"/>
      <c r="G676" s="7"/>
      <c r="H676" s="7"/>
      <c r="I676" s="7"/>
      <c r="J676" s="7"/>
    </row>
    <row r="677" spans="1:10" x14ac:dyDescent="0.3">
      <c r="A677" s="1">
        <v>36161</v>
      </c>
      <c r="B677" s="1"/>
      <c r="C677" s="8"/>
      <c r="D677" s="7"/>
      <c r="E677" s="7"/>
      <c r="F677" s="7"/>
      <c r="G677" s="7"/>
      <c r="H677" s="7"/>
      <c r="I677" s="7"/>
      <c r="J677" s="7"/>
    </row>
    <row r="678" spans="1:10" x14ac:dyDescent="0.3">
      <c r="A678" s="1">
        <v>36192</v>
      </c>
      <c r="B678" s="1"/>
      <c r="C678" s="8"/>
      <c r="D678" s="7"/>
      <c r="E678" s="7"/>
      <c r="F678" s="7"/>
      <c r="G678" s="7"/>
      <c r="H678" s="7"/>
      <c r="I678" s="7"/>
      <c r="J678" s="7"/>
    </row>
    <row r="679" spans="1:10" x14ac:dyDescent="0.3">
      <c r="A679" s="1">
        <v>36220</v>
      </c>
      <c r="B679" s="1"/>
      <c r="C679" s="8"/>
      <c r="D679" s="7"/>
      <c r="E679" s="7"/>
      <c r="F679" s="7"/>
      <c r="G679" s="7"/>
      <c r="H679" s="7"/>
      <c r="I679" s="7"/>
      <c r="J679" s="7"/>
    </row>
    <row r="680" spans="1:10" x14ac:dyDescent="0.3">
      <c r="A680" s="1">
        <v>36251</v>
      </c>
      <c r="B680" s="1"/>
      <c r="C680" s="8"/>
      <c r="D680" s="7"/>
      <c r="E680" s="7"/>
      <c r="F680" s="7"/>
      <c r="G680" s="7"/>
      <c r="H680" s="7"/>
      <c r="I680" s="7"/>
      <c r="J680" s="7"/>
    </row>
    <row r="681" spans="1:10" x14ac:dyDescent="0.3">
      <c r="A681" s="1">
        <v>36281</v>
      </c>
      <c r="B681" s="1"/>
      <c r="C681" s="8"/>
      <c r="D681" s="7"/>
      <c r="E681" s="7"/>
      <c r="F681" s="7"/>
      <c r="G681" s="7"/>
      <c r="H681" s="7"/>
      <c r="I681" s="7"/>
      <c r="J681" s="7"/>
    </row>
    <row r="682" spans="1:10" x14ac:dyDescent="0.3">
      <c r="A682" s="1">
        <v>36312</v>
      </c>
      <c r="B682" s="1"/>
      <c r="C682" s="8"/>
      <c r="D682" s="7"/>
      <c r="E682" s="7"/>
      <c r="F682" s="7"/>
      <c r="G682" s="7"/>
      <c r="H682" s="7"/>
      <c r="I682" s="7"/>
      <c r="J682" s="7"/>
    </row>
    <row r="683" spans="1:10" x14ac:dyDescent="0.3">
      <c r="A683" s="1">
        <v>36342</v>
      </c>
      <c r="B683" s="1"/>
      <c r="C683" s="8"/>
      <c r="D683" s="7"/>
      <c r="E683" s="7"/>
      <c r="F683" s="7"/>
      <c r="G683" s="7"/>
      <c r="H683" s="7"/>
      <c r="I683" s="7"/>
      <c r="J683" s="7"/>
    </row>
    <row r="684" spans="1:10" x14ac:dyDescent="0.3">
      <c r="A684" s="1">
        <v>36373</v>
      </c>
      <c r="B684" s="1"/>
      <c r="C684" s="8"/>
      <c r="D684" s="7"/>
      <c r="E684" s="7"/>
      <c r="F684" s="7"/>
      <c r="G684" s="7"/>
      <c r="H684" s="7"/>
      <c r="I684" s="7"/>
      <c r="J684" s="7"/>
    </row>
    <row r="685" spans="1:10" x14ac:dyDescent="0.3">
      <c r="A685" s="1">
        <v>36404</v>
      </c>
      <c r="B685" s="1"/>
      <c r="C685" s="8"/>
      <c r="D685" s="7"/>
      <c r="E685" s="7"/>
      <c r="F685" s="7"/>
      <c r="G685" s="7"/>
      <c r="H685" s="7"/>
      <c r="I685" s="7"/>
      <c r="J685" s="7"/>
    </row>
    <row r="686" spans="1:10" x14ac:dyDescent="0.3">
      <c r="A686" s="1">
        <v>36434</v>
      </c>
      <c r="B686" s="1"/>
      <c r="C686" s="8"/>
      <c r="D686" s="7"/>
      <c r="E686" s="7"/>
      <c r="F686" s="7"/>
      <c r="G686" s="7"/>
      <c r="H686" s="7"/>
      <c r="I686" s="7"/>
      <c r="J686" s="7"/>
    </row>
    <row r="687" spans="1:10" x14ac:dyDescent="0.3">
      <c r="A687" s="1">
        <v>36465</v>
      </c>
      <c r="B687" s="1"/>
      <c r="C687" s="8"/>
      <c r="D687" s="7"/>
      <c r="E687" s="7"/>
      <c r="F687" s="7"/>
      <c r="G687" s="7"/>
      <c r="H687" s="7"/>
      <c r="I687" s="7"/>
      <c r="J687" s="7"/>
    </row>
    <row r="688" spans="1:10" x14ac:dyDescent="0.3">
      <c r="A688" s="1">
        <v>36495</v>
      </c>
      <c r="B688" s="1"/>
      <c r="C688" s="8"/>
      <c r="D688" s="7"/>
      <c r="E688" s="7"/>
      <c r="F688" s="7"/>
      <c r="G688" s="7"/>
      <c r="H688" s="7"/>
      <c r="I688" s="7"/>
      <c r="J688" s="7"/>
    </row>
    <row r="689" spans="1:10" x14ac:dyDescent="0.3">
      <c r="A689" s="1">
        <v>36526</v>
      </c>
      <c r="B689" s="1"/>
      <c r="C689" s="8"/>
      <c r="D689" s="7"/>
      <c r="E689" s="7"/>
      <c r="F689" s="7"/>
      <c r="G689" s="7"/>
      <c r="H689" s="7"/>
      <c r="I689" s="7"/>
      <c r="J689" s="7"/>
    </row>
    <row r="690" spans="1:10" x14ac:dyDescent="0.3">
      <c r="A690" s="1">
        <v>36557</v>
      </c>
      <c r="B690" s="1"/>
      <c r="C690" s="8"/>
      <c r="D690" s="7"/>
      <c r="E690" s="7"/>
      <c r="F690" s="7"/>
      <c r="G690" s="7"/>
      <c r="H690" s="7"/>
      <c r="I690" s="7"/>
      <c r="J690" s="7"/>
    </row>
    <row r="691" spans="1:10" x14ac:dyDescent="0.3">
      <c r="A691" s="1">
        <v>36586</v>
      </c>
      <c r="B691" s="1"/>
      <c r="C691" s="8"/>
      <c r="D691" s="7"/>
      <c r="E691" s="7"/>
      <c r="F691" s="7"/>
      <c r="G691" s="7"/>
      <c r="H691" s="7"/>
      <c r="I691" s="7"/>
      <c r="J691" s="7"/>
    </row>
    <row r="692" spans="1:10" x14ac:dyDescent="0.3">
      <c r="A692" s="1">
        <v>36617</v>
      </c>
      <c r="B692" s="1"/>
      <c r="C692" s="8"/>
      <c r="D692" s="7"/>
      <c r="E692" s="7"/>
      <c r="F692" s="7"/>
      <c r="G692" s="7"/>
      <c r="H692" s="7"/>
      <c r="I692" s="7"/>
      <c r="J692" s="7"/>
    </row>
    <row r="693" spans="1:10" x14ac:dyDescent="0.3">
      <c r="A693" s="1">
        <v>36647</v>
      </c>
      <c r="B693" s="1"/>
      <c r="C693" s="8"/>
      <c r="D693" s="7"/>
      <c r="E693" s="7"/>
      <c r="F693" s="7"/>
      <c r="G693" s="7"/>
      <c r="H693" s="7"/>
      <c r="I693" s="7"/>
      <c r="J693" s="7"/>
    </row>
    <row r="694" spans="1:10" x14ac:dyDescent="0.3">
      <c r="A694" s="1">
        <v>36678</v>
      </c>
      <c r="B694" s="1"/>
      <c r="C694" s="8"/>
      <c r="D694" s="7"/>
      <c r="E694" s="7"/>
      <c r="F694" s="7"/>
      <c r="G694" s="7"/>
      <c r="H694" s="7"/>
      <c r="I694" s="7"/>
      <c r="J694" s="7"/>
    </row>
    <row r="695" spans="1:10" x14ac:dyDescent="0.3">
      <c r="A695" s="1">
        <v>36708</v>
      </c>
      <c r="B695" s="1"/>
      <c r="C695" s="8"/>
      <c r="D695" s="7"/>
      <c r="E695" s="7"/>
      <c r="F695" s="7"/>
      <c r="G695" s="7"/>
      <c r="H695" s="7"/>
      <c r="I695" s="7"/>
      <c r="J695" s="7"/>
    </row>
    <row r="696" spans="1:10" x14ac:dyDescent="0.3">
      <c r="A696" s="1">
        <v>36739</v>
      </c>
      <c r="B696" s="1"/>
      <c r="C696" s="8"/>
      <c r="D696" s="7"/>
      <c r="E696" s="7"/>
      <c r="F696" s="7"/>
      <c r="G696" s="7"/>
      <c r="H696" s="7"/>
      <c r="I696" s="7"/>
      <c r="J696" s="7"/>
    </row>
    <row r="697" spans="1:10" x14ac:dyDescent="0.3">
      <c r="A697" s="1">
        <v>36770</v>
      </c>
      <c r="B697" s="1"/>
      <c r="C697" s="8"/>
      <c r="D697" s="7"/>
      <c r="E697" s="7"/>
      <c r="F697" s="7"/>
      <c r="G697" s="7"/>
      <c r="H697" s="7"/>
      <c r="I697" s="7"/>
      <c r="J697" s="7"/>
    </row>
    <row r="698" spans="1:10" x14ac:dyDescent="0.3">
      <c r="A698" s="1">
        <v>36800</v>
      </c>
      <c r="B698" s="1"/>
      <c r="C698" s="8"/>
      <c r="D698" s="7"/>
      <c r="E698" s="7"/>
      <c r="F698" s="7"/>
      <c r="G698" s="7"/>
      <c r="H698" s="7"/>
      <c r="I698" s="7"/>
      <c r="J698" s="7"/>
    </row>
    <row r="699" spans="1:10" x14ac:dyDescent="0.3">
      <c r="A699" s="1">
        <v>36831</v>
      </c>
      <c r="B699" s="1"/>
      <c r="C699" s="8"/>
      <c r="D699" s="7"/>
      <c r="E699" s="7"/>
      <c r="F699" s="7"/>
      <c r="G699" s="7"/>
      <c r="H699" s="7"/>
      <c r="I699" s="7"/>
      <c r="J699" s="7"/>
    </row>
    <row r="700" spans="1:10" x14ac:dyDescent="0.3">
      <c r="A700" s="1">
        <v>36861</v>
      </c>
      <c r="B700" s="1"/>
      <c r="C700" s="8"/>
      <c r="D700" s="7"/>
      <c r="E700" s="7"/>
      <c r="F700" s="7"/>
      <c r="G700" s="7"/>
      <c r="H700" s="7"/>
      <c r="I700" s="7"/>
      <c r="J700" s="7"/>
    </row>
    <row r="701" spans="1:10" x14ac:dyDescent="0.3">
      <c r="A701" s="1">
        <v>36892</v>
      </c>
      <c r="B701" s="1"/>
      <c r="C701" s="8"/>
      <c r="D701" s="7"/>
      <c r="E701" s="7"/>
      <c r="F701" s="7"/>
      <c r="G701" s="7"/>
      <c r="H701" s="7"/>
      <c r="I701" s="7"/>
      <c r="J701" s="7"/>
    </row>
    <row r="702" spans="1:10" x14ac:dyDescent="0.3">
      <c r="A702" s="1">
        <v>36923</v>
      </c>
      <c r="B702" s="1"/>
      <c r="C702" s="8"/>
      <c r="D702" s="7"/>
      <c r="E702" s="7"/>
      <c r="F702" s="7"/>
      <c r="G702" s="7"/>
      <c r="H702" s="7"/>
      <c r="I702" s="7"/>
      <c r="J702" s="7"/>
    </row>
    <row r="703" spans="1:10" x14ac:dyDescent="0.3">
      <c r="A703" s="1">
        <v>36951</v>
      </c>
      <c r="B703" s="1"/>
      <c r="C703" s="8"/>
      <c r="D703" s="7"/>
      <c r="E703" s="7"/>
      <c r="F703" s="7"/>
      <c r="G703" s="7"/>
      <c r="H703" s="7"/>
      <c r="I703" s="7"/>
      <c r="J703" s="7"/>
    </row>
    <row r="704" spans="1:10" x14ac:dyDescent="0.3">
      <c r="A704" s="1">
        <v>36982</v>
      </c>
      <c r="B704" s="1"/>
      <c r="C704" s="8"/>
      <c r="D704" s="7"/>
      <c r="E704" s="7"/>
      <c r="F704" s="7"/>
      <c r="G704" s="7"/>
      <c r="H704" s="7"/>
      <c r="I704" s="7"/>
      <c r="J704" s="7"/>
    </row>
    <row r="705" spans="1:10" x14ac:dyDescent="0.3">
      <c r="A705" s="1">
        <v>37012</v>
      </c>
      <c r="B705" s="1"/>
      <c r="C705" s="8"/>
      <c r="D705" s="7"/>
      <c r="E705" s="7"/>
      <c r="F705" s="7"/>
      <c r="G705" s="7"/>
      <c r="H705" s="7"/>
      <c r="I705" s="7"/>
      <c r="J705" s="7"/>
    </row>
    <row r="706" spans="1:10" x14ac:dyDescent="0.3">
      <c r="A706" s="1">
        <v>37043</v>
      </c>
      <c r="B706" s="1"/>
      <c r="C706" s="8"/>
      <c r="D706" s="7"/>
      <c r="E706" s="7"/>
      <c r="F706" s="7"/>
      <c r="G706" s="7"/>
      <c r="H706" s="7"/>
      <c r="I706" s="7"/>
      <c r="J706" s="7"/>
    </row>
    <row r="707" spans="1:10" x14ac:dyDescent="0.3">
      <c r="A707" s="1">
        <v>37073</v>
      </c>
      <c r="B707" s="1"/>
      <c r="C707" s="8"/>
      <c r="D707" s="7"/>
      <c r="E707" s="7"/>
      <c r="F707" s="7"/>
      <c r="G707" s="7"/>
      <c r="H707" s="7"/>
      <c r="I707" s="7"/>
      <c r="J707" s="7"/>
    </row>
    <row r="708" spans="1:10" x14ac:dyDescent="0.3">
      <c r="A708" s="1">
        <v>37104</v>
      </c>
      <c r="B708" s="1"/>
      <c r="C708" s="8"/>
      <c r="D708" s="7"/>
      <c r="E708" s="7"/>
      <c r="F708" s="7"/>
      <c r="G708" s="7"/>
      <c r="H708" s="7"/>
      <c r="I708" s="7"/>
      <c r="J708" s="7"/>
    </row>
    <row r="709" spans="1:10" x14ac:dyDescent="0.3">
      <c r="A709" s="1">
        <v>37135</v>
      </c>
      <c r="B709" s="1"/>
      <c r="C709" s="8"/>
      <c r="D709" s="7"/>
      <c r="E709" s="7"/>
      <c r="F709" s="7"/>
      <c r="G709" s="7"/>
      <c r="H709" s="7"/>
      <c r="I709" s="7"/>
      <c r="J709" s="7"/>
    </row>
    <row r="710" spans="1:10" x14ac:dyDescent="0.3">
      <c r="A710" s="1">
        <v>37165</v>
      </c>
      <c r="B710" s="1"/>
      <c r="C710" s="8"/>
      <c r="D710" s="7"/>
      <c r="E710" s="7"/>
      <c r="F710" s="7"/>
      <c r="G710" s="7"/>
      <c r="H710" s="7"/>
      <c r="I710" s="7"/>
      <c r="J710" s="7"/>
    </row>
    <row r="711" spans="1:10" x14ac:dyDescent="0.3">
      <c r="A711" s="1">
        <v>37196</v>
      </c>
      <c r="B711" s="1"/>
      <c r="C711" s="8"/>
      <c r="D711" s="7"/>
      <c r="E711" s="7"/>
      <c r="F711" s="7"/>
      <c r="G711" s="7"/>
      <c r="H711" s="7"/>
      <c r="I711" s="7"/>
      <c r="J711" s="7"/>
    </row>
    <row r="712" spans="1:10" x14ac:dyDescent="0.3">
      <c r="A712" s="1">
        <v>37226</v>
      </c>
      <c r="B712" s="1"/>
      <c r="C712" s="8"/>
      <c r="D712" s="7"/>
      <c r="E712" s="7"/>
      <c r="F712" s="7"/>
      <c r="G712" s="7"/>
      <c r="H712" s="7"/>
      <c r="I712" s="7"/>
      <c r="J712" s="7"/>
    </row>
    <row r="713" spans="1:10" x14ac:dyDescent="0.3">
      <c r="A713" s="1">
        <v>37257</v>
      </c>
      <c r="B713" s="1"/>
      <c r="C713" s="8"/>
      <c r="D713" s="7"/>
      <c r="E713" s="7"/>
      <c r="F713" s="7"/>
      <c r="G713" s="7"/>
      <c r="H713" s="7"/>
      <c r="I713" s="7"/>
      <c r="J713" s="7"/>
    </row>
    <row r="714" spans="1:10" x14ac:dyDescent="0.3">
      <c r="A714" s="1">
        <v>37288</v>
      </c>
      <c r="B714" s="1"/>
      <c r="C714" s="8"/>
      <c r="D714" s="7"/>
      <c r="E714" s="7"/>
      <c r="F714" s="7"/>
      <c r="G714" s="7"/>
      <c r="H714" s="7"/>
      <c r="I714" s="7"/>
      <c r="J714" s="7"/>
    </row>
    <row r="715" spans="1:10" x14ac:dyDescent="0.3">
      <c r="A715" s="1">
        <v>37316</v>
      </c>
      <c r="B715" s="1"/>
      <c r="C715" s="8"/>
      <c r="D715" s="7"/>
      <c r="E715" s="7"/>
      <c r="F715" s="7"/>
      <c r="G715" s="7"/>
      <c r="H715" s="7"/>
      <c r="I715" s="7"/>
      <c r="J715" s="7"/>
    </row>
    <row r="716" spans="1:10" x14ac:dyDescent="0.3">
      <c r="A716" s="1">
        <v>37347</v>
      </c>
      <c r="B716" s="1"/>
      <c r="C716" s="8"/>
      <c r="D716" s="7"/>
      <c r="E716" s="7"/>
      <c r="F716" s="7"/>
      <c r="G716" s="7"/>
      <c r="H716" s="7"/>
      <c r="I716" s="7"/>
      <c r="J716" s="7"/>
    </row>
    <row r="717" spans="1:10" x14ac:dyDescent="0.3">
      <c r="A717" s="1">
        <v>37377</v>
      </c>
      <c r="B717" s="1"/>
      <c r="C717" s="8"/>
      <c r="D717" s="7"/>
      <c r="E717" s="7"/>
      <c r="F717" s="7"/>
      <c r="G717" s="7"/>
      <c r="H717" s="7"/>
      <c r="I717" s="7"/>
      <c r="J717" s="7"/>
    </row>
    <row r="718" spans="1:10" x14ac:dyDescent="0.3">
      <c r="A718" s="1">
        <v>37408</v>
      </c>
      <c r="B718" s="1"/>
      <c r="C718" s="8"/>
      <c r="D718" s="7"/>
      <c r="E718" s="7"/>
      <c r="F718" s="7"/>
      <c r="G718" s="7"/>
      <c r="H718" s="7"/>
      <c r="I718" s="7"/>
      <c r="J718" s="7"/>
    </row>
    <row r="719" spans="1:10" x14ac:dyDescent="0.3">
      <c r="A719" s="1">
        <v>37438</v>
      </c>
      <c r="B719" s="1"/>
      <c r="C719" s="8"/>
      <c r="D719" s="7"/>
      <c r="E719" s="7"/>
      <c r="F719" s="7"/>
      <c r="G719" s="7"/>
      <c r="H719" s="7"/>
      <c r="I719" s="7"/>
      <c r="J719" s="7"/>
    </row>
    <row r="720" spans="1:10" x14ac:dyDescent="0.3">
      <c r="A720" s="1">
        <v>37469</v>
      </c>
      <c r="B720" s="1"/>
      <c r="C720" s="8"/>
      <c r="D720" s="7"/>
      <c r="E720" s="7"/>
      <c r="F720" s="7"/>
      <c r="G720" s="7"/>
      <c r="H720" s="7"/>
      <c r="I720" s="7"/>
      <c r="J720" s="7"/>
    </row>
    <row r="721" spans="1:10" x14ac:dyDescent="0.3">
      <c r="A721" s="1">
        <v>37500</v>
      </c>
      <c r="B721" s="1"/>
      <c r="C721" s="8"/>
      <c r="D721" s="7"/>
      <c r="E721" s="7"/>
      <c r="F721" s="7"/>
      <c r="G721" s="7"/>
      <c r="H721" s="7"/>
      <c r="I721" s="7"/>
      <c r="J721" s="7"/>
    </row>
    <row r="722" spans="1:10" x14ac:dyDescent="0.3">
      <c r="A722" s="1">
        <v>37530</v>
      </c>
      <c r="B722" s="1"/>
      <c r="C722" s="8"/>
      <c r="D722" s="7"/>
      <c r="E722" s="7"/>
      <c r="F722" s="7"/>
      <c r="G722" s="7"/>
      <c r="H722" s="7"/>
      <c r="I722" s="7"/>
      <c r="J722" s="7"/>
    </row>
    <row r="723" spans="1:10" x14ac:dyDescent="0.3">
      <c r="A723" s="1">
        <v>37561</v>
      </c>
      <c r="B723" s="1"/>
      <c r="C723" s="8"/>
      <c r="D723" s="7"/>
      <c r="E723" s="7"/>
      <c r="F723" s="7"/>
      <c r="G723" s="7"/>
      <c r="H723" s="7"/>
      <c r="I723" s="7"/>
      <c r="J723" s="7"/>
    </row>
    <row r="724" spans="1:10" x14ac:dyDescent="0.3">
      <c r="A724" s="1">
        <v>37591</v>
      </c>
      <c r="B724" s="1"/>
      <c r="C724" s="8"/>
      <c r="D724" s="7"/>
      <c r="E724" s="7"/>
      <c r="F724" s="7"/>
      <c r="G724" s="7"/>
      <c r="H724" s="7"/>
      <c r="I724" s="7"/>
      <c r="J724" s="7"/>
    </row>
    <row r="725" spans="1:10" x14ac:dyDescent="0.3">
      <c r="A725" s="1">
        <v>37622</v>
      </c>
      <c r="B725" s="1"/>
      <c r="C725" s="8"/>
      <c r="D725" s="7"/>
      <c r="E725" s="7"/>
      <c r="F725" s="7"/>
      <c r="G725" s="7"/>
      <c r="H725" s="7"/>
      <c r="I725" s="7"/>
      <c r="J725" s="7"/>
    </row>
    <row r="726" spans="1:10" x14ac:dyDescent="0.3">
      <c r="A726" s="1">
        <v>37653</v>
      </c>
      <c r="B726" s="1"/>
      <c r="C726" s="8"/>
      <c r="D726" s="7"/>
      <c r="E726" s="7"/>
      <c r="F726" s="7"/>
      <c r="G726" s="7"/>
      <c r="H726" s="7"/>
      <c r="I726" s="7"/>
      <c r="J726" s="7"/>
    </row>
    <row r="727" spans="1:10" x14ac:dyDescent="0.3">
      <c r="A727" s="1">
        <v>37681</v>
      </c>
      <c r="B727" s="1"/>
      <c r="C727" s="8"/>
      <c r="D727" s="7"/>
      <c r="E727" s="7"/>
      <c r="F727" s="7"/>
      <c r="G727" s="7"/>
      <c r="H727" s="7"/>
      <c r="I727" s="7"/>
      <c r="J727" s="7"/>
    </row>
    <row r="728" spans="1:10" x14ac:dyDescent="0.3">
      <c r="A728" s="1">
        <v>37712</v>
      </c>
      <c r="B728" s="1"/>
      <c r="C728" s="8"/>
      <c r="D728" s="7"/>
      <c r="E728" s="7"/>
      <c r="F728" s="7"/>
      <c r="G728" s="7"/>
      <c r="H728" s="7"/>
      <c r="I728" s="7"/>
      <c r="J728" s="7"/>
    </row>
    <row r="729" spans="1:10" x14ac:dyDescent="0.3">
      <c r="A729" s="1">
        <v>37742</v>
      </c>
      <c r="B729" s="1"/>
      <c r="C729" s="8"/>
      <c r="D729" s="7"/>
      <c r="E729" s="7"/>
      <c r="F729" s="7"/>
      <c r="G729" s="7"/>
      <c r="H729" s="7"/>
      <c r="I729" s="7"/>
      <c r="J729" s="7"/>
    </row>
    <row r="730" spans="1:10" x14ac:dyDescent="0.3">
      <c r="A730" s="1">
        <v>37773</v>
      </c>
      <c r="B730" s="1"/>
      <c r="C730" s="8"/>
      <c r="D730" s="7"/>
      <c r="E730" s="7"/>
      <c r="F730" s="7"/>
      <c r="G730" s="7"/>
      <c r="H730" s="7"/>
      <c r="I730" s="7"/>
      <c r="J730" s="7"/>
    </row>
    <row r="731" spans="1:10" x14ac:dyDescent="0.3">
      <c r="A731" s="1">
        <v>37803</v>
      </c>
      <c r="B731" s="1"/>
      <c r="C731" s="8"/>
      <c r="D731" s="7"/>
      <c r="E731" s="7"/>
      <c r="F731" s="7"/>
      <c r="G731" s="7"/>
      <c r="H731" s="7"/>
      <c r="I731" s="7"/>
      <c r="J731" s="7"/>
    </row>
    <row r="732" spans="1:10" x14ac:dyDescent="0.3">
      <c r="A732" s="1">
        <v>37834</v>
      </c>
      <c r="B732" s="1"/>
      <c r="C732" s="8"/>
      <c r="D732" s="7"/>
      <c r="E732" s="7"/>
      <c r="F732" s="7"/>
      <c r="G732" s="7"/>
      <c r="H732" s="7"/>
      <c r="I732" s="7"/>
      <c r="J732" s="7"/>
    </row>
    <row r="733" spans="1:10" x14ac:dyDescent="0.3">
      <c r="A733" s="1">
        <v>37865</v>
      </c>
      <c r="B733" s="1"/>
      <c r="C733" s="8"/>
      <c r="D733" s="7"/>
      <c r="E733" s="7"/>
      <c r="F733" s="7"/>
      <c r="G733" s="7"/>
      <c r="H733" s="7"/>
      <c r="I733" s="7"/>
      <c r="J733" s="7"/>
    </row>
    <row r="734" spans="1:10" x14ac:dyDescent="0.3">
      <c r="A734" s="1">
        <v>37895</v>
      </c>
      <c r="B734" s="1"/>
      <c r="C734" s="8"/>
      <c r="D734" s="7"/>
      <c r="E734" s="7"/>
      <c r="F734" s="7"/>
      <c r="G734" s="7"/>
      <c r="H734" s="7"/>
      <c r="I734" s="7"/>
      <c r="J734" s="7"/>
    </row>
    <row r="735" spans="1:10" x14ac:dyDescent="0.3">
      <c r="A735" s="1">
        <v>37926</v>
      </c>
      <c r="B735" s="1"/>
      <c r="C735" s="8"/>
      <c r="D735" s="7"/>
      <c r="E735" s="7"/>
      <c r="F735" s="7"/>
      <c r="G735" s="7"/>
      <c r="H735" s="7"/>
      <c r="I735" s="7"/>
      <c r="J735" s="7"/>
    </row>
    <row r="736" spans="1:10" x14ac:dyDescent="0.3">
      <c r="A736" s="1">
        <v>37956</v>
      </c>
      <c r="B736" s="1"/>
      <c r="C736" s="8"/>
      <c r="D736" s="7"/>
      <c r="E736" s="7"/>
      <c r="F736" s="7"/>
      <c r="G736" s="7"/>
      <c r="H736" s="7"/>
      <c r="I736" s="7"/>
      <c r="J736" s="7"/>
    </row>
    <row r="737" spans="1:10" x14ac:dyDescent="0.3">
      <c r="A737" s="1">
        <v>37987</v>
      </c>
      <c r="B737" s="1"/>
      <c r="C737" s="8"/>
      <c r="D737" s="7"/>
      <c r="E737" s="7"/>
      <c r="F737" s="7"/>
      <c r="G737" s="7"/>
      <c r="H737" s="7"/>
      <c r="I737" s="7"/>
      <c r="J737" s="7"/>
    </row>
    <row r="738" spans="1:10" x14ac:dyDescent="0.3">
      <c r="A738" s="1">
        <v>38018</v>
      </c>
      <c r="B738" s="1"/>
      <c r="C738" s="8"/>
      <c r="D738" s="7"/>
      <c r="E738" s="7"/>
      <c r="F738" s="7"/>
      <c r="G738" s="7"/>
      <c r="H738" s="7"/>
      <c r="I738" s="7"/>
      <c r="J738" s="7"/>
    </row>
    <row r="739" spans="1:10" x14ac:dyDescent="0.3">
      <c r="A739" s="1">
        <v>38047</v>
      </c>
      <c r="B739" s="1"/>
      <c r="C739" s="8"/>
      <c r="D739" s="7"/>
      <c r="E739" s="7"/>
      <c r="F739" s="7"/>
      <c r="G739" s="7"/>
      <c r="H739" s="7"/>
      <c r="I739" s="7"/>
      <c r="J739" s="7"/>
    </row>
    <row r="740" spans="1:10" x14ac:dyDescent="0.3">
      <c r="A740" s="1">
        <v>38078</v>
      </c>
      <c r="B740" s="1"/>
      <c r="C740" s="8"/>
      <c r="D740" s="7"/>
      <c r="E740" s="7"/>
      <c r="F740" s="7"/>
      <c r="G740" s="7"/>
      <c r="H740" s="7"/>
      <c r="I740" s="7"/>
      <c r="J740" s="7"/>
    </row>
    <row r="741" spans="1:10" x14ac:dyDescent="0.3">
      <c r="A741" s="1">
        <v>38108</v>
      </c>
      <c r="B741" s="1"/>
      <c r="C741" s="8"/>
      <c r="D741" s="7"/>
      <c r="E741" s="7"/>
      <c r="F741" s="7"/>
      <c r="G741" s="7"/>
      <c r="H741" s="7"/>
      <c r="I741" s="7"/>
      <c r="J741" s="7"/>
    </row>
    <row r="742" spans="1:10" x14ac:dyDescent="0.3">
      <c r="A742" s="1">
        <v>38139</v>
      </c>
      <c r="B742" s="1"/>
      <c r="C742" s="8"/>
      <c r="D742" s="7"/>
      <c r="E742" s="7"/>
      <c r="F742" s="7"/>
      <c r="G742" s="7"/>
      <c r="H742" s="7"/>
      <c r="I742" s="7"/>
      <c r="J742" s="7"/>
    </row>
    <row r="743" spans="1:10" x14ac:dyDescent="0.3">
      <c r="A743" s="1">
        <v>38169</v>
      </c>
      <c r="B743" s="1"/>
      <c r="C743" s="8"/>
      <c r="D743" s="7"/>
      <c r="E743" s="7"/>
      <c r="F743" s="7"/>
      <c r="G743" s="7"/>
      <c r="H743" s="7"/>
      <c r="I743" s="7"/>
      <c r="J743" s="7"/>
    </row>
    <row r="744" spans="1:10" x14ac:dyDescent="0.3">
      <c r="A744" s="1">
        <v>38200</v>
      </c>
      <c r="B744" s="1"/>
      <c r="C744" s="8"/>
      <c r="D744" s="7"/>
      <c r="E744" s="7"/>
      <c r="F744" s="7"/>
      <c r="G744" s="7"/>
      <c r="H744" s="7"/>
      <c r="I744" s="7"/>
      <c r="J744" s="7"/>
    </row>
    <row r="745" spans="1:10" x14ac:dyDescent="0.3">
      <c r="A745" s="1">
        <v>38231</v>
      </c>
      <c r="B745" s="1"/>
      <c r="C745" s="8"/>
      <c r="D745" s="7"/>
      <c r="E745" s="7"/>
      <c r="F745" s="7"/>
      <c r="G745" s="7"/>
      <c r="H745" s="7"/>
      <c r="I745" s="7"/>
      <c r="J745" s="7"/>
    </row>
    <row r="746" spans="1:10" x14ac:dyDescent="0.3">
      <c r="A746" s="1">
        <v>38261</v>
      </c>
      <c r="B746" s="1"/>
      <c r="C746" s="8"/>
      <c r="D746" s="7"/>
      <c r="E746" s="7"/>
      <c r="F746" s="7"/>
      <c r="G746" s="7"/>
      <c r="H746" s="7"/>
      <c r="I746" s="7"/>
      <c r="J746" s="7"/>
    </row>
    <row r="747" spans="1:10" x14ac:dyDescent="0.3">
      <c r="A747" s="1">
        <v>38292</v>
      </c>
      <c r="B747" s="1"/>
      <c r="C747" s="8"/>
      <c r="D747" s="7"/>
      <c r="E747" s="7"/>
      <c r="F747" s="7"/>
      <c r="G747" s="7"/>
      <c r="H747" s="7"/>
      <c r="I747" s="7"/>
      <c r="J747" s="7"/>
    </row>
    <row r="748" spans="1:10" x14ac:dyDescent="0.3">
      <c r="A748" s="1">
        <v>38322</v>
      </c>
      <c r="B748" s="1"/>
      <c r="C748" s="8"/>
      <c r="D748" s="7"/>
      <c r="E748" s="7"/>
      <c r="F748" s="7"/>
      <c r="G748" s="7"/>
      <c r="H748" s="7"/>
      <c r="I748" s="7"/>
      <c r="J748" s="7"/>
    </row>
    <row r="749" spans="1:10" x14ac:dyDescent="0.3">
      <c r="A749" s="1">
        <v>38353</v>
      </c>
      <c r="B749" s="1"/>
      <c r="C749" s="8"/>
      <c r="D749" s="7"/>
      <c r="E749" s="7"/>
      <c r="F749" s="7"/>
      <c r="G749" s="7"/>
      <c r="H749" s="7"/>
      <c r="I749" s="7"/>
      <c r="J749" s="7"/>
    </row>
    <row r="750" spans="1:10" x14ac:dyDescent="0.3">
      <c r="A750" s="1">
        <v>38384</v>
      </c>
      <c r="B750" s="1"/>
      <c r="C750" s="8"/>
      <c r="D750" s="7"/>
      <c r="E750" s="7"/>
      <c r="F750" s="7"/>
      <c r="G750" s="7"/>
      <c r="H750" s="7"/>
      <c r="I750" s="7"/>
      <c r="J750" s="7"/>
    </row>
    <row r="751" spans="1:10" x14ac:dyDescent="0.3">
      <c r="A751" s="1">
        <v>38412</v>
      </c>
      <c r="B751" s="1"/>
      <c r="C751" s="8"/>
      <c r="D751" s="7"/>
      <c r="E751" s="7"/>
      <c r="F751" s="7"/>
      <c r="G751" s="7"/>
      <c r="H751" s="7"/>
      <c r="I751" s="7"/>
      <c r="J751" s="7"/>
    </row>
    <row r="752" spans="1:10" x14ac:dyDescent="0.3">
      <c r="A752" s="1">
        <v>38443</v>
      </c>
      <c r="B752" s="1"/>
      <c r="C752" s="8"/>
      <c r="D752" s="7"/>
      <c r="E752" s="7"/>
      <c r="F752" s="7"/>
      <c r="G752" s="7"/>
      <c r="H752" s="7"/>
      <c r="I752" s="7"/>
      <c r="J752" s="7"/>
    </row>
    <row r="753" spans="1:10" x14ac:dyDescent="0.3">
      <c r="A753" s="1">
        <v>38473</v>
      </c>
      <c r="B753" s="1"/>
      <c r="C753" s="8"/>
      <c r="D753" s="7"/>
      <c r="E753" s="7"/>
      <c r="F753" s="7"/>
      <c r="G753" s="7"/>
      <c r="H753" s="7"/>
      <c r="I753" s="7"/>
      <c r="J753" s="7"/>
    </row>
    <row r="754" spans="1:10" x14ac:dyDescent="0.3">
      <c r="A754" s="1">
        <v>38504</v>
      </c>
      <c r="B754" s="1"/>
      <c r="C754" s="8"/>
      <c r="D754" s="7"/>
      <c r="E754" s="7"/>
      <c r="F754" s="7"/>
      <c r="G754" s="7"/>
      <c r="H754" s="7"/>
      <c r="I754" s="7"/>
      <c r="J754" s="7"/>
    </row>
    <row r="755" spans="1:10" x14ac:dyDescent="0.3">
      <c r="A755" s="1">
        <v>38534</v>
      </c>
      <c r="B755" s="1"/>
      <c r="C755" s="8"/>
      <c r="D755" s="7"/>
      <c r="E755" s="7"/>
      <c r="F755" s="7"/>
      <c r="G755" s="7"/>
      <c r="H755" s="7"/>
      <c r="I755" s="7"/>
      <c r="J755" s="7"/>
    </row>
    <row r="756" spans="1:10" x14ac:dyDescent="0.3">
      <c r="A756" s="1">
        <v>38565</v>
      </c>
      <c r="B756" s="1"/>
      <c r="C756" s="8"/>
      <c r="D756" s="7"/>
      <c r="E756" s="7"/>
      <c r="F756" s="7"/>
      <c r="G756" s="7"/>
      <c r="H756" s="7"/>
      <c r="I756" s="7"/>
      <c r="J756" s="7"/>
    </row>
    <row r="757" spans="1:10" x14ac:dyDescent="0.3">
      <c r="A757" s="1">
        <v>38596</v>
      </c>
      <c r="B757" s="1"/>
      <c r="C757" s="8"/>
      <c r="D757" s="7"/>
      <c r="E757" s="7"/>
      <c r="F757" s="7"/>
      <c r="G757" s="7"/>
      <c r="H757" s="7"/>
      <c r="I757" s="7"/>
      <c r="J757" s="7"/>
    </row>
    <row r="758" spans="1:10" x14ac:dyDescent="0.3">
      <c r="A758" s="1">
        <v>38626</v>
      </c>
      <c r="B758" s="1"/>
      <c r="C758" s="8"/>
      <c r="D758" s="7"/>
      <c r="E758" s="7"/>
      <c r="F758" s="7"/>
      <c r="G758" s="7"/>
      <c r="H758" s="7"/>
      <c r="I758" s="7"/>
      <c r="J758" s="7"/>
    </row>
    <row r="759" spans="1:10" x14ac:dyDescent="0.3">
      <c r="A759" s="1">
        <v>38657</v>
      </c>
      <c r="B759" s="1"/>
      <c r="C759" s="8"/>
      <c r="D759" s="7"/>
      <c r="E759" s="7"/>
      <c r="F759" s="7"/>
      <c r="G759" s="7"/>
      <c r="H759" s="7"/>
      <c r="I759" s="7"/>
      <c r="J759" s="7"/>
    </row>
    <row r="760" spans="1:10" x14ac:dyDescent="0.3">
      <c r="A760" s="1">
        <v>38687</v>
      </c>
      <c r="B760" s="1"/>
      <c r="C760" s="8"/>
      <c r="D760" s="7"/>
      <c r="E760" s="7"/>
      <c r="F760" s="7"/>
      <c r="G760" s="7"/>
      <c r="H760" s="7"/>
      <c r="I760" s="7"/>
      <c r="J760" s="7"/>
    </row>
    <row r="761" spans="1:10" x14ac:dyDescent="0.3">
      <c r="A761" s="1">
        <v>38718</v>
      </c>
      <c r="B761" s="1"/>
      <c r="C761" s="8"/>
      <c r="D761" s="7"/>
      <c r="E761" s="7"/>
      <c r="F761" s="7"/>
      <c r="G761" s="7"/>
      <c r="H761" s="7"/>
      <c r="I761" s="7"/>
      <c r="J761" s="7"/>
    </row>
    <row r="762" spans="1:10" x14ac:dyDescent="0.3">
      <c r="A762" s="1">
        <v>38749</v>
      </c>
      <c r="B762" s="1"/>
      <c r="C762" s="8"/>
      <c r="D762" s="7"/>
      <c r="E762" s="7"/>
      <c r="F762" s="7"/>
      <c r="G762" s="7"/>
      <c r="H762" s="7"/>
      <c r="I762" s="7"/>
      <c r="J762" s="7"/>
    </row>
    <row r="763" spans="1:10" x14ac:dyDescent="0.3">
      <c r="A763" s="1">
        <v>38777</v>
      </c>
      <c r="B763" s="1"/>
      <c r="C763" s="8"/>
      <c r="D763" s="7"/>
      <c r="E763" s="7"/>
      <c r="F763" s="7"/>
      <c r="G763" s="7"/>
      <c r="H763" s="7"/>
      <c r="I763" s="7"/>
      <c r="J763" s="7"/>
    </row>
    <row r="764" spans="1:10" x14ac:dyDescent="0.3">
      <c r="A764" s="1">
        <v>38808</v>
      </c>
      <c r="B764" s="1"/>
      <c r="C764" s="8"/>
      <c r="D764" s="7"/>
      <c r="E764" s="7"/>
      <c r="F764" s="7"/>
      <c r="G764" s="7"/>
      <c r="H764" s="7"/>
      <c r="I764" s="7"/>
      <c r="J764" s="7"/>
    </row>
    <row r="765" spans="1:10" x14ac:dyDescent="0.3">
      <c r="A765" s="1">
        <v>38838</v>
      </c>
      <c r="B765" s="1"/>
      <c r="C765" s="8"/>
      <c r="D765" s="7"/>
      <c r="E765" s="7"/>
      <c r="F765" s="7"/>
      <c r="G765" s="7"/>
      <c r="H765" s="7"/>
      <c r="I765" s="7"/>
      <c r="J765" s="7"/>
    </row>
    <row r="766" spans="1:10" x14ac:dyDescent="0.3">
      <c r="A766" s="1">
        <v>38869</v>
      </c>
      <c r="B766" s="1"/>
      <c r="C766" s="8"/>
      <c r="D766" s="7"/>
      <c r="E766" s="7"/>
      <c r="F766" s="7"/>
      <c r="G766" s="7"/>
      <c r="H766" s="7"/>
      <c r="I766" s="7"/>
      <c r="J766" s="7"/>
    </row>
    <row r="767" spans="1:10" x14ac:dyDescent="0.3">
      <c r="A767" s="1">
        <v>38899</v>
      </c>
      <c r="B767" s="1"/>
      <c r="C767" s="8"/>
      <c r="D767" s="7"/>
      <c r="E767" s="7"/>
      <c r="F767" s="7"/>
      <c r="G767" s="7"/>
      <c r="H767" s="7"/>
      <c r="I767" s="7"/>
      <c r="J767" s="7"/>
    </row>
    <row r="768" spans="1:10" x14ac:dyDescent="0.3">
      <c r="A768" s="1">
        <v>38930</v>
      </c>
      <c r="B768" s="1"/>
      <c r="C768" s="8"/>
      <c r="D768" s="7"/>
      <c r="E768" s="7"/>
      <c r="F768" s="7"/>
      <c r="G768" s="7"/>
      <c r="H768" s="7"/>
      <c r="I768" s="7"/>
      <c r="J768" s="7"/>
    </row>
    <row r="769" spans="1:10" x14ac:dyDescent="0.3">
      <c r="A769" s="1">
        <v>38961</v>
      </c>
      <c r="B769" s="1"/>
      <c r="C769" s="8"/>
      <c r="D769" s="7"/>
      <c r="E769" s="7"/>
      <c r="F769" s="7"/>
      <c r="G769" s="7"/>
      <c r="H769" s="7"/>
      <c r="I769" s="7"/>
      <c r="J769" s="7"/>
    </row>
    <row r="770" spans="1:10" x14ac:dyDescent="0.3">
      <c r="A770" s="1">
        <v>38991</v>
      </c>
      <c r="B770" s="1"/>
      <c r="C770" s="8"/>
      <c r="D770" s="7"/>
      <c r="E770" s="7"/>
      <c r="F770" s="7"/>
      <c r="G770" s="7"/>
      <c r="H770" s="7"/>
      <c r="I770" s="7"/>
      <c r="J770" s="7"/>
    </row>
    <row r="771" spans="1:10" x14ac:dyDescent="0.3">
      <c r="A771" s="1">
        <v>39022</v>
      </c>
      <c r="B771" s="1"/>
      <c r="C771" s="8"/>
      <c r="D771" s="7"/>
      <c r="E771" s="7"/>
      <c r="F771" s="7"/>
      <c r="G771" s="7"/>
      <c r="H771" s="7"/>
      <c r="I771" s="7"/>
      <c r="J771" s="7"/>
    </row>
    <row r="772" spans="1:10" x14ac:dyDescent="0.3">
      <c r="A772" s="1">
        <v>39052</v>
      </c>
      <c r="B772" s="1"/>
      <c r="C772" s="8"/>
      <c r="D772" s="7"/>
      <c r="E772" s="7"/>
      <c r="F772" s="7"/>
      <c r="G772" s="7"/>
      <c r="H772" s="7"/>
      <c r="I772" s="7"/>
      <c r="J772" s="7"/>
    </row>
    <row r="773" spans="1:10" x14ac:dyDescent="0.3">
      <c r="A773" s="1">
        <v>39083</v>
      </c>
      <c r="B773" s="1"/>
      <c r="C773" s="8"/>
      <c r="D773" s="7"/>
      <c r="E773" s="7"/>
      <c r="F773" s="7"/>
      <c r="G773" s="7"/>
      <c r="H773" s="7"/>
      <c r="I773" s="7"/>
      <c r="J773" s="7"/>
    </row>
    <row r="774" spans="1:10" x14ac:dyDescent="0.3">
      <c r="A774" s="1">
        <v>39114</v>
      </c>
      <c r="B774" s="1"/>
      <c r="C774" s="8"/>
      <c r="D774" s="7"/>
      <c r="E774" s="7"/>
      <c r="F774" s="7"/>
      <c r="G774" s="7"/>
      <c r="H774" s="7"/>
      <c r="I774" s="7"/>
      <c r="J774" s="7"/>
    </row>
    <row r="775" spans="1:10" x14ac:dyDescent="0.3">
      <c r="A775" s="1">
        <v>39142</v>
      </c>
      <c r="B775" s="1"/>
      <c r="C775" s="8"/>
      <c r="D775" s="7"/>
      <c r="E775" s="7"/>
      <c r="F775" s="7"/>
      <c r="G775" s="7"/>
      <c r="H775" s="7"/>
      <c r="I775" s="7"/>
      <c r="J775" s="7"/>
    </row>
    <row r="776" spans="1:10" x14ac:dyDescent="0.3">
      <c r="A776" s="1">
        <v>39173</v>
      </c>
      <c r="B776" s="1"/>
      <c r="C776" s="8"/>
      <c r="D776" s="7"/>
      <c r="E776" s="7"/>
      <c r="F776" s="7"/>
      <c r="G776" s="7"/>
      <c r="H776" s="7"/>
      <c r="I776" s="7"/>
      <c r="J776" s="7"/>
    </row>
    <row r="777" spans="1:10" x14ac:dyDescent="0.3">
      <c r="A777" s="1">
        <v>39203</v>
      </c>
      <c r="B777" s="1"/>
      <c r="C777" s="8"/>
      <c r="D777" s="7"/>
      <c r="E777" s="7"/>
      <c r="F777" s="7"/>
      <c r="G777" s="7"/>
      <c r="H777" s="7"/>
      <c r="I777" s="7"/>
      <c r="J777" s="7"/>
    </row>
    <row r="778" spans="1:10" x14ac:dyDescent="0.3">
      <c r="A778" s="1">
        <v>39234</v>
      </c>
      <c r="B778" s="1"/>
      <c r="C778" s="8"/>
      <c r="D778" s="7"/>
      <c r="E778" s="7"/>
      <c r="F778" s="7"/>
      <c r="G778" s="7"/>
      <c r="H778" s="7"/>
      <c r="I778" s="7"/>
      <c r="J778" s="7"/>
    </row>
    <row r="779" spans="1:10" x14ac:dyDescent="0.3">
      <c r="A779" s="1">
        <v>39264</v>
      </c>
      <c r="B779" s="1"/>
      <c r="C779" s="8"/>
      <c r="D779" s="7"/>
      <c r="E779" s="7"/>
      <c r="F779" s="7"/>
      <c r="G779" s="7"/>
      <c r="H779" s="7"/>
      <c r="I779" s="7"/>
      <c r="J779" s="7"/>
    </row>
    <row r="780" spans="1:10" x14ac:dyDescent="0.3">
      <c r="A780" s="1">
        <v>39295</v>
      </c>
      <c r="B780" s="1"/>
      <c r="C780" s="8"/>
      <c r="D780" s="7"/>
      <c r="E780" s="7"/>
      <c r="F780" s="7"/>
      <c r="G780" s="7"/>
      <c r="H780" s="7"/>
      <c r="I780" s="7"/>
      <c r="J780" s="7"/>
    </row>
    <row r="781" spans="1:10" x14ac:dyDescent="0.3">
      <c r="A781" s="1">
        <v>39326</v>
      </c>
      <c r="B781" s="1"/>
      <c r="C781" s="8"/>
      <c r="D781" s="7"/>
      <c r="E781" s="7"/>
      <c r="F781" s="7"/>
      <c r="G781" s="7"/>
      <c r="H781" s="7"/>
      <c r="I781" s="7"/>
      <c r="J781" s="7"/>
    </row>
    <row r="782" spans="1:10" x14ac:dyDescent="0.3">
      <c r="A782" s="1">
        <v>39356</v>
      </c>
      <c r="B782" s="1"/>
      <c r="C782" s="8"/>
      <c r="D782" s="7"/>
      <c r="E782" s="7"/>
      <c r="F782" s="7"/>
      <c r="G782" s="7"/>
      <c r="H782" s="7"/>
      <c r="I782" s="7"/>
      <c r="J782" s="7"/>
    </row>
    <row r="783" spans="1:10" x14ac:dyDescent="0.3">
      <c r="A783" s="1">
        <v>39387</v>
      </c>
      <c r="B783" s="1"/>
      <c r="C783" s="8"/>
      <c r="D783" s="7"/>
      <c r="E783" s="7"/>
      <c r="F783" s="7"/>
      <c r="G783" s="7"/>
      <c r="H783" s="7"/>
      <c r="I783" s="7"/>
      <c r="J783" s="7"/>
    </row>
    <row r="784" spans="1:10" x14ac:dyDescent="0.3">
      <c r="A784" s="1">
        <v>39417</v>
      </c>
      <c r="B784" s="1"/>
      <c r="C784" s="8"/>
      <c r="D784" s="7"/>
      <c r="E784" s="7"/>
      <c r="F784" s="7"/>
      <c r="G784" s="7"/>
      <c r="H784" s="7"/>
      <c r="I784" s="7"/>
      <c r="J784" s="7"/>
    </row>
    <row r="785" spans="1:10" x14ac:dyDescent="0.3">
      <c r="A785" s="1">
        <v>39448</v>
      </c>
      <c r="B785" s="1"/>
      <c r="C785" s="8"/>
      <c r="D785" s="7"/>
      <c r="E785" s="7"/>
      <c r="F785" s="7"/>
      <c r="G785" s="7"/>
      <c r="H785" s="7"/>
      <c r="I785" s="7"/>
      <c r="J785" s="7"/>
    </row>
    <row r="786" spans="1:10" x14ac:dyDescent="0.3">
      <c r="A786" s="1">
        <v>39479</v>
      </c>
      <c r="B786" s="1"/>
      <c r="C786" s="8"/>
      <c r="D786" s="7"/>
      <c r="E786" s="7"/>
      <c r="F786" s="7"/>
      <c r="G786" s="7"/>
      <c r="H786" s="7"/>
      <c r="I786" s="7"/>
      <c r="J786" s="7"/>
    </row>
    <row r="787" spans="1:10" x14ac:dyDescent="0.3">
      <c r="A787" s="1">
        <v>39508</v>
      </c>
      <c r="B787" s="1"/>
      <c r="C787" s="8"/>
      <c r="D787" s="7"/>
      <c r="E787" s="7"/>
      <c r="F787" s="7"/>
      <c r="G787" s="7"/>
      <c r="H787" s="7"/>
      <c r="I787" s="7"/>
      <c r="J787" s="7"/>
    </row>
    <row r="788" spans="1:10" x14ac:dyDescent="0.3">
      <c r="A788" s="1">
        <v>39539</v>
      </c>
      <c r="B788" s="1"/>
      <c r="C788" s="8"/>
      <c r="D788" s="7"/>
      <c r="E788" s="7"/>
      <c r="F788" s="7"/>
      <c r="G788" s="7"/>
      <c r="H788" s="7"/>
      <c r="I788" s="7"/>
      <c r="J788" s="7"/>
    </row>
    <row r="789" spans="1:10" x14ac:dyDescent="0.3">
      <c r="A789" s="1">
        <v>39569</v>
      </c>
      <c r="B789" s="1"/>
      <c r="C789" s="8"/>
      <c r="D789" s="7"/>
      <c r="E789" s="7"/>
      <c r="F789" s="7"/>
      <c r="G789" s="7"/>
      <c r="H789" s="7"/>
      <c r="I789" s="7"/>
      <c r="J789" s="7"/>
    </row>
    <row r="790" spans="1:10" x14ac:dyDescent="0.3">
      <c r="A790" s="1">
        <v>39600</v>
      </c>
      <c r="B790" s="1"/>
      <c r="C790" s="8"/>
      <c r="D790" s="7"/>
      <c r="E790" s="7"/>
      <c r="F790" s="7"/>
      <c r="G790" s="7"/>
      <c r="H790" s="7"/>
      <c r="I790" s="7"/>
      <c r="J790" s="7"/>
    </row>
    <row r="791" spans="1:10" x14ac:dyDescent="0.3">
      <c r="A791" s="1">
        <v>39630</v>
      </c>
      <c r="B791" s="1"/>
      <c r="C791" s="8"/>
      <c r="D791" s="7"/>
      <c r="E791" s="7"/>
      <c r="F791" s="7"/>
      <c r="G791" s="7"/>
      <c r="H791" s="7"/>
      <c r="I791" s="7"/>
      <c r="J791" s="7"/>
    </row>
    <row r="792" spans="1:10" x14ac:dyDescent="0.3">
      <c r="A792" s="1">
        <v>39661</v>
      </c>
      <c r="B792" s="1"/>
      <c r="C792" s="8"/>
      <c r="D792" s="7"/>
      <c r="E792" s="7"/>
      <c r="F792" s="7"/>
      <c r="G792" s="7"/>
      <c r="H792" s="7"/>
      <c r="I792" s="7"/>
      <c r="J792" s="7"/>
    </row>
    <row r="793" spans="1:10" x14ac:dyDescent="0.3">
      <c r="A793" s="1">
        <v>39692</v>
      </c>
      <c r="B793" s="1"/>
      <c r="C793" s="8"/>
      <c r="D793" s="7"/>
      <c r="E793" s="7"/>
      <c r="F793" s="7"/>
      <c r="G793" s="7"/>
      <c r="H793" s="7"/>
      <c r="I793" s="7"/>
      <c r="J793" s="7"/>
    </row>
    <row r="794" spans="1:10" x14ac:dyDescent="0.3">
      <c r="A794" s="1">
        <v>39722</v>
      </c>
      <c r="B794" s="1"/>
      <c r="C794" s="8"/>
      <c r="D794" s="7"/>
      <c r="E794" s="7"/>
      <c r="F794" s="7"/>
      <c r="G794" s="7"/>
      <c r="H794" s="7"/>
      <c r="I794" s="7"/>
      <c r="J794" s="7"/>
    </row>
    <row r="795" spans="1:10" x14ac:dyDescent="0.3">
      <c r="A795" s="1">
        <v>39753</v>
      </c>
      <c r="B795" s="1"/>
      <c r="C795" s="8"/>
      <c r="D795" s="7"/>
      <c r="E795" s="7"/>
      <c r="F795" s="7"/>
      <c r="G795" s="7"/>
      <c r="H795" s="7"/>
      <c r="I795" s="7"/>
      <c r="J795" s="7"/>
    </row>
    <row r="796" spans="1:10" x14ac:dyDescent="0.3">
      <c r="A796" s="1">
        <v>39783</v>
      </c>
      <c r="B796" s="1"/>
      <c r="C796" s="8"/>
      <c r="D796" s="7"/>
      <c r="E796" s="7"/>
      <c r="F796" s="7"/>
      <c r="G796" s="7"/>
      <c r="H796" s="7"/>
      <c r="I796" s="7"/>
      <c r="J796" s="7"/>
    </row>
    <row r="797" spans="1:10" x14ac:dyDescent="0.3">
      <c r="A797" s="1">
        <v>39814</v>
      </c>
      <c r="B797" s="1"/>
      <c r="C797" s="8"/>
      <c r="D797" s="7"/>
      <c r="E797" s="7"/>
      <c r="F797" s="7"/>
      <c r="G797" s="7"/>
      <c r="H797" s="7"/>
      <c r="I797" s="7"/>
      <c r="J797" s="7"/>
    </row>
    <row r="798" spans="1:10" x14ac:dyDescent="0.3">
      <c r="A798" s="1">
        <v>39845</v>
      </c>
      <c r="B798" s="1"/>
      <c r="C798" s="8"/>
      <c r="D798" s="7"/>
      <c r="E798" s="7"/>
      <c r="F798" s="7"/>
      <c r="G798" s="7"/>
      <c r="H798" s="7"/>
      <c r="I798" s="7"/>
      <c r="J798" s="7"/>
    </row>
    <row r="799" spans="1:10" x14ac:dyDescent="0.3">
      <c r="A799" s="1">
        <v>39873</v>
      </c>
      <c r="B799" s="1"/>
      <c r="C799" s="8"/>
      <c r="D799" s="7"/>
      <c r="E799" s="7"/>
      <c r="F799" s="7"/>
      <c r="G799" s="7"/>
      <c r="H799" s="7"/>
      <c r="I799" s="7"/>
      <c r="J799" s="7"/>
    </row>
    <row r="800" spans="1:10" x14ac:dyDescent="0.3">
      <c r="A800" s="1">
        <v>39904</v>
      </c>
      <c r="B800" s="1"/>
      <c r="C800" s="8"/>
      <c r="D800" s="7"/>
      <c r="E800" s="7"/>
      <c r="F800" s="7"/>
      <c r="G800" s="7"/>
      <c r="H800" s="7"/>
      <c r="I800" s="7"/>
      <c r="J800" s="7"/>
    </row>
    <row r="801" spans="1:10" x14ac:dyDescent="0.3">
      <c r="A801" s="1">
        <v>39934</v>
      </c>
      <c r="B801" s="1"/>
      <c r="C801" s="8"/>
      <c r="D801" s="7"/>
      <c r="E801" s="7"/>
      <c r="F801" s="7"/>
      <c r="G801" s="7"/>
      <c r="H801" s="7"/>
      <c r="I801" s="7"/>
      <c r="J801" s="7"/>
    </row>
    <row r="802" spans="1:10" x14ac:dyDescent="0.3">
      <c r="A802" s="1">
        <v>39965</v>
      </c>
      <c r="B802" s="1"/>
      <c r="C802" s="8"/>
      <c r="D802" s="7"/>
      <c r="E802" s="7"/>
      <c r="F802" s="7"/>
      <c r="G802" s="7"/>
      <c r="H802" s="7"/>
      <c r="I802" s="7"/>
      <c r="J802" s="7"/>
    </row>
    <row r="803" spans="1:10" x14ac:dyDescent="0.3">
      <c r="A803" s="1">
        <v>39995</v>
      </c>
      <c r="B803" s="1"/>
      <c r="C803" s="8"/>
      <c r="D803" s="7"/>
      <c r="E803" s="7"/>
      <c r="F803" s="7"/>
      <c r="G803" s="7"/>
      <c r="H803" s="7"/>
      <c r="I803" s="7"/>
      <c r="J803" s="7"/>
    </row>
    <row r="804" spans="1:10" x14ac:dyDescent="0.3">
      <c r="A804" s="1">
        <v>40026</v>
      </c>
      <c r="B804" s="1"/>
      <c r="C804" s="8"/>
      <c r="D804" s="7"/>
      <c r="E804" s="7"/>
      <c r="F804" s="7"/>
      <c r="G804" s="7"/>
      <c r="H804" s="7"/>
      <c r="I804" s="7"/>
      <c r="J804" s="7"/>
    </row>
    <row r="805" spans="1:10" x14ac:dyDescent="0.3">
      <c r="A805" s="1">
        <v>40057</v>
      </c>
      <c r="B805" s="1"/>
      <c r="C805" s="8"/>
      <c r="D805" s="7"/>
      <c r="E805" s="7"/>
      <c r="F805" s="7"/>
      <c r="G805" s="7"/>
      <c r="H805" s="7"/>
      <c r="I805" s="7"/>
      <c r="J805" s="7"/>
    </row>
    <row r="806" spans="1:10" x14ac:dyDescent="0.3">
      <c r="A806" s="1">
        <v>40087</v>
      </c>
      <c r="B806" s="1"/>
      <c r="C806" s="8"/>
      <c r="D806" s="7"/>
      <c r="E806" s="7"/>
      <c r="F806" s="7"/>
      <c r="G806" s="7"/>
      <c r="H806" s="7"/>
      <c r="I806" s="7"/>
      <c r="J806" s="7"/>
    </row>
    <row r="807" spans="1:10" x14ac:dyDescent="0.3">
      <c r="A807" s="1">
        <v>40118</v>
      </c>
      <c r="B807" s="1"/>
      <c r="C807" s="8"/>
      <c r="D807" s="7"/>
      <c r="E807" s="7"/>
      <c r="F807" s="7"/>
      <c r="G807" s="7"/>
      <c r="H807" s="7"/>
      <c r="I807" s="7"/>
      <c r="J807" s="7"/>
    </row>
    <row r="808" spans="1:10" x14ac:dyDescent="0.3">
      <c r="A808" s="1">
        <v>40148</v>
      </c>
      <c r="B808" s="1"/>
      <c r="C808" s="8"/>
      <c r="D808" s="7"/>
      <c r="E808" s="7"/>
      <c r="F808" s="7"/>
      <c r="G808" s="7"/>
      <c r="H808" s="7"/>
      <c r="I808" s="7"/>
      <c r="J808" s="7"/>
    </row>
    <row r="809" spans="1:10" x14ac:dyDescent="0.3">
      <c r="A809" s="1">
        <v>40179</v>
      </c>
      <c r="B809" s="1"/>
      <c r="C809" s="8"/>
      <c r="D809" s="7"/>
      <c r="E809" s="7"/>
      <c r="F809" s="7"/>
      <c r="G809" s="7"/>
      <c r="H809" s="7"/>
      <c r="I809" s="7"/>
      <c r="J809" s="7"/>
    </row>
    <row r="810" spans="1:10" x14ac:dyDescent="0.3">
      <c r="A810" s="1">
        <v>40210</v>
      </c>
      <c r="B810" s="1"/>
      <c r="C810" s="8"/>
      <c r="D810" s="7"/>
      <c r="E810" s="7"/>
      <c r="F810" s="7"/>
      <c r="G810" s="7"/>
      <c r="H810" s="7"/>
      <c r="I810" s="7"/>
      <c r="J810" s="7"/>
    </row>
    <row r="811" spans="1:10" x14ac:dyDescent="0.3">
      <c r="A811" s="1">
        <v>40238</v>
      </c>
      <c r="B811" s="1"/>
      <c r="C811" s="8"/>
      <c r="D811" s="7"/>
      <c r="E811" s="7"/>
      <c r="F811" s="7"/>
      <c r="G811" s="7"/>
      <c r="H811" s="7"/>
      <c r="I811" s="7"/>
      <c r="J811" s="7"/>
    </row>
    <row r="812" spans="1:10" x14ac:dyDescent="0.3">
      <c r="A812" s="1">
        <v>40269</v>
      </c>
      <c r="B812" s="1"/>
      <c r="C812" s="8"/>
      <c r="D812" s="7"/>
      <c r="E812" s="7"/>
      <c r="F812" s="7"/>
      <c r="G812" s="7"/>
      <c r="H812" s="7"/>
      <c r="I812" s="7"/>
      <c r="J812" s="7"/>
    </row>
    <row r="813" spans="1:10" x14ac:dyDescent="0.3">
      <c r="A813" s="1">
        <v>40299</v>
      </c>
      <c r="B813" s="1"/>
      <c r="C813" s="8"/>
      <c r="D813" s="7"/>
      <c r="E813" s="7"/>
      <c r="F813" s="7"/>
      <c r="G813" s="7"/>
      <c r="H813" s="7"/>
      <c r="I813" s="7"/>
      <c r="J813" s="7"/>
    </row>
    <row r="814" spans="1:10" x14ac:dyDescent="0.3">
      <c r="A814" s="1">
        <v>40330</v>
      </c>
      <c r="B814" s="1"/>
      <c r="C814" s="8"/>
      <c r="D814" s="7"/>
      <c r="E814" s="7"/>
      <c r="F814" s="7"/>
      <c r="G814" s="7"/>
      <c r="H814" s="7"/>
      <c r="I814" s="7"/>
      <c r="J814" s="7"/>
    </row>
    <row r="815" spans="1:10" x14ac:dyDescent="0.3">
      <c r="A815" s="1">
        <v>40360</v>
      </c>
      <c r="B815" s="1"/>
      <c r="C815" s="8"/>
      <c r="D815" s="7"/>
      <c r="E815" s="7"/>
      <c r="F815" s="7"/>
      <c r="G815" s="7"/>
      <c r="H815" s="7"/>
      <c r="I815" s="7"/>
      <c r="J815" s="7"/>
    </row>
    <row r="816" spans="1:10" x14ac:dyDescent="0.3">
      <c r="A816" s="1">
        <v>40391</v>
      </c>
      <c r="B816" s="1"/>
      <c r="C816" s="8"/>
      <c r="D816" s="7"/>
      <c r="E816" s="7"/>
      <c r="F816" s="7"/>
      <c r="G816" s="7"/>
      <c r="H816" s="7"/>
      <c r="I816" s="7"/>
      <c r="J816" s="7"/>
    </row>
    <row r="817" spans="1:10" x14ac:dyDescent="0.3">
      <c r="A817" s="1">
        <v>40422</v>
      </c>
      <c r="B817" s="1"/>
      <c r="C817" s="8"/>
      <c r="D817" s="7"/>
      <c r="E817" s="7"/>
      <c r="F817" s="7"/>
      <c r="G817" s="7"/>
      <c r="H817" s="7"/>
      <c r="I817" s="7"/>
      <c r="J817" s="7"/>
    </row>
    <row r="818" spans="1:10" x14ac:dyDescent="0.3">
      <c r="A818" s="1">
        <v>40452</v>
      </c>
      <c r="B818" s="1"/>
      <c r="C818" s="8"/>
      <c r="D818" s="7"/>
      <c r="E818" s="7"/>
      <c r="F818" s="7"/>
      <c r="G818" s="7"/>
      <c r="H818" s="7"/>
      <c r="I818" s="7"/>
      <c r="J818" s="7"/>
    </row>
    <row r="819" spans="1:10" x14ac:dyDescent="0.3">
      <c r="A819" s="1">
        <v>40483</v>
      </c>
      <c r="B819" s="1"/>
      <c r="C819" s="8"/>
      <c r="D819" s="7"/>
      <c r="E819" s="7"/>
      <c r="F819" s="7"/>
      <c r="G819" s="7"/>
      <c r="H819" s="7"/>
      <c r="I819" s="7"/>
      <c r="J819" s="7"/>
    </row>
    <row r="820" spans="1:10" x14ac:dyDescent="0.3">
      <c r="A820" s="1">
        <v>40513</v>
      </c>
      <c r="B820" s="1"/>
      <c r="C820" s="8"/>
      <c r="D820" s="7"/>
      <c r="E820" s="7"/>
      <c r="F820" s="7"/>
      <c r="G820" s="7"/>
      <c r="H820" s="7"/>
      <c r="I820" s="7"/>
      <c r="J820" s="7"/>
    </row>
    <row r="821" spans="1:10" x14ac:dyDescent="0.3">
      <c r="A821" s="1">
        <v>40544</v>
      </c>
      <c r="B821" s="1"/>
      <c r="C821" s="8"/>
      <c r="D821" s="7"/>
      <c r="E821" s="7"/>
      <c r="F821" s="7"/>
      <c r="G821" s="7"/>
      <c r="H821" s="7"/>
      <c r="I821" s="7"/>
      <c r="J821" s="7"/>
    </row>
    <row r="822" spans="1:10" x14ac:dyDescent="0.3">
      <c r="A822" s="1">
        <v>40575</v>
      </c>
      <c r="B822" s="1"/>
      <c r="C822" s="8"/>
      <c r="D822" s="7"/>
      <c r="E822" s="7"/>
      <c r="F822" s="7"/>
      <c r="G822" s="7"/>
      <c r="H822" s="7"/>
      <c r="I822" s="7"/>
      <c r="J822" s="7"/>
    </row>
    <row r="823" spans="1:10" x14ac:dyDescent="0.3">
      <c r="A823" s="1">
        <v>40603</v>
      </c>
      <c r="B823" s="1"/>
      <c r="C823" s="8"/>
      <c r="D823" s="7"/>
      <c r="E823" s="7"/>
      <c r="F823" s="7"/>
      <c r="G823" s="7"/>
      <c r="H823" s="7"/>
      <c r="I823" s="7"/>
      <c r="J823" s="7"/>
    </row>
    <row r="824" spans="1:10" x14ac:dyDescent="0.3">
      <c r="A824" s="1">
        <v>40634</v>
      </c>
      <c r="B824" s="1"/>
      <c r="C824" s="8"/>
      <c r="D824" s="7"/>
      <c r="E824" s="7"/>
      <c r="F824" s="7"/>
      <c r="G824" s="7"/>
      <c r="H824" s="7"/>
      <c r="I824" s="7"/>
      <c r="J824" s="7"/>
    </row>
    <row r="825" spans="1:10" x14ac:dyDescent="0.3">
      <c r="A825" s="1">
        <v>40664</v>
      </c>
      <c r="B825" s="1"/>
      <c r="C825" s="8"/>
      <c r="D825" s="7"/>
      <c r="E825" s="7"/>
      <c r="F825" s="7"/>
      <c r="G825" s="7"/>
      <c r="H825" s="7"/>
      <c r="I825" s="7"/>
      <c r="J825" s="7"/>
    </row>
    <row r="826" spans="1:10" x14ac:dyDescent="0.3">
      <c r="A826" s="1">
        <v>40695</v>
      </c>
      <c r="B826" s="1"/>
      <c r="C826" s="8"/>
      <c r="D826" s="7"/>
      <c r="E826" s="7"/>
      <c r="F826" s="7"/>
      <c r="G826" s="7"/>
      <c r="H826" s="7"/>
      <c r="I826" s="7"/>
      <c r="J826" s="7"/>
    </row>
    <row r="827" spans="1:10" x14ac:dyDescent="0.3">
      <c r="A827" s="1">
        <v>40725</v>
      </c>
      <c r="B827" s="1"/>
      <c r="C827" s="8"/>
      <c r="D827" s="7"/>
      <c r="E827" s="7"/>
      <c r="F827" s="7"/>
      <c r="G827" s="7"/>
      <c r="H827" s="7"/>
      <c r="I827" s="7"/>
      <c r="J827" s="7"/>
    </row>
    <row r="828" spans="1:10" x14ac:dyDescent="0.3">
      <c r="A828" s="1">
        <v>40756</v>
      </c>
      <c r="B828" s="1"/>
      <c r="C828" s="8"/>
      <c r="D828" s="7"/>
      <c r="E828" s="7"/>
      <c r="F828" s="7"/>
      <c r="G828" s="7"/>
      <c r="H828" s="7"/>
      <c r="I828" s="7"/>
      <c r="J828" s="7"/>
    </row>
    <row r="829" spans="1:10" x14ac:dyDescent="0.3">
      <c r="A829" s="1">
        <v>40787</v>
      </c>
      <c r="B829" s="1"/>
      <c r="C829" s="8"/>
      <c r="D829" s="7"/>
      <c r="E829" s="7"/>
      <c r="F829" s="7"/>
      <c r="G829" s="7"/>
      <c r="H829" s="7"/>
      <c r="I829" s="7"/>
      <c r="J829" s="7"/>
    </row>
    <row r="830" spans="1:10" x14ac:dyDescent="0.3">
      <c r="A830" s="1">
        <v>40817</v>
      </c>
      <c r="B830" s="1"/>
      <c r="C830" s="8"/>
      <c r="D830" s="7"/>
      <c r="E830" s="7"/>
      <c r="F830" s="7"/>
      <c r="G830" s="7"/>
      <c r="H830" s="7"/>
      <c r="I830" s="7"/>
      <c r="J830" s="7"/>
    </row>
    <row r="831" spans="1:10" x14ac:dyDescent="0.3">
      <c r="A831" s="1">
        <v>40848</v>
      </c>
      <c r="B831" s="1"/>
      <c r="C831" s="8"/>
      <c r="D831" s="7"/>
      <c r="E831" s="7"/>
      <c r="F831" s="7"/>
      <c r="G831" s="7"/>
      <c r="H831" s="7"/>
      <c r="I831" s="7"/>
      <c r="J831" s="7"/>
    </row>
    <row r="832" spans="1:10" x14ac:dyDescent="0.3">
      <c r="A832" s="1">
        <v>40878</v>
      </c>
      <c r="B832" s="1"/>
      <c r="C832" s="8"/>
      <c r="D832" s="7"/>
      <c r="E832" s="7"/>
      <c r="F832" s="7"/>
      <c r="G832" s="7"/>
      <c r="H832" s="7"/>
      <c r="I832" s="7"/>
      <c r="J832" s="7"/>
    </row>
    <row r="833" spans="1:10" x14ac:dyDescent="0.3">
      <c r="A833" s="1">
        <v>40909</v>
      </c>
      <c r="B833" s="1"/>
      <c r="C833" s="8"/>
      <c r="D833" s="7"/>
      <c r="E833" s="7"/>
      <c r="F833" s="7"/>
      <c r="G833" s="7"/>
      <c r="H833" s="7"/>
      <c r="I833" s="7"/>
      <c r="J833" s="7"/>
    </row>
    <row r="834" spans="1:10" x14ac:dyDescent="0.3">
      <c r="A834" s="1">
        <v>40940</v>
      </c>
      <c r="B834" s="1"/>
      <c r="C834" s="8"/>
      <c r="D834" s="7"/>
      <c r="E834" s="7"/>
      <c r="F834" s="7"/>
      <c r="G834" s="7"/>
      <c r="H834" s="7"/>
      <c r="I834" s="7"/>
      <c r="J834" s="7"/>
    </row>
    <row r="835" spans="1:10" x14ac:dyDescent="0.3">
      <c r="A835" s="1">
        <v>40969</v>
      </c>
      <c r="B835" s="1"/>
      <c r="C835" s="8"/>
      <c r="D835" s="7"/>
      <c r="E835" s="7"/>
      <c r="F835" s="7"/>
      <c r="G835" s="7"/>
      <c r="H835" s="7"/>
      <c r="I835" s="7"/>
      <c r="J835" s="7"/>
    </row>
    <row r="836" spans="1:10" x14ac:dyDescent="0.3">
      <c r="A836" s="1">
        <v>41000</v>
      </c>
      <c r="B836" s="1"/>
      <c r="C836" s="8"/>
      <c r="D836" s="7"/>
      <c r="E836" s="7"/>
      <c r="F836" s="7"/>
      <c r="G836" s="7"/>
      <c r="H836" s="7"/>
      <c r="I836" s="7"/>
      <c r="J836" s="7"/>
    </row>
    <row r="837" spans="1:10" x14ac:dyDescent="0.3">
      <c r="A837" s="1">
        <v>41030</v>
      </c>
      <c r="B837" s="1"/>
      <c r="C837" s="8"/>
      <c r="D837" s="7"/>
      <c r="E837" s="7"/>
      <c r="F837" s="7"/>
      <c r="G837" s="7"/>
      <c r="H837" s="7"/>
      <c r="I837" s="7"/>
      <c r="J837" s="7"/>
    </row>
    <row r="838" spans="1:10" x14ac:dyDescent="0.3">
      <c r="A838" s="1">
        <v>41061</v>
      </c>
      <c r="B838" s="1"/>
      <c r="C838" s="8"/>
      <c r="D838" s="7"/>
      <c r="E838" s="7"/>
      <c r="F838" s="7"/>
      <c r="G838" s="7"/>
      <c r="H838" s="7"/>
      <c r="I838" s="7"/>
      <c r="J838" s="7"/>
    </row>
    <row r="839" spans="1:10" x14ac:dyDescent="0.3">
      <c r="A839" s="1">
        <v>41091</v>
      </c>
      <c r="B839" s="1"/>
      <c r="C839" s="8"/>
      <c r="D839" s="7"/>
      <c r="E839" s="7"/>
      <c r="F839" s="7"/>
      <c r="G839" s="7"/>
      <c r="H839" s="7"/>
      <c r="I839" s="7"/>
      <c r="J839" s="7"/>
    </row>
    <row r="840" spans="1:10" x14ac:dyDescent="0.3">
      <c r="A840" s="1">
        <v>41122</v>
      </c>
      <c r="B840" s="1"/>
      <c r="C840" s="8"/>
      <c r="D840" s="7"/>
      <c r="E840" s="7"/>
      <c r="F840" s="7"/>
      <c r="G840" s="7"/>
      <c r="H840" s="7"/>
      <c r="I840" s="7"/>
      <c r="J840" s="7"/>
    </row>
    <row r="841" spans="1:10" x14ac:dyDescent="0.3">
      <c r="A841" s="1">
        <v>41153</v>
      </c>
      <c r="B841" s="1"/>
      <c r="C841" s="8"/>
      <c r="D841" s="7"/>
      <c r="E841" s="7"/>
      <c r="F841" s="7"/>
      <c r="G841" s="7"/>
      <c r="H841" s="7"/>
      <c r="I841" s="7"/>
      <c r="J841" s="7"/>
    </row>
    <row r="842" spans="1:10" x14ac:dyDescent="0.3">
      <c r="A842" s="1">
        <v>41183</v>
      </c>
      <c r="B842" s="1"/>
      <c r="C842" s="8"/>
      <c r="D842" s="7"/>
      <c r="E842" s="7"/>
      <c r="F842" s="7"/>
      <c r="G842" s="7"/>
      <c r="H842" s="7"/>
      <c r="I842" s="7"/>
      <c r="J842" s="7"/>
    </row>
    <row r="843" spans="1:10" x14ac:dyDescent="0.3">
      <c r="A843" s="1">
        <v>41214</v>
      </c>
      <c r="B843" s="1"/>
      <c r="C843" s="8"/>
      <c r="D843" s="7"/>
      <c r="E843" s="7"/>
      <c r="F843" s="7"/>
      <c r="G843" s="7"/>
      <c r="H843" s="7"/>
      <c r="I843" s="7"/>
      <c r="J843" s="7"/>
    </row>
    <row r="844" spans="1:10" x14ac:dyDescent="0.3">
      <c r="A844" s="1">
        <v>41244</v>
      </c>
      <c r="B844" s="1"/>
      <c r="C844" s="8"/>
      <c r="D844" s="7"/>
      <c r="E844" s="7"/>
      <c r="F844" s="7"/>
      <c r="G844" s="7"/>
      <c r="H844" s="7"/>
      <c r="I844" s="7"/>
      <c r="J844" s="7"/>
    </row>
    <row r="845" spans="1:10" x14ac:dyDescent="0.3">
      <c r="A845" s="1">
        <v>41275</v>
      </c>
      <c r="B845" s="1"/>
      <c r="C845" s="8"/>
      <c r="D845" s="7"/>
      <c r="E845" s="7"/>
      <c r="F845" s="7"/>
      <c r="G845" s="7"/>
      <c r="H845" s="7"/>
      <c r="I845" s="7"/>
      <c r="J845" s="7"/>
    </row>
    <row r="846" spans="1:10" x14ac:dyDescent="0.3">
      <c r="A846" s="1">
        <v>41306</v>
      </c>
      <c r="B846" s="1"/>
      <c r="C846" s="8"/>
      <c r="D846" s="7"/>
      <c r="E846" s="7"/>
      <c r="F846" s="7"/>
      <c r="G846" s="7"/>
      <c r="H846" s="7"/>
      <c r="I846" s="7"/>
      <c r="J846" s="7"/>
    </row>
    <row r="847" spans="1:10" x14ac:dyDescent="0.3">
      <c r="A847" s="1">
        <v>41334</v>
      </c>
      <c r="B847" s="1"/>
      <c r="C847" s="8"/>
      <c r="D847" s="7"/>
      <c r="E847" s="7"/>
      <c r="F847" s="7"/>
      <c r="G847" s="7"/>
      <c r="H847" s="7"/>
      <c r="I847" s="7"/>
      <c r="J847" s="7"/>
    </row>
    <row r="848" spans="1:10" x14ac:dyDescent="0.3">
      <c r="A848" s="1">
        <v>41365</v>
      </c>
      <c r="B848" s="1"/>
      <c r="C848" s="8"/>
      <c r="D848" s="7"/>
      <c r="E848" s="7"/>
      <c r="F848" s="7"/>
      <c r="G848" s="7"/>
      <c r="H848" s="7"/>
      <c r="I848" s="7"/>
      <c r="J848" s="7"/>
    </row>
    <row r="849" spans="1:10" x14ac:dyDescent="0.3">
      <c r="A849" s="1">
        <v>41395</v>
      </c>
      <c r="B849" s="1"/>
      <c r="C849" s="8"/>
      <c r="D849" s="7"/>
      <c r="E849" s="7"/>
      <c r="F849" s="7"/>
      <c r="G849" s="7"/>
      <c r="H849" s="7"/>
      <c r="I849" s="7"/>
      <c r="J849" s="7"/>
    </row>
    <row r="850" spans="1:10" x14ac:dyDescent="0.3">
      <c r="A850" s="1">
        <v>41426</v>
      </c>
      <c r="B850" s="1"/>
      <c r="C850" s="8"/>
      <c r="D850" s="7"/>
      <c r="E850" s="7"/>
      <c r="F850" s="7"/>
      <c r="G850" s="7"/>
      <c r="H850" s="7"/>
      <c r="I850" s="7"/>
      <c r="J850" s="7"/>
    </row>
    <row r="851" spans="1:10" x14ac:dyDescent="0.3">
      <c r="A851" s="1">
        <v>41456</v>
      </c>
      <c r="B851" s="1"/>
      <c r="C851" s="8"/>
      <c r="D851" s="7"/>
      <c r="E851" s="7"/>
      <c r="F851" s="7"/>
      <c r="G851" s="7"/>
      <c r="H851" s="7"/>
      <c r="I851" s="7"/>
      <c r="J851" s="7"/>
    </row>
    <row r="852" spans="1:10" x14ac:dyDescent="0.3">
      <c r="A852" s="1">
        <v>41487</v>
      </c>
      <c r="B852" s="1"/>
      <c r="C852" s="8"/>
      <c r="D852" s="7"/>
      <c r="E852" s="7"/>
      <c r="F852" s="7"/>
      <c r="G852" s="7"/>
      <c r="H852" s="7"/>
      <c r="I852" s="7"/>
      <c r="J852" s="7"/>
    </row>
    <row r="853" spans="1:10" x14ac:dyDescent="0.3">
      <c r="A853" s="1">
        <v>41518</v>
      </c>
      <c r="B853" s="1"/>
      <c r="C853" s="8"/>
      <c r="D853" s="7"/>
      <c r="E853" s="7"/>
      <c r="F853" s="7"/>
      <c r="G853" s="7"/>
      <c r="H853" s="7"/>
      <c r="I853" s="7"/>
      <c r="J853" s="7"/>
    </row>
    <row r="854" spans="1:10" x14ac:dyDescent="0.3">
      <c r="A854" s="1">
        <v>41548</v>
      </c>
      <c r="B854" s="1"/>
      <c r="C854" s="8"/>
      <c r="D854" s="7"/>
      <c r="E854" s="7"/>
      <c r="F854" s="7"/>
      <c r="G854" s="7"/>
      <c r="H854" s="7"/>
      <c r="I854" s="7"/>
      <c r="J854" s="7"/>
    </row>
    <row r="855" spans="1:10" x14ac:dyDescent="0.3">
      <c r="A855" s="1">
        <v>41579</v>
      </c>
      <c r="B855" s="1"/>
      <c r="C855" s="8"/>
      <c r="D855" s="7"/>
      <c r="E855" s="7"/>
      <c r="F855" s="7"/>
      <c r="G855" s="7"/>
      <c r="H855" s="7"/>
      <c r="I855" s="7"/>
      <c r="J855" s="7"/>
    </row>
    <row r="856" spans="1:10" x14ac:dyDescent="0.3">
      <c r="A856" s="1">
        <v>41609</v>
      </c>
      <c r="B856" s="1"/>
      <c r="C856" s="8"/>
      <c r="D856" s="7"/>
      <c r="E856" s="7"/>
      <c r="F856" s="7"/>
      <c r="G856" s="7"/>
      <c r="H856" s="7"/>
      <c r="I856" s="7"/>
      <c r="J856" s="7"/>
    </row>
    <row r="857" spans="1:10" x14ac:dyDescent="0.3">
      <c r="A857" s="1">
        <v>41640</v>
      </c>
      <c r="B857" s="1"/>
      <c r="C857" s="8"/>
      <c r="D857" s="7"/>
      <c r="E857" s="7"/>
      <c r="F857" s="7"/>
      <c r="G857" s="7"/>
      <c r="H857" s="7"/>
      <c r="I857" s="7"/>
      <c r="J857" s="7"/>
    </row>
    <row r="858" spans="1:10" x14ac:dyDescent="0.3">
      <c r="A858" s="1">
        <v>41671</v>
      </c>
      <c r="B858" s="1"/>
      <c r="C858" s="8"/>
      <c r="D858" s="7"/>
      <c r="E858" s="7"/>
      <c r="F858" s="7"/>
      <c r="G858" s="7"/>
      <c r="H858" s="7"/>
      <c r="I858" s="7"/>
      <c r="J858" s="7"/>
    </row>
    <row r="859" spans="1:10" x14ac:dyDescent="0.3">
      <c r="A859" s="1">
        <v>41699</v>
      </c>
      <c r="B859" s="1"/>
      <c r="C859" s="8"/>
      <c r="D859" s="7"/>
      <c r="E859" s="7"/>
      <c r="F859" s="7"/>
      <c r="G859" s="7"/>
      <c r="H859" s="7"/>
      <c r="I859" s="7"/>
      <c r="J859" s="7"/>
    </row>
    <row r="860" spans="1:10" x14ac:dyDescent="0.3">
      <c r="A860" s="1">
        <v>41730</v>
      </c>
      <c r="B860" s="1"/>
      <c r="C860" s="8"/>
      <c r="D860" s="7"/>
      <c r="E860" s="7"/>
      <c r="F860" s="7"/>
      <c r="G860" s="7"/>
      <c r="H860" s="7"/>
      <c r="I860" s="7"/>
      <c r="J860" s="7"/>
    </row>
    <row r="861" spans="1:10" x14ac:dyDescent="0.3">
      <c r="A861" s="1">
        <v>41760</v>
      </c>
      <c r="B861" s="1"/>
      <c r="C861" s="8"/>
      <c r="D861" s="7"/>
      <c r="E861" s="7"/>
      <c r="F861" s="7"/>
      <c r="G861" s="7"/>
      <c r="H861" s="7"/>
      <c r="I861" s="7"/>
      <c r="J861" s="7"/>
    </row>
    <row r="862" spans="1:10" x14ac:dyDescent="0.3">
      <c r="A862" s="1">
        <v>41791</v>
      </c>
      <c r="B862" s="1"/>
      <c r="C862" s="8"/>
      <c r="D862" s="7"/>
      <c r="E862" s="7"/>
      <c r="F862" s="7"/>
      <c r="G862" s="7"/>
      <c r="H862" s="7"/>
      <c r="I862" s="7"/>
      <c r="J862" s="7"/>
    </row>
    <row r="863" spans="1:10" x14ac:dyDescent="0.3">
      <c r="A863" s="1">
        <v>41821</v>
      </c>
      <c r="B863" s="1"/>
      <c r="C863" s="8"/>
      <c r="D863" s="7"/>
      <c r="E863" s="7"/>
      <c r="F863" s="7"/>
      <c r="G863" s="7"/>
      <c r="H863" s="7"/>
      <c r="I863" s="7"/>
      <c r="J863" s="7"/>
    </row>
    <row r="864" spans="1:10" x14ac:dyDescent="0.3">
      <c r="A864" s="1">
        <v>41852</v>
      </c>
      <c r="B864" s="1"/>
      <c r="C864" s="8"/>
      <c r="D864" s="7"/>
      <c r="E864" s="7"/>
      <c r="F864" s="7"/>
      <c r="G864" s="7"/>
      <c r="H864" s="7"/>
      <c r="I864" s="7"/>
      <c r="J864" s="7"/>
    </row>
    <row r="865" spans="1:10" x14ac:dyDescent="0.3">
      <c r="A865" s="1">
        <v>41883</v>
      </c>
      <c r="B865" s="1"/>
      <c r="C865" s="8"/>
      <c r="D865" s="7"/>
      <c r="E865" s="7"/>
      <c r="F865" s="7"/>
      <c r="G865" s="7"/>
      <c r="H865" s="7"/>
      <c r="I865" s="7"/>
      <c r="J865" s="7"/>
    </row>
    <row r="866" spans="1:10" x14ac:dyDescent="0.3">
      <c r="A866" s="1">
        <v>41913</v>
      </c>
      <c r="B866" s="1"/>
      <c r="C866" s="8"/>
      <c r="D866" s="7"/>
      <c r="E866" s="7"/>
      <c r="F866" s="7"/>
      <c r="G866" s="7"/>
      <c r="H866" s="7"/>
      <c r="I866" s="7"/>
      <c r="J866" s="7"/>
    </row>
    <row r="867" spans="1:10" x14ac:dyDescent="0.3">
      <c r="A867" s="1">
        <v>41944</v>
      </c>
      <c r="B867" s="1"/>
      <c r="C867" s="8"/>
      <c r="D867" s="7"/>
      <c r="E867" s="7"/>
      <c r="F867" s="7"/>
      <c r="G867" s="7"/>
      <c r="H867" s="7"/>
      <c r="I867" s="7"/>
      <c r="J867" s="7"/>
    </row>
    <row r="868" spans="1:10" x14ac:dyDescent="0.3">
      <c r="A868" s="1">
        <v>41974</v>
      </c>
      <c r="B868" s="1"/>
      <c r="C868" s="8"/>
      <c r="D868" s="7"/>
      <c r="E868" s="7"/>
      <c r="F868" s="7"/>
      <c r="G868" s="7"/>
      <c r="H868" s="7"/>
      <c r="I868" s="7"/>
      <c r="J868" s="7"/>
    </row>
    <row r="869" spans="1:10" x14ac:dyDescent="0.3">
      <c r="A869" s="1">
        <v>42005</v>
      </c>
      <c r="B869" s="1"/>
      <c r="C869" s="8"/>
      <c r="D869" s="7"/>
      <c r="E869" s="7"/>
      <c r="F869" s="7"/>
      <c r="G869" s="7"/>
      <c r="H869" s="7"/>
      <c r="I869" s="7"/>
      <c r="J869" s="7"/>
    </row>
    <row r="870" spans="1:10" x14ac:dyDescent="0.3">
      <c r="A870" s="1">
        <v>42036</v>
      </c>
      <c r="B870" s="1"/>
      <c r="C870" s="8"/>
      <c r="D870" s="7"/>
      <c r="E870" s="7"/>
      <c r="F870" s="7"/>
      <c r="G870" s="7"/>
      <c r="H870" s="7"/>
      <c r="I870" s="7"/>
      <c r="J870" s="7"/>
    </row>
    <row r="871" spans="1:10" x14ac:dyDescent="0.3">
      <c r="A871" s="1">
        <v>42064</v>
      </c>
      <c r="B871" s="1"/>
      <c r="C871" s="8"/>
      <c r="D871" s="7"/>
      <c r="E871" s="7"/>
      <c r="F871" s="7"/>
      <c r="G871" s="7"/>
      <c r="H871" s="7"/>
      <c r="I871" s="7"/>
      <c r="J871" s="7"/>
    </row>
    <row r="872" spans="1:10" x14ac:dyDescent="0.3">
      <c r="A872" s="1">
        <v>42095</v>
      </c>
      <c r="B872" s="1"/>
      <c r="C872" s="8"/>
      <c r="D872" s="7"/>
      <c r="E872" s="7"/>
      <c r="F872" s="7"/>
      <c r="G872" s="7"/>
      <c r="H872" s="7"/>
      <c r="I872" s="7"/>
      <c r="J872" s="7"/>
    </row>
    <row r="873" spans="1:10" x14ac:dyDescent="0.3">
      <c r="A873" s="1">
        <v>42125</v>
      </c>
      <c r="B873" s="1"/>
      <c r="C873" s="8"/>
      <c r="D873" s="7"/>
      <c r="E873" s="7"/>
      <c r="F873" s="7"/>
      <c r="G873" s="7"/>
      <c r="H873" s="7"/>
      <c r="I873" s="7"/>
      <c r="J873" s="7"/>
    </row>
    <row r="874" spans="1:10" x14ac:dyDescent="0.3">
      <c r="A874" s="1">
        <v>42156</v>
      </c>
      <c r="B874" s="1"/>
      <c r="C874" s="8"/>
      <c r="D874" s="7"/>
      <c r="E874" s="7"/>
      <c r="F874" s="7"/>
      <c r="G874" s="7"/>
      <c r="H874" s="7"/>
      <c r="I874" s="7"/>
      <c r="J874" s="7"/>
    </row>
    <row r="875" spans="1:10" x14ac:dyDescent="0.3">
      <c r="A875" s="1">
        <v>42186</v>
      </c>
      <c r="B875" s="1"/>
      <c r="C875" s="8"/>
      <c r="D875" s="7"/>
      <c r="E875" s="7"/>
      <c r="F875" s="7"/>
      <c r="G875" s="7"/>
      <c r="H875" s="7"/>
      <c r="I875" s="7"/>
      <c r="J875" s="7"/>
    </row>
    <row r="876" spans="1:10" x14ac:dyDescent="0.3">
      <c r="A876" s="1">
        <v>42217</v>
      </c>
      <c r="B876" s="1"/>
      <c r="C876" s="8"/>
      <c r="D876" s="7"/>
      <c r="E876" s="7"/>
      <c r="F876" s="7"/>
      <c r="G876" s="7"/>
      <c r="H876" s="7"/>
      <c r="I876" s="7"/>
      <c r="J876" s="7"/>
    </row>
    <row r="877" spans="1:10" x14ac:dyDescent="0.3">
      <c r="A877" s="1">
        <v>42248</v>
      </c>
      <c r="B877" s="1"/>
      <c r="C877" s="8"/>
      <c r="D877" s="7"/>
      <c r="E877" s="7"/>
      <c r="F877" s="7"/>
      <c r="G877" s="7"/>
      <c r="H877" s="7"/>
      <c r="I877" s="7"/>
      <c r="J877" s="7"/>
    </row>
    <row r="878" spans="1:10" x14ac:dyDescent="0.3">
      <c r="A878" s="1">
        <v>42278</v>
      </c>
      <c r="B878" s="1"/>
      <c r="C878" s="8"/>
      <c r="D878" s="7"/>
      <c r="E878" s="7"/>
      <c r="F878" s="7"/>
      <c r="G878" s="7"/>
      <c r="H878" s="7"/>
      <c r="I878" s="7"/>
      <c r="J878" s="7"/>
    </row>
    <row r="879" spans="1:10" x14ac:dyDescent="0.3">
      <c r="A879" s="1">
        <v>42309</v>
      </c>
      <c r="B879" s="1"/>
      <c r="C879" s="8"/>
      <c r="D879" s="7"/>
      <c r="E879" s="7"/>
      <c r="F879" s="7"/>
      <c r="G879" s="7"/>
      <c r="H879" s="7"/>
      <c r="I879" s="7"/>
      <c r="J879" s="7"/>
    </row>
    <row r="880" spans="1:10" x14ac:dyDescent="0.3">
      <c r="A880" s="1">
        <v>42339</v>
      </c>
      <c r="B880" s="1"/>
      <c r="C880" s="8"/>
      <c r="D880" s="7"/>
      <c r="E880" s="7"/>
      <c r="F880" s="7"/>
      <c r="G880" s="7"/>
      <c r="H880" s="7"/>
      <c r="I880" s="7"/>
      <c r="J880" s="7"/>
    </row>
    <row r="881" spans="1:10" x14ac:dyDescent="0.3">
      <c r="A881" s="1">
        <v>42370</v>
      </c>
      <c r="B881" s="1"/>
      <c r="C881" s="8"/>
      <c r="D881" s="7"/>
      <c r="E881" s="7"/>
      <c r="F881" s="7"/>
      <c r="G881" s="7"/>
      <c r="H881" s="7"/>
      <c r="I881" s="7"/>
      <c r="J881" s="7"/>
    </row>
    <row r="882" spans="1:10" x14ac:dyDescent="0.3">
      <c r="A882" s="1">
        <v>42401</v>
      </c>
      <c r="B882" s="1"/>
      <c r="C882" s="8"/>
      <c r="D882" s="7"/>
      <c r="E882" s="7"/>
      <c r="F882" s="7"/>
      <c r="G882" s="7"/>
      <c r="H882" s="7"/>
      <c r="I882" s="7"/>
      <c r="J882" s="7"/>
    </row>
    <row r="883" spans="1:10" x14ac:dyDescent="0.3">
      <c r="A883" s="1">
        <v>42430</v>
      </c>
      <c r="B883" s="1"/>
      <c r="C883" s="8"/>
      <c r="D883" s="7"/>
      <c r="E883" s="7"/>
      <c r="F883" s="7"/>
      <c r="G883" s="7"/>
      <c r="H883" s="7"/>
      <c r="I883" s="7"/>
      <c r="J883" s="7"/>
    </row>
    <row r="884" spans="1:10" x14ac:dyDescent="0.3">
      <c r="A884" s="1">
        <v>42461</v>
      </c>
      <c r="B884" s="1"/>
      <c r="C884" s="8"/>
      <c r="D884" s="7"/>
      <c r="E884" s="7"/>
      <c r="F884" s="7"/>
      <c r="G884" s="7"/>
      <c r="H884" s="7"/>
      <c r="I884" s="7"/>
      <c r="J884" s="7"/>
    </row>
    <row r="885" spans="1:10" x14ac:dyDescent="0.3">
      <c r="A885" s="1">
        <v>42491</v>
      </c>
      <c r="B885" s="1"/>
      <c r="C885" s="8"/>
      <c r="D885" s="7"/>
      <c r="E885" s="7"/>
      <c r="F885" s="7"/>
      <c r="G885" s="7"/>
      <c r="H885" s="7"/>
      <c r="I885" s="7"/>
      <c r="J885" s="7"/>
    </row>
    <row r="886" spans="1:10" x14ac:dyDescent="0.3">
      <c r="A886" s="1">
        <v>42522</v>
      </c>
      <c r="B886" s="1"/>
      <c r="C886" s="8"/>
      <c r="D886" s="7"/>
      <c r="E886" s="7"/>
      <c r="F886" s="7"/>
      <c r="G886" s="7"/>
      <c r="H886" s="7"/>
      <c r="I886" s="7"/>
      <c r="J886" s="7"/>
    </row>
    <row r="887" spans="1:10" x14ac:dyDescent="0.3">
      <c r="A887" s="1">
        <v>42552</v>
      </c>
      <c r="B887" s="1"/>
      <c r="C887" s="8"/>
      <c r="D887" s="7"/>
      <c r="E887" s="7"/>
      <c r="F887" s="7"/>
      <c r="G887" s="7"/>
      <c r="H887" s="7"/>
      <c r="I887" s="7"/>
      <c r="J887" s="7"/>
    </row>
    <row r="888" spans="1:10" x14ac:dyDescent="0.3">
      <c r="A888" s="1">
        <v>42583</v>
      </c>
      <c r="B888" s="1"/>
      <c r="C888" s="8"/>
      <c r="D888" s="7"/>
      <c r="E888" s="7"/>
      <c r="F888" s="7"/>
      <c r="G888" s="7"/>
      <c r="H888" s="7"/>
      <c r="I888" s="7"/>
      <c r="J888" s="7"/>
    </row>
    <row r="889" spans="1:10" x14ac:dyDescent="0.3">
      <c r="A889" s="1">
        <v>42614</v>
      </c>
      <c r="B889" s="1"/>
      <c r="C889" s="8"/>
      <c r="D889" s="7"/>
      <c r="E889" s="7"/>
      <c r="F889" s="7"/>
      <c r="G889" s="7"/>
      <c r="H889" s="7"/>
      <c r="I889" s="7"/>
      <c r="J889" s="7"/>
    </row>
    <row r="890" spans="1:10" x14ac:dyDescent="0.3">
      <c r="A890" s="1">
        <v>42644</v>
      </c>
      <c r="B890" s="1"/>
      <c r="C890" s="8"/>
      <c r="D890" s="7"/>
      <c r="E890" s="7"/>
      <c r="F890" s="7"/>
      <c r="G890" s="7"/>
      <c r="H890" s="7"/>
      <c r="I890" s="7"/>
      <c r="J890" s="7"/>
    </row>
    <row r="891" spans="1:10" x14ac:dyDescent="0.3">
      <c r="A891" s="1">
        <v>42675</v>
      </c>
      <c r="B891" s="1"/>
      <c r="C891" s="8"/>
      <c r="D891" s="7"/>
      <c r="E891" s="7"/>
      <c r="F891" s="7"/>
      <c r="G891" s="7"/>
      <c r="H891" s="7"/>
      <c r="I891" s="7"/>
      <c r="J891" s="7"/>
    </row>
    <row r="892" spans="1:10" x14ac:dyDescent="0.3">
      <c r="A892" s="1">
        <v>42705</v>
      </c>
      <c r="B892" s="1"/>
      <c r="C892" s="8"/>
      <c r="D892" s="7"/>
      <c r="E892" s="7"/>
      <c r="F892" s="7"/>
      <c r="G892" s="7"/>
      <c r="H892" s="7"/>
      <c r="I892" s="7"/>
      <c r="J892" s="7"/>
    </row>
    <row r="893" spans="1:10" x14ac:dyDescent="0.3">
      <c r="A893" s="1">
        <v>42736</v>
      </c>
      <c r="B893" s="1"/>
      <c r="C893" s="8"/>
      <c r="D893" s="7"/>
      <c r="E893" s="7"/>
      <c r="F893" s="7"/>
      <c r="G893" s="7"/>
      <c r="H893" s="7"/>
      <c r="I893" s="7"/>
      <c r="J893" s="7"/>
    </row>
    <row r="894" spans="1:10" x14ac:dyDescent="0.3">
      <c r="A894" s="1">
        <v>42767</v>
      </c>
      <c r="B894" s="1"/>
      <c r="C894" s="8"/>
      <c r="D894" s="7"/>
      <c r="E894" s="7"/>
      <c r="F894" s="7"/>
      <c r="G894" s="7"/>
      <c r="H894" s="7"/>
      <c r="I894" s="7"/>
      <c r="J894" s="7"/>
    </row>
    <row r="895" spans="1:10" x14ac:dyDescent="0.3">
      <c r="A895" s="1">
        <v>42795</v>
      </c>
      <c r="B895" s="1"/>
      <c r="C895" s="8"/>
      <c r="D895" s="7"/>
      <c r="E895" s="7"/>
      <c r="F895" s="7"/>
      <c r="G895" s="7"/>
      <c r="H895" s="7"/>
      <c r="I895" s="7"/>
      <c r="J895" s="7"/>
    </row>
    <row r="896" spans="1:10" x14ac:dyDescent="0.3">
      <c r="A896" s="1">
        <v>42826</v>
      </c>
      <c r="B896" s="1"/>
      <c r="C896" s="8"/>
      <c r="D896" s="7"/>
      <c r="E896" s="7"/>
      <c r="F896" s="7"/>
      <c r="G896" s="7"/>
      <c r="H896" s="7"/>
      <c r="I896" s="7"/>
      <c r="J896" s="7"/>
    </row>
    <row r="897" spans="1:10" x14ac:dyDescent="0.3">
      <c r="A897" s="1">
        <v>42856</v>
      </c>
      <c r="B897" s="1"/>
      <c r="C897" s="8"/>
      <c r="D897" s="7"/>
      <c r="E897" s="7"/>
      <c r="F897" s="7"/>
      <c r="G897" s="7"/>
      <c r="H897" s="7"/>
      <c r="I897" s="7"/>
      <c r="J897" s="7"/>
    </row>
    <row r="898" spans="1:10" x14ac:dyDescent="0.3">
      <c r="A898" s="1">
        <v>42887</v>
      </c>
      <c r="B898" s="1"/>
      <c r="C898" s="8"/>
      <c r="D898" s="7"/>
      <c r="E898" s="7"/>
      <c r="F898" s="7"/>
      <c r="G898" s="7"/>
      <c r="H898" s="7"/>
      <c r="I898" s="7"/>
      <c r="J898" s="7"/>
    </row>
    <row r="899" spans="1:10" x14ac:dyDescent="0.3">
      <c r="A899" s="1">
        <v>42917</v>
      </c>
      <c r="B899" s="1"/>
      <c r="C899" s="8"/>
      <c r="D899" s="7"/>
      <c r="E899" s="7"/>
      <c r="F899" s="7"/>
      <c r="G899" s="7"/>
      <c r="H899" s="7"/>
      <c r="I899" s="7"/>
      <c r="J899" s="7"/>
    </row>
    <row r="900" spans="1:10" x14ac:dyDescent="0.3">
      <c r="A900" s="1">
        <v>42948</v>
      </c>
      <c r="B900" s="1"/>
      <c r="C900" s="8"/>
      <c r="D900" s="7"/>
      <c r="E900" s="7"/>
      <c r="F900" s="7"/>
      <c r="G900" s="7"/>
      <c r="H900" s="7"/>
      <c r="I900" s="7"/>
      <c r="J900" s="7"/>
    </row>
    <row r="901" spans="1:10" x14ac:dyDescent="0.3">
      <c r="A901" s="1">
        <v>42979</v>
      </c>
      <c r="B901" s="1"/>
      <c r="C901" s="8"/>
      <c r="D901" s="7"/>
      <c r="E901" s="7"/>
      <c r="F901" s="7"/>
      <c r="G901" s="7"/>
      <c r="H901" s="7"/>
      <c r="I901" s="7"/>
      <c r="J901" s="7"/>
    </row>
    <row r="902" spans="1:10" x14ac:dyDescent="0.3">
      <c r="A902" s="1">
        <v>43009</v>
      </c>
      <c r="B902" s="1"/>
      <c r="C902" s="8"/>
      <c r="D902" s="7"/>
      <c r="E902" s="7"/>
      <c r="F902" s="7"/>
      <c r="G902" s="7"/>
      <c r="H902" s="7"/>
      <c r="I902" s="7"/>
      <c r="J902" s="7"/>
    </row>
    <row r="903" spans="1:10" x14ac:dyDescent="0.3">
      <c r="A903" s="1">
        <v>43040</v>
      </c>
      <c r="B903" s="1"/>
      <c r="C903" s="8"/>
      <c r="D903" s="7"/>
      <c r="E903" s="7"/>
      <c r="F903" s="7"/>
      <c r="G903" s="7"/>
      <c r="H903" s="7"/>
      <c r="I903" s="7"/>
      <c r="J903" s="7"/>
    </row>
    <row r="904" spans="1:10" x14ac:dyDescent="0.3">
      <c r="A904" s="1">
        <v>43070</v>
      </c>
      <c r="B904" s="1"/>
      <c r="C904" s="8"/>
      <c r="D904" s="7"/>
      <c r="E904" s="7"/>
      <c r="F904" s="7"/>
      <c r="G904" s="7"/>
      <c r="H904" s="7"/>
      <c r="I904" s="7"/>
      <c r="J904" s="7"/>
    </row>
    <row r="905" spans="1:10" x14ac:dyDescent="0.3">
      <c r="A905" s="1">
        <v>43101</v>
      </c>
      <c r="B905" s="1"/>
      <c r="C905" s="8"/>
      <c r="D905" s="7"/>
      <c r="E905" s="7"/>
      <c r="F905" s="7"/>
      <c r="G905" s="7"/>
      <c r="H905" s="7"/>
      <c r="I905" s="7"/>
      <c r="J905" s="7"/>
    </row>
    <row r="906" spans="1:10" x14ac:dyDescent="0.3">
      <c r="A906" s="1">
        <v>43132</v>
      </c>
      <c r="B906" s="1"/>
      <c r="C906" s="8"/>
      <c r="D906" s="7"/>
      <c r="E906" s="7"/>
      <c r="F906" s="7"/>
      <c r="G906" s="7"/>
      <c r="H906" s="7"/>
      <c r="I906" s="7"/>
      <c r="J906" s="7"/>
    </row>
    <row r="907" spans="1:10" x14ac:dyDescent="0.3">
      <c r="A907" s="1">
        <v>43160</v>
      </c>
      <c r="B907" s="1"/>
      <c r="C907" s="8"/>
      <c r="D907" s="7"/>
      <c r="E907" s="7"/>
      <c r="F907" s="7"/>
      <c r="G907" s="7"/>
      <c r="H907" s="7"/>
      <c r="I907" s="7"/>
      <c r="J907" s="7"/>
    </row>
    <row r="908" spans="1:10" x14ac:dyDescent="0.3">
      <c r="A908" s="1">
        <v>43191</v>
      </c>
      <c r="B908" s="1"/>
      <c r="C908" s="8"/>
      <c r="D908" s="7"/>
      <c r="E908" s="7"/>
      <c r="F908" s="7"/>
      <c r="G908" s="7"/>
      <c r="H908" s="7"/>
      <c r="I908" s="7"/>
      <c r="J908" s="7"/>
    </row>
    <row r="909" spans="1:10" x14ac:dyDescent="0.3">
      <c r="A909" s="1">
        <v>43221</v>
      </c>
      <c r="B909" s="1"/>
      <c r="C909" s="8"/>
      <c r="D909" s="7"/>
      <c r="E909" s="7"/>
      <c r="F909" s="7"/>
      <c r="G909" s="7"/>
      <c r="H909" s="7"/>
      <c r="I909" s="7"/>
      <c r="J909" s="7"/>
    </row>
    <row r="910" spans="1:10" x14ac:dyDescent="0.3">
      <c r="A910" s="1">
        <v>43252</v>
      </c>
      <c r="B910" s="1"/>
      <c r="C910" s="8"/>
      <c r="D910" s="7"/>
      <c r="E910" s="7"/>
      <c r="F910" s="7"/>
      <c r="G910" s="7"/>
      <c r="H910" s="7"/>
      <c r="I910" s="7"/>
      <c r="J910" s="7"/>
    </row>
    <row r="911" spans="1:10" x14ac:dyDescent="0.3">
      <c r="A911" s="1">
        <v>43282</v>
      </c>
      <c r="B911" s="1"/>
      <c r="C911" s="8"/>
      <c r="D911" s="7"/>
      <c r="E911" s="7"/>
      <c r="F911" s="7"/>
      <c r="G911" s="7"/>
      <c r="H911" s="7"/>
      <c r="I911" s="7"/>
      <c r="J911" s="7"/>
    </row>
    <row r="912" spans="1:10" x14ac:dyDescent="0.3">
      <c r="A912" s="1">
        <v>43313</v>
      </c>
      <c r="B912" s="1"/>
      <c r="C912" s="8"/>
      <c r="D912" s="7"/>
      <c r="E912" s="7"/>
      <c r="F912" s="7"/>
      <c r="G912" s="7"/>
      <c r="H912" s="7"/>
      <c r="I912" s="7"/>
      <c r="J912" s="7"/>
    </row>
    <row r="913" spans="1:10" x14ac:dyDescent="0.3">
      <c r="A913" s="1">
        <v>43344</v>
      </c>
      <c r="B913" s="1"/>
      <c r="C913" s="8"/>
      <c r="D913" s="7"/>
      <c r="E913" s="7"/>
      <c r="F913" s="7"/>
      <c r="G913" s="7"/>
      <c r="H913" s="7"/>
      <c r="I913" s="7"/>
      <c r="J913" s="7"/>
    </row>
    <row r="914" spans="1:10" x14ac:dyDescent="0.3">
      <c r="A914" s="1">
        <v>43374</v>
      </c>
      <c r="B914" s="1"/>
      <c r="C914" s="8"/>
      <c r="D914" s="7"/>
      <c r="E914" s="7"/>
      <c r="F914" s="7"/>
      <c r="G914" s="7"/>
      <c r="H914" s="7"/>
      <c r="I914" s="7"/>
      <c r="J914" s="7"/>
    </row>
    <row r="915" spans="1:10" x14ac:dyDescent="0.3">
      <c r="A915" s="1">
        <v>43405</v>
      </c>
      <c r="B915" s="1"/>
      <c r="C915" s="8"/>
      <c r="D915" s="7"/>
      <c r="E915" s="7"/>
      <c r="F915" s="7"/>
      <c r="G915" s="7"/>
      <c r="H915" s="7"/>
      <c r="I915" s="7"/>
      <c r="J915" s="7"/>
    </row>
    <row r="916" spans="1:10" x14ac:dyDescent="0.3">
      <c r="A916" s="1">
        <v>43435</v>
      </c>
      <c r="B916" s="1"/>
      <c r="C916" s="8"/>
      <c r="D916" s="7"/>
      <c r="E916" s="7"/>
      <c r="F916" s="7"/>
      <c r="G916" s="7"/>
      <c r="H916" s="7"/>
      <c r="I916" s="7"/>
      <c r="J916" s="7"/>
    </row>
    <row r="917" spans="1:10" x14ac:dyDescent="0.3">
      <c r="A917" s="1">
        <v>43466</v>
      </c>
      <c r="B917" s="1"/>
      <c r="C917" s="8"/>
      <c r="D917" s="7"/>
      <c r="E917" s="7"/>
      <c r="F917" s="7"/>
      <c r="G917" s="7"/>
      <c r="H917" s="7"/>
      <c r="I917" s="7"/>
      <c r="J917" s="7"/>
    </row>
    <row r="918" spans="1:10" x14ac:dyDescent="0.3">
      <c r="A918" s="1">
        <v>43497</v>
      </c>
      <c r="B918" s="1"/>
      <c r="C918" s="8"/>
      <c r="D918" s="7"/>
      <c r="E918" s="7"/>
      <c r="F918" s="7"/>
      <c r="G918" s="7"/>
      <c r="H918" s="7"/>
      <c r="I918" s="7"/>
      <c r="J918" s="7"/>
    </row>
    <row r="919" spans="1:10" x14ac:dyDescent="0.3">
      <c r="A919" s="1">
        <v>43525</v>
      </c>
      <c r="B919" s="1"/>
      <c r="C919" s="8"/>
      <c r="D919" s="7"/>
      <c r="E919" s="7"/>
      <c r="F919" s="7"/>
      <c r="G919" s="7"/>
      <c r="H919" s="7"/>
      <c r="I919" s="7"/>
      <c r="J919" s="7"/>
    </row>
    <row r="920" spans="1:10" x14ac:dyDescent="0.3">
      <c r="A920" s="1">
        <v>43556</v>
      </c>
      <c r="B920" s="1"/>
      <c r="C920" s="8"/>
      <c r="D920" s="7"/>
      <c r="E920" s="7"/>
      <c r="F920" s="7"/>
      <c r="G920" s="7"/>
      <c r="H920" s="7"/>
      <c r="I920" s="7"/>
      <c r="J920" s="7"/>
    </row>
    <row r="921" spans="1:10" x14ac:dyDescent="0.3">
      <c r="A921" s="1">
        <v>43586</v>
      </c>
      <c r="B921" s="1"/>
      <c r="C921" s="8"/>
      <c r="D921" s="7"/>
      <c r="E921" s="7"/>
      <c r="F921" s="7"/>
      <c r="G921" s="7"/>
      <c r="H921" s="7"/>
      <c r="I921" s="7"/>
      <c r="J921" s="7"/>
    </row>
    <row r="922" spans="1:10" x14ac:dyDescent="0.3">
      <c r="A922" s="1">
        <v>43617</v>
      </c>
      <c r="B922" s="1"/>
      <c r="C922" s="8"/>
      <c r="D922" s="7"/>
      <c r="E922" s="7"/>
      <c r="F922" s="7"/>
      <c r="G922" s="7"/>
      <c r="H922" s="7"/>
      <c r="I922" s="7"/>
      <c r="J922" s="7"/>
    </row>
    <row r="923" spans="1:10" x14ac:dyDescent="0.3">
      <c r="A923" s="1">
        <v>43647</v>
      </c>
      <c r="B923" s="1"/>
      <c r="C923" s="8"/>
      <c r="D923" s="7"/>
      <c r="E923" s="7"/>
      <c r="F923" s="7"/>
      <c r="G923" s="7"/>
      <c r="H923" s="7"/>
      <c r="I923" s="7"/>
      <c r="J923" s="7"/>
    </row>
    <row r="924" spans="1:10" x14ac:dyDescent="0.3">
      <c r="A924" s="1">
        <v>43678</v>
      </c>
      <c r="B924" s="1"/>
      <c r="C924" s="8"/>
      <c r="D924" s="7"/>
      <c r="E924" s="7"/>
      <c r="F924" s="7"/>
      <c r="G924" s="7"/>
      <c r="H924" s="7"/>
      <c r="I924" s="7"/>
      <c r="J924" s="7"/>
    </row>
    <row r="925" spans="1:10" x14ac:dyDescent="0.3">
      <c r="A925" s="1">
        <v>43709</v>
      </c>
      <c r="B925" s="1"/>
      <c r="C925" s="8"/>
      <c r="D925" s="7"/>
      <c r="E925" s="7"/>
      <c r="F925" s="7"/>
      <c r="G925" s="7"/>
      <c r="H925" s="7"/>
      <c r="I925" s="7"/>
      <c r="J925" s="7"/>
    </row>
    <row r="926" spans="1:10" x14ac:dyDescent="0.3">
      <c r="A926" s="1">
        <v>43739</v>
      </c>
      <c r="B926" s="1"/>
      <c r="C926" s="8"/>
      <c r="D926" s="7"/>
      <c r="E926" s="7"/>
      <c r="F926" s="7"/>
      <c r="G926" s="7"/>
      <c r="H926" s="7"/>
      <c r="I926" s="7"/>
      <c r="J926" s="7"/>
    </row>
    <row r="927" spans="1:10" x14ac:dyDescent="0.3">
      <c r="A927" s="1">
        <v>43770</v>
      </c>
      <c r="B927" s="1"/>
      <c r="C927" s="8"/>
      <c r="D927" s="7"/>
      <c r="E927" s="7"/>
      <c r="F927" s="7"/>
      <c r="G927" s="7"/>
      <c r="H927" s="7"/>
      <c r="I927" s="7"/>
      <c r="J927" s="7"/>
    </row>
    <row r="928" spans="1:10" x14ac:dyDescent="0.3">
      <c r="A928" s="1">
        <v>43800</v>
      </c>
      <c r="B928" s="1"/>
      <c r="C928" s="8"/>
      <c r="D928" s="7"/>
      <c r="E928" s="7"/>
      <c r="F928" s="7"/>
      <c r="G928" s="7"/>
      <c r="H928" s="7"/>
      <c r="I928" s="7"/>
      <c r="J928" s="7"/>
    </row>
    <row r="929" spans="1:10" x14ac:dyDescent="0.3">
      <c r="A929" s="1">
        <v>43831</v>
      </c>
      <c r="B929" s="1"/>
      <c r="C929" s="8"/>
      <c r="D929" s="7"/>
      <c r="E929" s="7"/>
      <c r="F929" s="7"/>
      <c r="G929" s="7"/>
      <c r="H929" s="7"/>
      <c r="I929" s="7"/>
      <c r="J929" s="7"/>
    </row>
    <row r="930" spans="1:10" x14ac:dyDescent="0.3">
      <c r="A930" s="1">
        <v>43862</v>
      </c>
      <c r="B930" s="1"/>
      <c r="C930" s="8"/>
      <c r="D930" s="7"/>
      <c r="E930" s="7"/>
      <c r="F930" s="7"/>
      <c r="G930" s="7"/>
      <c r="H930" s="7"/>
      <c r="I930" s="7"/>
      <c r="J930" s="7"/>
    </row>
    <row r="931" spans="1:10" x14ac:dyDescent="0.3">
      <c r="A931" s="1">
        <v>43891</v>
      </c>
      <c r="B931" s="1"/>
      <c r="C931" s="8"/>
      <c r="D931" s="7"/>
      <c r="E931" s="7"/>
      <c r="F931" s="7"/>
      <c r="G931" s="7"/>
      <c r="H931" s="7"/>
      <c r="I931" s="7"/>
      <c r="J931" s="7"/>
    </row>
    <row r="932" spans="1:10" x14ac:dyDescent="0.3">
      <c r="A932" s="1">
        <v>43922</v>
      </c>
      <c r="B932" s="1"/>
      <c r="C932" s="8"/>
      <c r="D932" s="7"/>
      <c r="E932" s="7"/>
      <c r="F932" s="7"/>
      <c r="G932" s="7"/>
      <c r="H932" s="7"/>
      <c r="I932" s="7"/>
      <c r="J932" s="7"/>
    </row>
    <row r="933" spans="1:10" x14ac:dyDescent="0.3">
      <c r="A933" s="1">
        <v>43952</v>
      </c>
      <c r="B933" s="1"/>
      <c r="C933" s="8"/>
      <c r="D933" s="7"/>
      <c r="E933" s="7"/>
      <c r="F933" s="7"/>
      <c r="G933" s="7"/>
      <c r="H933" s="7"/>
      <c r="I933" s="7"/>
      <c r="J933" s="7"/>
    </row>
    <row r="934" spans="1:10" x14ac:dyDescent="0.3">
      <c r="A934" s="1">
        <v>43983</v>
      </c>
      <c r="B934" s="1"/>
      <c r="C934" s="8"/>
      <c r="D934" s="7"/>
      <c r="E934" s="7"/>
      <c r="F934" s="7"/>
      <c r="G934" s="7"/>
      <c r="H934" s="7"/>
      <c r="I934" s="7"/>
      <c r="J934" s="7"/>
    </row>
    <row r="935" spans="1:10" x14ac:dyDescent="0.3">
      <c r="A935" s="1">
        <v>44013</v>
      </c>
      <c r="B935" s="1"/>
      <c r="C935" s="8"/>
      <c r="D935" s="7"/>
      <c r="E935" s="7"/>
      <c r="F935" s="7"/>
      <c r="G935" s="7"/>
      <c r="H935" s="7"/>
      <c r="I935" s="7"/>
      <c r="J935" s="7"/>
    </row>
    <row r="936" spans="1:10" x14ac:dyDescent="0.3">
      <c r="A936" s="1">
        <v>44044</v>
      </c>
      <c r="B936" s="1"/>
      <c r="C936" s="8"/>
      <c r="D936" s="7"/>
      <c r="E936" s="7"/>
      <c r="F936" s="7"/>
      <c r="G936" s="7"/>
      <c r="H936" s="7"/>
      <c r="I936" s="7"/>
      <c r="J936" s="7"/>
    </row>
    <row r="937" spans="1:10" x14ac:dyDescent="0.3">
      <c r="A937" s="1">
        <v>44075</v>
      </c>
      <c r="B937" s="1"/>
      <c r="C937" s="8"/>
      <c r="D937" s="7"/>
      <c r="E937" s="7"/>
      <c r="F937" s="7"/>
      <c r="G937" s="7"/>
      <c r="H937" s="7"/>
      <c r="I937" s="7"/>
      <c r="J937" s="7"/>
    </row>
    <row r="938" spans="1:10" x14ac:dyDescent="0.3">
      <c r="A938" s="1">
        <v>44105</v>
      </c>
      <c r="B938" s="1"/>
      <c r="C938" s="8"/>
      <c r="D938" s="7"/>
      <c r="E938" s="7"/>
      <c r="F938" s="7"/>
      <c r="G938" s="7"/>
      <c r="H938" s="7"/>
      <c r="I938" s="7"/>
      <c r="J938" s="7"/>
    </row>
    <row r="939" spans="1:10" x14ac:dyDescent="0.3">
      <c r="A939" s="1">
        <v>44136</v>
      </c>
      <c r="B939" s="1"/>
      <c r="C939" s="8"/>
      <c r="D939" s="7"/>
      <c r="E939" s="7"/>
      <c r="F939" s="7"/>
      <c r="G939" s="7"/>
      <c r="H939" s="7"/>
      <c r="I939" s="7"/>
      <c r="J939" s="7"/>
    </row>
    <row r="940" spans="1:10" x14ac:dyDescent="0.3">
      <c r="A940" s="1">
        <v>44166</v>
      </c>
      <c r="B940" s="1"/>
      <c r="C940" s="8"/>
      <c r="D940" s="7"/>
      <c r="E940" s="7"/>
      <c r="F940" s="7"/>
      <c r="G940" s="7"/>
      <c r="H940" s="7"/>
      <c r="I940" s="7"/>
      <c r="J940" s="7"/>
    </row>
    <row r="941" spans="1:10" x14ac:dyDescent="0.3">
      <c r="A941" s="1">
        <v>44197</v>
      </c>
      <c r="B941" s="1"/>
      <c r="C941" s="8"/>
      <c r="D941" s="7"/>
      <c r="E941" s="7"/>
      <c r="F941" s="7"/>
      <c r="G941" s="7"/>
      <c r="H941" s="7"/>
      <c r="I941" s="7"/>
      <c r="J941" s="7"/>
    </row>
    <row r="942" spans="1:10" x14ac:dyDescent="0.3">
      <c r="A942" s="1">
        <v>44228</v>
      </c>
      <c r="B942" s="1"/>
      <c r="C942" s="8"/>
      <c r="D942" s="7"/>
      <c r="E942" s="7"/>
      <c r="F942" s="7"/>
      <c r="G942" s="7"/>
      <c r="H942" s="7"/>
      <c r="I942" s="7"/>
      <c r="J942" s="7"/>
    </row>
    <row r="943" spans="1:10" x14ac:dyDescent="0.3">
      <c r="A943" s="1">
        <v>44256</v>
      </c>
      <c r="B943" s="1"/>
      <c r="C943" s="8"/>
      <c r="D943" s="7"/>
      <c r="E943" s="7"/>
      <c r="F943" s="7"/>
      <c r="G943" s="7"/>
      <c r="H943" s="7"/>
      <c r="I943" s="7"/>
      <c r="J943" s="7"/>
    </row>
    <row r="944" spans="1:10" x14ac:dyDescent="0.3">
      <c r="A944" s="1">
        <v>44287</v>
      </c>
      <c r="B944" s="1"/>
      <c r="C944" s="8"/>
      <c r="D944" s="7"/>
      <c r="E944" s="7"/>
      <c r="F944" s="7"/>
      <c r="G944" s="7"/>
      <c r="H944" s="7"/>
      <c r="I944" s="7"/>
      <c r="J944" s="7"/>
    </row>
    <row r="945" spans="1:10" x14ac:dyDescent="0.3">
      <c r="A945" s="1">
        <v>44317</v>
      </c>
      <c r="B945" s="1"/>
      <c r="C945" s="8"/>
      <c r="D945" s="7"/>
      <c r="E945" s="7"/>
      <c r="F945" s="7"/>
      <c r="G945" s="7"/>
      <c r="H945" s="7"/>
      <c r="I945" s="7"/>
      <c r="J945" s="7"/>
    </row>
    <row r="946" spans="1:10" x14ac:dyDescent="0.3">
      <c r="A946" s="1">
        <v>44348</v>
      </c>
      <c r="B946" s="1"/>
      <c r="C946" s="8"/>
      <c r="D946" s="7"/>
      <c r="E946" s="7"/>
      <c r="F946" s="7"/>
      <c r="G946" s="7"/>
      <c r="H946" s="7"/>
      <c r="I946" s="7"/>
      <c r="J946" s="7"/>
    </row>
    <row r="947" spans="1:10" x14ac:dyDescent="0.3">
      <c r="C947" s="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B0B79-7E74-4F35-A073-FBFA923FDED2}">
  <sheetPr>
    <tabColor theme="4" tint="0.59999389629810485"/>
  </sheetPr>
  <dimension ref="A1:F4240"/>
  <sheetViews>
    <sheetView showGridLines="0" topLeftCell="A370" workbookViewId="0">
      <selection activeCell="I394" sqref="I394"/>
    </sheetView>
  </sheetViews>
  <sheetFormatPr defaultColWidth="11.6640625" defaultRowHeight="14.4" x14ac:dyDescent="0.3"/>
  <cols>
    <col min="1" max="1" width="11.6640625" style="27"/>
  </cols>
  <sheetData>
    <row r="1" spans="1:6" ht="57.6" x14ac:dyDescent="0.3">
      <c r="A1" s="27" t="s">
        <v>0</v>
      </c>
      <c r="B1" s="28" t="s">
        <v>445</v>
      </c>
      <c r="C1" s="28" t="s">
        <v>445</v>
      </c>
      <c r="D1" s="4" t="s">
        <v>444</v>
      </c>
      <c r="E1" t="s">
        <v>468</v>
      </c>
      <c r="F1" t="s">
        <v>469</v>
      </c>
    </row>
    <row r="2" spans="1:6" x14ac:dyDescent="0.3">
      <c r="A2" s="1">
        <v>34516</v>
      </c>
      <c r="B2" s="5"/>
      <c r="C2" s="5"/>
      <c r="D2" s="5"/>
      <c r="E2" s="38"/>
      <c r="F2" s="7"/>
    </row>
    <row r="3" spans="1:6" x14ac:dyDescent="0.3">
      <c r="A3" s="1">
        <v>34547</v>
      </c>
      <c r="B3" s="5"/>
      <c r="C3" s="5"/>
      <c r="D3" s="5"/>
      <c r="E3" s="38"/>
      <c r="F3" s="7"/>
    </row>
    <row r="4" spans="1:6" x14ac:dyDescent="0.3">
      <c r="A4" s="1">
        <v>34578</v>
      </c>
      <c r="B4" s="5"/>
      <c r="C4" s="5"/>
      <c r="D4" s="5"/>
      <c r="E4" s="38"/>
      <c r="F4" s="7"/>
    </row>
    <row r="5" spans="1:6" x14ac:dyDescent="0.3">
      <c r="A5" s="1">
        <v>34608</v>
      </c>
      <c r="B5" s="5"/>
      <c r="C5" s="5"/>
      <c r="D5" s="5"/>
      <c r="E5" s="38"/>
      <c r="F5" s="7"/>
    </row>
    <row r="6" spans="1:6" x14ac:dyDescent="0.3">
      <c r="A6" s="1">
        <v>34639</v>
      </c>
      <c r="B6" s="5"/>
      <c r="C6" s="5"/>
      <c r="D6" s="5"/>
      <c r="E6" s="38"/>
      <c r="F6" s="7"/>
    </row>
    <row r="7" spans="1:6" x14ac:dyDescent="0.3">
      <c r="A7" s="1">
        <v>34669</v>
      </c>
      <c r="B7" s="5"/>
      <c r="C7" s="5"/>
      <c r="D7" s="5"/>
      <c r="E7" s="38"/>
      <c r="F7" s="7"/>
    </row>
    <row r="8" spans="1:6" x14ac:dyDescent="0.3">
      <c r="A8" s="1">
        <v>34700</v>
      </c>
      <c r="B8" s="5"/>
      <c r="C8" s="5"/>
      <c r="D8" s="5"/>
      <c r="E8" s="38"/>
      <c r="F8" s="7"/>
    </row>
    <row r="9" spans="1:6" x14ac:dyDescent="0.3">
      <c r="A9" s="1">
        <v>34731</v>
      </c>
      <c r="B9" s="5"/>
      <c r="C9" s="5"/>
      <c r="D9" s="5"/>
      <c r="E9" s="38"/>
      <c r="F9" s="7"/>
    </row>
    <row r="10" spans="1:6" x14ac:dyDescent="0.3">
      <c r="A10" s="1">
        <v>34759</v>
      </c>
      <c r="B10" s="5"/>
      <c r="C10" s="5"/>
      <c r="D10" s="5"/>
      <c r="E10" s="38"/>
      <c r="F10" s="7"/>
    </row>
    <row r="11" spans="1:6" x14ac:dyDescent="0.3">
      <c r="A11" s="1">
        <v>34790</v>
      </c>
      <c r="B11" s="5"/>
      <c r="C11" s="5"/>
      <c r="D11" s="5"/>
      <c r="E11" s="38"/>
      <c r="F11" s="7"/>
    </row>
    <row r="12" spans="1:6" x14ac:dyDescent="0.3">
      <c r="A12" s="1">
        <v>34820</v>
      </c>
      <c r="B12" s="5"/>
      <c r="C12" s="5"/>
      <c r="D12" s="5"/>
      <c r="E12" s="38"/>
      <c r="F12" s="7"/>
    </row>
    <row r="13" spans="1:6" x14ac:dyDescent="0.3">
      <c r="A13" s="1">
        <v>34851</v>
      </c>
      <c r="B13" s="5"/>
      <c r="C13" s="5"/>
      <c r="D13" s="5"/>
      <c r="E13" s="38"/>
      <c r="F13" s="7"/>
    </row>
    <row r="14" spans="1:6" x14ac:dyDescent="0.3">
      <c r="A14" s="1">
        <v>34881</v>
      </c>
      <c r="B14" s="5"/>
      <c r="C14" s="5"/>
      <c r="D14" s="5"/>
      <c r="E14" s="38"/>
      <c r="F14" s="7"/>
    </row>
    <row r="15" spans="1:6" x14ac:dyDescent="0.3">
      <c r="A15" s="1">
        <v>34912</v>
      </c>
      <c r="B15" s="5"/>
      <c r="C15" s="5"/>
      <c r="D15" s="5"/>
      <c r="E15" s="38"/>
      <c r="F15" s="7"/>
    </row>
    <row r="16" spans="1:6" x14ac:dyDescent="0.3">
      <c r="A16" s="1">
        <v>34943</v>
      </c>
      <c r="B16" s="5"/>
      <c r="C16" s="5"/>
      <c r="D16" s="5"/>
      <c r="E16" s="38"/>
      <c r="F16" s="7"/>
    </row>
    <row r="17" spans="1:6" x14ac:dyDescent="0.3">
      <c r="A17" s="1">
        <v>34973</v>
      </c>
      <c r="B17" s="5"/>
      <c r="C17" s="5"/>
      <c r="D17" s="5"/>
      <c r="E17" s="38"/>
      <c r="F17" s="7"/>
    </row>
    <row r="18" spans="1:6" x14ac:dyDescent="0.3">
      <c r="A18" s="1">
        <v>35004</v>
      </c>
      <c r="B18" s="5"/>
      <c r="C18" s="5"/>
      <c r="D18" s="5"/>
      <c r="E18" s="38"/>
      <c r="F18" s="7"/>
    </row>
    <row r="19" spans="1:6" x14ac:dyDescent="0.3">
      <c r="A19" s="1">
        <v>35034</v>
      </c>
      <c r="B19" s="5"/>
      <c r="C19" s="5"/>
      <c r="D19" s="5"/>
      <c r="E19" s="38"/>
      <c r="F19" s="7"/>
    </row>
    <row r="20" spans="1:6" x14ac:dyDescent="0.3">
      <c r="A20" s="1">
        <v>35065</v>
      </c>
      <c r="B20" s="5"/>
      <c r="C20" s="5"/>
      <c r="D20" s="5"/>
      <c r="E20" s="38"/>
      <c r="F20" s="7"/>
    </row>
    <row r="21" spans="1:6" x14ac:dyDescent="0.3">
      <c r="A21" s="1">
        <v>35096</v>
      </c>
      <c r="B21" s="5"/>
      <c r="C21" s="5"/>
      <c r="D21" s="5"/>
      <c r="E21" s="38"/>
      <c r="F21" s="7"/>
    </row>
    <row r="22" spans="1:6" x14ac:dyDescent="0.3">
      <c r="A22" s="1">
        <v>35125</v>
      </c>
      <c r="B22" s="5"/>
      <c r="C22" s="5"/>
      <c r="D22" s="5"/>
      <c r="E22" s="38"/>
      <c r="F22" s="7"/>
    </row>
    <row r="23" spans="1:6" x14ac:dyDescent="0.3">
      <c r="A23" s="1">
        <v>35156</v>
      </c>
      <c r="B23" s="5"/>
      <c r="C23" s="5"/>
      <c r="D23" s="5"/>
      <c r="E23" s="38"/>
      <c r="F23" s="7"/>
    </row>
    <row r="24" spans="1:6" x14ac:dyDescent="0.3">
      <c r="A24" s="1">
        <v>35186</v>
      </c>
      <c r="B24" s="5"/>
      <c r="C24" s="5"/>
      <c r="D24" s="5"/>
      <c r="E24" s="38"/>
      <c r="F24" s="7"/>
    </row>
    <row r="25" spans="1:6" x14ac:dyDescent="0.3">
      <c r="A25" s="1">
        <v>35217</v>
      </c>
      <c r="B25" s="5"/>
      <c r="C25" s="5"/>
      <c r="D25" s="5"/>
      <c r="E25" s="38"/>
      <c r="F25" s="7"/>
    </row>
    <row r="26" spans="1:6" x14ac:dyDescent="0.3">
      <c r="A26" s="1">
        <v>35247</v>
      </c>
      <c r="B26" s="5"/>
      <c r="C26" s="5"/>
      <c r="D26" s="5"/>
      <c r="E26" s="38"/>
      <c r="F26" s="7"/>
    </row>
    <row r="27" spans="1:6" x14ac:dyDescent="0.3">
      <c r="A27" s="1">
        <v>35278</v>
      </c>
      <c r="B27" s="5"/>
      <c r="C27" s="5"/>
      <c r="D27" s="5"/>
      <c r="E27" s="38"/>
      <c r="F27" s="7"/>
    </row>
    <row r="28" spans="1:6" x14ac:dyDescent="0.3">
      <c r="A28" s="1">
        <v>35309</v>
      </c>
      <c r="B28" s="5"/>
      <c r="C28" s="5"/>
      <c r="D28" s="5"/>
      <c r="E28" s="38"/>
      <c r="F28" s="7"/>
    </row>
    <row r="29" spans="1:6" x14ac:dyDescent="0.3">
      <c r="A29" s="1">
        <v>35339</v>
      </c>
      <c r="B29" s="5"/>
      <c r="C29" s="5"/>
      <c r="D29" s="5"/>
      <c r="E29" s="38"/>
      <c r="F29" s="7"/>
    </row>
    <row r="30" spans="1:6" x14ac:dyDescent="0.3">
      <c r="A30" s="1">
        <v>35370</v>
      </c>
      <c r="B30" s="5"/>
      <c r="C30" s="5"/>
      <c r="D30" s="5"/>
      <c r="E30" s="38"/>
      <c r="F30" s="7"/>
    </row>
    <row r="31" spans="1:6" x14ac:dyDescent="0.3">
      <c r="A31" s="1">
        <v>35400</v>
      </c>
      <c r="B31" s="5"/>
      <c r="C31" s="5"/>
      <c r="D31" s="5"/>
      <c r="E31" s="38"/>
      <c r="F31" s="7"/>
    </row>
    <row r="32" spans="1:6" x14ac:dyDescent="0.3">
      <c r="A32" s="1">
        <v>35431</v>
      </c>
      <c r="B32" s="5"/>
      <c r="C32" s="5"/>
      <c r="D32" s="5"/>
      <c r="E32" s="38"/>
      <c r="F32" s="7"/>
    </row>
    <row r="33" spans="1:6" x14ac:dyDescent="0.3">
      <c r="A33" s="1">
        <v>35462</v>
      </c>
      <c r="B33" s="5"/>
      <c r="C33" s="5"/>
      <c r="D33" s="5"/>
      <c r="E33" s="38"/>
      <c r="F33" s="7"/>
    </row>
    <row r="34" spans="1:6" x14ac:dyDescent="0.3">
      <c r="A34" s="1">
        <v>35490</v>
      </c>
      <c r="B34" s="5"/>
      <c r="C34" s="5"/>
      <c r="D34" s="5"/>
      <c r="E34" s="38"/>
      <c r="F34" s="7"/>
    </row>
    <row r="35" spans="1:6" x14ac:dyDescent="0.3">
      <c r="A35" s="1">
        <v>35521</v>
      </c>
      <c r="B35" s="5"/>
      <c r="C35" s="5"/>
      <c r="D35" s="5"/>
      <c r="E35" s="38"/>
      <c r="F35" s="7"/>
    </row>
    <row r="36" spans="1:6" x14ac:dyDescent="0.3">
      <c r="A36" s="1">
        <v>35551</v>
      </c>
      <c r="B36" s="5"/>
      <c r="C36" s="5"/>
      <c r="D36" s="5"/>
      <c r="E36" s="38"/>
      <c r="F36" s="7"/>
    </row>
    <row r="37" spans="1:6" x14ac:dyDescent="0.3">
      <c r="A37" s="1">
        <v>35582</v>
      </c>
      <c r="B37" s="5"/>
      <c r="C37" s="5"/>
      <c r="D37" s="5"/>
      <c r="E37" s="38"/>
      <c r="F37" s="7"/>
    </row>
    <row r="38" spans="1:6" x14ac:dyDescent="0.3">
      <c r="A38" s="1">
        <v>35612</v>
      </c>
      <c r="B38" s="5"/>
      <c r="C38" s="5"/>
      <c r="D38" s="5"/>
      <c r="E38" s="38"/>
      <c r="F38" s="7"/>
    </row>
    <row r="39" spans="1:6" x14ac:dyDescent="0.3">
      <c r="A39" s="1">
        <v>35643</v>
      </c>
      <c r="B39" s="5"/>
      <c r="C39" s="5"/>
      <c r="D39" s="5"/>
      <c r="E39" s="38"/>
      <c r="F39" s="7"/>
    </row>
    <row r="40" spans="1:6" x14ac:dyDescent="0.3">
      <c r="A40" s="1">
        <v>35674</v>
      </c>
      <c r="B40" s="5"/>
      <c r="C40" s="5"/>
      <c r="D40" s="5"/>
      <c r="E40" s="38"/>
      <c r="F40" s="7"/>
    </row>
    <row r="41" spans="1:6" x14ac:dyDescent="0.3">
      <c r="A41" s="1">
        <v>35704</v>
      </c>
      <c r="B41" s="5"/>
      <c r="C41" s="5"/>
      <c r="D41" s="5"/>
      <c r="E41" s="38"/>
      <c r="F41" s="7"/>
    </row>
    <row r="42" spans="1:6" x14ac:dyDescent="0.3">
      <c r="A42" s="1">
        <v>35735</v>
      </c>
      <c r="B42" s="5"/>
      <c r="C42" s="5"/>
      <c r="D42" s="5"/>
      <c r="E42" s="38"/>
      <c r="F42" s="7"/>
    </row>
    <row r="43" spans="1:6" x14ac:dyDescent="0.3">
      <c r="A43" s="1">
        <v>35765</v>
      </c>
      <c r="B43" s="5"/>
      <c r="C43" s="5"/>
      <c r="D43" s="5"/>
      <c r="E43" s="38"/>
      <c r="F43" s="7"/>
    </row>
    <row r="44" spans="1:6" x14ac:dyDescent="0.3">
      <c r="A44" s="1">
        <v>35796</v>
      </c>
      <c r="B44" s="5"/>
      <c r="C44" s="5"/>
      <c r="D44" s="5"/>
      <c r="E44" s="38"/>
      <c r="F44" s="7"/>
    </row>
    <row r="45" spans="1:6" x14ac:dyDescent="0.3">
      <c r="A45" s="1">
        <v>35827</v>
      </c>
      <c r="B45" s="5"/>
      <c r="C45" s="5"/>
      <c r="D45" s="5"/>
      <c r="E45" s="38"/>
      <c r="F45" s="7"/>
    </row>
    <row r="46" spans="1:6" x14ac:dyDescent="0.3">
      <c r="A46" s="1">
        <v>35855</v>
      </c>
      <c r="B46" s="5"/>
      <c r="C46" s="5"/>
      <c r="D46" s="5"/>
      <c r="E46" s="38"/>
      <c r="F46" s="7"/>
    </row>
    <row r="47" spans="1:6" x14ac:dyDescent="0.3">
      <c r="A47" s="1">
        <v>35886</v>
      </c>
      <c r="B47" s="5"/>
      <c r="C47" s="5"/>
      <c r="D47" s="5"/>
      <c r="E47" s="38"/>
      <c r="F47" s="7"/>
    </row>
    <row r="48" spans="1:6" x14ac:dyDescent="0.3">
      <c r="A48" s="1">
        <v>35916</v>
      </c>
      <c r="B48" s="5"/>
      <c r="C48" s="5"/>
      <c r="D48" s="5"/>
      <c r="E48" s="38"/>
      <c r="F48" s="7"/>
    </row>
    <row r="49" spans="1:6" x14ac:dyDescent="0.3">
      <c r="A49" s="1">
        <v>35947</v>
      </c>
      <c r="B49" s="5"/>
      <c r="C49" s="5"/>
      <c r="D49" s="5"/>
      <c r="E49" s="38"/>
      <c r="F49" s="7"/>
    </row>
    <row r="50" spans="1:6" x14ac:dyDescent="0.3">
      <c r="A50" s="1">
        <v>35977</v>
      </c>
      <c r="B50" s="5"/>
      <c r="C50" s="5"/>
      <c r="D50" s="5"/>
      <c r="E50" s="38"/>
      <c r="F50" s="7"/>
    </row>
    <row r="51" spans="1:6" x14ac:dyDescent="0.3">
      <c r="A51" s="1">
        <v>36008</v>
      </c>
      <c r="B51" s="5"/>
      <c r="C51" s="5"/>
      <c r="D51" s="5"/>
      <c r="E51" s="38"/>
      <c r="F51" s="7"/>
    </row>
    <row r="52" spans="1:6" x14ac:dyDescent="0.3">
      <c r="A52" s="1">
        <v>36039</v>
      </c>
      <c r="B52" s="5"/>
      <c r="C52" s="5"/>
      <c r="D52" s="5"/>
      <c r="E52" s="38"/>
      <c r="F52" s="7"/>
    </row>
    <row r="53" spans="1:6" x14ac:dyDescent="0.3">
      <c r="A53" s="1">
        <v>36069</v>
      </c>
      <c r="B53" s="5"/>
      <c r="C53" s="5"/>
      <c r="D53" s="5"/>
      <c r="E53" s="38"/>
      <c r="F53" s="7"/>
    </row>
    <row r="54" spans="1:6" x14ac:dyDescent="0.3">
      <c r="A54" s="1">
        <v>36100</v>
      </c>
      <c r="B54" s="5"/>
      <c r="C54" s="5"/>
      <c r="D54" s="5"/>
      <c r="E54" s="38"/>
      <c r="F54" s="7"/>
    </row>
    <row r="55" spans="1:6" x14ac:dyDescent="0.3">
      <c r="A55" s="1">
        <v>36130</v>
      </c>
      <c r="B55" s="5"/>
      <c r="C55" s="5"/>
      <c r="D55" s="5"/>
      <c r="E55" s="38"/>
      <c r="F55" s="7"/>
    </row>
    <row r="56" spans="1:6" x14ac:dyDescent="0.3">
      <c r="A56" s="1">
        <v>36161</v>
      </c>
      <c r="B56" s="5"/>
      <c r="C56" s="5"/>
      <c r="D56" s="5"/>
      <c r="E56" s="38"/>
      <c r="F56" s="7"/>
    </row>
    <row r="57" spans="1:6" x14ac:dyDescent="0.3">
      <c r="A57" s="1">
        <v>36192</v>
      </c>
      <c r="B57" s="5"/>
      <c r="C57" s="5"/>
      <c r="D57" s="5"/>
      <c r="E57" s="38"/>
      <c r="F57" s="7"/>
    </row>
    <row r="58" spans="1:6" x14ac:dyDescent="0.3">
      <c r="A58" s="1">
        <v>36220</v>
      </c>
      <c r="B58" s="5">
        <f>+'BRL e USD Chart 99'!F59/USDBRL!D556-1</f>
        <v>-3.4095668412115199E-4</v>
      </c>
      <c r="C58" s="5">
        <f>+B58</f>
        <v>-3.4095668412115199E-4</v>
      </c>
      <c r="D58" s="5"/>
      <c r="E58" s="38">
        <f t="shared" ref="E58:E66" si="0">AVERAGE($C$58:$C$381)</f>
        <v>0.16263388322771447</v>
      </c>
      <c r="F58" s="7"/>
    </row>
    <row r="59" spans="1:6" x14ac:dyDescent="0.3">
      <c r="A59" s="1">
        <v>36251</v>
      </c>
      <c r="B59" s="5">
        <f>+'BRL e USD Chart 99'!F60/USDBRL!D557-1</f>
        <v>0.11813563851843689</v>
      </c>
      <c r="C59" s="5">
        <f t="shared" ref="C59:C122" si="1">+B59</f>
        <v>0.11813563851843689</v>
      </c>
      <c r="D59" s="5"/>
      <c r="E59" s="38">
        <f t="shared" si="0"/>
        <v>0.16263388322771447</v>
      </c>
      <c r="F59" s="7"/>
    </row>
    <row r="60" spans="1:6" x14ac:dyDescent="0.3">
      <c r="A60" s="1">
        <v>36281</v>
      </c>
      <c r="B60" s="5">
        <f>+'BRL e USD Chart 99'!F61/USDBRL!D558-1</f>
        <v>0.12855308059625226</v>
      </c>
      <c r="C60" s="5">
        <f t="shared" si="1"/>
        <v>0.12855308059625226</v>
      </c>
      <c r="D60" s="5"/>
      <c r="E60" s="38">
        <f t="shared" si="0"/>
        <v>0.16263388322771447</v>
      </c>
      <c r="F60" s="7"/>
    </row>
    <row r="61" spans="1:6" x14ac:dyDescent="0.3">
      <c r="A61" s="1">
        <v>36312</v>
      </c>
      <c r="B61" s="5">
        <f>+'BRL e USD Chart 99'!F62/USDBRL!D559-1</f>
        <v>7.8230412783263592E-2</v>
      </c>
      <c r="C61" s="5">
        <f t="shared" si="1"/>
        <v>7.8230412783263592E-2</v>
      </c>
      <c r="D61" s="5"/>
      <c r="E61" s="38">
        <f t="shared" si="0"/>
        <v>0.16263388322771447</v>
      </c>
      <c r="F61" s="7"/>
    </row>
    <row r="62" spans="1:6" x14ac:dyDescent="0.3">
      <c r="A62" s="1">
        <v>36342</v>
      </c>
      <c r="B62" s="5">
        <f>+'BRL e USD Chart 99'!F63/USDBRL!D560-1</f>
        <v>6.5297397119399303E-2</v>
      </c>
      <c r="C62" s="5">
        <f t="shared" si="1"/>
        <v>6.5297397119399303E-2</v>
      </c>
      <c r="D62" s="5"/>
      <c r="E62" s="38">
        <f t="shared" si="0"/>
        <v>0.16263388322771447</v>
      </c>
      <c r="F62" s="7"/>
    </row>
    <row r="63" spans="1:6" x14ac:dyDescent="0.3">
      <c r="A63" s="1">
        <v>36373</v>
      </c>
      <c r="B63" s="5">
        <f>+'BRL e USD Chart 99'!F64/USDBRL!D561-1</f>
        <v>2.2011415419499469E-2</v>
      </c>
      <c r="C63" s="5">
        <f t="shared" si="1"/>
        <v>2.2011415419499469E-2</v>
      </c>
      <c r="D63" s="5"/>
      <c r="E63" s="38">
        <f t="shared" si="0"/>
        <v>0.16263388322771447</v>
      </c>
      <c r="F63" s="7"/>
    </row>
    <row r="64" spans="1:6" x14ac:dyDescent="0.3">
      <c r="A64" s="1">
        <v>36404</v>
      </c>
      <c r="B64" s="5">
        <f>+'BRL e USD Chart 99'!F65/USDBRL!D562-1</f>
        <v>1.2409448659926881E-2</v>
      </c>
      <c r="C64" s="5">
        <f t="shared" si="1"/>
        <v>1.2409448659926881E-2</v>
      </c>
      <c r="D64" s="5"/>
      <c r="E64" s="38">
        <f t="shared" si="0"/>
        <v>0.16263388322771447</v>
      </c>
      <c r="F64" s="7"/>
    </row>
    <row r="65" spans="1:6" x14ac:dyDescent="0.3">
      <c r="A65" s="1">
        <v>36434</v>
      </c>
      <c r="B65" s="5">
        <f>+'BRL e USD Chart 99'!F66/USDBRL!D563-1</f>
        <v>-1.6003040981943273E-2</v>
      </c>
      <c r="C65" s="5">
        <f t="shared" si="1"/>
        <v>-1.6003040981943273E-2</v>
      </c>
      <c r="D65" s="5"/>
      <c r="E65" s="38">
        <f t="shared" si="0"/>
        <v>0.16263388322771447</v>
      </c>
      <c r="F65" s="7"/>
    </row>
    <row r="66" spans="1:6" x14ac:dyDescent="0.3">
      <c r="A66" s="1">
        <v>36465</v>
      </c>
      <c r="B66" s="5">
        <f>+'BRL e USD Chart 99'!F67/USDBRL!D564-1</f>
        <v>1.373179679527281E-2</v>
      </c>
      <c r="C66" s="5">
        <f t="shared" si="1"/>
        <v>1.373179679527281E-2</v>
      </c>
      <c r="D66" s="5"/>
      <c r="E66" s="38">
        <f t="shared" si="0"/>
        <v>0.16263388322771447</v>
      </c>
      <c r="F66" s="7"/>
    </row>
    <row r="67" spans="1:6" x14ac:dyDescent="0.3">
      <c r="A67" s="1">
        <v>36495</v>
      </c>
      <c r="B67" s="5">
        <f>+'BRL e USD Chart 99'!F68/USDBRL!D565-1</f>
        <v>6.8026202197121854E-2</v>
      </c>
      <c r="C67" s="5">
        <f t="shared" si="1"/>
        <v>6.8026202197121854E-2</v>
      </c>
      <c r="D67" s="5"/>
      <c r="E67" s="38">
        <f t="shared" ref="E67:E130" si="2">AVERAGE($C$58:$C$381)</f>
        <v>0.16263388322771447</v>
      </c>
      <c r="F67" s="7"/>
    </row>
    <row r="68" spans="1:6" x14ac:dyDescent="0.3">
      <c r="A68" s="1">
        <v>36526</v>
      </c>
      <c r="B68" s="5">
        <f>+'BRL e USD Chart 99'!F69/USDBRL!D566-1</f>
        <v>9.4252190067310559E-2</v>
      </c>
      <c r="C68" s="5">
        <f t="shared" si="1"/>
        <v>9.4252190067310559E-2</v>
      </c>
      <c r="D68" s="5"/>
      <c r="E68" s="38">
        <f t="shared" si="2"/>
        <v>0.16263388322771447</v>
      </c>
      <c r="F68" s="7"/>
    </row>
    <row r="69" spans="1:6" x14ac:dyDescent="0.3">
      <c r="A69" s="1">
        <v>36557</v>
      </c>
      <c r="B69" s="5">
        <f>+'BRL e USD Chart 99'!F70/USDBRL!D567-1</f>
        <v>0.10756525194610789</v>
      </c>
      <c r="C69" s="5">
        <f t="shared" si="1"/>
        <v>0.10756525194610789</v>
      </c>
      <c r="D69" s="5"/>
      <c r="E69" s="38">
        <f t="shared" si="2"/>
        <v>0.16263388322771447</v>
      </c>
      <c r="F69" s="7"/>
    </row>
    <row r="70" spans="1:6" x14ac:dyDescent="0.3">
      <c r="A70" s="1">
        <v>36586</v>
      </c>
      <c r="B70" s="5">
        <f>+'BRL e USD Chart 99'!F71/USDBRL!D568-1</f>
        <v>0.12162258614817656</v>
      </c>
      <c r="C70" s="5">
        <f t="shared" si="1"/>
        <v>0.12162258614817656</v>
      </c>
      <c r="D70" s="5"/>
      <c r="E70" s="38">
        <f t="shared" si="2"/>
        <v>0.16263388322771447</v>
      </c>
      <c r="F70" s="7"/>
    </row>
    <row r="71" spans="1:6" x14ac:dyDescent="0.3">
      <c r="A71" s="1">
        <v>36617</v>
      </c>
      <c r="B71" s="5">
        <f>+'BRL e USD Chart 99'!F72/USDBRL!D569-1</f>
        <v>0.10964037289230344</v>
      </c>
      <c r="C71" s="5">
        <f t="shared" si="1"/>
        <v>0.10964037289230344</v>
      </c>
      <c r="D71" s="5"/>
      <c r="E71" s="38">
        <f t="shared" si="2"/>
        <v>0.16263388322771447</v>
      </c>
      <c r="F71" s="7"/>
    </row>
    <row r="72" spans="1:6" x14ac:dyDescent="0.3">
      <c r="A72" s="1">
        <v>36647</v>
      </c>
      <c r="B72" s="5">
        <f>+'BRL e USD Chart 99'!F73/USDBRL!D570-1</f>
        <v>7.1660265564407855E-2</v>
      </c>
      <c r="C72" s="5">
        <f t="shared" si="1"/>
        <v>7.1660265564407855E-2</v>
      </c>
      <c r="D72" s="5"/>
      <c r="E72" s="38">
        <f t="shared" si="2"/>
        <v>0.16263388322771447</v>
      </c>
      <c r="F72" s="7"/>
    </row>
    <row r="73" spans="1:6" x14ac:dyDescent="0.3">
      <c r="A73" s="1">
        <v>36678</v>
      </c>
      <c r="B73" s="5">
        <f>+'BRL e USD Chart 99'!F74/USDBRL!D571-1</f>
        <v>8.0182851925288068E-2</v>
      </c>
      <c r="C73" s="5">
        <f t="shared" si="1"/>
        <v>8.0182851925288068E-2</v>
      </c>
      <c r="D73" s="5"/>
      <c r="E73" s="38">
        <f t="shared" si="2"/>
        <v>0.16263388322771447</v>
      </c>
      <c r="F73" s="7"/>
    </row>
    <row r="74" spans="1:6" x14ac:dyDescent="0.3">
      <c r="A74" s="1">
        <v>36708</v>
      </c>
      <c r="B74" s="5">
        <f>+'BRL e USD Chart 99'!F75/USDBRL!D572-1</f>
        <v>0.1020821477050613</v>
      </c>
      <c r="C74" s="5">
        <f t="shared" si="1"/>
        <v>0.1020821477050613</v>
      </c>
      <c r="D74" s="5"/>
      <c r="E74" s="38">
        <f t="shared" si="2"/>
        <v>0.16263388322771447</v>
      </c>
      <c r="F74" s="7"/>
    </row>
    <row r="75" spans="1:6" x14ac:dyDescent="0.3">
      <c r="A75" s="1">
        <v>36739</v>
      </c>
      <c r="B75" s="5">
        <f>+'BRL e USD Chart 99'!F76/USDBRL!D573-1</f>
        <v>0.10948253671495589</v>
      </c>
      <c r="C75" s="5">
        <f t="shared" si="1"/>
        <v>0.10948253671495589</v>
      </c>
      <c r="D75" s="5"/>
      <c r="E75" s="38">
        <f t="shared" si="2"/>
        <v>0.16263388322771447</v>
      </c>
      <c r="F75" s="7"/>
    </row>
    <row r="76" spans="1:6" x14ac:dyDescent="0.3">
      <c r="A76" s="1">
        <v>36770</v>
      </c>
      <c r="B76" s="5">
        <f>+'BRL e USD Chart 99'!F77/USDBRL!D574-1</f>
        <v>8.822368778298384E-2</v>
      </c>
      <c r="C76" s="5">
        <f t="shared" si="1"/>
        <v>8.822368778298384E-2</v>
      </c>
      <c r="D76" s="5"/>
      <c r="E76" s="38">
        <f t="shared" si="2"/>
        <v>0.16263388322771447</v>
      </c>
      <c r="F76" s="7"/>
    </row>
    <row r="77" spans="1:6" x14ac:dyDescent="0.3">
      <c r="A77" s="1">
        <v>36800</v>
      </c>
      <c r="B77" s="5">
        <f>+'BRL e USD Chart 99'!F78/USDBRL!D575-1</f>
        <v>6.4468011129226399E-2</v>
      </c>
      <c r="C77" s="5">
        <f t="shared" si="1"/>
        <v>6.4468011129226399E-2</v>
      </c>
      <c r="D77" s="5"/>
      <c r="E77" s="38">
        <f t="shared" si="2"/>
        <v>0.16263388322771447</v>
      </c>
      <c r="F77" s="7"/>
    </row>
    <row r="78" spans="1:6" x14ac:dyDescent="0.3">
      <c r="A78" s="1">
        <v>36831</v>
      </c>
      <c r="B78" s="5">
        <f>+'BRL e USD Chart 99'!F79/USDBRL!D576-1</f>
        <v>2.8578456599184676E-2</v>
      </c>
      <c r="C78" s="5">
        <f t="shared" si="1"/>
        <v>2.8578456599184676E-2</v>
      </c>
      <c r="D78" s="5"/>
      <c r="E78" s="38">
        <f t="shared" si="2"/>
        <v>0.16263388322771447</v>
      </c>
      <c r="F78" s="7"/>
    </row>
    <row r="79" spans="1:6" x14ac:dyDescent="0.3">
      <c r="A79" s="1">
        <v>36861</v>
      </c>
      <c r="B79" s="5">
        <f>+'BRL e USD Chart 99'!F80/USDBRL!D577-1</f>
        <v>2.837089128176129E-2</v>
      </c>
      <c r="C79" s="5">
        <f t="shared" si="1"/>
        <v>2.837089128176129E-2</v>
      </c>
      <c r="D79" s="5"/>
      <c r="E79" s="38">
        <f t="shared" si="2"/>
        <v>0.16263388322771447</v>
      </c>
      <c r="F79" s="7"/>
    </row>
    <row r="80" spans="1:6" x14ac:dyDescent="0.3">
      <c r="A80" s="1">
        <v>36892</v>
      </c>
      <c r="B80" s="5">
        <f>+'BRL e USD Chart 99'!F81/USDBRL!D578-1</f>
        <v>3.1663057062391031E-2</v>
      </c>
      <c r="C80" s="5">
        <f t="shared" si="1"/>
        <v>3.1663057062391031E-2</v>
      </c>
      <c r="D80" s="5"/>
      <c r="E80" s="38">
        <f t="shared" si="2"/>
        <v>0.16263388322771447</v>
      </c>
      <c r="F80" s="7"/>
    </row>
    <row r="81" spans="1:6" x14ac:dyDescent="0.3">
      <c r="A81" s="1">
        <v>36923</v>
      </c>
      <c r="B81" s="5">
        <f>+'BRL e USD Chart 99'!F82/USDBRL!D579-1</f>
        <v>8.3200461853782937E-3</v>
      </c>
      <c r="C81" s="5">
        <f t="shared" si="1"/>
        <v>8.3200461853782937E-3</v>
      </c>
      <c r="D81" s="5"/>
      <c r="E81" s="38">
        <f t="shared" si="2"/>
        <v>0.16263388322771447</v>
      </c>
      <c r="F81" s="7"/>
    </row>
    <row r="82" spans="1:6" x14ac:dyDescent="0.3">
      <c r="A82" s="1">
        <v>36951</v>
      </c>
      <c r="B82" s="5">
        <f>+'BRL e USD Chart 99'!F83/USDBRL!D580-1</f>
        <v>-3.3466956779451551E-2</v>
      </c>
      <c r="C82" s="5">
        <f t="shared" si="1"/>
        <v>-3.3466956779451551E-2</v>
      </c>
      <c r="D82" s="5"/>
      <c r="E82" s="38">
        <f t="shared" si="2"/>
        <v>0.16263388322771447</v>
      </c>
      <c r="F82" s="7"/>
    </row>
    <row r="83" spans="1:6" x14ac:dyDescent="0.3">
      <c r="A83" s="1">
        <v>36982</v>
      </c>
      <c r="B83" s="5">
        <f>+'BRL e USD Chart 99'!F84/USDBRL!D581-1</f>
        <v>-7.7027762635857755E-2</v>
      </c>
      <c r="C83" s="5">
        <f t="shared" si="1"/>
        <v>-7.7027762635857755E-2</v>
      </c>
      <c r="D83" s="5"/>
      <c r="E83" s="38">
        <f t="shared" si="2"/>
        <v>0.16263388322771447</v>
      </c>
      <c r="F83" s="7"/>
    </row>
    <row r="84" spans="1:6" x14ac:dyDescent="0.3">
      <c r="A84" s="1">
        <v>37012</v>
      </c>
      <c r="B84" s="5">
        <f>+'BRL e USD Chart 99'!F85/USDBRL!D582-1</f>
        <v>-0.11862092727058793</v>
      </c>
      <c r="C84" s="5">
        <f t="shared" si="1"/>
        <v>-0.11862092727058793</v>
      </c>
      <c r="D84" s="5"/>
      <c r="E84" s="38">
        <f t="shared" si="2"/>
        <v>0.16263388322771447</v>
      </c>
      <c r="F84" s="7"/>
    </row>
    <row r="85" spans="1:6" x14ac:dyDescent="0.3">
      <c r="A85" s="1">
        <v>37043</v>
      </c>
      <c r="B85" s="5">
        <f>+'BRL e USD Chart 99'!F86/USDBRL!D583-1</f>
        <v>-0.14487508060676457</v>
      </c>
      <c r="C85" s="5">
        <f t="shared" si="1"/>
        <v>-0.14487508060676457</v>
      </c>
      <c r="D85" s="5"/>
      <c r="E85" s="38">
        <f t="shared" si="2"/>
        <v>0.16263388322771447</v>
      </c>
      <c r="F85" s="7"/>
    </row>
    <row r="86" spans="1:6" x14ac:dyDescent="0.3">
      <c r="A86" s="1">
        <v>37073</v>
      </c>
      <c r="B86" s="5">
        <f>+'BRL e USD Chart 99'!F87/USDBRL!D584-1</f>
        <v>-0.16371594731707451</v>
      </c>
      <c r="C86" s="5">
        <f t="shared" si="1"/>
        <v>-0.16371594731707451</v>
      </c>
      <c r="D86" s="5"/>
      <c r="E86" s="38">
        <f t="shared" si="2"/>
        <v>0.16263388322771447</v>
      </c>
      <c r="F86" s="7"/>
    </row>
    <row r="87" spans="1:6" x14ac:dyDescent="0.3">
      <c r="A87" s="1">
        <v>37104</v>
      </c>
      <c r="B87" s="5">
        <f>+'BRL e USD Chart 99'!F88/USDBRL!D585-1</f>
        <v>-0.17282465380563861</v>
      </c>
      <c r="C87" s="5">
        <f t="shared" si="1"/>
        <v>-0.17282465380563861</v>
      </c>
      <c r="D87" s="5"/>
      <c r="E87" s="38">
        <f t="shared" si="2"/>
        <v>0.16263388322771447</v>
      </c>
      <c r="F87" s="7"/>
    </row>
    <row r="88" spans="1:6" x14ac:dyDescent="0.3">
      <c r="A88" s="1">
        <v>37135</v>
      </c>
      <c r="B88" s="5">
        <f>+'BRL e USD Chart 99'!F89/USDBRL!D586-1</f>
        <v>-0.22330227216634158</v>
      </c>
      <c r="C88" s="5">
        <f t="shared" si="1"/>
        <v>-0.22330227216634158</v>
      </c>
      <c r="D88" s="5"/>
      <c r="E88" s="38">
        <f t="shared" si="2"/>
        <v>0.16263388322771447</v>
      </c>
      <c r="F88" s="7"/>
    </row>
    <row r="89" spans="1:6" x14ac:dyDescent="0.3">
      <c r="A89" s="1">
        <v>37165</v>
      </c>
      <c r="B89" s="5">
        <f>+'BRL e USD Chart 99'!F90/USDBRL!D587-1</f>
        <v>-0.23371356389716369</v>
      </c>
      <c r="C89" s="5">
        <f t="shared" si="1"/>
        <v>-0.23371356389716369</v>
      </c>
      <c r="D89" s="5"/>
      <c r="E89" s="38">
        <f t="shared" si="2"/>
        <v>0.16263388322771447</v>
      </c>
      <c r="F89" s="7"/>
    </row>
    <row r="90" spans="1:6" x14ac:dyDescent="0.3">
      <c r="A90" s="1">
        <v>37196</v>
      </c>
      <c r="B90" s="5">
        <f>+'BRL e USD Chart 99'!F91/USDBRL!D588-1</f>
        <v>-0.16697471920530449</v>
      </c>
      <c r="C90" s="5">
        <f t="shared" si="1"/>
        <v>-0.16697471920530449</v>
      </c>
      <c r="D90" s="5"/>
      <c r="E90" s="38">
        <f t="shared" si="2"/>
        <v>0.16263388322771447</v>
      </c>
      <c r="F90" s="7"/>
    </row>
    <row r="91" spans="1:6" x14ac:dyDescent="0.3">
      <c r="A91" s="1">
        <v>37226</v>
      </c>
      <c r="B91" s="5">
        <f>+'BRL e USD Chart 99'!F92/USDBRL!D589-1</f>
        <v>-9.4331294940763089E-2</v>
      </c>
      <c r="C91" s="5">
        <f t="shared" si="1"/>
        <v>-9.4331294940763089E-2</v>
      </c>
      <c r="D91" s="5"/>
      <c r="E91" s="38">
        <f t="shared" si="2"/>
        <v>0.16263388322771447</v>
      </c>
      <c r="F91" s="7"/>
    </row>
    <row r="92" spans="1:6" x14ac:dyDescent="0.3">
      <c r="A92" s="1">
        <v>37257</v>
      </c>
      <c r="B92" s="5">
        <f>+'BRL e USD Chart 99'!F93/USDBRL!D590-1</f>
        <v>-9.7040270230099201E-2</v>
      </c>
      <c r="C92" s="5">
        <f t="shared" si="1"/>
        <v>-9.7040270230099201E-2</v>
      </c>
      <c r="D92" s="5"/>
      <c r="E92" s="38">
        <f t="shared" si="2"/>
        <v>0.16263388322771447</v>
      </c>
      <c r="F92" s="7"/>
    </row>
    <row r="93" spans="1:6" x14ac:dyDescent="0.3">
      <c r="A93" s="1">
        <v>37288</v>
      </c>
      <c r="B93" s="5">
        <f>+'BRL e USD Chart 99'!F94/USDBRL!D591-1</f>
        <v>-0.11413885326054363</v>
      </c>
      <c r="C93" s="5">
        <f t="shared" si="1"/>
        <v>-0.11413885326054363</v>
      </c>
      <c r="D93" s="5"/>
      <c r="E93" s="38">
        <f t="shared" si="2"/>
        <v>0.16263388322771447</v>
      </c>
      <c r="F93" s="7"/>
    </row>
    <row r="94" spans="1:6" x14ac:dyDescent="0.3">
      <c r="A94" s="1">
        <v>37316</v>
      </c>
      <c r="B94" s="5">
        <f>+'BRL e USD Chart 99'!F95/USDBRL!D592-1</f>
        <v>-8.6000684159781682E-2</v>
      </c>
      <c r="C94" s="5">
        <f t="shared" si="1"/>
        <v>-8.6000684159781682E-2</v>
      </c>
      <c r="D94" s="5"/>
      <c r="E94" s="38">
        <f t="shared" si="2"/>
        <v>0.16263388322771447</v>
      </c>
      <c r="F94" s="7"/>
    </row>
    <row r="95" spans="1:6" x14ac:dyDescent="0.3">
      <c r="A95" s="1">
        <v>37347</v>
      </c>
      <c r="B95" s="5">
        <f>+'BRL e USD Chart 99'!F96/USDBRL!D593-1</f>
        <v>-7.3284489244262674E-2</v>
      </c>
      <c r="C95" s="5">
        <f t="shared" si="1"/>
        <v>-7.3284489244262674E-2</v>
      </c>
      <c r="D95" s="5"/>
      <c r="E95" s="38">
        <f t="shared" si="2"/>
        <v>0.16263388322771447</v>
      </c>
      <c r="F95" s="7"/>
    </row>
    <row r="96" spans="1:6" x14ac:dyDescent="0.3">
      <c r="A96" s="1">
        <v>37377</v>
      </c>
      <c r="B96" s="5">
        <f>+'BRL e USD Chart 99'!F97/USDBRL!D594-1</f>
        <v>-0.13125203914447081</v>
      </c>
      <c r="C96" s="5">
        <f t="shared" si="1"/>
        <v>-0.13125203914447081</v>
      </c>
      <c r="D96" s="5"/>
      <c r="E96" s="38">
        <f t="shared" si="2"/>
        <v>0.16263388322771447</v>
      </c>
      <c r="F96" s="7"/>
    </row>
    <row r="97" spans="1:6" x14ac:dyDescent="0.3">
      <c r="A97" s="1">
        <v>37408</v>
      </c>
      <c r="B97" s="5">
        <f>+'BRL e USD Chart 99'!F98/USDBRL!D595-1</f>
        <v>-0.20270348552403317</v>
      </c>
      <c r="C97" s="5">
        <f t="shared" si="1"/>
        <v>-0.20270348552403317</v>
      </c>
      <c r="D97" s="5"/>
      <c r="E97" s="38">
        <f t="shared" si="2"/>
        <v>0.16263388322771447</v>
      </c>
      <c r="F97" s="7"/>
    </row>
    <row r="98" spans="1:6" x14ac:dyDescent="0.3">
      <c r="A98" s="1">
        <v>37438</v>
      </c>
      <c r="B98" s="5">
        <f>+'BRL e USD Chart 99'!F99/USDBRL!D596-1</f>
        <v>-0.25521354330657253</v>
      </c>
      <c r="C98" s="5">
        <f t="shared" si="1"/>
        <v>-0.25521354330657253</v>
      </c>
      <c r="D98" s="5"/>
      <c r="E98" s="38">
        <f t="shared" si="2"/>
        <v>0.16263388322771447</v>
      </c>
      <c r="F98" s="7"/>
    </row>
    <row r="99" spans="1:6" x14ac:dyDescent="0.3">
      <c r="A99" s="1">
        <v>37469</v>
      </c>
      <c r="B99" s="5">
        <f>+'BRL e USD Chart 99'!F100/USDBRL!D597-1</f>
        <v>-0.2939530997137475</v>
      </c>
      <c r="C99" s="5">
        <f t="shared" si="1"/>
        <v>-0.2939530997137475</v>
      </c>
      <c r="D99" s="5"/>
      <c r="E99" s="38">
        <f t="shared" si="2"/>
        <v>0.16263388322771447</v>
      </c>
      <c r="F99" s="7"/>
    </row>
    <row r="100" spans="1:6" x14ac:dyDescent="0.3">
      <c r="A100" s="1">
        <v>37500</v>
      </c>
      <c r="B100" s="5">
        <f>+'BRL e USD Chart 99'!F101/USDBRL!D598-1</f>
        <v>-0.33941506403934907</v>
      </c>
      <c r="C100" s="5">
        <f t="shared" si="1"/>
        <v>-0.33941506403934907</v>
      </c>
      <c r="D100" s="5"/>
      <c r="E100" s="38">
        <f t="shared" si="2"/>
        <v>0.16263388322771447</v>
      </c>
      <c r="F100" s="7"/>
    </row>
    <row r="101" spans="1:6" x14ac:dyDescent="0.3">
      <c r="A101" s="1">
        <v>37530</v>
      </c>
      <c r="B101" s="5">
        <f>+'BRL e USD Chart 99'!F102/USDBRL!D599-1</f>
        <v>-0.4134059364267314</v>
      </c>
      <c r="C101" s="5">
        <f t="shared" si="1"/>
        <v>-0.4134059364267314</v>
      </c>
      <c r="D101" s="5"/>
      <c r="E101" s="38">
        <f t="shared" si="2"/>
        <v>0.16263388322771447</v>
      </c>
      <c r="F101" s="7"/>
    </row>
    <row r="102" spans="1:6" x14ac:dyDescent="0.3">
      <c r="A102" s="1">
        <v>37561</v>
      </c>
      <c r="B102" s="5">
        <f>+'BRL e USD Chart 99'!F103/USDBRL!D600-1</f>
        <v>-0.35690752882055332</v>
      </c>
      <c r="C102" s="5">
        <f t="shared" si="1"/>
        <v>-0.35690752882055332</v>
      </c>
      <c r="D102" s="5"/>
      <c r="E102" s="38">
        <f t="shared" si="2"/>
        <v>0.16263388322771447</v>
      </c>
      <c r="F102" s="7"/>
    </row>
    <row r="103" spans="1:6" x14ac:dyDescent="0.3">
      <c r="A103" s="1">
        <v>37591</v>
      </c>
      <c r="B103" s="5">
        <f>+'BRL e USD Chart 99'!F104/USDBRL!D601-1</f>
        <v>-0.3511940536528565</v>
      </c>
      <c r="C103" s="5">
        <f t="shared" si="1"/>
        <v>-0.3511940536528565</v>
      </c>
      <c r="D103" s="5"/>
      <c r="E103" s="38">
        <f t="shared" si="2"/>
        <v>0.16263388322771447</v>
      </c>
      <c r="F103" s="7"/>
    </row>
    <row r="104" spans="1:6" x14ac:dyDescent="0.3">
      <c r="A104" s="1">
        <v>37622</v>
      </c>
      <c r="B104" s="5">
        <f>+'BRL e USD Chart 99'!F105/USDBRL!D602-1</f>
        <v>-0.30421071962384461</v>
      </c>
      <c r="C104" s="5">
        <f t="shared" si="1"/>
        <v>-0.30421071962384461</v>
      </c>
      <c r="D104" s="5"/>
      <c r="E104" s="38">
        <f t="shared" si="2"/>
        <v>0.16263388322771447</v>
      </c>
      <c r="F104" s="7"/>
    </row>
    <row r="105" spans="1:6" x14ac:dyDescent="0.3">
      <c r="A105" s="1">
        <v>37653</v>
      </c>
      <c r="B105" s="5">
        <f>+'BRL e USD Chart 99'!F106/USDBRL!D603-1</f>
        <v>-0.32820591398274768</v>
      </c>
      <c r="C105" s="5">
        <f t="shared" si="1"/>
        <v>-0.32820591398274768</v>
      </c>
      <c r="D105" s="5"/>
      <c r="E105" s="38">
        <f t="shared" si="2"/>
        <v>0.16263388322771447</v>
      </c>
      <c r="F105" s="7"/>
    </row>
    <row r="106" spans="1:6" x14ac:dyDescent="0.3">
      <c r="A106" s="1">
        <v>37681</v>
      </c>
      <c r="B106" s="5">
        <f>+'BRL e USD Chart 99'!F107/USDBRL!D604-1</f>
        <v>-0.29544134794395449</v>
      </c>
      <c r="C106" s="5">
        <f t="shared" si="1"/>
        <v>-0.29544134794395449</v>
      </c>
      <c r="D106" s="5"/>
      <c r="E106" s="38">
        <f t="shared" si="2"/>
        <v>0.16263388322771447</v>
      </c>
      <c r="F106" s="38">
        <f>AVERAGE(B58:B106)</f>
        <v>-7.2144009393282665E-2</v>
      </c>
    </row>
    <row r="107" spans="1:6" x14ac:dyDescent="0.3">
      <c r="A107" s="1">
        <v>37712</v>
      </c>
      <c r="B107" s="5">
        <f>+'BRL e USD Chart 99'!F108/USDBRL!D605-1</f>
        <v>-0.21228526957404914</v>
      </c>
      <c r="C107" s="5">
        <f t="shared" si="1"/>
        <v>-0.21228526957404914</v>
      </c>
      <c r="D107" s="5"/>
      <c r="E107" s="38">
        <f t="shared" si="2"/>
        <v>0.16263388322771447</v>
      </c>
      <c r="F107" s="38">
        <f t="shared" ref="F107:F170" si="3">AVERAGE(B59:B107)</f>
        <v>-7.6469403533893449E-2</v>
      </c>
    </row>
    <row r="108" spans="1:6" x14ac:dyDescent="0.3">
      <c r="A108" s="1">
        <v>37742</v>
      </c>
      <c r="B108" s="5">
        <f>+'BRL e USD Chart 99'!F109/USDBRL!D606-1</f>
        <v>-0.16223147582244424</v>
      </c>
      <c r="C108" s="5">
        <f t="shared" si="1"/>
        <v>-0.16223147582244424</v>
      </c>
      <c r="D108" s="5"/>
      <c r="E108" s="38">
        <f t="shared" si="2"/>
        <v>0.16263388322771447</v>
      </c>
      <c r="F108" s="38">
        <f t="shared" si="3"/>
        <v>-8.2191181377584896E-2</v>
      </c>
    </row>
    <row r="109" spans="1:6" x14ac:dyDescent="0.3">
      <c r="A109" s="1">
        <v>37773</v>
      </c>
      <c r="B109" s="5">
        <f>+'BRL e USD Chart 99'!F110/USDBRL!D607-1</f>
        <v>-0.1440240424788739</v>
      </c>
      <c r="C109" s="5">
        <f t="shared" si="1"/>
        <v>-0.1440240424788739</v>
      </c>
      <c r="D109" s="5"/>
      <c r="E109" s="38">
        <f t="shared" si="2"/>
        <v>0.16263388322771447</v>
      </c>
      <c r="F109" s="38">
        <f t="shared" si="3"/>
        <v>-8.7753979807689494E-2</v>
      </c>
    </row>
    <row r="110" spans="1:6" x14ac:dyDescent="0.3">
      <c r="A110" s="1">
        <v>37803</v>
      </c>
      <c r="B110" s="5">
        <f>+'BRL e USD Chart 99'!F111/USDBRL!D608-1</f>
        <v>-0.14129933134591011</v>
      </c>
      <c r="C110" s="5">
        <f t="shared" si="1"/>
        <v>-0.14129933134591011</v>
      </c>
      <c r="D110" s="5"/>
      <c r="E110" s="38">
        <f t="shared" si="2"/>
        <v>0.16263388322771447</v>
      </c>
      <c r="F110" s="38">
        <f t="shared" si="3"/>
        <v>-9.2234178667468553E-2</v>
      </c>
    </row>
    <row r="111" spans="1:6" x14ac:dyDescent="0.3">
      <c r="A111" s="1">
        <v>37834</v>
      </c>
      <c r="B111" s="5">
        <f>+'BRL e USD Chart 99'!F112/USDBRL!D609-1</f>
        <v>-0.17663361873268968</v>
      </c>
      <c r="C111" s="5">
        <f t="shared" si="1"/>
        <v>-0.17663361873268968</v>
      </c>
      <c r="D111" s="5"/>
      <c r="E111" s="38">
        <f t="shared" si="2"/>
        <v>0.16263388322771447</v>
      </c>
      <c r="F111" s="38">
        <f t="shared" si="3"/>
        <v>-9.7171546337919343E-2</v>
      </c>
    </row>
    <row r="112" spans="1:6" x14ac:dyDescent="0.3">
      <c r="A112" s="1">
        <v>37865</v>
      </c>
      <c r="B112" s="5">
        <f>+'BRL e USD Chart 99'!F113/USDBRL!D610-1</f>
        <v>-0.15072673450711715</v>
      </c>
      <c r="C112" s="5">
        <f t="shared" si="1"/>
        <v>-0.15072673450711715</v>
      </c>
      <c r="D112" s="5"/>
      <c r="E112" s="38">
        <f t="shared" si="2"/>
        <v>0.16263388322771447</v>
      </c>
      <c r="F112" s="38">
        <f t="shared" si="3"/>
        <v>-0.10069681470376866</v>
      </c>
    </row>
    <row r="113" spans="1:6" x14ac:dyDescent="0.3">
      <c r="A113" s="1">
        <v>37895</v>
      </c>
      <c r="B113" s="5">
        <f>+'BRL e USD Chart 99'!F114/USDBRL!D611-1</f>
        <v>-0.13001511725192338</v>
      </c>
      <c r="C113" s="5">
        <f t="shared" si="1"/>
        <v>-0.13001511725192338</v>
      </c>
      <c r="D113" s="5"/>
      <c r="E113" s="38">
        <f t="shared" si="2"/>
        <v>0.16263388322771447</v>
      </c>
      <c r="F113" s="38">
        <f t="shared" si="3"/>
        <v>-0.10360343849788804</v>
      </c>
    </row>
    <row r="114" spans="1:6" x14ac:dyDescent="0.3">
      <c r="A114" s="1">
        <v>37926</v>
      </c>
      <c r="B114" s="5">
        <f>+'BRL e USD Chart 99'!F115/USDBRL!D612-1</f>
        <v>-0.13955274971624498</v>
      </c>
      <c r="C114" s="5">
        <f t="shared" si="1"/>
        <v>-0.13955274971624498</v>
      </c>
      <c r="D114" s="5"/>
      <c r="E114" s="38">
        <f t="shared" si="2"/>
        <v>0.16263388322771447</v>
      </c>
      <c r="F114" s="38">
        <f t="shared" si="3"/>
        <v>-0.10612486112511868</v>
      </c>
    </row>
    <row r="115" spans="1:6" x14ac:dyDescent="0.3">
      <c r="A115" s="1">
        <v>37956</v>
      </c>
      <c r="B115" s="5">
        <f>+'BRL e USD Chart 99'!F116/USDBRL!D613-1</f>
        <v>-0.136889564663499</v>
      </c>
      <c r="C115" s="5">
        <f t="shared" si="1"/>
        <v>-0.136889564663499</v>
      </c>
      <c r="D115" s="5"/>
      <c r="E115" s="38">
        <f t="shared" si="2"/>
        <v>0.16263388322771447</v>
      </c>
      <c r="F115" s="38">
        <f t="shared" si="3"/>
        <v>-0.109198766461012</v>
      </c>
    </row>
    <row r="116" spans="1:6" x14ac:dyDescent="0.3">
      <c r="A116" s="1">
        <v>37987</v>
      </c>
      <c r="B116" s="5">
        <f>+'BRL e USD Chart 99'!F117/USDBRL!D614-1</f>
        <v>-0.11284126351564494</v>
      </c>
      <c r="C116" s="5">
        <f t="shared" si="1"/>
        <v>-0.11284126351564494</v>
      </c>
      <c r="D116" s="5"/>
      <c r="E116" s="38">
        <f t="shared" si="2"/>
        <v>0.16263388322771447</v>
      </c>
      <c r="F116" s="38">
        <f t="shared" si="3"/>
        <v>-0.11288993923066031</v>
      </c>
    </row>
    <row r="117" spans="1:6" x14ac:dyDescent="0.3">
      <c r="A117" s="1">
        <v>38018</v>
      </c>
      <c r="B117" s="5">
        <f>+'BRL e USD Chart 99'!F118/USDBRL!D615-1</f>
        <v>-0.13616985384336677</v>
      </c>
      <c r="C117" s="5">
        <f t="shared" si="1"/>
        <v>-0.13616985384336677</v>
      </c>
      <c r="D117" s="5"/>
      <c r="E117" s="38">
        <f t="shared" si="2"/>
        <v>0.16263388322771447</v>
      </c>
      <c r="F117" s="38">
        <f t="shared" si="3"/>
        <v>-0.11759242992271493</v>
      </c>
    </row>
    <row r="118" spans="1:6" x14ac:dyDescent="0.3">
      <c r="A118" s="1">
        <v>38047</v>
      </c>
      <c r="B118" s="5">
        <f>+'BRL e USD Chart 99'!F119/USDBRL!D616-1</f>
        <v>-0.12959086349261018</v>
      </c>
      <c r="C118" s="5">
        <f t="shared" si="1"/>
        <v>-0.12959086349261018</v>
      </c>
      <c r="D118" s="5"/>
      <c r="E118" s="38">
        <f t="shared" si="2"/>
        <v>0.16263388322771447</v>
      </c>
      <c r="F118" s="38">
        <f t="shared" si="3"/>
        <v>-0.12243235064595406</v>
      </c>
    </row>
    <row r="119" spans="1:6" x14ac:dyDescent="0.3">
      <c r="A119" s="1">
        <v>38078</v>
      </c>
      <c r="B119" s="5">
        <f>+'BRL e USD Chart 99'!F120/USDBRL!D617-1</f>
        <v>-0.12979214329419542</v>
      </c>
      <c r="C119" s="5">
        <f t="shared" si="1"/>
        <v>-0.12979214329419542</v>
      </c>
      <c r="D119" s="5"/>
      <c r="E119" s="38">
        <f t="shared" si="2"/>
        <v>0.16263388322771447</v>
      </c>
      <c r="F119" s="38">
        <f t="shared" si="3"/>
        <v>-0.12756326349171676</v>
      </c>
    </row>
    <row r="120" spans="1:6" x14ac:dyDescent="0.3">
      <c r="A120" s="1">
        <v>38108</v>
      </c>
      <c r="B120" s="5">
        <f>+'BRL e USD Chart 99'!F121/USDBRL!D618-1</f>
        <v>-0.18482576280112284</v>
      </c>
      <c r="C120" s="5">
        <f t="shared" si="1"/>
        <v>-0.18482576280112284</v>
      </c>
      <c r="D120" s="5"/>
      <c r="E120" s="38">
        <f t="shared" si="2"/>
        <v>0.16263388322771447</v>
      </c>
      <c r="F120" s="38">
        <f t="shared" si="3"/>
        <v>-0.133572776465052</v>
      </c>
    </row>
    <row r="121" spans="1:6" x14ac:dyDescent="0.3">
      <c r="A121" s="1">
        <v>38139</v>
      </c>
      <c r="B121" s="5">
        <f>+'BRL e USD Chart 99'!F122/USDBRL!D619-1</f>
        <v>-0.18964417818611223</v>
      </c>
      <c r="C121" s="5">
        <f t="shared" si="1"/>
        <v>-0.18964417818611223</v>
      </c>
      <c r="D121" s="5"/>
      <c r="E121" s="38">
        <f t="shared" si="2"/>
        <v>0.16263388322771447</v>
      </c>
      <c r="F121" s="38">
        <f t="shared" si="3"/>
        <v>-0.13890552021506261</v>
      </c>
    </row>
    <row r="122" spans="1:6" x14ac:dyDescent="0.3">
      <c r="A122" s="1">
        <v>38169</v>
      </c>
      <c r="B122" s="5">
        <f>+'BRL e USD Chart 99'!F123/USDBRL!D620-1</f>
        <v>-0.1558138757007882</v>
      </c>
      <c r="C122" s="5">
        <f t="shared" si="1"/>
        <v>-0.1558138757007882</v>
      </c>
      <c r="D122" s="5"/>
      <c r="E122" s="38">
        <f t="shared" si="2"/>
        <v>0.16263388322771447</v>
      </c>
      <c r="F122" s="38">
        <f t="shared" si="3"/>
        <v>-0.14372177996253355</v>
      </c>
    </row>
    <row r="123" spans="1:6" x14ac:dyDescent="0.3">
      <c r="A123" s="1">
        <v>38200</v>
      </c>
      <c r="B123" s="5">
        <f>+'BRL e USD Chart 99'!F124/USDBRL!D621-1</f>
        <v>-0.14039186465209019</v>
      </c>
      <c r="C123" s="5">
        <f t="shared" ref="C123:C186" si="4">+B123</f>
        <v>-0.14039186465209019</v>
      </c>
      <c r="D123" s="5"/>
      <c r="E123" s="38">
        <f t="shared" si="2"/>
        <v>0.16263388322771447</v>
      </c>
      <c r="F123" s="38">
        <f t="shared" si="3"/>
        <v>-0.14867022919431216</v>
      </c>
    </row>
    <row r="124" spans="1:6" x14ac:dyDescent="0.3">
      <c r="A124" s="1">
        <v>38231</v>
      </c>
      <c r="B124" s="5">
        <f>+'BRL e USD Chart 99'!F125/USDBRL!D622-1</f>
        <v>-0.10589604581647705</v>
      </c>
      <c r="C124" s="5">
        <f t="shared" si="4"/>
        <v>-0.10589604581647705</v>
      </c>
      <c r="D124" s="5"/>
      <c r="E124" s="38">
        <f t="shared" si="2"/>
        <v>0.16263388322771447</v>
      </c>
      <c r="F124" s="38">
        <f t="shared" si="3"/>
        <v>-0.15306571047046386</v>
      </c>
    </row>
    <row r="125" spans="1:6" x14ac:dyDescent="0.3">
      <c r="A125" s="1">
        <v>38261</v>
      </c>
      <c r="B125" s="5">
        <f>+'BRL e USD Chart 99'!F126/USDBRL!D623-1</f>
        <v>-9.5116309265077525E-2</v>
      </c>
      <c r="C125" s="5">
        <f t="shared" si="4"/>
        <v>-9.5116309265077525E-2</v>
      </c>
      <c r="D125" s="5"/>
      <c r="E125" s="38">
        <f t="shared" si="2"/>
        <v>0.16263388322771447</v>
      </c>
      <c r="F125" s="38">
        <f t="shared" si="3"/>
        <v>-0.15680734306328145</v>
      </c>
    </row>
    <row r="126" spans="1:6" x14ac:dyDescent="0.3">
      <c r="A126" s="1">
        <v>38292</v>
      </c>
      <c r="B126" s="5">
        <f>+'BRL e USD Chart 99'!F127/USDBRL!D624-1</f>
        <v>-6.6990639415805076E-2</v>
      </c>
      <c r="C126" s="5">
        <f t="shared" si="4"/>
        <v>-6.6990639415805076E-2</v>
      </c>
      <c r="D126" s="5"/>
      <c r="E126" s="38">
        <f t="shared" si="2"/>
        <v>0.16263388322771447</v>
      </c>
      <c r="F126" s="38">
        <f t="shared" si="3"/>
        <v>-0.15949017266624127</v>
      </c>
    </row>
    <row r="127" spans="1:6" x14ac:dyDescent="0.3">
      <c r="A127" s="1">
        <v>38322</v>
      </c>
      <c r="B127" s="5">
        <f>+'BRL e USD Chart 99'!F128/USDBRL!D625-1</f>
        <v>-3.3650468095358543E-2</v>
      </c>
      <c r="C127" s="5">
        <f t="shared" si="4"/>
        <v>-3.3650468095358543E-2</v>
      </c>
      <c r="D127" s="5"/>
      <c r="E127" s="38">
        <f t="shared" si="2"/>
        <v>0.16263388322771447</v>
      </c>
      <c r="F127" s="38">
        <f t="shared" si="3"/>
        <v>-0.16076015072123195</v>
      </c>
    </row>
    <row r="128" spans="1:6" x14ac:dyDescent="0.3">
      <c r="A128" s="1">
        <v>38353</v>
      </c>
      <c r="B128" s="5">
        <f>+'BRL e USD Chart 99'!F129/USDBRL!D626-1</f>
        <v>-2.0817803941946766E-2</v>
      </c>
      <c r="C128" s="5">
        <f t="shared" si="4"/>
        <v>-2.0817803941946766E-2</v>
      </c>
      <c r="D128" s="5"/>
      <c r="E128" s="38">
        <f t="shared" si="2"/>
        <v>0.16263388322771447</v>
      </c>
      <c r="F128" s="38">
        <f t="shared" si="3"/>
        <v>-0.16176400164416477</v>
      </c>
    </row>
    <row r="129" spans="1:6" x14ac:dyDescent="0.3">
      <c r="A129" s="1">
        <v>38384</v>
      </c>
      <c r="B129" s="5">
        <f>+'BRL e USD Chart 99'!F130/USDBRL!D627-1</f>
        <v>1.5214373833245309E-2</v>
      </c>
      <c r="C129" s="5">
        <f t="shared" si="4"/>
        <v>1.5214373833245309E-2</v>
      </c>
      <c r="D129" s="5"/>
      <c r="E129" s="38">
        <f t="shared" si="2"/>
        <v>0.16263388322771447</v>
      </c>
      <c r="F129" s="38">
        <f t="shared" si="3"/>
        <v>-0.16209968905700448</v>
      </c>
    </row>
    <row r="130" spans="1:6" x14ac:dyDescent="0.3">
      <c r="A130" s="1">
        <v>38412</v>
      </c>
      <c r="B130" s="5">
        <f>+'BRL e USD Chart 99'!F131/USDBRL!D628-1</f>
        <v>-2.6500584973523478E-2</v>
      </c>
      <c r="C130" s="5">
        <f t="shared" si="4"/>
        <v>-2.6500584973523478E-2</v>
      </c>
      <c r="D130" s="5"/>
      <c r="E130" s="38">
        <f t="shared" si="2"/>
        <v>0.16263388322771447</v>
      </c>
      <c r="F130" s="38">
        <f t="shared" si="3"/>
        <v>-0.16281031418269634</v>
      </c>
    </row>
    <row r="131" spans="1:6" x14ac:dyDescent="0.3">
      <c r="A131" s="1">
        <v>38443</v>
      </c>
      <c r="B131" s="5">
        <f>+'BRL e USD Chart 99'!F132/USDBRL!D629-1</f>
        <v>2.3782020422352446E-2</v>
      </c>
      <c r="C131" s="5">
        <f t="shared" si="4"/>
        <v>2.3782020422352446E-2</v>
      </c>
      <c r="D131" s="5"/>
      <c r="E131" s="38">
        <f t="shared" ref="E131:E194" si="5">AVERAGE($C$58:$C$381)</f>
        <v>0.16263388322771447</v>
      </c>
      <c r="F131" s="38">
        <f t="shared" si="3"/>
        <v>-0.16164196770919015</v>
      </c>
    </row>
    <row r="132" spans="1:6" x14ac:dyDescent="0.3">
      <c r="A132" s="1">
        <v>38473</v>
      </c>
      <c r="B132" s="5">
        <f>+'BRL e USD Chart 99'!F133/USDBRL!D630-1</f>
        <v>8.1824215759689123E-2</v>
      </c>
      <c r="C132" s="5">
        <f t="shared" si="4"/>
        <v>8.1824215759689123E-2</v>
      </c>
      <c r="D132" s="5"/>
      <c r="E132" s="38">
        <f t="shared" si="5"/>
        <v>0.16263388322771447</v>
      </c>
      <c r="F132" s="38">
        <f t="shared" si="3"/>
        <v>-0.15840009059907692</v>
      </c>
    </row>
    <row r="133" spans="1:6" x14ac:dyDescent="0.3">
      <c r="A133" s="1">
        <v>38504</v>
      </c>
      <c r="B133" s="5">
        <f>+'BRL e USD Chart 99'!F134/USDBRL!D631-1</f>
        <v>9.9223029956369668E-2</v>
      </c>
      <c r="C133" s="5">
        <f t="shared" si="4"/>
        <v>9.9223029956369668E-2</v>
      </c>
      <c r="D133" s="5"/>
      <c r="E133" s="38">
        <f t="shared" si="5"/>
        <v>0.16263388322771447</v>
      </c>
      <c r="F133" s="38">
        <f t="shared" si="3"/>
        <v>-0.15395429555362883</v>
      </c>
    </row>
    <row r="134" spans="1:6" x14ac:dyDescent="0.3">
      <c r="A134" s="1">
        <v>38534</v>
      </c>
      <c r="B134" s="5">
        <f>+'BRL e USD Chart 99'!F135/USDBRL!D632-1</f>
        <v>0.11618536101599086</v>
      </c>
      <c r="C134" s="5">
        <f t="shared" si="4"/>
        <v>0.11618536101599086</v>
      </c>
      <c r="D134" s="5"/>
      <c r="E134" s="38">
        <f t="shared" si="5"/>
        <v>0.16263388322771447</v>
      </c>
      <c r="F134" s="38">
        <f t="shared" si="3"/>
        <v>-0.14862653143887869</v>
      </c>
    </row>
    <row r="135" spans="1:6" x14ac:dyDescent="0.3">
      <c r="A135" s="1">
        <v>38565</v>
      </c>
      <c r="B135" s="5">
        <f>+'BRL e USD Chart 99'!F136/USDBRL!D633-1</f>
        <v>0.11760683924082183</v>
      </c>
      <c r="C135" s="5">
        <f t="shared" si="4"/>
        <v>0.11760683924082183</v>
      </c>
      <c r="D135" s="5"/>
      <c r="E135" s="38">
        <f t="shared" si="5"/>
        <v>0.16263388322771447</v>
      </c>
      <c r="F135" s="38">
        <f t="shared" si="3"/>
        <v>-0.14288525008055428</v>
      </c>
    </row>
    <row r="136" spans="1:6" x14ac:dyDescent="0.3">
      <c r="A136" s="1">
        <v>38596</v>
      </c>
      <c r="B136" s="5">
        <f>+'BRL e USD Chart 99'!F137/USDBRL!D634-1</f>
        <v>0.14028135413210086</v>
      </c>
      <c r="C136" s="5">
        <f t="shared" si="4"/>
        <v>0.14028135413210086</v>
      </c>
      <c r="D136" s="5"/>
      <c r="E136" s="38">
        <f t="shared" si="5"/>
        <v>0.16263388322771447</v>
      </c>
      <c r="F136" s="38">
        <f t="shared" si="3"/>
        <v>-0.13649533155121268</v>
      </c>
    </row>
    <row r="137" spans="1:6" x14ac:dyDescent="0.3">
      <c r="A137" s="1">
        <v>38626</v>
      </c>
      <c r="B137" s="5">
        <f>+'BRL e USD Chart 99'!F138/USDBRL!D635-1</f>
        <v>0.16581027242210955</v>
      </c>
      <c r="C137" s="5">
        <f t="shared" si="4"/>
        <v>0.16581027242210955</v>
      </c>
      <c r="D137" s="5"/>
      <c r="E137" s="38">
        <f t="shared" si="5"/>
        <v>0.16263388322771447</v>
      </c>
      <c r="F137" s="38">
        <f t="shared" si="3"/>
        <v>-0.12855425921267286</v>
      </c>
    </row>
    <row r="138" spans="1:6" x14ac:dyDescent="0.3">
      <c r="A138" s="1">
        <v>38657</v>
      </c>
      <c r="B138" s="5">
        <f>+'BRL e USD Chart 99'!F139/USDBRL!D636-1</f>
        <v>0.20599144208336484</v>
      </c>
      <c r="C138" s="5">
        <f t="shared" si="4"/>
        <v>0.20599144208336484</v>
      </c>
      <c r="D138" s="5"/>
      <c r="E138" s="38">
        <f t="shared" si="5"/>
        <v>0.16263388322771447</v>
      </c>
      <c r="F138" s="38">
        <f t="shared" si="3"/>
        <v>-0.11958068766204981</v>
      </c>
    </row>
    <row r="139" spans="1:6" x14ac:dyDescent="0.3">
      <c r="A139" s="1">
        <v>38687</v>
      </c>
      <c r="B139" s="5">
        <f>+'BRL e USD Chart 99'!F140/USDBRL!D637-1</f>
        <v>0.17539472050328131</v>
      </c>
      <c r="C139" s="5">
        <f t="shared" si="4"/>
        <v>0.17539472050328131</v>
      </c>
      <c r="D139" s="5"/>
      <c r="E139" s="38">
        <f t="shared" si="5"/>
        <v>0.16263388322771447</v>
      </c>
      <c r="F139" s="38">
        <f t="shared" si="3"/>
        <v>-0.11259355623942563</v>
      </c>
    </row>
    <row r="140" spans="1:6" x14ac:dyDescent="0.3">
      <c r="A140" s="1">
        <v>38718</v>
      </c>
      <c r="B140" s="5">
        <f>+'BRL e USD Chart 99'!F141/USDBRL!D638-1</f>
        <v>0.17900492634896148</v>
      </c>
      <c r="C140" s="5">
        <f t="shared" si="4"/>
        <v>0.17900492634896148</v>
      </c>
      <c r="D140" s="5"/>
      <c r="E140" s="38">
        <f t="shared" si="5"/>
        <v>0.16263388322771447</v>
      </c>
      <c r="F140" s="38">
        <f t="shared" si="3"/>
        <v>-0.10701526600902309</v>
      </c>
    </row>
    <row r="141" spans="1:6" x14ac:dyDescent="0.3">
      <c r="A141" s="1">
        <v>38749</v>
      </c>
      <c r="B141" s="5">
        <f>+'BRL e USD Chart 99'!F142/USDBRL!D639-1</f>
        <v>0.24270988847505093</v>
      </c>
      <c r="C141" s="5">
        <f t="shared" si="4"/>
        <v>0.24270988847505093</v>
      </c>
      <c r="D141" s="5"/>
      <c r="E141" s="38">
        <f t="shared" si="5"/>
        <v>0.16263388322771447</v>
      </c>
      <c r="F141" s="38">
        <f t="shared" si="3"/>
        <v>-0.10008158930075474</v>
      </c>
    </row>
    <row r="142" spans="1:6" x14ac:dyDescent="0.3">
      <c r="A142" s="1">
        <v>38777</v>
      </c>
      <c r="B142" s="5">
        <f>+'BRL e USD Chart 99'!F143/USDBRL!D640-1</f>
        <v>0.24631820938182059</v>
      </c>
      <c r="C142" s="5">
        <f t="shared" si="4"/>
        <v>0.24631820938182059</v>
      </c>
      <c r="D142" s="5"/>
      <c r="E142" s="38">
        <f t="shared" si="5"/>
        <v>0.16263388322771447</v>
      </c>
      <c r="F142" s="38">
        <f t="shared" si="3"/>
        <v>-9.2725322716216682E-2</v>
      </c>
    </row>
    <row r="143" spans="1:6" x14ac:dyDescent="0.3">
      <c r="A143" s="1">
        <v>38808</v>
      </c>
      <c r="B143" s="5">
        <f>+'BRL e USD Chart 99'!F144/USDBRL!D641-1</f>
        <v>0.25215458549545033</v>
      </c>
      <c r="C143" s="5">
        <f t="shared" si="4"/>
        <v>0.25215458549545033</v>
      </c>
      <c r="D143" s="5"/>
      <c r="E143" s="38">
        <f t="shared" si="5"/>
        <v>0.16263388322771447</v>
      </c>
      <c r="F143" s="38">
        <f t="shared" si="3"/>
        <v>-8.5824194764069064E-2</v>
      </c>
    </row>
    <row r="144" spans="1:6" x14ac:dyDescent="0.3">
      <c r="A144" s="1">
        <v>38838</v>
      </c>
      <c r="B144" s="5">
        <f>+'BRL e USD Chart 99'!F145/USDBRL!D642-1</f>
        <v>0.220378390882779</v>
      </c>
      <c r="C144" s="5">
        <f t="shared" si="4"/>
        <v>0.220378390882779</v>
      </c>
      <c r="D144" s="5"/>
      <c r="E144" s="38">
        <f t="shared" si="5"/>
        <v>0.16263388322771447</v>
      </c>
      <c r="F144" s="38">
        <f t="shared" si="3"/>
        <v>-7.9831074761476384E-2</v>
      </c>
    </row>
    <row r="145" spans="1:6" x14ac:dyDescent="0.3">
      <c r="A145" s="1">
        <v>38869</v>
      </c>
      <c r="B145" s="5">
        <f>+'BRL e USD Chart 99'!F146/USDBRL!D643-1</f>
        <v>0.17739602650457553</v>
      </c>
      <c r="C145" s="5">
        <f t="shared" si="4"/>
        <v>0.17739602650457553</v>
      </c>
      <c r="D145" s="5"/>
      <c r="E145" s="38">
        <f t="shared" si="5"/>
        <v>0.16263388322771447</v>
      </c>
      <c r="F145" s="38">
        <f t="shared" si="3"/>
        <v>-7.353213464618974E-2</v>
      </c>
    </row>
    <row r="146" spans="1:6" x14ac:dyDescent="0.3">
      <c r="A146" s="1">
        <v>38899</v>
      </c>
      <c r="B146" s="5">
        <f>+'BRL e USD Chart 99'!F147/USDBRL!D644-1</f>
        <v>0.20651459906714775</v>
      </c>
      <c r="C146" s="5">
        <f t="shared" si="4"/>
        <v>0.20651459906714775</v>
      </c>
      <c r="D146" s="5"/>
      <c r="E146" s="38">
        <f t="shared" si="5"/>
        <v>0.16263388322771447</v>
      </c>
      <c r="F146" s="38">
        <f t="shared" si="3"/>
        <v>-6.5180745164737069E-2</v>
      </c>
    </row>
    <row r="147" spans="1:6" x14ac:dyDescent="0.3">
      <c r="A147" s="1">
        <v>38930</v>
      </c>
      <c r="B147" s="5">
        <f>+'BRL e USD Chart 99'!F148/USDBRL!D645-1</f>
        <v>0.2233258595734624</v>
      </c>
      <c r="C147" s="5">
        <f t="shared" si="4"/>
        <v>0.2233258595734624</v>
      </c>
      <c r="D147" s="5"/>
      <c r="E147" s="38">
        <f t="shared" si="5"/>
        <v>0.16263388322771447</v>
      </c>
      <c r="F147" s="38">
        <f t="shared" si="3"/>
        <v>-5.5414634901879242E-2</v>
      </c>
    </row>
    <row r="148" spans="1:6" x14ac:dyDescent="0.3">
      <c r="A148" s="1">
        <v>38961</v>
      </c>
      <c r="B148" s="5">
        <f>+'BRL e USD Chart 99'!F149/USDBRL!D646-1</f>
        <v>0.2261192617166119</v>
      </c>
      <c r="C148" s="5">
        <f t="shared" si="4"/>
        <v>0.2261192617166119</v>
      </c>
      <c r="D148" s="5"/>
      <c r="E148" s="38">
        <f t="shared" si="5"/>
        <v>0.16263388322771447</v>
      </c>
      <c r="F148" s="38">
        <f t="shared" si="3"/>
        <v>-4.4800913240035156E-2</v>
      </c>
    </row>
    <row r="149" spans="1:6" x14ac:dyDescent="0.3">
      <c r="A149" s="1">
        <v>38991</v>
      </c>
      <c r="B149" s="5">
        <f>+'BRL e USD Chart 99'!F150/USDBRL!D647-1</f>
        <v>0.24688706234665658</v>
      </c>
      <c r="C149" s="5">
        <f t="shared" si="4"/>
        <v>0.24688706234665658</v>
      </c>
      <c r="D149" s="5"/>
      <c r="E149" s="38">
        <f t="shared" si="5"/>
        <v>0.16263388322771447</v>
      </c>
      <c r="F149" s="38">
        <f t="shared" si="3"/>
        <v>-3.2835563721953426E-2</v>
      </c>
    </row>
    <row r="150" spans="1:6" x14ac:dyDescent="0.3">
      <c r="A150" s="1">
        <v>39022</v>
      </c>
      <c r="B150" s="5">
        <f>+'BRL e USD Chart 99'!F151/USDBRL!D648-1</f>
        <v>0.24770260070000027</v>
      </c>
      <c r="C150" s="5">
        <f t="shared" si="4"/>
        <v>0.24770260070000027</v>
      </c>
      <c r="D150" s="5"/>
      <c r="E150" s="38">
        <f t="shared" si="5"/>
        <v>0.16263388322771447</v>
      </c>
      <c r="F150" s="38">
        <f t="shared" si="3"/>
        <v>-1.9343552760183375E-2</v>
      </c>
    </row>
    <row r="151" spans="1:6" x14ac:dyDescent="0.3">
      <c r="A151" s="1">
        <v>39052</v>
      </c>
      <c r="B151" s="5">
        <f>+'BRL e USD Chart 99'!F152/USDBRL!D649-1</f>
        <v>0.25835755717287712</v>
      </c>
      <c r="C151" s="5">
        <f t="shared" si="4"/>
        <v>0.25835755717287712</v>
      </c>
      <c r="D151" s="5"/>
      <c r="E151" s="38">
        <f t="shared" si="5"/>
        <v>0.16263388322771447</v>
      </c>
      <c r="F151" s="38">
        <f t="shared" si="3"/>
        <v>-6.7871224337868264E-3</v>
      </c>
    </row>
    <row r="152" spans="1:6" x14ac:dyDescent="0.3">
      <c r="A152" s="1">
        <v>39083</v>
      </c>
      <c r="B152" s="5">
        <f>+'BRL e USD Chart 99'!F153/USDBRL!D650-1</f>
        <v>0.2655096875694769</v>
      </c>
      <c r="C152" s="5">
        <f t="shared" si="4"/>
        <v>0.2655096875694769</v>
      </c>
      <c r="D152" s="5"/>
      <c r="E152" s="38">
        <f t="shared" si="5"/>
        <v>0.16263388322771447</v>
      </c>
      <c r="F152" s="38">
        <f t="shared" si="3"/>
        <v>5.7986682034036402E-3</v>
      </c>
    </row>
    <row r="153" spans="1:6" x14ac:dyDescent="0.3">
      <c r="A153" s="1">
        <v>39114</v>
      </c>
      <c r="B153" s="5">
        <f>+'BRL e USD Chart 99'!F154/USDBRL!D651-1</f>
        <v>0.28879599303651782</v>
      </c>
      <c r="C153" s="5">
        <f t="shared" si="4"/>
        <v>0.28879599303651782</v>
      </c>
      <c r="D153" s="5"/>
      <c r="E153" s="38">
        <f t="shared" si="5"/>
        <v>0.16263388322771447</v>
      </c>
      <c r="F153" s="38">
        <f t="shared" si="3"/>
        <v>1.7900846012798809E-2</v>
      </c>
    </row>
    <row r="154" spans="1:6" x14ac:dyDescent="0.3">
      <c r="A154" s="1">
        <v>39142</v>
      </c>
      <c r="B154" s="5">
        <f>+'BRL e USD Chart 99'!F155/USDBRL!D652-1</f>
        <v>0.28769568257431533</v>
      </c>
      <c r="C154" s="5">
        <f t="shared" si="4"/>
        <v>0.28769568257431533</v>
      </c>
      <c r="D154" s="5"/>
      <c r="E154" s="38">
        <f t="shared" si="5"/>
        <v>0.16263388322771447</v>
      </c>
      <c r="F154" s="38">
        <f t="shared" si="3"/>
        <v>3.0470266350698057E-2</v>
      </c>
    </row>
    <row r="155" spans="1:6" x14ac:dyDescent="0.3">
      <c r="A155" s="1">
        <v>39173</v>
      </c>
      <c r="B155" s="5">
        <f>+'BRL e USD Chart 99'!F156/USDBRL!D653-1</f>
        <v>0.31876892680746383</v>
      </c>
      <c r="C155" s="5">
        <f t="shared" si="4"/>
        <v>0.31876892680746383</v>
      </c>
      <c r="D155" s="5"/>
      <c r="E155" s="38">
        <f t="shared" si="5"/>
        <v>0.16263388322771447</v>
      </c>
      <c r="F155" s="38">
        <f t="shared" si="3"/>
        <v>4.300516991705354E-2</v>
      </c>
    </row>
    <row r="156" spans="1:6" x14ac:dyDescent="0.3">
      <c r="A156" s="1">
        <v>39203</v>
      </c>
      <c r="B156" s="5">
        <f>+'BRL e USD Chart 99'!F157/USDBRL!D654-1</f>
        <v>0.34769814466567905</v>
      </c>
      <c r="C156" s="5">
        <f t="shared" si="4"/>
        <v>0.34769814466567905</v>
      </c>
      <c r="D156" s="5"/>
      <c r="E156" s="38">
        <f t="shared" si="5"/>
        <v>0.16263388322771447</v>
      </c>
      <c r="F156" s="38">
        <f t="shared" si="3"/>
        <v>5.4433402860721451E-2</v>
      </c>
    </row>
    <row r="157" spans="1:6" x14ac:dyDescent="0.3">
      <c r="A157" s="1">
        <v>39234</v>
      </c>
      <c r="B157" s="5">
        <f>+'BRL e USD Chart 99'!F158/USDBRL!D655-1</f>
        <v>0.38336480902930448</v>
      </c>
      <c r="C157" s="5">
        <f t="shared" si="4"/>
        <v>0.38336480902930448</v>
      </c>
      <c r="D157" s="5"/>
      <c r="E157" s="38">
        <f t="shared" si="5"/>
        <v>0.16263388322771447</v>
      </c>
      <c r="F157" s="38">
        <f t="shared" si="3"/>
        <v>6.5568020918920389E-2</v>
      </c>
    </row>
    <row r="158" spans="1:6" x14ac:dyDescent="0.3">
      <c r="A158" s="1">
        <v>39264</v>
      </c>
      <c r="B158" s="5">
        <f>+'BRL e USD Chart 99'!F159/USDBRL!D656-1</f>
        <v>0.42285478885934857</v>
      </c>
      <c r="C158" s="5">
        <f t="shared" si="4"/>
        <v>0.42285478885934857</v>
      </c>
      <c r="D158" s="5"/>
      <c r="E158" s="38">
        <f t="shared" si="5"/>
        <v>0.16263388322771447</v>
      </c>
      <c r="F158" s="38">
        <f t="shared" si="3"/>
        <v>7.7136976660516762E-2</v>
      </c>
    </row>
    <row r="159" spans="1:6" x14ac:dyDescent="0.3">
      <c r="A159" s="1">
        <v>39295</v>
      </c>
      <c r="B159" s="5">
        <f>+'BRL e USD Chart 99'!F160/USDBRL!D657-1</f>
        <v>0.3718846343531339</v>
      </c>
      <c r="C159" s="5">
        <f t="shared" si="4"/>
        <v>0.3718846343531339</v>
      </c>
      <c r="D159" s="5"/>
      <c r="E159" s="38">
        <f t="shared" si="5"/>
        <v>0.16263388322771447</v>
      </c>
      <c r="F159" s="38">
        <f t="shared" si="3"/>
        <v>8.7610118817640137E-2</v>
      </c>
    </row>
    <row r="160" spans="1:6" x14ac:dyDescent="0.3">
      <c r="A160" s="1">
        <v>39326</v>
      </c>
      <c r="B160" s="5">
        <f>+'BRL e USD Chart 99'!F161/USDBRL!D658-1</f>
        <v>0.4194471333792622</v>
      </c>
      <c r="C160" s="5">
        <f t="shared" si="4"/>
        <v>0.4194471333792622</v>
      </c>
      <c r="D160" s="5"/>
      <c r="E160" s="38">
        <f t="shared" si="5"/>
        <v>0.16263388322771447</v>
      </c>
      <c r="F160" s="38">
        <f t="shared" si="3"/>
        <v>9.9775032126047297E-2</v>
      </c>
    </row>
    <row r="161" spans="1:6" x14ac:dyDescent="0.3">
      <c r="A161" s="1">
        <v>39356</v>
      </c>
      <c r="B161" s="5">
        <f>+'BRL e USD Chart 99'!F162/USDBRL!D659-1</f>
        <v>0.49853843702422806</v>
      </c>
      <c r="C161" s="5">
        <f t="shared" si="4"/>
        <v>0.49853843702422806</v>
      </c>
      <c r="D161" s="5"/>
      <c r="E161" s="38">
        <f t="shared" si="5"/>
        <v>0.16263388322771447</v>
      </c>
      <c r="F161" s="38">
        <f t="shared" si="3"/>
        <v>0.11302534174913598</v>
      </c>
    </row>
    <row r="162" spans="1:6" x14ac:dyDescent="0.3">
      <c r="A162" s="1">
        <v>39387</v>
      </c>
      <c r="B162" s="5">
        <f>+'BRL e USD Chart 99'!F163/USDBRL!D660-1</f>
        <v>0.52108399414406947</v>
      </c>
      <c r="C162" s="5">
        <f t="shared" si="4"/>
        <v>0.52108399414406947</v>
      </c>
      <c r="D162" s="5"/>
      <c r="E162" s="38">
        <f t="shared" si="5"/>
        <v>0.16263388322771447</v>
      </c>
      <c r="F162" s="38">
        <f t="shared" si="3"/>
        <v>0.12631307871640116</v>
      </c>
    </row>
    <row r="163" spans="1:6" x14ac:dyDescent="0.3">
      <c r="A163" s="1">
        <v>39417</v>
      </c>
      <c r="B163" s="5">
        <f>+'BRL e USD Chart 99'!F164/USDBRL!D661-1</f>
        <v>0.51852355386562032</v>
      </c>
      <c r="C163" s="5">
        <f t="shared" si="4"/>
        <v>0.51852355386562032</v>
      </c>
      <c r="D163" s="5"/>
      <c r="E163" s="38">
        <f t="shared" si="5"/>
        <v>0.16263388322771447</v>
      </c>
      <c r="F163" s="38">
        <f t="shared" si="3"/>
        <v>0.13974320736092899</v>
      </c>
    </row>
    <row r="164" spans="1:6" x14ac:dyDescent="0.3">
      <c r="A164" s="1">
        <v>39448</v>
      </c>
      <c r="B164" s="5">
        <f>+'BRL e USD Chart 99'!F165/USDBRL!D662-1</f>
        <v>0.53033618050260745</v>
      </c>
      <c r="C164" s="5">
        <f t="shared" si="4"/>
        <v>0.53033618050260745</v>
      </c>
      <c r="D164" s="5"/>
      <c r="E164" s="38">
        <f t="shared" si="5"/>
        <v>0.16263388322771447</v>
      </c>
      <c r="F164" s="38">
        <f t="shared" si="3"/>
        <v>0.15336005930309443</v>
      </c>
    </row>
    <row r="165" spans="1:6" x14ac:dyDescent="0.3">
      <c r="A165" s="1">
        <v>39479</v>
      </c>
      <c r="B165" s="5">
        <f>+'BRL e USD Chart 99'!F166/USDBRL!D663-1</f>
        <v>0.57265952603453507</v>
      </c>
      <c r="C165" s="5">
        <f t="shared" si="4"/>
        <v>0.57265952603453507</v>
      </c>
      <c r="D165" s="5"/>
      <c r="E165" s="38">
        <f t="shared" si="5"/>
        <v>0.16263388322771447</v>
      </c>
      <c r="F165" s="38">
        <f t="shared" si="3"/>
        <v>0.16734987133473078</v>
      </c>
    </row>
    <row r="166" spans="1:6" x14ac:dyDescent="0.3">
      <c r="A166" s="1">
        <v>39508</v>
      </c>
      <c r="B166" s="5">
        <f>+'BRL e USD Chart 99'!F167/USDBRL!D664-1</f>
        <v>0.58526387014753922</v>
      </c>
      <c r="C166" s="5">
        <f t="shared" si="4"/>
        <v>0.58526387014753922</v>
      </c>
      <c r="D166" s="5"/>
      <c r="E166" s="38">
        <f t="shared" si="5"/>
        <v>0.16263388322771447</v>
      </c>
      <c r="F166" s="38">
        <f t="shared" si="3"/>
        <v>0.18207300855903497</v>
      </c>
    </row>
    <row r="167" spans="1:6" x14ac:dyDescent="0.3">
      <c r="A167" s="1">
        <v>39539</v>
      </c>
      <c r="B167" s="5">
        <f>+'BRL e USD Chart 99'!F168/USDBRL!D665-1</f>
        <v>0.60130505104822052</v>
      </c>
      <c r="C167" s="5">
        <f t="shared" si="4"/>
        <v>0.60130505104822052</v>
      </c>
      <c r="D167" s="5"/>
      <c r="E167" s="38">
        <f t="shared" si="5"/>
        <v>0.16263388322771447</v>
      </c>
      <c r="F167" s="38">
        <f t="shared" si="3"/>
        <v>0.19698925171292944</v>
      </c>
    </row>
    <row r="168" spans="1:6" x14ac:dyDescent="0.3">
      <c r="A168" s="1">
        <v>39569</v>
      </c>
      <c r="B168" s="5">
        <f>+'BRL e USD Chart 99'!F169/USDBRL!D666-1</f>
        <v>0.63097519796847856</v>
      </c>
      <c r="C168" s="5">
        <f t="shared" si="4"/>
        <v>0.63097519796847856</v>
      </c>
      <c r="D168" s="5"/>
      <c r="E168" s="38">
        <f t="shared" si="5"/>
        <v>0.16263388322771447</v>
      </c>
      <c r="F168" s="38">
        <f t="shared" si="3"/>
        <v>0.21251511582033097</v>
      </c>
    </row>
    <row r="169" spans="1:6" x14ac:dyDescent="0.3">
      <c r="A169" s="1">
        <v>39600</v>
      </c>
      <c r="B169" s="5">
        <f>+'BRL e USD Chart 99'!F170/USDBRL!D667-1</f>
        <v>0.66703636498339658</v>
      </c>
      <c r="C169" s="5">
        <f t="shared" si="4"/>
        <v>0.66703636498339658</v>
      </c>
      <c r="D169" s="5"/>
      <c r="E169" s="38">
        <f t="shared" si="5"/>
        <v>0.16263388322771447</v>
      </c>
      <c r="F169" s="38">
        <f t="shared" si="3"/>
        <v>0.22990005720368847</v>
      </c>
    </row>
    <row r="170" spans="1:6" x14ac:dyDescent="0.3">
      <c r="A170" s="1">
        <v>39630</v>
      </c>
      <c r="B170" s="5">
        <f>+'BRL e USD Chart 99'!F171/USDBRL!D668-1</f>
        <v>0.69737764049887363</v>
      </c>
      <c r="C170" s="5">
        <f t="shared" si="4"/>
        <v>0.69737764049887363</v>
      </c>
      <c r="D170" s="5"/>
      <c r="E170" s="38">
        <f t="shared" si="5"/>
        <v>0.16263388322771447</v>
      </c>
      <c r="F170" s="38">
        <f t="shared" si="3"/>
        <v>0.24800254329930041</v>
      </c>
    </row>
    <row r="171" spans="1:6" x14ac:dyDescent="0.3">
      <c r="A171" s="1">
        <v>39661</v>
      </c>
      <c r="B171" s="5">
        <f>+'BRL e USD Chart 99'!F172/USDBRL!D669-1</f>
        <v>0.68375280635936497</v>
      </c>
      <c r="C171" s="5">
        <f t="shared" si="4"/>
        <v>0.68375280635936497</v>
      </c>
      <c r="D171" s="5"/>
      <c r="E171" s="38">
        <f t="shared" si="5"/>
        <v>0.16263388322771447</v>
      </c>
      <c r="F171" s="38">
        <f t="shared" ref="F171:F234" si="6">AVERAGE(B123:B171)</f>
        <v>0.2651365572188954</v>
      </c>
    </row>
    <row r="172" spans="1:6" x14ac:dyDescent="0.3">
      <c r="A172" s="1">
        <v>39692</v>
      </c>
      <c r="B172" s="5">
        <f>+'BRL e USD Chart 99'!F173/USDBRL!D670-1</f>
        <v>0.51570974598545205</v>
      </c>
      <c r="C172" s="5">
        <f t="shared" si="4"/>
        <v>0.51570974598545205</v>
      </c>
      <c r="D172" s="5"/>
      <c r="E172" s="38">
        <f t="shared" si="5"/>
        <v>0.16263388322771447</v>
      </c>
      <c r="F172" s="38">
        <f t="shared" si="6"/>
        <v>0.27852638600741669</v>
      </c>
    </row>
    <row r="173" spans="1:6" x14ac:dyDescent="0.3">
      <c r="A173" s="1">
        <v>39722</v>
      </c>
      <c r="B173" s="5">
        <f>+'BRL e USD Chart 99'!F174/USDBRL!D671-1</f>
        <v>0.27471007095593958</v>
      </c>
      <c r="C173" s="5">
        <f t="shared" si="4"/>
        <v>0.27471007095593958</v>
      </c>
      <c r="D173" s="5"/>
      <c r="E173" s="38">
        <f t="shared" si="5"/>
        <v>0.16263388322771447</v>
      </c>
      <c r="F173" s="38">
        <f t="shared" si="6"/>
        <v>0.28629385777828231</v>
      </c>
    </row>
    <row r="174" spans="1:6" x14ac:dyDescent="0.3">
      <c r="A174" s="1">
        <v>39753</v>
      </c>
      <c r="B174" s="5">
        <f>+'BRL e USD Chart 99'!F175/USDBRL!D672-1</f>
        <v>0.25046069950939986</v>
      </c>
      <c r="C174" s="5">
        <f t="shared" si="4"/>
        <v>0.25046069950939986</v>
      </c>
      <c r="D174" s="5"/>
      <c r="E174" s="38">
        <f t="shared" si="5"/>
        <v>0.16263388322771447</v>
      </c>
      <c r="F174" s="38">
        <f t="shared" si="6"/>
        <v>0.29334644979408797</v>
      </c>
    </row>
    <row r="175" spans="1:6" x14ac:dyDescent="0.3">
      <c r="A175" s="1">
        <v>39783</v>
      </c>
      <c r="B175" s="5">
        <f>+'BRL e USD Chart 99'!F176/USDBRL!D673-1</f>
        <v>0.19946342913311765</v>
      </c>
      <c r="C175" s="5">
        <f t="shared" si="4"/>
        <v>0.19946342913311765</v>
      </c>
      <c r="D175" s="5"/>
      <c r="E175" s="38">
        <f t="shared" si="5"/>
        <v>0.16263388322771447</v>
      </c>
      <c r="F175" s="38">
        <f t="shared" si="6"/>
        <v>0.29878428792773948</v>
      </c>
    </row>
    <row r="176" spans="1:6" x14ac:dyDescent="0.3">
      <c r="A176" s="1">
        <v>39814</v>
      </c>
      <c r="B176" s="5">
        <f>+'BRL e USD Chart 99'!F177/USDBRL!D674-1</f>
        <v>0.24541639342058041</v>
      </c>
      <c r="C176" s="5">
        <f t="shared" si="4"/>
        <v>0.24541639342058041</v>
      </c>
      <c r="D176" s="5"/>
      <c r="E176" s="38">
        <f t="shared" si="5"/>
        <v>0.16263388322771447</v>
      </c>
      <c r="F176" s="38">
        <f t="shared" si="6"/>
        <v>0.30447952999949335</v>
      </c>
    </row>
    <row r="177" spans="1:6" x14ac:dyDescent="0.3">
      <c r="A177" s="1">
        <v>39845</v>
      </c>
      <c r="B177" s="5">
        <f>+'BRL e USD Chart 99'!F178/USDBRL!D675-1</f>
        <v>0.24148830778955843</v>
      </c>
      <c r="C177" s="5">
        <f t="shared" si="4"/>
        <v>0.24148830778955843</v>
      </c>
      <c r="D177" s="5"/>
      <c r="E177" s="38">
        <f t="shared" si="5"/>
        <v>0.16263388322771447</v>
      </c>
      <c r="F177" s="38">
        <f t="shared" si="6"/>
        <v>0.3098327159531975</v>
      </c>
    </row>
    <row r="178" spans="1:6" x14ac:dyDescent="0.3">
      <c r="A178" s="1">
        <v>39873</v>
      </c>
      <c r="B178" s="5">
        <f>+'BRL e USD Chart 99'!F179/USDBRL!D676-1</f>
        <v>0.24073991556723784</v>
      </c>
      <c r="C178" s="5">
        <f t="shared" si="4"/>
        <v>0.24073991556723784</v>
      </c>
      <c r="D178" s="5"/>
      <c r="E178" s="38">
        <f t="shared" si="5"/>
        <v>0.16263388322771447</v>
      </c>
      <c r="F178" s="38">
        <f t="shared" si="6"/>
        <v>0.31443527802940141</v>
      </c>
    </row>
    <row r="179" spans="1:6" x14ac:dyDescent="0.3">
      <c r="A179" s="1">
        <v>39904</v>
      </c>
      <c r="B179" s="5">
        <f>+'BRL e USD Chart 99'!F180/USDBRL!D677-1</f>
        <v>0.30490541804148541</v>
      </c>
      <c r="C179" s="5">
        <f t="shared" si="4"/>
        <v>0.30490541804148541</v>
      </c>
      <c r="D179" s="5"/>
      <c r="E179" s="38">
        <f t="shared" si="5"/>
        <v>0.16263388322771447</v>
      </c>
      <c r="F179" s="38">
        <f t="shared" si="6"/>
        <v>0.32119866584603424</v>
      </c>
    </row>
    <row r="180" spans="1:6" x14ac:dyDescent="0.3">
      <c r="A180" s="1">
        <v>39934</v>
      </c>
      <c r="B180" s="5">
        <f>+'BRL e USD Chart 99'!F181/USDBRL!D678-1</f>
        <v>0.40030580831020579</v>
      </c>
      <c r="C180" s="5">
        <f t="shared" si="4"/>
        <v>0.40030580831020579</v>
      </c>
      <c r="D180" s="5"/>
      <c r="E180" s="38">
        <f t="shared" si="5"/>
        <v>0.16263388322771447</v>
      </c>
      <c r="F180" s="38">
        <f t="shared" si="6"/>
        <v>0.32888282478252101</v>
      </c>
    </row>
    <row r="181" spans="1:6" x14ac:dyDescent="0.3">
      <c r="A181" s="1">
        <v>39965</v>
      </c>
      <c r="B181" s="5">
        <f>+'BRL e USD Chart 99'!F182/USDBRL!D679-1</f>
        <v>0.46687491614558074</v>
      </c>
      <c r="C181" s="5">
        <f t="shared" si="4"/>
        <v>0.46687491614558074</v>
      </c>
      <c r="D181" s="5"/>
      <c r="E181" s="38">
        <f t="shared" si="5"/>
        <v>0.16263388322771447</v>
      </c>
      <c r="F181" s="38">
        <f t="shared" si="6"/>
        <v>0.3367410023414168</v>
      </c>
    </row>
    <row r="182" spans="1:6" x14ac:dyDescent="0.3">
      <c r="A182" s="1">
        <v>39995</v>
      </c>
      <c r="B182" s="5">
        <f>+'BRL e USD Chart 99'!F183/USDBRL!D680-1</f>
        <v>0.48926614991008233</v>
      </c>
      <c r="C182" s="5">
        <f t="shared" si="4"/>
        <v>0.48926614991008233</v>
      </c>
      <c r="D182" s="5"/>
      <c r="E182" s="38">
        <f t="shared" si="5"/>
        <v>0.16263388322771447</v>
      </c>
      <c r="F182" s="38">
        <f t="shared" si="6"/>
        <v>0.34470106601394152</v>
      </c>
    </row>
    <row r="183" spans="1:6" x14ac:dyDescent="0.3">
      <c r="A183" s="1">
        <v>40026</v>
      </c>
      <c r="B183" s="5">
        <f>+'BRL e USD Chart 99'!F184/USDBRL!D681-1</f>
        <v>0.55895658692220684</v>
      </c>
      <c r="C183" s="5">
        <f t="shared" si="4"/>
        <v>0.55895658692220684</v>
      </c>
      <c r="D183" s="5"/>
      <c r="E183" s="38">
        <f t="shared" si="5"/>
        <v>0.16263388322771447</v>
      </c>
      <c r="F183" s="38">
        <f t="shared" si="6"/>
        <v>0.35373721348141535</v>
      </c>
    </row>
    <row r="184" spans="1:6" x14ac:dyDescent="0.3">
      <c r="A184" s="1">
        <v>40057</v>
      </c>
      <c r="B184" s="5">
        <f>+'BRL e USD Chart 99'!F185/USDBRL!D682-1</f>
        <v>0.58451435804211149</v>
      </c>
      <c r="C184" s="5">
        <f t="shared" si="4"/>
        <v>0.58451435804211149</v>
      </c>
      <c r="D184" s="5"/>
      <c r="E184" s="38">
        <f t="shared" si="5"/>
        <v>0.16263388322771447</v>
      </c>
      <c r="F184" s="38">
        <f t="shared" si="6"/>
        <v>0.36326593835491106</v>
      </c>
    </row>
    <row r="185" spans="1:6" x14ac:dyDescent="0.3">
      <c r="A185" s="1">
        <v>40087</v>
      </c>
      <c r="B185" s="5">
        <f>+'BRL e USD Chart 99'!F186/USDBRL!D683-1</f>
        <v>0.66337022221304842</v>
      </c>
      <c r="C185" s="5">
        <f t="shared" si="4"/>
        <v>0.66337022221304842</v>
      </c>
      <c r="D185" s="5"/>
      <c r="E185" s="38">
        <f t="shared" si="5"/>
        <v>0.16263388322771447</v>
      </c>
      <c r="F185" s="38">
        <f t="shared" si="6"/>
        <v>0.37394122137697117</v>
      </c>
    </row>
    <row r="186" spans="1:6" x14ac:dyDescent="0.3">
      <c r="A186" s="1">
        <v>40118</v>
      </c>
      <c r="B186" s="5">
        <f>+'BRL e USD Chart 99'!F187/USDBRL!D684-1</f>
        <v>0.67836410028504579</v>
      </c>
      <c r="C186" s="5">
        <f t="shared" si="4"/>
        <v>0.67836410028504579</v>
      </c>
      <c r="D186" s="5"/>
      <c r="E186" s="38">
        <f t="shared" si="5"/>
        <v>0.16263388322771447</v>
      </c>
      <c r="F186" s="38">
        <f t="shared" si="6"/>
        <v>0.38440150357825564</v>
      </c>
    </row>
    <row r="187" spans="1:6" x14ac:dyDescent="0.3">
      <c r="A187" s="1">
        <v>40148</v>
      </c>
      <c r="B187" s="5">
        <f>+'BRL e USD Chart 99'!F188/USDBRL!D685-1</f>
        <v>0.66496977759171738</v>
      </c>
      <c r="C187" s="5">
        <f t="shared" ref="C187:C250" si="7">+B187</f>
        <v>0.66496977759171738</v>
      </c>
      <c r="D187" s="5"/>
      <c r="E187" s="38">
        <f t="shared" si="5"/>
        <v>0.16263388322771447</v>
      </c>
      <c r="F187" s="38">
        <f t="shared" si="6"/>
        <v>0.39376840838454852</v>
      </c>
    </row>
    <row r="188" spans="1:6" x14ac:dyDescent="0.3">
      <c r="A188" s="1">
        <v>40179</v>
      </c>
      <c r="B188" s="5">
        <f>+'BRL e USD Chart 99'!F189/USDBRL!D686-1</f>
        <v>0.64252121903712944</v>
      </c>
      <c r="C188" s="5">
        <f t="shared" si="7"/>
        <v>0.64252121903712944</v>
      </c>
      <c r="D188" s="5"/>
      <c r="E188" s="38">
        <f t="shared" si="5"/>
        <v>0.16263388322771447</v>
      </c>
      <c r="F188" s="38">
        <f t="shared" si="6"/>
        <v>0.40330160223217798</v>
      </c>
    </row>
    <row r="189" spans="1:6" x14ac:dyDescent="0.3">
      <c r="A189" s="1">
        <v>40210</v>
      </c>
      <c r="B189" s="5">
        <f>+'BRL e USD Chart 99'!F190/USDBRL!D687-1</f>
        <v>0.59977152659161126</v>
      </c>
      <c r="C189" s="5">
        <f t="shared" si="7"/>
        <v>0.59977152659161126</v>
      </c>
      <c r="D189" s="5"/>
      <c r="E189" s="38">
        <f t="shared" si="5"/>
        <v>0.16263388322771447</v>
      </c>
      <c r="F189" s="38">
        <f t="shared" si="6"/>
        <v>0.41188867570651783</v>
      </c>
    </row>
    <row r="190" spans="1:6" x14ac:dyDescent="0.3">
      <c r="A190" s="1">
        <v>40238</v>
      </c>
      <c r="B190" s="5">
        <f>+'BRL e USD Chart 99'!F191/USDBRL!D688-1</f>
        <v>0.65115421915486627</v>
      </c>
      <c r="C190" s="5">
        <f t="shared" si="7"/>
        <v>0.65115421915486627</v>
      </c>
      <c r="D190" s="5"/>
      <c r="E190" s="38">
        <f t="shared" si="5"/>
        <v>0.16263388322771447</v>
      </c>
      <c r="F190" s="38">
        <f t="shared" si="6"/>
        <v>0.42022427429182019</v>
      </c>
    </row>
    <row r="191" spans="1:6" x14ac:dyDescent="0.3">
      <c r="A191" s="1">
        <v>40269</v>
      </c>
      <c r="B191" s="5">
        <f>+'BRL e USD Chart 99'!F192/USDBRL!D689-1</f>
        <v>0.68817570670396844</v>
      </c>
      <c r="C191" s="5">
        <f t="shared" si="7"/>
        <v>0.68817570670396844</v>
      </c>
      <c r="D191" s="5"/>
      <c r="E191" s="38">
        <f t="shared" si="5"/>
        <v>0.16263388322771447</v>
      </c>
      <c r="F191" s="38">
        <f t="shared" si="6"/>
        <v>0.42924177423717008</v>
      </c>
    </row>
    <row r="192" spans="1:6" x14ac:dyDescent="0.3">
      <c r="A192" s="1">
        <v>40299</v>
      </c>
      <c r="B192" s="5">
        <f>+'BRL e USD Chart 99'!F193/USDBRL!D690-1</f>
        <v>0.63892085585825042</v>
      </c>
      <c r="C192" s="5">
        <f t="shared" si="7"/>
        <v>0.63892085585825042</v>
      </c>
      <c r="D192" s="5"/>
      <c r="E192" s="38">
        <f t="shared" si="5"/>
        <v>0.16263388322771447</v>
      </c>
      <c r="F192" s="38">
        <f t="shared" si="6"/>
        <v>0.43713496342824765</v>
      </c>
    </row>
    <row r="193" spans="1:6" x14ac:dyDescent="0.3">
      <c r="A193" s="1">
        <v>40330</v>
      </c>
      <c r="B193" s="5">
        <f>+'BRL e USD Chart 99'!F194/USDBRL!D691-1</f>
        <v>0.64859238418182641</v>
      </c>
      <c r="C193" s="5">
        <f t="shared" si="7"/>
        <v>0.64859238418182641</v>
      </c>
      <c r="D193" s="5"/>
      <c r="E193" s="38">
        <f t="shared" si="5"/>
        <v>0.16263388322771447</v>
      </c>
      <c r="F193" s="38">
        <f t="shared" si="6"/>
        <v>0.44587402451598329</v>
      </c>
    </row>
    <row r="194" spans="1:6" x14ac:dyDescent="0.3">
      <c r="A194" s="1">
        <v>40360</v>
      </c>
      <c r="B194" s="5">
        <f>+'BRL e USD Chart 99'!F195/USDBRL!D692-1</f>
        <v>0.68314518276130665</v>
      </c>
      <c r="C194" s="5">
        <f t="shared" si="7"/>
        <v>0.68314518276130665</v>
      </c>
      <c r="D194" s="5"/>
      <c r="E194" s="38">
        <f t="shared" si="5"/>
        <v>0.16263388322771447</v>
      </c>
      <c r="F194" s="38">
        <f t="shared" si="6"/>
        <v>0.45619543586816153</v>
      </c>
    </row>
    <row r="195" spans="1:6" x14ac:dyDescent="0.3">
      <c r="A195" s="1">
        <v>40391</v>
      </c>
      <c r="B195" s="5">
        <f>+'BRL e USD Chart 99'!F196/USDBRL!D693-1</f>
        <v>0.68970063904332379</v>
      </c>
      <c r="C195" s="5">
        <f t="shared" si="7"/>
        <v>0.68970063904332379</v>
      </c>
      <c r="D195" s="5"/>
      <c r="E195" s="38">
        <f t="shared" ref="E195:E258" si="8">AVERAGE($C$58:$C$381)</f>
        <v>0.16263388322771447</v>
      </c>
      <c r="F195" s="38">
        <f t="shared" si="6"/>
        <v>0.46605637545951201</v>
      </c>
    </row>
    <row r="196" spans="1:6" x14ac:dyDescent="0.3">
      <c r="A196" s="1">
        <v>40422</v>
      </c>
      <c r="B196" s="5">
        <f>+'BRL e USD Chart 99'!F197/USDBRL!D694-1</f>
        <v>0.73770453957046933</v>
      </c>
      <c r="C196" s="5">
        <f t="shared" si="7"/>
        <v>0.73770453957046933</v>
      </c>
      <c r="D196" s="5"/>
      <c r="E196" s="38">
        <f t="shared" si="8"/>
        <v>0.16263388322771447</v>
      </c>
      <c r="F196" s="38">
        <f t="shared" si="6"/>
        <v>0.47655389954108363</v>
      </c>
    </row>
    <row r="197" spans="1:6" x14ac:dyDescent="0.3">
      <c r="A197" s="1">
        <v>40452</v>
      </c>
      <c r="B197" s="5">
        <f>+'BRL e USD Chart 99'!F198/USDBRL!D695-1</f>
        <v>0.78344936138761367</v>
      </c>
      <c r="C197" s="5">
        <f t="shared" si="7"/>
        <v>0.78344936138761367</v>
      </c>
      <c r="D197" s="5"/>
      <c r="E197" s="38">
        <f t="shared" si="8"/>
        <v>0.16263388322771447</v>
      </c>
      <c r="F197" s="38">
        <f t="shared" si="6"/>
        <v>0.48792798320783881</v>
      </c>
    </row>
    <row r="198" spans="1:6" x14ac:dyDescent="0.3">
      <c r="A198" s="1">
        <v>40483</v>
      </c>
      <c r="B198" s="5">
        <f>+'BRL e USD Chart 99'!F199/USDBRL!D696-1</f>
        <v>0.76696708867928676</v>
      </c>
      <c r="C198" s="5">
        <f t="shared" si="7"/>
        <v>0.76696708867928676</v>
      </c>
      <c r="D198" s="5"/>
      <c r="E198" s="38">
        <f t="shared" si="8"/>
        <v>0.16263388322771447</v>
      </c>
      <c r="F198" s="38">
        <f t="shared" si="6"/>
        <v>0.49854186129625977</v>
      </c>
    </row>
    <row r="199" spans="1:6" x14ac:dyDescent="0.3">
      <c r="A199" s="1">
        <v>40513</v>
      </c>
      <c r="B199" s="5">
        <f>+'BRL e USD Chart 99'!F200/USDBRL!D697-1</f>
        <v>0.79506271774369375</v>
      </c>
      <c r="C199" s="5">
        <f t="shared" si="7"/>
        <v>0.79506271774369375</v>
      </c>
      <c r="D199" s="5"/>
      <c r="E199" s="38">
        <f t="shared" si="8"/>
        <v>0.16263388322771447</v>
      </c>
      <c r="F199" s="38">
        <f t="shared" si="6"/>
        <v>0.50971247592980462</v>
      </c>
    </row>
    <row r="200" spans="1:6" x14ac:dyDescent="0.3">
      <c r="A200" s="1">
        <v>40544</v>
      </c>
      <c r="B200" s="5">
        <f>+'BRL e USD Chart 99'!F201/USDBRL!D698-1</f>
        <v>0.82193219659228656</v>
      </c>
      <c r="C200" s="5">
        <f t="shared" si="7"/>
        <v>0.82193219659228656</v>
      </c>
      <c r="D200" s="5"/>
      <c r="E200" s="38">
        <f t="shared" si="8"/>
        <v>0.16263388322771447</v>
      </c>
      <c r="F200" s="38">
        <f t="shared" si="6"/>
        <v>0.52121399918326183</v>
      </c>
    </row>
    <row r="201" spans="1:6" x14ac:dyDescent="0.3">
      <c r="A201" s="1">
        <v>40575</v>
      </c>
      <c r="B201" s="5">
        <f>+'BRL e USD Chart 99'!F202/USDBRL!D699-1</f>
        <v>0.83598272311800437</v>
      </c>
      <c r="C201" s="5">
        <f t="shared" si="7"/>
        <v>0.83598272311800437</v>
      </c>
      <c r="D201" s="5"/>
      <c r="E201" s="38">
        <f t="shared" si="8"/>
        <v>0.16263388322771447</v>
      </c>
      <c r="F201" s="38">
        <f t="shared" si="6"/>
        <v>0.53285630603119105</v>
      </c>
    </row>
    <row r="202" spans="1:6" x14ac:dyDescent="0.3">
      <c r="A202" s="1">
        <v>40603</v>
      </c>
      <c r="B202" s="5">
        <f>+'BRL e USD Chart 99'!F203/USDBRL!D700-1</f>
        <v>0.83983622451243467</v>
      </c>
      <c r="C202" s="5">
        <f t="shared" si="7"/>
        <v>0.83983622451243467</v>
      </c>
      <c r="D202" s="5"/>
      <c r="E202" s="38">
        <f t="shared" si="8"/>
        <v>0.16263388322771447</v>
      </c>
      <c r="F202" s="38">
        <f t="shared" si="6"/>
        <v>0.54410202504090366</v>
      </c>
    </row>
    <row r="203" spans="1:6" x14ac:dyDescent="0.3">
      <c r="A203" s="1">
        <v>40634</v>
      </c>
      <c r="B203" s="5">
        <f>+'BRL e USD Chart 99'!F204/USDBRL!D701-1</f>
        <v>0.93031227996034849</v>
      </c>
      <c r="C203" s="5">
        <f t="shared" si="7"/>
        <v>0.93031227996034849</v>
      </c>
      <c r="D203" s="5"/>
      <c r="E203" s="38">
        <f t="shared" si="8"/>
        <v>0.16263388322771447</v>
      </c>
      <c r="F203" s="38">
        <f t="shared" si="6"/>
        <v>0.55721664947735328</v>
      </c>
    </row>
    <row r="204" spans="1:6" x14ac:dyDescent="0.3">
      <c r="A204" s="1">
        <v>40664</v>
      </c>
      <c r="B204" s="5">
        <f>+'BRL e USD Chart 99'!F205/USDBRL!D702-1</f>
        <v>0.89823327816393195</v>
      </c>
      <c r="C204" s="5">
        <f t="shared" si="7"/>
        <v>0.89823327816393195</v>
      </c>
      <c r="D204" s="5"/>
      <c r="E204" s="38">
        <f t="shared" si="8"/>
        <v>0.16263388322771447</v>
      </c>
      <c r="F204" s="38">
        <f t="shared" si="6"/>
        <v>0.56904245256626085</v>
      </c>
    </row>
    <row r="205" spans="1:6" x14ac:dyDescent="0.3">
      <c r="A205" s="1">
        <v>40695</v>
      </c>
      <c r="B205" s="5">
        <f>+'BRL e USD Chart 99'!F206/USDBRL!D703-1</f>
        <v>0.9328332038054632</v>
      </c>
      <c r="C205" s="5">
        <f t="shared" si="7"/>
        <v>0.9328332038054632</v>
      </c>
      <c r="D205" s="5"/>
      <c r="E205" s="38">
        <f t="shared" si="8"/>
        <v>0.16263388322771447</v>
      </c>
      <c r="F205" s="38">
        <f t="shared" si="6"/>
        <v>0.58098398438544008</v>
      </c>
    </row>
    <row r="206" spans="1:6" x14ac:dyDescent="0.3">
      <c r="A206" s="1">
        <v>40725</v>
      </c>
      <c r="B206" s="5">
        <f>+'BRL e USD Chart 99'!F207/USDBRL!D704-1</f>
        <v>0.96452815747719911</v>
      </c>
      <c r="C206" s="5">
        <f t="shared" si="7"/>
        <v>0.96452815747719911</v>
      </c>
      <c r="D206" s="5"/>
      <c r="E206" s="38">
        <f t="shared" si="8"/>
        <v>0.16263388322771447</v>
      </c>
      <c r="F206" s="38">
        <f t="shared" si="6"/>
        <v>0.59284446088437681</v>
      </c>
    </row>
    <row r="207" spans="1:6" x14ac:dyDescent="0.3">
      <c r="A207" s="1">
        <v>40756</v>
      </c>
      <c r="B207" s="5">
        <f>+'BRL e USD Chart 99'!F208/USDBRL!D705-1</f>
        <v>0.92220103142239829</v>
      </c>
      <c r="C207" s="5">
        <f t="shared" si="7"/>
        <v>0.92220103142239829</v>
      </c>
      <c r="D207" s="5"/>
      <c r="E207" s="38">
        <f t="shared" si="8"/>
        <v>0.16263388322771447</v>
      </c>
      <c r="F207" s="38">
        <f t="shared" si="6"/>
        <v>0.60303520052852055</v>
      </c>
    </row>
    <row r="208" spans="1:6" x14ac:dyDescent="0.3">
      <c r="A208" s="1">
        <v>40787</v>
      </c>
      <c r="B208" s="5">
        <f>+'BRL e USD Chart 99'!F209/USDBRL!D706-1</f>
        <v>0.76360568963809139</v>
      </c>
      <c r="C208" s="5">
        <f t="shared" si="7"/>
        <v>0.76360568963809139</v>
      </c>
      <c r="D208" s="5"/>
      <c r="E208" s="38">
        <f t="shared" si="8"/>
        <v>0.16263388322771447</v>
      </c>
      <c r="F208" s="38">
        <f t="shared" si="6"/>
        <v>0.61102950777923404</v>
      </c>
    </row>
    <row r="209" spans="1:6" x14ac:dyDescent="0.3">
      <c r="A209" s="1">
        <v>40817</v>
      </c>
      <c r="B209" s="5">
        <f>+'BRL e USD Chart 99'!F210/USDBRL!D707-1</f>
        <v>0.75231739028440558</v>
      </c>
      <c r="C209" s="5">
        <f t="shared" si="7"/>
        <v>0.75231739028440558</v>
      </c>
      <c r="D209" s="5"/>
      <c r="E209" s="38">
        <f t="shared" si="8"/>
        <v>0.16263388322771447</v>
      </c>
      <c r="F209" s="38">
        <f t="shared" si="6"/>
        <v>0.61782277832831856</v>
      </c>
    </row>
    <row r="210" spans="1:6" x14ac:dyDescent="0.3">
      <c r="A210" s="1">
        <v>40848</v>
      </c>
      <c r="B210" s="5">
        <f>+'BRL e USD Chart 99'!F211/USDBRL!D708-1</f>
        <v>0.74381662224125478</v>
      </c>
      <c r="C210" s="5">
        <f t="shared" si="7"/>
        <v>0.74381662224125478</v>
      </c>
      <c r="D210" s="5"/>
      <c r="E210" s="38">
        <f t="shared" si="8"/>
        <v>0.16263388322771447</v>
      </c>
      <c r="F210" s="38">
        <f t="shared" si="6"/>
        <v>0.62282845557764566</v>
      </c>
    </row>
    <row r="211" spans="1:6" x14ac:dyDescent="0.3">
      <c r="A211" s="1">
        <v>40878</v>
      </c>
      <c r="B211" s="5">
        <f>+'BRL e USD Chart 99'!F212/USDBRL!D709-1</f>
        <v>0.71212314437071167</v>
      </c>
      <c r="C211" s="5">
        <f t="shared" si="7"/>
        <v>0.71212314437071167</v>
      </c>
      <c r="D211" s="5"/>
      <c r="E211" s="38">
        <f t="shared" si="8"/>
        <v>0.16263388322771447</v>
      </c>
      <c r="F211" s="38">
        <f t="shared" si="6"/>
        <v>0.62672721374553642</v>
      </c>
    </row>
    <row r="212" spans="1:6" x14ac:dyDescent="0.3">
      <c r="A212" s="1">
        <v>40909</v>
      </c>
      <c r="B212" s="5">
        <f>+'BRL e USD Chart 99'!F213/USDBRL!D710-1</f>
        <v>0.75914883421344603</v>
      </c>
      <c r="C212" s="5">
        <f t="shared" si="7"/>
        <v>0.75914883421344603</v>
      </c>
      <c r="D212" s="5"/>
      <c r="E212" s="38">
        <f t="shared" si="8"/>
        <v>0.16263388322771447</v>
      </c>
      <c r="F212" s="38">
        <f t="shared" si="6"/>
        <v>0.63163793375263488</v>
      </c>
    </row>
    <row r="213" spans="1:6" x14ac:dyDescent="0.3">
      <c r="A213" s="1">
        <v>40940</v>
      </c>
      <c r="B213" s="5">
        <f>+'BRL e USD Chart 99'!F214/USDBRL!D711-1</f>
        <v>0.83199935536123326</v>
      </c>
      <c r="C213" s="5">
        <f t="shared" si="7"/>
        <v>0.83199935536123326</v>
      </c>
      <c r="D213" s="5"/>
      <c r="E213" s="38">
        <f t="shared" si="8"/>
        <v>0.16263388322771447</v>
      </c>
      <c r="F213" s="38">
        <f t="shared" si="6"/>
        <v>0.63779432507628031</v>
      </c>
    </row>
    <row r="214" spans="1:6" x14ac:dyDescent="0.3">
      <c r="A214" s="1">
        <v>40969</v>
      </c>
      <c r="B214" s="5">
        <f>+'BRL e USD Chart 99'!F215/USDBRL!D712-1</f>
        <v>0.74518846009347506</v>
      </c>
      <c r="C214" s="5">
        <f t="shared" si="7"/>
        <v>0.74518846009347506</v>
      </c>
      <c r="D214" s="5"/>
      <c r="E214" s="38">
        <f t="shared" si="8"/>
        <v>0.16263388322771447</v>
      </c>
      <c r="F214" s="38">
        <f t="shared" si="6"/>
        <v>0.64131532373054434</v>
      </c>
    </row>
    <row r="215" spans="1:6" x14ac:dyDescent="0.3">
      <c r="A215" s="1">
        <v>41000</v>
      </c>
      <c r="B215" s="5">
        <f>+'BRL e USD Chart 99'!F216/USDBRL!D713-1</f>
        <v>0.69610737919954602</v>
      </c>
      <c r="C215" s="5">
        <f t="shared" si="7"/>
        <v>0.69610737919954602</v>
      </c>
      <c r="D215" s="5"/>
      <c r="E215" s="38">
        <f t="shared" si="8"/>
        <v>0.16263388322771447</v>
      </c>
      <c r="F215" s="38">
        <f t="shared" si="6"/>
        <v>0.64357743616017726</v>
      </c>
    </row>
    <row r="216" spans="1:6" x14ac:dyDescent="0.3">
      <c r="A216" s="1">
        <v>41030</v>
      </c>
      <c r="B216" s="5">
        <f>+'BRL e USD Chart 99'!F217/USDBRL!D714-1</f>
        <v>0.58974401309894264</v>
      </c>
      <c r="C216" s="5">
        <f t="shared" si="7"/>
        <v>0.58974401309894264</v>
      </c>
      <c r="D216" s="5"/>
      <c r="E216" s="38">
        <f t="shared" si="8"/>
        <v>0.16263388322771447</v>
      </c>
      <c r="F216" s="38">
        <f t="shared" si="6"/>
        <v>0.6433414966101918</v>
      </c>
    </row>
    <row r="217" spans="1:6" x14ac:dyDescent="0.3">
      <c r="A217" s="1">
        <v>41061</v>
      </c>
      <c r="B217" s="5">
        <f>+'BRL e USD Chart 99'!F218/USDBRL!D715-1</f>
        <v>0.54548431031864975</v>
      </c>
      <c r="C217" s="5">
        <f t="shared" si="7"/>
        <v>0.54548431031864975</v>
      </c>
      <c r="D217" s="5"/>
      <c r="E217" s="38">
        <f t="shared" si="8"/>
        <v>0.16263388322771447</v>
      </c>
      <c r="F217" s="38">
        <f t="shared" si="6"/>
        <v>0.64159678461733827</v>
      </c>
    </row>
    <row r="218" spans="1:6" x14ac:dyDescent="0.3">
      <c r="A218" s="1">
        <v>41091</v>
      </c>
      <c r="B218" s="5">
        <f>+'BRL e USD Chart 99'!F219/USDBRL!D716-1</f>
        <v>0.56777782911412733</v>
      </c>
      <c r="C218" s="5">
        <f t="shared" si="7"/>
        <v>0.56777782911412733</v>
      </c>
      <c r="D218" s="5"/>
      <c r="E218" s="38">
        <f t="shared" si="8"/>
        <v>0.16263388322771447</v>
      </c>
      <c r="F218" s="38">
        <f t="shared" si="6"/>
        <v>0.63957110021184305</v>
      </c>
    </row>
    <row r="219" spans="1:6" x14ac:dyDescent="0.3">
      <c r="A219" s="1">
        <v>41122</v>
      </c>
      <c r="B219" s="5">
        <f>+'BRL e USD Chart 99'!F220/USDBRL!D717-1</f>
        <v>0.56644402520625592</v>
      </c>
      <c r="C219" s="5">
        <f t="shared" si="7"/>
        <v>0.56644402520625592</v>
      </c>
      <c r="D219" s="5"/>
      <c r="E219" s="38">
        <f t="shared" si="8"/>
        <v>0.16263388322771447</v>
      </c>
      <c r="F219" s="38">
        <f t="shared" si="6"/>
        <v>0.63689898561403446</v>
      </c>
    </row>
    <row r="220" spans="1:6" x14ac:dyDescent="0.3">
      <c r="A220" s="1">
        <v>41153</v>
      </c>
      <c r="B220" s="5">
        <f>+'BRL e USD Chart 99'!F221/USDBRL!D718-1</f>
        <v>0.56915693900541187</v>
      </c>
      <c r="C220" s="5">
        <f t="shared" si="7"/>
        <v>0.56915693900541187</v>
      </c>
      <c r="D220" s="5"/>
      <c r="E220" s="38">
        <f t="shared" si="8"/>
        <v>0.16263388322771447</v>
      </c>
      <c r="F220" s="38">
        <f t="shared" si="6"/>
        <v>0.63456029444354567</v>
      </c>
    </row>
    <row r="221" spans="1:6" x14ac:dyDescent="0.3">
      <c r="A221" s="1">
        <v>41183</v>
      </c>
      <c r="B221" s="5">
        <f>+'BRL e USD Chart 99'!F222/USDBRL!D719-1</f>
        <v>0.57705396068910564</v>
      </c>
      <c r="C221" s="5">
        <f t="shared" si="7"/>
        <v>0.57705396068910564</v>
      </c>
      <c r="D221" s="5"/>
      <c r="E221" s="38">
        <f t="shared" si="8"/>
        <v>0.16263388322771447</v>
      </c>
      <c r="F221" s="38">
        <f t="shared" si="6"/>
        <v>0.63581221719259984</v>
      </c>
    </row>
    <row r="222" spans="1:6" x14ac:dyDescent="0.3">
      <c r="A222" s="1">
        <v>41214</v>
      </c>
      <c r="B222" s="5">
        <f>+'BRL e USD Chart 99'!F223/USDBRL!D720-1</f>
        <v>0.56460514386967642</v>
      </c>
      <c r="C222" s="5">
        <f t="shared" si="7"/>
        <v>0.56460514386967642</v>
      </c>
      <c r="D222" s="5"/>
      <c r="E222" s="38">
        <f t="shared" si="8"/>
        <v>0.16263388322771447</v>
      </c>
      <c r="F222" s="38">
        <f t="shared" si="6"/>
        <v>0.64172844317043121</v>
      </c>
    </row>
    <row r="223" spans="1:6" x14ac:dyDescent="0.3">
      <c r="A223" s="1">
        <v>41244</v>
      </c>
      <c r="B223" s="5">
        <f>+'BRL e USD Chart 99'!F224/USDBRL!D721-1</f>
        <v>0.57660697816263351</v>
      </c>
      <c r="C223" s="5">
        <f t="shared" si="7"/>
        <v>0.57660697816263351</v>
      </c>
      <c r="D223" s="5"/>
      <c r="E223" s="38">
        <f t="shared" si="8"/>
        <v>0.16263388322771447</v>
      </c>
      <c r="F223" s="38">
        <f t="shared" si="6"/>
        <v>0.64838448967355833</v>
      </c>
    </row>
    <row r="224" spans="1:6" x14ac:dyDescent="0.3">
      <c r="A224" s="1">
        <v>41275</v>
      </c>
      <c r="B224" s="5">
        <f>+'BRL e USD Chart 99'!F225/USDBRL!D722-1</f>
        <v>0.61927095599032289</v>
      </c>
      <c r="C224" s="5">
        <f t="shared" si="7"/>
        <v>0.61927095599032289</v>
      </c>
      <c r="D224" s="5"/>
      <c r="E224" s="38">
        <f t="shared" si="8"/>
        <v>0.16263388322771447</v>
      </c>
      <c r="F224" s="38">
        <f t="shared" si="6"/>
        <v>0.65695199022166451</v>
      </c>
    </row>
    <row r="225" spans="1:6" x14ac:dyDescent="0.3">
      <c r="A225" s="1">
        <v>41306</v>
      </c>
      <c r="B225" s="5">
        <f>+'BRL e USD Chart 99'!F226/USDBRL!D723-1</f>
        <v>0.66511838917919586</v>
      </c>
      <c r="C225" s="5">
        <f t="shared" si="7"/>
        <v>0.66511838917919586</v>
      </c>
      <c r="D225" s="5"/>
      <c r="E225" s="38">
        <f t="shared" si="8"/>
        <v>0.16263388322771447</v>
      </c>
      <c r="F225" s="38">
        <f t="shared" si="6"/>
        <v>0.66551733707388128</v>
      </c>
    </row>
    <row r="226" spans="1:6" x14ac:dyDescent="0.3">
      <c r="A226" s="1">
        <v>41334</v>
      </c>
      <c r="B226" s="5">
        <f>+'BRL e USD Chart 99'!F227/USDBRL!D724-1</f>
        <v>0.66102298027044437</v>
      </c>
      <c r="C226" s="5">
        <f t="shared" si="7"/>
        <v>0.66102298027044437</v>
      </c>
      <c r="D226" s="5"/>
      <c r="E226" s="38">
        <f t="shared" si="8"/>
        <v>0.16263388322771447</v>
      </c>
      <c r="F226" s="38">
        <f t="shared" si="6"/>
        <v>0.6740792691653279</v>
      </c>
    </row>
    <row r="227" spans="1:6" x14ac:dyDescent="0.3">
      <c r="A227" s="1">
        <v>41365</v>
      </c>
      <c r="B227" s="5">
        <f>+'BRL e USD Chart 99'!F228/USDBRL!D725-1</f>
        <v>0.65401515841830915</v>
      </c>
      <c r="C227" s="5">
        <f t="shared" si="7"/>
        <v>0.65401515841830915</v>
      </c>
      <c r="D227" s="5"/>
      <c r="E227" s="38">
        <f t="shared" si="8"/>
        <v>0.16263388322771447</v>
      </c>
      <c r="F227" s="38">
        <f t="shared" si="6"/>
        <v>0.68251345779494166</v>
      </c>
    </row>
    <row r="228" spans="1:6" x14ac:dyDescent="0.3">
      <c r="A228" s="1">
        <v>41395</v>
      </c>
      <c r="B228" s="5">
        <f>+'BRL e USD Chart 99'!F229/USDBRL!D726-1</f>
        <v>0.62969471964276003</v>
      </c>
      <c r="C228" s="5">
        <f t="shared" si="7"/>
        <v>0.62969471964276003</v>
      </c>
      <c r="D228" s="5"/>
      <c r="E228" s="38">
        <f t="shared" si="8"/>
        <v>0.16263388322771447</v>
      </c>
      <c r="F228" s="38">
        <f t="shared" si="6"/>
        <v>0.68914181088884507</v>
      </c>
    </row>
    <row r="229" spans="1:6" x14ac:dyDescent="0.3">
      <c r="A229" s="1">
        <v>41426</v>
      </c>
      <c r="B229" s="5">
        <f>+'BRL e USD Chart 99'!F230/USDBRL!D727-1</f>
        <v>0.52647268884664422</v>
      </c>
      <c r="C229" s="5">
        <f t="shared" si="7"/>
        <v>0.52647268884664422</v>
      </c>
      <c r="D229" s="5"/>
      <c r="E229" s="38">
        <f t="shared" si="8"/>
        <v>0.16263388322771447</v>
      </c>
      <c r="F229" s="38">
        <f t="shared" si="6"/>
        <v>0.69171664518550724</v>
      </c>
    </row>
    <row r="230" spans="1:6" x14ac:dyDescent="0.3">
      <c r="A230" s="1">
        <v>41456</v>
      </c>
      <c r="B230" s="5">
        <f>+'BRL e USD Chart 99'!F231/USDBRL!D728-1</f>
        <v>0.473228021324402</v>
      </c>
      <c r="C230" s="5">
        <f t="shared" si="7"/>
        <v>0.473228021324402</v>
      </c>
      <c r="D230" s="5"/>
      <c r="E230" s="38">
        <f t="shared" si="8"/>
        <v>0.16263388322771447</v>
      </c>
      <c r="F230" s="38">
        <f t="shared" si="6"/>
        <v>0.69184630039323836</v>
      </c>
    </row>
    <row r="231" spans="1:6" x14ac:dyDescent="0.3">
      <c r="A231" s="1">
        <v>41487</v>
      </c>
      <c r="B231" s="5">
        <f>+'BRL e USD Chart 99'!F232/USDBRL!D729-1</f>
        <v>0.42001124320225025</v>
      </c>
      <c r="C231" s="5">
        <f t="shared" si="7"/>
        <v>0.42001124320225025</v>
      </c>
      <c r="D231" s="5"/>
      <c r="E231" s="38">
        <f t="shared" si="8"/>
        <v>0.16263388322771447</v>
      </c>
      <c r="F231" s="38">
        <f t="shared" si="6"/>
        <v>0.6904329349502214</v>
      </c>
    </row>
    <row r="232" spans="1:6" x14ac:dyDescent="0.3">
      <c r="A232" s="1">
        <v>41518</v>
      </c>
      <c r="B232" s="5">
        <f>+'BRL e USD Chart 99'!F233/USDBRL!D730-1</f>
        <v>0.46655208979107221</v>
      </c>
      <c r="C232" s="5">
        <f t="shared" si="7"/>
        <v>0.46655208979107221</v>
      </c>
      <c r="D232" s="5"/>
      <c r="E232" s="38">
        <f t="shared" si="8"/>
        <v>0.16263388322771447</v>
      </c>
      <c r="F232" s="38">
        <f t="shared" si="6"/>
        <v>0.68854712888632064</v>
      </c>
    </row>
    <row r="233" spans="1:6" x14ac:dyDescent="0.3">
      <c r="A233" s="1">
        <v>41548</v>
      </c>
      <c r="B233" s="5">
        <f>+'BRL e USD Chart 99'!F234/USDBRL!D731-1</f>
        <v>0.53366029131808546</v>
      </c>
      <c r="C233" s="5">
        <f t="shared" si="7"/>
        <v>0.53366029131808546</v>
      </c>
      <c r="D233" s="5"/>
      <c r="E233" s="38">
        <f t="shared" si="8"/>
        <v>0.16263388322771447</v>
      </c>
      <c r="F233" s="38">
        <f t="shared" si="6"/>
        <v>0.68750929078991208</v>
      </c>
    </row>
    <row r="234" spans="1:6" x14ac:dyDescent="0.3">
      <c r="A234" s="1">
        <v>41579</v>
      </c>
      <c r="B234" s="5">
        <f>+'BRL e USD Chart 99'!F235/USDBRL!D732-1</f>
        <v>0.47369024618086431</v>
      </c>
      <c r="C234" s="5">
        <f t="shared" si="7"/>
        <v>0.47369024618086431</v>
      </c>
      <c r="D234" s="5"/>
      <c r="E234" s="38">
        <f t="shared" si="8"/>
        <v>0.16263388322771447</v>
      </c>
      <c r="F234" s="38">
        <f t="shared" si="6"/>
        <v>0.6836382708708878</v>
      </c>
    </row>
    <row r="235" spans="1:6" x14ac:dyDescent="0.3">
      <c r="A235" s="1">
        <v>41609</v>
      </c>
      <c r="B235" s="5">
        <f>+'BRL e USD Chart 99'!F236/USDBRL!D733-1</f>
        <v>0.45544472678354442</v>
      </c>
      <c r="C235" s="5">
        <f t="shared" si="7"/>
        <v>0.45544472678354442</v>
      </c>
      <c r="D235" s="5"/>
      <c r="E235" s="38">
        <f t="shared" si="8"/>
        <v>0.16263388322771447</v>
      </c>
      <c r="F235" s="38">
        <f t="shared" ref="F235:F298" si="9">AVERAGE(B187:B235)</f>
        <v>0.67908889590146948</v>
      </c>
    </row>
    <row r="236" spans="1:6" x14ac:dyDescent="0.3">
      <c r="A236" s="1">
        <v>41640</v>
      </c>
      <c r="B236" s="5">
        <f>+'BRL e USD Chart 99'!F237/USDBRL!D734-1</f>
        <v>0.4375422902141668</v>
      </c>
      <c r="C236" s="5">
        <f t="shared" si="7"/>
        <v>0.4375422902141668</v>
      </c>
      <c r="D236" s="5"/>
      <c r="E236" s="38">
        <f t="shared" si="8"/>
        <v>0.16263388322771447</v>
      </c>
      <c r="F236" s="38">
        <f t="shared" si="9"/>
        <v>0.67444751860805019</v>
      </c>
    </row>
    <row r="237" spans="1:6" x14ac:dyDescent="0.3">
      <c r="A237" s="1">
        <v>41671</v>
      </c>
      <c r="B237" s="5">
        <f>+'BRL e USD Chart 99'!F238/USDBRL!D735-1</f>
        <v>0.43979078669046756</v>
      </c>
      <c r="C237" s="5">
        <f t="shared" si="7"/>
        <v>0.43979078669046756</v>
      </c>
      <c r="D237" s="5"/>
      <c r="E237" s="38">
        <f t="shared" si="8"/>
        <v>0.16263388322771447</v>
      </c>
      <c r="F237" s="38">
        <f t="shared" si="9"/>
        <v>0.67031016284587308</v>
      </c>
    </row>
    <row r="238" spans="1:6" x14ac:dyDescent="0.3">
      <c r="A238" s="1">
        <v>41699</v>
      </c>
      <c r="B238" s="5">
        <f>+'BRL e USD Chart 99'!F239/USDBRL!D736-1</f>
        <v>0.47853622378431382</v>
      </c>
      <c r="C238" s="5">
        <f t="shared" si="7"/>
        <v>0.47853622378431382</v>
      </c>
      <c r="D238" s="5"/>
      <c r="E238" s="38">
        <f t="shared" si="8"/>
        <v>0.16263388322771447</v>
      </c>
      <c r="F238" s="38">
        <f t="shared" si="9"/>
        <v>0.66783597299266317</v>
      </c>
    </row>
    <row r="239" spans="1:6" x14ac:dyDescent="0.3">
      <c r="A239" s="1">
        <v>41730</v>
      </c>
      <c r="B239" s="5">
        <f>+'BRL e USD Chart 99'!F240/USDBRL!D737-1</f>
        <v>0.54698114316261415</v>
      </c>
      <c r="C239" s="5">
        <f t="shared" si="7"/>
        <v>0.54698114316261415</v>
      </c>
      <c r="D239" s="5"/>
      <c r="E239" s="38">
        <f t="shared" si="8"/>
        <v>0.16263388322771447</v>
      </c>
      <c r="F239" s="38">
        <f t="shared" si="9"/>
        <v>0.66570999184996404</v>
      </c>
    </row>
    <row r="240" spans="1:6" x14ac:dyDescent="0.3">
      <c r="A240" s="1">
        <v>41760</v>
      </c>
      <c r="B240" s="5">
        <f>+'BRL e USD Chart 99'!F241/USDBRL!D738-1</f>
        <v>0.55502066654981874</v>
      </c>
      <c r="C240" s="5">
        <f t="shared" si="7"/>
        <v>0.55502066654981874</v>
      </c>
      <c r="D240" s="5"/>
      <c r="E240" s="38">
        <f t="shared" si="8"/>
        <v>0.16263388322771447</v>
      </c>
      <c r="F240" s="38">
        <f t="shared" si="9"/>
        <v>0.66299254205089975</v>
      </c>
    </row>
    <row r="241" spans="1:6" x14ac:dyDescent="0.3">
      <c r="A241" s="1">
        <v>41791</v>
      </c>
      <c r="B241" s="5">
        <f>+'BRL e USD Chart 99'!F242/USDBRL!D739-1</f>
        <v>0.55104295262575609</v>
      </c>
      <c r="C241" s="5">
        <f t="shared" si="7"/>
        <v>0.55104295262575609</v>
      </c>
      <c r="D241" s="5"/>
      <c r="E241" s="38">
        <f t="shared" si="8"/>
        <v>0.16263388322771447</v>
      </c>
      <c r="F241" s="38">
        <f t="shared" si="9"/>
        <v>0.6611991154543182</v>
      </c>
    </row>
    <row r="242" spans="1:6" x14ac:dyDescent="0.3">
      <c r="A242" s="1">
        <v>41821</v>
      </c>
      <c r="B242" s="5">
        <f>+'BRL e USD Chart 99'!F243/USDBRL!D740-1</f>
        <v>0.55879957596990515</v>
      </c>
      <c r="C242" s="5">
        <f t="shared" si="7"/>
        <v>0.55879957596990515</v>
      </c>
      <c r="D242" s="5"/>
      <c r="E242" s="38">
        <f t="shared" si="8"/>
        <v>0.16263388322771447</v>
      </c>
      <c r="F242" s="38">
        <f t="shared" si="9"/>
        <v>0.65936660916427914</v>
      </c>
    </row>
    <row r="243" spans="1:6" x14ac:dyDescent="0.3">
      <c r="A243" s="1">
        <v>41852</v>
      </c>
      <c r="B243" s="5">
        <f>+'BRL e USD Chart 99'!F244/USDBRL!D741-1</f>
        <v>0.53278916592668146</v>
      </c>
      <c r="C243" s="5">
        <f t="shared" si="7"/>
        <v>0.53278916592668146</v>
      </c>
      <c r="D243" s="5"/>
      <c r="E243" s="38">
        <f t="shared" si="8"/>
        <v>0.16263388322771447</v>
      </c>
      <c r="F243" s="38">
        <f t="shared" si="9"/>
        <v>0.65629811902479684</v>
      </c>
    </row>
    <row r="244" spans="1:6" x14ac:dyDescent="0.3">
      <c r="A244" s="1">
        <v>41883</v>
      </c>
      <c r="B244" s="5">
        <f>+'BRL e USD Chart 99'!F245/USDBRL!D742-1</f>
        <v>0.49863613809649965</v>
      </c>
      <c r="C244" s="5">
        <f t="shared" si="7"/>
        <v>0.49863613809649965</v>
      </c>
      <c r="D244" s="5"/>
      <c r="E244" s="38">
        <f t="shared" si="8"/>
        <v>0.16263388322771447</v>
      </c>
      <c r="F244" s="38">
        <f t="shared" si="9"/>
        <v>0.65239884349526989</v>
      </c>
    </row>
    <row r="245" spans="1:6" x14ac:dyDescent="0.3">
      <c r="A245" s="1">
        <v>41913</v>
      </c>
      <c r="B245" s="5">
        <f>+'BRL e USD Chart 99'!F246/USDBRL!D743-1</f>
        <v>0.4374308179991333</v>
      </c>
      <c r="C245" s="5">
        <f t="shared" si="7"/>
        <v>0.4374308179991333</v>
      </c>
      <c r="D245" s="5"/>
      <c r="E245" s="38">
        <f t="shared" si="8"/>
        <v>0.16263388322771447</v>
      </c>
      <c r="F245" s="38">
        <f t="shared" si="9"/>
        <v>0.64627080836116091</v>
      </c>
    </row>
    <row r="246" spans="1:6" x14ac:dyDescent="0.3">
      <c r="A246" s="1">
        <v>41944</v>
      </c>
      <c r="B246" s="5">
        <f>+'BRL e USD Chart 99'!F247/USDBRL!D744-1</f>
        <v>0.3945981777934342</v>
      </c>
      <c r="C246" s="5">
        <f t="shared" si="7"/>
        <v>0.3945981777934342</v>
      </c>
      <c r="D246" s="5"/>
      <c r="E246" s="38">
        <f t="shared" si="8"/>
        <v>0.16263388322771447</v>
      </c>
      <c r="F246" s="38">
        <f t="shared" si="9"/>
        <v>0.6383350699204634</v>
      </c>
    </row>
    <row r="247" spans="1:6" x14ac:dyDescent="0.3">
      <c r="A247" s="1">
        <v>41974</v>
      </c>
      <c r="B247" s="5">
        <f>+'BRL e USD Chart 99'!F248/USDBRL!D745-1</f>
        <v>0.36663647114560849</v>
      </c>
      <c r="C247" s="5">
        <f t="shared" si="7"/>
        <v>0.36663647114560849</v>
      </c>
      <c r="D247" s="5"/>
      <c r="E247" s="38">
        <f t="shared" si="8"/>
        <v>0.16263388322771447</v>
      </c>
      <c r="F247" s="38">
        <f t="shared" si="9"/>
        <v>0.63016505731773531</v>
      </c>
    </row>
    <row r="248" spans="1:6" x14ac:dyDescent="0.3">
      <c r="A248" s="1">
        <v>42005</v>
      </c>
      <c r="B248" s="5">
        <f>+'BRL e USD Chart 99'!F249/USDBRL!D746-1</f>
        <v>0.39279644338931319</v>
      </c>
      <c r="C248" s="5">
        <f t="shared" si="7"/>
        <v>0.39279644338931319</v>
      </c>
      <c r="D248" s="5"/>
      <c r="E248" s="38">
        <f t="shared" si="8"/>
        <v>0.16263388322771447</v>
      </c>
      <c r="F248" s="38">
        <f t="shared" si="9"/>
        <v>0.62195554151458454</v>
      </c>
    </row>
    <row r="249" spans="1:6" x14ac:dyDescent="0.3">
      <c r="A249" s="1">
        <v>42036</v>
      </c>
      <c r="B249" s="5">
        <f>+'BRL e USD Chart 99'!F250/USDBRL!D747-1</f>
        <v>0.31239120417505384</v>
      </c>
      <c r="C249" s="5">
        <f t="shared" si="7"/>
        <v>0.31239120417505384</v>
      </c>
      <c r="D249" s="5"/>
      <c r="E249" s="38">
        <f t="shared" si="8"/>
        <v>0.16263388322771447</v>
      </c>
      <c r="F249" s="38">
        <f t="shared" si="9"/>
        <v>0.61155674575096752</v>
      </c>
    </row>
    <row r="250" spans="1:6" x14ac:dyDescent="0.3">
      <c r="A250" s="1">
        <v>42064</v>
      </c>
      <c r="B250" s="5">
        <f>+'BRL e USD Chart 99'!F251/USDBRL!D748-1</f>
        <v>0.18727561304062457</v>
      </c>
      <c r="C250" s="5">
        <f t="shared" si="7"/>
        <v>0.18727561304062457</v>
      </c>
      <c r="D250" s="5"/>
      <c r="E250" s="38">
        <f t="shared" si="8"/>
        <v>0.16263388322771447</v>
      </c>
      <c r="F250" s="38">
        <f t="shared" si="9"/>
        <v>0.59831782513714338</v>
      </c>
    </row>
    <row r="251" spans="1:6" x14ac:dyDescent="0.3">
      <c r="A251" s="1">
        <v>42095</v>
      </c>
      <c r="B251" s="5">
        <f>+'BRL e USD Chart 99'!F252/USDBRL!D749-1</f>
        <v>0.23063697530520422</v>
      </c>
      <c r="C251" s="5">
        <f t="shared" ref="C251:C314" si="10">+B251</f>
        <v>0.23063697530520422</v>
      </c>
      <c r="D251" s="5"/>
      <c r="E251" s="38">
        <f t="shared" si="8"/>
        <v>0.16263388322771447</v>
      </c>
      <c r="F251" s="38">
        <f t="shared" si="9"/>
        <v>0.58588518739822038</v>
      </c>
    </row>
    <row r="252" spans="1:6" x14ac:dyDescent="0.3">
      <c r="A252" s="1">
        <v>42125</v>
      </c>
      <c r="B252" s="5">
        <f>+'BRL e USD Chart 99'!F253/USDBRL!D750-1</f>
        <v>0.22642568381030159</v>
      </c>
      <c r="C252" s="5">
        <f t="shared" si="10"/>
        <v>0.22642568381030159</v>
      </c>
      <c r="D252" s="5"/>
      <c r="E252" s="38">
        <f t="shared" si="8"/>
        <v>0.16263388322771447</v>
      </c>
      <c r="F252" s="38">
        <f t="shared" si="9"/>
        <v>0.57152015482372964</v>
      </c>
    </row>
    <row r="253" spans="1:6" x14ac:dyDescent="0.3">
      <c r="A253" s="1">
        <v>42156</v>
      </c>
      <c r="B253" s="5">
        <f>+'BRL e USD Chart 99'!F254/USDBRL!D751-1</f>
        <v>0.21047225568794214</v>
      </c>
      <c r="C253" s="5">
        <f t="shared" si="10"/>
        <v>0.21047225568794214</v>
      </c>
      <c r="D253" s="5"/>
      <c r="E253" s="38">
        <f t="shared" si="8"/>
        <v>0.16263388322771447</v>
      </c>
      <c r="F253" s="38">
        <f t="shared" si="9"/>
        <v>0.55748421558952577</v>
      </c>
    </row>
    <row r="254" spans="1:6" x14ac:dyDescent="0.3">
      <c r="A254" s="1">
        <v>42186</v>
      </c>
      <c r="B254" s="5">
        <f>+'BRL e USD Chart 99'!F255/USDBRL!D752-1</f>
        <v>0.17587632160879263</v>
      </c>
      <c r="C254" s="5">
        <f t="shared" si="10"/>
        <v>0.17587632160879263</v>
      </c>
      <c r="D254" s="5"/>
      <c r="E254" s="38">
        <f t="shared" si="8"/>
        <v>0.16263388322771447</v>
      </c>
      <c r="F254" s="38">
        <f t="shared" si="9"/>
        <v>0.54203611595285894</v>
      </c>
    </row>
    <row r="255" spans="1:6" x14ac:dyDescent="0.3">
      <c r="A255" s="1">
        <v>42217</v>
      </c>
      <c r="B255" s="5">
        <f>+'BRL e USD Chart 99'!F256/USDBRL!D753-1</f>
        <v>8.3385225838764399E-2</v>
      </c>
      <c r="C255" s="5">
        <f t="shared" si="10"/>
        <v>8.3385225838764399E-2</v>
      </c>
      <c r="D255" s="5"/>
      <c r="E255" s="38">
        <f t="shared" si="8"/>
        <v>0.16263388322771447</v>
      </c>
      <c r="F255" s="38">
        <f t="shared" si="9"/>
        <v>0.52405360714391136</v>
      </c>
    </row>
    <row r="256" spans="1:6" x14ac:dyDescent="0.3">
      <c r="A256" s="1">
        <v>42248</v>
      </c>
      <c r="B256" s="5">
        <f>+'BRL e USD Chart 99'!F257/USDBRL!D754-1</f>
        <v>-2.0116081489741977E-2</v>
      </c>
      <c r="C256" s="5">
        <f t="shared" si="10"/>
        <v>-2.0116081489741977E-2</v>
      </c>
      <c r="D256" s="5"/>
      <c r="E256" s="38">
        <f t="shared" si="8"/>
        <v>0.16263388322771447</v>
      </c>
      <c r="F256" s="38">
        <f t="shared" si="9"/>
        <v>0.50482264565590851</v>
      </c>
    </row>
    <row r="257" spans="1:6" x14ac:dyDescent="0.3">
      <c r="A257" s="1">
        <v>42278</v>
      </c>
      <c r="B257" s="5">
        <f>+'BRL e USD Chart 99'!F258/USDBRL!D755-1</f>
        <v>-5.3714955542004672E-3</v>
      </c>
      <c r="C257" s="5">
        <f t="shared" si="10"/>
        <v>-5.3714955542004672E-3</v>
      </c>
      <c r="D257" s="5"/>
      <c r="E257" s="38">
        <f t="shared" si="8"/>
        <v>0.16263388322771447</v>
      </c>
      <c r="F257" s="38">
        <f t="shared" si="9"/>
        <v>0.48912923371320866</v>
      </c>
    </row>
    <row r="258" spans="1:6" x14ac:dyDescent="0.3">
      <c r="A258" s="1">
        <v>42309</v>
      </c>
      <c r="B258" s="5">
        <f>+'BRL e USD Chart 99'!F259/USDBRL!D756-1</f>
        <v>3.4708886628320279E-2</v>
      </c>
      <c r="C258" s="5">
        <f t="shared" si="10"/>
        <v>3.4708886628320279E-2</v>
      </c>
      <c r="D258" s="5"/>
      <c r="E258" s="38">
        <f t="shared" si="8"/>
        <v>0.16263388322771447</v>
      </c>
      <c r="F258" s="38">
        <f t="shared" si="9"/>
        <v>0.47448416221002315</v>
      </c>
    </row>
    <row r="259" spans="1:6" x14ac:dyDescent="0.3">
      <c r="A259" s="1">
        <v>42339</v>
      </c>
      <c r="B259" s="5">
        <f>+'BRL e USD Chart 99'!F260/USDBRL!D757-1</f>
        <v>2.3939501607159519E-2</v>
      </c>
      <c r="C259" s="5">
        <f t="shared" si="10"/>
        <v>2.3939501607159519E-2</v>
      </c>
      <c r="D259" s="5"/>
      <c r="E259" s="38">
        <f t="shared" ref="E259:E322" si="11">AVERAGE($C$58:$C$381)</f>
        <v>0.16263388322771447</v>
      </c>
      <c r="F259" s="38">
        <f t="shared" si="9"/>
        <v>0.45979279240116405</v>
      </c>
    </row>
    <row r="260" spans="1:6" x14ac:dyDescent="0.3">
      <c r="A260" s="1">
        <v>42370</v>
      </c>
      <c r="B260" s="5">
        <f>+'BRL e USD Chart 99'!F261/USDBRL!D758-1</f>
        <v>-1.1781163290130348E-2</v>
      </c>
      <c r="C260" s="5">
        <f t="shared" si="10"/>
        <v>-1.1781163290130348E-2</v>
      </c>
      <c r="D260" s="5"/>
      <c r="E260" s="38">
        <f t="shared" si="11"/>
        <v>0.16263388322771447</v>
      </c>
      <c r="F260" s="38">
        <f t="shared" si="9"/>
        <v>0.44501923510196312</v>
      </c>
    </row>
    <row r="261" spans="1:6" x14ac:dyDescent="0.3">
      <c r="A261" s="1">
        <v>42401</v>
      </c>
      <c r="B261" s="5">
        <f>+'BRL e USD Chart 99'!F262/USDBRL!D759-1</f>
        <v>1.6849787719796172E-2</v>
      </c>
      <c r="C261" s="5">
        <f t="shared" si="10"/>
        <v>1.6849787719796172E-2</v>
      </c>
      <c r="D261" s="5"/>
      <c r="E261" s="38">
        <f t="shared" si="11"/>
        <v>0.16263388322771447</v>
      </c>
      <c r="F261" s="38">
        <f t="shared" si="9"/>
        <v>0.42987027496943975</v>
      </c>
    </row>
    <row r="262" spans="1:6" x14ac:dyDescent="0.3">
      <c r="A262" s="1">
        <v>42430</v>
      </c>
      <c r="B262" s="5">
        <f>+'BRL e USD Chart 99'!F263/USDBRL!D760-1</f>
        <v>9.0423786047466814E-2</v>
      </c>
      <c r="C262" s="5">
        <f t="shared" si="10"/>
        <v>9.0423786047466814E-2</v>
      </c>
      <c r="D262" s="5"/>
      <c r="E262" s="38">
        <f t="shared" si="11"/>
        <v>0.16263388322771447</v>
      </c>
      <c r="F262" s="38">
        <f t="shared" si="9"/>
        <v>0.41473607967732207</v>
      </c>
    </row>
    <row r="263" spans="1:6" x14ac:dyDescent="0.3">
      <c r="A263" s="1">
        <v>42461</v>
      </c>
      <c r="B263" s="5">
        <f>+'BRL e USD Chart 99'!F264/USDBRL!D761-1</f>
        <v>0.13414110625455766</v>
      </c>
      <c r="C263" s="5">
        <f t="shared" si="10"/>
        <v>0.13414110625455766</v>
      </c>
      <c r="D263" s="5"/>
      <c r="E263" s="38">
        <f t="shared" si="11"/>
        <v>0.16263388322771447</v>
      </c>
      <c r="F263" s="38">
        <f t="shared" si="9"/>
        <v>0.40226572551734419</v>
      </c>
    </row>
    <row r="264" spans="1:6" x14ac:dyDescent="0.3">
      <c r="A264" s="1">
        <v>42491</v>
      </c>
      <c r="B264" s="5">
        <f>+'BRL e USD Chart 99'!F265/USDBRL!D762-1</f>
        <v>0.14603629636470816</v>
      </c>
      <c r="C264" s="5">
        <f t="shared" si="10"/>
        <v>0.14603629636470816</v>
      </c>
      <c r="D264" s="5"/>
      <c r="E264" s="38">
        <f t="shared" si="11"/>
        <v>0.16263388322771447</v>
      </c>
      <c r="F264" s="38">
        <f t="shared" si="9"/>
        <v>0.39103978505132708</v>
      </c>
    </row>
    <row r="265" spans="1:6" x14ac:dyDescent="0.3">
      <c r="A265" s="1">
        <v>42522</v>
      </c>
      <c r="B265" s="5">
        <f>+'BRL e USD Chart 99'!F266/USDBRL!D763-1</f>
        <v>0.18574678310539139</v>
      </c>
      <c r="C265" s="5">
        <f t="shared" si="10"/>
        <v>0.18574678310539139</v>
      </c>
      <c r="D265" s="5"/>
      <c r="E265" s="38">
        <f t="shared" si="11"/>
        <v>0.16263388322771447</v>
      </c>
      <c r="F265" s="38">
        <f t="shared" si="9"/>
        <v>0.38279494362288724</v>
      </c>
    </row>
    <row r="266" spans="1:6" x14ac:dyDescent="0.3">
      <c r="A266" s="1">
        <v>42552</v>
      </c>
      <c r="B266" s="5">
        <f>+'BRL e USD Chart 99'!F267/USDBRL!D764-1</f>
        <v>0.24910143319482381</v>
      </c>
      <c r="C266" s="5">
        <f t="shared" si="10"/>
        <v>0.24910143319482381</v>
      </c>
      <c r="D266" s="5"/>
      <c r="E266" s="38">
        <f t="shared" si="11"/>
        <v>0.16263388322771447</v>
      </c>
      <c r="F266" s="38">
        <f t="shared" si="9"/>
        <v>0.37674631347750304</v>
      </c>
    </row>
    <row r="267" spans="1:6" x14ac:dyDescent="0.3">
      <c r="A267" s="1">
        <v>42583</v>
      </c>
      <c r="B267" s="5">
        <f>+'BRL e USD Chart 99'!F268/USDBRL!D765-1</f>
        <v>0.27728088756767466</v>
      </c>
      <c r="C267" s="5">
        <f t="shared" si="10"/>
        <v>0.27728088756767466</v>
      </c>
      <c r="D267" s="5"/>
      <c r="E267" s="38">
        <f t="shared" si="11"/>
        <v>0.16263388322771447</v>
      </c>
      <c r="F267" s="38">
        <f t="shared" si="9"/>
        <v>0.37081780446635093</v>
      </c>
    </row>
    <row r="268" spans="1:6" x14ac:dyDescent="0.3">
      <c r="A268" s="1">
        <v>42614</v>
      </c>
      <c r="B268" s="5">
        <f>+'BRL e USD Chart 99'!F269/USDBRL!D766-1</f>
        <v>0.25693282714270471</v>
      </c>
      <c r="C268" s="5">
        <f t="shared" si="10"/>
        <v>0.25693282714270471</v>
      </c>
      <c r="D268" s="5"/>
      <c r="E268" s="38">
        <f t="shared" si="11"/>
        <v>0.16263388322771447</v>
      </c>
      <c r="F268" s="38">
        <f t="shared" si="9"/>
        <v>0.3645012494038295</v>
      </c>
    </row>
    <row r="269" spans="1:6" x14ac:dyDescent="0.3">
      <c r="A269" s="1">
        <v>42644</v>
      </c>
      <c r="B269" s="5">
        <f>+'BRL e USD Chart 99'!F270/USDBRL!D767-1</f>
        <v>0.2881305904264182</v>
      </c>
      <c r="C269" s="5">
        <f t="shared" si="10"/>
        <v>0.2881305904264182</v>
      </c>
      <c r="D269" s="5"/>
      <c r="E269" s="38">
        <f t="shared" si="11"/>
        <v>0.16263388322771447</v>
      </c>
      <c r="F269" s="38">
        <f t="shared" si="9"/>
        <v>0.35876601780017653</v>
      </c>
    </row>
    <row r="270" spans="1:6" x14ac:dyDescent="0.3">
      <c r="A270" s="1">
        <v>42675</v>
      </c>
      <c r="B270" s="5">
        <f>+'BRL e USD Chart 99'!F271/USDBRL!D768-1</f>
        <v>0.23013017559798921</v>
      </c>
      <c r="C270" s="5">
        <f t="shared" si="10"/>
        <v>0.23013017559798921</v>
      </c>
      <c r="D270" s="5"/>
      <c r="E270" s="38">
        <f t="shared" si="11"/>
        <v>0.16263388322771447</v>
      </c>
      <c r="F270" s="38">
        <f t="shared" si="9"/>
        <v>0.35168594055341906</v>
      </c>
    </row>
    <row r="271" spans="1:6" x14ac:dyDescent="0.3">
      <c r="A271" s="1">
        <v>42705</v>
      </c>
      <c r="B271" s="5">
        <f>+'BRL e USD Chart 99'!F272/USDBRL!D769-1</f>
        <v>0.23002929171216846</v>
      </c>
      <c r="C271" s="5">
        <f t="shared" si="10"/>
        <v>0.23002929171216846</v>
      </c>
      <c r="D271" s="5"/>
      <c r="E271" s="38">
        <f t="shared" si="11"/>
        <v>0.16263388322771447</v>
      </c>
      <c r="F271" s="38">
        <f t="shared" si="9"/>
        <v>0.34485786193795975</v>
      </c>
    </row>
    <row r="272" spans="1:6" x14ac:dyDescent="0.3">
      <c r="A272" s="1">
        <v>42736</v>
      </c>
      <c r="B272" s="5">
        <f>+'BRL e USD Chart 99'!F273/USDBRL!D770-1</f>
        <v>0.28859367470118613</v>
      </c>
      <c r="C272" s="5">
        <f t="shared" si="10"/>
        <v>0.28859367470118613</v>
      </c>
      <c r="D272" s="5"/>
      <c r="E272" s="38">
        <f t="shared" si="11"/>
        <v>0.16263388322771447</v>
      </c>
      <c r="F272" s="38">
        <f t="shared" si="9"/>
        <v>0.33898003941833837</v>
      </c>
    </row>
    <row r="273" spans="1:6" x14ac:dyDescent="0.3">
      <c r="A273" s="1">
        <v>42767</v>
      </c>
      <c r="B273" s="5">
        <f>+'BRL e USD Chart 99'!F274/USDBRL!D771-1</f>
        <v>0.32810137757052105</v>
      </c>
      <c r="C273" s="5">
        <f t="shared" si="10"/>
        <v>0.32810137757052105</v>
      </c>
      <c r="D273" s="5"/>
      <c r="E273" s="38">
        <f t="shared" si="11"/>
        <v>0.16263388322771447</v>
      </c>
      <c r="F273" s="38">
        <f t="shared" si="9"/>
        <v>0.33303780312405667</v>
      </c>
    </row>
    <row r="274" spans="1:6" x14ac:dyDescent="0.3">
      <c r="A274" s="1">
        <v>42795</v>
      </c>
      <c r="B274" s="5">
        <f>+'BRL e USD Chart 99'!F275/USDBRL!D772-1</f>
        <v>0.31811760252052612</v>
      </c>
      <c r="C274" s="5">
        <f t="shared" si="10"/>
        <v>0.31811760252052612</v>
      </c>
      <c r="D274" s="5"/>
      <c r="E274" s="38">
        <f t="shared" si="11"/>
        <v>0.16263388322771447</v>
      </c>
      <c r="F274" s="38">
        <f t="shared" si="9"/>
        <v>0.32595615441673681</v>
      </c>
    </row>
    <row r="275" spans="1:6" x14ac:dyDescent="0.3">
      <c r="A275" s="1">
        <v>42826</v>
      </c>
      <c r="B275" s="5">
        <f>+'BRL e USD Chart 99'!F276/USDBRL!D773-1</f>
        <v>0.31325843051696345</v>
      </c>
      <c r="C275" s="5">
        <f t="shared" si="10"/>
        <v>0.31325843051696345</v>
      </c>
      <c r="D275" s="5"/>
      <c r="E275" s="38">
        <f t="shared" si="11"/>
        <v>0.16263388322771447</v>
      </c>
      <c r="F275" s="38">
        <f t="shared" si="9"/>
        <v>0.31885891870748212</v>
      </c>
    </row>
    <row r="276" spans="1:6" x14ac:dyDescent="0.3">
      <c r="A276" s="1">
        <v>42856</v>
      </c>
      <c r="B276" s="5">
        <f>+'BRL e USD Chart 99'!F277/USDBRL!D774-1</f>
        <v>0.28728106893089866</v>
      </c>
      <c r="C276" s="5">
        <f t="shared" si="10"/>
        <v>0.28728106893089866</v>
      </c>
      <c r="D276" s="5"/>
      <c r="E276" s="38">
        <f t="shared" si="11"/>
        <v>0.16263388322771447</v>
      </c>
      <c r="F276" s="38">
        <f t="shared" si="9"/>
        <v>0.31137454953426968</v>
      </c>
    </row>
    <row r="277" spans="1:6" x14ac:dyDescent="0.3">
      <c r="A277" s="1">
        <v>42887</v>
      </c>
      <c r="B277" s="5">
        <f>+'BRL e USD Chart 99'!F278/USDBRL!D775-1</f>
        <v>0.24774219281455512</v>
      </c>
      <c r="C277" s="5">
        <f t="shared" si="10"/>
        <v>0.24774219281455512</v>
      </c>
      <c r="D277" s="5"/>
      <c r="E277" s="38">
        <f t="shared" si="11"/>
        <v>0.16263388322771447</v>
      </c>
      <c r="F277" s="38">
        <f t="shared" si="9"/>
        <v>0.30357960000716344</v>
      </c>
    </row>
    <row r="278" spans="1:6" x14ac:dyDescent="0.3">
      <c r="A278" s="1">
        <v>42917</v>
      </c>
      <c r="B278" s="5">
        <f>+'BRL e USD Chart 99'!F279/USDBRL!D776-1</f>
        <v>0.28872792328856223</v>
      </c>
      <c r="C278" s="5">
        <f t="shared" si="10"/>
        <v>0.28872792328856223</v>
      </c>
      <c r="D278" s="5"/>
      <c r="E278" s="38">
        <f t="shared" si="11"/>
        <v>0.16263388322771447</v>
      </c>
      <c r="F278" s="38">
        <f t="shared" si="9"/>
        <v>0.29872766601618223</v>
      </c>
    </row>
    <row r="279" spans="1:6" x14ac:dyDescent="0.3">
      <c r="A279" s="1">
        <v>42948</v>
      </c>
      <c r="B279" s="5">
        <f>+'BRL e USD Chart 99'!F280/USDBRL!D777-1</f>
        <v>0.30737408586259862</v>
      </c>
      <c r="C279" s="5">
        <f t="shared" si="10"/>
        <v>0.30737408586259862</v>
      </c>
      <c r="D279" s="5"/>
      <c r="E279" s="38">
        <f t="shared" si="11"/>
        <v>0.16263388322771447</v>
      </c>
      <c r="F279" s="38">
        <f t="shared" si="9"/>
        <v>0.29534289182308415</v>
      </c>
    </row>
    <row r="280" spans="1:6" x14ac:dyDescent="0.3">
      <c r="A280" s="1">
        <v>42979</v>
      </c>
      <c r="B280" s="5">
        <f>+'BRL e USD Chart 99'!F281/USDBRL!D778-1</f>
        <v>0.30972403283359662</v>
      </c>
      <c r="C280" s="5">
        <f t="shared" si="10"/>
        <v>0.30972403283359662</v>
      </c>
      <c r="D280" s="5"/>
      <c r="E280" s="38">
        <f t="shared" si="11"/>
        <v>0.16263388322771447</v>
      </c>
      <c r="F280" s="38">
        <f t="shared" si="9"/>
        <v>0.29309213242780552</v>
      </c>
    </row>
    <row r="281" spans="1:6" x14ac:dyDescent="0.3">
      <c r="A281" s="1">
        <v>43009</v>
      </c>
      <c r="B281" s="5">
        <f>+'BRL e USD Chart 99'!F282/USDBRL!D779-1</f>
        <v>0.29197792686601232</v>
      </c>
      <c r="C281" s="5">
        <f t="shared" si="10"/>
        <v>0.29197792686601232</v>
      </c>
      <c r="D281" s="5"/>
      <c r="E281" s="38">
        <f t="shared" si="11"/>
        <v>0.16263388322771447</v>
      </c>
      <c r="F281" s="38">
        <f t="shared" si="9"/>
        <v>0.28952939440892672</v>
      </c>
    </row>
    <row r="282" spans="1:6" x14ac:dyDescent="0.3">
      <c r="A282" s="1">
        <v>43040</v>
      </c>
      <c r="B282" s="5">
        <f>+'BRL e USD Chart 99'!F283/USDBRL!D780-1</f>
        <v>0.26850326612476083</v>
      </c>
      <c r="C282" s="5">
        <f t="shared" si="10"/>
        <v>0.26850326612476083</v>
      </c>
      <c r="D282" s="5"/>
      <c r="E282" s="38">
        <f t="shared" si="11"/>
        <v>0.16263388322771447</v>
      </c>
      <c r="F282" s="38">
        <f t="shared" si="9"/>
        <v>0.28411802654783846</v>
      </c>
    </row>
    <row r="283" spans="1:6" x14ac:dyDescent="0.3">
      <c r="A283" s="1">
        <v>43070</v>
      </c>
      <c r="B283" s="5">
        <f>+'BRL e USD Chart 99'!F284/USDBRL!D781-1</f>
        <v>0.26460028089130327</v>
      </c>
      <c r="C283" s="5">
        <f t="shared" si="10"/>
        <v>0.26460028089130327</v>
      </c>
      <c r="D283" s="5"/>
      <c r="E283" s="38">
        <f t="shared" si="11"/>
        <v>0.16263388322771447</v>
      </c>
      <c r="F283" s="38">
        <f t="shared" si="9"/>
        <v>0.27985088439907196</v>
      </c>
    </row>
    <row r="284" spans="1:6" x14ac:dyDescent="0.3">
      <c r="A284" s="1">
        <v>43101</v>
      </c>
      <c r="B284" s="5">
        <f>+'BRL e USD Chart 99'!F285/USDBRL!D782-1</f>
        <v>0.29077739964886806</v>
      </c>
      <c r="C284" s="5">
        <f t="shared" si="10"/>
        <v>0.29077739964886806</v>
      </c>
      <c r="D284" s="5"/>
      <c r="E284" s="38">
        <f t="shared" si="11"/>
        <v>0.16263388322771447</v>
      </c>
      <c r="F284" s="38">
        <f t="shared" si="9"/>
        <v>0.276490326702446</v>
      </c>
    </row>
    <row r="285" spans="1:6" x14ac:dyDescent="0.3">
      <c r="A285" s="1">
        <v>43132</v>
      </c>
      <c r="B285" s="5">
        <f>+'BRL e USD Chart 99'!F286/USDBRL!D783-1</f>
        <v>0.27938033692196251</v>
      </c>
      <c r="C285" s="5">
        <f t="shared" si="10"/>
        <v>0.27938033692196251</v>
      </c>
      <c r="D285" s="5"/>
      <c r="E285" s="38">
        <f t="shared" si="11"/>
        <v>0.16263388322771447</v>
      </c>
      <c r="F285" s="38">
        <f t="shared" si="9"/>
        <v>0.27326253173729892</v>
      </c>
    </row>
    <row r="286" spans="1:6" x14ac:dyDescent="0.3">
      <c r="A286" s="1">
        <v>43160</v>
      </c>
      <c r="B286" s="5">
        <f>+'BRL e USD Chart 99'!F287/USDBRL!D784-1</f>
        <v>0.26265975676278841</v>
      </c>
      <c r="C286" s="5">
        <f t="shared" si="10"/>
        <v>0.26265975676278841</v>
      </c>
      <c r="D286" s="5"/>
      <c r="E286" s="38">
        <f t="shared" si="11"/>
        <v>0.16263388322771447</v>
      </c>
      <c r="F286" s="38">
        <f t="shared" si="9"/>
        <v>0.26964761275918298</v>
      </c>
    </row>
    <row r="287" spans="1:6" x14ac:dyDescent="0.3">
      <c r="A287" s="1">
        <v>43191</v>
      </c>
      <c r="B287" s="5">
        <f>+'BRL e USD Chart 99'!F288/USDBRL!D785-1</f>
        <v>0.21171310546820621</v>
      </c>
      <c r="C287" s="5">
        <f t="shared" si="10"/>
        <v>0.21171310546820621</v>
      </c>
      <c r="D287" s="5"/>
      <c r="E287" s="38">
        <f t="shared" si="11"/>
        <v>0.16263388322771447</v>
      </c>
      <c r="F287" s="38">
        <f t="shared" si="9"/>
        <v>0.26420224299762979</v>
      </c>
    </row>
    <row r="288" spans="1:6" x14ac:dyDescent="0.3">
      <c r="A288" s="1">
        <v>43221</v>
      </c>
      <c r="B288" s="5">
        <f>+'BRL e USD Chart 99'!F289/USDBRL!D786-1</f>
        <v>0.13435442816821364</v>
      </c>
      <c r="C288" s="5">
        <f t="shared" si="10"/>
        <v>0.13435442816821364</v>
      </c>
      <c r="D288" s="5"/>
      <c r="E288" s="38">
        <f t="shared" si="11"/>
        <v>0.16263388322771447</v>
      </c>
      <c r="F288" s="38">
        <f t="shared" si="9"/>
        <v>0.2557812896303972</v>
      </c>
    </row>
    <row r="289" spans="1:6" x14ac:dyDescent="0.3">
      <c r="A289" s="1">
        <v>43252</v>
      </c>
      <c r="B289" s="5">
        <f>+'BRL e USD Chart 99'!F290/USDBRL!D787-1</f>
        <v>0.10690763905514555</v>
      </c>
      <c r="C289" s="5">
        <f t="shared" si="10"/>
        <v>0.10690763905514555</v>
      </c>
      <c r="D289" s="5"/>
      <c r="E289" s="38">
        <f t="shared" si="11"/>
        <v>0.16263388322771447</v>
      </c>
      <c r="F289" s="38">
        <f t="shared" si="9"/>
        <v>0.24663612580397529</v>
      </c>
    </row>
    <row r="290" spans="1:6" x14ac:dyDescent="0.3">
      <c r="A290" s="1">
        <v>43282</v>
      </c>
      <c r="B290" s="5">
        <f>+'BRL e USD Chart 99'!F291/USDBRL!D788-1</f>
        <v>9.4446437183389964E-2</v>
      </c>
      <c r="C290" s="5">
        <f t="shared" si="10"/>
        <v>9.4446437183389964E-2</v>
      </c>
      <c r="D290" s="5"/>
      <c r="E290" s="38">
        <f t="shared" si="11"/>
        <v>0.16263388322771447</v>
      </c>
      <c r="F290" s="38">
        <f t="shared" si="9"/>
        <v>0.23731782957045758</v>
      </c>
    </row>
    <row r="291" spans="1:6" x14ac:dyDescent="0.3">
      <c r="A291" s="1">
        <v>43313</v>
      </c>
      <c r="B291" s="5">
        <f>+'BRL e USD Chart 99'!F292/USDBRL!D789-1</f>
        <v>6.5342265509240161E-2</v>
      </c>
      <c r="C291" s="5">
        <f t="shared" si="10"/>
        <v>6.5342265509240161E-2</v>
      </c>
      <c r="D291" s="5"/>
      <c r="E291" s="38">
        <f t="shared" si="11"/>
        <v>0.16263388322771447</v>
      </c>
      <c r="F291" s="38">
        <f t="shared" si="9"/>
        <v>0.22724727221411745</v>
      </c>
    </row>
    <row r="292" spans="1:6" x14ac:dyDescent="0.3">
      <c r="A292" s="1">
        <v>43344</v>
      </c>
      <c r="B292" s="5">
        <f>+'BRL e USD Chart 99'!F293/USDBRL!D790-1</f>
        <v>1.932878275853489E-2</v>
      </c>
      <c r="C292" s="5">
        <f t="shared" si="10"/>
        <v>1.932878275853489E-2</v>
      </c>
      <c r="D292" s="5"/>
      <c r="E292" s="38">
        <f t="shared" si="11"/>
        <v>0.16263388322771447</v>
      </c>
      <c r="F292" s="38">
        <f t="shared" si="9"/>
        <v>0.21676848888415531</v>
      </c>
    </row>
    <row r="293" spans="1:6" x14ac:dyDescent="0.3">
      <c r="A293" s="1">
        <v>43374</v>
      </c>
      <c r="B293" s="5">
        <f>+'BRL e USD Chart 99'!F294/USDBRL!D791-1</f>
        <v>0.11865012245390472</v>
      </c>
      <c r="C293" s="5">
        <f t="shared" si="10"/>
        <v>0.11865012245390472</v>
      </c>
      <c r="D293" s="5"/>
      <c r="E293" s="38">
        <f t="shared" si="11"/>
        <v>0.16263388322771447</v>
      </c>
      <c r="F293" s="38">
        <f t="shared" si="9"/>
        <v>0.20901367223838807</v>
      </c>
    </row>
    <row r="294" spans="1:6" x14ac:dyDescent="0.3">
      <c r="A294" s="1">
        <v>43405</v>
      </c>
      <c r="B294" s="5">
        <f>+'BRL e USD Chart 99'!F295/USDBRL!D792-1</f>
        <v>0.11358220912108563</v>
      </c>
      <c r="C294" s="5">
        <f t="shared" si="10"/>
        <v>0.11358220912108563</v>
      </c>
      <c r="D294" s="5"/>
      <c r="E294" s="38">
        <f t="shared" si="11"/>
        <v>0.16263388322771447</v>
      </c>
      <c r="F294" s="38">
        <f t="shared" si="9"/>
        <v>0.20240451695516262</v>
      </c>
    </row>
    <row r="295" spans="1:6" x14ac:dyDescent="0.3">
      <c r="A295" s="1">
        <v>43435</v>
      </c>
      <c r="B295" s="5">
        <f>+'BRL e USD Chart 99'!F296/USDBRL!D793-1</f>
        <v>8.9741484435764463E-2</v>
      </c>
      <c r="C295" s="5">
        <f t="shared" si="10"/>
        <v>8.9741484435764463E-2</v>
      </c>
      <c r="D295" s="5"/>
      <c r="E295" s="38">
        <f t="shared" si="11"/>
        <v>0.16263388322771447</v>
      </c>
      <c r="F295" s="38">
        <f t="shared" si="9"/>
        <v>0.19618295178459796</v>
      </c>
    </row>
    <row r="296" spans="1:6" x14ac:dyDescent="0.3">
      <c r="A296" s="1">
        <v>43466</v>
      </c>
      <c r="B296" s="5">
        <f>+'BRL e USD Chart 99'!F297/USDBRL!D794-1</f>
        <v>0.13226315621732199</v>
      </c>
      <c r="C296" s="5">
        <f t="shared" si="10"/>
        <v>0.13226315621732199</v>
      </c>
      <c r="D296" s="5"/>
      <c r="E296" s="38">
        <f t="shared" si="11"/>
        <v>0.16263388322771447</v>
      </c>
      <c r="F296" s="38">
        <f t="shared" si="9"/>
        <v>0.19139982290851046</v>
      </c>
    </row>
    <row r="297" spans="1:6" x14ac:dyDescent="0.3">
      <c r="A297" s="1">
        <v>43497</v>
      </c>
      <c r="B297" s="5">
        <f>+'BRL e USD Chart 99'!F298/USDBRL!D795-1</f>
        <v>0.13978156684472998</v>
      </c>
      <c r="C297" s="5">
        <f t="shared" si="10"/>
        <v>0.13978156684472998</v>
      </c>
      <c r="D297" s="5"/>
      <c r="E297" s="38">
        <f t="shared" si="11"/>
        <v>0.16263388322771447</v>
      </c>
      <c r="F297" s="38">
        <f t="shared" si="9"/>
        <v>0.18623625399943736</v>
      </c>
    </row>
    <row r="298" spans="1:6" x14ac:dyDescent="0.3">
      <c r="A298" s="1">
        <v>43525</v>
      </c>
      <c r="B298" s="5">
        <f>+'BRL e USD Chart 99'!F299/USDBRL!D796-1</f>
        <v>0.10321514472286419</v>
      </c>
      <c r="C298" s="5">
        <f t="shared" si="10"/>
        <v>0.10321514472286419</v>
      </c>
      <c r="D298" s="5"/>
      <c r="E298" s="38">
        <f t="shared" si="11"/>
        <v>0.16263388322771447</v>
      </c>
      <c r="F298" s="38">
        <f t="shared" si="9"/>
        <v>0.18196735482694371</v>
      </c>
    </row>
    <row r="299" spans="1:6" x14ac:dyDescent="0.3">
      <c r="A299" s="1">
        <v>43556</v>
      </c>
      <c r="B299" s="5">
        <f>+'BRL e USD Chart 99'!F300/USDBRL!D797-1</f>
        <v>8.9775236329874275E-2</v>
      </c>
      <c r="C299" s="5">
        <f t="shared" si="10"/>
        <v>8.9775236329874275E-2</v>
      </c>
      <c r="D299" s="5"/>
      <c r="E299" s="38">
        <f t="shared" si="11"/>
        <v>0.16263388322771447</v>
      </c>
      <c r="F299" s="38">
        <f t="shared" ref="F299:F362" si="12">AVERAGE(B251:B299)</f>
        <v>0.17997755122060183</v>
      </c>
    </row>
    <row r="300" spans="1:6" x14ac:dyDescent="0.3">
      <c r="A300" s="1">
        <v>43586</v>
      </c>
      <c r="B300" s="5">
        <f>+'BRL e USD Chart 99'!F301/USDBRL!D798-1</f>
        <v>5.9757604121486674E-2</v>
      </c>
      <c r="C300" s="5">
        <f t="shared" si="10"/>
        <v>5.9757604121486674E-2</v>
      </c>
      <c r="D300" s="5"/>
      <c r="E300" s="38">
        <f t="shared" si="11"/>
        <v>0.16263388322771447</v>
      </c>
      <c r="F300" s="38">
        <f t="shared" si="12"/>
        <v>0.17649021711481166</v>
      </c>
    </row>
    <row r="301" spans="1:6" x14ac:dyDescent="0.3">
      <c r="A301" s="1">
        <v>43617</v>
      </c>
      <c r="B301" s="5">
        <f>+'BRL e USD Chart 99'!F302/USDBRL!D799-1</f>
        <v>9.9060815296994509E-2</v>
      </c>
      <c r="C301" s="5">
        <f t="shared" si="10"/>
        <v>9.9060815296994509E-2</v>
      </c>
      <c r="D301" s="5"/>
      <c r="E301" s="38">
        <f t="shared" si="11"/>
        <v>0.16263388322771447</v>
      </c>
      <c r="F301" s="38">
        <f t="shared" si="12"/>
        <v>0.17389093408392786</v>
      </c>
    </row>
    <row r="302" spans="1:6" x14ac:dyDescent="0.3">
      <c r="A302" s="1">
        <v>43647</v>
      </c>
      <c r="B302" s="5">
        <f>+'BRL e USD Chart 99'!F303/USDBRL!D800-1</f>
        <v>0.12431424596970553</v>
      </c>
      <c r="C302" s="5">
        <f t="shared" si="10"/>
        <v>0.12431424596970553</v>
      </c>
      <c r="D302" s="5"/>
      <c r="E302" s="38">
        <f t="shared" si="11"/>
        <v>0.16263388322771447</v>
      </c>
      <c r="F302" s="38">
        <f t="shared" si="12"/>
        <v>0.1721326073549842</v>
      </c>
    </row>
    <row r="303" spans="1:6" x14ac:dyDescent="0.3">
      <c r="A303" s="1">
        <v>43678</v>
      </c>
      <c r="B303" s="5">
        <f>+'BRL e USD Chart 99'!F304/USDBRL!D801-1</f>
        <v>5.8152896337684057E-2</v>
      </c>
      <c r="C303" s="5">
        <f t="shared" si="10"/>
        <v>5.8152896337684057E-2</v>
      </c>
      <c r="D303" s="5"/>
      <c r="E303" s="38">
        <f t="shared" si="11"/>
        <v>0.16263388322771447</v>
      </c>
      <c r="F303" s="38">
        <f t="shared" si="12"/>
        <v>0.16973008847190044</v>
      </c>
    </row>
    <row r="304" spans="1:6" x14ac:dyDescent="0.3">
      <c r="A304" s="1">
        <v>43709</v>
      </c>
      <c r="B304" s="5">
        <f>+'BRL e USD Chart 99'!F305/USDBRL!D802-1</f>
        <v>2.9033746613523315E-2</v>
      </c>
      <c r="C304" s="5">
        <f t="shared" si="10"/>
        <v>2.9033746613523315E-2</v>
      </c>
      <c r="D304" s="5"/>
      <c r="E304" s="38">
        <f t="shared" si="11"/>
        <v>0.16263388322771447</v>
      </c>
      <c r="F304" s="38">
        <f t="shared" si="12"/>
        <v>0.16862087461016081</v>
      </c>
    </row>
    <row r="305" spans="1:6" x14ac:dyDescent="0.3">
      <c r="A305" s="1">
        <v>43739</v>
      </c>
      <c r="B305" s="5">
        <f>+'BRL e USD Chart 99'!F306/USDBRL!D803-1</f>
        <v>3.8758590163260109E-2</v>
      </c>
      <c r="C305" s="5">
        <f t="shared" si="10"/>
        <v>3.8758590163260109E-2</v>
      </c>
      <c r="D305" s="5"/>
      <c r="E305" s="38">
        <f t="shared" si="11"/>
        <v>0.16263388322771447</v>
      </c>
      <c r="F305" s="38">
        <f t="shared" si="12"/>
        <v>0.16982239852144654</v>
      </c>
    </row>
    <row r="306" spans="1:6" x14ac:dyDescent="0.3">
      <c r="A306" s="1">
        <v>43770</v>
      </c>
      <c r="B306" s="5">
        <f>+'BRL e USD Chart 99'!F307/USDBRL!D804-1</f>
        <v>2.6894034547614742E-2</v>
      </c>
      <c r="C306" s="5">
        <f t="shared" si="10"/>
        <v>2.6894034547614742E-2</v>
      </c>
      <c r="D306" s="5"/>
      <c r="E306" s="38">
        <f t="shared" si="11"/>
        <v>0.16263388322771447</v>
      </c>
      <c r="F306" s="38">
        <f t="shared" si="12"/>
        <v>0.17048087872760603</v>
      </c>
    </row>
    <row r="307" spans="1:6" x14ac:dyDescent="0.3">
      <c r="A307" s="1">
        <v>43800</v>
      </c>
      <c r="B307" s="5">
        <f>+'BRL e USD Chart 99'!F308/USDBRL!D805-1</f>
        <v>5.0267634665963401E-2</v>
      </c>
      <c r="C307" s="5">
        <f t="shared" si="10"/>
        <v>5.0267634665963401E-2</v>
      </c>
      <c r="D307" s="5"/>
      <c r="E307" s="38">
        <f t="shared" si="11"/>
        <v>0.16263388322771447</v>
      </c>
      <c r="F307" s="38">
        <f t="shared" si="12"/>
        <v>0.17079840419776207</v>
      </c>
    </row>
    <row r="308" spans="1:6" x14ac:dyDescent="0.3">
      <c r="A308" s="1">
        <v>43831</v>
      </c>
      <c r="B308" s="5">
        <f>+'BRL e USD Chart 99'!F309/USDBRL!D806-1</f>
        <v>3.9660067410611566E-2</v>
      </c>
      <c r="C308" s="5">
        <f t="shared" si="10"/>
        <v>3.9660067410611566E-2</v>
      </c>
      <c r="D308" s="5"/>
      <c r="E308" s="38">
        <f t="shared" si="11"/>
        <v>0.16263388322771447</v>
      </c>
      <c r="F308" s="38">
        <f t="shared" si="12"/>
        <v>0.17111923207130189</v>
      </c>
    </row>
    <row r="309" spans="1:6" x14ac:dyDescent="0.3">
      <c r="A309" s="1">
        <v>43862</v>
      </c>
      <c r="B309" s="5">
        <f>+'BRL e USD Chart 99'!F310/USDBRL!D807-1</f>
        <v>-6.2901792532320533E-3</v>
      </c>
      <c r="C309" s="5">
        <f t="shared" si="10"/>
        <v>-6.2901792532320533E-3</v>
      </c>
      <c r="D309" s="5"/>
      <c r="E309" s="38">
        <f t="shared" si="11"/>
        <v>0.16263388322771447</v>
      </c>
      <c r="F309" s="38">
        <f t="shared" si="12"/>
        <v>0.1712312929700141</v>
      </c>
    </row>
    <row r="310" spans="1:6" x14ac:dyDescent="0.3">
      <c r="A310" s="1">
        <v>43891</v>
      </c>
      <c r="B310" s="5">
        <f>+'BRL e USD Chart 99'!F311/USDBRL!D808-1</f>
        <v>-0.11613158536950863</v>
      </c>
      <c r="C310" s="5">
        <f t="shared" si="10"/>
        <v>-0.11613158536950863</v>
      </c>
      <c r="D310" s="5"/>
      <c r="E310" s="38">
        <f t="shared" si="11"/>
        <v>0.16263388322771447</v>
      </c>
      <c r="F310" s="38">
        <f t="shared" si="12"/>
        <v>0.16851738739676295</v>
      </c>
    </row>
    <row r="311" spans="1:6" x14ac:dyDescent="0.3">
      <c r="A311" s="1">
        <v>43922</v>
      </c>
      <c r="B311" s="5">
        <f>+'BRL e USD Chart 99'!F312/USDBRL!D809-1</f>
        <v>-0.18570004204059198</v>
      </c>
      <c r="C311" s="5">
        <f t="shared" si="10"/>
        <v>-0.18570004204059198</v>
      </c>
      <c r="D311" s="5"/>
      <c r="E311" s="38">
        <f t="shared" si="11"/>
        <v>0.16263388322771447</v>
      </c>
      <c r="F311" s="38">
        <f t="shared" si="12"/>
        <v>0.16288220723170055</v>
      </c>
    </row>
    <row r="312" spans="1:6" x14ac:dyDescent="0.3">
      <c r="A312" s="1">
        <v>43952</v>
      </c>
      <c r="B312" s="5">
        <f>+'BRL e USD Chart 99'!F313/USDBRL!D810-1</f>
        <v>-0.23448547740712644</v>
      </c>
      <c r="C312" s="5">
        <f t="shared" si="10"/>
        <v>-0.23448547740712644</v>
      </c>
      <c r="D312" s="5"/>
      <c r="E312" s="38">
        <f t="shared" si="11"/>
        <v>0.16263388322771447</v>
      </c>
      <c r="F312" s="38">
        <f t="shared" si="12"/>
        <v>0.15535921572840089</v>
      </c>
    </row>
    <row r="313" spans="1:6" x14ac:dyDescent="0.3">
      <c r="A313" s="1">
        <v>43983</v>
      </c>
      <c r="B313" s="5">
        <f>+'BRL e USD Chart 99'!F314/USDBRL!D811-1</f>
        <v>-0.17076880618459378</v>
      </c>
      <c r="C313" s="5">
        <f t="shared" si="10"/>
        <v>-0.17076880618459378</v>
      </c>
      <c r="D313" s="5"/>
      <c r="E313" s="38">
        <f t="shared" si="11"/>
        <v>0.16263388322771447</v>
      </c>
      <c r="F313" s="38">
        <f t="shared" si="12"/>
        <v>0.14889380547229267</v>
      </c>
    </row>
    <row r="314" spans="1:6" x14ac:dyDescent="0.3">
      <c r="A314" s="1">
        <v>44013</v>
      </c>
      <c r="B314" s="5">
        <f>+'BRL e USD Chart 99'!F315/USDBRL!D812-1</f>
        <v>-0.18518243619376784</v>
      </c>
      <c r="C314" s="5">
        <f t="shared" si="10"/>
        <v>-0.18518243619376784</v>
      </c>
      <c r="D314" s="5"/>
      <c r="E314" s="38">
        <f t="shared" si="11"/>
        <v>0.16263388322771447</v>
      </c>
      <c r="F314" s="38">
        <f t="shared" si="12"/>
        <v>0.14132382140496288</v>
      </c>
    </row>
    <row r="315" spans="1:6" x14ac:dyDescent="0.3">
      <c r="A315" s="1">
        <v>44044</v>
      </c>
      <c r="B315" s="5">
        <f>+'BRL e USD Chart 99'!F316/USDBRL!D813-1</f>
        <v>-0.21234444896163296</v>
      </c>
      <c r="C315" s="5">
        <f t="shared" ref="C315:C355" si="13">+B315</f>
        <v>-0.21234444896163296</v>
      </c>
      <c r="D315" s="5"/>
      <c r="E315" s="38">
        <f t="shared" si="11"/>
        <v>0.16263388322771447</v>
      </c>
      <c r="F315" s="38">
        <f t="shared" si="12"/>
        <v>0.13190655850381072</v>
      </c>
    </row>
    <row r="316" spans="1:6" x14ac:dyDescent="0.3">
      <c r="A316" s="1">
        <v>44075</v>
      </c>
      <c r="B316" s="5">
        <f>+'BRL e USD Chart 99'!F317/USDBRL!D814-1</f>
        <v>-0.20032730038093149</v>
      </c>
      <c r="C316" s="5">
        <f t="shared" si="13"/>
        <v>-0.20032730038093149</v>
      </c>
      <c r="D316" s="5"/>
      <c r="E316" s="38">
        <f t="shared" si="11"/>
        <v>0.16263388322771447</v>
      </c>
      <c r="F316" s="38">
        <f t="shared" si="12"/>
        <v>0.12215945262730857</v>
      </c>
    </row>
    <row r="317" spans="1:6" x14ac:dyDescent="0.3">
      <c r="A317" s="1">
        <v>44105</v>
      </c>
      <c r="B317" s="5">
        <f>+'BRL e USD Chart 99'!F318/USDBRL!D815-1</f>
        <v>-0.22589562915200245</v>
      </c>
      <c r="C317" s="5">
        <f t="shared" si="13"/>
        <v>-0.22589562915200245</v>
      </c>
      <c r="D317" s="5"/>
      <c r="E317" s="38">
        <f t="shared" si="11"/>
        <v>0.16263388322771447</v>
      </c>
      <c r="F317" s="38">
        <f t="shared" si="12"/>
        <v>0.11230581066211044</v>
      </c>
    </row>
    <row r="318" spans="1:6" x14ac:dyDescent="0.3">
      <c r="A318" s="1">
        <v>44136</v>
      </c>
      <c r="B318" s="5">
        <f>+'BRL e USD Chart 99'!F319/USDBRL!D816-1</f>
        <v>-0.18902054766304777</v>
      </c>
      <c r="C318" s="5">
        <f t="shared" si="13"/>
        <v>-0.18902054766304777</v>
      </c>
      <c r="D318" s="5"/>
      <c r="E318" s="38">
        <f t="shared" si="11"/>
        <v>0.16263388322771447</v>
      </c>
      <c r="F318" s="38">
        <f t="shared" si="12"/>
        <v>0.102568032333754</v>
      </c>
    </row>
    <row r="319" spans="1:6" x14ac:dyDescent="0.3">
      <c r="A319" s="1">
        <v>44166</v>
      </c>
      <c r="B319" s="5">
        <f>+'BRL e USD Chart 99'!F320/USDBRL!D817-1</f>
        <v>-0.13458176395580046</v>
      </c>
      <c r="C319" s="5">
        <f t="shared" si="13"/>
        <v>-0.13458176395580046</v>
      </c>
      <c r="D319" s="5"/>
      <c r="E319" s="38">
        <f t="shared" si="11"/>
        <v>0.16263388322771447</v>
      </c>
      <c r="F319" s="38">
        <f t="shared" si="12"/>
        <v>9.5124931526533812E-2</v>
      </c>
    </row>
    <row r="320" spans="1:6" x14ac:dyDescent="0.3">
      <c r="A320" s="1">
        <v>44197</v>
      </c>
      <c r="B320" s="5">
        <f>+'BRL e USD Chart 99'!F321/USDBRL!D818-1</f>
        <v>-0.17088154152702173</v>
      </c>
      <c r="C320" s="5">
        <f t="shared" si="13"/>
        <v>-0.17088154152702173</v>
      </c>
      <c r="D320" s="5"/>
      <c r="E320" s="38">
        <f t="shared" si="11"/>
        <v>0.16263388322771447</v>
      </c>
      <c r="F320" s="38">
        <f t="shared" si="12"/>
        <v>8.6943077786958492E-2</v>
      </c>
    </row>
    <row r="321" spans="1:6" x14ac:dyDescent="0.3">
      <c r="A321" s="1">
        <v>44228</v>
      </c>
      <c r="B321" s="5">
        <f>+'BRL e USD Chart 99'!F322/USDBRL!D819-1</f>
        <v>-0.1773908266655666</v>
      </c>
      <c r="C321" s="5">
        <f t="shared" si="13"/>
        <v>-0.1773908266655666</v>
      </c>
      <c r="D321" s="5"/>
      <c r="E321" s="38">
        <f t="shared" si="11"/>
        <v>0.16263388322771447</v>
      </c>
      <c r="F321" s="38">
        <f t="shared" si="12"/>
        <v>7.7433190003963537E-2</v>
      </c>
    </row>
    <row r="322" spans="1:6" x14ac:dyDescent="0.3">
      <c r="A322" s="1">
        <v>44256</v>
      </c>
      <c r="B322" s="5">
        <f>+'BRL e USD Chart 99'!F323/USDBRL!D820-1</f>
        <v>-0.20769713169938342</v>
      </c>
      <c r="C322" s="5">
        <f t="shared" si="13"/>
        <v>-0.20769713169938342</v>
      </c>
      <c r="D322" s="5"/>
      <c r="E322" s="38">
        <f t="shared" si="11"/>
        <v>0.16263388322771447</v>
      </c>
      <c r="F322" s="38">
        <f t="shared" si="12"/>
        <v>6.6498526549475648E-2</v>
      </c>
    </row>
    <row r="323" spans="1:6" x14ac:dyDescent="0.3">
      <c r="A323" s="1">
        <v>44287</v>
      </c>
      <c r="B323" s="5">
        <f>+'BRL e USD Chart 99'!F324/USDBRL!D821-1</f>
        <v>-0.20177489518464387</v>
      </c>
      <c r="C323" s="5">
        <f t="shared" si="13"/>
        <v>-0.20177489518464387</v>
      </c>
      <c r="D323" s="5"/>
      <c r="E323" s="38">
        <f t="shared" ref="E323:E380" si="14">AVERAGE($C$58:$C$381)</f>
        <v>0.16263388322771447</v>
      </c>
      <c r="F323" s="38">
        <f t="shared" si="12"/>
        <v>5.5888475575900785E-2</v>
      </c>
    </row>
    <row r="324" spans="1:6" x14ac:dyDescent="0.3">
      <c r="A324" s="1">
        <v>44317</v>
      </c>
      <c r="B324" s="5">
        <f>+'BRL e USD Chart 99'!F325/USDBRL!D822-1</f>
        <v>-0.16070316705451193</v>
      </c>
      <c r="C324" s="5">
        <f t="shared" si="13"/>
        <v>-0.16070316705451193</v>
      </c>
      <c r="D324" s="5"/>
      <c r="E324" s="38">
        <f t="shared" si="14"/>
        <v>0.16263388322771447</v>
      </c>
      <c r="F324" s="38">
        <f t="shared" si="12"/>
        <v>4.6215789911176794E-2</v>
      </c>
    </row>
    <row r="325" spans="1:6" x14ac:dyDescent="0.3">
      <c r="A325" s="1">
        <v>44348</v>
      </c>
      <c r="B325" s="5">
        <f>+'BRL e USD Chart 99'!F326/USDBRL!D823-1</f>
        <v>-0.11997236938918621</v>
      </c>
      <c r="C325" s="5">
        <f t="shared" si="13"/>
        <v>-0.11997236938918621</v>
      </c>
      <c r="D325" s="5"/>
      <c r="E325" s="38">
        <f t="shared" si="14"/>
        <v>0.16263388322771447</v>
      </c>
      <c r="F325" s="38">
        <f t="shared" si="12"/>
        <v>3.790449525158323E-2</v>
      </c>
    </row>
    <row r="326" spans="1:6" x14ac:dyDescent="0.3">
      <c r="A326" s="1">
        <v>44378</v>
      </c>
      <c r="B326" s="5">
        <f>+'BRL e USD Chart 99'!F327/USDBRL!D824-1</f>
        <v>-0.13773127021643394</v>
      </c>
      <c r="C326" s="5">
        <f t="shared" si="13"/>
        <v>-0.13773127021643394</v>
      </c>
      <c r="D326" s="5"/>
      <c r="E326" s="38">
        <f t="shared" si="14"/>
        <v>0.16263388322771447</v>
      </c>
      <c r="F326" s="38">
        <f t="shared" si="12"/>
        <v>3.0037689883603835E-2</v>
      </c>
    </row>
    <row r="327" spans="1:6" x14ac:dyDescent="0.3">
      <c r="A327" s="1">
        <v>44409</v>
      </c>
      <c r="B327" s="5">
        <f>+'BRL e USD Chart 99'!F328/USDBRL!D825-1</f>
        <v>-0.14597232142030314</v>
      </c>
      <c r="C327" s="5">
        <f t="shared" si="13"/>
        <v>-0.14597232142030314</v>
      </c>
      <c r="D327" s="5"/>
      <c r="E327" s="38">
        <f t="shared" si="14"/>
        <v>0.16263388322771447</v>
      </c>
      <c r="F327" s="38">
        <f t="shared" si="12"/>
        <v>2.1166256318116798E-2</v>
      </c>
    </row>
    <row r="328" spans="1:6" x14ac:dyDescent="0.3">
      <c r="A328" s="1">
        <v>44440</v>
      </c>
      <c r="B328" s="5">
        <f>+'BRL e USD Chart 99'!F329/USDBRL!D826-1</f>
        <v>-0.14299554873148845</v>
      </c>
      <c r="C328" s="5">
        <f t="shared" si="13"/>
        <v>-0.14299554873148845</v>
      </c>
      <c r="D328" s="5"/>
      <c r="E328" s="38">
        <f t="shared" si="14"/>
        <v>0.16263388322771447</v>
      </c>
      <c r="F328" s="38">
        <f t="shared" si="12"/>
        <v>1.1975039285584389E-2</v>
      </c>
    </row>
    <row r="329" spans="1:6" x14ac:dyDescent="0.3">
      <c r="A329" s="1">
        <v>44470</v>
      </c>
      <c r="B329" s="5">
        <f>+'BRL e USD Chart 99'!F330/USDBRL!D827-1</f>
        <v>-0.17985217527362818</v>
      </c>
      <c r="C329" s="5">
        <f t="shared" si="13"/>
        <v>-0.17985217527362818</v>
      </c>
      <c r="D329" s="5"/>
      <c r="E329" s="38">
        <f t="shared" si="14"/>
        <v>0.16263388322771447</v>
      </c>
      <c r="F329" s="38">
        <f t="shared" si="12"/>
        <v>1.9836880997226593E-3</v>
      </c>
    </row>
    <row r="330" spans="1:6" x14ac:dyDescent="0.3">
      <c r="A330" s="1">
        <v>44501</v>
      </c>
      <c r="B330" s="5">
        <f>+'BRL e USD Chart 99'!F331/USDBRL!D828-1</f>
        <v>-0.17913922629907086</v>
      </c>
      <c r="C330" s="5">
        <f t="shared" si="13"/>
        <v>-0.17913922629907086</v>
      </c>
      <c r="D330" s="5"/>
      <c r="E330" s="38">
        <f t="shared" si="14"/>
        <v>0.16263388322771447</v>
      </c>
      <c r="F330" s="38">
        <f t="shared" si="12"/>
        <v>-7.6309476791565937E-3</v>
      </c>
    </row>
    <row r="331" spans="1:6" x14ac:dyDescent="0.3">
      <c r="A331" s="1">
        <v>44531</v>
      </c>
      <c r="B331" s="5">
        <f>+'BRL e USD Chart 99'!F332/USDBRL!D829-1</f>
        <v>-0.18921797530968465</v>
      </c>
      <c r="C331" s="5">
        <f t="shared" si="13"/>
        <v>-0.18921797530968465</v>
      </c>
      <c r="D331" s="5"/>
      <c r="E331" s="38">
        <f t="shared" si="14"/>
        <v>0.16263388322771447</v>
      </c>
      <c r="F331" s="38">
        <f t="shared" si="12"/>
        <v>-1.6972197504349348E-2</v>
      </c>
    </row>
    <row r="332" spans="1:6" x14ac:dyDescent="0.3">
      <c r="A332" s="1">
        <v>44562</v>
      </c>
      <c r="B332" s="5">
        <f>+'BRL e USD Chart 99'!F333/USDBRL!D830-1</f>
        <v>-0.17453171846213567</v>
      </c>
      <c r="C332" s="5">
        <f t="shared" si="13"/>
        <v>-0.17453171846213567</v>
      </c>
      <c r="D332" s="5"/>
      <c r="E332" s="38">
        <f t="shared" si="14"/>
        <v>0.16263388322771447</v>
      </c>
      <c r="F332" s="38">
        <f t="shared" si="12"/>
        <v>-2.5934075042174626E-2</v>
      </c>
    </row>
    <row r="333" spans="1:6" x14ac:dyDescent="0.3">
      <c r="A333" s="1">
        <v>44593</v>
      </c>
      <c r="B333" s="5">
        <f>+'BRL e USD Chart 99'!F334/USDBRL!D831-1</f>
        <v>-0.12201586279032595</v>
      </c>
      <c r="C333" s="5">
        <f t="shared" si="13"/>
        <v>-0.12201586279032595</v>
      </c>
      <c r="D333" s="5"/>
      <c r="E333" s="38">
        <f t="shared" si="14"/>
        <v>0.16263388322771447</v>
      </c>
      <c r="F333" s="38">
        <f t="shared" si="12"/>
        <v>-3.435842733685205E-2</v>
      </c>
    </row>
    <row r="334" spans="1:6" x14ac:dyDescent="0.3">
      <c r="A334" s="1">
        <v>44621</v>
      </c>
      <c r="B334" s="5">
        <f>+'BRL e USD Chart 99'!F335/USDBRL!D832-1</f>
        <v>-7.7415130191341608E-2</v>
      </c>
      <c r="C334" s="5">
        <f t="shared" si="13"/>
        <v>-7.7415130191341608E-2</v>
      </c>
      <c r="D334" s="5"/>
      <c r="E334" s="38">
        <f t="shared" si="14"/>
        <v>0.16263388322771447</v>
      </c>
      <c r="F334" s="38">
        <f t="shared" si="12"/>
        <v>-4.1639967482021506E-2</v>
      </c>
    </row>
    <row r="335" spans="1:6" x14ac:dyDescent="0.3">
      <c r="A335" s="1">
        <v>44652</v>
      </c>
      <c r="B335" s="5">
        <f>+'BRL e USD Chart 99'!F336/USDBRL!D833-1</f>
        <v>-3.1999120648621426E-2</v>
      </c>
      <c r="C335" s="5">
        <f t="shared" si="13"/>
        <v>-3.1999120648621426E-2</v>
      </c>
      <c r="D335" s="5"/>
      <c r="E335" s="38">
        <f t="shared" si="14"/>
        <v>0.16263388322771447</v>
      </c>
      <c r="F335" s="38">
        <f t="shared" si="12"/>
        <v>-4.765341395980538E-2</v>
      </c>
    </row>
    <row r="336" spans="1:6" x14ac:dyDescent="0.3">
      <c r="A336" s="1">
        <v>44682</v>
      </c>
      <c r="B336" s="5">
        <f>+'BRL e USD Chart 99'!F337/USDBRL!D834-1</f>
        <v>-7.6933294984637191E-2</v>
      </c>
      <c r="C336" s="5">
        <f t="shared" si="13"/>
        <v>-7.6933294984637191E-2</v>
      </c>
      <c r="D336" s="5"/>
      <c r="E336" s="38">
        <f t="shared" si="14"/>
        <v>0.16263388322771447</v>
      </c>
      <c r="F336" s="38">
        <f t="shared" si="12"/>
        <v>-5.3544156826189938E-2</v>
      </c>
    </row>
    <row r="337" spans="1:6" x14ac:dyDescent="0.3">
      <c r="A337" s="1">
        <v>44713</v>
      </c>
      <c r="B337" s="5">
        <f>+'BRL e USD Chart 99'!F338/USDBRL!D835-1</f>
        <v>-0.10140021655627707</v>
      </c>
      <c r="C337" s="5">
        <f t="shared" si="13"/>
        <v>-0.10140021655627707</v>
      </c>
      <c r="D337" s="5"/>
      <c r="E337" s="38">
        <f t="shared" si="14"/>
        <v>0.16263388322771447</v>
      </c>
      <c r="F337" s="38">
        <f t="shared" si="12"/>
        <v>-5.8355476106281584E-2</v>
      </c>
    </row>
    <row r="338" spans="1:6" x14ac:dyDescent="0.3">
      <c r="A338" s="1">
        <v>44743</v>
      </c>
      <c r="B338" s="5">
        <f>+'BRL e USD Chart 99'!F339/USDBRL!D836-1</f>
        <v>-0.15804231969992188</v>
      </c>
      <c r="C338" s="5">
        <f t="shared" si="13"/>
        <v>-0.15804231969992188</v>
      </c>
      <c r="D338" s="5"/>
      <c r="E338" s="38">
        <f t="shared" si="14"/>
        <v>0.16263388322771447</v>
      </c>
      <c r="F338" s="38">
        <f t="shared" si="12"/>
        <v>-6.3762618121691123E-2</v>
      </c>
    </row>
    <row r="339" spans="1:6" x14ac:dyDescent="0.3">
      <c r="A339" s="1">
        <v>44774</v>
      </c>
      <c r="B339" s="5">
        <f>+'BRL e USD Chart 99'!F340/USDBRL!D837-1</f>
        <v>-0.12440397068947584</v>
      </c>
      <c r="C339" s="5">
        <f t="shared" si="13"/>
        <v>-0.12440397068947584</v>
      </c>
      <c r="D339" s="5"/>
      <c r="E339" s="38">
        <f t="shared" si="14"/>
        <v>0.16263388322771447</v>
      </c>
      <c r="F339" s="38">
        <f t="shared" si="12"/>
        <v>-6.822895297623939E-2</v>
      </c>
    </row>
    <row r="340" spans="1:6" x14ac:dyDescent="0.3">
      <c r="A340" s="1">
        <v>44805</v>
      </c>
      <c r="B340" s="5">
        <f>+'BRL e USD Chart 99'!F341/USDBRL!D838-1</f>
        <v>-0.1451015496346223</v>
      </c>
      <c r="C340" s="5">
        <f t="shared" si="13"/>
        <v>-0.1451015496346223</v>
      </c>
      <c r="D340" s="5"/>
      <c r="E340" s="38">
        <f t="shared" si="14"/>
        <v>0.16263388322771447</v>
      </c>
      <c r="F340" s="38">
        <f t="shared" si="12"/>
        <v>-7.2523724713869239E-2</v>
      </c>
    </row>
    <row r="341" spans="1:6" x14ac:dyDescent="0.3">
      <c r="A341" s="1">
        <v>44835</v>
      </c>
      <c r="B341" s="5">
        <f>+'BRL e USD Chart 99'!F342/USDBRL!D839-1</f>
        <v>-0.14478146266643732</v>
      </c>
      <c r="C341" s="5">
        <f t="shared" si="13"/>
        <v>-0.14478146266643732</v>
      </c>
      <c r="D341" s="5"/>
      <c r="E341" s="38">
        <f t="shared" si="14"/>
        <v>0.16263388322771447</v>
      </c>
      <c r="F341" s="38">
        <f t="shared" si="12"/>
        <v>-7.5872913396011515E-2</v>
      </c>
    </row>
    <row r="342" spans="1:6" x14ac:dyDescent="0.3">
      <c r="A342" s="1">
        <v>44866</v>
      </c>
      <c r="B342" s="5">
        <f>+'BRL e USD Chart 99'!F343/USDBRL!D840-1</f>
        <v>-0.14524763005890551</v>
      </c>
      <c r="C342" s="5">
        <f t="shared" si="13"/>
        <v>-0.14524763005890551</v>
      </c>
      <c r="D342" s="5"/>
      <c r="E342" s="38">
        <f t="shared" si="14"/>
        <v>0.16263388322771447</v>
      </c>
      <c r="F342" s="38">
        <f t="shared" si="12"/>
        <v>-8.1258581814640296E-2</v>
      </c>
    </row>
    <row r="343" spans="1:6" x14ac:dyDescent="0.3">
      <c r="A343" s="1">
        <v>44896</v>
      </c>
      <c r="B343" s="5">
        <f>+'BRL e USD Chart 99'!F344/USDBRL!D841-1</f>
        <v>-0.13207337466688585</v>
      </c>
      <c r="C343" s="5">
        <f t="shared" si="13"/>
        <v>-0.13207337466688585</v>
      </c>
      <c r="D343" s="5"/>
      <c r="E343" s="38">
        <f t="shared" si="14"/>
        <v>0.16263388322771447</v>
      </c>
      <c r="F343" s="38">
        <f t="shared" si="12"/>
        <v>-8.6271961075619311E-2</v>
      </c>
    </row>
    <row r="344" spans="1:6" x14ac:dyDescent="0.3">
      <c r="A344" s="1">
        <v>44927</v>
      </c>
      <c r="B344" s="5">
        <f>+'BRL e USD Chart 99'!F345/USDBRL!D842-1</f>
        <v>-0.12830649170130604</v>
      </c>
      <c r="C344" s="5">
        <f t="shared" si="13"/>
        <v>-0.12830649170130604</v>
      </c>
      <c r="D344" s="5"/>
      <c r="E344" s="38">
        <f t="shared" si="14"/>
        <v>0.16263388322771447</v>
      </c>
      <c r="F344" s="38">
        <f t="shared" si="12"/>
        <v>-9.0721919772294254E-2</v>
      </c>
    </row>
    <row r="345" spans="1:6" x14ac:dyDescent="0.3">
      <c r="A345" s="1">
        <v>44958</v>
      </c>
      <c r="B345" s="5">
        <f>+'BRL e USD Chart 99'!F346/USDBRL!D843-1</f>
        <v>-0.12134803599251454</v>
      </c>
      <c r="C345" s="5">
        <f t="shared" si="13"/>
        <v>-0.12134803599251454</v>
      </c>
      <c r="D345" s="5"/>
      <c r="E345" s="38">
        <f t="shared" si="14"/>
        <v>0.16263388322771447</v>
      </c>
      <c r="F345" s="38">
        <f t="shared" si="12"/>
        <v>-9.5897658388821513E-2</v>
      </c>
    </row>
    <row r="346" spans="1:6" x14ac:dyDescent="0.3">
      <c r="A346" s="1">
        <v>44986</v>
      </c>
      <c r="B346" s="5">
        <f>+'BRL e USD Chart 99'!F347/USDBRL!D844-1</f>
        <v>-0.12451284203730917</v>
      </c>
      <c r="C346" s="5">
        <f t="shared" si="13"/>
        <v>-0.12451284203730917</v>
      </c>
      <c r="D346" s="5"/>
      <c r="E346" s="38">
        <f t="shared" si="14"/>
        <v>0.16263388322771447</v>
      </c>
      <c r="F346" s="38">
        <f t="shared" si="12"/>
        <v>-0.10129142183539375</v>
      </c>
    </row>
    <row r="347" spans="1:6" x14ac:dyDescent="0.3">
      <c r="A347" s="1">
        <v>45017</v>
      </c>
      <c r="B347" s="5">
        <f>+'BRL e USD Chart 99'!F348/USDBRL!D845-1</f>
        <v>-8.8277211694897884E-2</v>
      </c>
      <c r="C347" s="5">
        <f t="shared" si="13"/>
        <v>-8.8277211694897884E-2</v>
      </c>
      <c r="D347" s="5"/>
      <c r="E347" s="38">
        <f t="shared" si="14"/>
        <v>0.16263388322771447</v>
      </c>
      <c r="F347" s="38">
        <f t="shared" si="12"/>
        <v>-0.10519942910922561</v>
      </c>
    </row>
    <row r="348" spans="1:6" x14ac:dyDescent="0.3">
      <c r="A348" s="1">
        <v>45047</v>
      </c>
      <c r="B348" s="5">
        <f>+'BRL e USD Chart 99'!F349/USDBRL!D846-1</f>
        <v>-8.2202231524043823E-2</v>
      </c>
      <c r="C348" s="5">
        <f t="shared" si="13"/>
        <v>-8.2202231524043823E-2</v>
      </c>
      <c r="D348" s="5"/>
      <c r="E348" s="38">
        <f t="shared" si="14"/>
        <v>0.16263388322771447</v>
      </c>
      <c r="F348" s="38">
        <f t="shared" si="12"/>
        <v>-0.10870917335114232</v>
      </c>
    </row>
    <row r="349" spans="1:6" x14ac:dyDescent="0.3">
      <c r="A349" s="1">
        <v>45078</v>
      </c>
      <c r="B349" s="5">
        <f>+'BRL e USD Chart 99'!F350/USDBRL!D847-1</f>
        <v>-6.0997942039646258E-2</v>
      </c>
      <c r="C349" s="5">
        <f t="shared" si="13"/>
        <v>-6.0997942039646258E-2</v>
      </c>
      <c r="D349" s="5"/>
      <c r="E349" s="38">
        <f t="shared" si="14"/>
        <v>0.16263388322771447</v>
      </c>
      <c r="F349" s="38">
        <f t="shared" si="12"/>
        <v>-0.11117357225238993</v>
      </c>
    </row>
    <row r="350" spans="1:6" x14ac:dyDescent="0.3">
      <c r="A350" s="1">
        <v>45108</v>
      </c>
      <c r="B350" s="5">
        <f>+'BRL e USD Chart 99'!F351/USDBRL!D848-1</f>
        <v>-5.2819056591298263E-2</v>
      </c>
      <c r="C350" s="5">
        <f t="shared" si="13"/>
        <v>-5.2819056591298263E-2</v>
      </c>
      <c r="D350" s="5"/>
      <c r="E350" s="38">
        <f t="shared" si="14"/>
        <v>0.16263388322771447</v>
      </c>
      <c r="F350" s="38">
        <f t="shared" si="12"/>
        <v>-0.11427316147460001</v>
      </c>
    </row>
    <row r="351" spans="1:6" x14ac:dyDescent="0.3">
      <c r="A351" s="1">
        <v>45139</v>
      </c>
      <c r="B351" s="5">
        <f>+'BRL e USD Chart 99'!F352/USDBRL!D849-1</f>
        <v>-7.3367783817387733E-2</v>
      </c>
      <c r="C351" s="5">
        <f t="shared" si="13"/>
        <v>-7.3367783817387733E-2</v>
      </c>
      <c r="D351" s="5"/>
      <c r="E351" s="38">
        <f t="shared" si="14"/>
        <v>0.16263388322771447</v>
      </c>
      <c r="F351" s="38">
        <f t="shared" si="12"/>
        <v>-0.11830748861311212</v>
      </c>
    </row>
    <row r="352" spans="1:6" x14ac:dyDescent="0.3">
      <c r="A352" s="1">
        <v>45170</v>
      </c>
      <c r="B352" s="5">
        <f>+'BRL e USD Chart 99'!F353/USDBRL!D850-1</f>
        <v>-8.0093413237192324E-2</v>
      </c>
      <c r="C352" s="5">
        <f t="shared" si="13"/>
        <v>-8.0093413237192324E-2</v>
      </c>
      <c r="D352" s="5"/>
      <c r="E352" s="38">
        <f t="shared" si="14"/>
        <v>0.16263388322771447</v>
      </c>
      <c r="F352" s="38">
        <f t="shared" si="12"/>
        <v>-0.12112884186974227</v>
      </c>
    </row>
    <row r="353" spans="1:6" x14ac:dyDescent="0.3">
      <c r="A353" s="1">
        <v>45200</v>
      </c>
      <c r="B353" s="5">
        <f>+'BRL e USD Chart 99'!F354/USDBRL!D851-1</f>
        <v>-0.10115470950647731</v>
      </c>
      <c r="C353" s="5">
        <f t="shared" si="13"/>
        <v>-0.10115470950647731</v>
      </c>
      <c r="D353" s="5"/>
      <c r="E353" s="38">
        <f t="shared" si="14"/>
        <v>0.16263388322771447</v>
      </c>
      <c r="F353" s="38">
        <f t="shared" si="12"/>
        <v>-0.12378574913749739</v>
      </c>
    </row>
    <row r="354" spans="1:6" x14ac:dyDescent="0.3">
      <c r="A354" s="1">
        <v>45231</v>
      </c>
      <c r="B354" s="5">
        <f>+'BRL e USD Chart 99'!F355/USDBRL!D852-1</f>
        <v>-6.5129821660805609E-2</v>
      </c>
      <c r="C354" s="5">
        <f t="shared" si="13"/>
        <v>-6.5129821660805609E-2</v>
      </c>
      <c r="D354" s="5"/>
      <c r="E354" s="38">
        <f t="shared" si="14"/>
        <v>0.16263388322771447</v>
      </c>
      <c r="F354" s="38">
        <f t="shared" si="12"/>
        <v>-0.12590592080737628</v>
      </c>
    </row>
    <row r="355" spans="1:6" x14ac:dyDescent="0.3">
      <c r="A355" s="1">
        <v>45261</v>
      </c>
      <c r="B355" s="5">
        <f>+'BRL e USD Chart 99'!F356/USDBRL!D853-1</f>
        <v>-5.9683370978986017E-2</v>
      </c>
      <c r="C355" s="5">
        <f t="shared" si="13"/>
        <v>-5.9683370978986017E-2</v>
      </c>
      <c r="D355" s="5"/>
      <c r="E355" s="38">
        <f t="shared" si="14"/>
        <v>0.16263388322771447</v>
      </c>
      <c r="F355" s="38">
        <f t="shared" si="12"/>
        <v>-0.12767280663444974</v>
      </c>
    </row>
    <row r="356" spans="1:6" x14ac:dyDescent="0.3">
      <c r="A356" s="1">
        <v>45292</v>
      </c>
      <c r="B356" s="5">
        <f>+'BRL e USD Chart 99'!F357/USDBRL!D854-1</f>
        <v>-6.4811863170207706E-2</v>
      </c>
      <c r="C356" s="5">
        <f t="shared" ref="C356:C358" si="15">+B356</f>
        <v>-6.4811863170207706E-2</v>
      </c>
      <c r="D356" s="5"/>
      <c r="E356" s="38">
        <f t="shared" si="14"/>
        <v>0.16263388322771447</v>
      </c>
      <c r="F356" s="38">
        <f t="shared" si="12"/>
        <v>-0.13002136781477977</v>
      </c>
    </row>
    <row r="357" spans="1:6" x14ac:dyDescent="0.3">
      <c r="A357" s="1">
        <v>45323</v>
      </c>
      <c r="B357" s="5">
        <f>+'BRL e USD Chart 99'!F358/USDBRL!D855-1</f>
        <v>-7.2309549558625674E-2</v>
      </c>
      <c r="C357" s="5">
        <f t="shared" si="15"/>
        <v>-7.2309549558625674E-2</v>
      </c>
      <c r="D357" s="5"/>
      <c r="E357" s="38">
        <f t="shared" si="14"/>
        <v>0.16263388322771447</v>
      </c>
      <c r="F357" s="38">
        <f t="shared" si="12"/>
        <v>-0.13230646203864177</v>
      </c>
    </row>
    <row r="358" spans="1:6" x14ac:dyDescent="0.3">
      <c r="A358" s="1">
        <v>45352</v>
      </c>
      <c r="B358" s="5">
        <f>+'BRL e USD Chart 99'!F359/USDBRL!D856-1</f>
        <v>-7.950776499042056E-2</v>
      </c>
      <c r="C358" s="5">
        <f t="shared" si="15"/>
        <v>-7.950776499042056E-2</v>
      </c>
      <c r="D358" s="5"/>
      <c r="E358" s="38">
        <f t="shared" si="14"/>
        <v>0.16263388322771447</v>
      </c>
      <c r="F358" s="38">
        <f t="shared" si="12"/>
        <v>-0.13380069848225787</v>
      </c>
    </row>
    <row r="359" spans="1:6" x14ac:dyDescent="0.3">
      <c r="A359" s="1">
        <v>45383</v>
      </c>
      <c r="B359" s="5">
        <f>+'BRL e USD Chart 99'!F360/USDBRL!D857-1</f>
        <v>-0.10565689657252009</v>
      </c>
      <c r="C359" s="5">
        <f t="shared" ref="C359:C364" si="16">+B359</f>
        <v>-0.10565689657252009</v>
      </c>
      <c r="D359" s="5"/>
      <c r="E359" s="38">
        <f t="shared" si="14"/>
        <v>0.16263388322771447</v>
      </c>
      <c r="F359" s="38">
        <f t="shared" si="12"/>
        <v>-0.13358692932313565</v>
      </c>
    </row>
    <row r="360" spans="1:6" x14ac:dyDescent="0.3">
      <c r="A360" s="1">
        <v>45413</v>
      </c>
      <c r="B360" s="5">
        <f>+'BRL e USD Chart 99'!F361/USDBRL!D858-1</f>
        <v>-0.10503993636266784</v>
      </c>
      <c r="C360" s="5">
        <f t="shared" si="16"/>
        <v>-0.10503993636266784</v>
      </c>
      <c r="D360" s="5"/>
      <c r="E360" s="38">
        <f t="shared" si="14"/>
        <v>0.16263388322771447</v>
      </c>
      <c r="F360" s="38">
        <f t="shared" si="12"/>
        <v>-0.13194080471746372</v>
      </c>
    </row>
    <row r="361" spans="1:6" x14ac:dyDescent="0.3">
      <c r="A361" s="1">
        <v>45444</v>
      </c>
      <c r="B361" s="5">
        <f>+'BRL e USD Chart 99'!F362/USDBRL!D859-1</f>
        <v>-0.1457665118079573</v>
      </c>
      <c r="C361" s="5">
        <f t="shared" si="16"/>
        <v>-0.1457665118079573</v>
      </c>
      <c r="D361" s="5"/>
      <c r="E361" s="38">
        <f t="shared" si="14"/>
        <v>0.16263388322771447</v>
      </c>
      <c r="F361" s="38">
        <f t="shared" si="12"/>
        <v>-0.13013021358278679</v>
      </c>
    </row>
    <row r="362" spans="1:6" x14ac:dyDescent="0.3">
      <c r="A362" s="1">
        <v>45474</v>
      </c>
      <c r="B362" s="5">
        <f>+'BRL e USD Chart 99'!F363/USDBRL!D860-1</f>
        <v>-0.16619445509280939</v>
      </c>
      <c r="C362" s="5">
        <f t="shared" si="16"/>
        <v>-0.16619445509280939</v>
      </c>
      <c r="D362" s="5"/>
      <c r="E362" s="38">
        <f t="shared" si="14"/>
        <v>0.16263388322771447</v>
      </c>
      <c r="F362" s="38">
        <f t="shared" si="12"/>
        <v>-0.13003685947887283</v>
      </c>
    </row>
    <row r="363" spans="1:6" x14ac:dyDescent="0.3">
      <c r="A363" s="1">
        <v>45505</v>
      </c>
      <c r="B363" s="5">
        <f>+'BRL e USD Chart 99'!F364/USDBRL!D861-1</f>
        <v>-0.16795273162931823</v>
      </c>
      <c r="C363" s="5">
        <f t="shared" si="16"/>
        <v>-0.16795273162931823</v>
      </c>
      <c r="D363" s="5"/>
      <c r="E363" s="38">
        <f t="shared" si="14"/>
        <v>0.16263388322771447</v>
      </c>
      <c r="F363" s="38">
        <f t="shared" ref="F363:F380" si="17">AVERAGE(B315:B363)</f>
        <v>-0.12968523285510858</v>
      </c>
    </row>
    <row r="364" spans="1:6" x14ac:dyDescent="0.3">
      <c r="A364" s="1">
        <v>45536</v>
      </c>
      <c r="B364" s="5">
        <f>+'BRL e USD Chart 99'!F365/USDBRL!D862-1</f>
        <v>-0.16526599467252501</v>
      </c>
      <c r="C364" s="5">
        <f t="shared" si="16"/>
        <v>-0.16526599467252501</v>
      </c>
      <c r="D364" s="5"/>
      <c r="E364" s="38">
        <f t="shared" si="14"/>
        <v>0.16263388322771447</v>
      </c>
      <c r="F364" s="38">
        <f t="shared" si="17"/>
        <v>-0.12872444807369818</v>
      </c>
    </row>
    <row r="365" spans="1:6" x14ac:dyDescent="0.3">
      <c r="A365" s="1">
        <v>45566</v>
      </c>
      <c r="B365" s="5">
        <f>+'BRL e USD Chart 99'!F366/USDBRL!D863-1</f>
        <v>-0.17290543611686482</v>
      </c>
      <c r="C365" s="5">
        <f t="shared" ref="C365:C367" si="18">+B365</f>
        <v>-0.17290543611686482</v>
      </c>
      <c r="D365" s="5"/>
      <c r="E365" s="38">
        <f t="shared" si="14"/>
        <v>0.16263388322771447</v>
      </c>
      <c r="F365" s="38">
        <f t="shared" si="17"/>
        <v>-0.12816481819075803</v>
      </c>
    </row>
    <row r="366" spans="1:6" x14ac:dyDescent="0.3">
      <c r="A366" s="1">
        <v>45597</v>
      </c>
      <c r="B366" s="5">
        <f>+'BRL e USD Chart 99'!F367/USDBRL!D864-1</f>
        <v>-0.19584712327639964</v>
      </c>
      <c r="C366" s="5">
        <f t="shared" si="18"/>
        <v>-0.19584712327639964</v>
      </c>
      <c r="D366" s="5"/>
      <c r="E366" s="38">
        <f t="shared" si="14"/>
        <v>0.16263388322771447</v>
      </c>
      <c r="F366" s="38">
        <f t="shared" si="17"/>
        <v>-0.1275515833769702</v>
      </c>
    </row>
    <row r="367" spans="1:6" x14ac:dyDescent="0.3">
      <c r="A367" s="1">
        <v>45627</v>
      </c>
      <c r="B367" s="5">
        <f>+'BRL e USD Chart 99'!F368/USDBRL!D865-1</f>
        <v>-0.23010208634731777</v>
      </c>
      <c r="C367" s="5">
        <f t="shared" si="18"/>
        <v>-0.23010208634731777</v>
      </c>
      <c r="D367" s="7"/>
      <c r="E367" s="38">
        <f t="shared" si="14"/>
        <v>0.16263388322771447</v>
      </c>
      <c r="F367" s="38">
        <f t="shared" si="17"/>
        <v>-0.1283899821256288</v>
      </c>
    </row>
    <row r="368" spans="1:6" x14ac:dyDescent="0.3">
      <c r="A368" s="1">
        <v>45658</v>
      </c>
      <c r="B368" s="5">
        <f>+'BRL e USD Chart 99'!F369/USDBRL!D866-1</f>
        <v>-0.2241658631471134</v>
      </c>
      <c r="C368" s="5">
        <f t="shared" ref="C368:C372" si="19">+B368</f>
        <v>-0.2241658631471134</v>
      </c>
      <c r="D368" s="7"/>
      <c r="E368" s="38">
        <f t="shared" si="14"/>
        <v>0.16263388322771447</v>
      </c>
      <c r="F368" s="38">
        <f t="shared" si="17"/>
        <v>-0.13021822904790048</v>
      </c>
    </row>
    <row r="369" spans="1:6" x14ac:dyDescent="0.3">
      <c r="A369" s="1">
        <v>45689</v>
      </c>
      <c r="B369" s="5">
        <f>+'BRL e USD Chart 99'!F370/USDBRL!D867-1</f>
        <v>-0.18428628646370993</v>
      </c>
      <c r="C369" s="5">
        <f t="shared" si="19"/>
        <v>-0.18428628646370993</v>
      </c>
      <c r="D369" s="7"/>
      <c r="E369" s="38">
        <f t="shared" si="14"/>
        <v>0.16263388322771447</v>
      </c>
      <c r="F369" s="38">
        <f t="shared" si="17"/>
        <v>-0.13049179527109819</v>
      </c>
    </row>
    <row r="370" spans="1:6" x14ac:dyDescent="0.3">
      <c r="A370" s="1">
        <v>45717</v>
      </c>
      <c r="B370" s="5">
        <f>+'BRL e USD Chart 99'!F371/USDBRL!D868-1</f>
        <v>-0.17703469162488172</v>
      </c>
      <c r="C370" s="5">
        <f t="shared" si="19"/>
        <v>-0.17703469162488172</v>
      </c>
      <c r="D370" s="7"/>
      <c r="E370" s="38">
        <f t="shared" si="14"/>
        <v>0.16263388322771447</v>
      </c>
      <c r="F370" s="38">
        <f t="shared" si="17"/>
        <v>-0.13048452720904338</v>
      </c>
    </row>
    <row r="371" spans="1:6" x14ac:dyDescent="0.3">
      <c r="A371" s="1">
        <v>45748</v>
      </c>
      <c r="B371" s="5">
        <f>+'BRL e USD Chart 99'!F372/USDBRL!D869-1</f>
        <v>-0.18139304959397273</v>
      </c>
      <c r="C371" s="5">
        <f t="shared" si="19"/>
        <v>-0.18139304959397273</v>
      </c>
      <c r="D371" s="7"/>
      <c r="E371" s="38">
        <f t="shared" si="14"/>
        <v>0.16263388322771447</v>
      </c>
      <c r="F371" s="38">
        <f t="shared" si="17"/>
        <v>-0.12994770920689214</v>
      </c>
    </row>
    <row r="372" spans="1:6" x14ac:dyDescent="0.3">
      <c r="A372" s="1">
        <v>45778</v>
      </c>
      <c r="B372" s="5">
        <f>+'BRL e USD Chart 99'!F373/USDBRL!D870-1</f>
        <v>-0.16510612010882053</v>
      </c>
      <c r="C372" s="5">
        <f t="shared" si="19"/>
        <v>-0.16510612010882053</v>
      </c>
      <c r="D372" s="7"/>
      <c r="E372" s="38">
        <f t="shared" si="14"/>
        <v>0.16263388322771447</v>
      </c>
      <c r="F372" s="38">
        <f t="shared" si="17"/>
        <v>-0.12919936685840597</v>
      </c>
    </row>
    <row r="373" spans="1:6" x14ac:dyDescent="0.3">
      <c r="A373" s="1">
        <v>45809</v>
      </c>
      <c r="B373" s="5">
        <f>+'BRL e USD Chart 99'!F374/USDBRL!D871-1</f>
        <v>-0.14770093978805088</v>
      </c>
      <c r="C373" s="5">
        <f t="shared" ref="C373:C379" si="20">+B373</f>
        <v>-0.14770093978805088</v>
      </c>
      <c r="D373" s="7"/>
      <c r="E373" s="38">
        <f t="shared" si="14"/>
        <v>0.16263388322771447</v>
      </c>
      <c r="F373" s="38">
        <f t="shared" si="17"/>
        <v>-0.12893401528153942</v>
      </c>
    </row>
    <row r="374" spans="1:6" x14ac:dyDescent="0.3">
      <c r="A374" s="1">
        <v>45839</v>
      </c>
      <c r="B374" s="5">
        <f>+'BRL e USD Chart 99'!F375/USDBRL!D872-1</f>
        <v>-0.14260988902457994</v>
      </c>
      <c r="C374" s="5">
        <f t="shared" si="20"/>
        <v>-0.14260988902457994</v>
      </c>
      <c r="D374" s="7"/>
      <c r="E374" s="38">
        <f t="shared" si="14"/>
        <v>0.16263388322771447</v>
      </c>
      <c r="F374" s="38">
        <f t="shared" si="17"/>
        <v>-0.12939600547818012</v>
      </c>
    </row>
    <row r="375" spans="1:6" x14ac:dyDescent="0.3">
      <c r="A375" s="1">
        <v>45870</v>
      </c>
      <c r="B375" s="5">
        <f>+'BRL e USD Chart 99'!F376/USDBRL!D873-1</f>
        <v>-0.13352600357355993</v>
      </c>
      <c r="C375" s="5">
        <f t="shared" si="20"/>
        <v>-0.13352600357355993</v>
      </c>
      <c r="D375" s="7"/>
      <c r="E375" s="38">
        <f t="shared" si="14"/>
        <v>0.16263388322771447</v>
      </c>
      <c r="F375" s="38">
        <f t="shared" si="17"/>
        <v>-0.12931018370995823</v>
      </c>
    </row>
    <row r="376" spans="1:6" x14ac:dyDescent="0.3">
      <c r="A376" s="1">
        <v>45901</v>
      </c>
      <c r="B376" s="5">
        <f>+'BRL e USD Chart 99'!F377/USDBRL!D874-1</f>
        <v>-0.1193300215035642</v>
      </c>
      <c r="C376" s="5">
        <f t="shared" si="20"/>
        <v>-0.1193300215035642</v>
      </c>
      <c r="D376" s="7"/>
      <c r="E376" s="38">
        <f t="shared" si="14"/>
        <v>0.16263388322771447</v>
      </c>
      <c r="F376" s="38">
        <f t="shared" si="17"/>
        <v>-0.12876646330349414</v>
      </c>
    </row>
    <row r="377" spans="1:6" hidden="1" x14ac:dyDescent="0.3">
      <c r="A377" s="1">
        <v>45931</v>
      </c>
      <c r="B377" s="5"/>
      <c r="C377" s="5"/>
      <c r="D377" s="7"/>
      <c r="E377" s="38">
        <f t="shared" si="14"/>
        <v>0.16263388322771447</v>
      </c>
      <c r="F377" s="38">
        <f t="shared" si="17"/>
        <v>-0.12847002402374422</v>
      </c>
    </row>
    <row r="378" spans="1:6" x14ac:dyDescent="0.3">
      <c r="A378" s="1">
        <v>45962</v>
      </c>
      <c r="B378" s="5">
        <f>+'BRL e USD Chart 99'!F379/USDBRL!D876-1</f>
        <v>-0.10968783599441689</v>
      </c>
      <c r="C378" s="5">
        <f t="shared" si="20"/>
        <v>-0.10968783599441689</v>
      </c>
      <c r="D378" s="7"/>
      <c r="E378" s="38">
        <f t="shared" si="14"/>
        <v>0.16263388322771447</v>
      </c>
      <c r="F378" s="38">
        <f t="shared" si="17"/>
        <v>-0.1270082669554273</v>
      </c>
    </row>
    <row r="379" spans="1:6" x14ac:dyDescent="0.3">
      <c r="A379" s="1">
        <v>45992</v>
      </c>
      <c r="B379" s="5">
        <f>+'BRL e USD Chart 99'!F380/USDBRL!D877-1</f>
        <v>-0.12512984395899185</v>
      </c>
      <c r="C379" s="5">
        <f t="shared" si="20"/>
        <v>-0.12512984395899185</v>
      </c>
      <c r="D379" s="7"/>
      <c r="E379" s="38">
        <f t="shared" si="14"/>
        <v>0.16263388322771447</v>
      </c>
      <c r="F379" s="38">
        <f t="shared" si="17"/>
        <v>-0.12588307149000902</v>
      </c>
    </row>
    <row r="380" spans="1:6" x14ac:dyDescent="0.3">
      <c r="A380" s="1">
        <v>46023</v>
      </c>
      <c r="B380" s="5">
        <f>+'BRL e USD Chart 99'!F381/USDBRL!D878-1</f>
        <v>-0.10911895654969272</v>
      </c>
      <c r="C380" s="5">
        <f>+B380</f>
        <v>-0.10911895654969272</v>
      </c>
      <c r="D380" s="7"/>
      <c r="E380" s="38">
        <f t="shared" si="14"/>
        <v>0.16263388322771447</v>
      </c>
      <c r="F380" s="38">
        <f t="shared" si="17"/>
        <v>-0.12421434193250919</v>
      </c>
    </row>
    <row r="381" spans="1:6" x14ac:dyDescent="0.3">
      <c r="A381" s="1">
        <v>46054</v>
      </c>
      <c r="B381" s="5">
        <f>+'BRL e USD Chart 99'!F382/USDBRL!D879-1</f>
        <v>-8.2178974785852343E-2</v>
      </c>
      <c r="C381" s="5">
        <f>+B381</f>
        <v>-8.2178974785852343E-2</v>
      </c>
      <c r="D381" s="7"/>
      <c r="E381" s="38">
        <f>AVERAGE($C$58:$C$381)</f>
        <v>0.16263388322771447</v>
      </c>
      <c r="F381" s="38">
        <f>AVERAGE(B333:B381)</f>
        <v>-0.12229032643925326</v>
      </c>
    </row>
    <row r="382" spans="1:6" x14ac:dyDescent="0.3">
      <c r="A382" s="1">
        <v>46082</v>
      </c>
      <c r="B382" s="5">
        <f>+'BRL e USD Chart 99'!F383/USDBRL!D880-1</f>
        <v>-8.8612537638591227E-2</v>
      </c>
      <c r="C382" s="5">
        <f>+B382</f>
        <v>-8.8612537638591227E-2</v>
      </c>
      <c r="D382" s="7"/>
      <c r="E382" s="38">
        <f>AVERAGE($C$58:$C$381)</f>
        <v>0.16263388322771447</v>
      </c>
      <c r="F382" s="38">
        <f>AVERAGE(B334:B382)</f>
        <v>-0.12159442383192547</v>
      </c>
    </row>
    <row r="383" spans="1:6" x14ac:dyDescent="0.3">
      <c r="A383" s="1">
        <v>46113</v>
      </c>
      <c r="B383" s="5">
        <f>+'BRL e USD Chart 99'!F384/USDBRL!D881-1</f>
        <v>-5.3791807978959438E-2</v>
      </c>
      <c r="C383" s="5">
        <f t="shared" ref="C383:C387" si="21">+B383</f>
        <v>-5.3791807978959438E-2</v>
      </c>
      <c r="D383" s="7"/>
      <c r="E383" s="38">
        <f t="shared" ref="E383:E387" si="22">AVERAGE($C$58:$C$381)</f>
        <v>0.16263388322771447</v>
      </c>
      <c r="F383" s="38">
        <f t="shared" ref="F383:F387" si="23">AVERAGE(B335:B383)</f>
        <v>-0.12110227128583419</v>
      </c>
    </row>
    <row r="384" spans="1:6" x14ac:dyDescent="0.3">
      <c r="A384" s="1">
        <v>46143</v>
      </c>
      <c r="B384" s="5">
        <f>+'BRL e USD Chart 99'!F385/USDBRL!D882-1</f>
        <v>-4.2429604212706695E-2</v>
      </c>
      <c r="C384" s="5">
        <f t="shared" si="21"/>
        <v>-4.2429604212706695E-2</v>
      </c>
      <c r="D384" s="7"/>
      <c r="E384" s="38">
        <f t="shared" si="22"/>
        <v>0.16263388322771447</v>
      </c>
      <c r="F384" s="38">
        <f t="shared" si="23"/>
        <v>-0.12131957302675261</v>
      </c>
    </row>
    <row r="385" spans="1:6" x14ac:dyDescent="0.3">
      <c r="A385" s="1">
        <v>46174</v>
      </c>
      <c r="B385" s="5">
        <f>+'BRL e USD Chart 99'!F386/USDBRL!D883-1</f>
        <v>-5.7963505365875911E-2</v>
      </c>
      <c r="C385" s="5">
        <f t="shared" si="21"/>
        <v>-5.7963505365875911E-2</v>
      </c>
      <c r="D385" s="7"/>
      <c r="E385" s="38">
        <f t="shared" si="22"/>
        <v>0.16263388322771447</v>
      </c>
      <c r="F385" s="38">
        <f t="shared" si="23"/>
        <v>-0.12092436907636178</v>
      </c>
    </row>
    <row r="386" spans="1:6" x14ac:dyDescent="0.3">
      <c r="A386" s="1">
        <v>46204</v>
      </c>
      <c r="B386" s="5">
        <f>+'BRL e USD Chart 99'!F387/USDBRL!D884-1</f>
        <v>-4.7127536048147234E-2</v>
      </c>
      <c r="C386" s="5">
        <f t="shared" si="21"/>
        <v>-4.7127536048147234E-2</v>
      </c>
      <c r="D386" s="7"/>
      <c r="E386" s="38">
        <f t="shared" si="22"/>
        <v>0.16263388322771447</v>
      </c>
      <c r="F386" s="38">
        <f t="shared" si="23"/>
        <v>-0.11979368823244237</v>
      </c>
    </row>
    <row r="387" spans="1:6" x14ac:dyDescent="0.3">
      <c r="A387" s="1">
        <v>46235</v>
      </c>
      <c r="B387" s="5">
        <f>+'BRL e USD Chart 99'!F388/USDBRL!D885-1</f>
        <v>-4.6073553218024976E-2</v>
      </c>
      <c r="C387" s="5">
        <f t="shared" si="21"/>
        <v>-4.6073553218024976E-2</v>
      </c>
      <c r="D387" s="7"/>
      <c r="E387" s="38">
        <f t="shared" si="22"/>
        <v>0.16263388322771447</v>
      </c>
      <c r="F387" s="38">
        <f t="shared" si="23"/>
        <v>-0.11746100559740286</v>
      </c>
    </row>
    <row r="388" spans="1:6" x14ac:dyDescent="0.3">
      <c r="B388" s="7"/>
      <c r="C388" s="7"/>
      <c r="D388" s="7"/>
      <c r="E388" s="7"/>
      <c r="F388" s="7"/>
    </row>
    <row r="389" spans="1:6" x14ac:dyDescent="0.3">
      <c r="B389" s="7"/>
      <c r="C389" s="7"/>
      <c r="D389" s="7"/>
      <c r="E389" s="7"/>
      <c r="F389" s="7"/>
    </row>
    <row r="390" spans="1:6" x14ac:dyDescent="0.3">
      <c r="B390" s="7"/>
      <c r="C390" s="7"/>
      <c r="D390" s="7"/>
      <c r="E390" s="7"/>
      <c r="F390" s="7"/>
    </row>
    <row r="391" spans="1:6" x14ac:dyDescent="0.3">
      <c r="B391" s="7"/>
      <c r="C391" s="7"/>
      <c r="D391" s="7"/>
      <c r="E391" s="7"/>
      <c r="F391" s="7"/>
    </row>
    <row r="392" spans="1:6" x14ac:dyDescent="0.3">
      <c r="B392" s="7"/>
      <c r="C392" s="7"/>
      <c r="D392" s="7"/>
      <c r="E392" s="7"/>
      <c r="F392" s="7"/>
    </row>
    <row r="393" spans="1:6" x14ac:dyDescent="0.3">
      <c r="B393" s="7"/>
      <c r="C393" s="7"/>
      <c r="D393" s="7"/>
      <c r="E393" s="7"/>
      <c r="F393" s="7"/>
    </row>
    <row r="394" spans="1:6" x14ac:dyDescent="0.3">
      <c r="B394" s="7"/>
      <c r="C394" s="7"/>
      <c r="D394" s="7"/>
      <c r="E394" s="7"/>
      <c r="F394" s="7"/>
    </row>
    <row r="395" spans="1:6" x14ac:dyDescent="0.3">
      <c r="B395" s="7"/>
      <c r="C395" s="7"/>
      <c r="D395" s="7"/>
      <c r="E395" s="7"/>
      <c r="F395" s="7"/>
    </row>
    <row r="396" spans="1:6" x14ac:dyDescent="0.3">
      <c r="B396" s="7"/>
      <c r="C396" s="7"/>
      <c r="D396" s="7"/>
      <c r="E396" s="7"/>
      <c r="F396" s="7"/>
    </row>
    <row r="397" spans="1:6" x14ac:dyDescent="0.3">
      <c r="B397" s="7"/>
      <c r="C397" s="7"/>
      <c r="D397" s="7"/>
      <c r="E397" s="7"/>
      <c r="F397" s="7"/>
    </row>
    <row r="398" spans="1:6" x14ac:dyDescent="0.3">
      <c r="B398" s="7"/>
      <c r="C398" s="7"/>
      <c r="D398" s="7"/>
      <c r="E398" s="7"/>
      <c r="F398" s="7"/>
    </row>
    <row r="399" spans="1:6" x14ac:dyDescent="0.3">
      <c r="B399" s="7"/>
      <c r="C399" s="7"/>
      <c r="D399" s="7"/>
      <c r="E399" s="7"/>
      <c r="F399" s="7"/>
    </row>
    <row r="400" spans="1:6" x14ac:dyDescent="0.3">
      <c r="B400" s="7"/>
      <c r="C400" s="7"/>
      <c r="D400" s="7"/>
      <c r="E400" s="7"/>
      <c r="F400" s="7"/>
    </row>
    <row r="401" spans="2:6" x14ac:dyDescent="0.3">
      <c r="B401" s="7"/>
      <c r="C401" s="7"/>
      <c r="D401" s="7"/>
      <c r="E401" s="7"/>
      <c r="F401" s="7"/>
    </row>
    <row r="402" spans="2:6" x14ac:dyDescent="0.3">
      <c r="B402" s="7"/>
      <c r="C402" s="7"/>
      <c r="D402" s="7"/>
      <c r="E402" s="7"/>
      <c r="F402" s="7"/>
    </row>
    <row r="403" spans="2:6" x14ac:dyDescent="0.3">
      <c r="B403" s="7"/>
      <c r="C403" s="7"/>
      <c r="D403" s="7"/>
      <c r="E403" s="7"/>
      <c r="F403" s="7"/>
    </row>
    <row r="404" spans="2:6" x14ac:dyDescent="0.3">
      <c r="B404" s="7"/>
      <c r="C404" s="7"/>
      <c r="D404" s="7"/>
      <c r="E404" s="7"/>
      <c r="F404" s="7"/>
    </row>
    <row r="405" spans="2:6" x14ac:dyDescent="0.3">
      <c r="B405" s="7"/>
      <c r="C405" s="7"/>
      <c r="D405" s="7"/>
      <c r="E405" s="7"/>
      <c r="F405" s="7"/>
    </row>
    <row r="406" spans="2:6" x14ac:dyDescent="0.3">
      <c r="B406" s="7"/>
      <c r="C406" s="7"/>
      <c r="D406" s="7"/>
      <c r="E406" s="7"/>
      <c r="F406" s="7"/>
    </row>
    <row r="407" spans="2:6" x14ac:dyDescent="0.3">
      <c r="B407" s="7"/>
      <c r="C407" s="7"/>
      <c r="D407" s="7"/>
      <c r="E407" s="7"/>
      <c r="F407" s="7"/>
    </row>
    <row r="408" spans="2:6" x14ac:dyDescent="0.3">
      <c r="B408" s="7"/>
      <c r="C408" s="7"/>
      <c r="D408" s="7"/>
      <c r="E408" s="7"/>
      <c r="F408" s="7"/>
    </row>
    <row r="409" spans="2:6" x14ac:dyDescent="0.3">
      <c r="B409" s="7"/>
      <c r="C409" s="7"/>
      <c r="D409" s="7"/>
      <c r="E409" s="7"/>
      <c r="F409" s="7"/>
    </row>
    <row r="410" spans="2:6" x14ac:dyDescent="0.3">
      <c r="B410" s="7"/>
      <c r="C410" s="7"/>
      <c r="D410" s="7"/>
      <c r="E410" s="7"/>
      <c r="F410" s="7"/>
    </row>
    <row r="411" spans="2:6" x14ac:dyDescent="0.3">
      <c r="B411" s="7"/>
      <c r="C411" s="7"/>
      <c r="D411" s="7"/>
      <c r="E411" s="7"/>
      <c r="F411" s="7"/>
    </row>
    <row r="412" spans="2:6" x14ac:dyDescent="0.3">
      <c r="B412" s="7"/>
      <c r="C412" s="7"/>
      <c r="D412" s="7"/>
      <c r="E412" s="7"/>
      <c r="F412" s="7"/>
    </row>
    <row r="413" spans="2:6" x14ac:dyDescent="0.3">
      <c r="B413" s="7"/>
      <c r="C413" s="7"/>
      <c r="D413" s="7"/>
      <c r="E413" s="7"/>
      <c r="F413" s="7"/>
    </row>
    <row r="414" spans="2:6" x14ac:dyDescent="0.3">
      <c r="B414" s="7"/>
      <c r="C414" s="7"/>
      <c r="D414" s="7"/>
      <c r="E414" s="7"/>
      <c r="F414" s="7"/>
    </row>
    <row r="415" spans="2:6" x14ac:dyDescent="0.3">
      <c r="B415" s="7"/>
      <c r="C415" s="7"/>
      <c r="D415" s="7"/>
      <c r="E415" s="7"/>
      <c r="F415" s="7"/>
    </row>
    <row r="416" spans="2:6" x14ac:dyDescent="0.3">
      <c r="B416" s="7"/>
      <c r="C416" s="7"/>
      <c r="D416" s="7"/>
      <c r="E416" s="7"/>
      <c r="F416" s="7"/>
    </row>
    <row r="417" spans="2:6" x14ac:dyDescent="0.3">
      <c r="B417" s="7"/>
      <c r="C417" s="7"/>
      <c r="D417" s="7"/>
      <c r="E417" s="7"/>
      <c r="F417" s="7"/>
    </row>
    <row r="418" spans="2:6" x14ac:dyDescent="0.3">
      <c r="B418" s="7"/>
      <c r="C418" s="7"/>
      <c r="D418" s="7"/>
      <c r="E418" s="7"/>
      <c r="F418" s="7"/>
    </row>
    <row r="419" spans="2:6" x14ac:dyDescent="0.3">
      <c r="B419" s="7"/>
      <c r="C419" s="7"/>
      <c r="D419" s="7"/>
      <c r="E419" s="7"/>
      <c r="F419" s="7"/>
    </row>
    <row r="420" spans="2:6" x14ac:dyDescent="0.3">
      <c r="B420" s="7"/>
      <c r="C420" s="7"/>
      <c r="D420" s="7"/>
      <c r="E420" s="7"/>
      <c r="F420" s="7"/>
    </row>
    <row r="421" spans="2:6" x14ac:dyDescent="0.3">
      <c r="B421" s="7"/>
      <c r="C421" s="7"/>
      <c r="D421" s="7"/>
      <c r="E421" s="7"/>
      <c r="F421" s="7"/>
    </row>
    <row r="422" spans="2:6" x14ac:dyDescent="0.3">
      <c r="B422" s="7"/>
      <c r="C422" s="7"/>
      <c r="D422" s="7"/>
      <c r="E422" s="7"/>
      <c r="F422" s="7"/>
    </row>
    <row r="423" spans="2:6" x14ac:dyDescent="0.3">
      <c r="B423" s="7"/>
      <c r="C423" s="7"/>
      <c r="D423" s="7"/>
      <c r="E423" s="7"/>
      <c r="F423" s="7"/>
    </row>
    <row r="424" spans="2:6" x14ac:dyDescent="0.3">
      <c r="B424" s="7"/>
      <c r="C424" s="7"/>
      <c r="D424" s="7"/>
      <c r="E424" s="7"/>
      <c r="F424" s="7"/>
    </row>
    <row r="425" spans="2:6" x14ac:dyDescent="0.3">
      <c r="B425" s="7"/>
      <c r="C425" s="7"/>
      <c r="D425" s="7"/>
      <c r="E425" s="7"/>
      <c r="F425" s="7"/>
    </row>
    <row r="426" spans="2:6" x14ac:dyDescent="0.3">
      <c r="B426" s="7"/>
      <c r="C426" s="7"/>
      <c r="D426" s="7"/>
      <c r="E426" s="7"/>
      <c r="F426" s="7"/>
    </row>
    <row r="427" spans="2:6" x14ac:dyDescent="0.3">
      <c r="B427" s="7"/>
      <c r="C427" s="7"/>
      <c r="D427" s="7"/>
      <c r="E427" s="7"/>
      <c r="F427" s="7"/>
    </row>
    <row r="428" spans="2:6" x14ac:dyDescent="0.3">
      <c r="B428" s="7"/>
      <c r="C428" s="7"/>
      <c r="D428" s="7"/>
      <c r="E428" s="7"/>
      <c r="F428" s="7"/>
    </row>
    <row r="429" spans="2:6" x14ac:dyDescent="0.3">
      <c r="B429" s="7"/>
      <c r="C429" s="7"/>
      <c r="D429" s="7"/>
      <c r="E429" s="7"/>
      <c r="F429" s="7"/>
    </row>
    <row r="430" spans="2:6" x14ac:dyDescent="0.3">
      <c r="B430" s="7"/>
      <c r="C430" s="7"/>
      <c r="D430" s="7"/>
      <c r="E430" s="7"/>
      <c r="F430" s="7"/>
    </row>
    <row r="431" spans="2:6" x14ac:dyDescent="0.3">
      <c r="B431" s="7"/>
      <c r="C431" s="7"/>
      <c r="D431" s="7"/>
      <c r="E431" s="7"/>
      <c r="F431" s="7"/>
    </row>
    <row r="432" spans="2:6" x14ac:dyDescent="0.3">
      <c r="B432" s="7"/>
      <c r="C432" s="7"/>
      <c r="D432" s="7"/>
      <c r="E432" s="7"/>
      <c r="F432" s="7"/>
    </row>
    <row r="433" spans="2:6" x14ac:dyDescent="0.3">
      <c r="B433" s="7"/>
      <c r="C433" s="7"/>
      <c r="D433" s="7"/>
      <c r="E433" s="7"/>
      <c r="F433" s="7"/>
    </row>
    <row r="434" spans="2:6" x14ac:dyDescent="0.3">
      <c r="B434" s="7"/>
      <c r="C434" s="7"/>
      <c r="D434" s="7"/>
      <c r="E434" s="7"/>
      <c r="F434" s="7"/>
    </row>
    <row r="435" spans="2:6" x14ac:dyDescent="0.3">
      <c r="B435" s="7"/>
      <c r="C435" s="7"/>
      <c r="D435" s="7"/>
      <c r="E435" s="7"/>
      <c r="F435" s="7"/>
    </row>
    <row r="436" spans="2:6" x14ac:dyDescent="0.3">
      <c r="B436" s="7"/>
      <c r="C436" s="7"/>
      <c r="D436" s="7"/>
      <c r="E436" s="7"/>
      <c r="F436" s="7"/>
    </row>
    <row r="437" spans="2:6" x14ac:dyDescent="0.3">
      <c r="B437" s="7"/>
      <c r="C437" s="7"/>
      <c r="D437" s="7"/>
      <c r="E437" s="7"/>
      <c r="F437" s="7"/>
    </row>
    <row r="438" spans="2:6" x14ac:dyDescent="0.3">
      <c r="B438" s="7"/>
      <c r="C438" s="7"/>
      <c r="D438" s="7"/>
      <c r="E438" s="7"/>
      <c r="F438" s="7"/>
    </row>
    <row r="439" spans="2:6" x14ac:dyDescent="0.3">
      <c r="B439" s="7"/>
      <c r="C439" s="7"/>
      <c r="D439" s="7"/>
      <c r="E439" s="7"/>
      <c r="F439" s="7"/>
    </row>
    <row r="440" spans="2:6" x14ac:dyDescent="0.3">
      <c r="B440" s="7"/>
      <c r="C440" s="7"/>
      <c r="D440" s="7"/>
      <c r="E440" s="7"/>
      <c r="F440" s="7"/>
    </row>
    <row r="441" spans="2:6" x14ac:dyDescent="0.3">
      <c r="B441" s="7"/>
      <c r="C441" s="7"/>
      <c r="D441" s="7"/>
      <c r="E441" s="7"/>
      <c r="F441" s="7"/>
    </row>
    <row r="442" spans="2:6" x14ac:dyDescent="0.3">
      <c r="B442" s="7"/>
      <c r="C442" s="7"/>
      <c r="D442" s="7"/>
      <c r="E442" s="7"/>
      <c r="F442" s="7"/>
    </row>
    <row r="443" spans="2:6" x14ac:dyDescent="0.3">
      <c r="B443" s="7"/>
      <c r="C443" s="7"/>
      <c r="D443" s="7"/>
      <c r="E443" s="7"/>
      <c r="F443" s="7"/>
    </row>
    <row r="444" spans="2:6" x14ac:dyDescent="0.3">
      <c r="B444" s="7"/>
      <c r="C444" s="7"/>
      <c r="D444" s="7"/>
      <c r="E444" s="7"/>
      <c r="F444" s="7"/>
    </row>
    <row r="445" spans="2:6" x14ac:dyDescent="0.3">
      <c r="B445" s="7"/>
      <c r="C445" s="7"/>
      <c r="D445" s="7"/>
      <c r="E445" s="7"/>
      <c r="F445" s="7"/>
    </row>
    <row r="446" spans="2:6" x14ac:dyDescent="0.3">
      <c r="B446" s="7"/>
      <c r="C446" s="7"/>
      <c r="D446" s="7"/>
      <c r="E446" s="7"/>
      <c r="F446" s="7"/>
    </row>
    <row r="447" spans="2:6" x14ac:dyDescent="0.3">
      <c r="B447" s="7"/>
      <c r="C447" s="7"/>
      <c r="D447" s="7"/>
      <c r="E447" s="7"/>
      <c r="F447" s="7"/>
    </row>
    <row r="448" spans="2:6" x14ac:dyDescent="0.3">
      <c r="B448" s="7"/>
      <c r="C448" s="7"/>
      <c r="D448" s="7"/>
      <c r="E448" s="7"/>
      <c r="F448" s="7"/>
    </row>
    <row r="449" spans="2:6" x14ac:dyDescent="0.3">
      <c r="B449" s="7"/>
      <c r="C449" s="7"/>
      <c r="D449" s="7"/>
      <c r="E449" s="7"/>
      <c r="F449" s="7"/>
    </row>
    <row r="450" spans="2:6" x14ac:dyDescent="0.3">
      <c r="B450" s="7"/>
      <c r="C450" s="7"/>
      <c r="D450" s="7"/>
      <c r="E450" s="7"/>
      <c r="F450" s="7"/>
    </row>
    <row r="451" spans="2:6" x14ac:dyDescent="0.3">
      <c r="B451" s="7"/>
      <c r="C451" s="7"/>
      <c r="D451" s="7"/>
      <c r="E451" s="7"/>
      <c r="F451" s="7"/>
    </row>
    <row r="452" spans="2:6" x14ac:dyDescent="0.3">
      <c r="B452" s="7"/>
      <c r="C452" s="7"/>
      <c r="D452" s="7"/>
      <c r="E452" s="7"/>
      <c r="F452" s="7"/>
    </row>
    <row r="453" spans="2:6" x14ac:dyDescent="0.3">
      <c r="B453" s="7"/>
      <c r="C453" s="7"/>
      <c r="D453" s="7"/>
      <c r="E453" s="7"/>
      <c r="F453" s="7"/>
    </row>
    <row r="454" spans="2:6" x14ac:dyDescent="0.3">
      <c r="B454" s="7"/>
      <c r="C454" s="7"/>
      <c r="D454" s="7"/>
      <c r="E454" s="7"/>
      <c r="F454" s="7"/>
    </row>
    <row r="455" spans="2:6" x14ac:dyDescent="0.3">
      <c r="B455" s="7"/>
      <c r="C455" s="7"/>
      <c r="D455" s="7"/>
      <c r="E455" s="7"/>
      <c r="F455" s="7"/>
    </row>
    <row r="456" spans="2:6" x14ac:dyDescent="0.3">
      <c r="B456" s="7"/>
      <c r="C456" s="7"/>
      <c r="D456" s="7"/>
      <c r="E456" s="7"/>
      <c r="F456" s="7"/>
    </row>
    <row r="457" spans="2:6" x14ac:dyDescent="0.3">
      <c r="B457" s="7"/>
      <c r="C457" s="7"/>
      <c r="D457" s="7"/>
      <c r="E457" s="7"/>
      <c r="F457" s="7"/>
    </row>
    <row r="458" spans="2:6" x14ac:dyDescent="0.3">
      <c r="B458" s="7"/>
      <c r="C458" s="7"/>
      <c r="D458" s="7"/>
      <c r="E458" s="7"/>
      <c r="F458" s="7"/>
    </row>
    <row r="459" spans="2:6" x14ac:dyDescent="0.3">
      <c r="B459" s="7"/>
      <c r="C459" s="7"/>
      <c r="D459" s="7"/>
      <c r="E459" s="7"/>
      <c r="F459" s="7"/>
    </row>
    <row r="460" spans="2:6" x14ac:dyDescent="0.3">
      <c r="B460" s="7"/>
      <c r="C460" s="7"/>
      <c r="D460" s="7"/>
      <c r="E460" s="7"/>
      <c r="F460" s="7"/>
    </row>
    <row r="461" spans="2:6" x14ac:dyDescent="0.3">
      <c r="B461" s="7"/>
      <c r="C461" s="7"/>
      <c r="D461" s="7"/>
      <c r="E461" s="7"/>
      <c r="F461" s="7"/>
    </row>
    <row r="462" spans="2:6" x14ac:dyDescent="0.3">
      <c r="B462" s="7"/>
      <c r="C462" s="7"/>
      <c r="D462" s="7"/>
      <c r="E462" s="7"/>
      <c r="F462" s="7"/>
    </row>
    <row r="463" spans="2:6" x14ac:dyDescent="0.3">
      <c r="B463" s="7"/>
      <c r="C463" s="7"/>
      <c r="D463" s="7"/>
      <c r="E463" s="7"/>
      <c r="F463" s="7"/>
    </row>
    <row r="464" spans="2:6" x14ac:dyDescent="0.3">
      <c r="B464" s="7"/>
      <c r="C464" s="7"/>
      <c r="D464" s="7"/>
      <c r="E464" s="7"/>
      <c r="F464" s="7"/>
    </row>
    <row r="465" spans="2:6" x14ac:dyDescent="0.3">
      <c r="B465" s="7"/>
      <c r="C465" s="7"/>
      <c r="D465" s="7"/>
      <c r="E465" s="7"/>
      <c r="F465" s="7"/>
    </row>
    <row r="466" spans="2:6" x14ac:dyDescent="0.3">
      <c r="B466" s="7"/>
      <c r="C466" s="7"/>
      <c r="D466" s="7"/>
      <c r="E466" s="7"/>
      <c r="F466" s="7"/>
    </row>
    <row r="467" spans="2:6" x14ac:dyDescent="0.3">
      <c r="B467" s="7"/>
      <c r="C467" s="7"/>
      <c r="D467" s="7"/>
      <c r="E467" s="7"/>
      <c r="F467" s="7"/>
    </row>
    <row r="468" spans="2:6" x14ac:dyDescent="0.3">
      <c r="B468" s="7"/>
      <c r="C468" s="7"/>
      <c r="D468" s="7"/>
      <c r="E468" s="7"/>
      <c r="F468" s="7"/>
    </row>
    <row r="469" spans="2:6" x14ac:dyDescent="0.3">
      <c r="B469" s="7"/>
      <c r="C469" s="7"/>
      <c r="D469" s="7"/>
      <c r="E469" s="7"/>
      <c r="F469" s="7"/>
    </row>
    <row r="470" spans="2:6" x14ac:dyDescent="0.3">
      <c r="B470" s="7"/>
      <c r="C470" s="7"/>
      <c r="D470" s="7"/>
      <c r="E470" s="7"/>
      <c r="F470" s="7"/>
    </row>
    <row r="471" spans="2:6" x14ac:dyDescent="0.3">
      <c r="B471" s="7"/>
      <c r="C471" s="7"/>
      <c r="D471" s="7"/>
      <c r="E471" s="7"/>
      <c r="F471" s="7"/>
    </row>
    <row r="472" spans="2:6" x14ac:dyDescent="0.3">
      <c r="B472" s="7"/>
      <c r="C472" s="7"/>
      <c r="D472" s="7"/>
      <c r="E472" s="7"/>
      <c r="F472" s="7"/>
    </row>
    <row r="473" spans="2:6" x14ac:dyDescent="0.3">
      <c r="B473" s="7"/>
      <c r="C473" s="7"/>
      <c r="D473" s="7"/>
      <c r="E473" s="7"/>
      <c r="F473" s="7"/>
    </row>
    <row r="474" spans="2:6" x14ac:dyDescent="0.3">
      <c r="B474" s="7"/>
      <c r="C474" s="7"/>
      <c r="D474" s="7"/>
      <c r="E474" s="7"/>
      <c r="F474" s="7"/>
    </row>
    <row r="475" spans="2:6" x14ac:dyDescent="0.3">
      <c r="B475" s="7"/>
      <c r="C475" s="7"/>
      <c r="D475" s="7"/>
      <c r="E475" s="7"/>
      <c r="F475" s="7"/>
    </row>
    <row r="476" spans="2:6" x14ac:dyDescent="0.3">
      <c r="B476" s="7"/>
      <c r="C476" s="7"/>
      <c r="D476" s="7"/>
      <c r="E476" s="7"/>
      <c r="F476" s="7"/>
    </row>
    <row r="477" spans="2:6" x14ac:dyDescent="0.3">
      <c r="B477" s="7"/>
      <c r="C477" s="7"/>
      <c r="D477" s="7"/>
      <c r="E477" s="7"/>
      <c r="F477" s="7"/>
    </row>
    <row r="478" spans="2:6" x14ac:dyDescent="0.3">
      <c r="B478" s="7"/>
      <c r="C478" s="7"/>
      <c r="D478" s="7"/>
      <c r="E478" s="7"/>
      <c r="F478" s="7"/>
    </row>
    <row r="479" spans="2:6" x14ac:dyDescent="0.3">
      <c r="B479" s="7"/>
      <c r="C479" s="7"/>
      <c r="D479" s="7"/>
      <c r="E479" s="7"/>
      <c r="F479" s="7"/>
    </row>
    <row r="480" spans="2:6" x14ac:dyDescent="0.3">
      <c r="B480" s="7"/>
      <c r="C480" s="7"/>
      <c r="D480" s="7"/>
      <c r="E480" s="7"/>
      <c r="F480" s="7"/>
    </row>
    <row r="481" spans="2:6" x14ac:dyDescent="0.3">
      <c r="B481" s="7"/>
      <c r="C481" s="7"/>
      <c r="D481" s="7"/>
      <c r="E481" s="7"/>
      <c r="F481" s="7"/>
    </row>
    <row r="482" spans="2:6" x14ac:dyDescent="0.3">
      <c r="B482" s="7"/>
      <c r="C482" s="7"/>
      <c r="D482" s="7"/>
      <c r="E482" s="7"/>
      <c r="F482" s="7"/>
    </row>
    <row r="483" spans="2:6" x14ac:dyDescent="0.3">
      <c r="B483" s="7"/>
      <c r="C483" s="7"/>
      <c r="D483" s="7"/>
      <c r="E483" s="7"/>
      <c r="F483" s="7"/>
    </row>
    <row r="484" spans="2:6" x14ac:dyDescent="0.3">
      <c r="B484" s="7"/>
      <c r="C484" s="7"/>
      <c r="D484" s="7"/>
      <c r="E484" s="7"/>
      <c r="F484" s="7"/>
    </row>
    <row r="485" spans="2:6" x14ac:dyDescent="0.3">
      <c r="B485" s="7"/>
      <c r="C485" s="7"/>
      <c r="D485" s="7"/>
      <c r="E485" s="7"/>
      <c r="F485" s="7"/>
    </row>
    <row r="486" spans="2:6" x14ac:dyDescent="0.3">
      <c r="B486" s="7"/>
      <c r="C486" s="7"/>
      <c r="D486" s="7"/>
      <c r="E486" s="7"/>
      <c r="F486" s="7"/>
    </row>
    <row r="487" spans="2:6" x14ac:dyDescent="0.3">
      <c r="B487" s="7"/>
      <c r="C487" s="7"/>
      <c r="D487" s="7"/>
      <c r="E487" s="7"/>
      <c r="F487" s="7"/>
    </row>
    <row r="488" spans="2:6" x14ac:dyDescent="0.3">
      <c r="B488" s="7"/>
      <c r="C488" s="7"/>
      <c r="D488" s="7"/>
      <c r="E488" s="7"/>
      <c r="F488" s="7"/>
    </row>
    <row r="489" spans="2:6" x14ac:dyDescent="0.3">
      <c r="B489" s="7"/>
      <c r="C489" s="7"/>
      <c r="D489" s="7"/>
      <c r="E489" s="7"/>
      <c r="F489" s="7"/>
    </row>
    <row r="490" spans="2:6" x14ac:dyDescent="0.3">
      <c r="B490" s="7"/>
      <c r="C490" s="7"/>
      <c r="D490" s="7"/>
      <c r="E490" s="7"/>
      <c r="F490" s="7"/>
    </row>
    <row r="491" spans="2:6" x14ac:dyDescent="0.3">
      <c r="B491" s="7"/>
      <c r="C491" s="7"/>
      <c r="D491" s="7"/>
      <c r="E491" s="7"/>
      <c r="F491" s="7"/>
    </row>
    <row r="492" spans="2:6" x14ac:dyDescent="0.3">
      <c r="B492" s="7"/>
      <c r="C492" s="7"/>
      <c r="D492" s="7"/>
      <c r="E492" s="7"/>
      <c r="F492" s="7"/>
    </row>
    <row r="493" spans="2:6" x14ac:dyDescent="0.3">
      <c r="B493" s="7"/>
      <c r="C493" s="7"/>
      <c r="D493" s="7"/>
      <c r="E493" s="7"/>
      <c r="F493" s="7"/>
    </row>
    <row r="494" spans="2:6" x14ac:dyDescent="0.3">
      <c r="B494" s="7"/>
      <c r="C494" s="7"/>
      <c r="D494" s="7"/>
      <c r="E494" s="7"/>
      <c r="F494" s="7"/>
    </row>
    <row r="495" spans="2:6" x14ac:dyDescent="0.3">
      <c r="B495" s="7"/>
      <c r="C495" s="7"/>
      <c r="D495" s="7"/>
      <c r="E495" s="7"/>
      <c r="F495" s="7"/>
    </row>
    <row r="496" spans="2:6" x14ac:dyDescent="0.3">
      <c r="B496" s="7"/>
      <c r="C496" s="7"/>
      <c r="D496" s="7"/>
      <c r="E496" s="7"/>
      <c r="F496" s="7"/>
    </row>
    <row r="497" spans="2:6" x14ac:dyDescent="0.3">
      <c r="B497" s="7"/>
      <c r="C497" s="7"/>
      <c r="D497" s="7"/>
      <c r="E497" s="7"/>
      <c r="F497" s="7"/>
    </row>
    <row r="498" spans="2:6" x14ac:dyDescent="0.3">
      <c r="B498" s="7"/>
      <c r="C498" s="7"/>
      <c r="D498" s="7"/>
      <c r="E498" s="7"/>
      <c r="F498" s="7"/>
    </row>
    <row r="499" spans="2:6" x14ac:dyDescent="0.3">
      <c r="B499" s="7"/>
      <c r="C499" s="7"/>
      <c r="D499" s="7"/>
      <c r="E499" s="7"/>
      <c r="F499" s="7"/>
    </row>
    <row r="500" spans="2:6" x14ac:dyDescent="0.3">
      <c r="B500" s="7"/>
      <c r="C500" s="7"/>
      <c r="D500" s="7"/>
      <c r="E500" s="7"/>
      <c r="F500" s="7"/>
    </row>
    <row r="501" spans="2:6" x14ac:dyDescent="0.3">
      <c r="B501" s="7"/>
      <c r="C501" s="7"/>
      <c r="D501" s="7"/>
      <c r="E501" s="7"/>
      <c r="F501" s="7"/>
    </row>
    <row r="502" spans="2:6" x14ac:dyDescent="0.3">
      <c r="B502" s="7"/>
      <c r="C502" s="7"/>
      <c r="D502" s="7"/>
      <c r="E502" s="7"/>
      <c r="F502" s="7"/>
    </row>
    <row r="503" spans="2:6" x14ac:dyDescent="0.3">
      <c r="B503" s="7"/>
      <c r="C503" s="7"/>
      <c r="D503" s="7"/>
      <c r="E503" s="7"/>
      <c r="F503" s="7"/>
    </row>
    <row r="504" spans="2:6" x14ac:dyDescent="0.3">
      <c r="B504" s="7"/>
      <c r="C504" s="7"/>
      <c r="D504" s="7"/>
      <c r="E504" s="7"/>
      <c r="F504" s="7"/>
    </row>
    <row r="505" spans="2:6" x14ac:dyDescent="0.3">
      <c r="B505" s="7"/>
      <c r="C505" s="7"/>
      <c r="D505" s="7"/>
      <c r="E505" s="7"/>
      <c r="F505" s="7"/>
    </row>
    <row r="506" spans="2:6" x14ac:dyDescent="0.3">
      <c r="B506" s="7"/>
      <c r="C506" s="7"/>
      <c r="D506" s="7"/>
      <c r="E506" s="7"/>
      <c r="F506" s="7"/>
    </row>
    <row r="507" spans="2:6" x14ac:dyDescent="0.3">
      <c r="B507" s="7"/>
      <c r="C507" s="7"/>
      <c r="D507" s="7"/>
      <c r="E507" s="7"/>
      <c r="F507" s="7"/>
    </row>
    <row r="508" spans="2:6" x14ac:dyDescent="0.3">
      <c r="B508" s="7"/>
      <c r="C508" s="7"/>
      <c r="D508" s="7"/>
      <c r="E508" s="7"/>
      <c r="F508" s="7"/>
    </row>
    <row r="509" spans="2:6" x14ac:dyDescent="0.3">
      <c r="B509" s="7"/>
      <c r="C509" s="7"/>
      <c r="D509" s="7"/>
      <c r="E509" s="7"/>
      <c r="F509" s="7"/>
    </row>
    <row r="510" spans="2:6" x14ac:dyDescent="0.3">
      <c r="B510" s="7"/>
      <c r="C510" s="7"/>
      <c r="D510" s="7"/>
      <c r="E510" s="7"/>
      <c r="F510" s="7"/>
    </row>
    <row r="511" spans="2:6" x14ac:dyDescent="0.3">
      <c r="B511" s="7"/>
      <c r="C511" s="7"/>
      <c r="D511" s="7"/>
      <c r="E511" s="7"/>
      <c r="F511" s="7"/>
    </row>
    <row r="512" spans="2:6" x14ac:dyDescent="0.3">
      <c r="B512" s="7"/>
      <c r="C512" s="7"/>
      <c r="D512" s="7"/>
      <c r="E512" s="7"/>
      <c r="F512" s="7"/>
    </row>
    <row r="513" spans="2:6" x14ac:dyDescent="0.3">
      <c r="B513" s="7"/>
      <c r="C513" s="7"/>
      <c r="D513" s="7"/>
      <c r="E513" s="7"/>
      <c r="F513" s="7"/>
    </row>
    <row r="514" spans="2:6" x14ac:dyDescent="0.3">
      <c r="B514" s="7"/>
      <c r="C514" s="7"/>
      <c r="D514" s="7"/>
      <c r="E514" s="7"/>
      <c r="F514" s="7"/>
    </row>
    <row r="515" spans="2:6" x14ac:dyDescent="0.3">
      <c r="B515" s="7"/>
      <c r="C515" s="7"/>
      <c r="D515" s="7"/>
      <c r="E515" s="7"/>
      <c r="F515" s="7"/>
    </row>
    <row r="516" spans="2:6" x14ac:dyDescent="0.3">
      <c r="B516" s="7"/>
      <c r="C516" s="7"/>
      <c r="D516" s="7"/>
      <c r="E516" s="7"/>
      <c r="F516" s="7"/>
    </row>
    <row r="517" spans="2:6" x14ac:dyDescent="0.3">
      <c r="B517" s="7"/>
      <c r="C517" s="7"/>
      <c r="D517" s="7"/>
      <c r="E517" s="7"/>
      <c r="F517" s="7"/>
    </row>
    <row r="518" spans="2:6" x14ac:dyDescent="0.3">
      <c r="B518" s="7"/>
      <c r="C518" s="7"/>
      <c r="D518" s="7"/>
      <c r="E518" s="7"/>
      <c r="F518" s="7"/>
    </row>
    <row r="519" spans="2:6" x14ac:dyDescent="0.3">
      <c r="B519" s="7"/>
      <c r="C519" s="7"/>
      <c r="D519" s="7"/>
      <c r="E519" s="7"/>
      <c r="F519" s="7"/>
    </row>
    <row r="520" spans="2:6" x14ac:dyDescent="0.3">
      <c r="B520" s="7"/>
      <c r="C520" s="7"/>
      <c r="D520" s="7"/>
      <c r="E520" s="7"/>
      <c r="F520" s="7"/>
    </row>
    <row r="521" spans="2:6" x14ac:dyDescent="0.3">
      <c r="B521" s="7"/>
      <c r="C521" s="7"/>
      <c r="D521" s="7"/>
      <c r="E521" s="7"/>
      <c r="F521" s="7"/>
    </row>
    <row r="522" spans="2:6" x14ac:dyDescent="0.3">
      <c r="B522" s="7"/>
      <c r="C522" s="7"/>
      <c r="D522" s="7"/>
      <c r="E522" s="7"/>
      <c r="F522" s="7"/>
    </row>
    <row r="523" spans="2:6" x14ac:dyDescent="0.3">
      <c r="B523" s="7"/>
      <c r="C523" s="7"/>
      <c r="D523" s="7"/>
      <c r="E523" s="7"/>
      <c r="F523" s="7"/>
    </row>
    <row r="524" spans="2:6" x14ac:dyDescent="0.3">
      <c r="B524" s="7"/>
      <c r="C524" s="7"/>
      <c r="D524" s="7"/>
      <c r="E524" s="7"/>
      <c r="F524" s="7"/>
    </row>
    <row r="525" spans="2:6" x14ac:dyDescent="0.3">
      <c r="B525" s="7"/>
      <c r="C525" s="7"/>
      <c r="D525" s="7"/>
      <c r="E525" s="7"/>
      <c r="F525" s="7"/>
    </row>
    <row r="526" spans="2:6" x14ac:dyDescent="0.3">
      <c r="B526" s="7"/>
      <c r="C526" s="7"/>
      <c r="D526" s="7"/>
      <c r="E526" s="7"/>
      <c r="F526" s="7"/>
    </row>
    <row r="527" spans="2:6" x14ac:dyDescent="0.3">
      <c r="B527" s="7"/>
      <c r="C527" s="7"/>
      <c r="D527" s="7"/>
      <c r="E527" s="7"/>
      <c r="F527" s="7"/>
    </row>
    <row r="528" spans="2:6" x14ac:dyDescent="0.3">
      <c r="B528" s="7"/>
      <c r="C528" s="7"/>
      <c r="D528" s="7"/>
      <c r="E528" s="7"/>
      <c r="F528" s="7"/>
    </row>
    <row r="529" spans="2:6" x14ac:dyDescent="0.3">
      <c r="B529" s="7"/>
      <c r="C529" s="7"/>
      <c r="D529" s="7"/>
      <c r="E529" s="7"/>
      <c r="F529" s="7"/>
    </row>
    <row r="530" spans="2:6" x14ac:dyDescent="0.3">
      <c r="B530" s="7"/>
      <c r="C530" s="7"/>
      <c r="D530" s="7"/>
      <c r="E530" s="7"/>
      <c r="F530" s="7"/>
    </row>
    <row r="531" spans="2:6" x14ac:dyDescent="0.3">
      <c r="B531" s="7"/>
      <c r="C531" s="7"/>
      <c r="D531" s="7"/>
      <c r="E531" s="7"/>
      <c r="F531" s="7"/>
    </row>
    <row r="532" spans="2:6" x14ac:dyDescent="0.3">
      <c r="B532" s="7"/>
      <c r="C532" s="7"/>
      <c r="D532" s="7"/>
      <c r="E532" s="7"/>
      <c r="F532" s="7"/>
    </row>
    <row r="533" spans="2:6" x14ac:dyDescent="0.3">
      <c r="B533" s="7"/>
      <c r="C533" s="7"/>
      <c r="D533" s="7"/>
      <c r="E533" s="7"/>
      <c r="F533" s="7"/>
    </row>
    <row r="534" spans="2:6" x14ac:dyDescent="0.3">
      <c r="B534" s="7"/>
      <c r="C534" s="7"/>
      <c r="D534" s="7"/>
      <c r="E534" s="7"/>
      <c r="F534" s="7"/>
    </row>
    <row r="535" spans="2:6" x14ac:dyDescent="0.3">
      <c r="B535" s="7"/>
      <c r="C535" s="7"/>
      <c r="D535" s="7"/>
      <c r="E535" s="7"/>
      <c r="F535" s="7"/>
    </row>
    <row r="536" spans="2:6" x14ac:dyDescent="0.3">
      <c r="B536" s="7"/>
      <c r="C536" s="7"/>
      <c r="D536" s="7"/>
      <c r="E536" s="7"/>
      <c r="F536" s="7"/>
    </row>
    <row r="537" spans="2:6" x14ac:dyDescent="0.3">
      <c r="B537" s="7"/>
      <c r="C537" s="7"/>
      <c r="D537" s="7"/>
      <c r="E537" s="7"/>
      <c r="F537" s="7"/>
    </row>
    <row r="538" spans="2:6" x14ac:dyDescent="0.3">
      <c r="B538" s="7"/>
      <c r="C538" s="7"/>
      <c r="D538" s="7"/>
      <c r="E538" s="7"/>
      <c r="F538" s="7"/>
    </row>
    <row r="539" spans="2:6" x14ac:dyDescent="0.3">
      <c r="B539" s="7"/>
      <c r="C539" s="7"/>
      <c r="D539" s="7"/>
      <c r="E539" s="7"/>
      <c r="F539" s="7"/>
    </row>
    <row r="540" spans="2:6" x14ac:dyDescent="0.3">
      <c r="B540" s="7"/>
      <c r="C540" s="7"/>
      <c r="D540" s="7"/>
      <c r="E540" s="7"/>
      <c r="F540" s="7"/>
    </row>
    <row r="541" spans="2:6" x14ac:dyDescent="0.3">
      <c r="B541" s="7"/>
      <c r="C541" s="7"/>
      <c r="D541" s="7"/>
      <c r="E541" s="7"/>
      <c r="F541" s="7"/>
    </row>
    <row r="542" spans="2:6" x14ac:dyDescent="0.3">
      <c r="B542" s="7"/>
      <c r="C542" s="7"/>
      <c r="D542" s="7"/>
      <c r="E542" s="7"/>
      <c r="F542" s="7"/>
    </row>
    <row r="543" spans="2:6" x14ac:dyDescent="0.3">
      <c r="B543" s="7"/>
      <c r="C543" s="7"/>
      <c r="D543" s="7"/>
      <c r="E543" s="7"/>
      <c r="F543" s="7"/>
    </row>
    <row r="544" spans="2:6" x14ac:dyDescent="0.3">
      <c r="B544" s="7"/>
      <c r="C544" s="7"/>
      <c r="D544" s="7"/>
      <c r="E544" s="7"/>
      <c r="F544" s="7"/>
    </row>
    <row r="545" spans="2:6" x14ac:dyDescent="0.3">
      <c r="B545" s="7"/>
      <c r="C545" s="7"/>
      <c r="D545" s="7"/>
      <c r="E545" s="7"/>
      <c r="F545" s="7"/>
    </row>
    <row r="546" spans="2:6" x14ac:dyDescent="0.3">
      <c r="B546" s="7"/>
      <c r="C546" s="7"/>
      <c r="D546" s="7"/>
      <c r="E546" s="7"/>
      <c r="F546" s="7"/>
    </row>
    <row r="547" spans="2:6" x14ac:dyDescent="0.3">
      <c r="B547" s="7"/>
      <c r="C547" s="7"/>
      <c r="D547" s="7"/>
      <c r="E547" s="7"/>
      <c r="F547" s="7"/>
    </row>
    <row r="548" spans="2:6" x14ac:dyDescent="0.3">
      <c r="B548" s="7"/>
      <c r="C548" s="7"/>
      <c r="D548" s="7"/>
      <c r="E548" s="7"/>
      <c r="F548" s="7"/>
    </row>
    <row r="549" spans="2:6" x14ac:dyDescent="0.3">
      <c r="B549" s="7"/>
      <c r="C549" s="7"/>
      <c r="D549" s="7"/>
      <c r="E549" s="7"/>
      <c r="F549" s="7"/>
    </row>
    <row r="550" spans="2:6" x14ac:dyDescent="0.3">
      <c r="B550" s="7"/>
      <c r="C550" s="7"/>
      <c r="D550" s="7"/>
      <c r="E550" s="7"/>
      <c r="F550" s="7"/>
    </row>
    <row r="551" spans="2:6" x14ac:dyDescent="0.3">
      <c r="B551" s="7"/>
      <c r="C551" s="7"/>
      <c r="D551" s="7"/>
      <c r="E551" s="7"/>
      <c r="F551" s="7"/>
    </row>
    <row r="552" spans="2:6" x14ac:dyDescent="0.3">
      <c r="B552" s="7"/>
      <c r="C552" s="7"/>
      <c r="D552" s="7"/>
      <c r="E552" s="7"/>
      <c r="F552" s="7"/>
    </row>
    <row r="553" spans="2:6" x14ac:dyDescent="0.3">
      <c r="B553" s="7"/>
      <c r="C553" s="7"/>
      <c r="D553" s="7"/>
      <c r="E553" s="7"/>
      <c r="F553" s="7"/>
    </row>
    <row r="554" spans="2:6" x14ac:dyDescent="0.3">
      <c r="B554" s="7"/>
      <c r="C554" s="7"/>
      <c r="D554" s="7"/>
      <c r="E554" s="7"/>
      <c r="F554" s="7"/>
    </row>
    <row r="555" spans="2:6" x14ac:dyDescent="0.3">
      <c r="B555" s="7"/>
      <c r="C555" s="7"/>
      <c r="D555" s="7"/>
      <c r="E555" s="7"/>
      <c r="F555" s="7"/>
    </row>
    <row r="556" spans="2:6" x14ac:dyDescent="0.3">
      <c r="B556" s="7"/>
      <c r="C556" s="7"/>
      <c r="D556" s="7"/>
      <c r="E556" s="7"/>
      <c r="F556" s="7"/>
    </row>
    <row r="557" spans="2:6" x14ac:dyDescent="0.3">
      <c r="B557" s="7"/>
      <c r="C557" s="7"/>
      <c r="D557" s="7"/>
      <c r="E557" s="7"/>
      <c r="F557" s="7"/>
    </row>
    <row r="558" spans="2:6" x14ac:dyDescent="0.3">
      <c r="B558" s="7"/>
      <c r="C558" s="7"/>
      <c r="D558" s="7"/>
      <c r="E558" s="7"/>
      <c r="F558" s="7"/>
    </row>
    <row r="559" spans="2:6" x14ac:dyDescent="0.3">
      <c r="B559" s="7"/>
      <c r="C559" s="7"/>
      <c r="D559" s="7"/>
      <c r="E559" s="7"/>
      <c r="F559" s="7"/>
    </row>
    <row r="560" spans="2:6" x14ac:dyDescent="0.3">
      <c r="B560" s="7"/>
      <c r="C560" s="7"/>
      <c r="D560" s="7"/>
      <c r="E560" s="7"/>
      <c r="F560" s="7"/>
    </row>
    <row r="561" spans="2:6" x14ac:dyDescent="0.3">
      <c r="B561" s="7"/>
      <c r="C561" s="7"/>
      <c r="D561" s="7"/>
      <c r="E561" s="7"/>
      <c r="F561" s="7"/>
    </row>
    <row r="562" spans="2:6" x14ac:dyDescent="0.3">
      <c r="B562" s="7"/>
      <c r="C562" s="7"/>
      <c r="D562" s="7"/>
      <c r="E562" s="7"/>
      <c r="F562" s="7"/>
    </row>
    <row r="563" spans="2:6" x14ac:dyDescent="0.3">
      <c r="B563" s="7"/>
      <c r="C563" s="7"/>
      <c r="D563" s="7"/>
      <c r="E563" s="7"/>
      <c r="F563" s="7"/>
    </row>
    <row r="564" spans="2:6" x14ac:dyDescent="0.3">
      <c r="B564" s="7"/>
      <c r="C564" s="7"/>
      <c r="D564" s="7"/>
      <c r="E564" s="7"/>
      <c r="F564" s="7"/>
    </row>
    <row r="565" spans="2:6" x14ac:dyDescent="0.3">
      <c r="B565" s="7"/>
      <c r="C565" s="7"/>
      <c r="D565" s="7"/>
      <c r="E565" s="7"/>
      <c r="F565" s="7"/>
    </row>
    <row r="566" spans="2:6" x14ac:dyDescent="0.3">
      <c r="B566" s="7"/>
      <c r="C566" s="7"/>
      <c r="D566" s="7"/>
      <c r="E566" s="7"/>
      <c r="F566" s="7"/>
    </row>
    <row r="567" spans="2:6" x14ac:dyDescent="0.3">
      <c r="B567" s="7"/>
      <c r="C567" s="7"/>
      <c r="D567" s="7"/>
      <c r="E567" s="7"/>
      <c r="F567" s="7"/>
    </row>
    <row r="568" spans="2:6" x14ac:dyDescent="0.3">
      <c r="B568" s="7"/>
      <c r="C568" s="7"/>
      <c r="D568" s="7"/>
      <c r="E568" s="7"/>
      <c r="F568" s="7"/>
    </row>
    <row r="569" spans="2:6" x14ac:dyDescent="0.3">
      <c r="B569" s="7"/>
      <c r="C569" s="7"/>
      <c r="D569" s="7"/>
      <c r="E569" s="7"/>
      <c r="F569" s="7"/>
    </row>
    <row r="570" spans="2:6" x14ac:dyDescent="0.3">
      <c r="B570" s="7"/>
      <c r="C570" s="7"/>
      <c r="D570" s="7"/>
      <c r="E570" s="7"/>
      <c r="F570" s="7"/>
    </row>
    <row r="571" spans="2:6" x14ac:dyDescent="0.3">
      <c r="B571" s="7"/>
      <c r="C571" s="7"/>
      <c r="D571" s="7"/>
      <c r="E571" s="7"/>
      <c r="F571" s="7"/>
    </row>
    <row r="572" spans="2:6" x14ac:dyDescent="0.3">
      <c r="B572" s="7"/>
      <c r="C572" s="7"/>
      <c r="D572" s="7"/>
      <c r="E572" s="7"/>
      <c r="F572" s="7"/>
    </row>
    <row r="573" spans="2:6" x14ac:dyDescent="0.3">
      <c r="B573" s="7"/>
      <c r="C573" s="7"/>
      <c r="D573" s="7"/>
      <c r="E573" s="7"/>
      <c r="F573" s="7"/>
    </row>
    <row r="574" spans="2:6" x14ac:dyDescent="0.3">
      <c r="B574" s="7"/>
      <c r="C574" s="7"/>
      <c r="D574" s="7"/>
      <c r="E574" s="7"/>
      <c r="F574" s="7"/>
    </row>
    <row r="575" spans="2:6" x14ac:dyDescent="0.3">
      <c r="B575" s="7"/>
      <c r="C575" s="7"/>
      <c r="D575" s="7"/>
      <c r="E575" s="7"/>
      <c r="F575" s="7"/>
    </row>
    <row r="576" spans="2:6" x14ac:dyDescent="0.3">
      <c r="B576" s="7"/>
      <c r="C576" s="7"/>
      <c r="D576" s="7"/>
      <c r="E576" s="7"/>
      <c r="F576" s="7"/>
    </row>
    <row r="577" spans="2:6" x14ac:dyDescent="0.3">
      <c r="B577" s="7"/>
      <c r="C577" s="7"/>
      <c r="D577" s="7"/>
      <c r="E577" s="7"/>
      <c r="F577" s="7"/>
    </row>
    <row r="578" spans="2:6" x14ac:dyDescent="0.3">
      <c r="B578" s="7"/>
      <c r="C578" s="7"/>
      <c r="D578" s="7"/>
      <c r="E578" s="7"/>
      <c r="F578" s="7"/>
    </row>
    <row r="579" spans="2:6" x14ac:dyDescent="0.3">
      <c r="B579" s="7"/>
      <c r="C579" s="7"/>
      <c r="D579" s="7"/>
      <c r="E579" s="7"/>
      <c r="F579" s="7"/>
    </row>
    <row r="580" spans="2:6" x14ac:dyDescent="0.3">
      <c r="B580" s="7"/>
      <c r="C580" s="7"/>
      <c r="D580" s="7"/>
      <c r="E580" s="7"/>
      <c r="F580" s="7"/>
    </row>
    <row r="581" spans="2:6" x14ac:dyDescent="0.3">
      <c r="B581" s="7"/>
      <c r="C581" s="7"/>
      <c r="D581" s="7"/>
      <c r="E581" s="7"/>
      <c r="F581" s="7"/>
    </row>
    <row r="582" spans="2:6" x14ac:dyDescent="0.3">
      <c r="B582" s="7"/>
      <c r="C582" s="7"/>
      <c r="D582" s="7"/>
      <c r="E582" s="7"/>
      <c r="F582" s="7"/>
    </row>
    <row r="583" spans="2:6" x14ac:dyDescent="0.3">
      <c r="B583" s="7"/>
      <c r="C583" s="7"/>
      <c r="D583" s="7"/>
      <c r="E583" s="7"/>
      <c r="F583" s="7"/>
    </row>
    <row r="584" spans="2:6" x14ac:dyDescent="0.3">
      <c r="B584" s="7"/>
      <c r="C584" s="7"/>
      <c r="D584" s="7"/>
      <c r="E584" s="7"/>
      <c r="F584" s="7"/>
    </row>
    <row r="585" spans="2:6" x14ac:dyDescent="0.3">
      <c r="B585" s="7"/>
      <c r="C585" s="7"/>
      <c r="D585" s="7"/>
      <c r="E585" s="7"/>
      <c r="F585" s="7"/>
    </row>
    <row r="586" spans="2:6" x14ac:dyDescent="0.3">
      <c r="B586" s="7"/>
      <c r="C586" s="7"/>
      <c r="D586" s="7"/>
      <c r="E586" s="7"/>
      <c r="F586" s="7"/>
    </row>
    <row r="587" spans="2:6" x14ac:dyDescent="0.3">
      <c r="B587" s="7"/>
      <c r="C587" s="7"/>
      <c r="D587" s="7"/>
      <c r="E587" s="7"/>
      <c r="F587" s="7"/>
    </row>
    <row r="588" spans="2:6" x14ac:dyDescent="0.3">
      <c r="B588" s="7"/>
      <c r="C588" s="7"/>
      <c r="D588" s="7"/>
      <c r="E588" s="7"/>
      <c r="F588" s="7"/>
    </row>
    <row r="589" spans="2:6" x14ac:dyDescent="0.3">
      <c r="B589" s="7"/>
      <c r="C589" s="7"/>
      <c r="D589" s="7"/>
      <c r="E589" s="7"/>
      <c r="F589" s="7"/>
    </row>
    <row r="590" spans="2:6" x14ac:dyDescent="0.3">
      <c r="B590" s="7"/>
      <c r="C590" s="7"/>
      <c r="D590" s="7"/>
      <c r="E590" s="7"/>
      <c r="F590" s="7"/>
    </row>
    <row r="591" spans="2:6" x14ac:dyDescent="0.3">
      <c r="B591" s="7"/>
      <c r="C591" s="7"/>
      <c r="D591" s="7"/>
      <c r="E591" s="7"/>
      <c r="F591" s="7"/>
    </row>
    <row r="592" spans="2:6" x14ac:dyDescent="0.3">
      <c r="B592" s="7"/>
      <c r="C592" s="7"/>
      <c r="D592" s="7"/>
      <c r="E592" s="7"/>
      <c r="F592" s="7"/>
    </row>
    <row r="593" spans="2:6" x14ac:dyDescent="0.3">
      <c r="B593" s="7"/>
      <c r="C593" s="7"/>
      <c r="D593" s="7"/>
      <c r="E593" s="7"/>
      <c r="F593" s="7"/>
    </row>
    <row r="594" spans="2:6" x14ac:dyDescent="0.3">
      <c r="B594" s="7"/>
      <c r="C594" s="7"/>
      <c r="D594" s="7"/>
      <c r="E594" s="7"/>
      <c r="F594" s="7"/>
    </row>
    <row r="595" spans="2:6" x14ac:dyDescent="0.3">
      <c r="B595" s="7"/>
      <c r="C595" s="7"/>
      <c r="D595" s="7"/>
      <c r="E595" s="7"/>
      <c r="F595" s="7"/>
    </row>
    <row r="596" spans="2:6" x14ac:dyDescent="0.3">
      <c r="B596" s="7"/>
      <c r="C596" s="7"/>
      <c r="D596" s="7"/>
      <c r="E596" s="7"/>
      <c r="F596" s="7"/>
    </row>
    <row r="597" spans="2:6" x14ac:dyDescent="0.3">
      <c r="B597" s="7"/>
      <c r="C597" s="7"/>
      <c r="D597" s="7"/>
      <c r="E597" s="7"/>
      <c r="F597" s="7"/>
    </row>
    <row r="598" spans="2:6" x14ac:dyDescent="0.3">
      <c r="B598" s="7"/>
      <c r="C598" s="7"/>
      <c r="D598" s="7"/>
      <c r="E598" s="7"/>
      <c r="F598" s="7"/>
    </row>
    <row r="599" spans="2:6" x14ac:dyDescent="0.3">
      <c r="B599" s="7"/>
      <c r="C599" s="7"/>
      <c r="D599" s="7"/>
      <c r="E599" s="7"/>
      <c r="F599" s="7"/>
    </row>
    <row r="600" spans="2:6" x14ac:dyDescent="0.3">
      <c r="B600" s="7"/>
      <c r="C600" s="7"/>
      <c r="D600" s="7"/>
      <c r="E600" s="7"/>
      <c r="F600" s="7"/>
    </row>
    <row r="601" spans="2:6" x14ac:dyDescent="0.3">
      <c r="B601" s="7"/>
      <c r="C601" s="7"/>
      <c r="D601" s="7"/>
      <c r="E601" s="7"/>
      <c r="F601" s="7"/>
    </row>
    <row r="602" spans="2:6" x14ac:dyDescent="0.3">
      <c r="B602" s="7"/>
      <c r="C602" s="7"/>
      <c r="D602" s="7"/>
      <c r="E602" s="7"/>
      <c r="F602" s="7"/>
    </row>
    <row r="603" spans="2:6" x14ac:dyDescent="0.3">
      <c r="B603" s="7"/>
      <c r="C603" s="7"/>
      <c r="D603" s="7"/>
      <c r="E603" s="7"/>
      <c r="F603" s="7"/>
    </row>
    <row r="604" spans="2:6" x14ac:dyDescent="0.3">
      <c r="B604" s="7"/>
      <c r="C604" s="7"/>
      <c r="D604" s="7"/>
      <c r="E604" s="7"/>
      <c r="F604" s="7"/>
    </row>
    <row r="605" spans="2:6" x14ac:dyDescent="0.3">
      <c r="B605" s="7"/>
      <c r="C605" s="7"/>
      <c r="D605" s="7"/>
      <c r="E605" s="7"/>
      <c r="F605" s="7"/>
    </row>
    <row r="606" spans="2:6" x14ac:dyDescent="0.3">
      <c r="B606" s="7"/>
      <c r="C606" s="7"/>
      <c r="D606" s="7"/>
      <c r="E606" s="7"/>
      <c r="F606" s="7"/>
    </row>
    <row r="607" spans="2:6" x14ac:dyDescent="0.3">
      <c r="B607" s="7"/>
      <c r="C607" s="7"/>
      <c r="D607" s="7"/>
      <c r="E607" s="7"/>
      <c r="F607" s="7"/>
    </row>
    <row r="608" spans="2:6" x14ac:dyDescent="0.3">
      <c r="B608" s="7"/>
      <c r="C608" s="7"/>
      <c r="D608" s="7"/>
      <c r="E608" s="7"/>
      <c r="F608" s="7"/>
    </row>
    <row r="609" spans="2:6" x14ac:dyDescent="0.3">
      <c r="B609" s="7"/>
      <c r="C609" s="7"/>
      <c r="D609" s="7"/>
      <c r="E609" s="7"/>
      <c r="F609" s="7"/>
    </row>
    <row r="610" spans="2:6" x14ac:dyDescent="0.3">
      <c r="B610" s="7"/>
      <c r="C610" s="7"/>
      <c r="D610" s="7"/>
      <c r="E610" s="7"/>
      <c r="F610" s="7"/>
    </row>
    <row r="611" spans="2:6" x14ac:dyDescent="0.3">
      <c r="B611" s="7"/>
      <c r="C611" s="7"/>
      <c r="D611" s="7"/>
      <c r="E611" s="7"/>
      <c r="F611" s="7"/>
    </row>
    <row r="612" spans="2:6" x14ac:dyDescent="0.3">
      <c r="B612" s="7"/>
      <c r="C612" s="7"/>
      <c r="D612" s="7"/>
      <c r="E612" s="7"/>
      <c r="F612" s="7"/>
    </row>
    <row r="613" spans="2:6" x14ac:dyDescent="0.3">
      <c r="B613" s="7"/>
      <c r="C613" s="7"/>
      <c r="D613" s="7"/>
      <c r="E613" s="7"/>
      <c r="F613" s="7"/>
    </row>
    <row r="614" spans="2:6" x14ac:dyDescent="0.3">
      <c r="B614" s="7"/>
      <c r="C614" s="7"/>
      <c r="D614" s="7"/>
      <c r="E614" s="7"/>
      <c r="F614" s="7"/>
    </row>
    <row r="615" spans="2:6" x14ac:dyDescent="0.3">
      <c r="B615" s="7"/>
      <c r="C615" s="7"/>
      <c r="D615" s="7"/>
      <c r="E615" s="7"/>
      <c r="F615" s="7"/>
    </row>
    <row r="616" spans="2:6" x14ac:dyDescent="0.3">
      <c r="B616" s="7"/>
      <c r="C616" s="7"/>
      <c r="D616" s="7"/>
      <c r="E616" s="7"/>
      <c r="F616" s="7"/>
    </row>
    <row r="617" spans="2:6" x14ac:dyDescent="0.3">
      <c r="B617" s="7"/>
      <c r="C617" s="7"/>
      <c r="D617" s="7"/>
      <c r="E617" s="7"/>
      <c r="F617" s="7"/>
    </row>
    <row r="618" spans="2:6" x14ac:dyDescent="0.3">
      <c r="B618" s="7"/>
      <c r="C618" s="7"/>
      <c r="D618" s="7"/>
      <c r="E618" s="7"/>
      <c r="F618" s="7"/>
    </row>
    <row r="619" spans="2:6" x14ac:dyDescent="0.3">
      <c r="B619" s="7"/>
      <c r="C619" s="7"/>
      <c r="D619" s="7"/>
      <c r="E619" s="7"/>
      <c r="F619" s="7"/>
    </row>
    <row r="620" spans="2:6" x14ac:dyDescent="0.3">
      <c r="B620" s="7"/>
      <c r="C620" s="7"/>
      <c r="D620" s="7"/>
      <c r="E620" s="7"/>
      <c r="F620" s="7"/>
    </row>
    <row r="621" spans="2:6" x14ac:dyDescent="0.3">
      <c r="B621" s="7"/>
      <c r="C621" s="7"/>
      <c r="D621" s="7"/>
      <c r="E621" s="7"/>
      <c r="F621" s="7"/>
    </row>
    <row r="622" spans="2:6" x14ac:dyDescent="0.3">
      <c r="B622" s="7"/>
      <c r="C622" s="7"/>
      <c r="D622" s="7"/>
      <c r="E622" s="7"/>
      <c r="F622" s="7"/>
    </row>
    <row r="623" spans="2:6" x14ac:dyDescent="0.3">
      <c r="B623" s="7"/>
      <c r="C623" s="7"/>
      <c r="D623" s="7"/>
      <c r="E623" s="7"/>
      <c r="F623" s="7"/>
    </row>
    <row r="624" spans="2:6" x14ac:dyDescent="0.3">
      <c r="B624" s="7"/>
      <c r="C624" s="7"/>
      <c r="D624" s="7"/>
      <c r="E624" s="7"/>
      <c r="F624" s="7"/>
    </row>
    <row r="625" spans="2:6" x14ac:dyDescent="0.3">
      <c r="B625" s="7"/>
      <c r="C625" s="7"/>
      <c r="D625" s="7"/>
      <c r="E625" s="7"/>
      <c r="F625" s="7"/>
    </row>
    <row r="626" spans="2:6" x14ac:dyDescent="0.3">
      <c r="B626" s="7"/>
      <c r="C626" s="7"/>
      <c r="D626" s="7"/>
      <c r="E626" s="7"/>
      <c r="F626" s="7"/>
    </row>
    <row r="627" spans="2:6" x14ac:dyDescent="0.3">
      <c r="B627" s="7"/>
      <c r="C627" s="7"/>
      <c r="D627" s="7"/>
      <c r="E627" s="7"/>
      <c r="F627" s="7"/>
    </row>
    <row r="628" spans="2:6" x14ac:dyDescent="0.3">
      <c r="B628" s="7"/>
      <c r="C628" s="7"/>
      <c r="D628" s="7"/>
      <c r="E628" s="7"/>
      <c r="F628" s="7"/>
    </row>
    <row r="629" spans="2:6" x14ac:dyDescent="0.3">
      <c r="B629" s="7"/>
      <c r="C629" s="7"/>
      <c r="D629" s="7"/>
      <c r="E629" s="7"/>
      <c r="F629" s="7"/>
    </row>
    <row r="630" spans="2:6" x14ac:dyDescent="0.3">
      <c r="B630" s="7"/>
      <c r="C630" s="7"/>
      <c r="D630" s="7"/>
      <c r="E630" s="7"/>
      <c r="F630" s="7"/>
    </row>
    <row r="631" spans="2:6" x14ac:dyDescent="0.3">
      <c r="B631" s="7"/>
      <c r="C631" s="7"/>
      <c r="D631" s="7"/>
      <c r="E631" s="7"/>
      <c r="F631" s="7"/>
    </row>
    <row r="632" spans="2:6" x14ac:dyDescent="0.3">
      <c r="B632" s="7"/>
      <c r="C632" s="7"/>
      <c r="D632" s="7"/>
      <c r="E632" s="7"/>
      <c r="F632" s="7"/>
    </row>
    <row r="633" spans="2:6" x14ac:dyDescent="0.3">
      <c r="B633" s="7"/>
      <c r="C633" s="7"/>
      <c r="D633" s="7"/>
      <c r="E633" s="7"/>
      <c r="F633" s="7"/>
    </row>
    <row r="634" spans="2:6" x14ac:dyDescent="0.3">
      <c r="B634" s="7"/>
      <c r="C634" s="7"/>
      <c r="D634" s="7"/>
      <c r="E634" s="7"/>
      <c r="F634" s="7"/>
    </row>
    <row r="635" spans="2:6" x14ac:dyDescent="0.3">
      <c r="B635" s="7"/>
      <c r="C635" s="7"/>
      <c r="D635" s="7"/>
      <c r="E635" s="7"/>
      <c r="F635" s="7"/>
    </row>
    <row r="636" spans="2:6" x14ac:dyDescent="0.3">
      <c r="B636" s="7"/>
      <c r="C636" s="7"/>
      <c r="D636" s="7"/>
      <c r="E636" s="7"/>
      <c r="F636" s="7"/>
    </row>
    <row r="637" spans="2:6" x14ac:dyDescent="0.3">
      <c r="B637" s="7"/>
      <c r="C637" s="7"/>
      <c r="D637" s="7"/>
      <c r="E637" s="7"/>
      <c r="F637" s="7"/>
    </row>
    <row r="638" spans="2:6" x14ac:dyDescent="0.3">
      <c r="B638" s="7"/>
      <c r="C638" s="7"/>
      <c r="D638" s="7"/>
      <c r="E638" s="7"/>
      <c r="F638" s="7"/>
    </row>
    <row r="639" spans="2:6" x14ac:dyDescent="0.3">
      <c r="B639" s="7"/>
      <c r="C639" s="7"/>
      <c r="D639" s="7"/>
      <c r="E639" s="7"/>
      <c r="F639" s="7"/>
    </row>
    <row r="640" spans="2:6" x14ac:dyDescent="0.3">
      <c r="B640" s="7"/>
      <c r="C640" s="7"/>
      <c r="D640" s="7"/>
      <c r="E640" s="7"/>
      <c r="F640" s="7"/>
    </row>
    <row r="641" spans="2:6" x14ac:dyDescent="0.3">
      <c r="B641" s="7"/>
      <c r="C641" s="7"/>
      <c r="D641" s="7"/>
      <c r="E641" s="7"/>
      <c r="F641" s="7"/>
    </row>
    <row r="642" spans="2:6" x14ac:dyDescent="0.3">
      <c r="B642" s="7"/>
      <c r="C642" s="7"/>
      <c r="D642" s="7"/>
      <c r="E642" s="7"/>
      <c r="F642" s="7"/>
    </row>
    <row r="643" spans="2:6" x14ac:dyDescent="0.3">
      <c r="B643" s="7"/>
      <c r="C643" s="7"/>
      <c r="D643" s="7"/>
      <c r="E643" s="7"/>
      <c r="F643" s="7"/>
    </row>
    <row r="644" spans="2:6" x14ac:dyDescent="0.3">
      <c r="B644" s="7"/>
      <c r="C644" s="7"/>
      <c r="D644" s="7"/>
      <c r="E644" s="7"/>
      <c r="F644" s="7"/>
    </row>
    <row r="645" spans="2:6" x14ac:dyDescent="0.3">
      <c r="B645" s="7"/>
      <c r="C645" s="7"/>
      <c r="D645" s="7"/>
      <c r="E645" s="7"/>
      <c r="F645" s="7"/>
    </row>
    <row r="646" spans="2:6" x14ac:dyDescent="0.3">
      <c r="B646" s="7"/>
      <c r="C646" s="7"/>
      <c r="D646" s="7"/>
      <c r="E646" s="7"/>
      <c r="F646" s="7"/>
    </row>
    <row r="647" spans="2:6" x14ac:dyDescent="0.3">
      <c r="B647" s="7"/>
      <c r="C647" s="7"/>
      <c r="D647" s="7"/>
      <c r="E647" s="7"/>
      <c r="F647" s="7"/>
    </row>
    <row r="648" spans="2:6" x14ac:dyDescent="0.3">
      <c r="B648" s="7"/>
      <c r="C648" s="7"/>
      <c r="D648" s="7"/>
      <c r="E648" s="7"/>
      <c r="F648" s="7"/>
    </row>
    <row r="649" spans="2:6" x14ac:dyDescent="0.3">
      <c r="B649" s="7"/>
      <c r="C649" s="7"/>
      <c r="D649" s="7"/>
      <c r="E649" s="7"/>
      <c r="F649" s="7"/>
    </row>
    <row r="650" spans="2:6" x14ac:dyDescent="0.3">
      <c r="B650" s="7"/>
      <c r="C650" s="7"/>
      <c r="D650" s="7"/>
      <c r="E650" s="7"/>
      <c r="F650" s="7"/>
    </row>
    <row r="651" spans="2:6" x14ac:dyDescent="0.3">
      <c r="B651" s="7"/>
      <c r="C651" s="7"/>
      <c r="D651" s="7"/>
      <c r="E651" s="7"/>
      <c r="F651" s="7"/>
    </row>
    <row r="652" spans="2:6" x14ac:dyDescent="0.3">
      <c r="B652" s="7"/>
      <c r="C652" s="7"/>
      <c r="D652" s="7"/>
      <c r="E652" s="7"/>
      <c r="F652" s="7"/>
    </row>
    <row r="653" spans="2:6" x14ac:dyDescent="0.3">
      <c r="B653" s="7"/>
      <c r="C653" s="7"/>
      <c r="D653" s="7"/>
      <c r="E653" s="7"/>
      <c r="F653" s="7"/>
    </row>
    <row r="654" spans="2:6" x14ac:dyDescent="0.3">
      <c r="B654" s="7"/>
      <c r="C654" s="7"/>
      <c r="D654" s="7"/>
      <c r="E654" s="7"/>
      <c r="F654" s="7"/>
    </row>
    <row r="655" spans="2:6" x14ac:dyDescent="0.3">
      <c r="B655" s="7"/>
      <c r="C655" s="7"/>
      <c r="D655" s="7"/>
      <c r="E655" s="7"/>
      <c r="F655" s="7"/>
    </row>
    <row r="656" spans="2:6" x14ac:dyDescent="0.3">
      <c r="B656" s="7"/>
      <c r="C656" s="7"/>
      <c r="D656" s="7"/>
      <c r="E656" s="7"/>
      <c r="F656" s="7"/>
    </row>
    <row r="657" spans="2:6" x14ac:dyDescent="0.3">
      <c r="B657" s="7"/>
      <c r="C657" s="7"/>
      <c r="D657" s="7"/>
      <c r="E657" s="7"/>
      <c r="F657" s="7"/>
    </row>
    <row r="658" spans="2:6" x14ac:dyDescent="0.3">
      <c r="B658" s="7"/>
      <c r="C658" s="7"/>
      <c r="D658" s="7"/>
      <c r="E658" s="7"/>
      <c r="F658" s="7"/>
    </row>
    <row r="659" spans="2:6" x14ac:dyDescent="0.3">
      <c r="B659" s="7"/>
      <c r="C659" s="7"/>
      <c r="D659" s="7"/>
      <c r="E659" s="7"/>
      <c r="F659" s="7"/>
    </row>
    <row r="660" spans="2:6" x14ac:dyDescent="0.3">
      <c r="B660" s="7"/>
      <c r="C660" s="7"/>
      <c r="D660" s="7"/>
      <c r="E660" s="7"/>
      <c r="F660" s="7"/>
    </row>
    <row r="661" spans="2:6" x14ac:dyDescent="0.3">
      <c r="B661" s="7"/>
      <c r="C661" s="7"/>
      <c r="D661" s="7"/>
      <c r="E661" s="7"/>
      <c r="F661" s="7"/>
    </row>
    <row r="662" spans="2:6" x14ac:dyDescent="0.3">
      <c r="B662" s="7"/>
      <c r="C662" s="7"/>
      <c r="D662" s="7"/>
      <c r="E662" s="7"/>
      <c r="F662" s="7"/>
    </row>
    <row r="663" spans="2:6" x14ac:dyDescent="0.3">
      <c r="B663" s="7"/>
      <c r="C663" s="7"/>
      <c r="D663" s="7"/>
      <c r="E663" s="7"/>
      <c r="F663" s="7"/>
    </row>
    <row r="664" spans="2:6" x14ac:dyDescent="0.3">
      <c r="B664" s="7"/>
      <c r="C664" s="7"/>
      <c r="D664" s="7"/>
      <c r="E664" s="7"/>
      <c r="F664" s="7"/>
    </row>
    <row r="665" spans="2:6" x14ac:dyDescent="0.3">
      <c r="B665" s="7"/>
      <c r="C665" s="7"/>
      <c r="D665" s="7"/>
      <c r="E665" s="7"/>
      <c r="F665" s="7"/>
    </row>
    <row r="666" spans="2:6" x14ac:dyDescent="0.3">
      <c r="B666" s="7"/>
      <c r="C666" s="7"/>
      <c r="D666" s="7"/>
      <c r="E666" s="7"/>
      <c r="F666" s="7"/>
    </row>
    <row r="667" spans="2:6" x14ac:dyDescent="0.3">
      <c r="B667" s="7"/>
      <c r="C667" s="7"/>
      <c r="D667" s="7"/>
      <c r="E667" s="7"/>
      <c r="F667" s="7"/>
    </row>
    <row r="668" spans="2:6" x14ac:dyDescent="0.3">
      <c r="B668" s="7"/>
      <c r="C668" s="7"/>
      <c r="D668" s="7"/>
      <c r="E668" s="7"/>
      <c r="F668" s="7"/>
    </row>
    <row r="669" spans="2:6" x14ac:dyDescent="0.3">
      <c r="B669" s="7"/>
      <c r="C669" s="7"/>
      <c r="D669" s="7"/>
      <c r="E669" s="7"/>
      <c r="F669" s="7"/>
    </row>
    <row r="670" spans="2:6" x14ac:dyDescent="0.3">
      <c r="B670" s="7"/>
      <c r="C670" s="7"/>
      <c r="D670" s="7"/>
      <c r="E670" s="7"/>
      <c r="F670" s="7"/>
    </row>
    <row r="671" spans="2:6" x14ac:dyDescent="0.3">
      <c r="B671" s="7"/>
      <c r="C671" s="7"/>
      <c r="D671" s="7"/>
      <c r="E671" s="7"/>
      <c r="F671" s="7"/>
    </row>
    <row r="672" spans="2:6" x14ac:dyDescent="0.3">
      <c r="B672" s="7"/>
      <c r="C672" s="7"/>
      <c r="D672" s="7"/>
      <c r="E672" s="7"/>
      <c r="F672" s="7"/>
    </row>
    <row r="673" spans="2:6" x14ac:dyDescent="0.3">
      <c r="B673" s="7"/>
      <c r="C673" s="7"/>
      <c r="D673" s="7"/>
      <c r="E673" s="7"/>
      <c r="F673" s="7"/>
    </row>
    <row r="674" spans="2:6" x14ac:dyDescent="0.3">
      <c r="B674" s="7"/>
      <c r="C674" s="7"/>
      <c r="D674" s="7"/>
      <c r="E674" s="7"/>
      <c r="F674" s="7"/>
    </row>
    <row r="675" spans="2:6" x14ac:dyDescent="0.3">
      <c r="B675" s="7"/>
      <c r="C675" s="7"/>
      <c r="D675" s="7"/>
      <c r="E675" s="7"/>
      <c r="F675" s="7"/>
    </row>
    <row r="676" spans="2:6" x14ac:dyDescent="0.3">
      <c r="B676" s="7"/>
      <c r="C676" s="7"/>
      <c r="D676" s="7"/>
      <c r="E676" s="7"/>
      <c r="F676" s="7"/>
    </row>
    <row r="677" spans="2:6" x14ac:dyDescent="0.3">
      <c r="B677" s="7"/>
      <c r="C677" s="7"/>
      <c r="D677" s="7"/>
      <c r="E677" s="7"/>
      <c r="F677" s="7"/>
    </row>
    <row r="678" spans="2:6" x14ac:dyDescent="0.3">
      <c r="B678" s="7"/>
      <c r="C678" s="7"/>
      <c r="D678" s="7"/>
      <c r="E678" s="7"/>
      <c r="F678" s="7"/>
    </row>
    <row r="679" spans="2:6" x14ac:dyDescent="0.3">
      <c r="B679" s="7"/>
      <c r="C679" s="7"/>
      <c r="D679" s="7"/>
      <c r="E679" s="7"/>
      <c r="F679" s="7"/>
    </row>
    <row r="680" spans="2:6" x14ac:dyDescent="0.3">
      <c r="B680" s="7"/>
      <c r="C680" s="7"/>
      <c r="D680" s="7"/>
      <c r="E680" s="7"/>
      <c r="F680" s="7"/>
    </row>
    <row r="681" spans="2:6" x14ac:dyDescent="0.3">
      <c r="B681" s="7"/>
      <c r="C681" s="7"/>
      <c r="D681" s="7"/>
      <c r="E681" s="7"/>
      <c r="F681" s="7"/>
    </row>
    <row r="682" spans="2:6" x14ac:dyDescent="0.3">
      <c r="B682" s="7"/>
      <c r="C682" s="7"/>
      <c r="D682" s="7"/>
      <c r="E682" s="7"/>
      <c r="F682" s="7"/>
    </row>
    <row r="683" spans="2:6" x14ac:dyDescent="0.3">
      <c r="B683" s="7"/>
      <c r="C683" s="7"/>
      <c r="D683" s="7"/>
      <c r="E683" s="7"/>
      <c r="F683" s="7"/>
    </row>
    <row r="684" spans="2:6" x14ac:dyDescent="0.3">
      <c r="B684" s="7"/>
      <c r="C684" s="7"/>
      <c r="D684" s="7"/>
      <c r="E684" s="7"/>
      <c r="F684" s="7"/>
    </row>
    <row r="685" spans="2:6" x14ac:dyDescent="0.3">
      <c r="B685" s="7"/>
      <c r="C685" s="7"/>
      <c r="D685" s="7"/>
      <c r="E685" s="7"/>
      <c r="F685" s="7"/>
    </row>
    <row r="686" spans="2:6" x14ac:dyDescent="0.3">
      <c r="B686" s="7"/>
      <c r="C686" s="7"/>
      <c r="D686" s="7"/>
      <c r="E686" s="7"/>
      <c r="F686" s="7"/>
    </row>
    <row r="687" spans="2:6" x14ac:dyDescent="0.3">
      <c r="B687" s="7"/>
      <c r="C687" s="7"/>
      <c r="D687" s="7"/>
      <c r="E687" s="7"/>
      <c r="F687" s="7"/>
    </row>
    <row r="688" spans="2:6" x14ac:dyDescent="0.3">
      <c r="B688" s="7"/>
      <c r="C688" s="7"/>
      <c r="D688" s="7"/>
      <c r="E688" s="7"/>
      <c r="F688" s="7"/>
    </row>
    <row r="689" spans="2:6" x14ac:dyDescent="0.3">
      <c r="B689" s="7"/>
      <c r="C689" s="7"/>
      <c r="D689" s="7"/>
      <c r="E689" s="7"/>
      <c r="F689" s="7"/>
    </row>
    <row r="690" spans="2:6" x14ac:dyDescent="0.3">
      <c r="B690" s="7"/>
      <c r="C690" s="7"/>
      <c r="D690" s="7"/>
      <c r="E690" s="7"/>
      <c r="F690" s="7"/>
    </row>
    <row r="691" spans="2:6" x14ac:dyDescent="0.3">
      <c r="B691" s="7"/>
      <c r="C691" s="7"/>
      <c r="D691" s="7"/>
      <c r="E691" s="7"/>
      <c r="F691" s="7"/>
    </row>
    <row r="692" spans="2:6" x14ac:dyDescent="0.3">
      <c r="B692" s="7"/>
      <c r="C692" s="7"/>
      <c r="D692" s="7"/>
      <c r="E692" s="7"/>
      <c r="F692" s="7"/>
    </row>
    <row r="693" spans="2:6" x14ac:dyDescent="0.3">
      <c r="B693" s="7"/>
      <c r="C693" s="7"/>
      <c r="D693" s="7"/>
      <c r="E693" s="7"/>
      <c r="F693" s="7"/>
    </row>
    <row r="694" spans="2:6" x14ac:dyDescent="0.3">
      <c r="B694" s="7"/>
      <c r="C694" s="7"/>
      <c r="D694" s="7"/>
      <c r="E694" s="7"/>
      <c r="F694" s="7"/>
    </row>
    <row r="695" spans="2:6" x14ac:dyDescent="0.3">
      <c r="B695" s="7"/>
      <c r="C695" s="7"/>
      <c r="D695" s="7"/>
      <c r="E695" s="7"/>
      <c r="F695" s="7"/>
    </row>
    <row r="696" spans="2:6" x14ac:dyDescent="0.3">
      <c r="B696" s="7"/>
      <c r="C696" s="7"/>
      <c r="D696" s="7"/>
      <c r="E696" s="7"/>
      <c r="F696" s="7"/>
    </row>
    <row r="697" spans="2:6" x14ac:dyDescent="0.3">
      <c r="B697" s="7"/>
      <c r="C697" s="7"/>
      <c r="D697" s="7"/>
      <c r="E697" s="7"/>
      <c r="F697" s="7"/>
    </row>
    <row r="698" spans="2:6" x14ac:dyDescent="0.3">
      <c r="B698" s="7"/>
      <c r="C698" s="7"/>
      <c r="D698" s="7"/>
      <c r="E698" s="7"/>
      <c r="F698" s="7"/>
    </row>
    <row r="699" spans="2:6" x14ac:dyDescent="0.3">
      <c r="B699" s="7"/>
      <c r="C699" s="7"/>
      <c r="D699" s="7"/>
      <c r="E699" s="7"/>
      <c r="F699" s="7"/>
    </row>
    <row r="700" spans="2:6" x14ac:dyDescent="0.3">
      <c r="B700" s="7"/>
      <c r="C700" s="7"/>
      <c r="D700" s="7"/>
      <c r="E700" s="7"/>
      <c r="F700" s="7"/>
    </row>
    <row r="701" spans="2:6" x14ac:dyDescent="0.3">
      <c r="B701" s="7"/>
      <c r="C701" s="7"/>
      <c r="D701" s="7"/>
      <c r="E701" s="7"/>
      <c r="F701" s="7"/>
    </row>
    <row r="702" spans="2:6" x14ac:dyDescent="0.3">
      <c r="B702" s="7"/>
      <c r="C702" s="7"/>
      <c r="D702" s="7"/>
      <c r="E702" s="7"/>
      <c r="F702" s="7"/>
    </row>
    <row r="703" spans="2:6" x14ac:dyDescent="0.3">
      <c r="B703" s="7"/>
      <c r="C703" s="7"/>
      <c r="D703" s="7"/>
      <c r="E703" s="7"/>
      <c r="F703" s="7"/>
    </row>
    <row r="704" spans="2:6" x14ac:dyDescent="0.3">
      <c r="B704" s="7"/>
      <c r="C704" s="7"/>
      <c r="D704" s="7"/>
      <c r="E704" s="7"/>
      <c r="F704" s="7"/>
    </row>
    <row r="705" spans="2:6" x14ac:dyDescent="0.3">
      <c r="B705" s="7"/>
      <c r="C705" s="7"/>
      <c r="D705" s="7"/>
      <c r="E705" s="7"/>
      <c r="F705" s="7"/>
    </row>
    <row r="706" spans="2:6" x14ac:dyDescent="0.3">
      <c r="B706" s="7"/>
      <c r="C706" s="7"/>
      <c r="D706" s="7"/>
      <c r="E706" s="7"/>
      <c r="F706" s="7"/>
    </row>
    <row r="707" spans="2:6" x14ac:dyDescent="0.3">
      <c r="B707" s="7"/>
      <c r="C707" s="7"/>
      <c r="D707" s="7"/>
      <c r="E707" s="7"/>
      <c r="F707" s="7"/>
    </row>
    <row r="708" spans="2:6" x14ac:dyDescent="0.3">
      <c r="B708" s="7"/>
      <c r="C708" s="7"/>
      <c r="D708" s="7"/>
      <c r="E708" s="7"/>
      <c r="F708" s="7"/>
    </row>
    <row r="709" spans="2:6" x14ac:dyDescent="0.3">
      <c r="B709" s="7"/>
      <c r="C709" s="7"/>
      <c r="D709" s="7"/>
      <c r="E709" s="7"/>
      <c r="F709" s="7"/>
    </row>
    <row r="710" spans="2:6" x14ac:dyDescent="0.3">
      <c r="B710" s="7"/>
      <c r="C710" s="7"/>
      <c r="D710" s="7"/>
      <c r="E710" s="7"/>
      <c r="F710" s="7"/>
    </row>
    <row r="711" spans="2:6" x14ac:dyDescent="0.3">
      <c r="B711" s="7"/>
      <c r="C711" s="7"/>
      <c r="D711" s="7"/>
      <c r="E711" s="7"/>
      <c r="F711" s="7"/>
    </row>
    <row r="712" spans="2:6" x14ac:dyDescent="0.3">
      <c r="B712" s="7"/>
      <c r="C712" s="7"/>
      <c r="D712" s="7"/>
      <c r="E712" s="7"/>
      <c r="F712" s="7"/>
    </row>
    <row r="713" spans="2:6" x14ac:dyDescent="0.3">
      <c r="B713" s="7"/>
      <c r="C713" s="7"/>
      <c r="D713" s="7"/>
      <c r="E713" s="7"/>
      <c r="F713" s="7"/>
    </row>
    <row r="714" spans="2:6" x14ac:dyDescent="0.3">
      <c r="B714" s="7"/>
      <c r="C714" s="7"/>
      <c r="D714" s="7"/>
      <c r="E714" s="7"/>
      <c r="F714" s="7"/>
    </row>
    <row r="715" spans="2:6" x14ac:dyDescent="0.3">
      <c r="B715" s="7"/>
      <c r="C715" s="7"/>
      <c r="D715" s="7"/>
      <c r="E715" s="7"/>
      <c r="F715" s="7"/>
    </row>
    <row r="716" spans="2:6" x14ac:dyDescent="0.3">
      <c r="B716" s="7"/>
      <c r="C716" s="7"/>
      <c r="D716" s="7"/>
      <c r="E716" s="7"/>
      <c r="F716" s="7"/>
    </row>
    <row r="717" spans="2:6" x14ac:dyDescent="0.3">
      <c r="B717" s="7"/>
      <c r="C717" s="7"/>
      <c r="D717" s="7"/>
      <c r="E717" s="7"/>
      <c r="F717" s="7"/>
    </row>
    <row r="718" spans="2:6" x14ac:dyDescent="0.3">
      <c r="B718" s="7"/>
      <c r="C718" s="7"/>
      <c r="D718" s="7"/>
      <c r="E718" s="7"/>
      <c r="F718" s="7"/>
    </row>
    <row r="719" spans="2:6" x14ac:dyDescent="0.3">
      <c r="B719" s="7"/>
      <c r="C719" s="7"/>
      <c r="D719" s="7"/>
      <c r="E719" s="7"/>
      <c r="F719" s="7"/>
    </row>
    <row r="720" spans="2:6" x14ac:dyDescent="0.3">
      <c r="B720" s="7"/>
      <c r="C720" s="7"/>
      <c r="D720" s="7"/>
      <c r="E720" s="7"/>
      <c r="F720" s="7"/>
    </row>
    <row r="721" spans="2:6" x14ac:dyDescent="0.3">
      <c r="B721" s="7"/>
      <c r="C721" s="7"/>
      <c r="D721" s="7"/>
      <c r="E721" s="7"/>
      <c r="F721" s="7"/>
    </row>
    <row r="722" spans="2:6" x14ac:dyDescent="0.3">
      <c r="B722" s="7"/>
      <c r="C722" s="7"/>
      <c r="D722" s="7"/>
      <c r="E722" s="7"/>
      <c r="F722" s="7"/>
    </row>
    <row r="723" spans="2:6" x14ac:dyDescent="0.3">
      <c r="B723" s="7"/>
      <c r="C723" s="7"/>
      <c r="D723" s="7"/>
      <c r="E723" s="7"/>
      <c r="F723" s="7"/>
    </row>
    <row r="724" spans="2:6" x14ac:dyDescent="0.3">
      <c r="B724" s="7"/>
      <c r="C724" s="7"/>
      <c r="D724" s="7"/>
      <c r="E724" s="7"/>
      <c r="F724" s="7"/>
    </row>
    <row r="725" spans="2:6" x14ac:dyDescent="0.3">
      <c r="B725" s="7"/>
      <c r="C725" s="7"/>
      <c r="D725" s="7"/>
      <c r="E725" s="7"/>
      <c r="F725" s="7"/>
    </row>
    <row r="726" spans="2:6" x14ac:dyDescent="0.3">
      <c r="B726" s="7"/>
      <c r="C726" s="7"/>
      <c r="D726" s="7"/>
      <c r="E726" s="7"/>
      <c r="F726" s="7"/>
    </row>
    <row r="727" spans="2:6" x14ac:dyDescent="0.3">
      <c r="B727" s="7"/>
      <c r="C727" s="7"/>
      <c r="D727" s="7"/>
      <c r="E727" s="7"/>
      <c r="F727" s="7"/>
    </row>
    <row r="728" spans="2:6" x14ac:dyDescent="0.3">
      <c r="B728" s="7"/>
      <c r="C728" s="7"/>
      <c r="D728" s="7"/>
      <c r="E728" s="7"/>
      <c r="F728" s="7"/>
    </row>
    <row r="729" spans="2:6" x14ac:dyDescent="0.3">
      <c r="B729" s="7"/>
      <c r="C729" s="7"/>
      <c r="D729" s="7"/>
      <c r="E729" s="7"/>
      <c r="F729" s="7"/>
    </row>
    <row r="730" spans="2:6" x14ac:dyDescent="0.3">
      <c r="B730" s="7"/>
      <c r="C730" s="7"/>
      <c r="D730" s="7"/>
      <c r="E730" s="7"/>
      <c r="F730" s="7"/>
    </row>
    <row r="731" spans="2:6" x14ac:dyDescent="0.3">
      <c r="B731" s="7"/>
      <c r="C731" s="7"/>
      <c r="D731" s="7"/>
      <c r="E731" s="7"/>
      <c r="F731" s="7"/>
    </row>
    <row r="732" spans="2:6" x14ac:dyDescent="0.3">
      <c r="B732" s="7"/>
      <c r="C732" s="7"/>
      <c r="D732" s="7"/>
      <c r="E732" s="7"/>
      <c r="F732" s="7"/>
    </row>
    <row r="733" spans="2:6" x14ac:dyDescent="0.3">
      <c r="B733" s="7"/>
      <c r="C733" s="7"/>
      <c r="D733" s="7"/>
      <c r="E733" s="7"/>
      <c r="F733" s="7"/>
    </row>
    <row r="734" spans="2:6" x14ac:dyDescent="0.3">
      <c r="B734" s="7"/>
      <c r="C734" s="7"/>
      <c r="D734" s="7"/>
      <c r="E734" s="7"/>
      <c r="F734" s="7"/>
    </row>
    <row r="735" spans="2:6" x14ac:dyDescent="0.3">
      <c r="B735" s="7"/>
      <c r="C735" s="7"/>
      <c r="D735" s="7"/>
      <c r="E735" s="7"/>
      <c r="F735" s="7"/>
    </row>
    <row r="736" spans="2:6" x14ac:dyDescent="0.3">
      <c r="B736" s="7"/>
      <c r="C736" s="7"/>
      <c r="D736" s="7"/>
      <c r="E736" s="7"/>
      <c r="F736" s="7"/>
    </row>
    <row r="737" spans="2:6" x14ac:dyDescent="0.3">
      <c r="B737" s="7"/>
      <c r="C737" s="7"/>
      <c r="D737" s="7"/>
      <c r="E737" s="7"/>
      <c r="F737" s="7"/>
    </row>
    <row r="738" spans="2:6" x14ac:dyDescent="0.3">
      <c r="B738" s="7"/>
      <c r="C738" s="7"/>
      <c r="D738" s="7"/>
      <c r="E738" s="7"/>
      <c r="F738" s="7"/>
    </row>
    <row r="739" spans="2:6" x14ac:dyDescent="0.3">
      <c r="B739" s="7"/>
      <c r="C739" s="7"/>
      <c r="D739" s="7"/>
      <c r="E739" s="7"/>
      <c r="F739" s="7"/>
    </row>
    <row r="740" spans="2:6" x14ac:dyDescent="0.3">
      <c r="B740" s="7"/>
      <c r="C740" s="7"/>
      <c r="D740" s="7"/>
      <c r="E740" s="7"/>
      <c r="F740" s="7"/>
    </row>
    <row r="741" spans="2:6" x14ac:dyDescent="0.3">
      <c r="B741" s="7"/>
      <c r="C741" s="7"/>
      <c r="D741" s="7"/>
      <c r="E741" s="7"/>
      <c r="F741" s="7"/>
    </row>
    <row r="742" spans="2:6" x14ac:dyDescent="0.3">
      <c r="B742" s="7"/>
      <c r="C742" s="7"/>
      <c r="D742" s="7"/>
      <c r="E742" s="7"/>
      <c r="F742" s="7"/>
    </row>
    <row r="743" spans="2:6" x14ac:dyDescent="0.3">
      <c r="B743" s="7"/>
      <c r="C743" s="7"/>
      <c r="D743" s="7"/>
      <c r="E743" s="7"/>
      <c r="F743" s="7"/>
    </row>
    <row r="744" spans="2:6" x14ac:dyDescent="0.3">
      <c r="B744" s="7"/>
      <c r="C744" s="7"/>
      <c r="D744" s="7"/>
      <c r="E744" s="7"/>
      <c r="F744" s="7"/>
    </row>
    <row r="745" spans="2:6" x14ac:dyDescent="0.3">
      <c r="B745" s="7"/>
      <c r="C745" s="7"/>
      <c r="D745" s="7"/>
      <c r="E745" s="7"/>
      <c r="F745" s="7"/>
    </row>
    <row r="746" spans="2:6" x14ac:dyDescent="0.3">
      <c r="B746" s="7"/>
      <c r="C746" s="7"/>
      <c r="D746" s="7"/>
      <c r="E746" s="7"/>
      <c r="F746" s="7"/>
    </row>
    <row r="747" spans="2:6" x14ac:dyDescent="0.3">
      <c r="B747" s="7"/>
      <c r="C747" s="7"/>
      <c r="D747" s="7"/>
      <c r="E747" s="7"/>
      <c r="F747" s="7"/>
    </row>
    <row r="748" spans="2:6" x14ac:dyDescent="0.3">
      <c r="B748" s="7"/>
      <c r="C748" s="7"/>
      <c r="D748" s="7"/>
      <c r="E748" s="7"/>
      <c r="F748" s="7"/>
    </row>
    <row r="749" spans="2:6" x14ac:dyDescent="0.3">
      <c r="B749" s="7"/>
      <c r="C749" s="7"/>
      <c r="D749" s="7"/>
      <c r="E749" s="7"/>
      <c r="F749" s="7"/>
    </row>
    <row r="750" spans="2:6" x14ac:dyDescent="0.3">
      <c r="B750" s="7"/>
      <c r="C750" s="7"/>
      <c r="D750" s="7"/>
      <c r="E750" s="7"/>
      <c r="F750" s="7"/>
    </row>
    <row r="751" spans="2:6" x14ac:dyDescent="0.3">
      <c r="B751" s="7"/>
      <c r="C751" s="7"/>
      <c r="D751" s="7"/>
      <c r="E751" s="7"/>
      <c r="F751" s="7"/>
    </row>
    <row r="752" spans="2:6" x14ac:dyDescent="0.3">
      <c r="B752" s="7"/>
      <c r="C752" s="7"/>
      <c r="D752" s="7"/>
      <c r="E752" s="7"/>
      <c r="F752" s="7"/>
    </row>
    <row r="753" spans="2:6" x14ac:dyDescent="0.3">
      <c r="B753" s="7"/>
      <c r="C753" s="7"/>
      <c r="D753" s="7"/>
      <c r="E753" s="7"/>
      <c r="F753" s="7"/>
    </row>
    <row r="754" spans="2:6" x14ac:dyDescent="0.3">
      <c r="B754" s="7"/>
      <c r="C754" s="7"/>
      <c r="D754" s="7"/>
      <c r="E754" s="7"/>
      <c r="F754" s="7"/>
    </row>
    <row r="755" spans="2:6" x14ac:dyDescent="0.3">
      <c r="B755" s="7"/>
      <c r="C755" s="7"/>
      <c r="D755" s="7"/>
      <c r="E755" s="7"/>
      <c r="F755" s="7"/>
    </row>
    <row r="756" spans="2:6" x14ac:dyDescent="0.3">
      <c r="B756" s="7"/>
      <c r="C756" s="7"/>
      <c r="D756" s="7"/>
      <c r="E756" s="7"/>
      <c r="F756" s="7"/>
    </row>
    <row r="757" spans="2:6" x14ac:dyDescent="0.3">
      <c r="B757" s="7"/>
      <c r="C757" s="7"/>
      <c r="D757" s="7"/>
      <c r="E757" s="7"/>
      <c r="F757" s="7"/>
    </row>
    <row r="758" spans="2:6" x14ac:dyDescent="0.3">
      <c r="B758" s="7"/>
      <c r="C758" s="7"/>
      <c r="D758" s="7"/>
      <c r="E758" s="7"/>
      <c r="F758" s="7"/>
    </row>
    <row r="759" spans="2:6" x14ac:dyDescent="0.3">
      <c r="B759" s="7"/>
      <c r="C759" s="7"/>
      <c r="D759" s="7"/>
      <c r="E759" s="7"/>
      <c r="F759" s="7"/>
    </row>
    <row r="760" spans="2:6" x14ac:dyDescent="0.3">
      <c r="B760" s="7"/>
      <c r="C760" s="7"/>
      <c r="D760" s="7"/>
      <c r="E760" s="7"/>
      <c r="F760" s="7"/>
    </row>
    <row r="761" spans="2:6" x14ac:dyDescent="0.3">
      <c r="B761" s="7"/>
      <c r="C761" s="7"/>
      <c r="D761" s="7"/>
      <c r="E761" s="7"/>
      <c r="F761" s="7"/>
    </row>
    <row r="762" spans="2:6" x14ac:dyDescent="0.3">
      <c r="B762" s="7"/>
      <c r="C762" s="7"/>
      <c r="D762" s="7"/>
      <c r="E762" s="7"/>
      <c r="F762" s="7"/>
    </row>
    <row r="763" spans="2:6" x14ac:dyDescent="0.3">
      <c r="B763" s="7"/>
      <c r="C763" s="7"/>
      <c r="D763" s="7"/>
      <c r="E763" s="7"/>
      <c r="F763" s="7"/>
    </row>
    <row r="764" spans="2:6" x14ac:dyDescent="0.3">
      <c r="B764" s="7"/>
      <c r="C764" s="7"/>
      <c r="D764" s="7"/>
      <c r="E764" s="7"/>
      <c r="F764" s="7"/>
    </row>
    <row r="765" spans="2:6" x14ac:dyDescent="0.3">
      <c r="B765" s="7"/>
      <c r="C765" s="7"/>
      <c r="D765" s="7"/>
      <c r="E765" s="7"/>
      <c r="F765" s="7"/>
    </row>
    <row r="766" spans="2:6" x14ac:dyDescent="0.3">
      <c r="B766" s="7"/>
      <c r="C766" s="7"/>
      <c r="D766" s="7"/>
      <c r="E766" s="7"/>
      <c r="F766" s="7"/>
    </row>
    <row r="767" spans="2:6" x14ac:dyDescent="0.3">
      <c r="B767" s="7"/>
      <c r="C767" s="7"/>
      <c r="D767" s="7"/>
      <c r="E767" s="7"/>
      <c r="F767" s="7"/>
    </row>
    <row r="768" spans="2:6" x14ac:dyDescent="0.3">
      <c r="B768" s="7"/>
      <c r="C768" s="7"/>
      <c r="D768" s="7"/>
      <c r="E768" s="7"/>
      <c r="F768" s="7"/>
    </row>
    <row r="769" spans="2:6" x14ac:dyDescent="0.3">
      <c r="B769" s="7"/>
      <c r="C769" s="7"/>
      <c r="D769" s="7"/>
      <c r="E769" s="7"/>
      <c r="F769" s="7"/>
    </row>
    <row r="770" spans="2:6" x14ac:dyDescent="0.3">
      <c r="B770" s="7"/>
      <c r="C770" s="7"/>
      <c r="D770" s="7"/>
      <c r="E770" s="7"/>
      <c r="F770" s="7"/>
    </row>
    <row r="771" spans="2:6" x14ac:dyDescent="0.3">
      <c r="B771" s="7"/>
      <c r="C771" s="7"/>
      <c r="D771" s="7"/>
      <c r="E771" s="7"/>
      <c r="F771" s="7"/>
    </row>
    <row r="772" spans="2:6" x14ac:dyDescent="0.3">
      <c r="B772" s="7"/>
      <c r="C772" s="7"/>
      <c r="D772" s="7"/>
      <c r="E772" s="7"/>
      <c r="F772" s="7"/>
    </row>
    <row r="773" spans="2:6" x14ac:dyDescent="0.3">
      <c r="B773" s="7"/>
      <c r="C773" s="7"/>
      <c r="D773" s="7"/>
      <c r="E773" s="7"/>
      <c r="F773" s="7"/>
    </row>
    <row r="774" spans="2:6" x14ac:dyDescent="0.3">
      <c r="B774" s="7"/>
      <c r="C774" s="7"/>
      <c r="D774" s="7"/>
      <c r="E774" s="7"/>
      <c r="F774" s="7"/>
    </row>
    <row r="775" spans="2:6" x14ac:dyDescent="0.3">
      <c r="B775" s="7"/>
      <c r="C775" s="7"/>
      <c r="D775" s="7"/>
      <c r="E775" s="7"/>
      <c r="F775" s="7"/>
    </row>
    <row r="776" spans="2:6" x14ac:dyDescent="0.3">
      <c r="B776" s="7"/>
      <c r="C776" s="7"/>
      <c r="D776" s="7"/>
      <c r="E776" s="7"/>
      <c r="F776" s="7"/>
    </row>
    <row r="777" spans="2:6" x14ac:dyDescent="0.3">
      <c r="B777" s="7"/>
      <c r="C777" s="7"/>
      <c r="D777" s="7"/>
      <c r="E777" s="7"/>
      <c r="F777" s="7"/>
    </row>
    <row r="778" spans="2:6" x14ac:dyDescent="0.3">
      <c r="B778" s="7"/>
      <c r="C778" s="7"/>
      <c r="D778" s="7"/>
      <c r="E778" s="7"/>
      <c r="F778" s="7"/>
    </row>
    <row r="779" spans="2:6" x14ac:dyDescent="0.3">
      <c r="B779" s="7"/>
      <c r="C779" s="7"/>
      <c r="D779" s="7"/>
      <c r="E779" s="7"/>
      <c r="F779" s="7"/>
    </row>
    <row r="780" spans="2:6" x14ac:dyDescent="0.3">
      <c r="B780" s="7"/>
      <c r="C780" s="7"/>
      <c r="D780" s="7"/>
      <c r="E780" s="7"/>
      <c r="F780" s="7"/>
    </row>
    <row r="781" spans="2:6" x14ac:dyDescent="0.3">
      <c r="B781" s="7"/>
      <c r="C781" s="7"/>
      <c r="D781" s="7"/>
      <c r="E781" s="7"/>
      <c r="F781" s="7"/>
    </row>
    <row r="782" spans="2:6" x14ac:dyDescent="0.3">
      <c r="B782" s="7"/>
      <c r="C782" s="7"/>
      <c r="D782" s="7"/>
      <c r="E782" s="7"/>
      <c r="F782" s="7"/>
    </row>
    <row r="783" spans="2:6" x14ac:dyDescent="0.3">
      <c r="B783" s="7"/>
      <c r="C783" s="7"/>
      <c r="D783" s="7"/>
      <c r="E783" s="7"/>
      <c r="F783" s="7"/>
    </row>
    <row r="784" spans="2:6" x14ac:dyDescent="0.3">
      <c r="B784" s="7"/>
      <c r="C784" s="7"/>
      <c r="D784" s="7"/>
      <c r="E784" s="7"/>
      <c r="F784" s="7"/>
    </row>
    <row r="785" spans="2:6" x14ac:dyDescent="0.3">
      <c r="B785" s="7"/>
      <c r="C785" s="7"/>
      <c r="D785" s="7"/>
      <c r="E785" s="7"/>
      <c r="F785" s="7"/>
    </row>
    <row r="786" spans="2:6" x14ac:dyDescent="0.3">
      <c r="B786" s="7"/>
      <c r="C786" s="7"/>
      <c r="D786" s="7"/>
      <c r="E786" s="7"/>
      <c r="F786" s="7"/>
    </row>
    <row r="787" spans="2:6" x14ac:dyDescent="0.3">
      <c r="B787" s="7"/>
      <c r="C787" s="7"/>
      <c r="D787" s="7"/>
      <c r="E787" s="7"/>
      <c r="F787" s="7"/>
    </row>
    <row r="788" spans="2:6" x14ac:dyDescent="0.3">
      <c r="B788" s="7"/>
      <c r="C788" s="7"/>
      <c r="D788" s="7"/>
      <c r="E788" s="7"/>
      <c r="F788" s="7"/>
    </row>
    <row r="789" spans="2:6" x14ac:dyDescent="0.3">
      <c r="B789" s="7"/>
      <c r="C789" s="7"/>
      <c r="D789" s="7"/>
      <c r="E789" s="7"/>
      <c r="F789" s="7"/>
    </row>
    <row r="790" spans="2:6" x14ac:dyDescent="0.3">
      <c r="B790" s="7"/>
      <c r="C790" s="7"/>
      <c r="D790" s="7"/>
      <c r="E790" s="7"/>
      <c r="F790" s="7"/>
    </row>
    <row r="791" spans="2:6" x14ac:dyDescent="0.3">
      <c r="B791" s="7"/>
      <c r="C791" s="7"/>
      <c r="D791" s="7"/>
      <c r="E791" s="7"/>
      <c r="F791" s="7"/>
    </row>
    <row r="792" spans="2:6" x14ac:dyDescent="0.3">
      <c r="B792" s="7"/>
      <c r="C792" s="7"/>
      <c r="D792" s="7"/>
      <c r="E792" s="7"/>
      <c r="F792" s="7"/>
    </row>
    <row r="793" spans="2:6" x14ac:dyDescent="0.3">
      <c r="B793" s="7"/>
      <c r="C793" s="7"/>
      <c r="D793" s="7"/>
      <c r="E793" s="7"/>
      <c r="F793" s="7"/>
    </row>
    <row r="794" spans="2:6" x14ac:dyDescent="0.3">
      <c r="B794" s="7"/>
      <c r="C794" s="7"/>
      <c r="D794" s="7"/>
      <c r="E794" s="7"/>
      <c r="F794" s="7"/>
    </row>
    <row r="795" spans="2:6" x14ac:dyDescent="0.3">
      <c r="B795" s="7"/>
      <c r="C795" s="7"/>
      <c r="D795" s="7"/>
      <c r="E795" s="7"/>
      <c r="F795" s="7"/>
    </row>
    <row r="796" spans="2:6" x14ac:dyDescent="0.3">
      <c r="B796" s="7"/>
      <c r="C796" s="7"/>
      <c r="D796" s="7"/>
      <c r="E796" s="7"/>
      <c r="F796" s="7"/>
    </row>
    <row r="797" spans="2:6" x14ac:dyDescent="0.3">
      <c r="B797" s="7"/>
      <c r="C797" s="7"/>
      <c r="D797" s="7"/>
      <c r="E797" s="7"/>
      <c r="F797" s="7"/>
    </row>
    <row r="798" spans="2:6" x14ac:dyDescent="0.3">
      <c r="B798" s="7"/>
      <c r="C798" s="7"/>
      <c r="D798" s="7"/>
      <c r="E798" s="7"/>
      <c r="F798" s="7"/>
    </row>
    <row r="799" spans="2:6" x14ac:dyDescent="0.3">
      <c r="B799" s="7"/>
      <c r="C799" s="7"/>
      <c r="D799" s="7"/>
      <c r="E799" s="7"/>
      <c r="F799" s="7"/>
    </row>
    <row r="800" spans="2:6" x14ac:dyDescent="0.3">
      <c r="B800" s="7"/>
      <c r="C800" s="7"/>
      <c r="D800" s="7"/>
      <c r="E800" s="7"/>
      <c r="F800" s="7"/>
    </row>
    <row r="801" spans="2:6" x14ac:dyDescent="0.3">
      <c r="B801" s="7"/>
      <c r="C801" s="7"/>
      <c r="D801" s="7"/>
      <c r="E801" s="7"/>
      <c r="F801" s="7"/>
    </row>
    <row r="802" spans="2:6" x14ac:dyDescent="0.3">
      <c r="B802" s="7"/>
      <c r="C802" s="7"/>
      <c r="D802" s="7"/>
      <c r="E802" s="7"/>
      <c r="F802" s="7"/>
    </row>
    <row r="803" spans="2:6" x14ac:dyDescent="0.3">
      <c r="B803" s="7"/>
      <c r="C803" s="7"/>
      <c r="D803" s="7"/>
      <c r="E803" s="7"/>
      <c r="F803" s="7"/>
    </row>
    <row r="804" spans="2:6" x14ac:dyDescent="0.3">
      <c r="B804" s="7"/>
      <c r="C804" s="7"/>
      <c r="D804" s="7"/>
      <c r="E804" s="7"/>
      <c r="F804" s="7"/>
    </row>
    <row r="805" spans="2:6" x14ac:dyDescent="0.3">
      <c r="B805" s="7"/>
      <c r="C805" s="7"/>
      <c r="D805" s="7"/>
      <c r="E805" s="7"/>
      <c r="F805" s="7"/>
    </row>
    <row r="806" spans="2:6" x14ac:dyDescent="0.3">
      <c r="B806" s="7"/>
      <c r="C806" s="7"/>
      <c r="D806" s="7"/>
      <c r="E806" s="7"/>
      <c r="F806" s="7"/>
    </row>
    <row r="807" spans="2:6" x14ac:dyDescent="0.3">
      <c r="B807" s="7"/>
      <c r="C807" s="7"/>
      <c r="D807" s="7"/>
      <c r="E807" s="7"/>
      <c r="F807" s="7"/>
    </row>
    <row r="808" spans="2:6" x14ac:dyDescent="0.3">
      <c r="B808" s="7"/>
      <c r="C808" s="7"/>
      <c r="D808" s="7"/>
      <c r="E808" s="7"/>
      <c r="F808" s="7"/>
    </row>
    <row r="809" spans="2:6" x14ac:dyDescent="0.3">
      <c r="B809" s="7"/>
      <c r="C809" s="7"/>
      <c r="D809" s="7"/>
      <c r="E809" s="7"/>
      <c r="F809" s="7"/>
    </row>
    <row r="810" spans="2:6" x14ac:dyDescent="0.3">
      <c r="B810" s="7"/>
      <c r="C810" s="7"/>
      <c r="D810" s="7"/>
      <c r="E810" s="7"/>
      <c r="F810" s="7"/>
    </row>
    <row r="811" spans="2:6" x14ac:dyDescent="0.3">
      <c r="B811" s="7"/>
      <c r="C811" s="7"/>
      <c r="D811" s="7"/>
      <c r="E811" s="7"/>
      <c r="F811" s="7"/>
    </row>
    <row r="812" spans="2:6" x14ac:dyDescent="0.3">
      <c r="B812" s="7"/>
      <c r="C812" s="7"/>
      <c r="D812" s="7"/>
      <c r="E812" s="7"/>
      <c r="F812" s="7"/>
    </row>
    <row r="813" spans="2:6" x14ac:dyDescent="0.3">
      <c r="B813" s="7"/>
      <c r="C813" s="7"/>
      <c r="D813" s="7"/>
      <c r="E813" s="7"/>
      <c r="F813" s="7"/>
    </row>
    <row r="814" spans="2:6" x14ac:dyDescent="0.3">
      <c r="B814" s="7"/>
      <c r="C814" s="7"/>
      <c r="D814" s="7"/>
      <c r="E814" s="7"/>
      <c r="F814" s="7"/>
    </row>
    <row r="815" spans="2:6" x14ac:dyDescent="0.3">
      <c r="B815" s="7"/>
      <c r="C815" s="7"/>
      <c r="D815" s="7"/>
      <c r="E815" s="7"/>
      <c r="F815" s="7"/>
    </row>
    <row r="816" spans="2:6" x14ac:dyDescent="0.3">
      <c r="B816" s="7"/>
      <c r="C816" s="7"/>
      <c r="D816" s="7"/>
      <c r="E816" s="7"/>
      <c r="F816" s="7"/>
    </row>
    <row r="817" spans="2:6" x14ac:dyDescent="0.3">
      <c r="B817" s="7"/>
      <c r="C817" s="7"/>
      <c r="D817" s="7"/>
      <c r="E817" s="7"/>
      <c r="F817" s="7"/>
    </row>
    <row r="818" spans="2:6" x14ac:dyDescent="0.3">
      <c r="B818" s="7"/>
      <c r="C818" s="7"/>
      <c r="D818" s="7"/>
      <c r="E818" s="7"/>
      <c r="F818" s="7"/>
    </row>
    <row r="819" spans="2:6" x14ac:dyDescent="0.3">
      <c r="B819" s="7"/>
      <c r="C819" s="7"/>
      <c r="D819" s="7"/>
      <c r="E819" s="7"/>
      <c r="F819" s="7"/>
    </row>
    <row r="820" spans="2:6" x14ac:dyDescent="0.3">
      <c r="B820" s="7"/>
      <c r="C820" s="7"/>
      <c r="D820" s="7"/>
      <c r="E820" s="7"/>
      <c r="F820" s="7"/>
    </row>
    <row r="821" spans="2:6" x14ac:dyDescent="0.3">
      <c r="B821" s="7"/>
      <c r="C821" s="7"/>
      <c r="D821" s="7"/>
      <c r="E821" s="7"/>
      <c r="F821" s="7"/>
    </row>
    <row r="822" spans="2:6" x14ac:dyDescent="0.3">
      <c r="B822" s="7"/>
      <c r="C822" s="7"/>
      <c r="D822" s="7"/>
      <c r="E822" s="7"/>
      <c r="F822" s="7"/>
    </row>
    <row r="823" spans="2:6" x14ac:dyDescent="0.3">
      <c r="B823" s="7"/>
      <c r="C823" s="7"/>
      <c r="D823" s="7"/>
      <c r="E823" s="7"/>
      <c r="F823" s="7"/>
    </row>
    <row r="824" spans="2:6" x14ac:dyDescent="0.3">
      <c r="B824" s="7"/>
      <c r="C824" s="7"/>
      <c r="D824" s="7"/>
      <c r="E824" s="7"/>
      <c r="F824" s="7"/>
    </row>
    <row r="825" spans="2:6" x14ac:dyDescent="0.3">
      <c r="B825" s="7"/>
      <c r="C825" s="7"/>
      <c r="D825" s="7"/>
      <c r="E825" s="7"/>
      <c r="F825" s="7"/>
    </row>
    <row r="826" spans="2:6" x14ac:dyDescent="0.3">
      <c r="B826" s="7"/>
      <c r="C826" s="7"/>
      <c r="D826" s="7"/>
      <c r="E826" s="7"/>
      <c r="F826" s="7"/>
    </row>
    <row r="827" spans="2:6" x14ac:dyDescent="0.3">
      <c r="B827" s="7"/>
      <c r="C827" s="7"/>
      <c r="D827" s="7"/>
      <c r="E827" s="7"/>
      <c r="F827" s="7"/>
    </row>
    <row r="828" spans="2:6" x14ac:dyDescent="0.3">
      <c r="B828" s="7"/>
      <c r="C828" s="7"/>
      <c r="D828" s="7"/>
      <c r="E828" s="7"/>
      <c r="F828" s="7"/>
    </row>
    <row r="829" spans="2:6" x14ac:dyDescent="0.3">
      <c r="B829" s="7"/>
      <c r="C829" s="7"/>
      <c r="D829" s="7"/>
      <c r="E829" s="7"/>
      <c r="F829" s="7"/>
    </row>
    <row r="830" spans="2:6" x14ac:dyDescent="0.3">
      <c r="B830" s="7"/>
      <c r="C830" s="7"/>
      <c r="D830" s="7"/>
      <c r="E830" s="7"/>
      <c r="F830" s="7"/>
    </row>
    <row r="831" spans="2:6" x14ac:dyDescent="0.3">
      <c r="B831" s="7"/>
      <c r="C831" s="7"/>
      <c r="D831" s="7"/>
      <c r="E831" s="7"/>
      <c r="F831" s="7"/>
    </row>
    <row r="832" spans="2:6" x14ac:dyDescent="0.3">
      <c r="B832" s="7"/>
      <c r="C832" s="7"/>
      <c r="D832" s="7"/>
      <c r="E832" s="7"/>
      <c r="F832" s="7"/>
    </row>
    <row r="833" spans="2:6" x14ac:dyDescent="0.3">
      <c r="B833" s="7"/>
      <c r="C833" s="7"/>
      <c r="D833" s="7"/>
      <c r="E833" s="7"/>
      <c r="F833" s="7"/>
    </row>
    <row r="834" spans="2:6" x14ac:dyDescent="0.3">
      <c r="B834" s="7"/>
      <c r="C834" s="7"/>
      <c r="D834" s="7"/>
      <c r="E834" s="7"/>
      <c r="F834" s="7"/>
    </row>
    <row r="835" spans="2:6" x14ac:dyDescent="0.3">
      <c r="B835" s="7"/>
      <c r="C835" s="7"/>
      <c r="D835" s="7"/>
      <c r="E835" s="7"/>
      <c r="F835" s="7"/>
    </row>
    <row r="836" spans="2:6" x14ac:dyDescent="0.3">
      <c r="B836" s="7"/>
      <c r="C836" s="7"/>
      <c r="D836" s="7"/>
      <c r="E836" s="7"/>
      <c r="F836" s="7"/>
    </row>
    <row r="837" spans="2:6" x14ac:dyDescent="0.3">
      <c r="B837" s="7"/>
      <c r="C837" s="7"/>
      <c r="D837" s="7"/>
      <c r="E837" s="7"/>
      <c r="F837" s="7"/>
    </row>
    <row r="838" spans="2:6" x14ac:dyDescent="0.3">
      <c r="B838" s="7"/>
      <c r="C838" s="7"/>
      <c r="D838" s="7"/>
      <c r="E838" s="7"/>
      <c r="F838" s="7"/>
    </row>
    <row r="839" spans="2:6" x14ac:dyDescent="0.3">
      <c r="B839" s="7"/>
      <c r="C839" s="7"/>
      <c r="D839" s="7"/>
      <c r="E839" s="7"/>
      <c r="F839" s="7"/>
    </row>
    <row r="840" spans="2:6" x14ac:dyDescent="0.3">
      <c r="B840" s="7"/>
      <c r="C840" s="7"/>
      <c r="D840" s="7"/>
      <c r="E840" s="7"/>
      <c r="F840" s="7"/>
    </row>
    <row r="841" spans="2:6" x14ac:dyDescent="0.3">
      <c r="B841" s="7"/>
      <c r="C841" s="7"/>
      <c r="D841" s="7"/>
      <c r="E841" s="7"/>
      <c r="F841" s="7"/>
    </row>
    <row r="842" spans="2:6" x14ac:dyDescent="0.3">
      <c r="B842" s="7"/>
      <c r="C842" s="7"/>
      <c r="D842" s="7"/>
      <c r="E842" s="7"/>
      <c r="F842" s="7"/>
    </row>
    <row r="843" spans="2:6" x14ac:dyDescent="0.3">
      <c r="B843" s="7"/>
      <c r="C843" s="7"/>
      <c r="D843" s="7"/>
      <c r="E843" s="7"/>
      <c r="F843" s="7"/>
    </row>
    <row r="844" spans="2:6" x14ac:dyDescent="0.3">
      <c r="B844" s="7"/>
      <c r="C844" s="7"/>
      <c r="D844" s="7"/>
      <c r="E844" s="7"/>
      <c r="F844" s="7"/>
    </row>
    <row r="845" spans="2:6" x14ac:dyDescent="0.3">
      <c r="B845" s="7"/>
      <c r="C845" s="7"/>
      <c r="D845" s="7"/>
      <c r="E845" s="7"/>
      <c r="F845" s="7"/>
    </row>
    <row r="846" spans="2:6" x14ac:dyDescent="0.3">
      <c r="B846" s="7"/>
      <c r="C846" s="7"/>
      <c r="D846" s="7"/>
      <c r="E846" s="7"/>
      <c r="F846" s="7"/>
    </row>
    <row r="847" spans="2:6" x14ac:dyDescent="0.3">
      <c r="B847" s="7"/>
      <c r="C847" s="7"/>
      <c r="D847" s="7"/>
      <c r="E847" s="7"/>
      <c r="F847" s="7"/>
    </row>
    <row r="848" spans="2:6" x14ac:dyDescent="0.3">
      <c r="B848" s="7"/>
      <c r="C848" s="7"/>
      <c r="D848" s="7"/>
      <c r="E848" s="7"/>
      <c r="F848" s="7"/>
    </row>
    <row r="849" spans="2:6" x14ac:dyDescent="0.3">
      <c r="B849" s="7"/>
      <c r="C849" s="7"/>
      <c r="D849" s="7"/>
      <c r="E849" s="7"/>
      <c r="F849" s="7"/>
    </row>
    <row r="850" spans="2:6" x14ac:dyDescent="0.3">
      <c r="B850" s="7"/>
      <c r="C850" s="7"/>
      <c r="D850" s="7"/>
      <c r="E850" s="7"/>
      <c r="F850" s="7"/>
    </row>
    <row r="851" spans="2:6" x14ac:dyDescent="0.3">
      <c r="B851" s="7"/>
      <c r="C851" s="7"/>
      <c r="D851" s="7"/>
      <c r="E851" s="7"/>
      <c r="F851" s="7"/>
    </row>
    <row r="852" spans="2:6" x14ac:dyDescent="0.3">
      <c r="B852" s="7"/>
      <c r="C852" s="7"/>
      <c r="D852" s="7"/>
      <c r="E852" s="7"/>
      <c r="F852" s="7"/>
    </row>
    <row r="853" spans="2:6" x14ac:dyDescent="0.3">
      <c r="B853" s="7"/>
      <c r="C853" s="7"/>
      <c r="D853" s="7"/>
      <c r="E853" s="7"/>
      <c r="F853" s="7"/>
    </row>
    <row r="854" spans="2:6" x14ac:dyDescent="0.3">
      <c r="B854" s="7"/>
      <c r="C854" s="7"/>
      <c r="D854" s="7"/>
      <c r="E854" s="7"/>
      <c r="F854" s="7"/>
    </row>
    <row r="855" spans="2:6" x14ac:dyDescent="0.3">
      <c r="B855" s="7"/>
      <c r="C855" s="7"/>
      <c r="D855" s="7"/>
      <c r="E855" s="7"/>
      <c r="F855" s="7"/>
    </row>
    <row r="856" spans="2:6" x14ac:dyDescent="0.3">
      <c r="B856" s="7"/>
      <c r="C856" s="7"/>
      <c r="D856" s="7"/>
      <c r="E856" s="7"/>
      <c r="F856" s="7"/>
    </row>
    <row r="857" spans="2:6" x14ac:dyDescent="0.3">
      <c r="B857" s="7"/>
      <c r="C857" s="7"/>
      <c r="D857" s="7"/>
      <c r="E857" s="7"/>
      <c r="F857" s="7"/>
    </row>
    <row r="858" spans="2:6" x14ac:dyDescent="0.3">
      <c r="B858" s="7"/>
      <c r="C858" s="7"/>
      <c r="D858" s="7"/>
      <c r="E858" s="7"/>
      <c r="F858" s="7"/>
    </row>
    <row r="859" spans="2:6" x14ac:dyDescent="0.3">
      <c r="B859" s="7"/>
      <c r="C859" s="7"/>
      <c r="D859" s="7"/>
      <c r="E859" s="7"/>
      <c r="F859" s="7"/>
    </row>
    <row r="860" spans="2:6" x14ac:dyDescent="0.3">
      <c r="B860" s="7"/>
      <c r="C860" s="7"/>
      <c r="D860" s="7"/>
      <c r="E860" s="7"/>
      <c r="F860" s="7"/>
    </row>
    <row r="861" spans="2:6" x14ac:dyDescent="0.3">
      <c r="B861" s="7"/>
      <c r="C861" s="7"/>
      <c r="D861" s="7"/>
      <c r="E861" s="7"/>
      <c r="F861" s="7"/>
    </row>
    <row r="862" spans="2:6" x14ac:dyDescent="0.3">
      <c r="B862" s="7"/>
      <c r="C862" s="7"/>
      <c r="D862" s="7"/>
      <c r="E862" s="7"/>
      <c r="F862" s="7"/>
    </row>
    <row r="863" spans="2:6" x14ac:dyDescent="0.3">
      <c r="B863" s="7"/>
      <c r="C863" s="7"/>
      <c r="D863" s="7"/>
      <c r="E863" s="7"/>
      <c r="F863" s="7"/>
    </row>
    <row r="864" spans="2:6" x14ac:dyDescent="0.3">
      <c r="B864" s="7"/>
      <c r="C864" s="7"/>
      <c r="D864" s="7"/>
      <c r="E864" s="7"/>
      <c r="F864" s="7"/>
    </row>
    <row r="865" spans="2:6" x14ac:dyDescent="0.3">
      <c r="B865" s="7"/>
      <c r="C865" s="7"/>
      <c r="D865" s="7"/>
      <c r="E865" s="7"/>
      <c r="F865" s="7"/>
    </row>
    <row r="866" spans="2:6" x14ac:dyDescent="0.3">
      <c r="B866" s="7"/>
      <c r="C866" s="7"/>
      <c r="D866" s="7"/>
      <c r="E866" s="7"/>
      <c r="F866" s="7"/>
    </row>
    <row r="867" spans="2:6" x14ac:dyDescent="0.3">
      <c r="B867" s="7"/>
      <c r="C867" s="7"/>
      <c r="D867" s="7"/>
      <c r="E867" s="7"/>
      <c r="F867" s="7"/>
    </row>
    <row r="868" spans="2:6" x14ac:dyDescent="0.3">
      <c r="B868" s="7"/>
      <c r="C868" s="7"/>
      <c r="D868" s="7"/>
      <c r="E868" s="7"/>
      <c r="F868" s="7"/>
    </row>
    <row r="869" spans="2:6" x14ac:dyDescent="0.3">
      <c r="B869" s="7"/>
      <c r="C869" s="7"/>
      <c r="D869" s="7"/>
      <c r="E869" s="7"/>
      <c r="F869" s="7"/>
    </row>
    <row r="870" spans="2:6" x14ac:dyDescent="0.3">
      <c r="B870" s="7"/>
      <c r="C870" s="7"/>
      <c r="D870" s="7"/>
      <c r="E870" s="7"/>
      <c r="F870" s="7"/>
    </row>
    <row r="871" spans="2:6" x14ac:dyDescent="0.3">
      <c r="B871" s="7"/>
      <c r="C871" s="7"/>
      <c r="D871" s="7"/>
      <c r="E871" s="7"/>
      <c r="F871" s="7"/>
    </row>
    <row r="872" spans="2:6" x14ac:dyDescent="0.3">
      <c r="B872" s="7"/>
      <c r="C872" s="7"/>
      <c r="D872" s="7"/>
      <c r="E872" s="7"/>
      <c r="F872" s="7"/>
    </row>
    <row r="873" spans="2:6" x14ac:dyDescent="0.3">
      <c r="B873" s="7"/>
      <c r="C873" s="7"/>
      <c r="D873" s="7"/>
      <c r="E873" s="7"/>
      <c r="F873" s="7"/>
    </row>
    <row r="874" spans="2:6" x14ac:dyDescent="0.3">
      <c r="B874" s="7"/>
      <c r="C874" s="7"/>
      <c r="D874" s="7"/>
      <c r="E874" s="7"/>
      <c r="F874" s="7"/>
    </row>
    <row r="875" spans="2:6" x14ac:dyDescent="0.3">
      <c r="B875" s="7"/>
      <c r="C875" s="7"/>
      <c r="D875" s="7"/>
      <c r="E875" s="7"/>
      <c r="F875" s="7"/>
    </row>
    <row r="876" spans="2:6" x14ac:dyDescent="0.3">
      <c r="B876" s="7"/>
      <c r="C876" s="7"/>
      <c r="D876" s="7"/>
      <c r="E876" s="7"/>
      <c r="F876" s="7"/>
    </row>
    <row r="877" spans="2:6" x14ac:dyDescent="0.3">
      <c r="B877" s="7"/>
      <c r="C877" s="7"/>
      <c r="D877" s="7"/>
      <c r="E877" s="7"/>
      <c r="F877" s="7"/>
    </row>
    <row r="878" spans="2:6" x14ac:dyDescent="0.3">
      <c r="B878" s="7"/>
      <c r="C878" s="7"/>
      <c r="D878" s="7"/>
      <c r="E878" s="7"/>
      <c r="F878" s="7"/>
    </row>
    <row r="879" spans="2:6" x14ac:dyDescent="0.3">
      <c r="B879" s="7"/>
      <c r="C879" s="7"/>
      <c r="D879" s="7"/>
      <c r="E879" s="7"/>
      <c r="F879" s="7"/>
    </row>
    <row r="880" spans="2:6" x14ac:dyDescent="0.3">
      <c r="B880" s="7"/>
      <c r="C880" s="7"/>
      <c r="D880" s="7"/>
      <c r="E880" s="7"/>
      <c r="F880" s="7"/>
    </row>
    <row r="881" spans="2:6" x14ac:dyDescent="0.3">
      <c r="B881" s="7"/>
      <c r="C881" s="7"/>
      <c r="D881" s="7"/>
      <c r="E881" s="7"/>
      <c r="F881" s="7"/>
    </row>
    <row r="882" spans="2:6" x14ac:dyDescent="0.3">
      <c r="B882" s="7"/>
      <c r="C882" s="7"/>
      <c r="D882" s="7"/>
      <c r="E882" s="7"/>
      <c r="F882" s="7"/>
    </row>
    <row r="883" spans="2:6" x14ac:dyDescent="0.3">
      <c r="B883" s="7"/>
      <c r="C883" s="7"/>
      <c r="D883" s="7"/>
      <c r="E883" s="7"/>
      <c r="F883" s="7"/>
    </row>
    <row r="884" spans="2:6" x14ac:dyDescent="0.3">
      <c r="B884" s="7"/>
      <c r="C884" s="7"/>
      <c r="D884" s="7"/>
      <c r="E884" s="7"/>
      <c r="F884" s="7"/>
    </row>
    <row r="885" spans="2:6" x14ac:dyDescent="0.3">
      <c r="B885" s="7"/>
      <c r="C885" s="7"/>
      <c r="D885" s="7"/>
      <c r="E885" s="7"/>
      <c r="F885" s="7"/>
    </row>
    <row r="886" spans="2:6" x14ac:dyDescent="0.3">
      <c r="B886" s="7"/>
      <c r="C886" s="7"/>
      <c r="D886" s="7"/>
      <c r="E886" s="7"/>
      <c r="F886" s="7"/>
    </row>
    <row r="887" spans="2:6" x14ac:dyDescent="0.3">
      <c r="B887" s="7"/>
      <c r="C887" s="7"/>
      <c r="D887" s="7"/>
      <c r="E887" s="7"/>
      <c r="F887" s="7"/>
    </row>
    <row r="888" spans="2:6" x14ac:dyDescent="0.3">
      <c r="B888" s="7"/>
      <c r="C888" s="7"/>
      <c r="D888" s="7"/>
      <c r="E888" s="7"/>
      <c r="F888" s="7"/>
    </row>
    <row r="889" spans="2:6" x14ac:dyDescent="0.3">
      <c r="B889" s="7"/>
      <c r="C889" s="7"/>
      <c r="D889" s="7"/>
      <c r="E889" s="7"/>
      <c r="F889" s="7"/>
    </row>
    <row r="890" spans="2:6" x14ac:dyDescent="0.3">
      <c r="B890" s="7"/>
      <c r="C890" s="7"/>
      <c r="D890" s="7"/>
      <c r="E890" s="7"/>
      <c r="F890" s="7"/>
    </row>
    <row r="891" spans="2:6" x14ac:dyDescent="0.3">
      <c r="B891" s="7"/>
      <c r="C891" s="7"/>
      <c r="D891" s="7"/>
      <c r="E891" s="7"/>
      <c r="F891" s="7"/>
    </row>
    <row r="892" spans="2:6" x14ac:dyDescent="0.3">
      <c r="B892" s="7"/>
      <c r="C892" s="7"/>
      <c r="D892" s="7"/>
      <c r="E892" s="7"/>
      <c r="F892" s="7"/>
    </row>
    <row r="893" spans="2:6" x14ac:dyDescent="0.3">
      <c r="B893" s="7"/>
      <c r="C893" s="7"/>
      <c r="D893" s="7"/>
      <c r="E893" s="7"/>
      <c r="F893" s="7"/>
    </row>
    <row r="894" spans="2:6" x14ac:dyDescent="0.3">
      <c r="B894" s="7"/>
      <c r="C894" s="7"/>
      <c r="D894" s="7"/>
      <c r="E894" s="7"/>
      <c r="F894" s="7"/>
    </row>
    <row r="895" spans="2:6" x14ac:dyDescent="0.3">
      <c r="B895" s="7"/>
      <c r="C895" s="7"/>
      <c r="D895" s="7"/>
      <c r="E895" s="7"/>
      <c r="F895" s="7"/>
    </row>
    <row r="896" spans="2:6" x14ac:dyDescent="0.3">
      <c r="B896" s="7"/>
      <c r="C896" s="7"/>
      <c r="D896" s="7"/>
      <c r="E896" s="7"/>
      <c r="F896" s="7"/>
    </row>
    <row r="897" spans="2:6" x14ac:dyDescent="0.3">
      <c r="B897" s="7"/>
      <c r="C897" s="7"/>
      <c r="D897" s="7"/>
      <c r="E897" s="7"/>
      <c r="F897" s="7"/>
    </row>
    <row r="898" spans="2:6" x14ac:dyDescent="0.3">
      <c r="B898" s="7"/>
      <c r="C898" s="7"/>
      <c r="D898" s="7"/>
      <c r="E898" s="7"/>
      <c r="F898" s="7"/>
    </row>
    <row r="899" spans="2:6" x14ac:dyDescent="0.3">
      <c r="B899" s="7"/>
      <c r="C899" s="7"/>
      <c r="D899" s="7"/>
      <c r="E899" s="7"/>
      <c r="F899" s="7"/>
    </row>
    <row r="900" spans="2:6" x14ac:dyDescent="0.3">
      <c r="B900" s="7"/>
      <c r="C900" s="7"/>
      <c r="D900" s="7"/>
      <c r="E900" s="7"/>
      <c r="F900" s="7"/>
    </row>
    <row r="901" spans="2:6" x14ac:dyDescent="0.3">
      <c r="B901" s="7"/>
      <c r="C901" s="7"/>
      <c r="D901" s="7"/>
      <c r="E901" s="7"/>
      <c r="F901" s="7"/>
    </row>
    <row r="902" spans="2:6" x14ac:dyDescent="0.3">
      <c r="B902" s="7"/>
      <c r="C902" s="7"/>
      <c r="D902" s="7"/>
      <c r="E902" s="7"/>
      <c r="F902" s="7"/>
    </row>
    <row r="903" spans="2:6" x14ac:dyDescent="0.3">
      <c r="B903" s="7"/>
      <c r="C903" s="7"/>
      <c r="D903" s="7"/>
      <c r="E903" s="7"/>
      <c r="F903" s="7"/>
    </row>
    <row r="904" spans="2:6" x14ac:dyDescent="0.3">
      <c r="B904" s="7"/>
      <c r="C904" s="7"/>
      <c r="D904" s="7"/>
      <c r="E904" s="7"/>
      <c r="F904" s="7"/>
    </row>
    <row r="905" spans="2:6" x14ac:dyDescent="0.3">
      <c r="B905" s="7"/>
      <c r="C905" s="7"/>
      <c r="D905" s="7"/>
      <c r="E905" s="7"/>
      <c r="F905" s="7"/>
    </row>
    <row r="906" spans="2:6" x14ac:dyDescent="0.3">
      <c r="B906" s="7"/>
      <c r="C906" s="7"/>
      <c r="D906" s="7"/>
      <c r="E906" s="7"/>
      <c r="F906" s="7"/>
    </row>
    <row r="907" spans="2:6" x14ac:dyDescent="0.3">
      <c r="B907" s="7"/>
      <c r="C907" s="7"/>
      <c r="D907" s="7"/>
      <c r="E907" s="7"/>
      <c r="F907" s="7"/>
    </row>
    <row r="908" spans="2:6" x14ac:dyDescent="0.3">
      <c r="B908" s="7"/>
      <c r="C908" s="7"/>
      <c r="D908" s="7"/>
      <c r="E908" s="7"/>
      <c r="F908" s="7"/>
    </row>
    <row r="909" spans="2:6" x14ac:dyDescent="0.3">
      <c r="B909" s="7"/>
      <c r="C909" s="7"/>
      <c r="D909" s="7"/>
      <c r="E909" s="7"/>
      <c r="F909" s="7"/>
    </row>
    <row r="910" spans="2:6" x14ac:dyDescent="0.3">
      <c r="B910" s="7"/>
      <c r="C910" s="7"/>
      <c r="D910" s="7"/>
      <c r="E910" s="7"/>
      <c r="F910" s="7"/>
    </row>
    <row r="911" spans="2:6" x14ac:dyDescent="0.3">
      <c r="B911" s="7"/>
      <c r="C911" s="7"/>
      <c r="D911" s="7"/>
      <c r="E911" s="7"/>
      <c r="F911" s="7"/>
    </row>
    <row r="912" spans="2:6" x14ac:dyDescent="0.3">
      <c r="B912" s="7"/>
      <c r="C912" s="7"/>
      <c r="D912" s="7"/>
      <c r="E912" s="7"/>
      <c r="F912" s="7"/>
    </row>
    <row r="913" spans="2:6" x14ac:dyDescent="0.3">
      <c r="B913" s="7"/>
      <c r="C913" s="7"/>
      <c r="D913" s="7"/>
      <c r="E913" s="7"/>
      <c r="F913" s="7"/>
    </row>
    <row r="914" spans="2:6" x14ac:dyDescent="0.3">
      <c r="B914" s="7"/>
      <c r="C914" s="7"/>
      <c r="D914" s="7"/>
      <c r="E914" s="7"/>
      <c r="F914" s="7"/>
    </row>
    <row r="915" spans="2:6" x14ac:dyDescent="0.3">
      <c r="B915" s="7"/>
      <c r="C915" s="7"/>
      <c r="D915" s="7"/>
      <c r="E915" s="7"/>
      <c r="F915" s="7"/>
    </row>
    <row r="916" spans="2:6" x14ac:dyDescent="0.3">
      <c r="B916" s="7"/>
      <c r="C916" s="7"/>
      <c r="D916" s="7"/>
      <c r="E916" s="7"/>
      <c r="F916" s="7"/>
    </row>
    <row r="917" spans="2:6" x14ac:dyDescent="0.3">
      <c r="B917" s="7"/>
      <c r="C917" s="7"/>
      <c r="D917" s="7"/>
      <c r="E917" s="7"/>
      <c r="F917" s="7"/>
    </row>
    <row r="918" spans="2:6" x14ac:dyDescent="0.3">
      <c r="B918" s="7"/>
      <c r="C918" s="7"/>
      <c r="D918" s="7"/>
      <c r="E918" s="7"/>
      <c r="F918" s="7"/>
    </row>
    <row r="919" spans="2:6" x14ac:dyDescent="0.3">
      <c r="B919" s="7"/>
      <c r="C919" s="7"/>
      <c r="D919" s="7"/>
      <c r="E919" s="7"/>
      <c r="F919" s="7"/>
    </row>
    <row r="920" spans="2:6" x14ac:dyDescent="0.3">
      <c r="B920" s="7"/>
      <c r="C920" s="7"/>
      <c r="D920" s="7"/>
      <c r="E920" s="7"/>
      <c r="F920" s="7"/>
    </row>
    <row r="921" spans="2:6" x14ac:dyDescent="0.3">
      <c r="B921" s="7"/>
      <c r="C921" s="7"/>
      <c r="D921" s="7"/>
      <c r="E921" s="7"/>
      <c r="F921" s="7"/>
    </row>
    <row r="922" spans="2:6" x14ac:dyDescent="0.3">
      <c r="B922" s="7"/>
      <c r="C922" s="7"/>
      <c r="D922" s="7"/>
      <c r="E922" s="7"/>
      <c r="F922" s="7"/>
    </row>
    <row r="923" spans="2:6" x14ac:dyDescent="0.3">
      <c r="B923" s="7"/>
      <c r="C923" s="7"/>
      <c r="D923" s="7"/>
      <c r="E923" s="7"/>
      <c r="F923" s="7"/>
    </row>
    <row r="924" spans="2:6" x14ac:dyDescent="0.3">
      <c r="B924" s="7"/>
      <c r="C924" s="7"/>
      <c r="D924" s="7"/>
      <c r="E924" s="7"/>
      <c r="F924" s="7"/>
    </row>
    <row r="925" spans="2:6" x14ac:dyDescent="0.3">
      <c r="B925" s="7"/>
      <c r="C925" s="7"/>
      <c r="D925" s="7"/>
      <c r="E925" s="7"/>
      <c r="F925" s="7"/>
    </row>
    <row r="926" spans="2:6" x14ac:dyDescent="0.3">
      <c r="B926" s="7"/>
      <c r="C926" s="7"/>
      <c r="D926" s="7"/>
      <c r="E926" s="7"/>
      <c r="F926" s="7"/>
    </row>
    <row r="927" spans="2:6" x14ac:dyDescent="0.3">
      <c r="B927" s="7"/>
      <c r="C927" s="7"/>
      <c r="D927" s="7"/>
      <c r="E927" s="7"/>
      <c r="F927" s="7"/>
    </row>
    <row r="928" spans="2:6" x14ac:dyDescent="0.3">
      <c r="B928" s="7"/>
      <c r="C928" s="7"/>
      <c r="D928" s="7"/>
      <c r="E928" s="7"/>
      <c r="F928" s="7"/>
    </row>
    <row r="929" spans="2:6" x14ac:dyDescent="0.3">
      <c r="B929" s="7"/>
      <c r="C929" s="7"/>
      <c r="D929" s="7"/>
      <c r="E929" s="7"/>
      <c r="F929" s="7"/>
    </row>
    <row r="930" spans="2:6" x14ac:dyDescent="0.3">
      <c r="B930" s="7"/>
      <c r="C930" s="7"/>
      <c r="D930" s="7"/>
      <c r="E930" s="7"/>
      <c r="F930" s="7"/>
    </row>
    <row r="931" spans="2:6" x14ac:dyDescent="0.3">
      <c r="B931" s="7"/>
      <c r="C931" s="7"/>
      <c r="D931" s="7"/>
      <c r="E931" s="7"/>
      <c r="F931" s="7"/>
    </row>
    <row r="932" spans="2:6" x14ac:dyDescent="0.3">
      <c r="B932" s="7"/>
      <c r="C932" s="7"/>
      <c r="D932" s="7"/>
      <c r="E932" s="7"/>
      <c r="F932" s="7"/>
    </row>
    <row r="933" spans="2:6" x14ac:dyDescent="0.3">
      <c r="B933" s="7"/>
      <c r="C933" s="7"/>
      <c r="D933" s="7"/>
      <c r="E933" s="7"/>
      <c r="F933" s="7"/>
    </row>
    <row r="934" spans="2:6" x14ac:dyDescent="0.3">
      <c r="B934" s="7"/>
      <c r="C934" s="7"/>
      <c r="D934" s="7"/>
      <c r="E934" s="7"/>
      <c r="F934" s="7"/>
    </row>
    <row r="935" spans="2:6" x14ac:dyDescent="0.3">
      <c r="B935" s="7"/>
      <c r="C935" s="7"/>
      <c r="D935" s="7"/>
      <c r="E935" s="7"/>
      <c r="F935" s="7"/>
    </row>
    <row r="936" spans="2:6" x14ac:dyDescent="0.3">
      <c r="B936" s="7"/>
      <c r="C936" s="7"/>
      <c r="D936" s="7"/>
      <c r="E936" s="7"/>
      <c r="F936" s="7"/>
    </row>
    <row r="937" spans="2:6" x14ac:dyDescent="0.3">
      <c r="B937" s="7"/>
      <c r="C937" s="7"/>
      <c r="D937" s="7"/>
      <c r="E937" s="7"/>
      <c r="F937" s="7"/>
    </row>
    <row r="938" spans="2:6" x14ac:dyDescent="0.3">
      <c r="B938" s="7"/>
      <c r="C938" s="7"/>
      <c r="D938" s="7"/>
      <c r="E938" s="7"/>
      <c r="F938" s="7"/>
    </row>
    <row r="939" spans="2:6" x14ac:dyDescent="0.3">
      <c r="B939" s="7"/>
      <c r="C939" s="7"/>
      <c r="D939" s="7"/>
      <c r="E939" s="7"/>
      <c r="F939" s="7"/>
    </row>
    <row r="940" spans="2:6" x14ac:dyDescent="0.3">
      <c r="B940" s="7"/>
      <c r="C940" s="7"/>
      <c r="D940" s="7"/>
      <c r="E940" s="7"/>
      <c r="F940" s="7"/>
    </row>
    <row r="941" spans="2:6" x14ac:dyDescent="0.3">
      <c r="B941" s="7"/>
      <c r="C941" s="7"/>
      <c r="D941" s="7"/>
      <c r="E941" s="7"/>
      <c r="F941" s="7"/>
    </row>
    <row r="942" spans="2:6" x14ac:dyDescent="0.3">
      <c r="B942" s="7"/>
      <c r="C942" s="7"/>
      <c r="D942" s="7"/>
      <c r="E942" s="7"/>
      <c r="F942" s="7"/>
    </row>
    <row r="943" spans="2:6" x14ac:dyDescent="0.3">
      <c r="B943" s="7"/>
      <c r="C943" s="7"/>
      <c r="D943" s="7"/>
      <c r="E943" s="7"/>
      <c r="F943" s="7"/>
    </row>
    <row r="944" spans="2:6" x14ac:dyDescent="0.3">
      <c r="B944" s="7"/>
      <c r="C944" s="7"/>
      <c r="D944" s="7"/>
      <c r="E944" s="7"/>
      <c r="F944" s="7"/>
    </row>
    <row r="945" spans="2:6" x14ac:dyDescent="0.3">
      <c r="B945" s="7"/>
      <c r="C945" s="7"/>
      <c r="D945" s="7"/>
      <c r="E945" s="7"/>
      <c r="F945" s="7"/>
    </row>
    <row r="946" spans="2:6" x14ac:dyDescent="0.3">
      <c r="B946" s="7"/>
      <c r="C946" s="7"/>
      <c r="D946" s="7"/>
      <c r="E946" s="7"/>
      <c r="F946" s="7"/>
    </row>
    <row r="947" spans="2:6" x14ac:dyDescent="0.3">
      <c r="B947" s="7"/>
      <c r="C947" s="7"/>
      <c r="D947" s="7"/>
      <c r="E947" s="7"/>
      <c r="F947" s="7"/>
    </row>
    <row r="948" spans="2:6" x14ac:dyDescent="0.3">
      <c r="B948" s="7"/>
      <c r="C948" s="7"/>
      <c r="D948" s="7"/>
      <c r="E948" s="7"/>
      <c r="F948" s="7"/>
    </row>
    <row r="949" spans="2:6" x14ac:dyDescent="0.3">
      <c r="B949" s="7"/>
      <c r="C949" s="7"/>
      <c r="D949" s="7"/>
      <c r="E949" s="7"/>
      <c r="F949" s="7"/>
    </row>
    <row r="950" spans="2:6" x14ac:dyDescent="0.3">
      <c r="B950" s="7"/>
      <c r="C950" s="7"/>
      <c r="D950" s="7"/>
      <c r="E950" s="7"/>
      <c r="F950" s="7"/>
    </row>
    <row r="951" spans="2:6" x14ac:dyDescent="0.3">
      <c r="B951" s="7"/>
      <c r="C951" s="7"/>
      <c r="D951" s="7"/>
      <c r="E951" s="7"/>
      <c r="F951" s="7"/>
    </row>
    <row r="952" spans="2:6" x14ac:dyDescent="0.3">
      <c r="B952" s="7"/>
      <c r="C952" s="7"/>
      <c r="D952" s="7"/>
      <c r="E952" s="7"/>
      <c r="F952" s="7"/>
    </row>
    <row r="953" spans="2:6" x14ac:dyDescent="0.3">
      <c r="B953" s="7"/>
      <c r="C953" s="7"/>
      <c r="D953" s="7"/>
      <c r="E953" s="7"/>
      <c r="F953" s="7"/>
    </row>
    <row r="954" spans="2:6" x14ac:dyDescent="0.3">
      <c r="B954" s="7"/>
      <c r="C954" s="7"/>
      <c r="D954" s="7"/>
      <c r="E954" s="7"/>
      <c r="F954" s="7"/>
    </row>
    <row r="955" spans="2:6" x14ac:dyDescent="0.3">
      <c r="B955" s="7"/>
      <c r="C955" s="7"/>
      <c r="D955" s="7"/>
      <c r="E955" s="7"/>
      <c r="F955" s="7"/>
    </row>
    <row r="956" spans="2:6" x14ac:dyDescent="0.3">
      <c r="B956" s="7"/>
      <c r="C956" s="7"/>
      <c r="D956" s="7"/>
      <c r="E956" s="7"/>
      <c r="F956" s="7"/>
    </row>
    <row r="957" spans="2:6" x14ac:dyDescent="0.3">
      <c r="B957" s="7"/>
      <c r="C957" s="7"/>
      <c r="D957" s="7"/>
      <c r="E957" s="7"/>
      <c r="F957" s="7"/>
    </row>
    <row r="958" spans="2:6" x14ac:dyDescent="0.3">
      <c r="B958" s="7"/>
      <c r="C958" s="7"/>
      <c r="D958" s="7"/>
      <c r="E958" s="7"/>
      <c r="F958" s="7"/>
    </row>
    <row r="959" spans="2:6" x14ac:dyDescent="0.3">
      <c r="B959" s="7"/>
      <c r="C959" s="7"/>
      <c r="D959" s="7"/>
      <c r="E959" s="7"/>
      <c r="F959" s="7"/>
    </row>
    <row r="960" spans="2:6" x14ac:dyDescent="0.3">
      <c r="B960" s="7"/>
      <c r="C960" s="7"/>
      <c r="D960" s="7"/>
      <c r="E960" s="7"/>
      <c r="F960" s="7"/>
    </row>
    <row r="961" spans="2:6" x14ac:dyDescent="0.3">
      <c r="B961" s="7"/>
      <c r="C961" s="7"/>
      <c r="D961" s="7"/>
      <c r="E961" s="7"/>
      <c r="F961" s="7"/>
    </row>
    <row r="962" spans="2:6" x14ac:dyDescent="0.3">
      <c r="B962" s="7"/>
      <c r="C962" s="7"/>
      <c r="D962" s="7"/>
      <c r="E962" s="7"/>
      <c r="F962" s="7"/>
    </row>
    <row r="963" spans="2:6" x14ac:dyDescent="0.3">
      <c r="B963" s="7"/>
      <c r="C963" s="7"/>
      <c r="D963" s="7"/>
      <c r="E963" s="7"/>
      <c r="F963" s="7"/>
    </row>
    <row r="964" spans="2:6" x14ac:dyDescent="0.3">
      <c r="B964" s="7"/>
      <c r="C964" s="7"/>
      <c r="D964" s="7"/>
      <c r="E964" s="7"/>
      <c r="F964" s="7"/>
    </row>
    <row r="965" spans="2:6" x14ac:dyDescent="0.3">
      <c r="B965" s="7"/>
      <c r="C965" s="7"/>
      <c r="D965" s="7"/>
      <c r="E965" s="7"/>
      <c r="F965" s="7"/>
    </row>
    <row r="966" spans="2:6" x14ac:dyDescent="0.3">
      <c r="B966" s="7"/>
      <c r="C966" s="7"/>
      <c r="D966" s="7"/>
      <c r="E966" s="7"/>
      <c r="F966" s="7"/>
    </row>
    <row r="967" spans="2:6" x14ac:dyDescent="0.3">
      <c r="B967" s="7"/>
      <c r="C967" s="7"/>
      <c r="D967" s="7"/>
      <c r="E967" s="7"/>
      <c r="F967" s="7"/>
    </row>
    <row r="968" spans="2:6" x14ac:dyDescent="0.3">
      <c r="B968" s="7"/>
      <c r="C968" s="7"/>
      <c r="D968" s="7"/>
      <c r="E968" s="7"/>
      <c r="F968" s="7"/>
    </row>
    <row r="969" spans="2:6" x14ac:dyDescent="0.3">
      <c r="B969" s="7"/>
      <c r="C969" s="7"/>
      <c r="D969" s="7"/>
      <c r="E969" s="7"/>
      <c r="F969" s="7"/>
    </row>
    <row r="970" spans="2:6" x14ac:dyDescent="0.3">
      <c r="B970" s="7"/>
      <c r="C970" s="7"/>
      <c r="D970" s="7"/>
      <c r="E970" s="7"/>
      <c r="F970" s="7"/>
    </row>
    <row r="971" spans="2:6" x14ac:dyDescent="0.3">
      <c r="B971" s="7"/>
      <c r="C971" s="7"/>
      <c r="D971" s="7"/>
      <c r="E971" s="7"/>
      <c r="F971" s="7"/>
    </row>
    <row r="972" spans="2:6" x14ac:dyDescent="0.3">
      <c r="B972" s="7"/>
      <c r="C972" s="7"/>
      <c r="D972" s="7"/>
      <c r="E972" s="7"/>
      <c r="F972" s="7"/>
    </row>
    <row r="973" spans="2:6" x14ac:dyDescent="0.3">
      <c r="B973" s="7"/>
      <c r="C973" s="7"/>
      <c r="D973" s="7"/>
      <c r="E973" s="7"/>
      <c r="F973" s="7"/>
    </row>
    <row r="974" spans="2:6" x14ac:dyDescent="0.3">
      <c r="B974" s="7"/>
      <c r="C974" s="7"/>
      <c r="D974" s="7"/>
      <c r="E974" s="7"/>
      <c r="F974" s="7"/>
    </row>
    <row r="975" spans="2:6" x14ac:dyDescent="0.3">
      <c r="B975" s="7"/>
      <c r="C975" s="7"/>
      <c r="D975" s="7"/>
      <c r="E975" s="7"/>
      <c r="F975" s="7"/>
    </row>
    <row r="976" spans="2:6" x14ac:dyDescent="0.3">
      <c r="B976" s="7"/>
      <c r="C976" s="7"/>
      <c r="D976" s="7"/>
      <c r="E976" s="7"/>
      <c r="F976" s="7"/>
    </row>
    <row r="977" spans="2:6" x14ac:dyDescent="0.3">
      <c r="B977" s="7"/>
      <c r="C977" s="7"/>
      <c r="D977" s="7"/>
      <c r="E977" s="7"/>
      <c r="F977" s="7"/>
    </row>
    <row r="978" spans="2:6" x14ac:dyDescent="0.3">
      <c r="B978" s="7"/>
      <c r="C978" s="7"/>
      <c r="D978" s="7"/>
      <c r="E978" s="7">
        <v>1</v>
      </c>
      <c r="F978" s="7"/>
    </row>
    <row r="979" spans="2:6" x14ac:dyDescent="0.3">
      <c r="B979" s="7"/>
      <c r="C979" s="7"/>
      <c r="D979" s="7"/>
      <c r="E979" s="7"/>
      <c r="F979" s="7"/>
    </row>
    <row r="980" spans="2:6" x14ac:dyDescent="0.3">
      <c r="B980" s="7"/>
      <c r="C980" s="7"/>
      <c r="D980" s="7"/>
      <c r="E980" s="7"/>
      <c r="F980" s="7"/>
    </row>
    <row r="981" spans="2:6" x14ac:dyDescent="0.3">
      <c r="B981" s="7"/>
      <c r="C981" s="7"/>
      <c r="D981" s="7"/>
      <c r="E981" s="7"/>
      <c r="F981" s="7"/>
    </row>
    <row r="982" spans="2:6" x14ac:dyDescent="0.3">
      <c r="B982" s="7"/>
      <c r="C982" s="7"/>
      <c r="D982" s="7"/>
      <c r="E982" s="7"/>
      <c r="F982" s="7"/>
    </row>
    <row r="983" spans="2:6" x14ac:dyDescent="0.3">
      <c r="B983" s="7"/>
      <c r="C983" s="7"/>
      <c r="D983" s="7"/>
      <c r="E983" s="7"/>
      <c r="F983" s="7"/>
    </row>
    <row r="984" spans="2:6" x14ac:dyDescent="0.3">
      <c r="B984" s="7"/>
      <c r="C984" s="7"/>
      <c r="D984" s="7"/>
      <c r="E984" s="7"/>
      <c r="F984" s="7"/>
    </row>
    <row r="985" spans="2:6" x14ac:dyDescent="0.3">
      <c r="B985" s="7"/>
      <c r="C985" s="7"/>
      <c r="D985" s="7"/>
      <c r="E985" s="7"/>
      <c r="F985" s="7"/>
    </row>
    <row r="986" spans="2:6" x14ac:dyDescent="0.3">
      <c r="B986" s="7"/>
      <c r="C986" s="7"/>
      <c r="D986" s="7"/>
      <c r="E986" s="7"/>
      <c r="F986" s="7"/>
    </row>
    <row r="987" spans="2:6" x14ac:dyDescent="0.3">
      <c r="B987" s="7"/>
      <c r="C987" s="7"/>
      <c r="D987" s="7"/>
      <c r="E987" s="7"/>
      <c r="F987" s="7"/>
    </row>
    <row r="988" spans="2:6" x14ac:dyDescent="0.3">
      <c r="B988" s="7"/>
      <c r="C988" s="7"/>
      <c r="D988" s="7"/>
      <c r="E988" s="7"/>
      <c r="F988" s="7"/>
    </row>
    <row r="989" spans="2:6" x14ac:dyDescent="0.3">
      <c r="B989" s="7"/>
      <c r="C989" s="7"/>
      <c r="D989" s="7"/>
      <c r="E989" s="7"/>
      <c r="F989" s="7"/>
    </row>
    <row r="990" spans="2:6" x14ac:dyDescent="0.3">
      <c r="B990" s="7"/>
      <c r="C990" s="7"/>
      <c r="D990" s="7"/>
      <c r="E990" s="7"/>
      <c r="F990" s="7"/>
    </row>
    <row r="991" spans="2:6" x14ac:dyDescent="0.3">
      <c r="B991" s="7"/>
      <c r="C991" s="7"/>
      <c r="D991" s="7"/>
      <c r="E991" s="7"/>
      <c r="F991" s="7"/>
    </row>
    <row r="992" spans="2:6" x14ac:dyDescent="0.3">
      <c r="B992" s="7"/>
      <c r="C992" s="7"/>
      <c r="D992" s="7"/>
      <c r="E992" s="7"/>
      <c r="F992" s="7"/>
    </row>
    <row r="993" spans="2:6" x14ac:dyDescent="0.3">
      <c r="B993" s="7"/>
      <c r="C993" s="7"/>
      <c r="D993" s="7"/>
      <c r="E993" s="7"/>
      <c r="F993" s="7"/>
    </row>
    <row r="994" spans="2:6" x14ac:dyDescent="0.3">
      <c r="B994" s="7"/>
      <c r="C994" s="7"/>
      <c r="D994" s="7"/>
      <c r="E994" s="7"/>
      <c r="F994" s="7"/>
    </row>
    <row r="995" spans="2:6" x14ac:dyDescent="0.3">
      <c r="B995" s="7"/>
      <c r="C995" s="7"/>
      <c r="D995" s="7"/>
      <c r="E995" s="7"/>
      <c r="F995" s="7"/>
    </row>
    <row r="996" spans="2:6" x14ac:dyDescent="0.3">
      <c r="B996" s="7"/>
      <c r="C996" s="7"/>
      <c r="D996" s="7"/>
      <c r="E996" s="7"/>
      <c r="F996" s="7"/>
    </row>
    <row r="997" spans="2:6" x14ac:dyDescent="0.3">
      <c r="B997" s="7"/>
      <c r="C997" s="7"/>
      <c r="D997" s="7"/>
      <c r="E997" s="7"/>
      <c r="F997" s="7"/>
    </row>
    <row r="998" spans="2:6" x14ac:dyDescent="0.3">
      <c r="B998" s="7"/>
      <c r="C998" s="7"/>
      <c r="D998" s="7"/>
      <c r="E998" s="7"/>
      <c r="F998" s="7"/>
    </row>
    <row r="999" spans="2:6" x14ac:dyDescent="0.3">
      <c r="B999" s="7"/>
      <c r="C999" s="7"/>
      <c r="D999" s="7"/>
      <c r="E999" s="7"/>
      <c r="F999" s="7"/>
    </row>
    <row r="1000" spans="2:6" x14ac:dyDescent="0.3">
      <c r="B1000" s="7"/>
      <c r="C1000" s="7"/>
      <c r="D1000" s="7"/>
      <c r="E1000" s="7"/>
      <c r="F1000" s="7"/>
    </row>
    <row r="1001" spans="2:6" x14ac:dyDescent="0.3">
      <c r="B1001" s="7"/>
      <c r="C1001" s="7"/>
      <c r="D1001" s="7"/>
      <c r="E1001" s="7"/>
      <c r="F1001" s="7"/>
    </row>
    <row r="1002" spans="2:6" x14ac:dyDescent="0.3">
      <c r="B1002" s="7"/>
      <c r="C1002" s="7"/>
      <c r="D1002" s="7"/>
      <c r="E1002" s="7"/>
      <c r="F1002" s="7"/>
    </row>
    <row r="1003" spans="2:6" x14ac:dyDescent="0.3">
      <c r="B1003" s="7"/>
      <c r="C1003" s="7"/>
      <c r="D1003" s="7"/>
      <c r="E1003" s="7"/>
      <c r="F1003" s="7"/>
    </row>
    <row r="1004" spans="2:6" x14ac:dyDescent="0.3">
      <c r="B1004" s="7"/>
      <c r="C1004" s="7"/>
      <c r="D1004" s="7"/>
    </row>
    <row r="1005" spans="2:6" x14ac:dyDescent="0.3">
      <c r="B1005" s="7"/>
      <c r="C1005" s="7"/>
      <c r="D1005" s="7"/>
    </row>
    <row r="1006" spans="2:6" x14ac:dyDescent="0.3">
      <c r="B1006" s="7"/>
      <c r="C1006" s="7"/>
      <c r="D1006" s="7"/>
    </row>
    <row r="1007" spans="2:6" x14ac:dyDescent="0.3">
      <c r="B1007" s="7"/>
      <c r="C1007" s="7"/>
      <c r="D1007" s="7"/>
    </row>
    <row r="1008" spans="2:6" x14ac:dyDescent="0.3">
      <c r="B1008" s="7"/>
      <c r="C1008" s="7"/>
      <c r="D1008" s="7"/>
    </row>
    <row r="1009" spans="2:4" x14ac:dyDescent="0.3">
      <c r="B1009" s="7"/>
      <c r="C1009" s="7"/>
      <c r="D1009" s="7"/>
    </row>
    <row r="1010" spans="2:4" x14ac:dyDescent="0.3">
      <c r="B1010" s="7"/>
      <c r="C1010" s="7"/>
      <c r="D1010" s="7"/>
    </row>
    <row r="1011" spans="2:4" x14ac:dyDescent="0.3">
      <c r="B1011" s="7"/>
      <c r="C1011" s="7"/>
      <c r="D1011" s="7"/>
    </row>
    <row r="1012" spans="2:4" x14ac:dyDescent="0.3">
      <c r="B1012" s="7"/>
      <c r="C1012" s="7"/>
      <c r="D1012" s="7"/>
    </row>
    <row r="1013" spans="2:4" x14ac:dyDescent="0.3">
      <c r="B1013" s="7"/>
      <c r="C1013" s="7"/>
      <c r="D1013" s="7"/>
    </row>
    <row r="1014" spans="2:4" x14ac:dyDescent="0.3">
      <c r="B1014" s="7"/>
      <c r="C1014" s="7"/>
      <c r="D1014" s="7"/>
    </row>
    <row r="1015" spans="2:4" x14ac:dyDescent="0.3">
      <c r="B1015" s="7"/>
      <c r="C1015" s="7"/>
      <c r="D1015" s="7"/>
    </row>
    <row r="1016" spans="2:4" x14ac:dyDescent="0.3">
      <c r="B1016" s="7"/>
      <c r="C1016" s="7"/>
      <c r="D1016" s="7"/>
    </row>
    <row r="1017" spans="2:4" x14ac:dyDescent="0.3">
      <c r="B1017" s="7"/>
      <c r="C1017" s="7"/>
      <c r="D1017" s="7"/>
    </row>
    <row r="1018" spans="2:4" x14ac:dyDescent="0.3">
      <c r="B1018" s="7"/>
      <c r="C1018" s="7"/>
      <c r="D1018" s="7"/>
    </row>
    <row r="1019" spans="2:4" x14ac:dyDescent="0.3">
      <c r="B1019" s="7"/>
      <c r="C1019" s="7"/>
      <c r="D1019" s="7"/>
    </row>
    <row r="1020" spans="2:4" x14ac:dyDescent="0.3">
      <c r="B1020" s="7"/>
      <c r="C1020" s="7"/>
      <c r="D1020" s="7"/>
    </row>
    <row r="1021" spans="2:4" x14ac:dyDescent="0.3">
      <c r="B1021" s="7"/>
      <c r="C1021" s="7"/>
      <c r="D1021" s="7"/>
    </row>
    <row r="1022" spans="2:4" x14ac:dyDescent="0.3">
      <c r="B1022" s="7"/>
      <c r="C1022" s="7"/>
      <c r="D1022" s="7"/>
    </row>
    <row r="1023" spans="2:4" x14ac:dyDescent="0.3">
      <c r="B1023" s="7"/>
      <c r="C1023" s="7"/>
      <c r="D1023" s="7"/>
    </row>
    <row r="1024" spans="2:4" x14ac:dyDescent="0.3">
      <c r="B1024" s="7"/>
      <c r="C1024" s="7"/>
      <c r="D1024" s="7"/>
    </row>
    <row r="1025" spans="2:4" x14ac:dyDescent="0.3">
      <c r="B1025" s="7"/>
      <c r="C1025" s="7"/>
      <c r="D1025" s="7"/>
    </row>
    <row r="1026" spans="2:4" x14ac:dyDescent="0.3">
      <c r="B1026" s="7"/>
      <c r="C1026" s="7"/>
      <c r="D1026" s="7"/>
    </row>
    <row r="1027" spans="2:4" x14ac:dyDescent="0.3">
      <c r="B1027" s="7"/>
      <c r="C1027" s="7"/>
      <c r="D1027" s="7"/>
    </row>
    <row r="1028" spans="2:4" x14ac:dyDescent="0.3">
      <c r="B1028" s="7"/>
      <c r="C1028" s="7"/>
      <c r="D1028" s="7"/>
    </row>
    <row r="1029" spans="2:4" x14ac:dyDescent="0.3">
      <c r="B1029" s="7"/>
      <c r="C1029" s="7"/>
      <c r="D1029" s="7"/>
    </row>
    <row r="1030" spans="2:4" x14ac:dyDescent="0.3">
      <c r="B1030" s="7"/>
      <c r="C1030" s="7"/>
      <c r="D1030" s="7"/>
    </row>
    <row r="1031" spans="2:4" x14ac:dyDescent="0.3">
      <c r="B1031" s="7"/>
      <c r="C1031" s="7"/>
      <c r="D1031" s="7"/>
    </row>
    <row r="1032" spans="2:4" x14ac:dyDescent="0.3">
      <c r="B1032" s="7"/>
      <c r="C1032" s="7"/>
      <c r="D1032" s="7"/>
    </row>
    <row r="1033" spans="2:4" x14ac:dyDescent="0.3">
      <c r="B1033" s="7"/>
      <c r="C1033" s="7"/>
      <c r="D1033" s="7"/>
    </row>
    <row r="1034" spans="2:4" x14ac:dyDescent="0.3">
      <c r="B1034" s="7"/>
      <c r="C1034" s="7"/>
      <c r="D1034" s="7"/>
    </row>
    <row r="1035" spans="2:4" x14ac:dyDescent="0.3">
      <c r="B1035" s="7"/>
      <c r="C1035" s="7"/>
      <c r="D1035" s="7"/>
    </row>
    <row r="1036" spans="2:4" x14ac:dyDescent="0.3">
      <c r="B1036" s="7"/>
      <c r="C1036" s="7"/>
      <c r="D1036" s="7"/>
    </row>
    <row r="1037" spans="2:4" x14ac:dyDescent="0.3">
      <c r="B1037" s="7"/>
      <c r="C1037" s="7"/>
      <c r="D1037" s="7"/>
    </row>
    <row r="1038" spans="2:4" x14ac:dyDescent="0.3">
      <c r="B1038" s="7"/>
      <c r="C1038" s="7"/>
      <c r="D1038" s="7"/>
    </row>
    <row r="1039" spans="2:4" x14ac:dyDescent="0.3">
      <c r="B1039" s="7"/>
      <c r="C1039" s="7"/>
      <c r="D1039" s="7"/>
    </row>
    <row r="1040" spans="2:4" x14ac:dyDescent="0.3">
      <c r="B1040" s="7"/>
      <c r="C1040" s="7"/>
      <c r="D1040" s="7"/>
    </row>
    <row r="1041" spans="2:4" x14ac:dyDescent="0.3">
      <c r="B1041" s="7"/>
      <c r="C1041" s="7"/>
      <c r="D1041" s="7"/>
    </row>
    <row r="1042" spans="2:4" x14ac:dyDescent="0.3">
      <c r="B1042" s="7"/>
      <c r="C1042" s="7"/>
      <c r="D1042" s="7"/>
    </row>
    <row r="1043" spans="2:4" x14ac:dyDescent="0.3">
      <c r="B1043" s="7"/>
      <c r="C1043" s="7"/>
      <c r="D1043" s="7"/>
    </row>
    <row r="1044" spans="2:4" x14ac:dyDescent="0.3">
      <c r="B1044" s="7"/>
      <c r="C1044" s="7"/>
      <c r="D1044" s="7"/>
    </row>
    <row r="1045" spans="2:4" x14ac:dyDescent="0.3">
      <c r="B1045" s="7"/>
      <c r="C1045" s="7"/>
      <c r="D1045" s="7"/>
    </row>
    <row r="1046" spans="2:4" x14ac:dyDescent="0.3">
      <c r="B1046" s="7"/>
      <c r="C1046" s="7"/>
      <c r="D1046" s="7"/>
    </row>
    <row r="1047" spans="2:4" x14ac:dyDescent="0.3">
      <c r="B1047" s="7"/>
      <c r="C1047" s="7"/>
      <c r="D1047" s="7"/>
    </row>
    <row r="1048" spans="2:4" x14ac:dyDescent="0.3">
      <c r="B1048" s="7"/>
      <c r="C1048" s="7"/>
      <c r="D1048" s="7"/>
    </row>
    <row r="1049" spans="2:4" x14ac:dyDescent="0.3">
      <c r="B1049" s="7"/>
      <c r="C1049" s="7"/>
      <c r="D1049" s="7"/>
    </row>
    <row r="1050" spans="2:4" x14ac:dyDescent="0.3">
      <c r="B1050" s="7"/>
      <c r="C1050" s="7"/>
      <c r="D1050" s="7"/>
    </row>
    <row r="1051" spans="2:4" x14ac:dyDescent="0.3">
      <c r="B1051" s="7"/>
      <c r="C1051" s="7"/>
      <c r="D1051" s="7"/>
    </row>
    <row r="1052" spans="2:4" x14ac:dyDescent="0.3">
      <c r="B1052" s="7"/>
      <c r="C1052" s="7"/>
      <c r="D1052" s="7"/>
    </row>
    <row r="1053" spans="2:4" x14ac:dyDescent="0.3">
      <c r="B1053" s="7"/>
      <c r="C1053" s="7"/>
      <c r="D1053" s="7"/>
    </row>
    <row r="1054" spans="2:4" x14ac:dyDescent="0.3">
      <c r="B1054" s="7"/>
      <c r="C1054" s="7"/>
      <c r="D1054" s="7"/>
    </row>
    <row r="1055" spans="2:4" x14ac:dyDescent="0.3">
      <c r="B1055" s="7"/>
      <c r="C1055" s="7"/>
      <c r="D1055" s="7"/>
    </row>
    <row r="1056" spans="2:4" x14ac:dyDescent="0.3">
      <c r="B1056" s="7"/>
      <c r="C1056" s="7"/>
      <c r="D1056" s="7"/>
    </row>
    <row r="1057" spans="2:4" x14ac:dyDescent="0.3">
      <c r="B1057" s="7"/>
      <c r="C1057" s="7"/>
      <c r="D1057" s="7"/>
    </row>
    <row r="1058" spans="2:4" x14ac:dyDescent="0.3">
      <c r="B1058" s="7"/>
      <c r="C1058" s="7"/>
      <c r="D1058" s="7"/>
    </row>
    <row r="1059" spans="2:4" x14ac:dyDescent="0.3">
      <c r="B1059" s="7"/>
      <c r="C1059" s="7"/>
      <c r="D1059" s="7"/>
    </row>
    <row r="1060" spans="2:4" x14ac:dyDescent="0.3">
      <c r="B1060" s="7"/>
      <c r="C1060" s="7"/>
      <c r="D1060" s="7"/>
    </row>
    <row r="1061" spans="2:4" x14ac:dyDescent="0.3">
      <c r="B1061" s="7"/>
      <c r="C1061" s="7"/>
      <c r="D1061" s="7"/>
    </row>
    <row r="1062" spans="2:4" x14ac:dyDescent="0.3">
      <c r="B1062" s="7"/>
      <c r="C1062" s="7"/>
      <c r="D1062" s="7"/>
    </row>
    <row r="1063" spans="2:4" x14ac:dyDescent="0.3">
      <c r="B1063" s="7"/>
      <c r="C1063" s="7"/>
      <c r="D1063" s="7"/>
    </row>
    <row r="1064" spans="2:4" x14ac:dyDescent="0.3">
      <c r="B1064" s="7"/>
      <c r="C1064" s="7"/>
      <c r="D1064" s="7"/>
    </row>
    <row r="1065" spans="2:4" x14ac:dyDescent="0.3">
      <c r="B1065" s="7"/>
      <c r="C1065" s="7"/>
      <c r="D1065" s="7"/>
    </row>
    <row r="1066" spans="2:4" x14ac:dyDescent="0.3">
      <c r="B1066" s="7"/>
      <c r="C1066" s="7"/>
      <c r="D1066" s="7"/>
    </row>
    <row r="1067" spans="2:4" x14ac:dyDescent="0.3">
      <c r="B1067" s="7"/>
      <c r="C1067" s="7"/>
      <c r="D1067" s="7"/>
    </row>
    <row r="1068" spans="2:4" x14ac:dyDescent="0.3">
      <c r="B1068" s="7"/>
      <c r="C1068" s="7"/>
      <c r="D1068" s="7"/>
    </row>
    <row r="1069" spans="2:4" x14ac:dyDescent="0.3">
      <c r="B1069" s="7"/>
      <c r="C1069" s="7"/>
      <c r="D1069" s="7"/>
    </row>
    <row r="1070" spans="2:4" x14ac:dyDescent="0.3">
      <c r="B1070" s="7"/>
      <c r="C1070" s="7"/>
      <c r="D1070" s="7"/>
    </row>
    <row r="1071" spans="2:4" x14ac:dyDescent="0.3">
      <c r="B1071" s="7"/>
      <c r="C1071" s="7"/>
      <c r="D1071" s="7"/>
    </row>
    <row r="1072" spans="2:4" x14ac:dyDescent="0.3">
      <c r="B1072" s="7"/>
      <c r="C1072" s="7"/>
      <c r="D1072" s="7"/>
    </row>
    <row r="1073" spans="2:4" x14ac:dyDescent="0.3">
      <c r="B1073" s="7"/>
      <c r="C1073" s="7"/>
      <c r="D1073" s="7"/>
    </row>
    <row r="1074" spans="2:4" x14ac:dyDescent="0.3">
      <c r="B1074" s="7"/>
      <c r="C1074" s="7"/>
      <c r="D1074" s="7"/>
    </row>
    <row r="1075" spans="2:4" x14ac:dyDescent="0.3">
      <c r="B1075" s="7"/>
      <c r="C1075" s="7"/>
      <c r="D1075" s="7"/>
    </row>
    <row r="1076" spans="2:4" x14ac:dyDescent="0.3">
      <c r="B1076" s="7"/>
      <c r="C1076" s="7"/>
      <c r="D1076" s="7"/>
    </row>
    <row r="1077" spans="2:4" x14ac:dyDescent="0.3">
      <c r="B1077" s="7"/>
      <c r="C1077" s="7"/>
      <c r="D1077" s="7"/>
    </row>
    <row r="1078" spans="2:4" x14ac:dyDescent="0.3">
      <c r="B1078" s="7"/>
      <c r="C1078" s="7"/>
      <c r="D1078" s="7"/>
    </row>
    <row r="1079" spans="2:4" x14ac:dyDescent="0.3">
      <c r="B1079" s="7"/>
      <c r="C1079" s="7"/>
      <c r="D1079" s="7"/>
    </row>
    <row r="1080" spans="2:4" x14ac:dyDescent="0.3">
      <c r="B1080" s="7"/>
      <c r="C1080" s="7"/>
      <c r="D1080" s="7"/>
    </row>
    <row r="1081" spans="2:4" x14ac:dyDescent="0.3">
      <c r="B1081" s="7"/>
      <c r="C1081" s="7"/>
      <c r="D1081" s="7"/>
    </row>
    <row r="1082" spans="2:4" x14ac:dyDescent="0.3">
      <c r="B1082" s="7"/>
      <c r="C1082" s="7"/>
      <c r="D1082" s="7"/>
    </row>
    <row r="1083" spans="2:4" x14ac:dyDescent="0.3">
      <c r="B1083" s="7"/>
      <c r="C1083" s="7"/>
      <c r="D1083" s="7"/>
    </row>
    <row r="1084" spans="2:4" x14ac:dyDescent="0.3">
      <c r="B1084" s="7"/>
      <c r="C1084" s="7"/>
      <c r="D1084" s="7"/>
    </row>
    <row r="1085" spans="2:4" x14ac:dyDescent="0.3">
      <c r="B1085" s="7"/>
      <c r="C1085" s="7"/>
      <c r="D1085" s="7"/>
    </row>
    <row r="1086" spans="2:4" x14ac:dyDescent="0.3">
      <c r="B1086" s="7"/>
      <c r="C1086" s="7"/>
      <c r="D1086" s="7"/>
    </row>
    <row r="1087" spans="2:4" x14ac:dyDescent="0.3">
      <c r="B1087" s="7"/>
      <c r="C1087" s="7"/>
      <c r="D1087" s="7"/>
    </row>
    <row r="1088" spans="2:4" x14ac:dyDescent="0.3">
      <c r="B1088" s="7"/>
      <c r="C1088" s="7"/>
      <c r="D1088" s="7"/>
    </row>
    <row r="1089" spans="2:4" x14ac:dyDescent="0.3">
      <c r="B1089" s="7"/>
      <c r="C1089" s="7"/>
      <c r="D1089" s="7"/>
    </row>
    <row r="1090" spans="2:4" x14ac:dyDescent="0.3">
      <c r="B1090" s="7"/>
      <c r="C1090" s="7"/>
      <c r="D1090" s="7"/>
    </row>
    <row r="1091" spans="2:4" x14ac:dyDescent="0.3">
      <c r="B1091" s="7"/>
      <c r="C1091" s="7"/>
      <c r="D1091" s="7"/>
    </row>
    <row r="1092" spans="2:4" x14ac:dyDescent="0.3">
      <c r="B1092" s="7"/>
      <c r="C1092" s="7"/>
      <c r="D1092" s="7"/>
    </row>
    <row r="1093" spans="2:4" x14ac:dyDescent="0.3">
      <c r="B1093" s="7"/>
      <c r="C1093" s="7"/>
      <c r="D1093" s="7"/>
    </row>
    <row r="1094" spans="2:4" x14ac:dyDescent="0.3">
      <c r="B1094" s="7"/>
      <c r="C1094" s="7"/>
      <c r="D1094" s="7"/>
    </row>
    <row r="1095" spans="2:4" x14ac:dyDescent="0.3">
      <c r="B1095" s="7"/>
      <c r="C1095" s="7"/>
      <c r="D1095" s="7"/>
    </row>
    <row r="1096" spans="2:4" x14ac:dyDescent="0.3">
      <c r="B1096" s="7"/>
      <c r="C1096" s="7"/>
      <c r="D1096" s="7"/>
    </row>
    <row r="1097" spans="2:4" x14ac:dyDescent="0.3">
      <c r="B1097" s="7"/>
      <c r="C1097" s="7"/>
      <c r="D1097" s="7"/>
    </row>
    <row r="1098" spans="2:4" x14ac:dyDescent="0.3">
      <c r="B1098" s="7"/>
      <c r="C1098" s="7"/>
      <c r="D1098" s="7"/>
    </row>
    <row r="1099" spans="2:4" x14ac:dyDescent="0.3">
      <c r="B1099" s="7"/>
      <c r="C1099" s="7"/>
      <c r="D1099" s="7"/>
    </row>
    <row r="1100" spans="2:4" x14ac:dyDescent="0.3">
      <c r="B1100" s="7"/>
      <c r="C1100" s="7"/>
      <c r="D1100" s="7"/>
    </row>
    <row r="1101" spans="2:4" x14ac:dyDescent="0.3">
      <c r="B1101" s="7"/>
      <c r="C1101" s="7"/>
      <c r="D1101" s="7"/>
    </row>
    <row r="1102" spans="2:4" x14ac:dyDescent="0.3">
      <c r="B1102" s="7"/>
      <c r="C1102" s="7"/>
      <c r="D1102" s="7"/>
    </row>
    <row r="1103" spans="2:4" x14ac:dyDescent="0.3">
      <c r="B1103" s="7"/>
      <c r="C1103" s="7"/>
      <c r="D1103" s="7"/>
    </row>
    <row r="1104" spans="2:4" x14ac:dyDescent="0.3">
      <c r="B1104" s="7"/>
      <c r="C1104" s="7"/>
      <c r="D1104" s="7"/>
    </row>
    <row r="1105" spans="2:4" x14ac:dyDescent="0.3">
      <c r="B1105" s="7"/>
      <c r="C1105" s="7"/>
      <c r="D1105" s="7"/>
    </row>
    <row r="1106" spans="2:4" x14ac:dyDescent="0.3">
      <c r="B1106" s="7"/>
      <c r="C1106" s="7"/>
      <c r="D1106" s="7"/>
    </row>
    <row r="1107" spans="2:4" x14ac:dyDescent="0.3">
      <c r="B1107" s="7"/>
      <c r="C1107" s="7"/>
      <c r="D1107" s="7"/>
    </row>
    <row r="1108" spans="2:4" x14ac:dyDescent="0.3">
      <c r="B1108" s="7"/>
      <c r="C1108" s="7"/>
      <c r="D1108" s="7"/>
    </row>
    <row r="1109" spans="2:4" x14ac:dyDescent="0.3">
      <c r="B1109" s="7"/>
      <c r="C1109" s="7"/>
      <c r="D1109" s="7"/>
    </row>
    <row r="1110" spans="2:4" x14ac:dyDescent="0.3">
      <c r="B1110" s="7"/>
      <c r="C1110" s="7"/>
      <c r="D1110" s="7"/>
    </row>
    <row r="1111" spans="2:4" x14ac:dyDescent="0.3">
      <c r="B1111" s="7"/>
      <c r="C1111" s="7"/>
      <c r="D1111" s="7"/>
    </row>
    <row r="1112" spans="2:4" x14ac:dyDescent="0.3">
      <c r="B1112" s="7"/>
      <c r="C1112" s="7"/>
      <c r="D1112" s="7"/>
    </row>
    <row r="1113" spans="2:4" x14ac:dyDescent="0.3">
      <c r="B1113" s="7"/>
      <c r="C1113" s="7"/>
      <c r="D1113" s="7"/>
    </row>
    <row r="1114" spans="2:4" x14ac:dyDescent="0.3">
      <c r="B1114" s="7"/>
      <c r="C1114" s="7"/>
      <c r="D1114" s="7"/>
    </row>
    <row r="1115" spans="2:4" x14ac:dyDescent="0.3">
      <c r="B1115" s="7"/>
      <c r="C1115" s="7"/>
      <c r="D1115" s="7"/>
    </row>
    <row r="1116" spans="2:4" x14ac:dyDescent="0.3">
      <c r="B1116" s="7"/>
      <c r="C1116" s="7"/>
      <c r="D1116" s="7"/>
    </row>
    <row r="1117" spans="2:4" x14ac:dyDescent="0.3">
      <c r="B1117" s="7"/>
      <c r="C1117" s="7"/>
      <c r="D1117" s="7"/>
    </row>
    <row r="1118" spans="2:4" x14ac:dyDescent="0.3">
      <c r="B1118" s="7"/>
      <c r="C1118" s="7"/>
      <c r="D1118" s="7"/>
    </row>
    <row r="1119" spans="2:4" x14ac:dyDescent="0.3">
      <c r="B1119" s="7"/>
      <c r="C1119" s="7"/>
      <c r="D1119" s="7"/>
    </row>
    <row r="1120" spans="2:4" x14ac:dyDescent="0.3">
      <c r="B1120" s="7"/>
      <c r="C1120" s="7"/>
      <c r="D1120" s="7"/>
    </row>
    <row r="1121" spans="2:4" x14ac:dyDescent="0.3">
      <c r="B1121" s="7"/>
      <c r="C1121" s="7"/>
      <c r="D1121" s="7"/>
    </row>
    <row r="1122" spans="2:4" x14ac:dyDescent="0.3">
      <c r="B1122" s="7"/>
      <c r="C1122" s="7"/>
      <c r="D1122" s="7"/>
    </row>
    <row r="1123" spans="2:4" x14ac:dyDescent="0.3">
      <c r="B1123" s="7"/>
      <c r="C1123" s="7"/>
      <c r="D1123" s="7"/>
    </row>
    <row r="1124" spans="2:4" x14ac:dyDescent="0.3">
      <c r="B1124" s="7"/>
      <c r="C1124" s="7"/>
      <c r="D1124" s="7"/>
    </row>
    <row r="1125" spans="2:4" x14ac:dyDescent="0.3">
      <c r="B1125" s="7"/>
      <c r="C1125" s="7"/>
      <c r="D1125" s="7"/>
    </row>
    <row r="1126" spans="2:4" x14ac:dyDescent="0.3">
      <c r="B1126" s="7"/>
      <c r="C1126" s="7"/>
      <c r="D1126" s="7"/>
    </row>
    <row r="1127" spans="2:4" x14ac:dyDescent="0.3">
      <c r="B1127" s="7"/>
      <c r="C1127" s="7"/>
      <c r="D1127" s="7"/>
    </row>
    <row r="1128" spans="2:4" x14ac:dyDescent="0.3">
      <c r="B1128" s="7"/>
      <c r="C1128" s="7"/>
      <c r="D1128" s="7"/>
    </row>
    <row r="1129" spans="2:4" x14ac:dyDescent="0.3">
      <c r="B1129" s="7"/>
      <c r="C1129" s="7"/>
      <c r="D1129" s="7"/>
    </row>
    <row r="1130" spans="2:4" x14ac:dyDescent="0.3">
      <c r="B1130" s="7"/>
      <c r="C1130" s="7"/>
      <c r="D1130" s="7"/>
    </row>
    <row r="1131" spans="2:4" x14ac:dyDescent="0.3">
      <c r="B1131" s="7"/>
      <c r="C1131" s="7"/>
      <c r="D1131" s="7"/>
    </row>
    <row r="1132" spans="2:4" x14ac:dyDescent="0.3">
      <c r="B1132" s="7"/>
      <c r="C1132" s="7"/>
      <c r="D1132" s="7"/>
    </row>
    <row r="1133" spans="2:4" x14ac:dyDescent="0.3">
      <c r="B1133" s="7"/>
      <c r="C1133" s="7"/>
      <c r="D1133" s="7"/>
    </row>
    <row r="1134" spans="2:4" x14ac:dyDescent="0.3">
      <c r="B1134" s="7"/>
      <c r="C1134" s="7"/>
      <c r="D1134" s="7"/>
    </row>
    <row r="1135" spans="2:4" x14ac:dyDescent="0.3">
      <c r="B1135" s="7"/>
      <c r="C1135" s="7"/>
      <c r="D1135" s="7"/>
    </row>
    <row r="1136" spans="2:4" x14ac:dyDescent="0.3">
      <c r="B1136" s="7"/>
      <c r="C1136" s="7"/>
      <c r="D1136" s="7"/>
    </row>
    <row r="1137" spans="2:4" x14ac:dyDescent="0.3">
      <c r="B1137" s="7"/>
      <c r="C1137" s="7"/>
      <c r="D1137" s="7"/>
    </row>
    <row r="1138" spans="2:4" x14ac:dyDescent="0.3">
      <c r="B1138" s="7"/>
      <c r="C1138" s="7"/>
      <c r="D1138" s="7"/>
    </row>
    <row r="1139" spans="2:4" x14ac:dyDescent="0.3">
      <c r="B1139" s="7"/>
      <c r="C1139" s="7"/>
      <c r="D1139" s="7"/>
    </row>
    <row r="1140" spans="2:4" x14ac:dyDescent="0.3">
      <c r="B1140" s="7"/>
      <c r="C1140" s="7"/>
      <c r="D1140" s="7"/>
    </row>
    <row r="1141" spans="2:4" x14ac:dyDescent="0.3">
      <c r="B1141" s="7"/>
      <c r="C1141" s="7"/>
      <c r="D1141" s="7"/>
    </row>
    <row r="1142" spans="2:4" x14ac:dyDescent="0.3">
      <c r="B1142" s="7"/>
      <c r="C1142" s="7"/>
      <c r="D1142" s="7"/>
    </row>
    <row r="1143" spans="2:4" x14ac:dyDescent="0.3">
      <c r="B1143" s="7"/>
      <c r="C1143" s="7"/>
      <c r="D1143" s="7"/>
    </row>
    <row r="1144" spans="2:4" x14ac:dyDescent="0.3">
      <c r="B1144" s="7"/>
      <c r="C1144" s="7"/>
      <c r="D1144" s="7"/>
    </row>
    <row r="1145" spans="2:4" x14ac:dyDescent="0.3">
      <c r="B1145" s="7"/>
      <c r="C1145" s="7"/>
      <c r="D1145" s="7"/>
    </row>
    <row r="1146" spans="2:4" x14ac:dyDescent="0.3">
      <c r="B1146" s="7"/>
      <c r="C1146" s="7"/>
      <c r="D1146" s="7"/>
    </row>
    <row r="1147" spans="2:4" x14ac:dyDescent="0.3">
      <c r="B1147" s="7"/>
      <c r="C1147" s="7"/>
      <c r="D1147" s="7"/>
    </row>
    <row r="1148" spans="2:4" x14ac:dyDescent="0.3">
      <c r="B1148" s="7"/>
      <c r="C1148" s="7"/>
      <c r="D1148" s="7"/>
    </row>
    <row r="1149" spans="2:4" x14ac:dyDescent="0.3">
      <c r="B1149" s="7"/>
      <c r="C1149" s="7"/>
      <c r="D1149" s="7"/>
    </row>
    <row r="1150" spans="2:4" x14ac:dyDescent="0.3">
      <c r="B1150" s="7"/>
      <c r="C1150" s="7"/>
      <c r="D1150" s="7"/>
    </row>
    <row r="1151" spans="2:4" x14ac:dyDescent="0.3">
      <c r="B1151" s="7"/>
      <c r="C1151" s="7"/>
      <c r="D1151" s="7"/>
    </row>
    <row r="1152" spans="2:4" x14ac:dyDescent="0.3">
      <c r="B1152" s="7"/>
      <c r="C1152" s="7"/>
      <c r="D1152" s="7"/>
    </row>
    <row r="1153" spans="2:4" x14ac:dyDescent="0.3">
      <c r="B1153" s="7"/>
      <c r="C1153" s="7"/>
      <c r="D1153" s="7"/>
    </row>
    <row r="1154" spans="2:4" x14ac:dyDescent="0.3">
      <c r="B1154" s="7"/>
      <c r="C1154" s="7"/>
      <c r="D1154" s="7"/>
    </row>
    <row r="1155" spans="2:4" x14ac:dyDescent="0.3">
      <c r="B1155" s="7"/>
      <c r="C1155" s="7"/>
      <c r="D1155" s="7"/>
    </row>
    <row r="1156" spans="2:4" x14ac:dyDescent="0.3">
      <c r="B1156" s="7"/>
      <c r="C1156" s="7"/>
      <c r="D1156" s="7"/>
    </row>
    <row r="1157" spans="2:4" x14ac:dyDescent="0.3">
      <c r="B1157" s="7"/>
      <c r="C1157" s="7"/>
      <c r="D1157" s="7"/>
    </row>
    <row r="1158" spans="2:4" x14ac:dyDescent="0.3">
      <c r="B1158" s="7"/>
      <c r="C1158" s="7"/>
      <c r="D1158" s="7"/>
    </row>
    <row r="1159" spans="2:4" x14ac:dyDescent="0.3">
      <c r="B1159" s="7"/>
      <c r="C1159" s="7"/>
      <c r="D1159" s="7"/>
    </row>
    <row r="1160" spans="2:4" x14ac:dyDescent="0.3">
      <c r="B1160" s="7"/>
      <c r="C1160" s="7"/>
      <c r="D1160" s="7"/>
    </row>
    <row r="1161" spans="2:4" x14ac:dyDescent="0.3">
      <c r="B1161" s="7"/>
      <c r="C1161" s="7"/>
      <c r="D1161" s="7"/>
    </row>
    <row r="1162" spans="2:4" x14ac:dyDescent="0.3">
      <c r="B1162" s="7"/>
      <c r="C1162" s="7"/>
      <c r="D1162" s="7"/>
    </row>
    <row r="1163" spans="2:4" x14ac:dyDescent="0.3">
      <c r="B1163" s="7"/>
      <c r="C1163" s="7"/>
      <c r="D1163" s="7"/>
    </row>
    <row r="1164" spans="2:4" x14ac:dyDescent="0.3">
      <c r="B1164" s="7"/>
      <c r="C1164" s="7"/>
      <c r="D1164" s="7"/>
    </row>
    <row r="1165" spans="2:4" x14ac:dyDescent="0.3">
      <c r="B1165" s="7"/>
      <c r="C1165" s="7"/>
      <c r="D1165" s="7"/>
    </row>
    <row r="1166" spans="2:4" x14ac:dyDescent="0.3">
      <c r="B1166" s="7"/>
      <c r="C1166" s="7"/>
      <c r="D1166" s="7"/>
    </row>
    <row r="1167" spans="2:4" x14ac:dyDescent="0.3">
      <c r="B1167" s="7"/>
      <c r="C1167" s="7"/>
      <c r="D1167" s="7"/>
    </row>
    <row r="1168" spans="2:4" x14ac:dyDescent="0.3">
      <c r="B1168" s="7"/>
      <c r="C1168" s="7"/>
      <c r="D1168" s="7"/>
    </row>
    <row r="1169" spans="2:4" x14ac:dyDescent="0.3">
      <c r="B1169" s="7"/>
      <c r="C1169" s="7"/>
      <c r="D1169" s="7"/>
    </row>
    <row r="1170" spans="2:4" x14ac:dyDescent="0.3">
      <c r="B1170" s="7"/>
      <c r="C1170" s="7"/>
      <c r="D1170" s="7"/>
    </row>
    <row r="1171" spans="2:4" x14ac:dyDescent="0.3">
      <c r="B1171" s="7"/>
      <c r="C1171" s="7"/>
      <c r="D1171" s="7"/>
    </row>
    <row r="1172" spans="2:4" x14ac:dyDescent="0.3">
      <c r="B1172" s="7"/>
      <c r="C1172" s="7"/>
      <c r="D1172" s="7"/>
    </row>
    <row r="1173" spans="2:4" x14ac:dyDescent="0.3">
      <c r="B1173" s="7"/>
      <c r="C1173" s="7"/>
      <c r="D1173" s="7"/>
    </row>
    <row r="1174" spans="2:4" x14ac:dyDescent="0.3">
      <c r="B1174" s="7"/>
      <c r="C1174" s="7"/>
      <c r="D1174" s="7"/>
    </row>
    <row r="1175" spans="2:4" x14ac:dyDescent="0.3">
      <c r="B1175" s="7"/>
      <c r="C1175" s="7"/>
      <c r="D1175" s="7"/>
    </row>
    <row r="1176" spans="2:4" x14ac:dyDescent="0.3">
      <c r="B1176" s="7"/>
      <c r="C1176" s="7"/>
      <c r="D1176" s="7"/>
    </row>
    <row r="1177" spans="2:4" x14ac:dyDescent="0.3">
      <c r="B1177" s="7"/>
      <c r="C1177" s="7"/>
      <c r="D1177" s="7"/>
    </row>
    <row r="1178" spans="2:4" x14ac:dyDescent="0.3">
      <c r="B1178" s="7"/>
      <c r="C1178" s="7"/>
      <c r="D1178" s="7"/>
    </row>
    <row r="1179" spans="2:4" x14ac:dyDescent="0.3">
      <c r="B1179" s="7"/>
      <c r="C1179" s="7"/>
      <c r="D1179" s="7"/>
    </row>
    <row r="1180" spans="2:4" x14ac:dyDescent="0.3">
      <c r="B1180" s="7"/>
      <c r="C1180" s="7"/>
      <c r="D1180" s="7"/>
    </row>
    <row r="1181" spans="2:4" x14ac:dyDescent="0.3">
      <c r="B1181" s="7"/>
      <c r="C1181" s="7"/>
      <c r="D1181" s="7"/>
    </row>
    <row r="1182" spans="2:4" x14ac:dyDescent="0.3">
      <c r="B1182" s="7"/>
      <c r="C1182" s="7"/>
      <c r="D1182" s="7"/>
    </row>
    <row r="1183" spans="2:4" x14ac:dyDescent="0.3">
      <c r="B1183" s="7"/>
      <c r="C1183" s="7"/>
      <c r="D1183" s="7"/>
    </row>
    <row r="1184" spans="2:4" x14ac:dyDescent="0.3">
      <c r="B1184" s="7"/>
      <c r="C1184" s="7"/>
      <c r="D1184" s="7"/>
    </row>
    <row r="1185" spans="2:4" x14ac:dyDescent="0.3">
      <c r="B1185" s="7"/>
      <c r="C1185" s="7"/>
      <c r="D1185" s="7"/>
    </row>
    <row r="1186" spans="2:4" x14ac:dyDescent="0.3">
      <c r="B1186" s="7"/>
      <c r="C1186" s="7"/>
      <c r="D1186" s="7"/>
    </row>
    <row r="1187" spans="2:4" x14ac:dyDescent="0.3">
      <c r="B1187" s="7"/>
      <c r="C1187" s="7"/>
      <c r="D1187" s="7"/>
    </row>
    <row r="1188" spans="2:4" x14ac:dyDescent="0.3">
      <c r="B1188" s="7"/>
      <c r="C1188" s="7"/>
      <c r="D1188" s="7"/>
    </row>
    <row r="1189" spans="2:4" x14ac:dyDescent="0.3">
      <c r="B1189" s="7"/>
      <c r="C1189" s="7"/>
      <c r="D1189" s="7"/>
    </row>
    <row r="1190" spans="2:4" x14ac:dyDescent="0.3">
      <c r="B1190" s="7"/>
      <c r="C1190" s="7"/>
      <c r="D1190" s="7"/>
    </row>
    <row r="1191" spans="2:4" x14ac:dyDescent="0.3">
      <c r="B1191" s="7"/>
      <c r="C1191" s="7"/>
      <c r="D1191" s="7"/>
    </row>
    <row r="1192" spans="2:4" x14ac:dyDescent="0.3">
      <c r="B1192" s="7"/>
      <c r="C1192" s="7"/>
      <c r="D1192" s="7"/>
    </row>
    <row r="1193" spans="2:4" x14ac:dyDescent="0.3">
      <c r="B1193" s="7"/>
      <c r="C1193" s="7"/>
      <c r="D1193" s="7"/>
    </row>
    <row r="1194" spans="2:4" x14ac:dyDescent="0.3">
      <c r="B1194" s="7"/>
      <c r="C1194" s="7"/>
      <c r="D1194" s="7"/>
    </row>
    <row r="1195" spans="2:4" x14ac:dyDescent="0.3">
      <c r="B1195" s="7"/>
      <c r="C1195" s="7"/>
      <c r="D1195" s="7"/>
    </row>
    <row r="1196" spans="2:4" x14ac:dyDescent="0.3">
      <c r="B1196" s="7"/>
      <c r="C1196" s="7"/>
      <c r="D1196" s="7"/>
    </row>
    <row r="1197" spans="2:4" x14ac:dyDescent="0.3">
      <c r="B1197" s="7"/>
      <c r="C1197" s="7"/>
      <c r="D1197" s="7"/>
    </row>
    <row r="1198" spans="2:4" x14ac:dyDescent="0.3">
      <c r="B1198" s="7"/>
      <c r="C1198" s="7"/>
      <c r="D1198" s="7"/>
    </row>
    <row r="1199" spans="2:4" x14ac:dyDescent="0.3">
      <c r="B1199" s="7"/>
      <c r="C1199" s="7"/>
      <c r="D1199" s="7"/>
    </row>
    <row r="1200" spans="2:4" x14ac:dyDescent="0.3">
      <c r="B1200" s="7"/>
      <c r="C1200" s="7"/>
      <c r="D1200" s="7"/>
    </row>
    <row r="1201" spans="2:4" x14ac:dyDescent="0.3">
      <c r="B1201" s="7"/>
      <c r="C1201" s="7"/>
      <c r="D1201" s="7"/>
    </row>
    <row r="1202" spans="2:4" x14ac:dyDescent="0.3">
      <c r="B1202" s="7"/>
      <c r="C1202" s="7"/>
      <c r="D1202" s="7"/>
    </row>
    <row r="1203" spans="2:4" x14ac:dyDescent="0.3">
      <c r="B1203" s="7"/>
      <c r="C1203" s="7"/>
      <c r="D1203" s="7"/>
    </row>
    <row r="1204" spans="2:4" x14ac:dyDescent="0.3">
      <c r="B1204" s="7"/>
      <c r="C1204" s="7"/>
      <c r="D1204" s="7"/>
    </row>
    <row r="1205" spans="2:4" x14ac:dyDescent="0.3">
      <c r="B1205" s="7"/>
      <c r="C1205" s="7"/>
      <c r="D1205" s="7"/>
    </row>
    <row r="1206" spans="2:4" x14ac:dyDescent="0.3">
      <c r="B1206" s="7"/>
      <c r="C1206" s="7"/>
      <c r="D1206" s="7"/>
    </row>
    <row r="1207" spans="2:4" x14ac:dyDescent="0.3">
      <c r="B1207" s="7"/>
      <c r="C1207" s="7"/>
      <c r="D1207" s="7"/>
    </row>
    <row r="1208" spans="2:4" x14ac:dyDescent="0.3">
      <c r="B1208" s="7"/>
      <c r="C1208" s="7"/>
      <c r="D1208" s="7"/>
    </row>
    <row r="1209" spans="2:4" x14ac:dyDescent="0.3">
      <c r="B1209" s="7"/>
      <c r="C1209" s="7"/>
      <c r="D1209" s="7"/>
    </row>
    <row r="1210" spans="2:4" x14ac:dyDescent="0.3">
      <c r="B1210" s="7"/>
      <c r="C1210" s="7"/>
      <c r="D1210" s="7"/>
    </row>
    <row r="1211" spans="2:4" x14ac:dyDescent="0.3">
      <c r="B1211" s="7"/>
      <c r="C1211" s="7"/>
      <c r="D1211" s="7"/>
    </row>
    <row r="1212" spans="2:4" x14ac:dyDescent="0.3">
      <c r="B1212" s="7"/>
      <c r="C1212" s="7"/>
      <c r="D1212" s="7"/>
    </row>
    <row r="1213" spans="2:4" x14ac:dyDescent="0.3">
      <c r="B1213" s="7"/>
      <c r="C1213" s="7"/>
      <c r="D1213" s="7"/>
    </row>
    <row r="1214" spans="2:4" x14ac:dyDescent="0.3">
      <c r="B1214" s="7"/>
      <c r="C1214" s="7"/>
      <c r="D1214" s="7"/>
    </row>
    <row r="1215" spans="2:4" x14ac:dyDescent="0.3">
      <c r="B1215" s="7"/>
      <c r="C1215" s="7"/>
      <c r="D1215" s="7"/>
    </row>
    <row r="1216" spans="2:4" x14ac:dyDescent="0.3">
      <c r="B1216" s="7"/>
      <c r="C1216" s="7"/>
      <c r="D1216" s="7"/>
    </row>
    <row r="1217" spans="2:4" x14ac:dyDescent="0.3">
      <c r="B1217" s="7"/>
      <c r="C1217" s="7"/>
      <c r="D1217" s="7"/>
    </row>
    <row r="1218" spans="2:4" x14ac:dyDescent="0.3">
      <c r="B1218" s="7"/>
      <c r="C1218" s="7"/>
      <c r="D1218" s="7"/>
    </row>
    <row r="1219" spans="2:4" x14ac:dyDescent="0.3">
      <c r="B1219" s="7"/>
      <c r="C1219" s="7"/>
      <c r="D1219" s="7"/>
    </row>
    <row r="1220" spans="2:4" x14ac:dyDescent="0.3">
      <c r="B1220" s="7"/>
      <c r="C1220" s="7"/>
      <c r="D1220" s="7"/>
    </row>
    <row r="1221" spans="2:4" x14ac:dyDescent="0.3">
      <c r="B1221" s="7"/>
      <c r="C1221" s="7"/>
      <c r="D1221" s="7"/>
    </row>
    <row r="1222" spans="2:4" x14ac:dyDescent="0.3">
      <c r="B1222" s="7"/>
      <c r="C1222" s="7"/>
      <c r="D1222" s="7"/>
    </row>
    <row r="1223" spans="2:4" x14ac:dyDescent="0.3">
      <c r="B1223" s="7"/>
      <c r="C1223" s="7"/>
      <c r="D1223" s="7"/>
    </row>
    <row r="1224" spans="2:4" x14ac:dyDescent="0.3">
      <c r="B1224" s="7"/>
      <c r="C1224" s="7"/>
      <c r="D1224" s="7"/>
    </row>
    <row r="1225" spans="2:4" x14ac:dyDescent="0.3">
      <c r="B1225" s="7"/>
      <c r="C1225" s="7"/>
      <c r="D1225" s="7"/>
    </row>
    <row r="1226" spans="2:4" x14ac:dyDescent="0.3">
      <c r="B1226" s="7"/>
      <c r="C1226" s="7"/>
      <c r="D1226" s="7"/>
    </row>
    <row r="1227" spans="2:4" x14ac:dyDescent="0.3">
      <c r="B1227" s="7"/>
      <c r="C1227" s="7"/>
      <c r="D1227" s="7"/>
    </row>
    <row r="1228" spans="2:4" x14ac:dyDescent="0.3">
      <c r="B1228" s="7"/>
      <c r="C1228" s="7"/>
      <c r="D1228" s="7"/>
    </row>
    <row r="1229" spans="2:4" x14ac:dyDescent="0.3">
      <c r="B1229" s="7"/>
      <c r="C1229" s="7"/>
      <c r="D1229" s="7"/>
    </row>
    <row r="1230" spans="2:4" x14ac:dyDescent="0.3">
      <c r="B1230" s="7"/>
      <c r="C1230" s="7"/>
      <c r="D1230" s="7"/>
    </row>
    <row r="1231" spans="2:4" x14ac:dyDescent="0.3">
      <c r="B1231" s="7"/>
      <c r="C1231" s="7"/>
      <c r="D1231" s="7"/>
    </row>
    <row r="1232" spans="2:4" x14ac:dyDescent="0.3">
      <c r="B1232" s="7"/>
      <c r="C1232" s="7"/>
      <c r="D1232" s="7"/>
    </row>
    <row r="1233" spans="2:4" x14ac:dyDescent="0.3">
      <c r="B1233" s="7"/>
      <c r="C1233" s="7"/>
      <c r="D1233" s="7"/>
    </row>
    <row r="1234" spans="2:4" x14ac:dyDescent="0.3">
      <c r="B1234" s="7"/>
      <c r="C1234" s="7"/>
      <c r="D1234" s="7"/>
    </row>
    <row r="1235" spans="2:4" x14ac:dyDescent="0.3">
      <c r="B1235" s="7"/>
      <c r="C1235" s="7"/>
      <c r="D1235" s="7"/>
    </row>
    <row r="1236" spans="2:4" x14ac:dyDescent="0.3">
      <c r="B1236" s="7"/>
      <c r="C1236" s="7"/>
      <c r="D1236" s="7"/>
    </row>
    <row r="1237" spans="2:4" x14ac:dyDescent="0.3">
      <c r="B1237" s="7"/>
      <c r="C1237" s="7"/>
      <c r="D1237" s="7"/>
    </row>
    <row r="1238" spans="2:4" x14ac:dyDescent="0.3">
      <c r="B1238" s="7"/>
      <c r="C1238" s="7"/>
      <c r="D1238" s="7"/>
    </row>
    <row r="1239" spans="2:4" x14ac:dyDescent="0.3">
      <c r="B1239" s="7"/>
      <c r="C1239" s="7"/>
      <c r="D1239" s="7"/>
    </row>
    <row r="1240" spans="2:4" x14ac:dyDescent="0.3">
      <c r="B1240" s="7"/>
      <c r="C1240" s="7"/>
      <c r="D1240" s="7"/>
    </row>
    <row r="1241" spans="2:4" x14ac:dyDescent="0.3">
      <c r="B1241" s="7"/>
      <c r="C1241" s="7"/>
      <c r="D1241" s="7"/>
    </row>
    <row r="1242" spans="2:4" x14ac:dyDescent="0.3">
      <c r="B1242" s="7"/>
      <c r="C1242" s="7"/>
      <c r="D1242" s="7"/>
    </row>
    <row r="1243" spans="2:4" x14ac:dyDescent="0.3">
      <c r="B1243" s="7"/>
      <c r="C1243" s="7"/>
      <c r="D1243" s="7"/>
    </row>
    <row r="1244" spans="2:4" x14ac:dyDescent="0.3">
      <c r="B1244" s="7"/>
      <c r="C1244" s="7"/>
      <c r="D1244" s="7"/>
    </row>
    <row r="1245" spans="2:4" x14ac:dyDescent="0.3">
      <c r="B1245" s="7"/>
      <c r="C1245" s="7"/>
      <c r="D1245" s="7"/>
    </row>
    <row r="1246" spans="2:4" x14ac:dyDescent="0.3">
      <c r="B1246" s="7"/>
      <c r="C1246" s="7"/>
      <c r="D1246" s="7"/>
    </row>
    <row r="1247" spans="2:4" x14ac:dyDescent="0.3">
      <c r="B1247" s="7"/>
      <c r="C1247" s="7"/>
      <c r="D1247" s="7"/>
    </row>
    <row r="1248" spans="2:4" x14ac:dyDescent="0.3">
      <c r="B1248" s="7"/>
      <c r="C1248" s="7"/>
      <c r="D1248" s="7"/>
    </row>
    <row r="1249" spans="2:4" x14ac:dyDescent="0.3">
      <c r="B1249" s="7"/>
      <c r="C1249" s="7"/>
      <c r="D1249" s="7"/>
    </row>
    <row r="1250" spans="2:4" x14ac:dyDescent="0.3">
      <c r="B1250" s="7"/>
      <c r="C1250" s="7"/>
      <c r="D1250" s="7"/>
    </row>
    <row r="1251" spans="2:4" x14ac:dyDescent="0.3">
      <c r="B1251" s="7"/>
      <c r="C1251" s="7"/>
      <c r="D1251" s="7"/>
    </row>
    <row r="1252" spans="2:4" x14ac:dyDescent="0.3">
      <c r="B1252" s="7"/>
      <c r="C1252" s="7"/>
      <c r="D1252" s="7"/>
    </row>
    <row r="1253" spans="2:4" x14ac:dyDescent="0.3">
      <c r="B1253" s="7"/>
      <c r="C1253" s="7"/>
      <c r="D1253" s="7"/>
    </row>
    <row r="1254" spans="2:4" x14ac:dyDescent="0.3">
      <c r="B1254" s="7"/>
      <c r="C1254" s="7"/>
      <c r="D1254" s="7"/>
    </row>
    <row r="1255" spans="2:4" x14ac:dyDescent="0.3">
      <c r="B1255" s="7"/>
      <c r="C1255" s="7"/>
      <c r="D1255" s="7"/>
    </row>
    <row r="1256" spans="2:4" x14ac:dyDescent="0.3">
      <c r="B1256" s="7"/>
      <c r="C1256" s="7"/>
      <c r="D1256" s="7"/>
    </row>
    <row r="1257" spans="2:4" x14ac:dyDescent="0.3">
      <c r="B1257" s="7"/>
      <c r="C1257" s="7"/>
      <c r="D1257" s="7"/>
    </row>
    <row r="1258" spans="2:4" x14ac:dyDescent="0.3">
      <c r="B1258" s="7"/>
      <c r="C1258" s="7"/>
      <c r="D1258" s="7"/>
    </row>
    <row r="1259" spans="2:4" x14ac:dyDescent="0.3">
      <c r="B1259" s="7"/>
      <c r="C1259" s="7"/>
      <c r="D1259" s="7"/>
    </row>
    <row r="1260" spans="2:4" x14ac:dyDescent="0.3">
      <c r="B1260" s="7"/>
      <c r="C1260" s="7"/>
      <c r="D1260" s="7"/>
    </row>
    <row r="1261" spans="2:4" x14ac:dyDescent="0.3">
      <c r="B1261" s="7"/>
      <c r="C1261" s="7"/>
      <c r="D1261" s="7"/>
    </row>
    <row r="1262" spans="2:4" x14ac:dyDescent="0.3">
      <c r="B1262" s="7"/>
      <c r="C1262" s="7"/>
      <c r="D1262" s="7"/>
    </row>
    <row r="1263" spans="2:4" x14ac:dyDescent="0.3">
      <c r="B1263" s="7"/>
      <c r="C1263" s="7"/>
      <c r="D1263" s="7"/>
    </row>
    <row r="1264" spans="2:4" x14ac:dyDescent="0.3">
      <c r="B1264" s="7"/>
      <c r="C1264" s="7"/>
      <c r="D1264" s="7"/>
    </row>
    <row r="1265" spans="2:4" x14ac:dyDescent="0.3">
      <c r="B1265" s="7"/>
      <c r="C1265" s="7"/>
      <c r="D1265" s="7"/>
    </row>
    <row r="1266" spans="2:4" x14ac:dyDescent="0.3">
      <c r="B1266" s="7"/>
      <c r="C1266" s="7"/>
      <c r="D1266" s="7"/>
    </row>
    <row r="1267" spans="2:4" x14ac:dyDescent="0.3">
      <c r="B1267" s="7"/>
      <c r="C1267" s="7"/>
      <c r="D1267" s="7"/>
    </row>
    <row r="1268" spans="2:4" x14ac:dyDescent="0.3">
      <c r="B1268" s="7"/>
      <c r="C1268" s="7"/>
      <c r="D1268" s="7"/>
    </row>
    <row r="1269" spans="2:4" x14ac:dyDescent="0.3">
      <c r="B1269" s="7"/>
      <c r="C1269" s="7"/>
      <c r="D1269" s="7"/>
    </row>
    <row r="1270" spans="2:4" x14ac:dyDescent="0.3">
      <c r="B1270" s="7"/>
      <c r="C1270" s="7"/>
      <c r="D1270" s="7"/>
    </row>
    <row r="1271" spans="2:4" x14ac:dyDescent="0.3">
      <c r="B1271" s="7"/>
      <c r="C1271" s="7"/>
      <c r="D1271" s="7"/>
    </row>
    <row r="1272" spans="2:4" x14ac:dyDescent="0.3">
      <c r="B1272" s="7"/>
      <c r="C1272" s="7"/>
      <c r="D1272" s="7"/>
    </row>
    <row r="1273" spans="2:4" x14ac:dyDescent="0.3">
      <c r="B1273" s="7"/>
      <c r="C1273" s="7"/>
      <c r="D1273" s="7"/>
    </row>
    <row r="1274" spans="2:4" x14ac:dyDescent="0.3">
      <c r="B1274" s="7"/>
      <c r="C1274" s="7"/>
      <c r="D1274" s="7"/>
    </row>
    <row r="1275" spans="2:4" x14ac:dyDescent="0.3">
      <c r="B1275" s="7"/>
      <c r="C1275" s="7"/>
      <c r="D1275" s="7"/>
    </row>
    <row r="1276" spans="2:4" x14ac:dyDescent="0.3">
      <c r="B1276" s="7"/>
      <c r="C1276" s="7"/>
      <c r="D1276" s="7"/>
    </row>
    <row r="1277" spans="2:4" x14ac:dyDescent="0.3">
      <c r="B1277" s="7"/>
      <c r="C1277" s="7"/>
      <c r="D1277" s="7"/>
    </row>
    <row r="1278" spans="2:4" x14ac:dyDescent="0.3">
      <c r="B1278" s="7"/>
      <c r="C1278" s="7"/>
      <c r="D1278" s="7"/>
    </row>
    <row r="1279" spans="2:4" x14ac:dyDescent="0.3">
      <c r="B1279" s="7"/>
      <c r="C1279" s="7"/>
      <c r="D1279" s="7"/>
    </row>
    <row r="1280" spans="2:4" x14ac:dyDescent="0.3">
      <c r="B1280" s="7"/>
      <c r="C1280" s="7"/>
      <c r="D1280" s="7"/>
    </row>
    <row r="1281" spans="2:4" x14ac:dyDescent="0.3">
      <c r="B1281" s="7"/>
      <c r="C1281" s="7"/>
      <c r="D1281" s="7"/>
    </row>
    <row r="1282" spans="2:4" x14ac:dyDescent="0.3">
      <c r="B1282" s="7"/>
      <c r="C1282" s="7"/>
      <c r="D1282" s="7"/>
    </row>
    <row r="1283" spans="2:4" x14ac:dyDescent="0.3">
      <c r="B1283" s="7"/>
      <c r="C1283" s="7"/>
      <c r="D1283" s="7"/>
    </row>
    <row r="1284" spans="2:4" x14ac:dyDescent="0.3">
      <c r="B1284" s="7"/>
      <c r="C1284" s="7"/>
      <c r="D1284" s="7"/>
    </row>
    <row r="1285" spans="2:4" x14ac:dyDescent="0.3">
      <c r="B1285" s="7"/>
      <c r="C1285" s="7"/>
      <c r="D1285" s="7"/>
    </row>
    <row r="1286" spans="2:4" x14ac:dyDescent="0.3">
      <c r="B1286" s="7"/>
      <c r="C1286" s="7"/>
      <c r="D1286" s="7"/>
    </row>
    <row r="1287" spans="2:4" x14ac:dyDescent="0.3">
      <c r="B1287" s="7"/>
      <c r="C1287" s="7"/>
      <c r="D1287" s="7"/>
    </row>
    <row r="1288" spans="2:4" x14ac:dyDescent="0.3">
      <c r="B1288" s="7"/>
      <c r="C1288" s="7"/>
      <c r="D1288" s="7"/>
    </row>
    <row r="1289" spans="2:4" x14ac:dyDescent="0.3">
      <c r="B1289" s="7"/>
      <c r="C1289" s="7"/>
      <c r="D1289" s="7"/>
    </row>
    <row r="1290" spans="2:4" x14ac:dyDescent="0.3">
      <c r="B1290" s="7"/>
      <c r="C1290" s="7"/>
      <c r="D1290" s="7"/>
    </row>
    <row r="1291" spans="2:4" x14ac:dyDescent="0.3">
      <c r="B1291" s="7"/>
      <c r="C1291" s="7"/>
      <c r="D1291" s="7"/>
    </row>
    <row r="1292" spans="2:4" x14ac:dyDescent="0.3">
      <c r="B1292" s="7"/>
      <c r="C1292" s="7"/>
      <c r="D1292" s="7"/>
    </row>
    <row r="1293" spans="2:4" x14ac:dyDescent="0.3">
      <c r="B1293" s="7"/>
      <c r="C1293" s="7"/>
      <c r="D1293" s="7"/>
    </row>
    <row r="1294" spans="2:4" x14ac:dyDescent="0.3">
      <c r="B1294" s="7"/>
      <c r="C1294" s="7"/>
      <c r="D1294" s="7"/>
    </row>
    <row r="1295" spans="2:4" x14ac:dyDescent="0.3">
      <c r="B1295" s="7"/>
      <c r="C1295" s="7"/>
      <c r="D1295" s="7"/>
    </row>
    <row r="1296" spans="2:4" x14ac:dyDescent="0.3">
      <c r="B1296" s="7"/>
      <c r="C1296" s="7"/>
      <c r="D1296" s="7"/>
    </row>
    <row r="1297" spans="2:4" x14ac:dyDescent="0.3">
      <c r="B1297" s="7"/>
      <c r="C1297" s="7"/>
      <c r="D1297" s="7"/>
    </row>
    <row r="1298" spans="2:4" x14ac:dyDescent="0.3">
      <c r="B1298" s="7"/>
      <c r="C1298" s="7"/>
      <c r="D1298" s="7"/>
    </row>
    <row r="1299" spans="2:4" x14ac:dyDescent="0.3">
      <c r="B1299" s="7"/>
      <c r="C1299" s="7"/>
      <c r="D1299" s="7"/>
    </row>
    <row r="1300" spans="2:4" x14ac:dyDescent="0.3">
      <c r="B1300" s="7"/>
      <c r="C1300" s="7"/>
      <c r="D1300" s="7"/>
    </row>
    <row r="1301" spans="2:4" x14ac:dyDescent="0.3">
      <c r="B1301" s="7"/>
      <c r="C1301" s="7"/>
      <c r="D1301" s="7"/>
    </row>
    <row r="1302" spans="2:4" x14ac:dyDescent="0.3">
      <c r="B1302" s="7"/>
      <c r="C1302" s="7"/>
      <c r="D1302" s="7"/>
    </row>
    <row r="1303" spans="2:4" x14ac:dyDescent="0.3">
      <c r="B1303" s="7"/>
      <c r="C1303" s="7"/>
      <c r="D1303" s="7"/>
    </row>
    <row r="1304" spans="2:4" x14ac:dyDescent="0.3">
      <c r="B1304" s="7"/>
      <c r="C1304" s="7"/>
      <c r="D1304" s="7"/>
    </row>
    <row r="1305" spans="2:4" x14ac:dyDescent="0.3">
      <c r="B1305" s="7"/>
      <c r="C1305" s="7"/>
      <c r="D1305" s="7"/>
    </row>
    <row r="1306" spans="2:4" x14ac:dyDescent="0.3">
      <c r="B1306" s="7"/>
      <c r="C1306" s="7"/>
      <c r="D1306" s="7"/>
    </row>
    <row r="1307" spans="2:4" x14ac:dyDescent="0.3">
      <c r="B1307" s="7"/>
      <c r="C1307" s="7"/>
      <c r="D1307" s="7"/>
    </row>
    <row r="1308" spans="2:4" x14ac:dyDescent="0.3">
      <c r="B1308" s="7"/>
      <c r="C1308" s="7"/>
      <c r="D1308" s="7"/>
    </row>
    <row r="1309" spans="2:4" x14ac:dyDescent="0.3">
      <c r="B1309" s="7"/>
      <c r="C1309" s="7"/>
      <c r="D1309" s="7"/>
    </row>
    <row r="1310" spans="2:4" x14ac:dyDescent="0.3">
      <c r="B1310" s="7"/>
      <c r="C1310" s="7"/>
      <c r="D1310" s="7"/>
    </row>
    <row r="1311" spans="2:4" x14ac:dyDescent="0.3">
      <c r="B1311" s="7"/>
      <c r="C1311" s="7"/>
      <c r="D1311" s="7"/>
    </row>
    <row r="1312" spans="2:4" x14ac:dyDescent="0.3">
      <c r="B1312" s="7"/>
      <c r="C1312" s="7"/>
      <c r="D1312" s="7"/>
    </row>
    <row r="1313" spans="2:4" x14ac:dyDescent="0.3">
      <c r="B1313" s="7"/>
      <c r="C1313" s="7"/>
      <c r="D1313" s="7"/>
    </row>
    <row r="1314" spans="2:4" x14ac:dyDescent="0.3">
      <c r="B1314" s="7"/>
      <c r="C1314" s="7"/>
      <c r="D1314" s="7"/>
    </row>
    <row r="1315" spans="2:4" x14ac:dyDescent="0.3">
      <c r="B1315" s="7"/>
      <c r="C1315" s="7"/>
      <c r="D1315" s="7"/>
    </row>
    <row r="1316" spans="2:4" x14ac:dyDescent="0.3">
      <c r="B1316" s="7"/>
      <c r="C1316" s="7"/>
      <c r="D1316" s="7"/>
    </row>
    <row r="1317" spans="2:4" x14ac:dyDescent="0.3">
      <c r="B1317" s="7"/>
      <c r="C1317" s="7"/>
      <c r="D1317" s="7"/>
    </row>
    <row r="1318" spans="2:4" x14ac:dyDescent="0.3">
      <c r="B1318" s="7"/>
      <c r="C1318" s="7"/>
      <c r="D1318" s="7"/>
    </row>
    <row r="1319" spans="2:4" x14ac:dyDescent="0.3">
      <c r="B1319" s="7"/>
      <c r="C1319" s="7"/>
      <c r="D1319" s="7"/>
    </row>
    <row r="1320" spans="2:4" x14ac:dyDescent="0.3">
      <c r="B1320" s="7"/>
      <c r="C1320" s="7"/>
      <c r="D1320" s="7"/>
    </row>
    <row r="1321" spans="2:4" x14ac:dyDescent="0.3">
      <c r="B1321" s="7"/>
      <c r="C1321" s="7"/>
      <c r="D1321" s="7"/>
    </row>
    <row r="1322" spans="2:4" x14ac:dyDescent="0.3">
      <c r="B1322" s="7"/>
      <c r="C1322" s="7"/>
      <c r="D1322" s="7"/>
    </row>
    <row r="1323" spans="2:4" x14ac:dyDescent="0.3">
      <c r="B1323" s="7"/>
      <c r="C1323" s="7"/>
      <c r="D1323" s="7"/>
    </row>
    <row r="1324" spans="2:4" x14ac:dyDescent="0.3">
      <c r="B1324" s="7"/>
      <c r="C1324" s="7"/>
      <c r="D1324" s="7"/>
    </row>
    <row r="1325" spans="2:4" x14ac:dyDescent="0.3">
      <c r="B1325" s="7"/>
      <c r="C1325" s="7"/>
      <c r="D1325" s="7"/>
    </row>
    <row r="1326" spans="2:4" x14ac:dyDescent="0.3">
      <c r="B1326" s="7"/>
      <c r="C1326" s="7"/>
      <c r="D1326" s="7"/>
    </row>
    <row r="1327" spans="2:4" x14ac:dyDescent="0.3">
      <c r="B1327" s="7"/>
      <c r="C1327" s="7"/>
      <c r="D1327" s="7"/>
    </row>
    <row r="1328" spans="2:4" x14ac:dyDescent="0.3">
      <c r="B1328" s="7"/>
      <c r="C1328" s="7"/>
      <c r="D1328" s="7"/>
    </row>
    <row r="1329" spans="2:4" x14ac:dyDescent="0.3">
      <c r="B1329" s="7"/>
      <c r="C1329" s="7"/>
      <c r="D1329" s="7"/>
    </row>
    <row r="1330" spans="2:4" x14ac:dyDescent="0.3">
      <c r="B1330" s="7"/>
      <c r="C1330" s="7"/>
      <c r="D1330" s="7"/>
    </row>
    <row r="1331" spans="2:4" x14ac:dyDescent="0.3">
      <c r="B1331" s="7"/>
      <c r="C1331" s="7"/>
      <c r="D1331" s="7"/>
    </row>
    <row r="1332" spans="2:4" x14ac:dyDescent="0.3">
      <c r="B1332" s="7"/>
      <c r="C1332" s="7"/>
      <c r="D1332" s="7"/>
    </row>
    <row r="1333" spans="2:4" x14ac:dyDescent="0.3">
      <c r="B1333" s="7"/>
      <c r="C1333" s="7"/>
      <c r="D1333" s="7"/>
    </row>
    <row r="1334" spans="2:4" x14ac:dyDescent="0.3">
      <c r="B1334" s="7"/>
      <c r="C1334" s="7"/>
      <c r="D1334" s="7"/>
    </row>
    <row r="1335" spans="2:4" x14ac:dyDescent="0.3">
      <c r="B1335" s="7"/>
      <c r="C1335" s="7"/>
      <c r="D1335" s="7"/>
    </row>
    <row r="1336" spans="2:4" x14ac:dyDescent="0.3">
      <c r="B1336" s="7"/>
      <c r="C1336" s="7"/>
      <c r="D1336" s="7"/>
    </row>
    <row r="1337" spans="2:4" x14ac:dyDescent="0.3">
      <c r="B1337" s="7"/>
      <c r="C1337" s="7"/>
      <c r="D1337" s="7"/>
    </row>
    <row r="1338" spans="2:4" x14ac:dyDescent="0.3">
      <c r="B1338" s="7"/>
      <c r="C1338" s="7"/>
      <c r="D1338" s="7"/>
    </row>
    <row r="1339" spans="2:4" x14ac:dyDescent="0.3">
      <c r="B1339" s="7"/>
      <c r="C1339" s="7"/>
      <c r="D1339" s="7"/>
    </row>
    <row r="1340" spans="2:4" x14ac:dyDescent="0.3">
      <c r="B1340" s="7"/>
      <c r="C1340" s="7"/>
      <c r="D1340" s="7"/>
    </row>
    <row r="1341" spans="2:4" x14ac:dyDescent="0.3">
      <c r="B1341" s="7"/>
      <c r="C1341" s="7"/>
      <c r="D1341" s="7"/>
    </row>
    <row r="1342" spans="2:4" x14ac:dyDescent="0.3">
      <c r="B1342" s="7"/>
      <c r="C1342" s="7"/>
      <c r="D1342" s="7"/>
    </row>
    <row r="1343" spans="2:4" x14ac:dyDescent="0.3">
      <c r="B1343" s="7"/>
      <c r="C1343" s="7"/>
      <c r="D1343" s="7"/>
    </row>
    <row r="1344" spans="2:4" x14ac:dyDescent="0.3">
      <c r="B1344" s="7"/>
      <c r="C1344" s="7"/>
      <c r="D1344" s="7"/>
    </row>
    <row r="1345" spans="2:4" x14ac:dyDescent="0.3">
      <c r="B1345" s="7"/>
      <c r="C1345" s="7"/>
      <c r="D1345" s="7"/>
    </row>
    <row r="1346" spans="2:4" x14ac:dyDescent="0.3">
      <c r="B1346" s="7"/>
      <c r="C1346" s="7"/>
      <c r="D1346" s="7"/>
    </row>
    <row r="1347" spans="2:4" x14ac:dyDescent="0.3">
      <c r="B1347" s="7"/>
      <c r="C1347" s="7"/>
      <c r="D1347" s="7"/>
    </row>
    <row r="1348" spans="2:4" x14ac:dyDescent="0.3">
      <c r="B1348" s="7"/>
      <c r="C1348" s="7"/>
      <c r="D1348" s="7"/>
    </row>
    <row r="1349" spans="2:4" x14ac:dyDescent="0.3">
      <c r="B1349" s="7"/>
      <c r="C1349" s="7"/>
      <c r="D1349" s="7"/>
    </row>
    <row r="1350" spans="2:4" x14ac:dyDescent="0.3">
      <c r="B1350" s="7"/>
      <c r="C1350" s="7"/>
      <c r="D1350" s="7"/>
    </row>
    <row r="1351" spans="2:4" x14ac:dyDescent="0.3">
      <c r="B1351" s="7"/>
      <c r="C1351" s="7"/>
      <c r="D1351" s="7"/>
    </row>
    <row r="1352" spans="2:4" x14ac:dyDescent="0.3">
      <c r="B1352" s="7"/>
      <c r="C1352" s="7"/>
      <c r="D1352" s="7"/>
    </row>
    <row r="1353" spans="2:4" x14ac:dyDescent="0.3">
      <c r="B1353" s="7"/>
      <c r="C1353" s="7"/>
      <c r="D1353" s="7"/>
    </row>
    <row r="1354" spans="2:4" x14ac:dyDescent="0.3">
      <c r="B1354" s="7"/>
      <c r="C1354" s="7"/>
      <c r="D1354" s="7"/>
    </row>
    <row r="1355" spans="2:4" x14ac:dyDescent="0.3">
      <c r="B1355" s="7"/>
      <c r="C1355" s="7"/>
      <c r="D1355" s="7"/>
    </row>
    <row r="1356" spans="2:4" x14ac:dyDescent="0.3">
      <c r="B1356" s="7"/>
      <c r="C1356" s="7"/>
      <c r="D1356" s="7"/>
    </row>
    <row r="1357" spans="2:4" x14ac:dyDescent="0.3">
      <c r="B1357" s="7"/>
      <c r="C1357" s="7"/>
      <c r="D1357" s="7"/>
    </row>
    <row r="1358" spans="2:4" x14ac:dyDescent="0.3">
      <c r="B1358" s="7"/>
      <c r="C1358" s="7"/>
      <c r="D1358" s="7"/>
    </row>
    <row r="1359" spans="2:4" x14ac:dyDescent="0.3">
      <c r="B1359" s="7"/>
      <c r="C1359" s="7"/>
      <c r="D1359" s="7"/>
    </row>
    <row r="1360" spans="2:4" x14ac:dyDescent="0.3">
      <c r="B1360" s="7"/>
      <c r="C1360" s="7"/>
      <c r="D1360" s="7"/>
    </row>
    <row r="1361" spans="2:4" x14ac:dyDescent="0.3">
      <c r="B1361" s="7"/>
      <c r="C1361" s="7"/>
      <c r="D1361" s="7"/>
    </row>
    <row r="1362" spans="2:4" x14ac:dyDescent="0.3">
      <c r="B1362" s="7"/>
      <c r="C1362" s="7"/>
      <c r="D1362" s="7"/>
    </row>
    <row r="1363" spans="2:4" x14ac:dyDescent="0.3">
      <c r="B1363" s="7"/>
      <c r="C1363" s="7"/>
      <c r="D1363" s="7"/>
    </row>
    <row r="1364" spans="2:4" x14ac:dyDescent="0.3">
      <c r="B1364" s="7"/>
      <c r="C1364" s="7"/>
      <c r="D1364" s="7"/>
    </row>
    <row r="1365" spans="2:4" x14ac:dyDescent="0.3">
      <c r="B1365" s="7"/>
      <c r="C1365" s="7"/>
      <c r="D1365" s="7"/>
    </row>
    <row r="1366" spans="2:4" x14ac:dyDescent="0.3">
      <c r="B1366" s="7"/>
      <c r="C1366" s="7"/>
      <c r="D1366" s="7"/>
    </row>
    <row r="1367" spans="2:4" x14ac:dyDescent="0.3">
      <c r="B1367" s="7"/>
      <c r="C1367" s="7"/>
      <c r="D1367" s="7"/>
    </row>
    <row r="1368" spans="2:4" x14ac:dyDescent="0.3">
      <c r="B1368" s="7"/>
      <c r="C1368" s="7"/>
      <c r="D1368" s="7"/>
    </row>
    <row r="1369" spans="2:4" x14ac:dyDescent="0.3">
      <c r="B1369" s="7"/>
      <c r="C1369" s="7"/>
      <c r="D1369" s="7"/>
    </row>
    <row r="1370" spans="2:4" x14ac:dyDescent="0.3">
      <c r="B1370" s="7"/>
      <c r="C1370" s="7"/>
      <c r="D1370" s="7"/>
    </row>
    <row r="1371" spans="2:4" x14ac:dyDescent="0.3">
      <c r="B1371" s="7"/>
      <c r="C1371" s="7"/>
      <c r="D1371" s="7"/>
    </row>
    <row r="1372" spans="2:4" x14ac:dyDescent="0.3">
      <c r="B1372" s="7"/>
      <c r="C1372" s="7"/>
      <c r="D1372" s="7"/>
    </row>
    <row r="1373" spans="2:4" x14ac:dyDescent="0.3">
      <c r="B1373" s="7"/>
      <c r="C1373" s="7"/>
      <c r="D1373" s="7"/>
    </row>
    <row r="1374" spans="2:4" x14ac:dyDescent="0.3">
      <c r="B1374" s="7"/>
      <c r="C1374" s="7"/>
      <c r="D1374" s="7"/>
    </row>
    <row r="1375" spans="2:4" x14ac:dyDescent="0.3">
      <c r="B1375" s="7"/>
      <c r="C1375" s="7"/>
      <c r="D1375" s="7"/>
    </row>
    <row r="1376" spans="2:4" x14ac:dyDescent="0.3">
      <c r="B1376" s="7"/>
      <c r="C1376" s="7"/>
      <c r="D1376" s="7"/>
    </row>
    <row r="1377" spans="2:4" x14ac:dyDescent="0.3">
      <c r="B1377" s="7"/>
      <c r="C1377" s="7"/>
      <c r="D1377" s="7"/>
    </row>
    <row r="1378" spans="2:4" x14ac:dyDescent="0.3">
      <c r="B1378" s="7"/>
      <c r="C1378" s="7"/>
      <c r="D1378" s="7"/>
    </row>
    <row r="1379" spans="2:4" x14ac:dyDescent="0.3">
      <c r="B1379" s="7"/>
      <c r="C1379" s="7"/>
      <c r="D1379" s="7"/>
    </row>
    <row r="1380" spans="2:4" x14ac:dyDescent="0.3">
      <c r="B1380" s="7"/>
      <c r="C1380" s="7"/>
      <c r="D1380" s="7"/>
    </row>
    <row r="1381" spans="2:4" x14ac:dyDescent="0.3">
      <c r="B1381" s="7"/>
      <c r="C1381" s="7"/>
      <c r="D1381" s="7"/>
    </row>
    <row r="1382" spans="2:4" x14ac:dyDescent="0.3">
      <c r="B1382" s="7"/>
      <c r="C1382" s="7"/>
      <c r="D1382" s="7"/>
    </row>
    <row r="1383" spans="2:4" x14ac:dyDescent="0.3">
      <c r="B1383" s="7"/>
      <c r="C1383" s="7"/>
      <c r="D1383" s="7"/>
    </row>
    <row r="1384" spans="2:4" x14ac:dyDescent="0.3">
      <c r="B1384" s="7"/>
      <c r="C1384" s="7"/>
      <c r="D1384" s="7"/>
    </row>
    <row r="1385" spans="2:4" x14ac:dyDescent="0.3">
      <c r="B1385" s="7"/>
      <c r="C1385" s="7"/>
      <c r="D1385" s="7"/>
    </row>
    <row r="1386" spans="2:4" x14ac:dyDescent="0.3">
      <c r="B1386" s="7"/>
      <c r="C1386" s="7"/>
      <c r="D1386" s="7"/>
    </row>
    <row r="1387" spans="2:4" x14ac:dyDescent="0.3">
      <c r="B1387" s="7"/>
      <c r="C1387" s="7"/>
      <c r="D1387" s="7"/>
    </row>
    <row r="1388" spans="2:4" x14ac:dyDescent="0.3">
      <c r="B1388" s="7"/>
      <c r="C1388" s="7"/>
      <c r="D1388" s="7"/>
    </row>
    <row r="1389" spans="2:4" x14ac:dyDescent="0.3">
      <c r="B1389" s="7"/>
      <c r="C1389" s="7"/>
      <c r="D1389" s="7"/>
    </row>
    <row r="1390" spans="2:4" x14ac:dyDescent="0.3">
      <c r="B1390" s="7"/>
      <c r="C1390" s="7"/>
      <c r="D1390" s="7"/>
    </row>
    <row r="1391" spans="2:4" x14ac:dyDescent="0.3">
      <c r="B1391" s="7"/>
      <c r="C1391" s="7"/>
      <c r="D1391" s="7"/>
    </row>
    <row r="1392" spans="2:4" x14ac:dyDescent="0.3">
      <c r="B1392" s="7"/>
      <c r="C1392" s="7"/>
      <c r="D1392" s="7"/>
    </row>
    <row r="1393" spans="2:4" x14ac:dyDescent="0.3">
      <c r="B1393" s="7"/>
      <c r="C1393" s="7"/>
      <c r="D1393" s="7"/>
    </row>
    <row r="1394" spans="2:4" x14ac:dyDescent="0.3">
      <c r="B1394" s="7"/>
      <c r="C1394" s="7"/>
      <c r="D1394" s="7"/>
    </row>
    <row r="1395" spans="2:4" x14ac:dyDescent="0.3">
      <c r="B1395" s="7"/>
      <c r="C1395" s="7"/>
      <c r="D1395" s="7"/>
    </row>
    <row r="1396" spans="2:4" x14ac:dyDescent="0.3">
      <c r="B1396" s="7"/>
      <c r="C1396" s="7"/>
      <c r="D1396" s="7"/>
    </row>
    <row r="1397" spans="2:4" x14ac:dyDescent="0.3">
      <c r="B1397" s="7"/>
      <c r="C1397" s="7"/>
      <c r="D1397" s="7"/>
    </row>
    <row r="1398" spans="2:4" x14ac:dyDescent="0.3">
      <c r="B1398" s="7"/>
      <c r="C1398" s="7"/>
      <c r="D1398" s="7"/>
    </row>
    <row r="1399" spans="2:4" x14ac:dyDescent="0.3">
      <c r="B1399" s="7"/>
      <c r="C1399" s="7"/>
      <c r="D1399" s="7"/>
    </row>
    <row r="1400" spans="2:4" x14ac:dyDescent="0.3">
      <c r="B1400" s="7"/>
      <c r="C1400" s="7"/>
      <c r="D1400" s="7"/>
    </row>
    <row r="1401" spans="2:4" x14ac:dyDescent="0.3">
      <c r="B1401" s="7"/>
      <c r="C1401" s="7"/>
      <c r="D1401" s="7"/>
    </row>
    <row r="1402" spans="2:4" x14ac:dyDescent="0.3">
      <c r="B1402" s="7"/>
      <c r="C1402" s="7"/>
      <c r="D1402" s="7"/>
    </row>
    <row r="1403" spans="2:4" x14ac:dyDescent="0.3">
      <c r="B1403" s="7"/>
      <c r="C1403" s="7"/>
      <c r="D1403" s="7"/>
    </row>
    <row r="1404" spans="2:4" x14ac:dyDescent="0.3">
      <c r="B1404" s="7"/>
      <c r="C1404" s="7"/>
      <c r="D1404" s="7"/>
    </row>
    <row r="1405" spans="2:4" x14ac:dyDescent="0.3">
      <c r="B1405" s="7"/>
      <c r="C1405" s="7"/>
      <c r="D1405" s="7"/>
    </row>
    <row r="1406" spans="2:4" x14ac:dyDescent="0.3">
      <c r="B1406" s="7"/>
      <c r="C1406" s="7"/>
      <c r="D1406" s="7"/>
    </row>
    <row r="1407" spans="2:4" x14ac:dyDescent="0.3">
      <c r="B1407" s="7"/>
      <c r="C1407" s="7"/>
      <c r="D1407" s="7"/>
    </row>
    <row r="1408" spans="2:4" x14ac:dyDescent="0.3">
      <c r="B1408" s="7"/>
      <c r="C1408" s="7"/>
      <c r="D1408" s="7"/>
    </row>
    <row r="1409" spans="2:4" x14ac:dyDescent="0.3">
      <c r="B1409" s="7"/>
      <c r="C1409" s="7"/>
      <c r="D1409" s="7"/>
    </row>
    <row r="1410" spans="2:4" x14ac:dyDescent="0.3">
      <c r="B1410" s="7"/>
      <c r="C1410" s="7"/>
      <c r="D1410" s="7"/>
    </row>
    <row r="1411" spans="2:4" x14ac:dyDescent="0.3">
      <c r="B1411" s="7"/>
      <c r="C1411" s="7"/>
      <c r="D1411" s="7"/>
    </row>
    <row r="1412" spans="2:4" x14ac:dyDescent="0.3">
      <c r="B1412" s="7"/>
      <c r="C1412" s="7"/>
      <c r="D1412" s="7"/>
    </row>
    <row r="1413" spans="2:4" x14ac:dyDescent="0.3">
      <c r="B1413" s="7"/>
      <c r="C1413" s="7"/>
      <c r="D1413" s="7"/>
    </row>
    <row r="1414" spans="2:4" x14ac:dyDescent="0.3">
      <c r="B1414" s="7"/>
      <c r="C1414" s="7"/>
      <c r="D1414" s="7"/>
    </row>
    <row r="1415" spans="2:4" x14ac:dyDescent="0.3">
      <c r="B1415" s="7"/>
      <c r="C1415" s="7"/>
      <c r="D1415" s="7"/>
    </row>
    <row r="1416" spans="2:4" x14ac:dyDescent="0.3">
      <c r="B1416" s="7"/>
      <c r="C1416" s="7"/>
      <c r="D1416" s="7"/>
    </row>
    <row r="1417" spans="2:4" x14ac:dyDescent="0.3">
      <c r="B1417" s="7"/>
      <c r="C1417" s="7"/>
      <c r="D1417" s="7"/>
    </row>
    <row r="1418" spans="2:4" x14ac:dyDescent="0.3">
      <c r="B1418" s="7"/>
      <c r="C1418" s="7"/>
      <c r="D1418" s="7"/>
    </row>
    <row r="1419" spans="2:4" x14ac:dyDescent="0.3">
      <c r="B1419" s="7"/>
      <c r="C1419" s="7"/>
      <c r="D1419" s="7"/>
    </row>
    <row r="1420" spans="2:4" x14ac:dyDescent="0.3">
      <c r="B1420" s="7"/>
      <c r="C1420" s="7"/>
      <c r="D1420" s="7"/>
    </row>
    <row r="1421" spans="2:4" x14ac:dyDescent="0.3">
      <c r="B1421" s="7"/>
      <c r="C1421" s="7"/>
      <c r="D1421" s="7"/>
    </row>
    <row r="1422" spans="2:4" x14ac:dyDescent="0.3">
      <c r="B1422" s="7"/>
      <c r="C1422" s="7"/>
      <c r="D1422" s="7"/>
    </row>
    <row r="1423" spans="2:4" x14ac:dyDescent="0.3">
      <c r="B1423" s="7"/>
      <c r="C1423" s="7"/>
      <c r="D1423" s="7"/>
    </row>
    <row r="1424" spans="2:4" x14ac:dyDescent="0.3">
      <c r="B1424" s="7"/>
      <c r="C1424" s="7"/>
      <c r="D1424" s="7"/>
    </row>
    <row r="1425" spans="2:4" x14ac:dyDescent="0.3">
      <c r="B1425" s="7"/>
      <c r="C1425" s="7"/>
      <c r="D1425" s="7"/>
    </row>
    <row r="1426" spans="2:4" x14ac:dyDescent="0.3">
      <c r="B1426" s="7"/>
      <c r="C1426" s="7"/>
      <c r="D1426" s="7"/>
    </row>
    <row r="1427" spans="2:4" x14ac:dyDescent="0.3">
      <c r="B1427" s="7"/>
      <c r="C1427" s="7"/>
      <c r="D1427" s="7"/>
    </row>
    <row r="1428" spans="2:4" x14ac:dyDescent="0.3">
      <c r="B1428" s="7"/>
      <c r="C1428" s="7"/>
      <c r="D1428" s="7"/>
    </row>
    <row r="1429" spans="2:4" x14ac:dyDescent="0.3">
      <c r="B1429" s="7"/>
      <c r="C1429" s="7"/>
      <c r="D1429" s="7"/>
    </row>
    <row r="1430" spans="2:4" x14ac:dyDescent="0.3">
      <c r="B1430" s="7"/>
      <c r="C1430" s="7"/>
      <c r="D1430" s="7"/>
    </row>
    <row r="1431" spans="2:4" x14ac:dyDescent="0.3">
      <c r="B1431" s="7"/>
      <c r="C1431" s="7"/>
      <c r="D1431" s="7"/>
    </row>
    <row r="1432" spans="2:4" x14ac:dyDescent="0.3">
      <c r="B1432" s="7"/>
      <c r="C1432" s="7"/>
      <c r="D1432" s="7"/>
    </row>
    <row r="1433" spans="2:4" x14ac:dyDescent="0.3">
      <c r="B1433" s="7"/>
      <c r="C1433" s="7"/>
      <c r="D1433" s="7"/>
    </row>
    <row r="1434" spans="2:4" x14ac:dyDescent="0.3">
      <c r="B1434" s="7"/>
      <c r="C1434" s="7"/>
      <c r="D1434" s="7"/>
    </row>
    <row r="1435" spans="2:4" x14ac:dyDescent="0.3">
      <c r="B1435" s="7"/>
      <c r="C1435" s="7"/>
      <c r="D1435" s="7"/>
    </row>
    <row r="1436" spans="2:4" x14ac:dyDescent="0.3">
      <c r="B1436" s="7"/>
      <c r="C1436" s="7"/>
      <c r="D1436" s="7"/>
    </row>
    <row r="1437" spans="2:4" x14ac:dyDescent="0.3">
      <c r="B1437" s="7"/>
      <c r="C1437" s="7"/>
      <c r="D1437" s="7"/>
    </row>
    <row r="1438" spans="2:4" x14ac:dyDescent="0.3">
      <c r="B1438" s="7"/>
      <c r="C1438" s="7"/>
      <c r="D1438" s="7"/>
    </row>
    <row r="1439" spans="2:4" x14ac:dyDescent="0.3">
      <c r="B1439" s="7"/>
      <c r="C1439" s="7"/>
      <c r="D1439" s="7"/>
    </row>
    <row r="1440" spans="2:4" x14ac:dyDescent="0.3">
      <c r="B1440" s="7"/>
      <c r="C1440" s="7"/>
      <c r="D1440" s="7"/>
    </row>
    <row r="1441" spans="2:4" x14ac:dyDescent="0.3">
      <c r="B1441" s="7"/>
      <c r="C1441" s="7"/>
      <c r="D1441" s="7"/>
    </row>
    <row r="1442" spans="2:4" x14ac:dyDescent="0.3">
      <c r="B1442" s="7"/>
      <c r="C1442" s="7"/>
      <c r="D1442" s="7"/>
    </row>
    <row r="1443" spans="2:4" x14ac:dyDescent="0.3">
      <c r="B1443" s="7"/>
      <c r="C1443" s="7"/>
      <c r="D1443" s="7"/>
    </row>
    <row r="1444" spans="2:4" x14ac:dyDescent="0.3">
      <c r="B1444" s="7"/>
      <c r="C1444" s="7"/>
      <c r="D1444" s="7"/>
    </row>
    <row r="1445" spans="2:4" x14ac:dyDescent="0.3">
      <c r="B1445" s="7"/>
      <c r="C1445" s="7"/>
      <c r="D1445" s="7"/>
    </row>
    <row r="1446" spans="2:4" x14ac:dyDescent="0.3">
      <c r="B1446" s="7"/>
      <c r="C1446" s="7"/>
      <c r="D1446" s="7"/>
    </row>
    <row r="1447" spans="2:4" x14ac:dyDescent="0.3">
      <c r="B1447" s="7"/>
      <c r="C1447" s="7"/>
      <c r="D1447" s="7"/>
    </row>
    <row r="1448" spans="2:4" x14ac:dyDescent="0.3">
      <c r="B1448" s="7"/>
      <c r="C1448" s="7"/>
      <c r="D1448" s="7"/>
    </row>
    <row r="1449" spans="2:4" x14ac:dyDescent="0.3">
      <c r="B1449" s="7"/>
      <c r="C1449" s="7"/>
      <c r="D1449" s="7"/>
    </row>
    <row r="1450" spans="2:4" x14ac:dyDescent="0.3">
      <c r="B1450" s="7"/>
      <c r="C1450" s="7"/>
      <c r="D1450" s="7"/>
    </row>
    <row r="1451" spans="2:4" x14ac:dyDescent="0.3">
      <c r="B1451" s="7"/>
      <c r="C1451" s="7"/>
      <c r="D1451" s="7"/>
    </row>
    <row r="1452" spans="2:4" x14ac:dyDescent="0.3">
      <c r="B1452" s="7"/>
      <c r="C1452" s="7"/>
      <c r="D1452" s="7"/>
    </row>
    <row r="1453" spans="2:4" x14ac:dyDescent="0.3">
      <c r="B1453" s="7"/>
      <c r="C1453" s="7"/>
      <c r="D1453" s="7"/>
    </row>
    <row r="1454" spans="2:4" x14ac:dyDescent="0.3">
      <c r="B1454" s="7"/>
      <c r="C1454" s="7"/>
      <c r="D1454" s="7"/>
    </row>
    <row r="1455" spans="2:4" x14ac:dyDescent="0.3">
      <c r="B1455" s="7"/>
      <c r="C1455" s="7"/>
      <c r="D1455" s="7"/>
    </row>
    <row r="1456" spans="2:4" x14ac:dyDescent="0.3">
      <c r="B1456" s="7"/>
      <c r="C1456" s="7"/>
      <c r="D1456" s="7"/>
    </row>
    <row r="1457" spans="2:4" x14ac:dyDescent="0.3">
      <c r="B1457" s="7"/>
      <c r="C1457" s="7"/>
      <c r="D1457" s="7"/>
    </row>
    <row r="1458" spans="2:4" x14ac:dyDescent="0.3">
      <c r="B1458" s="7"/>
      <c r="C1458" s="7"/>
      <c r="D1458" s="7"/>
    </row>
    <row r="1459" spans="2:4" x14ac:dyDescent="0.3">
      <c r="B1459" s="7"/>
      <c r="C1459" s="7"/>
      <c r="D1459" s="7"/>
    </row>
    <row r="1460" spans="2:4" x14ac:dyDescent="0.3">
      <c r="B1460" s="7"/>
      <c r="C1460" s="7"/>
      <c r="D1460" s="7"/>
    </row>
    <row r="1461" spans="2:4" x14ac:dyDescent="0.3">
      <c r="B1461" s="7"/>
      <c r="C1461" s="7"/>
      <c r="D1461" s="7"/>
    </row>
    <row r="1462" spans="2:4" x14ac:dyDescent="0.3">
      <c r="B1462" s="7"/>
      <c r="C1462" s="7"/>
      <c r="D1462" s="7"/>
    </row>
    <row r="1463" spans="2:4" x14ac:dyDescent="0.3">
      <c r="B1463" s="7"/>
      <c r="C1463" s="7"/>
      <c r="D1463" s="7"/>
    </row>
    <row r="1464" spans="2:4" x14ac:dyDescent="0.3">
      <c r="B1464" s="7"/>
      <c r="C1464" s="7"/>
      <c r="D1464" s="7"/>
    </row>
    <row r="1465" spans="2:4" x14ac:dyDescent="0.3">
      <c r="B1465" s="7"/>
      <c r="C1465" s="7"/>
      <c r="D1465" s="7"/>
    </row>
    <row r="1466" spans="2:4" x14ac:dyDescent="0.3">
      <c r="B1466" s="7"/>
      <c r="C1466" s="7"/>
      <c r="D1466" s="7"/>
    </row>
    <row r="1467" spans="2:4" x14ac:dyDescent="0.3">
      <c r="B1467" s="7"/>
      <c r="C1467" s="7"/>
      <c r="D1467" s="7"/>
    </row>
    <row r="1468" spans="2:4" x14ac:dyDescent="0.3">
      <c r="B1468" s="7"/>
      <c r="C1468" s="7"/>
      <c r="D1468" s="7"/>
    </row>
    <row r="1469" spans="2:4" x14ac:dyDescent="0.3">
      <c r="B1469" s="7"/>
      <c r="C1469" s="7"/>
      <c r="D1469" s="7"/>
    </row>
    <row r="1470" spans="2:4" x14ac:dyDescent="0.3">
      <c r="B1470" s="7"/>
      <c r="C1470" s="7"/>
      <c r="D1470" s="7"/>
    </row>
    <row r="1471" spans="2:4" x14ac:dyDescent="0.3">
      <c r="B1471" s="7"/>
      <c r="C1471" s="7"/>
      <c r="D1471" s="7"/>
    </row>
    <row r="1472" spans="2:4" x14ac:dyDescent="0.3">
      <c r="B1472" s="7"/>
      <c r="C1472" s="7"/>
      <c r="D1472" s="7"/>
    </row>
    <row r="1473" spans="2:4" x14ac:dyDescent="0.3">
      <c r="B1473" s="7"/>
      <c r="C1473" s="7"/>
      <c r="D1473" s="7"/>
    </row>
    <row r="1474" spans="2:4" x14ac:dyDescent="0.3">
      <c r="B1474" s="7"/>
      <c r="C1474" s="7"/>
      <c r="D1474" s="7"/>
    </row>
    <row r="1475" spans="2:4" x14ac:dyDescent="0.3">
      <c r="B1475" s="7"/>
      <c r="C1475" s="7"/>
      <c r="D1475" s="7"/>
    </row>
    <row r="1476" spans="2:4" x14ac:dyDescent="0.3">
      <c r="B1476" s="7"/>
      <c r="C1476" s="7"/>
      <c r="D1476" s="7"/>
    </row>
    <row r="1477" spans="2:4" x14ac:dyDescent="0.3">
      <c r="B1477" s="7"/>
      <c r="C1477" s="7"/>
      <c r="D1477" s="7"/>
    </row>
    <row r="1478" spans="2:4" x14ac:dyDescent="0.3">
      <c r="B1478" s="7"/>
      <c r="C1478" s="7"/>
      <c r="D1478" s="7"/>
    </row>
    <row r="1479" spans="2:4" x14ac:dyDescent="0.3">
      <c r="B1479" s="7"/>
      <c r="C1479" s="7"/>
      <c r="D1479" s="7"/>
    </row>
    <row r="1480" spans="2:4" x14ac:dyDescent="0.3">
      <c r="B1480" s="7"/>
      <c r="C1480" s="7"/>
      <c r="D1480" s="7"/>
    </row>
    <row r="1481" spans="2:4" x14ac:dyDescent="0.3">
      <c r="B1481" s="7"/>
      <c r="C1481" s="7"/>
      <c r="D1481" s="7"/>
    </row>
    <row r="1482" spans="2:4" x14ac:dyDescent="0.3">
      <c r="B1482" s="7"/>
      <c r="C1482" s="7"/>
      <c r="D1482" s="7"/>
    </row>
    <row r="1483" spans="2:4" x14ac:dyDescent="0.3">
      <c r="B1483" s="7"/>
      <c r="C1483" s="7"/>
      <c r="D1483" s="7"/>
    </row>
    <row r="1484" spans="2:4" x14ac:dyDescent="0.3">
      <c r="B1484" s="7"/>
      <c r="C1484" s="7"/>
      <c r="D1484" s="7"/>
    </row>
    <row r="1485" spans="2:4" x14ac:dyDescent="0.3">
      <c r="B1485" s="7"/>
      <c r="C1485" s="7"/>
      <c r="D1485" s="7"/>
    </row>
    <row r="1486" spans="2:4" x14ac:dyDescent="0.3">
      <c r="B1486" s="7"/>
      <c r="C1486" s="7"/>
      <c r="D1486" s="7"/>
    </row>
    <row r="1487" spans="2:4" x14ac:dyDescent="0.3">
      <c r="B1487" s="7"/>
      <c r="C1487" s="7"/>
      <c r="D1487" s="7"/>
    </row>
    <row r="1488" spans="2:4" x14ac:dyDescent="0.3">
      <c r="B1488" s="7"/>
      <c r="C1488" s="7"/>
      <c r="D1488" s="7"/>
    </row>
    <row r="1489" spans="2:4" x14ac:dyDescent="0.3">
      <c r="B1489" s="7"/>
      <c r="C1489" s="7"/>
      <c r="D1489" s="7"/>
    </row>
    <row r="1490" spans="2:4" x14ac:dyDescent="0.3">
      <c r="B1490" s="7"/>
      <c r="C1490" s="7"/>
      <c r="D1490" s="7"/>
    </row>
    <row r="1491" spans="2:4" x14ac:dyDescent="0.3">
      <c r="B1491" s="7"/>
      <c r="C1491" s="7"/>
      <c r="D1491" s="7"/>
    </row>
    <row r="1492" spans="2:4" x14ac:dyDescent="0.3">
      <c r="B1492" s="7"/>
      <c r="C1492" s="7"/>
      <c r="D1492" s="7"/>
    </row>
    <row r="1493" spans="2:4" x14ac:dyDescent="0.3">
      <c r="B1493" s="7"/>
      <c r="C1493" s="7"/>
      <c r="D1493" s="7"/>
    </row>
    <row r="1494" spans="2:4" x14ac:dyDescent="0.3">
      <c r="B1494" s="7"/>
      <c r="C1494" s="7"/>
      <c r="D1494" s="7"/>
    </row>
    <row r="1495" spans="2:4" x14ac:dyDescent="0.3">
      <c r="B1495" s="7"/>
      <c r="C1495" s="7"/>
      <c r="D1495" s="7"/>
    </row>
    <row r="1496" spans="2:4" x14ac:dyDescent="0.3">
      <c r="B1496" s="7"/>
      <c r="C1496" s="7"/>
      <c r="D1496" s="7"/>
    </row>
    <row r="1497" spans="2:4" x14ac:dyDescent="0.3">
      <c r="B1497" s="7"/>
      <c r="C1497" s="7"/>
      <c r="D1497" s="7"/>
    </row>
    <row r="1498" spans="2:4" x14ac:dyDescent="0.3">
      <c r="B1498" s="7"/>
      <c r="C1498" s="7"/>
      <c r="D1498" s="7"/>
    </row>
    <row r="1499" spans="2:4" x14ac:dyDescent="0.3">
      <c r="B1499" s="7"/>
      <c r="C1499" s="7"/>
      <c r="D1499" s="7"/>
    </row>
    <row r="1500" spans="2:4" x14ac:dyDescent="0.3">
      <c r="B1500" s="7"/>
      <c r="C1500" s="7"/>
      <c r="D1500" s="7"/>
    </row>
    <row r="1501" spans="2:4" x14ac:dyDescent="0.3">
      <c r="B1501" s="7"/>
      <c r="C1501" s="7"/>
      <c r="D1501" s="7"/>
    </row>
    <row r="1502" spans="2:4" x14ac:dyDescent="0.3">
      <c r="B1502" s="7"/>
      <c r="C1502" s="7"/>
      <c r="D1502" s="7"/>
    </row>
    <row r="1503" spans="2:4" x14ac:dyDescent="0.3">
      <c r="B1503" s="7"/>
      <c r="C1503" s="7"/>
      <c r="D1503" s="7"/>
    </row>
    <row r="1504" spans="2:4" x14ac:dyDescent="0.3">
      <c r="B1504" s="7"/>
      <c r="C1504" s="7"/>
      <c r="D1504" s="7"/>
    </row>
    <row r="1505" spans="2:4" x14ac:dyDescent="0.3">
      <c r="B1505" s="7"/>
      <c r="C1505" s="7"/>
      <c r="D1505" s="7"/>
    </row>
    <row r="1506" spans="2:4" x14ac:dyDescent="0.3">
      <c r="B1506" s="7"/>
      <c r="C1506" s="7"/>
      <c r="D1506" s="7"/>
    </row>
    <row r="1507" spans="2:4" x14ac:dyDescent="0.3">
      <c r="B1507" s="7"/>
      <c r="C1507" s="7"/>
      <c r="D1507" s="7"/>
    </row>
    <row r="1508" spans="2:4" x14ac:dyDescent="0.3">
      <c r="B1508" s="7"/>
      <c r="C1508" s="7"/>
      <c r="D1508" s="7"/>
    </row>
    <row r="1509" spans="2:4" x14ac:dyDescent="0.3">
      <c r="B1509" s="7"/>
      <c r="C1509" s="7"/>
      <c r="D1509" s="7"/>
    </row>
    <row r="1510" spans="2:4" x14ac:dyDescent="0.3">
      <c r="B1510" s="7"/>
      <c r="C1510" s="7"/>
      <c r="D1510" s="7"/>
    </row>
    <row r="1511" spans="2:4" x14ac:dyDescent="0.3">
      <c r="B1511" s="7"/>
      <c r="C1511" s="7"/>
      <c r="D1511" s="7"/>
    </row>
    <row r="1512" spans="2:4" x14ac:dyDescent="0.3">
      <c r="B1512" s="7"/>
      <c r="C1512" s="7"/>
      <c r="D1512" s="7"/>
    </row>
    <row r="1513" spans="2:4" x14ac:dyDescent="0.3">
      <c r="B1513" s="7"/>
      <c r="C1513" s="7"/>
      <c r="D1513" s="7"/>
    </row>
    <row r="1514" spans="2:4" x14ac:dyDescent="0.3">
      <c r="B1514" s="7"/>
      <c r="C1514" s="7"/>
      <c r="D1514" s="7"/>
    </row>
    <row r="1515" spans="2:4" x14ac:dyDescent="0.3">
      <c r="B1515" s="7"/>
      <c r="C1515" s="7"/>
      <c r="D1515" s="7"/>
    </row>
    <row r="1516" spans="2:4" x14ac:dyDescent="0.3">
      <c r="B1516" s="7"/>
      <c r="C1516" s="7"/>
      <c r="D1516" s="7"/>
    </row>
    <row r="1517" spans="2:4" x14ac:dyDescent="0.3">
      <c r="B1517" s="7"/>
      <c r="C1517" s="7"/>
      <c r="D1517" s="7"/>
    </row>
    <row r="1518" spans="2:4" x14ac:dyDescent="0.3">
      <c r="B1518" s="7"/>
      <c r="C1518" s="7"/>
      <c r="D1518" s="7"/>
    </row>
    <row r="1519" spans="2:4" x14ac:dyDescent="0.3">
      <c r="B1519" s="7"/>
      <c r="C1519" s="7"/>
      <c r="D1519" s="7"/>
    </row>
    <row r="1520" spans="2:4" x14ac:dyDescent="0.3">
      <c r="B1520" s="7"/>
      <c r="C1520" s="7"/>
      <c r="D1520" s="7"/>
    </row>
    <row r="1521" spans="2:4" x14ac:dyDescent="0.3">
      <c r="B1521" s="7"/>
      <c r="C1521" s="7"/>
      <c r="D1521" s="7"/>
    </row>
    <row r="1522" spans="2:4" x14ac:dyDescent="0.3">
      <c r="B1522" s="7"/>
      <c r="C1522" s="7"/>
      <c r="D1522" s="7"/>
    </row>
    <row r="1523" spans="2:4" x14ac:dyDescent="0.3">
      <c r="B1523" s="7"/>
      <c r="C1523" s="7"/>
      <c r="D1523" s="7"/>
    </row>
    <row r="1524" spans="2:4" x14ac:dyDescent="0.3">
      <c r="B1524" s="7"/>
      <c r="C1524" s="7"/>
      <c r="D1524" s="7"/>
    </row>
    <row r="1525" spans="2:4" x14ac:dyDescent="0.3">
      <c r="B1525" s="7"/>
      <c r="C1525" s="7"/>
      <c r="D1525" s="7"/>
    </row>
    <row r="1526" spans="2:4" x14ac:dyDescent="0.3">
      <c r="B1526" s="7"/>
      <c r="C1526" s="7"/>
      <c r="D1526" s="7"/>
    </row>
    <row r="1527" spans="2:4" x14ac:dyDescent="0.3">
      <c r="B1527" s="7"/>
      <c r="C1527" s="7"/>
      <c r="D1527" s="7"/>
    </row>
    <row r="1528" spans="2:4" x14ac:dyDescent="0.3">
      <c r="B1528" s="7"/>
      <c r="C1528" s="7"/>
      <c r="D1528" s="7"/>
    </row>
    <row r="1529" spans="2:4" x14ac:dyDescent="0.3">
      <c r="B1529" s="7"/>
      <c r="C1529" s="7"/>
      <c r="D1529" s="7"/>
    </row>
    <row r="1530" spans="2:4" x14ac:dyDescent="0.3">
      <c r="B1530" s="7"/>
      <c r="C1530" s="7"/>
      <c r="D1530" s="7"/>
    </row>
    <row r="1531" spans="2:4" x14ac:dyDescent="0.3">
      <c r="B1531" s="7"/>
      <c r="C1531" s="7"/>
      <c r="D1531" s="7"/>
    </row>
    <row r="1532" spans="2:4" x14ac:dyDescent="0.3">
      <c r="B1532" s="7"/>
      <c r="C1532" s="7"/>
      <c r="D1532" s="7"/>
    </row>
    <row r="1533" spans="2:4" x14ac:dyDescent="0.3">
      <c r="B1533" s="7"/>
      <c r="C1533" s="7"/>
      <c r="D1533" s="7"/>
    </row>
    <row r="1534" spans="2:4" x14ac:dyDescent="0.3">
      <c r="B1534" s="7"/>
      <c r="C1534" s="7"/>
      <c r="D1534" s="7"/>
    </row>
    <row r="1535" spans="2:4" x14ac:dyDescent="0.3">
      <c r="B1535" s="7"/>
      <c r="C1535" s="7"/>
      <c r="D1535" s="7"/>
    </row>
    <row r="1536" spans="2:4" x14ac:dyDescent="0.3">
      <c r="B1536" s="7"/>
      <c r="C1536" s="7"/>
      <c r="D1536" s="7"/>
    </row>
    <row r="1537" spans="2:4" x14ac:dyDescent="0.3">
      <c r="B1537" s="7"/>
      <c r="C1537" s="7"/>
      <c r="D1537" s="7"/>
    </row>
    <row r="1538" spans="2:4" x14ac:dyDescent="0.3">
      <c r="B1538" s="7"/>
      <c r="C1538" s="7"/>
      <c r="D1538" s="7"/>
    </row>
    <row r="1539" spans="2:4" x14ac:dyDescent="0.3">
      <c r="B1539" s="7"/>
      <c r="C1539" s="7"/>
      <c r="D1539" s="7"/>
    </row>
    <row r="1540" spans="2:4" x14ac:dyDescent="0.3">
      <c r="B1540" s="7"/>
      <c r="C1540" s="7"/>
      <c r="D1540" s="7"/>
    </row>
    <row r="1541" spans="2:4" x14ac:dyDescent="0.3">
      <c r="B1541" s="7"/>
      <c r="C1541" s="7"/>
      <c r="D1541" s="7"/>
    </row>
    <row r="1542" spans="2:4" x14ac:dyDescent="0.3">
      <c r="B1542" s="7"/>
      <c r="C1542" s="7"/>
      <c r="D1542" s="7"/>
    </row>
    <row r="1543" spans="2:4" x14ac:dyDescent="0.3">
      <c r="B1543" s="7"/>
      <c r="C1543" s="7"/>
      <c r="D1543" s="7"/>
    </row>
    <row r="1544" spans="2:4" x14ac:dyDescent="0.3">
      <c r="B1544" s="7"/>
      <c r="C1544" s="7"/>
      <c r="D1544" s="7"/>
    </row>
    <row r="1545" spans="2:4" x14ac:dyDescent="0.3">
      <c r="B1545" s="7"/>
      <c r="C1545" s="7"/>
      <c r="D1545" s="7"/>
    </row>
    <row r="1546" spans="2:4" x14ac:dyDescent="0.3">
      <c r="B1546" s="7"/>
      <c r="C1546" s="7"/>
      <c r="D1546" s="7"/>
    </row>
    <row r="1547" spans="2:4" x14ac:dyDescent="0.3">
      <c r="B1547" s="7"/>
      <c r="C1547" s="7"/>
      <c r="D1547" s="7"/>
    </row>
    <row r="1548" spans="2:4" x14ac:dyDescent="0.3">
      <c r="B1548" s="7"/>
      <c r="C1548" s="7"/>
      <c r="D1548" s="7"/>
    </row>
    <row r="1549" spans="2:4" x14ac:dyDescent="0.3">
      <c r="B1549" s="7"/>
      <c r="C1549" s="7"/>
      <c r="D1549" s="7"/>
    </row>
    <row r="1550" spans="2:4" x14ac:dyDescent="0.3">
      <c r="B1550" s="7"/>
      <c r="C1550" s="7"/>
      <c r="D1550" s="7"/>
    </row>
    <row r="1551" spans="2:4" x14ac:dyDescent="0.3">
      <c r="B1551" s="7"/>
      <c r="C1551" s="7"/>
      <c r="D1551" s="7"/>
    </row>
    <row r="1552" spans="2:4" x14ac:dyDescent="0.3">
      <c r="B1552" s="7"/>
      <c r="C1552" s="7"/>
      <c r="D1552" s="7"/>
    </row>
    <row r="1553" spans="2:4" x14ac:dyDescent="0.3">
      <c r="B1553" s="7"/>
      <c r="C1553" s="7"/>
      <c r="D1553" s="7"/>
    </row>
    <row r="1554" spans="2:4" x14ac:dyDescent="0.3">
      <c r="B1554" s="7"/>
      <c r="C1554" s="7"/>
      <c r="D1554" s="7"/>
    </row>
    <row r="1555" spans="2:4" x14ac:dyDescent="0.3">
      <c r="B1555" s="7"/>
      <c r="C1555" s="7"/>
      <c r="D1555" s="7"/>
    </row>
    <row r="1556" spans="2:4" x14ac:dyDescent="0.3">
      <c r="B1556" s="7"/>
      <c r="C1556" s="7"/>
      <c r="D1556" s="7"/>
    </row>
    <row r="1557" spans="2:4" x14ac:dyDescent="0.3">
      <c r="B1557" s="7"/>
      <c r="C1557" s="7"/>
      <c r="D1557" s="7"/>
    </row>
    <row r="1558" spans="2:4" x14ac:dyDescent="0.3">
      <c r="B1558" s="7"/>
      <c r="C1558" s="7"/>
      <c r="D1558" s="7"/>
    </row>
    <row r="1559" spans="2:4" x14ac:dyDescent="0.3">
      <c r="B1559" s="7"/>
      <c r="C1559" s="7"/>
      <c r="D1559" s="7"/>
    </row>
    <row r="1560" spans="2:4" x14ac:dyDescent="0.3">
      <c r="B1560" s="7"/>
      <c r="C1560" s="7"/>
      <c r="D1560" s="7"/>
    </row>
    <row r="1561" spans="2:4" x14ac:dyDescent="0.3">
      <c r="B1561" s="7"/>
      <c r="C1561" s="7"/>
      <c r="D1561" s="7"/>
    </row>
    <row r="1562" spans="2:4" x14ac:dyDescent="0.3">
      <c r="B1562" s="7"/>
      <c r="C1562" s="7"/>
      <c r="D1562" s="7"/>
    </row>
    <row r="1563" spans="2:4" x14ac:dyDescent="0.3">
      <c r="B1563" s="7"/>
      <c r="C1563" s="7"/>
      <c r="D1563" s="7"/>
    </row>
    <row r="1564" spans="2:4" x14ac:dyDescent="0.3">
      <c r="B1564" s="7"/>
      <c r="C1564" s="7"/>
      <c r="D1564" s="7"/>
    </row>
    <row r="1565" spans="2:4" x14ac:dyDescent="0.3">
      <c r="B1565" s="7"/>
      <c r="C1565" s="7"/>
      <c r="D1565" s="7"/>
    </row>
    <row r="1566" spans="2:4" x14ac:dyDescent="0.3">
      <c r="B1566" s="7"/>
      <c r="C1566" s="7"/>
      <c r="D1566" s="7"/>
    </row>
    <row r="1567" spans="2:4" x14ac:dyDescent="0.3">
      <c r="B1567" s="7"/>
      <c r="C1567" s="7"/>
      <c r="D1567" s="7"/>
    </row>
    <row r="1568" spans="2:4" x14ac:dyDescent="0.3">
      <c r="B1568" s="7"/>
      <c r="C1568" s="7"/>
      <c r="D1568" s="7"/>
    </row>
    <row r="1569" spans="2:4" x14ac:dyDescent="0.3">
      <c r="B1569" s="7"/>
      <c r="C1569" s="7"/>
      <c r="D1569" s="7"/>
    </row>
    <row r="1570" spans="2:4" x14ac:dyDescent="0.3">
      <c r="B1570" s="7"/>
      <c r="C1570" s="7"/>
      <c r="D1570" s="7"/>
    </row>
    <row r="1571" spans="2:4" x14ac:dyDescent="0.3">
      <c r="B1571" s="7"/>
      <c r="C1571" s="7"/>
      <c r="D1571" s="7"/>
    </row>
    <row r="1572" spans="2:4" x14ac:dyDescent="0.3">
      <c r="B1572" s="7"/>
      <c r="C1572" s="7"/>
      <c r="D1572" s="7"/>
    </row>
    <row r="1573" spans="2:4" x14ac:dyDescent="0.3">
      <c r="B1573" s="7"/>
      <c r="C1573" s="7"/>
      <c r="D1573" s="7"/>
    </row>
    <row r="1574" spans="2:4" x14ac:dyDescent="0.3">
      <c r="B1574" s="7"/>
      <c r="C1574" s="7"/>
      <c r="D1574" s="7"/>
    </row>
    <row r="1575" spans="2:4" x14ac:dyDescent="0.3">
      <c r="B1575" s="7"/>
      <c r="C1575" s="7"/>
      <c r="D1575" s="7"/>
    </row>
    <row r="1576" spans="2:4" x14ac:dyDescent="0.3">
      <c r="B1576" s="7"/>
      <c r="C1576" s="7"/>
      <c r="D1576" s="7"/>
    </row>
    <row r="1577" spans="2:4" x14ac:dyDescent="0.3">
      <c r="B1577" s="7"/>
      <c r="C1577" s="7"/>
      <c r="D1577" s="7"/>
    </row>
    <row r="1578" spans="2:4" x14ac:dyDescent="0.3">
      <c r="B1578" s="7"/>
      <c r="C1578" s="7"/>
      <c r="D1578" s="7"/>
    </row>
    <row r="1579" spans="2:4" x14ac:dyDescent="0.3">
      <c r="B1579" s="7"/>
      <c r="C1579" s="7"/>
      <c r="D1579" s="7"/>
    </row>
    <row r="1580" spans="2:4" x14ac:dyDescent="0.3">
      <c r="B1580" s="7"/>
      <c r="C1580" s="7"/>
      <c r="D1580" s="7"/>
    </row>
    <row r="1581" spans="2:4" x14ac:dyDescent="0.3">
      <c r="B1581" s="7"/>
      <c r="C1581" s="7"/>
      <c r="D1581" s="7"/>
    </row>
    <row r="1582" spans="2:4" x14ac:dyDescent="0.3">
      <c r="B1582" s="7"/>
      <c r="C1582" s="7"/>
      <c r="D1582" s="7"/>
    </row>
    <row r="1583" spans="2:4" x14ac:dyDescent="0.3">
      <c r="B1583" s="7"/>
      <c r="C1583" s="7"/>
      <c r="D1583" s="7"/>
    </row>
    <row r="1584" spans="2:4" x14ac:dyDescent="0.3">
      <c r="B1584" s="7"/>
      <c r="C1584" s="7"/>
      <c r="D1584" s="7"/>
    </row>
    <row r="1585" spans="2:4" x14ac:dyDescent="0.3">
      <c r="B1585" s="7"/>
      <c r="C1585" s="7"/>
      <c r="D1585" s="7"/>
    </row>
    <row r="1586" spans="2:4" x14ac:dyDescent="0.3">
      <c r="B1586" s="7"/>
      <c r="C1586" s="7"/>
      <c r="D1586" s="7"/>
    </row>
    <row r="1587" spans="2:4" x14ac:dyDescent="0.3">
      <c r="B1587" s="7"/>
      <c r="C1587" s="7"/>
      <c r="D1587" s="7"/>
    </row>
    <row r="1588" spans="2:4" x14ac:dyDescent="0.3">
      <c r="B1588" s="7"/>
      <c r="C1588" s="7"/>
      <c r="D1588" s="7"/>
    </row>
    <row r="1589" spans="2:4" x14ac:dyDescent="0.3">
      <c r="B1589" s="7"/>
      <c r="C1589" s="7"/>
      <c r="D1589" s="7"/>
    </row>
    <row r="1590" spans="2:4" x14ac:dyDescent="0.3">
      <c r="B1590" s="7"/>
      <c r="C1590" s="7"/>
      <c r="D1590" s="7"/>
    </row>
    <row r="1591" spans="2:4" x14ac:dyDescent="0.3">
      <c r="B1591" s="7"/>
      <c r="C1591" s="7"/>
      <c r="D1591" s="7"/>
    </row>
    <row r="1592" spans="2:4" x14ac:dyDescent="0.3">
      <c r="B1592" s="7"/>
      <c r="C1592" s="7"/>
      <c r="D1592" s="7"/>
    </row>
    <row r="1593" spans="2:4" x14ac:dyDescent="0.3">
      <c r="B1593" s="7"/>
      <c r="C1593" s="7"/>
      <c r="D1593" s="7"/>
    </row>
    <row r="1594" spans="2:4" x14ac:dyDescent="0.3">
      <c r="B1594" s="7"/>
      <c r="C1594" s="7"/>
      <c r="D1594" s="7"/>
    </row>
    <row r="1595" spans="2:4" x14ac:dyDescent="0.3">
      <c r="B1595" s="7"/>
      <c r="C1595" s="7"/>
      <c r="D1595" s="7"/>
    </row>
    <row r="1596" spans="2:4" x14ac:dyDescent="0.3">
      <c r="B1596" s="7"/>
      <c r="C1596" s="7"/>
      <c r="D1596" s="7"/>
    </row>
    <row r="1597" spans="2:4" x14ac:dyDescent="0.3">
      <c r="B1597" s="7"/>
      <c r="C1597" s="7"/>
      <c r="D1597" s="7"/>
    </row>
    <row r="1598" spans="2:4" x14ac:dyDescent="0.3">
      <c r="B1598" s="7"/>
      <c r="C1598" s="7"/>
      <c r="D1598" s="7"/>
    </row>
    <row r="1599" spans="2:4" x14ac:dyDescent="0.3">
      <c r="B1599" s="7"/>
      <c r="C1599" s="7"/>
      <c r="D1599" s="7"/>
    </row>
    <row r="1600" spans="2:4" x14ac:dyDescent="0.3">
      <c r="B1600" s="7"/>
      <c r="C1600" s="7"/>
      <c r="D1600" s="7"/>
    </row>
    <row r="1601" spans="2:4" x14ac:dyDescent="0.3">
      <c r="B1601" s="7"/>
      <c r="C1601" s="7"/>
      <c r="D1601" s="7"/>
    </row>
    <row r="1602" spans="2:4" x14ac:dyDescent="0.3">
      <c r="B1602" s="7"/>
      <c r="C1602" s="7"/>
      <c r="D1602" s="7"/>
    </row>
    <row r="1603" spans="2:4" x14ac:dyDescent="0.3">
      <c r="B1603" s="7"/>
      <c r="C1603" s="7"/>
      <c r="D1603" s="7"/>
    </row>
    <row r="1604" spans="2:4" x14ac:dyDescent="0.3">
      <c r="B1604" s="7"/>
      <c r="C1604" s="7"/>
      <c r="D1604" s="7"/>
    </row>
    <row r="1605" spans="2:4" x14ac:dyDescent="0.3">
      <c r="B1605" s="7"/>
      <c r="C1605" s="7"/>
      <c r="D1605" s="7"/>
    </row>
    <row r="1606" spans="2:4" x14ac:dyDescent="0.3">
      <c r="B1606" s="7"/>
      <c r="C1606" s="7"/>
      <c r="D1606" s="7"/>
    </row>
    <row r="1607" spans="2:4" x14ac:dyDescent="0.3">
      <c r="B1607" s="7"/>
      <c r="C1607" s="7"/>
      <c r="D1607" s="7"/>
    </row>
    <row r="1608" spans="2:4" x14ac:dyDescent="0.3">
      <c r="B1608" s="7"/>
      <c r="C1608" s="7"/>
      <c r="D1608" s="7"/>
    </row>
    <row r="1609" spans="2:4" x14ac:dyDescent="0.3">
      <c r="B1609" s="7"/>
      <c r="C1609" s="7"/>
      <c r="D1609" s="7"/>
    </row>
    <row r="1610" spans="2:4" x14ac:dyDescent="0.3">
      <c r="B1610" s="7"/>
      <c r="C1610" s="7"/>
      <c r="D1610" s="7"/>
    </row>
    <row r="1611" spans="2:4" x14ac:dyDescent="0.3">
      <c r="B1611" s="7"/>
      <c r="C1611" s="7"/>
      <c r="D1611" s="7"/>
    </row>
    <row r="1612" spans="2:4" x14ac:dyDescent="0.3">
      <c r="B1612" s="7"/>
      <c r="C1612" s="7"/>
      <c r="D1612" s="7"/>
    </row>
    <row r="1613" spans="2:4" x14ac:dyDescent="0.3">
      <c r="B1613" s="7"/>
      <c r="C1613" s="7"/>
      <c r="D1613" s="7"/>
    </row>
    <row r="1614" spans="2:4" x14ac:dyDescent="0.3">
      <c r="B1614" s="7"/>
      <c r="C1614" s="7"/>
      <c r="D1614" s="7"/>
    </row>
    <row r="1615" spans="2:4" x14ac:dyDescent="0.3">
      <c r="B1615" s="7"/>
      <c r="C1615" s="7"/>
      <c r="D1615" s="7"/>
    </row>
    <row r="1616" spans="2:4" x14ac:dyDescent="0.3">
      <c r="B1616" s="7"/>
      <c r="C1616" s="7"/>
      <c r="D1616" s="7"/>
    </row>
    <row r="1617" spans="2:4" x14ac:dyDescent="0.3">
      <c r="B1617" s="7"/>
      <c r="C1617" s="7"/>
      <c r="D1617" s="7"/>
    </row>
    <row r="1618" spans="2:4" x14ac:dyDescent="0.3">
      <c r="B1618" s="7"/>
      <c r="C1618" s="7"/>
      <c r="D1618" s="7"/>
    </row>
    <row r="1619" spans="2:4" x14ac:dyDescent="0.3">
      <c r="B1619" s="7"/>
      <c r="C1619" s="7"/>
      <c r="D1619" s="7"/>
    </row>
    <row r="1620" spans="2:4" x14ac:dyDescent="0.3">
      <c r="B1620" s="7"/>
      <c r="C1620" s="7"/>
      <c r="D1620" s="7"/>
    </row>
    <row r="1621" spans="2:4" x14ac:dyDescent="0.3">
      <c r="B1621" s="7"/>
      <c r="C1621" s="7"/>
      <c r="D1621" s="7"/>
    </row>
    <row r="1622" spans="2:4" x14ac:dyDescent="0.3">
      <c r="B1622" s="7"/>
      <c r="C1622" s="7"/>
      <c r="D1622" s="7"/>
    </row>
    <row r="1623" spans="2:4" x14ac:dyDescent="0.3">
      <c r="B1623" s="7"/>
      <c r="C1623" s="7"/>
      <c r="D1623" s="7"/>
    </row>
    <row r="1624" spans="2:4" x14ac:dyDescent="0.3">
      <c r="B1624" s="7"/>
      <c r="C1624" s="7"/>
      <c r="D1624" s="7"/>
    </row>
    <row r="1625" spans="2:4" x14ac:dyDescent="0.3">
      <c r="B1625" s="7"/>
      <c r="C1625" s="7"/>
      <c r="D1625" s="7"/>
    </row>
    <row r="1626" spans="2:4" x14ac:dyDescent="0.3">
      <c r="B1626" s="7"/>
      <c r="C1626" s="7"/>
      <c r="D1626" s="7"/>
    </row>
    <row r="1627" spans="2:4" x14ac:dyDescent="0.3">
      <c r="B1627" s="7"/>
      <c r="C1627" s="7"/>
      <c r="D1627" s="7"/>
    </row>
    <row r="1628" spans="2:4" x14ac:dyDescent="0.3">
      <c r="B1628" s="7"/>
      <c r="C1628" s="7"/>
      <c r="D1628" s="7"/>
    </row>
    <row r="1629" spans="2:4" x14ac:dyDescent="0.3">
      <c r="B1629" s="7"/>
      <c r="C1629" s="7"/>
      <c r="D1629" s="7"/>
    </row>
    <row r="1630" spans="2:4" x14ac:dyDescent="0.3">
      <c r="B1630" s="7"/>
      <c r="C1630" s="7"/>
      <c r="D1630" s="7"/>
    </row>
    <row r="1631" spans="2:4" x14ac:dyDescent="0.3">
      <c r="B1631" s="7"/>
      <c r="C1631" s="7"/>
      <c r="D1631" s="7"/>
    </row>
    <row r="1632" spans="2:4" x14ac:dyDescent="0.3">
      <c r="B1632" s="7"/>
      <c r="C1632" s="7"/>
      <c r="D1632" s="7"/>
    </row>
    <row r="1633" spans="2:4" x14ac:dyDescent="0.3">
      <c r="B1633" s="7"/>
      <c r="C1633" s="7"/>
      <c r="D1633" s="7"/>
    </row>
    <row r="1634" spans="2:4" x14ac:dyDescent="0.3">
      <c r="B1634" s="7"/>
      <c r="C1634" s="7"/>
      <c r="D1634" s="7"/>
    </row>
    <row r="1635" spans="2:4" x14ac:dyDescent="0.3">
      <c r="B1635" s="7"/>
      <c r="C1635" s="7"/>
      <c r="D1635" s="7"/>
    </row>
    <row r="1636" spans="2:4" x14ac:dyDescent="0.3">
      <c r="B1636" s="7"/>
      <c r="C1636" s="7"/>
      <c r="D1636" s="7"/>
    </row>
    <row r="1637" spans="2:4" x14ac:dyDescent="0.3">
      <c r="B1637" s="7"/>
      <c r="C1637" s="7"/>
      <c r="D1637" s="7"/>
    </row>
    <row r="1638" spans="2:4" x14ac:dyDescent="0.3">
      <c r="B1638" s="7"/>
      <c r="C1638" s="7"/>
      <c r="D1638" s="7"/>
    </row>
    <row r="1639" spans="2:4" x14ac:dyDescent="0.3">
      <c r="B1639" s="7"/>
      <c r="C1639" s="7"/>
      <c r="D1639" s="7"/>
    </row>
    <row r="1640" spans="2:4" x14ac:dyDescent="0.3">
      <c r="B1640" s="7"/>
      <c r="C1640" s="7"/>
      <c r="D1640" s="7"/>
    </row>
    <row r="1641" spans="2:4" x14ac:dyDescent="0.3">
      <c r="B1641" s="7"/>
      <c r="C1641" s="7"/>
      <c r="D1641" s="7"/>
    </row>
    <row r="1642" spans="2:4" x14ac:dyDescent="0.3">
      <c r="B1642" s="7"/>
      <c r="C1642" s="7"/>
      <c r="D1642" s="7"/>
    </row>
    <row r="1643" spans="2:4" x14ac:dyDescent="0.3">
      <c r="B1643" s="7"/>
      <c r="C1643" s="7"/>
      <c r="D1643" s="7"/>
    </row>
    <row r="1644" spans="2:4" x14ac:dyDescent="0.3">
      <c r="B1644" s="7"/>
      <c r="C1644" s="7"/>
      <c r="D1644" s="7"/>
    </row>
    <row r="1645" spans="2:4" x14ac:dyDescent="0.3">
      <c r="B1645" s="7"/>
      <c r="C1645" s="7"/>
      <c r="D1645" s="7"/>
    </row>
    <row r="1646" spans="2:4" x14ac:dyDescent="0.3">
      <c r="B1646" s="7"/>
      <c r="C1646" s="7"/>
      <c r="D1646" s="7"/>
    </row>
    <row r="1647" spans="2:4" x14ac:dyDescent="0.3">
      <c r="B1647" s="7"/>
      <c r="C1647" s="7"/>
      <c r="D1647" s="7"/>
    </row>
    <row r="1648" spans="2:4" x14ac:dyDescent="0.3">
      <c r="B1648" s="7"/>
      <c r="C1648" s="7"/>
      <c r="D1648" s="7"/>
    </row>
    <row r="1649" spans="2:4" x14ac:dyDescent="0.3">
      <c r="B1649" s="7"/>
      <c r="C1649" s="7"/>
      <c r="D1649" s="7"/>
    </row>
    <row r="1650" spans="2:4" x14ac:dyDescent="0.3">
      <c r="B1650" s="7"/>
      <c r="C1650" s="7"/>
      <c r="D1650" s="7"/>
    </row>
    <row r="1651" spans="2:4" x14ac:dyDescent="0.3">
      <c r="B1651" s="7"/>
      <c r="C1651" s="7"/>
      <c r="D1651" s="7"/>
    </row>
    <row r="1652" spans="2:4" x14ac:dyDescent="0.3">
      <c r="B1652" s="7"/>
      <c r="C1652" s="7"/>
      <c r="D1652" s="7"/>
    </row>
    <row r="1653" spans="2:4" x14ac:dyDescent="0.3">
      <c r="B1653" s="7"/>
      <c r="C1653" s="7"/>
      <c r="D1653" s="7"/>
    </row>
    <row r="1654" spans="2:4" x14ac:dyDescent="0.3">
      <c r="B1654" s="7"/>
      <c r="C1654" s="7"/>
      <c r="D1654" s="7"/>
    </row>
    <row r="1655" spans="2:4" x14ac:dyDescent="0.3">
      <c r="B1655" s="7"/>
      <c r="C1655" s="7"/>
      <c r="D1655" s="7"/>
    </row>
    <row r="1656" spans="2:4" x14ac:dyDescent="0.3">
      <c r="B1656" s="7"/>
      <c r="C1656" s="7"/>
      <c r="D1656" s="7"/>
    </row>
    <row r="1657" spans="2:4" x14ac:dyDescent="0.3">
      <c r="B1657" s="7"/>
      <c r="C1657" s="7"/>
      <c r="D1657" s="7"/>
    </row>
    <row r="1658" spans="2:4" x14ac:dyDescent="0.3">
      <c r="B1658" s="7"/>
      <c r="C1658" s="7"/>
      <c r="D1658" s="7"/>
    </row>
    <row r="1659" spans="2:4" x14ac:dyDescent="0.3">
      <c r="B1659" s="7"/>
      <c r="C1659" s="7"/>
      <c r="D1659" s="7"/>
    </row>
    <row r="1660" spans="2:4" x14ac:dyDescent="0.3">
      <c r="B1660" s="7"/>
      <c r="C1660" s="7"/>
      <c r="D1660" s="7"/>
    </row>
    <row r="1661" spans="2:4" x14ac:dyDescent="0.3">
      <c r="B1661" s="7"/>
      <c r="C1661" s="7"/>
      <c r="D1661" s="7"/>
    </row>
    <row r="1662" spans="2:4" x14ac:dyDescent="0.3">
      <c r="B1662" s="7"/>
      <c r="C1662" s="7"/>
      <c r="D1662" s="7"/>
    </row>
    <row r="1663" spans="2:4" x14ac:dyDescent="0.3">
      <c r="B1663" s="7"/>
      <c r="C1663" s="7"/>
      <c r="D1663" s="7"/>
    </row>
    <row r="1664" spans="2:4" x14ac:dyDescent="0.3">
      <c r="B1664" s="7"/>
      <c r="C1664" s="7"/>
      <c r="D1664" s="7"/>
    </row>
    <row r="1665" spans="2:4" x14ac:dyDescent="0.3">
      <c r="B1665" s="7"/>
      <c r="C1665" s="7"/>
      <c r="D1665" s="7"/>
    </row>
    <row r="1666" spans="2:4" x14ac:dyDescent="0.3">
      <c r="B1666" s="7"/>
      <c r="C1666" s="7"/>
      <c r="D1666" s="7"/>
    </row>
    <row r="1667" spans="2:4" x14ac:dyDescent="0.3">
      <c r="B1667" s="7"/>
      <c r="C1667" s="7"/>
      <c r="D1667" s="7"/>
    </row>
    <row r="1668" spans="2:4" x14ac:dyDescent="0.3">
      <c r="B1668" s="7"/>
      <c r="C1668" s="7"/>
      <c r="D1668" s="7"/>
    </row>
    <row r="1669" spans="2:4" x14ac:dyDescent="0.3">
      <c r="B1669" s="7"/>
      <c r="C1669" s="7"/>
      <c r="D1669" s="7"/>
    </row>
    <row r="1670" spans="2:4" x14ac:dyDescent="0.3">
      <c r="B1670" s="7"/>
      <c r="C1670" s="7"/>
      <c r="D1670" s="7"/>
    </row>
    <row r="1671" spans="2:4" x14ac:dyDescent="0.3">
      <c r="B1671" s="7"/>
      <c r="C1671" s="7"/>
      <c r="D1671" s="7"/>
    </row>
    <row r="1672" spans="2:4" x14ac:dyDescent="0.3">
      <c r="B1672" s="7"/>
      <c r="C1672" s="7"/>
      <c r="D1672" s="7"/>
    </row>
    <row r="1673" spans="2:4" x14ac:dyDescent="0.3">
      <c r="B1673" s="7"/>
      <c r="C1673" s="7"/>
      <c r="D1673" s="7"/>
    </row>
    <row r="1674" spans="2:4" x14ac:dyDescent="0.3">
      <c r="B1674" s="7"/>
      <c r="C1674" s="7"/>
      <c r="D1674" s="7"/>
    </row>
    <row r="1675" spans="2:4" x14ac:dyDescent="0.3">
      <c r="B1675" s="7"/>
      <c r="C1675" s="7"/>
      <c r="D1675" s="7"/>
    </row>
    <row r="1676" spans="2:4" x14ac:dyDescent="0.3">
      <c r="B1676" s="7"/>
      <c r="C1676" s="7"/>
      <c r="D1676" s="7"/>
    </row>
    <row r="1677" spans="2:4" x14ac:dyDescent="0.3">
      <c r="B1677" s="7"/>
      <c r="C1677" s="7"/>
      <c r="D1677" s="7"/>
    </row>
    <row r="1678" spans="2:4" x14ac:dyDescent="0.3">
      <c r="B1678" s="7"/>
      <c r="C1678" s="7"/>
      <c r="D1678" s="7"/>
    </row>
    <row r="1679" spans="2:4" x14ac:dyDescent="0.3">
      <c r="B1679" s="7"/>
      <c r="C1679" s="7"/>
      <c r="D1679" s="7"/>
    </row>
    <row r="1680" spans="2:4" x14ac:dyDescent="0.3">
      <c r="B1680" s="7"/>
      <c r="C1680" s="7"/>
      <c r="D1680" s="7"/>
    </row>
    <row r="1681" spans="2:4" x14ac:dyDescent="0.3">
      <c r="B1681" s="7"/>
      <c r="C1681" s="7"/>
      <c r="D1681" s="7"/>
    </row>
    <row r="1682" spans="2:4" x14ac:dyDescent="0.3">
      <c r="B1682" s="7"/>
      <c r="C1682" s="7"/>
      <c r="D1682" s="7"/>
    </row>
    <row r="1683" spans="2:4" x14ac:dyDescent="0.3">
      <c r="B1683" s="7"/>
      <c r="C1683" s="7"/>
      <c r="D1683" s="7"/>
    </row>
    <row r="1684" spans="2:4" x14ac:dyDescent="0.3">
      <c r="B1684" s="7"/>
      <c r="C1684" s="7"/>
      <c r="D1684" s="7"/>
    </row>
    <row r="1685" spans="2:4" x14ac:dyDescent="0.3">
      <c r="B1685" s="7"/>
      <c r="C1685" s="7"/>
      <c r="D1685" s="7"/>
    </row>
    <row r="1686" spans="2:4" x14ac:dyDescent="0.3">
      <c r="B1686" s="7"/>
      <c r="C1686" s="7"/>
      <c r="D1686" s="7"/>
    </row>
    <row r="1687" spans="2:4" x14ac:dyDescent="0.3">
      <c r="B1687" s="7"/>
      <c r="C1687" s="7"/>
      <c r="D1687" s="7"/>
    </row>
    <row r="1688" spans="2:4" x14ac:dyDescent="0.3">
      <c r="B1688" s="7"/>
      <c r="C1688" s="7"/>
      <c r="D1688" s="7"/>
    </row>
    <row r="1689" spans="2:4" x14ac:dyDescent="0.3">
      <c r="B1689" s="7"/>
      <c r="C1689" s="7"/>
      <c r="D1689" s="7"/>
    </row>
    <row r="1690" spans="2:4" x14ac:dyDescent="0.3">
      <c r="B1690" s="7"/>
      <c r="C1690" s="7"/>
      <c r="D1690" s="7"/>
    </row>
    <row r="1691" spans="2:4" x14ac:dyDescent="0.3">
      <c r="B1691" s="7"/>
      <c r="C1691" s="7"/>
      <c r="D1691" s="7"/>
    </row>
    <row r="1692" spans="2:4" x14ac:dyDescent="0.3">
      <c r="B1692" s="7"/>
      <c r="C1692" s="7"/>
      <c r="D1692" s="7"/>
    </row>
    <row r="1693" spans="2:4" x14ac:dyDescent="0.3">
      <c r="B1693" s="7"/>
      <c r="C1693" s="7"/>
      <c r="D1693" s="7"/>
    </row>
    <row r="1694" spans="2:4" x14ac:dyDescent="0.3">
      <c r="B1694" s="7"/>
      <c r="C1694" s="7"/>
      <c r="D1694" s="7"/>
    </row>
    <row r="1695" spans="2:4" x14ac:dyDescent="0.3">
      <c r="B1695" s="7"/>
      <c r="C1695" s="7"/>
      <c r="D1695" s="7"/>
    </row>
    <row r="1696" spans="2:4" x14ac:dyDescent="0.3">
      <c r="B1696" s="7"/>
      <c r="C1696" s="7"/>
      <c r="D1696" s="7"/>
    </row>
    <row r="1697" spans="2:4" x14ac:dyDescent="0.3">
      <c r="B1697" s="7"/>
      <c r="C1697" s="7"/>
      <c r="D1697" s="7"/>
    </row>
    <row r="1698" spans="2:4" x14ac:dyDescent="0.3">
      <c r="B1698" s="7"/>
      <c r="C1698" s="7"/>
      <c r="D1698" s="7"/>
    </row>
    <row r="1699" spans="2:4" x14ac:dyDescent="0.3">
      <c r="B1699" s="7"/>
      <c r="C1699" s="7"/>
      <c r="D1699" s="7"/>
    </row>
    <row r="1700" spans="2:4" x14ac:dyDescent="0.3">
      <c r="B1700" s="7"/>
      <c r="C1700" s="7"/>
      <c r="D1700" s="7"/>
    </row>
    <row r="1701" spans="2:4" x14ac:dyDescent="0.3">
      <c r="B1701" s="7"/>
      <c r="C1701" s="7"/>
      <c r="D1701" s="7"/>
    </row>
    <row r="1702" spans="2:4" x14ac:dyDescent="0.3">
      <c r="B1702" s="7"/>
      <c r="C1702" s="7"/>
      <c r="D1702" s="7"/>
    </row>
    <row r="1703" spans="2:4" x14ac:dyDescent="0.3">
      <c r="B1703" s="7"/>
      <c r="C1703" s="7"/>
      <c r="D1703" s="7"/>
    </row>
    <row r="1704" spans="2:4" x14ac:dyDescent="0.3">
      <c r="B1704" s="7"/>
      <c r="C1704" s="7"/>
      <c r="D1704" s="7"/>
    </row>
    <row r="1705" spans="2:4" x14ac:dyDescent="0.3">
      <c r="B1705" s="7"/>
      <c r="C1705" s="7"/>
      <c r="D1705" s="7"/>
    </row>
    <row r="1706" spans="2:4" x14ac:dyDescent="0.3">
      <c r="B1706" s="7"/>
      <c r="C1706" s="7"/>
      <c r="D1706" s="7"/>
    </row>
    <row r="1707" spans="2:4" x14ac:dyDescent="0.3">
      <c r="B1707" s="7"/>
      <c r="C1707" s="7"/>
      <c r="D1707" s="7"/>
    </row>
    <row r="1708" spans="2:4" x14ac:dyDescent="0.3">
      <c r="B1708" s="7"/>
      <c r="C1708" s="7"/>
      <c r="D1708" s="7"/>
    </row>
    <row r="1709" spans="2:4" x14ac:dyDescent="0.3">
      <c r="B1709" s="7"/>
      <c r="C1709" s="7"/>
      <c r="D1709" s="7"/>
    </row>
    <row r="1710" spans="2:4" x14ac:dyDescent="0.3">
      <c r="B1710" s="7"/>
      <c r="C1710" s="7"/>
      <c r="D1710" s="7"/>
    </row>
    <row r="1711" spans="2:4" x14ac:dyDescent="0.3">
      <c r="B1711" s="7"/>
      <c r="C1711" s="7"/>
      <c r="D1711" s="7"/>
    </row>
    <row r="1712" spans="2:4" x14ac:dyDescent="0.3">
      <c r="B1712" s="7"/>
      <c r="C1712" s="7"/>
      <c r="D1712" s="7"/>
    </row>
    <row r="1713" spans="2:4" x14ac:dyDescent="0.3">
      <c r="B1713" s="7"/>
      <c r="C1713" s="7"/>
      <c r="D1713" s="7"/>
    </row>
    <row r="1714" spans="2:4" x14ac:dyDescent="0.3">
      <c r="B1714" s="7"/>
      <c r="C1714" s="7"/>
      <c r="D1714" s="7"/>
    </row>
    <row r="1715" spans="2:4" x14ac:dyDescent="0.3">
      <c r="B1715" s="7"/>
      <c r="C1715" s="7"/>
      <c r="D1715" s="7"/>
    </row>
    <row r="1716" spans="2:4" x14ac:dyDescent="0.3">
      <c r="B1716" s="7"/>
      <c r="C1716" s="7"/>
      <c r="D1716" s="7"/>
    </row>
    <row r="1717" spans="2:4" x14ac:dyDescent="0.3">
      <c r="B1717" s="7"/>
      <c r="C1717" s="7"/>
      <c r="D1717" s="7"/>
    </row>
    <row r="1718" spans="2:4" x14ac:dyDescent="0.3">
      <c r="B1718" s="7"/>
      <c r="C1718" s="7"/>
      <c r="D1718" s="7"/>
    </row>
    <row r="1719" spans="2:4" x14ac:dyDescent="0.3">
      <c r="B1719" s="7"/>
      <c r="C1719" s="7"/>
      <c r="D1719" s="7"/>
    </row>
    <row r="1720" spans="2:4" x14ac:dyDescent="0.3">
      <c r="B1720" s="7"/>
      <c r="C1720" s="7"/>
      <c r="D1720" s="7"/>
    </row>
    <row r="1721" spans="2:4" x14ac:dyDescent="0.3">
      <c r="B1721" s="7"/>
      <c r="C1721" s="7"/>
      <c r="D1721" s="7"/>
    </row>
    <row r="1722" spans="2:4" x14ac:dyDescent="0.3">
      <c r="B1722" s="7"/>
      <c r="C1722" s="7"/>
      <c r="D1722" s="7"/>
    </row>
    <row r="1723" spans="2:4" x14ac:dyDescent="0.3">
      <c r="B1723" s="7"/>
      <c r="C1723" s="7"/>
      <c r="D1723" s="7"/>
    </row>
    <row r="1724" spans="2:4" x14ac:dyDescent="0.3">
      <c r="B1724" s="7"/>
      <c r="C1724" s="7"/>
      <c r="D1724" s="7"/>
    </row>
    <row r="1725" spans="2:4" x14ac:dyDescent="0.3">
      <c r="B1725" s="7"/>
      <c r="C1725" s="7"/>
      <c r="D1725" s="7"/>
    </row>
    <row r="1726" spans="2:4" x14ac:dyDescent="0.3">
      <c r="B1726" s="7"/>
      <c r="C1726" s="7"/>
      <c r="D1726" s="7"/>
    </row>
    <row r="1727" spans="2:4" x14ac:dyDescent="0.3">
      <c r="B1727" s="7"/>
      <c r="C1727" s="7"/>
      <c r="D1727" s="7"/>
    </row>
    <row r="1728" spans="2:4" x14ac:dyDescent="0.3">
      <c r="B1728" s="7"/>
      <c r="C1728" s="7"/>
      <c r="D1728" s="7"/>
    </row>
    <row r="1729" spans="2:4" x14ac:dyDescent="0.3">
      <c r="B1729" s="7"/>
      <c r="C1729" s="7"/>
      <c r="D1729" s="7"/>
    </row>
    <row r="1730" spans="2:4" x14ac:dyDescent="0.3">
      <c r="B1730" s="7"/>
      <c r="C1730" s="7"/>
      <c r="D1730" s="7"/>
    </row>
    <row r="1731" spans="2:4" x14ac:dyDescent="0.3">
      <c r="B1731" s="7"/>
      <c r="C1731" s="7"/>
      <c r="D1731" s="7"/>
    </row>
    <row r="1732" spans="2:4" x14ac:dyDescent="0.3">
      <c r="B1732" s="7"/>
      <c r="C1732" s="7"/>
      <c r="D1732" s="7"/>
    </row>
    <row r="1733" spans="2:4" x14ac:dyDescent="0.3">
      <c r="B1733" s="7"/>
      <c r="C1733" s="7"/>
      <c r="D1733" s="7"/>
    </row>
    <row r="1734" spans="2:4" x14ac:dyDescent="0.3">
      <c r="B1734" s="7"/>
      <c r="C1734" s="7"/>
      <c r="D1734" s="7"/>
    </row>
    <row r="1735" spans="2:4" x14ac:dyDescent="0.3">
      <c r="B1735" s="7"/>
      <c r="C1735" s="7"/>
      <c r="D1735" s="7"/>
    </row>
    <row r="1736" spans="2:4" x14ac:dyDescent="0.3">
      <c r="B1736" s="7"/>
      <c r="C1736" s="7"/>
      <c r="D1736" s="7"/>
    </row>
    <row r="1737" spans="2:4" x14ac:dyDescent="0.3">
      <c r="B1737" s="7"/>
      <c r="C1737" s="7"/>
      <c r="D1737" s="7"/>
    </row>
    <row r="1738" spans="2:4" x14ac:dyDescent="0.3">
      <c r="B1738" s="7"/>
      <c r="C1738" s="7"/>
      <c r="D1738" s="7"/>
    </row>
    <row r="1739" spans="2:4" x14ac:dyDescent="0.3">
      <c r="B1739" s="7"/>
      <c r="C1739" s="7"/>
      <c r="D1739" s="7"/>
    </row>
    <row r="1740" spans="2:4" x14ac:dyDescent="0.3">
      <c r="B1740" s="7"/>
      <c r="C1740" s="7"/>
      <c r="D1740" s="7"/>
    </row>
    <row r="1741" spans="2:4" x14ac:dyDescent="0.3">
      <c r="B1741" s="7"/>
      <c r="C1741" s="7"/>
      <c r="D1741" s="7"/>
    </row>
    <row r="1742" spans="2:4" x14ac:dyDescent="0.3">
      <c r="B1742" s="7"/>
      <c r="C1742" s="7"/>
      <c r="D1742" s="7"/>
    </row>
    <row r="1743" spans="2:4" x14ac:dyDescent="0.3">
      <c r="B1743" s="7"/>
      <c r="C1743" s="7"/>
      <c r="D1743" s="7"/>
    </row>
    <row r="1744" spans="2:4" x14ac:dyDescent="0.3">
      <c r="B1744" s="7"/>
      <c r="C1744" s="7"/>
      <c r="D1744" s="7"/>
    </row>
    <row r="1745" spans="2:4" x14ac:dyDescent="0.3">
      <c r="B1745" s="7"/>
      <c r="C1745" s="7"/>
      <c r="D1745" s="7"/>
    </row>
    <row r="1746" spans="2:4" x14ac:dyDescent="0.3">
      <c r="B1746" s="7"/>
      <c r="C1746" s="7"/>
      <c r="D1746" s="7"/>
    </row>
    <row r="1747" spans="2:4" x14ac:dyDescent="0.3">
      <c r="B1747" s="7"/>
      <c r="C1747" s="7"/>
      <c r="D1747" s="7"/>
    </row>
    <row r="1748" spans="2:4" x14ac:dyDescent="0.3">
      <c r="B1748" s="7"/>
      <c r="C1748" s="7"/>
      <c r="D1748" s="7"/>
    </row>
    <row r="1749" spans="2:4" x14ac:dyDescent="0.3">
      <c r="B1749" s="7"/>
      <c r="C1749" s="7"/>
      <c r="D1749" s="7"/>
    </row>
    <row r="1750" spans="2:4" x14ac:dyDescent="0.3">
      <c r="B1750" s="7"/>
      <c r="C1750" s="7"/>
      <c r="D1750" s="7"/>
    </row>
    <row r="1751" spans="2:4" x14ac:dyDescent="0.3">
      <c r="B1751" s="7"/>
      <c r="C1751" s="7"/>
      <c r="D1751" s="7"/>
    </row>
    <row r="1752" spans="2:4" x14ac:dyDescent="0.3">
      <c r="B1752" s="7"/>
      <c r="C1752" s="7"/>
      <c r="D1752" s="7"/>
    </row>
    <row r="1753" spans="2:4" x14ac:dyDescent="0.3">
      <c r="B1753" s="7"/>
      <c r="C1753" s="7"/>
      <c r="D1753" s="7"/>
    </row>
    <row r="1754" spans="2:4" x14ac:dyDescent="0.3">
      <c r="B1754" s="7"/>
      <c r="C1754" s="7"/>
      <c r="D1754" s="7"/>
    </row>
    <row r="1755" spans="2:4" x14ac:dyDescent="0.3">
      <c r="B1755" s="7"/>
      <c r="C1755" s="7"/>
      <c r="D1755" s="7"/>
    </row>
    <row r="1756" spans="2:4" x14ac:dyDescent="0.3">
      <c r="B1756" s="7"/>
      <c r="C1756" s="7"/>
      <c r="D1756" s="7"/>
    </row>
    <row r="1757" spans="2:4" x14ac:dyDescent="0.3">
      <c r="B1757" s="7"/>
      <c r="C1757" s="7"/>
      <c r="D1757" s="7"/>
    </row>
    <row r="1758" spans="2:4" x14ac:dyDescent="0.3">
      <c r="B1758" s="7"/>
      <c r="C1758" s="7"/>
      <c r="D1758" s="7"/>
    </row>
    <row r="1759" spans="2:4" x14ac:dyDescent="0.3">
      <c r="B1759" s="7"/>
      <c r="C1759" s="7"/>
      <c r="D1759" s="7"/>
    </row>
    <row r="1760" spans="2:4" x14ac:dyDescent="0.3">
      <c r="B1760" s="7"/>
      <c r="C1760" s="7"/>
      <c r="D1760" s="7"/>
    </row>
    <row r="1761" spans="2:4" x14ac:dyDescent="0.3">
      <c r="B1761" s="7"/>
      <c r="C1761" s="7"/>
      <c r="D1761" s="7"/>
    </row>
    <row r="1762" spans="2:4" x14ac:dyDescent="0.3">
      <c r="B1762" s="7"/>
      <c r="C1762" s="7"/>
      <c r="D1762" s="7"/>
    </row>
    <row r="1763" spans="2:4" x14ac:dyDescent="0.3">
      <c r="B1763" s="7"/>
      <c r="C1763" s="7"/>
      <c r="D1763" s="7"/>
    </row>
    <row r="1764" spans="2:4" x14ac:dyDescent="0.3">
      <c r="B1764" s="7"/>
      <c r="C1764" s="7"/>
      <c r="D1764" s="7"/>
    </row>
    <row r="1765" spans="2:4" x14ac:dyDescent="0.3">
      <c r="B1765" s="7"/>
      <c r="C1765" s="7"/>
      <c r="D1765" s="7"/>
    </row>
    <row r="1766" spans="2:4" x14ac:dyDescent="0.3">
      <c r="B1766" s="7"/>
      <c r="C1766" s="7"/>
      <c r="D1766" s="7"/>
    </row>
    <row r="1767" spans="2:4" x14ac:dyDescent="0.3">
      <c r="B1767" s="7"/>
      <c r="C1767" s="7"/>
      <c r="D1767" s="7"/>
    </row>
    <row r="1768" spans="2:4" x14ac:dyDescent="0.3">
      <c r="B1768" s="7"/>
      <c r="C1768" s="7"/>
      <c r="D1768" s="7"/>
    </row>
    <row r="1769" spans="2:4" x14ac:dyDescent="0.3">
      <c r="B1769" s="7"/>
      <c r="C1769" s="7"/>
      <c r="D1769" s="7"/>
    </row>
    <row r="1770" spans="2:4" x14ac:dyDescent="0.3">
      <c r="B1770" s="7"/>
      <c r="C1770" s="7"/>
      <c r="D1770" s="7"/>
    </row>
    <row r="1771" spans="2:4" x14ac:dyDescent="0.3">
      <c r="B1771" s="7"/>
      <c r="C1771" s="7"/>
      <c r="D1771" s="7"/>
    </row>
    <row r="1772" spans="2:4" x14ac:dyDescent="0.3">
      <c r="B1772" s="7"/>
      <c r="C1772" s="7"/>
      <c r="D1772" s="7"/>
    </row>
    <row r="1773" spans="2:4" x14ac:dyDescent="0.3">
      <c r="B1773" s="7"/>
      <c r="C1773" s="7"/>
      <c r="D1773" s="7"/>
    </row>
    <row r="1774" spans="2:4" x14ac:dyDescent="0.3">
      <c r="B1774" s="7"/>
      <c r="C1774" s="7"/>
      <c r="D1774" s="7"/>
    </row>
    <row r="1775" spans="2:4" x14ac:dyDescent="0.3">
      <c r="B1775" s="7"/>
      <c r="C1775" s="7"/>
      <c r="D1775" s="7"/>
    </row>
    <row r="1776" spans="2:4" x14ac:dyDescent="0.3">
      <c r="B1776" s="7"/>
      <c r="C1776" s="7"/>
      <c r="D1776" s="7"/>
    </row>
    <row r="1777" spans="2:4" x14ac:dyDescent="0.3">
      <c r="B1777" s="7"/>
      <c r="C1777" s="7"/>
      <c r="D1777" s="7"/>
    </row>
    <row r="1778" spans="2:4" x14ac:dyDescent="0.3">
      <c r="B1778" s="7"/>
      <c r="C1778" s="7"/>
      <c r="D1778" s="7"/>
    </row>
    <row r="1779" spans="2:4" x14ac:dyDescent="0.3">
      <c r="B1779" s="7"/>
      <c r="C1779" s="7"/>
      <c r="D1779" s="7"/>
    </row>
    <row r="1780" spans="2:4" x14ac:dyDescent="0.3">
      <c r="B1780" s="7"/>
      <c r="C1780" s="7"/>
      <c r="D1780" s="7"/>
    </row>
    <row r="1781" spans="2:4" x14ac:dyDescent="0.3">
      <c r="B1781" s="7"/>
      <c r="C1781" s="7"/>
      <c r="D1781" s="7"/>
    </row>
    <row r="1782" spans="2:4" x14ac:dyDescent="0.3">
      <c r="B1782" s="7"/>
      <c r="C1782" s="7"/>
      <c r="D1782" s="7"/>
    </row>
    <row r="1783" spans="2:4" x14ac:dyDescent="0.3">
      <c r="B1783" s="7"/>
      <c r="C1783" s="7"/>
      <c r="D1783" s="7"/>
    </row>
    <row r="1784" spans="2:4" x14ac:dyDescent="0.3">
      <c r="B1784" s="7"/>
      <c r="C1784" s="7"/>
      <c r="D1784" s="7"/>
    </row>
    <row r="1785" spans="2:4" x14ac:dyDescent="0.3">
      <c r="B1785" s="7"/>
      <c r="C1785" s="7"/>
      <c r="D1785" s="7"/>
    </row>
    <row r="1786" spans="2:4" x14ac:dyDescent="0.3">
      <c r="B1786" s="7"/>
      <c r="C1786" s="7"/>
      <c r="D1786" s="7"/>
    </row>
    <row r="1787" spans="2:4" x14ac:dyDescent="0.3">
      <c r="B1787" s="7"/>
      <c r="C1787" s="7"/>
      <c r="D1787" s="7"/>
    </row>
    <row r="1788" spans="2:4" x14ac:dyDescent="0.3">
      <c r="B1788" s="7"/>
      <c r="C1788" s="7"/>
      <c r="D1788" s="7"/>
    </row>
    <row r="1789" spans="2:4" x14ac:dyDescent="0.3">
      <c r="B1789" s="7"/>
      <c r="C1789" s="7"/>
      <c r="D1789" s="7"/>
    </row>
    <row r="1790" spans="2:4" x14ac:dyDescent="0.3">
      <c r="B1790" s="7"/>
      <c r="C1790" s="7"/>
      <c r="D1790" s="7"/>
    </row>
    <row r="1791" spans="2:4" x14ac:dyDescent="0.3">
      <c r="B1791" s="7"/>
      <c r="C1791" s="7"/>
      <c r="D1791" s="7"/>
    </row>
    <row r="1792" spans="2:4" x14ac:dyDescent="0.3">
      <c r="B1792" s="7"/>
      <c r="C1792" s="7"/>
      <c r="D1792" s="7"/>
    </row>
    <row r="1793" spans="2:4" x14ac:dyDescent="0.3">
      <c r="B1793" s="7"/>
      <c r="C1793" s="7"/>
      <c r="D1793" s="7"/>
    </row>
    <row r="1794" spans="2:4" x14ac:dyDescent="0.3">
      <c r="B1794" s="7"/>
      <c r="C1794" s="7"/>
      <c r="D1794" s="7"/>
    </row>
    <row r="1795" spans="2:4" x14ac:dyDescent="0.3">
      <c r="B1795" s="7"/>
      <c r="C1795" s="7"/>
      <c r="D1795" s="7"/>
    </row>
    <row r="1796" spans="2:4" x14ac:dyDescent="0.3">
      <c r="B1796" s="7"/>
      <c r="C1796" s="7"/>
      <c r="D1796" s="7"/>
    </row>
    <row r="1797" spans="2:4" x14ac:dyDescent="0.3">
      <c r="B1797" s="7"/>
      <c r="C1797" s="7"/>
      <c r="D1797" s="7"/>
    </row>
    <row r="1798" spans="2:4" x14ac:dyDescent="0.3">
      <c r="B1798" s="7"/>
      <c r="C1798" s="7"/>
      <c r="D1798" s="7"/>
    </row>
    <row r="1799" spans="2:4" x14ac:dyDescent="0.3">
      <c r="B1799" s="7"/>
      <c r="C1799" s="7"/>
      <c r="D1799" s="7"/>
    </row>
    <row r="1800" spans="2:4" x14ac:dyDescent="0.3">
      <c r="B1800" s="7"/>
      <c r="C1800" s="7"/>
      <c r="D1800" s="7"/>
    </row>
    <row r="1801" spans="2:4" x14ac:dyDescent="0.3">
      <c r="B1801" s="7"/>
      <c r="C1801" s="7"/>
      <c r="D1801" s="7"/>
    </row>
    <row r="1802" spans="2:4" x14ac:dyDescent="0.3">
      <c r="B1802" s="7"/>
      <c r="C1802" s="7"/>
      <c r="D1802" s="7"/>
    </row>
    <row r="1803" spans="2:4" x14ac:dyDescent="0.3">
      <c r="B1803" s="7"/>
      <c r="C1803" s="7"/>
      <c r="D1803" s="7"/>
    </row>
    <row r="1804" spans="2:4" x14ac:dyDescent="0.3">
      <c r="B1804" s="7"/>
      <c r="C1804" s="7"/>
      <c r="D1804" s="7"/>
    </row>
    <row r="1805" spans="2:4" x14ac:dyDescent="0.3">
      <c r="B1805" s="7"/>
      <c r="C1805" s="7"/>
      <c r="D1805" s="7"/>
    </row>
    <row r="1806" spans="2:4" x14ac:dyDescent="0.3">
      <c r="B1806" s="7"/>
      <c r="C1806" s="7"/>
      <c r="D1806" s="7"/>
    </row>
    <row r="1807" spans="2:4" x14ac:dyDescent="0.3">
      <c r="B1807" s="7"/>
      <c r="C1807" s="7"/>
      <c r="D1807" s="7"/>
    </row>
    <row r="1808" spans="2:4" x14ac:dyDescent="0.3">
      <c r="B1808" s="7"/>
      <c r="C1808" s="7"/>
      <c r="D1808" s="7"/>
    </row>
    <row r="1809" spans="2:4" x14ac:dyDescent="0.3">
      <c r="B1809" s="7"/>
      <c r="C1809" s="7"/>
      <c r="D1809" s="7"/>
    </row>
    <row r="1810" spans="2:4" x14ac:dyDescent="0.3">
      <c r="B1810" s="7"/>
      <c r="C1810" s="7"/>
      <c r="D1810" s="7"/>
    </row>
    <row r="1811" spans="2:4" x14ac:dyDescent="0.3">
      <c r="B1811" s="7"/>
      <c r="C1811" s="7"/>
      <c r="D1811" s="7"/>
    </row>
    <row r="1812" spans="2:4" x14ac:dyDescent="0.3">
      <c r="B1812" s="7"/>
      <c r="C1812" s="7"/>
      <c r="D1812" s="7"/>
    </row>
    <row r="1813" spans="2:4" x14ac:dyDescent="0.3">
      <c r="B1813" s="7"/>
      <c r="C1813" s="7"/>
      <c r="D1813" s="7"/>
    </row>
    <row r="1814" spans="2:4" x14ac:dyDescent="0.3">
      <c r="B1814" s="7"/>
      <c r="C1814" s="7"/>
      <c r="D1814" s="7"/>
    </row>
    <row r="1815" spans="2:4" x14ac:dyDescent="0.3">
      <c r="B1815" s="7"/>
      <c r="C1815" s="7"/>
      <c r="D1815" s="7"/>
    </row>
    <row r="1816" spans="2:4" x14ac:dyDescent="0.3">
      <c r="B1816" s="7"/>
      <c r="C1816" s="7"/>
      <c r="D1816" s="7"/>
    </row>
    <row r="1817" spans="2:4" x14ac:dyDescent="0.3">
      <c r="B1817" s="7"/>
      <c r="C1817" s="7"/>
      <c r="D1817" s="7"/>
    </row>
    <row r="1818" spans="2:4" x14ac:dyDescent="0.3">
      <c r="B1818" s="7"/>
      <c r="C1818" s="7"/>
      <c r="D1818" s="7"/>
    </row>
    <row r="1819" spans="2:4" x14ac:dyDescent="0.3">
      <c r="B1819" s="7"/>
      <c r="C1819" s="7"/>
      <c r="D1819" s="7"/>
    </row>
    <row r="1820" spans="2:4" x14ac:dyDescent="0.3">
      <c r="B1820" s="7"/>
      <c r="C1820" s="7"/>
      <c r="D1820" s="7"/>
    </row>
    <row r="1821" spans="2:4" x14ac:dyDescent="0.3">
      <c r="B1821" s="7"/>
      <c r="C1821" s="7"/>
      <c r="D1821" s="7"/>
    </row>
    <row r="1822" spans="2:4" x14ac:dyDescent="0.3">
      <c r="B1822" s="7"/>
      <c r="C1822" s="7"/>
      <c r="D1822" s="7"/>
    </row>
    <row r="1823" spans="2:4" x14ac:dyDescent="0.3">
      <c r="B1823" s="7"/>
      <c r="C1823" s="7"/>
      <c r="D1823" s="7"/>
    </row>
    <row r="1824" spans="2:4" x14ac:dyDescent="0.3">
      <c r="B1824" s="7"/>
      <c r="C1824" s="7"/>
      <c r="D1824" s="7"/>
    </row>
    <row r="1825" spans="2:4" x14ac:dyDescent="0.3">
      <c r="B1825" s="7"/>
      <c r="C1825" s="7"/>
      <c r="D1825" s="7"/>
    </row>
    <row r="1826" spans="2:4" x14ac:dyDescent="0.3">
      <c r="B1826" s="7"/>
      <c r="C1826" s="7"/>
      <c r="D1826" s="7"/>
    </row>
    <row r="1827" spans="2:4" x14ac:dyDescent="0.3">
      <c r="B1827" s="7"/>
      <c r="C1827" s="7"/>
      <c r="D1827" s="7"/>
    </row>
    <row r="1828" spans="2:4" x14ac:dyDescent="0.3">
      <c r="B1828" s="7"/>
      <c r="C1828" s="7"/>
      <c r="D1828" s="7"/>
    </row>
    <row r="1829" spans="2:4" x14ac:dyDescent="0.3">
      <c r="B1829" s="7"/>
      <c r="C1829" s="7"/>
      <c r="D1829" s="7"/>
    </row>
    <row r="1830" spans="2:4" x14ac:dyDescent="0.3">
      <c r="B1830" s="7"/>
      <c r="C1830" s="7"/>
      <c r="D1830" s="7"/>
    </row>
    <row r="1831" spans="2:4" x14ac:dyDescent="0.3">
      <c r="B1831" s="7"/>
      <c r="C1831" s="7"/>
      <c r="D1831" s="7"/>
    </row>
    <row r="1832" spans="2:4" x14ac:dyDescent="0.3">
      <c r="B1832" s="7"/>
      <c r="C1832" s="7"/>
      <c r="D1832" s="7"/>
    </row>
    <row r="1833" spans="2:4" x14ac:dyDescent="0.3">
      <c r="B1833" s="7"/>
      <c r="C1833" s="7"/>
      <c r="D1833" s="7"/>
    </row>
    <row r="1834" spans="2:4" x14ac:dyDescent="0.3">
      <c r="B1834" s="7"/>
      <c r="C1834" s="7"/>
      <c r="D1834" s="7"/>
    </row>
    <row r="1835" spans="2:4" x14ac:dyDescent="0.3">
      <c r="B1835" s="7"/>
      <c r="C1835" s="7"/>
      <c r="D1835" s="7"/>
    </row>
    <row r="1836" spans="2:4" x14ac:dyDescent="0.3">
      <c r="B1836" s="7"/>
      <c r="C1836" s="7"/>
      <c r="D1836" s="7"/>
    </row>
    <row r="1837" spans="2:4" x14ac:dyDescent="0.3">
      <c r="B1837" s="7"/>
      <c r="C1837" s="7"/>
      <c r="D1837" s="7"/>
    </row>
    <row r="1838" spans="2:4" x14ac:dyDescent="0.3">
      <c r="B1838" s="7"/>
      <c r="C1838" s="7"/>
      <c r="D1838" s="7"/>
    </row>
    <row r="1839" spans="2:4" x14ac:dyDescent="0.3">
      <c r="B1839" s="7"/>
      <c r="C1839" s="7"/>
      <c r="D1839" s="7"/>
    </row>
    <row r="1840" spans="2:4" x14ac:dyDescent="0.3">
      <c r="B1840" s="7"/>
      <c r="C1840" s="7"/>
      <c r="D1840" s="7"/>
    </row>
    <row r="1841" spans="2:4" x14ac:dyDescent="0.3">
      <c r="B1841" s="7"/>
      <c r="C1841" s="7"/>
      <c r="D1841" s="7"/>
    </row>
    <row r="1842" spans="2:4" x14ac:dyDescent="0.3">
      <c r="B1842" s="7"/>
      <c r="C1842" s="7"/>
      <c r="D1842" s="7"/>
    </row>
    <row r="1843" spans="2:4" x14ac:dyDescent="0.3">
      <c r="B1843" s="7"/>
      <c r="C1843" s="7"/>
      <c r="D1843" s="7"/>
    </row>
    <row r="1844" spans="2:4" x14ac:dyDescent="0.3">
      <c r="B1844" s="7"/>
      <c r="C1844" s="7"/>
      <c r="D1844" s="7"/>
    </row>
    <row r="1845" spans="2:4" x14ac:dyDescent="0.3">
      <c r="B1845" s="7"/>
      <c r="C1845" s="7"/>
      <c r="D1845" s="7"/>
    </row>
    <row r="1846" spans="2:4" x14ac:dyDescent="0.3">
      <c r="B1846" s="7"/>
      <c r="C1846" s="7"/>
      <c r="D1846" s="7"/>
    </row>
    <row r="1847" spans="2:4" x14ac:dyDescent="0.3">
      <c r="B1847" s="7"/>
      <c r="C1847" s="7"/>
      <c r="D1847" s="7"/>
    </row>
    <row r="1848" spans="2:4" x14ac:dyDescent="0.3">
      <c r="B1848" s="7"/>
      <c r="C1848" s="7"/>
      <c r="D1848" s="7"/>
    </row>
    <row r="1849" spans="2:4" x14ac:dyDescent="0.3">
      <c r="B1849" s="7"/>
      <c r="C1849" s="7"/>
      <c r="D1849" s="7"/>
    </row>
    <row r="1850" spans="2:4" x14ac:dyDescent="0.3">
      <c r="B1850" s="7"/>
      <c r="C1850" s="7"/>
      <c r="D1850" s="7"/>
    </row>
    <row r="1851" spans="2:4" x14ac:dyDescent="0.3">
      <c r="B1851" s="7"/>
      <c r="C1851" s="7"/>
      <c r="D1851" s="7"/>
    </row>
    <row r="1852" spans="2:4" x14ac:dyDescent="0.3">
      <c r="B1852" s="7"/>
      <c r="C1852" s="7"/>
      <c r="D1852" s="7"/>
    </row>
    <row r="1853" spans="2:4" x14ac:dyDescent="0.3">
      <c r="B1853" s="7"/>
      <c r="C1853" s="7"/>
      <c r="D1853" s="7"/>
    </row>
    <row r="1854" spans="2:4" x14ac:dyDescent="0.3">
      <c r="B1854" s="7"/>
      <c r="C1854" s="7"/>
      <c r="D1854" s="7"/>
    </row>
    <row r="1855" spans="2:4" x14ac:dyDescent="0.3">
      <c r="B1855" s="7"/>
      <c r="C1855" s="7"/>
      <c r="D1855" s="7"/>
    </row>
    <row r="1856" spans="2:4" x14ac:dyDescent="0.3">
      <c r="B1856" s="7"/>
      <c r="C1856" s="7"/>
      <c r="D1856" s="7"/>
    </row>
    <row r="1857" spans="2:4" x14ac:dyDescent="0.3">
      <c r="B1857" s="7"/>
      <c r="C1857" s="7"/>
      <c r="D1857" s="7"/>
    </row>
    <row r="1858" spans="2:4" x14ac:dyDescent="0.3">
      <c r="B1858" s="7"/>
      <c r="C1858" s="7"/>
      <c r="D1858" s="7"/>
    </row>
    <row r="1859" spans="2:4" x14ac:dyDescent="0.3">
      <c r="B1859" s="7"/>
      <c r="C1859" s="7"/>
      <c r="D1859" s="7"/>
    </row>
    <row r="1860" spans="2:4" x14ac:dyDescent="0.3">
      <c r="B1860" s="7"/>
      <c r="C1860" s="7"/>
      <c r="D1860" s="7"/>
    </row>
    <row r="1861" spans="2:4" x14ac:dyDescent="0.3">
      <c r="B1861" s="7"/>
      <c r="C1861" s="7"/>
      <c r="D1861" s="7"/>
    </row>
    <row r="1862" spans="2:4" x14ac:dyDescent="0.3">
      <c r="B1862" s="7"/>
      <c r="C1862" s="7"/>
      <c r="D1862" s="7"/>
    </row>
    <row r="1863" spans="2:4" x14ac:dyDescent="0.3">
      <c r="B1863" s="7"/>
      <c r="C1863" s="7"/>
      <c r="D1863" s="7"/>
    </row>
    <row r="1864" spans="2:4" x14ac:dyDescent="0.3">
      <c r="B1864" s="7"/>
      <c r="C1864" s="7"/>
      <c r="D1864" s="7"/>
    </row>
    <row r="1865" spans="2:4" x14ac:dyDescent="0.3">
      <c r="B1865" s="7"/>
      <c r="C1865" s="7"/>
      <c r="D1865" s="7"/>
    </row>
    <row r="1866" spans="2:4" x14ac:dyDescent="0.3">
      <c r="B1866" s="7"/>
      <c r="C1866" s="7"/>
      <c r="D1866" s="7"/>
    </row>
    <row r="1867" spans="2:4" x14ac:dyDescent="0.3">
      <c r="B1867" s="7"/>
      <c r="C1867" s="7"/>
      <c r="D1867" s="7"/>
    </row>
    <row r="1868" spans="2:4" x14ac:dyDescent="0.3">
      <c r="B1868" s="7"/>
      <c r="C1868" s="7"/>
      <c r="D1868" s="7"/>
    </row>
    <row r="1869" spans="2:4" x14ac:dyDescent="0.3">
      <c r="B1869" s="7"/>
      <c r="C1869" s="7"/>
      <c r="D1869" s="7"/>
    </row>
    <row r="1870" spans="2:4" x14ac:dyDescent="0.3">
      <c r="B1870" s="7"/>
      <c r="C1870" s="7"/>
      <c r="D1870" s="7"/>
    </row>
    <row r="1871" spans="2:4" x14ac:dyDescent="0.3">
      <c r="B1871" s="7"/>
      <c r="C1871" s="7"/>
      <c r="D1871" s="7"/>
    </row>
    <row r="1872" spans="2:4" x14ac:dyDescent="0.3">
      <c r="B1872" s="7"/>
      <c r="C1872" s="7"/>
      <c r="D1872" s="7"/>
    </row>
    <row r="1873" spans="2:4" x14ac:dyDescent="0.3">
      <c r="B1873" s="7"/>
      <c r="C1873" s="7"/>
      <c r="D1873" s="7"/>
    </row>
    <row r="1874" spans="2:4" x14ac:dyDescent="0.3">
      <c r="B1874" s="7"/>
      <c r="C1874" s="7"/>
      <c r="D1874" s="7"/>
    </row>
    <row r="1875" spans="2:4" x14ac:dyDescent="0.3">
      <c r="B1875" s="7"/>
      <c r="C1875" s="7"/>
      <c r="D1875" s="7"/>
    </row>
    <row r="1876" spans="2:4" x14ac:dyDescent="0.3">
      <c r="B1876" s="7"/>
      <c r="C1876" s="7"/>
      <c r="D1876" s="7"/>
    </row>
    <row r="1877" spans="2:4" x14ac:dyDescent="0.3">
      <c r="B1877" s="7"/>
      <c r="C1877" s="7"/>
      <c r="D1877" s="7"/>
    </row>
    <row r="1878" spans="2:4" x14ac:dyDescent="0.3">
      <c r="B1878" s="7"/>
      <c r="C1878" s="7"/>
      <c r="D1878" s="7"/>
    </row>
    <row r="1879" spans="2:4" x14ac:dyDescent="0.3">
      <c r="B1879" s="7"/>
      <c r="C1879" s="7"/>
      <c r="D1879" s="7"/>
    </row>
    <row r="1880" spans="2:4" x14ac:dyDescent="0.3">
      <c r="B1880" s="7"/>
      <c r="C1880" s="7"/>
      <c r="D1880" s="7"/>
    </row>
    <row r="1881" spans="2:4" x14ac:dyDescent="0.3">
      <c r="B1881" s="7"/>
      <c r="C1881" s="7"/>
      <c r="D1881" s="7"/>
    </row>
    <row r="1882" spans="2:4" x14ac:dyDescent="0.3">
      <c r="B1882" s="7"/>
      <c r="C1882" s="7"/>
      <c r="D1882" s="7"/>
    </row>
    <row r="1883" spans="2:4" x14ac:dyDescent="0.3">
      <c r="B1883" s="7"/>
      <c r="C1883" s="7"/>
      <c r="D1883" s="7"/>
    </row>
    <row r="1884" spans="2:4" x14ac:dyDescent="0.3">
      <c r="B1884" s="7"/>
      <c r="C1884" s="7"/>
      <c r="D1884" s="7"/>
    </row>
    <row r="1885" spans="2:4" x14ac:dyDescent="0.3">
      <c r="B1885" s="7"/>
      <c r="C1885" s="7"/>
      <c r="D1885" s="7"/>
    </row>
    <row r="1886" spans="2:4" x14ac:dyDescent="0.3">
      <c r="B1886" s="7"/>
      <c r="C1886" s="7"/>
      <c r="D1886" s="7"/>
    </row>
    <row r="1887" spans="2:4" x14ac:dyDescent="0.3">
      <c r="B1887" s="7"/>
      <c r="C1887" s="7"/>
      <c r="D1887" s="7"/>
    </row>
    <row r="1888" spans="2:4" x14ac:dyDescent="0.3">
      <c r="B1888" s="7"/>
      <c r="C1888" s="7"/>
      <c r="D1888" s="7"/>
    </row>
    <row r="1889" spans="2:4" x14ac:dyDescent="0.3">
      <c r="B1889" s="7"/>
      <c r="C1889" s="7"/>
      <c r="D1889" s="7"/>
    </row>
    <row r="1890" spans="2:4" x14ac:dyDescent="0.3">
      <c r="B1890" s="7"/>
      <c r="C1890" s="7"/>
      <c r="D1890" s="7"/>
    </row>
    <row r="1891" spans="2:4" x14ac:dyDescent="0.3">
      <c r="B1891" s="7"/>
      <c r="C1891" s="7"/>
      <c r="D1891" s="7"/>
    </row>
    <row r="1892" spans="2:4" x14ac:dyDescent="0.3">
      <c r="B1892" s="7"/>
      <c r="C1892" s="7"/>
      <c r="D1892" s="7"/>
    </row>
    <row r="1893" spans="2:4" x14ac:dyDescent="0.3">
      <c r="B1893" s="7"/>
      <c r="C1893" s="7"/>
      <c r="D1893" s="7"/>
    </row>
    <row r="1894" spans="2:4" x14ac:dyDescent="0.3">
      <c r="B1894" s="7"/>
      <c r="C1894" s="7"/>
      <c r="D1894" s="7"/>
    </row>
    <row r="1895" spans="2:4" x14ac:dyDescent="0.3">
      <c r="B1895" s="7"/>
      <c r="C1895" s="7"/>
      <c r="D1895" s="7"/>
    </row>
    <row r="1896" spans="2:4" x14ac:dyDescent="0.3">
      <c r="B1896" s="7"/>
      <c r="C1896" s="7"/>
      <c r="D1896" s="7"/>
    </row>
    <row r="1897" spans="2:4" x14ac:dyDescent="0.3">
      <c r="B1897" s="7"/>
      <c r="C1897" s="7"/>
      <c r="D1897" s="7"/>
    </row>
    <row r="1898" spans="2:4" x14ac:dyDescent="0.3">
      <c r="B1898" s="7"/>
      <c r="C1898" s="7"/>
      <c r="D1898" s="7"/>
    </row>
    <row r="1899" spans="2:4" x14ac:dyDescent="0.3">
      <c r="B1899" s="7"/>
      <c r="C1899" s="7"/>
      <c r="D1899" s="7"/>
    </row>
    <row r="1900" spans="2:4" x14ac:dyDescent="0.3">
      <c r="B1900" s="7"/>
      <c r="C1900" s="7"/>
      <c r="D1900" s="7"/>
    </row>
    <row r="1901" spans="2:4" x14ac:dyDescent="0.3">
      <c r="B1901" s="7"/>
      <c r="C1901" s="7"/>
      <c r="D1901" s="7"/>
    </row>
    <row r="1902" spans="2:4" x14ac:dyDescent="0.3">
      <c r="B1902" s="7"/>
      <c r="C1902" s="7"/>
      <c r="D1902" s="7"/>
    </row>
    <row r="1903" spans="2:4" x14ac:dyDescent="0.3">
      <c r="B1903" s="7"/>
      <c r="C1903" s="7"/>
      <c r="D1903" s="7"/>
    </row>
    <row r="1904" spans="2:4" x14ac:dyDescent="0.3">
      <c r="B1904" s="7"/>
      <c r="C1904" s="7"/>
      <c r="D1904" s="7"/>
    </row>
    <row r="1905" spans="2:4" x14ac:dyDescent="0.3">
      <c r="B1905" s="7"/>
      <c r="C1905" s="7"/>
      <c r="D1905" s="7"/>
    </row>
    <row r="1906" spans="2:4" x14ac:dyDescent="0.3">
      <c r="B1906" s="7"/>
      <c r="C1906" s="7"/>
      <c r="D1906" s="7"/>
    </row>
    <row r="1907" spans="2:4" x14ac:dyDescent="0.3">
      <c r="B1907" s="7"/>
      <c r="C1907" s="7"/>
      <c r="D1907" s="7"/>
    </row>
    <row r="1908" spans="2:4" x14ac:dyDescent="0.3">
      <c r="B1908" s="7"/>
      <c r="C1908" s="7"/>
      <c r="D1908" s="7"/>
    </row>
    <row r="1909" spans="2:4" x14ac:dyDescent="0.3">
      <c r="B1909" s="7"/>
      <c r="C1909" s="7"/>
      <c r="D1909" s="7"/>
    </row>
    <row r="1910" spans="2:4" x14ac:dyDescent="0.3">
      <c r="B1910" s="7"/>
      <c r="C1910" s="7"/>
      <c r="D1910" s="7"/>
    </row>
    <row r="1911" spans="2:4" x14ac:dyDescent="0.3">
      <c r="B1911" s="7"/>
      <c r="C1911" s="7"/>
      <c r="D1911" s="7"/>
    </row>
    <row r="1912" spans="2:4" x14ac:dyDescent="0.3">
      <c r="B1912" s="7"/>
      <c r="C1912" s="7"/>
      <c r="D1912" s="7"/>
    </row>
    <row r="1913" spans="2:4" x14ac:dyDescent="0.3">
      <c r="B1913" s="7"/>
      <c r="C1913" s="7"/>
      <c r="D1913" s="7"/>
    </row>
    <row r="1914" spans="2:4" x14ac:dyDescent="0.3">
      <c r="B1914" s="7"/>
      <c r="C1914" s="7"/>
      <c r="D1914" s="7"/>
    </row>
    <row r="1915" spans="2:4" x14ac:dyDescent="0.3">
      <c r="B1915" s="7"/>
      <c r="C1915" s="7"/>
      <c r="D1915" s="7"/>
    </row>
    <row r="1916" spans="2:4" x14ac:dyDescent="0.3">
      <c r="B1916" s="7"/>
      <c r="C1916" s="7"/>
      <c r="D1916" s="7"/>
    </row>
    <row r="1917" spans="2:4" x14ac:dyDescent="0.3">
      <c r="B1917" s="7"/>
      <c r="C1917" s="7"/>
      <c r="D1917" s="7"/>
    </row>
    <row r="1918" spans="2:4" x14ac:dyDescent="0.3">
      <c r="B1918" s="7"/>
      <c r="C1918" s="7"/>
      <c r="D1918" s="7"/>
    </row>
    <row r="1919" spans="2:4" x14ac:dyDescent="0.3">
      <c r="B1919" s="7"/>
      <c r="C1919" s="7"/>
      <c r="D1919" s="7"/>
    </row>
    <row r="1920" spans="2:4" x14ac:dyDescent="0.3">
      <c r="B1920" s="7"/>
      <c r="C1920" s="7"/>
      <c r="D1920" s="7"/>
    </row>
    <row r="1921" spans="2:4" x14ac:dyDescent="0.3">
      <c r="B1921" s="7"/>
      <c r="C1921" s="7"/>
      <c r="D1921" s="7"/>
    </row>
    <row r="1922" spans="2:4" x14ac:dyDescent="0.3">
      <c r="B1922" s="7"/>
      <c r="C1922" s="7"/>
      <c r="D1922" s="7"/>
    </row>
    <row r="1923" spans="2:4" x14ac:dyDescent="0.3">
      <c r="B1923" s="7"/>
      <c r="C1923" s="7"/>
      <c r="D1923" s="7"/>
    </row>
    <row r="1924" spans="2:4" x14ac:dyDescent="0.3">
      <c r="B1924" s="7"/>
      <c r="C1924" s="7"/>
      <c r="D1924" s="7"/>
    </row>
    <row r="1925" spans="2:4" x14ac:dyDescent="0.3">
      <c r="B1925" s="7"/>
      <c r="C1925" s="7"/>
      <c r="D1925" s="7"/>
    </row>
    <row r="1926" spans="2:4" x14ac:dyDescent="0.3">
      <c r="B1926" s="7"/>
      <c r="C1926" s="7"/>
      <c r="D1926" s="7"/>
    </row>
    <row r="1927" spans="2:4" x14ac:dyDescent="0.3">
      <c r="B1927" s="7"/>
      <c r="C1927" s="7"/>
      <c r="D1927" s="7"/>
    </row>
    <row r="1928" spans="2:4" x14ac:dyDescent="0.3">
      <c r="B1928" s="7"/>
      <c r="C1928" s="7"/>
      <c r="D1928" s="7"/>
    </row>
    <row r="1929" spans="2:4" x14ac:dyDescent="0.3">
      <c r="B1929" s="7"/>
      <c r="C1929" s="7"/>
      <c r="D1929" s="7"/>
    </row>
    <row r="1930" spans="2:4" x14ac:dyDescent="0.3">
      <c r="B1930" s="7"/>
      <c r="C1930" s="7"/>
      <c r="D1930" s="7"/>
    </row>
    <row r="1931" spans="2:4" x14ac:dyDescent="0.3">
      <c r="B1931" s="7"/>
      <c r="C1931" s="7"/>
      <c r="D1931" s="7"/>
    </row>
    <row r="1932" spans="2:4" x14ac:dyDescent="0.3">
      <c r="B1932" s="7"/>
      <c r="C1932" s="7"/>
      <c r="D1932" s="7"/>
    </row>
    <row r="1933" spans="2:4" x14ac:dyDescent="0.3">
      <c r="B1933" s="7"/>
      <c r="C1933" s="7"/>
      <c r="D1933" s="7"/>
    </row>
    <row r="1934" spans="2:4" x14ac:dyDescent="0.3">
      <c r="B1934" s="7"/>
      <c r="C1934" s="7"/>
      <c r="D1934" s="7"/>
    </row>
    <row r="1935" spans="2:4" x14ac:dyDescent="0.3">
      <c r="B1935" s="7"/>
      <c r="C1935" s="7"/>
      <c r="D1935" s="7"/>
    </row>
    <row r="1936" spans="2:4" x14ac:dyDescent="0.3">
      <c r="B1936" s="7"/>
      <c r="C1936" s="7"/>
      <c r="D1936" s="7"/>
    </row>
    <row r="1937" spans="2:4" x14ac:dyDescent="0.3">
      <c r="B1937" s="7"/>
      <c r="C1937" s="7"/>
      <c r="D1937" s="7"/>
    </row>
    <row r="1938" spans="2:4" x14ac:dyDescent="0.3">
      <c r="B1938" s="7"/>
      <c r="C1938" s="7"/>
      <c r="D1938" s="7"/>
    </row>
    <row r="1939" spans="2:4" x14ac:dyDescent="0.3">
      <c r="B1939" s="7"/>
      <c r="C1939" s="7"/>
      <c r="D1939" s="7"/>
    </row>
    <row r="1940" spans="2:4" x14ac:dyDescent="0.3">
      <c r="B1940" s="7"/>
      <c r="C1940" s="7"/>
      <c r="D1940" s="7"/>
    </row>
    <row r="1941" spans="2:4" x14ac:dyDescent="0.3">
      <c r="B1941" s="7"/>
      <c r="C1941" s="7"/>
      <c r="D1941" s="7"/>
    </row>
    <row r="1942" spans="2:4" x14ac:dyDescent="0.3">
      <c r="B1942" s="7"/>
      <c r="C1942" s="7"/>
      <c r="D1942" s="7"/>
    </row>
    <row r="1943" spans="2:4" x14ac:dyDescent="0.3">
      <c r="B1943" s="7"/>
      <c r="C1943" s="7"/>
      <c r="D1943" s="7"/>
    </row>
    <row r="1944" spans="2:4" x14ac:dyDescent="0.3">
      <c r="B1944" s="7"/>
      <c r="C1944" s="7"/>
      <c r="D1944" s="7"/>
    </row>
    <row r="1945" spans="2:4" x14ac:dyDescent="0.3">
      <c r="B1945" s="7"/>
      <c r="C1945" s="7"/>
      <c r="D1945" s="7"/>
    </row>
    <row r="1946" spans="2:4" x14ac:dyDescent="0.3">
      <c r="B1946" s="7"/>
      <c r="C1946" s="7"/>
      <c r="D1946" s="7"/>
    </row>
    <row r="1947" spans="2:4" x14ac:dyDescent="0.3">
      <c r="B1947" s="7"/>
      <c r="C1947" s="7"/>
      <c r="D1947" s="7"/>
    </row>
    <row r="1948" spans="2:4" x14ac:dyDescent="0.3">
      <c r="B1948" s="7"/>
      <c r="C1948" s="7"/>
      <c r="D1948" s="7"/>
    </row>
    <row r="1949" spans="2:4" x14ac:dyDescent="0.3">
      <c r="B1949" s="7"/>
      <c r="C1949" s="7"/>
      <c r="D1949" s="7"/>
    </row>
    <row r="1950" spans="2:4" x14ac:dyDescent="0.3">
      <c r="B1950" s="7"/>
      <c r="C1950" s="7"/>
      <c r="D1950" s="7"/>
    </row>
    <row r="1951" spans="2:4" x14ac:dyDescent="0.3">
      <c r="B1951" s="7"/>
      <c r="C1951" s="7"/>
      <c r="D1951" s="7"/>
    </row>
    <row r="1952" spans="2:4" x14ac:dyDescent="0.3">
      <c r="B1952" s="7"/>
      <c r="C1952" s="7"/>
      <c r="D1952" s="7"/>
    </row>
    <row r="1953" spans="2:4" x14ac:dyDescent="0.3">
      <c r="B1953" s="7"/>
      <c r="C1953" s="7"/>
      <c r="D1953" s="7"/>
    </row>
    <row r="1954" spans="2:4" x14ac:dyDescent="0.3">
      <c r="B1954" s="7"/>
      <c r="C1954" s="7"/>
      <c r="D1954" s="7"/>
    </row>
    <row r="1955" spans="2:4" x14ac:dyDescent="0.3">
      <c r="B1955" s="7"/>
      <c r="C1955" s="7"/>
      <c r="D1955" s="7"/>
    </row>
    <row r="1956" spans="2:4" x14ac:dyDescent="0.3">
      <c r="B1956" s="7"/>
      <c r="C1956" s="7"/>
      <c r="D1956" s="7"/>
    </row>
    <row r="1957" spans="2:4" x14ac:dyDescent="0.3">
      <c r="B1957" s="7"/>
      <c r="C1957" s="7"/>
      <c r="D1957" s="7"/>
    </row>
    <row r="1958" spans="2:4" x14ac:dyDescent="0.3">
      <c r="B1958" s="7"/>
      <c r="C1958" s="7"/>
      <c r="D1958" s="7"/>
    </row>
    <row r="1959" spans="2:4" x14ac:dyDescent="0.3">
      <c r="B1959" s="7"/>
      <c r="C1959" s="7"/>
      <c r="D1959" s="7"/>
    </row>
    <row r="1960" spans="2:4" x14ac:dyDescent="0.3">
      <c r="B1960" s="7"/>
      <c r="C1960" s="7"/>
      <c r="D1960" s="7"/>
    </row>
    <row r="1961" spans="2:4" x14ac:dyDescent="0.3">
      <c r="B1961" s="7"/>
      <c r="C1961" s="7"/>
      <c r="D1961" s="7"/>
    </row>
    <row r="1962" spans="2:4" x14ac:dyDescent="0.3">
      <c r="B1962" s="7"/>
      <c r="C1962" s="7"/>
      <c r="D1962" s="7"/>
    </row>
    <row r="1963" spans="2:4" x14ac:dyDescent="0.3">
      <c r="B1963" s="7"/>
      <c r="C1963" s="7"/>
      <c r="D1963" s="7"/>
    </row>
    <row r="1964" spans="2:4" x14ac:dyDescent="0.3">
      <c r="B1964" s="7"/>
      <c r="C1964" s="7"/>
      <c r="D1964" s="7"/>
    </row>
    <row r="1965" spans="2:4" x14ac:dyDescent="0.3">
      <c r="B1965" s="7"/>
      <c r="C1965" s="7"/>
      <c r="D1965" s="7"/>
    </row>
    <row r="1966" spans="2:4" x14ac:dyDescent="0.3">
      <c r="B1966" s="7"/>
      <c r="C1966" s="7"/>
      <c r="D1966" s="7"/>
    </row>
    <row r="1967" spans="2:4" x14ac:dyDescent="0.3">
      <c r="B1967" s="7"/>
      <c r="C1967" s="7"/>
      <c r="D1967" s="7"/>
    </row>
    <row r="1968" spans="2:4" x14ac:dyDescent="0.3">
      <c r="B1968" s="7"/>
      <c r="C1968" s="7"/>
      <c r="D1968" s="7"/>
    </row>
    <row r="1969" spans="2:4" x14ac:dyDescent="0.3">
      <c r="B1969" s="7"/>
      <c r="C1969" s="7"/>
      <c r="D1969" s="7"/>
    </row>
    <row r="1970" spans="2:4" x14ac:dyDescent="0.3">
      <c r="B1970" s="7"/>
      <c r="C1970" s="7"/>
      <c r="D1970" s="7"/>
    </row>
    <row r="1971" spans="2:4" x14ac:dyDescent="0.3">
      <c r="B1971" s="7"/>
      <c r="C1971" s="7"/>
      <c r="D1971" s="7"/>
    </row>
    <row r="1972" spans="2:4" x14ac:dyDescent="0.3">
      <c r="B1972" s="7"/>
      <c r="C1972" s="7"/>
      <c r="D1972" s="7"/>
    </row>
    <row r="1973" spans="2:4" x14ac:dyDescent="0.3">
      <c r="B1973" s="7"/>
      <c r="C1973" s="7"/>
      <c r="D1973" s="7"/>
    </row>
    <row r="1974" spans="2:4" x14ac:dyDescent="0.3">
      <c r="B1974" s="7"/>
      <c r="C1974" s="7"/>
      <c r="D1974" s="7"/>
    </row>
    <row r="1975" spans="2:4" x14ac:dyDescent="0.3">
      <c r="B1975" s="7"/>
      <c r="C1975" s="7"/>
      <c r="D1975" s="7"/>
    </row>
    <row r="1976" spans="2:4" x14ac:dyDescent="0.3">
      <c r="B1976" s="7"/>
      <c r="C1976" s="7"/>
      <c r="D1976" s="7"/>
    </row>
    <row r="1977" spans="2:4" x14ac:dyDescent="0.3">
      <c r="B1977" s="7"/>
      <c r="C1977" s="7"/>
      <c r="D1977" s="7"/>
    </row>
    <row r="1978" spans="2:4" x14ac:dyDescent="0.3">
      <c r="B1978" s="7"/>
      <c r="C1978" s="7"/>
      <c r="D1978" s="7"/>
    </row>
    <row r="1979" spans="2:4" x14ac:dyDescent="0.3">
      <c r="B1979" s="7"/>
      <c r="C1979" s="7"/>
      <c r="D1979" s="7"/>
    </row>
    <row r="1980" spans="2:4" x14ac:dyDescent="0.3">
      <c r="B1980" s="7"/>
      <c r="C1980" s="7"/>
      <c r="D1980" s="7"/>
    </row>
    <row r="1981" spans="2:4" x14ac:dyDescent="0.3">
      <c r="B1981" s="7"/>
      <c r="C1981" s="7"/>
      <c r="D1981" s="7"/>
    </row>
    <row r="1982" spans="2:4" x14ac:dyDescent="0.3">
      <c r="B1982" s="7"/>
      <c r="C1982" s="7"/>
      <c r="D1982" s="7"/>
    </row>
    <row r="1983" spans="2:4" x14ac:dyDescent="0.3">
      <c r="B1983" s="7"/>
      <c r="C1983" s="7"/>
      <c r="D1983" s="7"/>
    </row>
    <row r="1984" spans="2:4" x14ac:dyDescent="0.3">
      <c r="B1984" s="7"/>
      <c r="C1984" s="7"/>
      <c r="D1984" s="7"/>
    </row>
    <row r="1985" spans="2:4" x14ac:dyDescent="0.3">
      <c r="B1985" s="7"/>
      <c r="C1985" s="7"/>
      <c r="D1985" s="7"/>
    </row>
    <row r="1986" spans="2:4" x14ac:dyDescent="0.3">
      <c r="B1986" s="7"/>
      <c r="C1986" s="7"/>
      <c r="D1986" s="7"/>
    </row>
    <row r="1987" spans="2:4" x14ac:dyDescent="0.3">
      <c r="B1987" s="7"/>
      <c r="C1987" s="7"/>
      <c r="D1987" s="7"/>
    </row>
    <row r="1988" spans="2:4" x14ac:dyDescent="0.3">
      <c r="B1988" s="7"/>
      <c r="C1988" s="7"/>
      <c r="D1988" s="7"/>
    </row>
    <row r="1989" spans="2:4" x14ac:dyDescent="0.3">
      <c r="B1989" s="7"/>
      <c r="C1989" s="7"/>
      <c r="D1989" s="7"/>
    </row>
    <row r="1990" spans="2:4" x14ac:dyDescent="0.3">
      <c r="B1990" s="7"/>
      <c r="C1990" s="7"/>
      <c r="D1990" s="7"/>
    </row>
    <row r="1991" spans="2:4" x14ac:dyDescent="0.3">
      <c r="B1991" s="7"/>
      <c r="C1991" s="7"/>
      <c r="D1991" s="7"/>
    </row>
    <row r="1992" spans="2:4" x14ac:dyDescent="0.3">
      <c r="B1992" s="7"/>
      <c r="C1992" s="7"/>
      <c r="D1992" s="7"/>
    </row>
    <row r="1993" spans="2:4" x14ac:dyDescent="0.3">
      <c r="B1993" s="7"/>
      <c r="C1993" s="7"/>
      <c r="D1993" s="7"/>
    </row>
    <row r="1994" spans="2:4" x14ac:dyDescent="0.3">
      <c r="B1994" s="7"/>
      <c r="C1994" s="7"/>
      <c r="D1994" s="7"/>
    </row>
    <row r="1995" spans="2:4" x14ac:dyDescent="0.3">
      <c r="B1995" s="7"/>
      <c r="C1995" s="7"/>
      <c r="D1995" s="7"/>
    </row>
    <row r="1996" spans="2:4" x14ac:dyDescent="0.3">
      <c r="B1996" s="7"/>
      <c r="C1996" s="7"/>
      <c r="D1996" s="7"/>
    </row>
    <row r="1997" spans="2:4" x14ac:dyDescent="0.3">
      <c r="B1997" s="7"/>
      <c r="C1997" s="7"/>
      <c r="D1997" s="7"/>
    </row>
    <row r="1998" spans="2:4" x14ac:dyDescent="0.3">
      <c r="B1998" s="7"/>
      <c r="C1998" s="7"/>
      <c r="D1998" s="7"/>
    </row>
    <row r="1999" spans="2:4" x14ac:dyDescent="0.3">
      <c r="B1999" s="7"/>
      <c r="C1999" s="7"/>
      <c r="D1999" s="7"/>
    </row>
    <row r="2000" spans="2:4" x14ac:dyDescent="0.3">
      <c r="B2000" s="7"/>
      <c r="C2000" s="7"/>
      <c r="D2000" s="7"/>
    </row>
    <row r="2001" spans="2:4" x14ac:dyDescent="0.3">
      <c r="B2001" s="7"/>
      <c r="C2001" s="7"/>
      <c r="D2001" s="7"/>
    </row>
    <row r="2002" spans="2:4" x14ac:dyDescent="0.3">
      <c r="B2002" s="7"/>
      <c r="C2002" s="7"/>
      <c r="D2002" s="7"/>
    </row>
    <row r="2003" spans="2:4" x14ac:dyDescent="0.3">
      <c r="B2003" s="7"/>
      <c r="C2003" s="7"/>
      <c r="D2003" s="7"/>
    </row>
    <row r="2004" spans="2:4" x14ac:dyDescent="0.3">
      <c r="B2004" s="7"/>
      <c r="C2004" s="7"/>
      <c r="D2004" s="7"/>
    </row>
    <row r="2005" spans="2:4" x14ac:dyDescent="0.3">
      <c r="B2005" s="7"/>
      <c r="C2005" s="7"/>
      <c r="D2005" s="7"/>
    </row>
    <row r="2006" spans="2:4" x14ac:dyDescent="0.3">
      <c r="B2006" s="7"/>
      <c r="C2006" s="7"/>
      <c r="D2006" s="7"/>
    </row>
    <row r="2007" spans="2:4" x14ac:dyDescent="0.3">
      <c r="B2007" s="7"/>
      <c r="C2007" s="7"/>
      <c r="D2007" s="7"/>
    </row>
    <row r="2008" spans="2:4" x14ac:dyDescent="0.3">
      <c r="B2008" s="7"/>
      <c r="C2008" s="7"/>
      <c r="D2008" s="7"/>
    </row>
    <row r="2009" spans="2:4" x14ac:dyDescent="0.3">
      <c r="B2009" s="7"/>
      <c r="C2009" s="7"/>
      <c r="D2009" s="7"/>
    </row>
    <row r="2010" spans="2:4" x14ac:dyDescent="0.3">
      <c r="B2010" s="7"/>
      <c r="C2010" s="7"/>
      <c r="D2010" s="7"/>
    </row>
    <row r="2011" spans="2:4" x14ac:dyDescent="0.3">
      <c r="B2011" s="7"/>
      <c r="C2011" s="7"/>
      <c r="D2011" s="7"/>
    </row>
    <row r="2012" spans="2:4" x14ac:dyDescent="0.3">
      <c r="B2012" s="7"/>
      <c r="C2012" s="7"/>
      <c r="D2012" s="7"/>
    </row>
    <row r="2013" spans="2:4" x14ac:dyDescent="0.3">
      <c r="B2013" s="7"/>
      <c r="C2013" s="7"/>
      <c r="D2013" s="7"/>
    </row>
    <row r="2014" spans="2:4" x14ac:dyDescent="0.3">
      <c r="B2014" s="7"/>
      <c r="C2014" s="7"/>
      <c r="D2014" s="7"/>
    </row>
    <row r="2015" spans="2:4" x14ac:dyDescent="0.3">
      <c r="B2015" s="7"/>
      <c r="C2015" s="7"/>
      <c r="D2015" s="7"/>
    </row>
    <row r="2016" spans="2:4" x14ac:dyDescent="0.3">
      <c r="B2016" s="7"/>
      <c r="C2016" s="7"/>
      <c r="D2016" s="7"/>
    </row>
    <row r="2017" spans="2:4" x14ac:dyDescent="0.3">
      <c r="B2017" s="7"/>
      <c r="C2017" s="7"/>
      <c r="D2017" s="7"/>
    </row>
    <row r="2018" spans="2:4" x14ac:dyDescent="0.3">
      <c r="B2018" s="7"/>
      <c r="C2018" s="7"/>
      <c r="D2018" s="7"/>
    </row>
    <row r="2019" spans="2:4" x14ac:dyDescent="0.3">
      <c r="B2019" s="7"/>
      <c r="C2019" s="7"/>
      <c r="D2019" s="7"/>
    </row>
    <row r="2020" spans="2:4" x14ac:dyDescent="0.3">
      <c r="B2020" s="7"/>
      <c r="C2020" s="7"/>
      <c r="D2020" s="7"/>
    </row>
    <row r="2021" spans="2:4" x14ac:dyDescent="0.3">
      <c r="B2021" s="7"/>
      <c r="C2021" s="7"/>
      <c r="D2021" s="7"/>
    </row>
    <row r="2022" spans="2:4" x14ac:dyDescent="0.3">
      <c r="B2022" s="7"/>
      <c r="C2022" s="7"/>
      <c r="D2022" s="7"/>
    </row>
    <row r="2023" spans="2:4" x14ac:dyDescent="0.3">
      <c r="B2023" s="7"/>
      <c r="C2023" s="7"/>
      <c r="D2023" s="7"/>
    </row>
    <row r="2024" spans="2:4" x14ac:dyDescent="0.3">
      <c r="B2024" s="7"/>
      <c r="C2024" s="7"/>
      <c r="D2024" s="7"/>
    </row>
    <row r="2025" spans="2:4" x14ac:dyDescent="0.3">
      <c r="B2025" s="7"/>
      <c r="C2025" s="7"/>
      <c r="D2025" s="7"/>
    </row>
    <row r="2026" spans="2:4" x14ac:dyDescent="0.3">
      <c r="B2026" s="7"/>
      <c r="C2026" s="7"/>
      <c r="D2026" s="7"/>
    </row>
    <row r="2027" spans="2:4" x14ac:dyDescent="0.3">
      <c r="B2027" s="7"/>
      <c r="C2027" s="7"/>
      <c r="D2027" s="7"/>
    </row>
    <row r="2028" spans="2:4" x14ac:dyDescent="0.3">
      <c r="B2028" s="7"/>
      <c r="C2028" s="7"/>
      <c r="D2028" s="7"/>
    </row>
    <row r="2029" spans="2:4" x14ac:dyDescent="0.3">
      <c r="B2029" s="7"/>
      <c r="C2029" s="7"/>
      <c r="D2029" s="7"/>
    </row>
    <row r="2030" spans="2:4" x14ac:dyDescent="0.3">
      <c r="B2030" s="7"/>
      <c r="C2030" s="7"/>
      <c r="D2030" s="7"/>
    </row>
    <row r="2031" spans="2:4" x14ac:dyDescent="0.3">
      <c r="B2031" s="7"/>
      <c r="C2031" s="7"/>
      <c r="D2031" s="7"/>
    </row>
    <row r="2032" spans="2:4" x14ac:dyDescent="0.3">
      <c r="B2032" s="7"/>
      <c r="C2032" s="7"/>
      <c r="D2032" s="7"/>
    </row>
    <row r="2033" spans="2:4" x14ac:dyDescent="0.3">
      <c r="B2033" s="7"/>
      <c r="C2033" s="7"/>
      <c r="D2033" s="7"/>
    </row>
    <row r="2034" spans="2:4" x14ac:dyDescent="0.3">
      <c r="B2034" s="7"/>
      <c r="C2034" s="7"/>
      <c r="D2034" s="7"/>
    </row>
    <row r="2035" spans="2:4" x14ac:dyDescent="0.3">
      <c r="B2035" s="7"/>
      <c r="C2035" s="7"/>
      <c r="D2035" s="7"/>
    </row>
    <row r="2036" spans="2:4" x14ac:dyDescent="0.3">
      <c r="B2036" s="7"/>
      <c r="C2036" s="7"/>
      <c r="D2036" s="7"/>
    </row>
    <row r="2037" spans="2:4" x14ac:dyDescent="0.3">
      <c r="B2037" s="7"/>
      <c r="C2037" s="7"/>
      <c r="D2037" s="7"/>
    </row>
    <row r="2038" spans="2:4" x14ac:dyDescent="0.3">
      <c r="B2038" s="7"/>
      <c r="C2038" s="7"/>
      <c r="D2038" s="7"/>
    </row>
    <row r="2039" spans="2:4" x14ac:dyDescent="0.3">
      <c r="B2039" s="7"/>
      <c r="C2039" s="7"/>
      <c r="D2039" s="7"/>
    </row>
    <row r="2040" spans="2:4" x14ac:dyDescent="0.3">
      <c r="B2040" s="7"/>
      <c r="C2040" s="7"/>
      <c r="D2040" s="7"/>
    </row>
    <row r="2041" spans="2:4" x14ac:dyDescent="0.3">
      <c r="B2041" s="7"/>
      <c r="C2041" s="7"/>
      <c r="D2041" s="7"/>
    </row>
    <row r="2042" spans="2:4" x14ac:dyDescent="0.3">
      <c r="B2042" s="7"/>
      <c r="C2042" s="7"/>
      <c r="D2042" s="7"/>
    </row>
    <row r="2043" spans="2:4" x14ac:dyDescent="0.3">
      <c r="B2043" s="7"/>
      <c r="C2043" s="7"/>
      <c r="D2043" s="7"/>
    </row>
    <row r="2044" spans="2:4" x14ac:dyDescent="0.3">
      <c r="B2044" s="7"/>
      <c r="C2044" s="7"/>
      <c r="D2044" s="7"/>
    </row>
    <row r="2045" spans="2:4" x14ac:dyDescent="0.3">
      <c r="B2045" s="7"/>
      <c r="C2045" s="7"/>
      <c r="D2045" s="7"/>
    </row>
    <row r="2046" spans="2:4" x14ac:dyDescent="0.3">
      <c r="B2046" s="7"/>
      <c r="C2046" s="7"/>
      <c r="D2046" s="7"/>
    </row>
    <row r="2047" spans="2:4" x14ac:dyDescent="0.3">
      <c r="B2047" s="7"/>
      <c r="C2047" s="7"/>
      <c r="D2047" s="7"/>
    </row>
    <row r="2048" spans="2:4" x14ac:dyDescent="0.3">
      <c r="B2048" s="7"/>
      <c r="C2048" s="7"/>
      <c r="D2048" s="7"/>
    </row>
    <row r="2049" spans="2:4" x14ac:dyDescent="0.3">
      <c r="B2049" s="7"/>
      <c r="C2049" s="7"/>
      <c r="D2049" s="7"/>
    </row>
    <row r="2050" spans="2:4" x14ac:dyDescent="0.3">
      <c r="B2050" s="7"/>
      <c r="C2050" s="7"/>
      <c r="D2050" s="7"/>
    </row>
    <row r="2051" spans="2:4" x14ac:dyDescent="0.3">
      <c r="B2051" s="7"/>
      <c r="C2051" s="7"/>
      <c r="D2051" s="7"/>
    </row>
    <row r="2052" spans="2:4" x14ac:dyDescent="0.3">
      <c r="B2052" s="7"/>
      <c r="C2052" s="7"/>
      <c r="D2052" s="7"/>
    </row>
    <row r="2053" spans="2:4" x14ac:dyDescent="0.3">
      <c r="B2053" s="7"/>
      <c r="C2053" s="7"/>
      <c r="D2053" s="7"/>
    </row>
    <row r="2054" spans="2:4" x14ac:dyDescent="0.3">
      <c r="B2054" s="7"/>
      <c r="C2054" s="7"/>
      <c r="D2054" s="7"/>
    </row>
    <row r="2055" spans="2:4" x14ac:dyDescent="0.3">
      <c r="B2055" s="7"/>
      <c r="C2055" s="7"/>
      <c r="D2055" s="7"/>
    </row>
    <row r="2056" spans="2:4" x14ac:dyDescent="0.3">
      <c r="B2056" s="7"/>
      <c r="C2056" s="7"/>
      <c r="D2056" s="7"/>
    </row>
    <row r="2057" spans="2:4" x14ac:dyDescent="0.3">
      <c r="B2057" s="7"/>
      <c r="C2057" s="7"/>
      <c r="D2057" s="7"/>
    </row>
    <row r="2058" spans="2:4" x14ac:dyDescent="0.3">
      <c r="B2058" s="7"/>
      <c r="C2058" s="7"/>
      <c r="D2058" s="7"/>
    </row>
    <row r="2059" spans="2:4" x14ac:dyDescent="0.3">
      <c r="B2059" s="7"/>
      <c r="C2059" s="7"/>
      <c r="D2059" s="7"/>
    </row>
    <row r="2060" spans="2:4" x14ac:dyDescent="0.3">
      <c r="B2060" s="7"/>
      <c r="C2060" s="7"/>
      <c r="D2060" s="7"/>
    </row>
    <row r="2061" spans="2:4" x14ac:dyDescent="0.3">
      <c r="B2061" s="7"/>
      <c r="C2061" s="7"/>
      <c r="D2061" s="7"/>
    </row>
    <row r="2062" spans="2:4" x14ac:dyDescent="0.3">
      <c r="B2062" s="7"/>
      <c r="C2062" s="7"/>
      <c r="D2062" s="7"/>
    </row>
    <row r="2063" spans="2:4" x14ac:dyDescent="0.3">
      <c r="B2063" s="7"/>
      <c r="C2063" s="7"/>
      <c r="D2063" s="7"/>
    </row>
    <row r="2064" spans="2:4" x14ac:dyDescent="0.3">
      <c r="B2064" s="7"/>
      <c r="C2064" s="7"/>
      <c r="D2064" s="7"/>
    </row>
    <row r="2065" spans="2:4" x14ac:dyDescent="0.3">
      <c r="B2065" s="7"/>
      <c r="C2065" s="7"/>
      <c r="D2065" s="7"/>
    </row>
    <row r="2066" spans="2:4" x14ac:dyDescent="0.3">
      <c r="B2066" s="7"/>
      <c r="C2066" s="7"/>
      <c r="D2066" s="7"/>
    </row>
    <row r="2067" spans="2:4" x14ac:dyDescent="0.3">
      <c r="B2067" s="7"/>
      <c r="C2067" s="7"/>
      <c r="D2067" s="7"/>
    </row>
    <row r="2068" spans="2:4" x14ac:dyDescent="0.3">
      <c r="B2068" s="7"/>
      <c r="C2068" s="7"/>
      <c r="D2068" s="7"/>
    </row>
    <row r="2069" spans="2:4" x14ac:dyDescent="0.3">
      <c r="B2069" s="7"/>
      <c r="C2069" s="7"/>
      <c r="D2069" s="7"/>
    </row>
    <row r="2070" spans="2:4" x14ac:dyDescent="0.3">
      <c r="B2070" s="7"/>
      <c r="C2070" s="7"/>
      <c r="D2070" s="7"/>
    </row>
    <row r="2071" spans="2:4" x14ac:dyDescent="0.3">
      <c r="B2071" s="7"/>
      <c r="C2071" s="7"/>
      <c r="D2071" s="7"/>
    </row>
    <row r="2072" spans="2:4" x14ac:dyDescent="0.3">
      <c r="B2072" s="7"/>
      <c r="C2072" s="7"/>
      <c r="D2072" s="7"/>
    </row>
    <row r="2073" spans="2:4" x14ac:dyDescent="0.3">
      <c r="B2073" s="7"/>
      <c r="C2073" s="7"/>
      <c r="D2073" s="7"/>
    </row>
    <row r="2074" spans="2:4" x14ac:dyDescent="0.3">
      <c r="B2074" s="7"/>
      <c r="C2074" s="7"/>
      <c r="D2074" s="7"/>
    </row>
    <row r="2075" spans="2:4" x14ac:dyDescent="0.3">
      <c r="B2075" s="7"/>
      <c r="C2075" s="7"/>
      <c r="D2075" s="7"/>
    </row>
    <row r="2076" spans="2:4" x14ac:dyDescent="0.3">
      <c r="B2076" s="7"/>
      <c r="C2076" s="7"/>
      <c r="D2076" s="7"/>
    </row>
    <row r="2077" spans="2:4" x14ac:dyDescent="0.3">
      <c r="B2077" s="7"/>
      <c r="C2077" s="7"/>
      <c r="D2077" s="7"/>
    </row>
    <row r="2078" spans="2:4" x14ac:dyDescent="0.3">
      <c r="B2078" s="7"/>
      <c r="C2078" s="7"/>
      <c r="D2078" s="7"/>
    </row>
    <row r="2079" spans="2:4" x14ac:dyDescent="0.3">
      <c r="B2079" s="7"/>
      <c r="C2079" s="7"/>
      <c r="D2079" s="7"/>
    </row>
    <row r="2080" spans="2:4" x14ac:dyDescent="0.3">
      <c r="B2080" s="7"/>
      <c r="C2080" s="7"/>
      <c r="D2080" s="7"/>
    </row>
    <row r="2081" spans="2:4" x14ac:dyDescent="0.3">
      <c r="B2081" s="7"/>
      <c r="C2081" s="7"/>
      <c r="D2081" s="7"/>
    </row>
    <row r="2082" spans="2:4" x14ac:dyDescent="0.3">
      <c r="B2082" s="7"/>
      <c r="C2082" s="7"/>
      <c r="D2082" s="7"/>
    </row>
    <row r="2083" spans="2:4" x14ac:dyDescent="0.3">
      <c r="B2083" s="7"/>
      <c r="C2083" s="7"/>
      <c r="D2083" s="7"/>
    </row>
    <row r="2084" spans="2:4" x14ac:dyDescent="0.3">
      <c r="B2084" s="7"/>
      <c r="C2084" s="7"/>
      <c r="D2084" s="7"/>
    </row>
    <row r="2085" spans="2:4" x14ac:dyDescent="0.3">
      <c r="B2085" s="7"/>
      <c r="C2085" s="7"/>
      <c r="D2085" s="7"/>
    </row>
    <row r="2086" spans="2:4" x14ac:dyDescent="0.3">
      <c r="B2086" s="7"/>
      <c r="C2086" s="7"/>
      <c r="D2086" s="7"/>
    </row>
    <row r="2087" spans="2:4" x14ac:dyDescent="0.3">
      <c r="B2087" s="7"/>
      <c r="C2087" s="7"/>
      <c r="D2087" s="7"/>
    </row>
    <row r="2088" spans="2:4" x14ac:dyDescent="0.3">
      <c r="B2088" s="7"/>
      <c r="C2088" s="7"/>
      <c r="D2088" s="7"/>
    </row>
    <row r="2089" spans="2:4" x14ac:dyDescent="0.3">
      <c r="B2089" s="7"/>
      <c r="C2089" s="7"/>
      <c r="D2089" s="7"/>
    </row>
    <row r="2090" spans="2:4" x14ac:dyDescent="0.3">
      <c r="B2090" s="7"/>
      <c r="C2090" s="7"/>
      <c r="D2090" s="7"/>
    </row>
    <row r="2091" spans="2:4" x14ac:dyDescent="0.3">
      <c r="B2091" s="7"/>
      <c r="C2091" s="7"/>
      <c r="D2091" s="7"/>
    </row>
    <row r="2092" spans="2:4" x14ac:dyDescent="0.3">
      <c r="B2092" s="7"/>
      <c r="C2092" s="7"/>
      <c r="D2092" s="7"/>
    </row>
    <row r="2093" spans="2:4" x14ac:dyDescent="0.3">
      <c r="B2093" s="7"/>
      <c r="C2093" s="7"/>
      <c r="D2093" s="7"/>
    </row>
    <row r="2094" spans="2:4" x14ac:dyDescent="0.3">
      <c r="B2094" s="7"/>
      <c r="C2094" s="7"/>
      <c r="D2094" s="7"/>
    </row>
    <row r="2095" spans="2:4" x14ac:dyDescent="0.3">
      <c r="B2095" s="7"/>
      <c r="C2095" s="7"/>
      <c r="D2095" s="7"/>
    </row>
    <row r="2096" spans="2:4" x14ac:dyDescent="0.3">
      <c r="B2096" s="7"/>
      <c r="C2096" s="7"/>
      <c r="D2096" s="7"/>
    </row>
    <row r="2097" spans="2:4" x14ac:dyDescent="0.3">
      <c r="B2097" s="7"/>
      <c r="C2097" s="7"/>
      <c r="D2097" s="7"/>
    </row>
    <row r="2098" spans="2:4" x14ac:dyDescent="0.3">
      <c r="B2098" s="7"/>
      <c r="C2098" s="7"/>
      <c r="D2098" s="7"/>
    </row>
    <row r="2099" spans="2:4" x14ac:dyDescent="0.3">
      <c r="B2099" s="7"/>
      <c r="C2099" s="7"/>
      <c r="D2099" s="7"/>
    </row>
    <row r="2100" spans="2:4" x14ac:dyDescent="0.3">
      <c r="B2100" s="7"/>
      <c r="C2100" s="7"/>
      <c r="D2100" s="7"/>
    </row>
    <row r="2101" spans="2:4" x14ac:dyDescent="0.3">
      <c r="B2101" s="7"/>
      <c r="C2101" s="7"/>
      <c r="D2101" s="7"/>
    </row>
    <row r="2102" spans="2:4" x14ac:dyDescent="0.3">
      <c r="B2102" s="7"/>
      <c r="C2102" s="7"/>
      <c r="D2102" s="7"/>
    </row>
    <row r="2103" spans="2:4" x14ac:dyDescent="0.3">
      <c r="B2103" s="7"/>
      <c r="C2103" s="7"/>
      <c r="D2103" s="7"/>
    </row>
    <row r="2104" spans="2:4" x14ac:dyDescent="0.3">
      <c r="B2104" s="7"/>
      <c r="C2104" s="7"/>
      <c r="D2104" s="7"/>
    </row>
    <row r="2105" spans="2:4" x14ac:dyDescent="0.3">
      <c r="B2105" s="7"/>
      <c r="C2105" s="7"/>
      <c r="D2105" s="7"/>
    </row>
    <row r="2106" spans="2:4" x14ac:dyDescent="0.3">
      <c r="B2106" s="7"/>
      <c r="C2106" s="7"/>
      <c r="D2106" s="7"/>
    </row>
    <row r="2107" spans="2:4" x14ac:dyDescent="0.3">
      <c r="B2107" s="7"/>
      <c r="C2107" s="7"/>
      <c r="D2107" s="7"/>
    </row>
    <row r="2108" spans="2:4" x14ac:dyDescent="0.3">
      <c r="B2108" s="7"/>
      <c r="C2108" s="7"/>
      <c r="D2108" s="7"/>
    </row>
    <row r="2109" spans="2:4" x14ac:dyDescent="0.3">
      <c r="B2109" s="7"/>
      <c r="C2109" s="7"/>
      <c r="D2109" s="7"/>
    </row>
    <row r="2110" spans="2:4" x14ac:dyDescent="0.3">
      <c r="B2110" s="7"/>
      <c r="C2110" s="7"/>
      <c r="D2110" s="7"/>
    </row>
    <row r="2111" spans="2:4" x14ac:dyDescent="0.3">
      <c r="B2111" s="7"/>
      <c r="C2111" s="7"/>
      <c r="D2111" s="7"/>
    </row>
    <row r="2112" spans="2:4" x14ac:dyDescent="0.3">
      <c r="B2112" s="7"/>
      <c r="C2112" s="7"/>
      <c r="D2112" s="7"/>
    </row>
    <row r="2113" spans="2:4" x14ac:dyDescent="0.3">
      <c r="B2113" s="7"/>
      <c r="C2113" s="7"/>
      <c r="D2113" s="7"/>
    </row>
    <row r="2114" spans="2:4" x14ac:dyDescent="0.3">
      <c r="B2114" s="7"/>
      <c r="C2114" s="7"/>
      <c r="D2114" s="7"/>
    </row>
    <row r="2115" spans="2:4" x14ac:dyDescent="0.3">
      <c r="B2115" s="7"/>
      <c r="C2115" s="7"/>
      <c r="D2115" s="7"/>
    </row>
    <row r="2116" spans="2:4" x14ac:dyDescent="0.3">
      <c r="B2116" s="7"/>
      <c r="C2116" s="7"/>
      <c r="D2116" s="7"/>
    </row>
    <row r="2117" spans="2:4" x14ac:dyDescent="0.3">
      <c r="B2117" s="7"/>
      <c r="C2117" s="7"/>
      <c r="D2117" s="7"/>
    </row>
    <row r="2118" spans="2:4" x14ac:dyDescent="0.3">
      <c r="B2118" s="7"/>
      <c r="C2118" s="7"/>
      <c r="D2118" s="7"/>
    </row>
    <row r="2119" spans="2:4" x14ac:dyDescent="0.3">
      <c r="B2119" s="7"/>
      <c r="C2119" s="7"/>
      <c r="D2119" s="7"/>
    </row>
    <row r="2120" spans="2:4" x14ac:dyDescent="0.3">
      <c r="B2120" s="7"/>
      <c r="C2120" s="7"/>
      <c r="D2120" s="7"/>
    </row>
    <row r="2121" spans="2:4" x14ac:dyDescent="0.3">
      <c r="B2121" s="7"/>
      <c r="C2121" s="7"/>
      <c r="D2121" s="7"/>
    </row>
    <row r="2122" spans="2:4" x14ac:dyDescent="0.3">
      <c r="B2122" s="7"/>
      <c r="C2122" s="7"/>
      <c r="D2122" s="7"/>
    </row>
    <row r="2123" spans="2:4" x14ac:dyDescent="0.3">
      <c r="B2123" s="7"/>
      <c r="C2123" s="7"/>
      <c r="D2123" s="7"/>
    </row>
    <row r="2124" spans="2:4" x14ac:dyDescent="0.3">
      <c r="B2124" s="7"/>
      <c r="C2124" s="7"/>
      <c r="D2124" s="7"/>
    </row>
    <row r="2125" spans="2:4" x14ac:dyDescent="0.3">
      <c r="B2125" s="7"/>
      <c r="C2125" s="7"/>
      <c r="D2125" s="7"/>
    </row>
    <row r="2126" spans="2:4" x14ac:dyDescent="0.3">
      <c r="B2126" s="7"/>
      <c r="C2126" s="7"/>
      <c r="D2126" s="7"/>
    </row>
    <row r="2127" spans="2:4" x14ac:dyDescent="0.3">
      <c r="B2127" s="7"/>
      <c r="C2127" s="7"/>
      <c r="D2127" s="7"/>
    </row>
    <row r="2128" spans="2:4" x14ac:dyDescent="0.3">
      <c r="B2128" s="7"/>
      <c r="C2128" s="7"/>
      <c r="D2128" s="7"/>
    </row>
    <row r="2129" spans="2:4" x14ac:dyDescent="0.3">
      <c r="B2129" s="7"/>
      <c r="C2129" s="7"/>
      <c r="D2129" s="7"/>
    </row>
    <row r="2130" spans="2:4" x14ac:dyDescent="0.3">
      <c r="B2130" s="7"/>
      <c r="C2130" s="7"/>
      <c r="D2130" s="7"/>
    </row>
    <row r="2131" spans="2:4" x14ac:dyDescent="0.3">
      <c r="B2131" s="7"/>
      <c r="C2131" s="7"/>
      <c r="D2131" s="7"/>
    </row>
    <row r="2132" spans="2:4" x14ac:dyDescent="0.3">
      <c r="B2132" s="7"/>
      <c r="C2132" s="7"/>
      <c r="D2132" s="7"/>
    </row>
    <row r="2133" spans="2:4" x14ac:dyDescent="0.3">
      <c r="B2133" s="7"/>
      <c r="C2133" s="7"/>
      <c r="D2133" s="7"/>
    </row>
    <row r="2134" spans="2:4" x14ac:dyDescent="0.3">
      <c r="B2134" s="7"/>
      <c r="C2134" s="7"/>
      <c r="D2134" s="7"/>
    </row>
    <row r="2135" spans="2:4" x14ac:dyDescent="0.3">
      <c r="B2135" s="7"/>
      <c r="C2135" s="7"/>
      <c r="D2135" s="7"/>
    </row>
    <row r="2136" spans="2:4" x14ac:dyDescent="0.3">
      <c r="B2136" s="7"/>
      <c r="C2136" s="7"/>
      <c r="D2136" s="7"/>
    </row>
    <row r="2137" spans="2:4" x14ac:dyDescent="0.3">
      <c r="B2137" s="7"/>
      <c r="C2137" s="7"/>
      <c r="D2137" s="7"/>
    </row>
    <row r="2138" spans="2:4" x14ac:dyDescent="0.3">
      <c r="B2138" s="7"/>
      <c r="C2138" s="7"/>
      <c r="D2138" s="7"/>
    </row>
    <row r="2139" spans="2:4" x14ac:dyDescent="0.3">
      <c r="B2139" s="7"/>
      <c r="C2139" s="7"/>
      <c r="D2139" s="7"/>
    </row>
    <row r="2140" spans="2:4" x14ac:dyDescent="0.3">
      <c r="B2140" s="7"/>
      <c r="C2140" s="7"/>
      <c r="D2140" s="7"/>
    </row>
    <row r="2141" spans="2:4" x14ac:dyDescent="0.3">
      <c r="B2141" s="7"/>
      <c r="C2141" s="7"/>
      <c r="D2141" s="7"/>
    </row>
    <row r="2142" spans="2:4" x14ac:dyDescent="0.3">
      <c r="B2142" s="7"/>
      <c r="C2142" s="7"/>
      <c r="D2142" s="7"/>
    </row>
    <row r="2143" spans="2:4" x14ac:dyDescent="0.3">
      <c r="B2143" s="7"/>
      <c r="C2143" s="7"/>
      <c r="D2143" s="7"/>
    </row>
    <row r="2144" spans="2:4" x14ac:dyDescent="0.3">
      <c r="B2144" s="7"/>
      <c r="C2144" s="7"/>
      <c r="D2144" s="7"/>
    </row>
    <row r="2145" spans="2:4" x14ac:dyDescent="0.3">
      <c r="B2145" s="7"/>
      <c r="C2145" s="7"/>
      <c r="D2145" s="7"/>
    </row>
    <row r="2146" spans="2:4" x14ac:dyDescent="0.3">
      <c r="B2146" s="7"/>
      <c r="C2146" s="7"/>
      <c r="D2146" s="7"/>
    </row>
    <row r="2147" spans="2:4" x14ac:dyDescent="0.3">
      <c r="B2147" s="7"/>
      <c r="C2147" s="7"/>
      <c r="D2147" s="7"/>
    </row>
    <row r="2148" spans="2:4" x14ac:dyDescent="0.3">
      <c r="B2148" s="7"/>
      <c r="C2148" s="7"/>
      <c r="D2148" s="7"/>
    </row>
    <row r="2149" spans="2:4" x14ac:dyDescent="0.3">
      <c r="B2149" s="7"/>
      <c r="C2149" s="7"/>
      <c r="D2149" s="7"/>
    </row>
    <row r="2150" spans="2:4" x14ac:dyDescent="0.3">
      <c r="B2150" s="7"/>
      <c r="C2150" s="7"/>
      <c r="D2150" s="7"/>
    </row>
    <row r="2151" spans="2:4" x14ac:dyDescent="0.3">
      <c r="B2151" s="7"/>
      <c r="C2151" s="7"/>
      <c r="D2151" s="7"/>
    </row>
    <row r="2152" spans="2:4" x14ac:dyDescent="0.3">
      <c r="B2152" s="7"/>
      <c r="C2152" s="7"/>
      <c r="D2152" s="7"/>
    </row>
    <row r="2153" spans="2:4" x14ac:dyDescent="0.3">
      <c r="B2153" s="7"/>
      <c r="C2153" s="7"/>
      <c r="D2153" s="7"/>
    </row>
    <row r="2154" spans="2:4" x14ac:dyDescent="0.3">
      <c r="B2154" s="7"/>
      <c r="C2154" s="7"/>
      <c r="D2154" s="7"/>
    </row>
    <row r="2155" spans="2:4" x14ac:dyDescent="0.3">
      <c r="B2155" s="7"/>
      <c r="C2155" s="7"/>
      <c r="D2155" s="7"/>
    </row>
    <row r="2156" spans="2:4" x14ac:dyDescent="0.3">
      <c r="B2156" s="7"/>
      <c r="C2156" s="7"/>
      <c r="D2156" s="7"/>
    </row>
    <row r="2157" spans="2:4" x14ac:dyDescent="0.3">
      <c r="B2157" s="7"/>
      <c r="C2157" s="7"/>
      <c r="D2157" s="7"/>
    </row>
    <row r="2158" spans="2:4" x14ac:dyDescent="0.3">
      <c r="B2158" s="7"/>
      <c r="C2158" s="7"/>
      <c r="D2158" s="7"/>
    </row>
    <row r="2159" spans="2:4" x14ac:dyDescent="0.3">
      <c r="B2159" s="7"/>
      <c r="C2159" s="7"/>
      <c r="D2159" s="7"/>
    </row>
    <row r="2160" spans="2:4" x14ac:dyDescent="0.3">
      <c r="B2160" s="7"/>
      <c r="C2160" s="7"/>
      <c r="D2160" s="7"/>
    </row>
    <row r="2161" spans="2:4" x14ac:dyDescent="0.3">
      <c r="B2161" s="7"/>
      <c r="C2161" s="7"/>
      <c r="D2161" s="7"/>
    </row>
    <row r="2162" spans="2:4" x14ac:dyDescent="0.3">
      <c r="B2162" s="7"/>
      <c r="C2162" s="7"/>
      <c r="D2162" s="7"/>
    </row>
    <row r="2163" spans="2:4" x14ac:dyDescent="0.3">
      <c r="B2163" s="7"/>
      <c r="C2163" s="7"/>
      <c r="D2163" s="7"/>
    </row>
    <row r="2164" spans="2:4" x14ac:dyDescent="0.3">
      <c r="B2164" s="7"/>
      <c r="C2164" s="7"/>
      <c r="D2164" s="7"/>
    </row>
    <row r="2165" spans="2:4" x14ac:dyDescent="0.3">
      <c r="B2165" s="7"/>
      <c r="C2165" s="7"/>
      <c r="D2165" s="7"/>
    </row>
    <row r="2166" spans="2:4" x14ac:dyDescent="0.3">
      <c r="B2166" s="7"/>
      <c r="C2166" s="7"/>
      <c r="D2166" s="7"/>
    </row>
    <row r="2167" spans="2:4" x14ac:dyDescent="0.3">
      <c r="B2167" s="7"/>
      <c r="C2167" s="7"/>
      <c r="D2167" s="7"/>
    </row>
    <row r="2168" spans="2:4" x14ac:dyDescent="0.3">
      <c r="B2168" s="7"/>
      <c r="C2168" s="7"/>
      <c r="D2168" s="7"/>
    </row>
    <row r="2169" spans="2:4" x14ac:dyDescent="0.3">
      <c r="B2169" s="7"/>
      <c r="C2169" s="7"/>
      <c r="D2169" s="7"/>
    </row>
    <row r="2170" spans="2:4" x14ac:dyDescent="0.3">
      <c r="B2170" s="7"/>
      <c r="C2170" s="7"/>
      <c r="D2170" s="7"/>
    </row>
    <row r="2171" spans="2:4" x14ac:dyDescent="0.3">
      <c r="B2171" s="7"/>
      <c r="C2171" s="7"/>
      <c r="D2171" s="7"/>
    </row>
    <row r="2172" spans="2:4" x14ac:dyDescent="0.3">
      <c r="B2172" s="7"/>
      <c r="C2172" s="7"/>
      <c r="D2172" s="7"/>
    </row>
    <row r="2173" spans="2:4" x14ac:dyDescent="0.3">
      <c r="B2173" s="7"/>
      <c r="C2173" s="7"/>
      <c r="D2173" s="7"/>
    </row>
    <row r="2174" spans="2:4" x14ac:dyDescent="0.3">
      <c r="B2174" s="7"/>
      <c r="C2174" s="7"/>
      <c r="D2174" s="7"/>
    </row>
    <row r="2175" spans="2:4" x14ac:dyDescent="0.3">
      <c r="B2175" s="7"/>
      <c r="C2175" s="7"/>
      <c r="D2175" s="7"/>
    </row>
    <row r="2176" spans="2:4" x14ac:dyDescent="0.3">
      <c r="B2176" s="7"/>
      <c r="C2176" s="7"/>
      <c r="D2176" s="7"/>
    </row>
    <row r="2177" spans="2:4" x14ac:dyDescent="0.3">
      <c r="B2177" s="7"/>
      <c r="C2177" s="7"/>
      <c r="D2177" s="7"/>
    </row>
    <row r="2178" spans="2:4" x14ac:dyDescent="0.3">
      <c r="B2178" s="7"/>
      <c r="C2178" s="7"/>
      <c r="D2178" s="7"/>
    </row>
    <row r="2179" spans="2:4" x14ac:dyDescent="0.3">
      <c r="B2179" s="7"/>
      <c r="C2179" s="7"/>
      <c r="D2179" s="7"/>
    </row>
    <row r="2180" spans="2:4" x14ac:dyDescent="0.3">
      <c r="B2180" s="7"/>
      <c r="C2180" s="7"/>
      <c r="D2180" s="7"/>
    </row>
    <row r="2181" spans="2:4" x14ac:dyDescent="0.3">
      <c r="B2181" s="7"/>
      <c r="C2181" s="7"/>
      <c r="D2181" s="7"/>
    </row>
    <row r="2182" spans="2:4" x14ac:dyDescent="0.3">
      <c r="B2182" s="7"/>
      <c r="C2182" s="7"/>
      <c r="D2182" s="7"/>
    </row>
    <row r="2183" spans="2:4" x14ac:dyDescent="0.3">
      <c r="B2183" s="7"/>
      <c r="C2183" s="7"/>
      <c r="D2183" s="7"/>
    </row>
    <row r="2184" spans="2:4" x14ac:dyDescent="0.3">
      <c r="B2184" s="7"/>
      <c r="C2184" s="7"/>
      <c r="D2184" s="7"/>
    </row>
    <row r="2185" spans="2:4" x14ac:dyDescent="0.3">
      <c r="B2185" s="7"/>
      <c r="C2185" s="7"/>
      <c r="D2185" s="7"/>
    </row>
    <row r="2186" spans="2:4" x14ac:dyDescent="0.3">
      <c r="B2186" s="7"/>
      <c r="C2186" s="7"/>
      <c r="D2186" s="7"/>
    </row>
    <row r="2187" spans="2:4" x14ac:dyDescent="0.3">
      <c r="B2187" s="7"/>
      <c r="C2187" s="7"/>
      <c r="D2187" s="7"/>
    </row>
    <row r="2188" spans="2:4" x14ac:dyDescent="0.3">
      <c r="B2188" s="7"/>
      <c r="C2188" s="7"/>
      <c r="D2188" s="7"/>
    </row>
    <row r="2189" spans="2:4" x14ac:dyDescent="0.3">
      <c r="B2189" s="7"/>
      <c r="C2189" s="7"/>
      <c r="D2189" s="7"/>
    </row>
    <row r="2190" spans="2:4" x14ac:dyDescent="0.3">
      <c r="B2190" s="7"/>
      <c r="C2190" s="7"/>
      <c r="D2190" s="7"/>
    </row>
    <row r="2191" spans="2:4" x14ac:dyDescent="0.3">
      <c r="B2191" s="7"/>
      <c r="C2191" s="7"/>
      <c r="D2191" s="7"/>
    </row>
    <row r="2192" spans="2:4" x14ac:dyDescent="0.3">
      <c r="B2192" s="7"/>
      <c r="C2192" s="7"/>
      <c r="D2192" s="7"/>
    </row>
    <row r="2193" spans="2:4" x14ac:dyDescent="0.3">
      <c r="B2193" s="7"/>
      <c r="C2193" s="7"/>
      <c r="D2193" s="7"/>
    </row>
    <row r="2194" spans="2:4" x14ac:dyDescent="0.3">
      <c r="B2194" s="7"/>
      <c r="C2194" s="7"/>
      <c r="D2194" s="7"/>
    </row>
    <row r="2195" spans="2:4" x14ac:dyDescent="0.3">
      <c r="B2195" s="7"/>
      <c r="C2195" s="7"/>
      <c r="D2195" s="7"/>
    </row>
    <row r="2196" spans="2:4" x14ac:dyDescent="0.3">
      <c r="B2196" s="7"/>
      <c r="C2196" s="7"/>
      <c r="D2196" s="7"/>
    </row>
    <row r="2197" spans="2:4" x14ac:dyDescent="0.3">
      <c r="B2197" s="7"/>
      <c r="C2197" s="7"/>
      <c r="D2197" s="7"/>
    </row>
    <row r="2198" spans="2:4" x14ac:dyDescent="0.3">
      <c r="B2198" s="7"/>
      <c r="C2198" s="7"/>
      <c r="D2198" s="7"/>
    </row>
    <row r="2199" spans="2:4" x14ac:dyDescent="0.3">
      <c r="B2199" s="7"/>
      <c r="C2199" s="7"/>
      <c r="D2199" s="7"/>
    </row>
    <row r="2200" spans="2:4" x14ac:dyDescent="0.3">
      <c r="B2200" s="7"/>
      <c r="C2200" s="7"/>
      <c r="D2200" s="7"/>
    </row>
    <row r="2201" spans="2:4" x14ac:dyDescent="0.3">
      <c r="B2201" s="7"/>
      <c r="C2201" s="7"/>
      <c r="D2201" s="7"/>
    </row>
    <row r="2202" spans="2:4" x14ac:dyDescent="0.3">
      <c r="B2202" s="7"/>
      <c r="C2202" s="7"/>
      <c r="D2202" s="7"/>
    </row>
    <row r="2203" spans="2:4" x14ac:dyDescent="0.3">
      <c r="B2203" s="7"/>
      <c r="C2203" s="7"/>
      <c r="D2203" s="7"/>
    </row>
    <row r="2204" spans="2:4" x14ac:dyDescent="0.3">
      <c r="B2204" s="7"/>
      <c r="C2204" s="7"/>
      <c r="D2204" s="7"/>
    </row>
    <row r="2205" spans="2:4" x14ac:dyDescent="0.3">
      <c r="B2205" s="7"/>
      <c r="C2205" s="7"/>
      <c r="D2205" s="7"/>
    </row>
    <row r="2206" spans="2:4" x14ac:dyDescent="0.3">
      <c r="B2206" s="7"/>
      <c r="C2206" s="7"/>
      <c r="D2206" s="7"/>
    </row>
    <row r="2207" spans="2:4" x14ac:dyDescent="0.3">
      <c r="B2207" s="7"/>
      <c r="C2207" s="7"/>
      <c r="D2207" s="7"/>
    </row>
    <row r="2208" spans="2:4" x14ac:dyDescent="0.3">
      <c r="B2208" s="7"/>
      <c r="C2208" s="7"/>
      <c r="D2208" s="7"/>
    </row>
    <row r="2209" spans="2:4" x14ac:dyDescent="0.3">
      <c r="B2209" s="7"/>
      <c r="C2209" s="7"/>
      <c r="D2209" s="7"/>
    </row>
    <row r="2210" spans="2:4" x14ac:dyDescent="0.3">
      <c r="B2210" s="7"/>
      <c r="C2210" s="7"/>
      <c r="D2210" s="7"/>
    </row>
    <row r="2211" spans="2:4" x14ac:dyDescent="0.3">
      <c r="B2211" s="7"/>
      <c r="C2211" s="7"/>
      <c r="D2211" s="7"/>
    </row>
    <row r="2212" spans="2:4" x14ac:dyDescent="0.3">
      <c r="B2212" s="7"/>
      <c r="C2212" s="7"/>
      <c r="D2212" s="7"/>
    </row>
    <row r="2213" spans="2:4" x14ac:dyDescent="0.3">
      <c r="B2213" s="7"/>
      <c r="C2213" s="7"/>
      <c r="D2213" s="7"/>
    </row>
    <row r="2214" spans="2:4" x14ac:dyDescent="0.3">
      <c r="B2214" s="7"/>
      <c r="C2214" s="7"/>
      <c r="D2214" s="7"/>
    </row>
    <row r="2215" spans="2:4" x14ac:dyDescent="0.3">
      <c r="B2215" s="7"/>
      <c r="C2215" s="7"/>
      <c r="D2215" s="7"/>
    </row>
    <row r="2216" spans="2:4" x14ac:dyDescent="0.3">
      <c r="B2216" s="7"/>
      <c r="C2216" s="7"/>
      <c r="D2216" s="7"/>
    </row>
    <row r="2217" spans="2:4" x14ac:dyDescent="0.3">
      <c r="B2217" s="7"/>
      <c r="C2217" s="7"/>
      <c r="D2217" s="7"/>
    </row>
    <row r="2218" spans="2:4" x14ac:dyDescent="0.3">
      <c r="B2218" s="7"/>
      <c r="C2218" s="7"/>
      <c r="D2218" s="7"/>
    </row>
    <row r="2219" spans="2:4" x14ac:dyDescent="0.3">
      <c r="B2219" s="7"/>
      <c r="C2219" s="7"/>
      <c r="D2219" s="7"/>
    </row>
    <row r="2220" spans="2:4" x14ac:dyDescent="0.3">
      <c r="B2220" s="7"/>
      <c r="C2220" s="7"/>
      <c r="D2220" s="7"/>
    </row>
    <row r="2221" spans="2:4" x14ac:dyDescent="0.3">
      <c r="B2221" s="7"/>
      <c r="C2221" s="7"/>
      <c r="D2221" s="7"/>
    </row>
    <row r="2222" spans="2:4" x14ac:dyDescent="0.3">
      <c r="B2222" s="7"/>
      <c r="C2222" s="7"/>
      <c r="D2222" s="7"/>
    </row>
    <row r="2223" spans="2:4" x14ac:dyDescent="0.3">
      <c r="B2223" s="7"/>
      <c r="C2223" s="7"/>
      <c r="D2223" s="7"/>
    </row>
    <row r="2224" spans="2:4" x14ac:dyDescent="0.3">
      <c r="B2224" s="7"/>
      <c r="C2224" s="7"/>
      <c r="D2224" s="7"/>
    </row>
    <row r="2225" spans="2:4" x14ac:dyDescent="0.3">
      <c r="B2225" s="7"/>
      <c r="C2225" s="7"/>
      <c r="D2225" s="7"/>
    </row>
    <row r="2226" spans="2:4" x14ac:dyDescent="0.3">
      <c r="B2226" s="7"/>
      <c r="C2226" s="7"/>
      <c r="D2226" s="7"/>
    </row>
    <row r="2227" spans="2:4" x14ac:dyDescent="0.3">
      <c r="B2227" s="7"/>
      <c r="C2227" s="7"/>
      <c r="D2227" s="7"/>
    </row>
    <row r="2228" spans="2:4" x14ac:dyDescent="0.3">
      <c r="B2228" s="7"/>
      <c r="C2228" s="7"/>
      <c r="D2228" s="7"/>
    </row>
    <row r="2229" spans="2:4" x14ac:dyDescent="0.3">
      <c r="B2229" s="7"/>
      <c r="C2229" s="7"/>
      <c r="D2229" s="7"/>
    </row>
    <row r="2230" spans="2:4" x14ac:dyDescent="0.3">
      <c r="B2230" s="7"/>
      <c r="C2230" s="7"/>
      <c r="D2230" s="7"/>
    </row>
    <row r="2231" spans="2:4" x14ac:dyDescent="0.3">
      <c r="B2231" s="7"/>
      <c r="C2231" s="7"/>
      <c r="D2231" s="7"/>
    </row>
    <row r="2232" spans="2:4" x14ac:dyDescent="0.3">
      <c r="B2232" s="7"/>
      <c r="C2232" s="7"/>
      <c r="D2232" s="7"/>
    </row>
    <row r="2233" spans="2:4" x14ac:dyDescent="0.3">
      <c r="B2233" s="7"/>
      <c r="C2233" s="7"/>
      <c r="D2233" s="7"/>
    </row>
    <row r="2234" spans="2:4" x14ac:dyDescent="0.3">
      <c r="B2234" s="7"/>
      <c r="C2234" s="7"/>
      <c r="D2234" s="7"/>
    </row>
    <row r="2235" spans="2:4" x14ac:dyDescent="0.3">
      <c r="B2235" s="7"/>
      <c r="C2235" s="7"/>
      <c r="D2235" s="7"/>
    </row>
    <row r="2236" spans="2:4" x14ac:dyDescent="0.3">
      <c r="B2236" s="7"/>
      <c r="C2236" s="7"/>
      <c r="D2236" s="7"/>
    </row>
    <row r="2237" spans="2:4" x14ac:dyDescent="0.3">
      <c r="B2237" s="7"/>
      <c r="C2237" s="7"/>
      <c r="D2237" s="7"/>
    </row>
    <row r="2238" spans="2:4" x14ac:dyDescent="0.3">
      <c r="B2238" s="7"/>
      <c r="C2238" s="7"/>
      <c r="D2238" s="7"/>
    </row>
    <row r="2239" spans="2:4" x14ac:dyDescent="0.3">
      <c r="B2239" s="7"/>
      <c r="C2239" s="7"/>
      <c r="D2239" s="7"/>
    </row>
    <row r="2240" spans="2:4" x14ac:dyDescent="0.3">
      <c r="B2240" s="7"/>
      <c r="C2240" s="7"/>
      <c r="D2240" s="7"/>
    </row>
    <row r="2241" spans="2:4" x14ac:dyDescent="0.3">
      <c r="B2241" s="7"/>
      <c r="C2241" s="7"/>
      <c r="D2241" s="7"/>
    </row>
    <row r="2242" spans="2:4" x14ac:dyDescent="0.3">
      <c r="B2242" s="7"/>
      <c r="C2242" s="7"/>
      <c r="D2242" s="7"/>
    </row>
    <row r="2243" spans="2:4" x14ac:dyDescent="0.3">
      <c r="B2243" s="7"/>
      <c r="C2243" s="7"/>
      <c r="D2243" s="7"/>
    </row>
    <row r="2244" spans="2:4" x14ac:dyDescent="0.3">
      <c r="B2244" s="7"/>
      <c r="C2244" s="7"/>
      <c r="D2244" s="7"/>
    </row>
    <row r="2245" spans="2:4" x14ac:dyDescent="0.3">
      <c r="B2245" s="7"/>
      <c r="C2245" s="7"/>
      <c r="D2245" s="7"/>
    </row>
    <row r="2246" spans="2:4" x14ac:dyDescent="0.3">
      <c r="B2246" s="7"/>
      <c r="C2246" s="7"/>
      <c r="D2246" s="7"/>
    </row>
    <row r="2247" spans="2:4" x14ac:dyDescent="0.3">
      <c r="B2247" s="7"/>
      <c r="C2247" s="7"/>
      <c r="D2247" s="7"/>
    </row>
    <row r="2248" spans="2:4" x14ac:dyDescent="0.3">
      <c r="B2248" s="7"/>
      <c r="C2248" s="7"/>
      <c r="D2248" s="7"/>
    </row>
    <row r="2249" spans="2:4" x14ac:dyDescent="0.3">
      <c r="B2249" s="7"/>
      <c r="C2249" s="7"/>
      <c r="D2249" s="7"/>
    </row>
    <row r="2250" spans="2:4" x14ac:dyDescent="0.3">
      <c r="B2250" s="7"/>
      <c r="C2250" s="7"/>
      <c r="D2250" s="7"/>
    </row>
    <row r="2251" spans="2:4" x14ac:dyDescent="0.3">
      <c r="B2251" s="7"/>
      <c r="C2251" s="7"/>
      <c r="D2251" s="7"/>
    </row>
    <row r="2252" spans="2:4" x14ac:dyDescent="0.3">
      <c r="B2252" s="7"/>
      <c r="C2252" s="7"/>
      <c r="D2252" s="7"/>
    </row>
    <row r="2253" spans="2:4" x14ac:dyDescent="0.3">
      <c r="B2253" s="7"/>
      <c r="C2253" s="7"/>
      <c r="D2253" s="7"/>
    </row>
    <row r="2254" spans="2:4" x14ac:dyDescent="0.3">
      <c r="B2254" s="7"/>
      <c r="C2254" s="7"/>
      <c r="D2254" s="7"/>
    </row>
    <row r="2255" spans="2:4" x14ac:dyDescent="0.3">
      <c r="B2255" s="7"/>
      <c r="C2255" s="7"/>
      <c r="D2255" s="7"/>
    </row>
    <row r="2256" spans="2:4" x14ac:dyDescent="0.3">
      <c r="B2256" s="7"/>
      <c r="C2256" s="7"/>
      <c r="D2256" s="7"/>
    </row>
    <row r="2257" spans="2:4" x14ac:dyDescent="0.3">
      <c r="B2257" s="7"/>
      <c r="C2257" s="7"/>
      <c r="D2257" s="7"/>
    </row>
    <row r="2258" spans="2:4" x14ac:dyDescent="0.3">
      <c r="B2258" s="7"/>
      <c r="C2258" s="7"/>
      <c r="D2258" s="7"/>
    </row>
    <row r="2259" spans="2:4" x14ac:dyDescent="0.3">
      <c r="B2259" s="7"/>
      <c r="C2259" s="7"/>
      <c r="D2259" s="7"/>
    </row>
    <row r="2260" spans="2:4" x14ac:dyDescent="0.3">
      <c r="B2260" s="7"/>
      <c r="C2260" s="7"/>
      <c r="D2260" s="7"/>
    </row>
    <row r="2261" spans="2:4" x14ac:dyDescent="0.3">
      <c r="B2261" s="7"/>
      <c r="C2261" s="7"/>
      <c r="D2261" s="7"/>
    </row>
    <row r="2262" spans="2:4" x14ac:dyDescent="0.3">
      <c r="B2262" s="7"/>
      <c r="C2262" s="7"/>
      <c r="D2262" s="7"/>
    </row>
    <row r="2263" spans="2:4" x14ac:dyDescent="0.3">
      <c r="B2263" s="7"/>
      <c r="C2263" s="7"/>
      <c r="D2263" s="7"/>
    </row>
    <row r="2264" spans="2:4" x14ac:dyDescent="0.3">
      <c r="B2264" s="7"/>
      <c r="C2264" s="7"/>
      <c r="D2264" s="7"/>
    </row>
    <row r="2265" spans="2:4" x14ac:dyDescent="0.3">
      <c r="B2265" s="7"/>
      <c r="C2265" s="7"/>
      <c r="D2265" s="7"/>
    </row>
    <row r="2266" spans="2:4" x14ac:dyDescent="0.3">
      <c r="B2266" s="7"/>
      <c r="C2266" s="7"/>
      <c r="D2266" s="7"/>
    </row>
    <row r="2267" spans="2:4" x14ac:dyDescent="0.3">
      <c r="B2267" s="7"/>
      <c r="C2267" s="7"/>
      <c r="D2267" s="7"/>
    </row>
    <row r="2268" spans="2:4" x14ac:dyDescent="0.3">
      <c r="B2268" s="7"/>
      <c r="C2268" s="7"/>
      <c r="D2268" s="7"/>
    </row>
    <row r="2269" spans="2:4" x14ac:dyDescent="0.3">
      <c r="B2269" s="7"/>
      <c r="C2269" s="7"/>
      <c r="D2269" s="7"/>
    </row>
    <row r="2270" spans="2:4" x14ac:dyDescent="0.3">
      <c r="B2270" s="7"/>
      <c r="C2270" s="7"/>
      <c r="D2270" s="7"/>
    </row>
    <row r="2271" spans="2:4" x14ac:dyDescent="0.3">
      <c r="B2271" s="7"/>
      <c r="C2271" s="7"/>
      <c r="D2271" s="7"/>
    </row>
    <row r="2272" spans="2:4" x14ac:dyDescent="0.3">
      <c r="B2272" s="7"/>
      <c r="C2272" s="7"/>
      <c r="D2272" s="7"/>
    </row>
    <row r="2273" spans="2:4" x14ac:dyDescent="0.3">
      <c r="B2273" s="7"/>
      <c r="C2273" s="7"/>
      <c r="D2273" s="7"/>
    </row>
    <row r="2274" spans="2:4" x14ac:dyDescent="0.3">
      <c r="B2274" s="7"/>
      <c r="C2274" s="7"/>
      <c r="D2274" s="7"/>
    </row>
    <row r="2275" spans="2:4" x14ac:dyDescent="0.3">
      <c r="B2275" s="7"/>
      <c r="C2275" s="7"/>
      <c r="D2275" s="7"/>
    </row>
    <row r="2276" spans="2:4" x14ac:dyDescent="0.3">
      <c r="B2276" s="7"/>
      <c r="C2276" s="7"/>
      <c r="D2276" s="7"/>
    </row>
    <row r="2277" spans="2:4" x14ac:dyDescent="0.3">
      <c r="B2277" s="7"/>
      <c r="C2277" s="7"/>
      <c r="D2277" s="7"/>
    </row>
    <row r="2278" spans="2:4" x14ac:dyDescent="0.3">
      <c r="B2278" s="7"/>
      <c r="C2278" s="7"/>
      <c r="D2278" s="7"/>
    </row>
    <row r="2279" spans="2:4" x14ac:dyDescent="0.3">
      <c r="B2279" s="7"/>
      <c r="C2279" s="7"/>
      <c r="D2279" s="7"/>
    </row>
    <row r="2280" spans="2:4" x14ac:dyDescent="0.3">
      <c r="B2280" s="7"/>
      <c r="C2280" s="7"/>
      <c r="D2280" s="7"/>
    </row>
    <row r="2281" spans="2:4" x14ac:dyDescent="0.3">
      <c r="B2281" s="7"/>
      <c r="C2281" s="7"/>
      <c r="D2281" s="7"/>
    </row>
    <row r="2282" spans="2:4" x14ac:dyDescent="0.3">
      <c r="B2282" s="7"/>
      <c r="C2282" s="7"/>
      <c r="D2282" s="7"/>
    </row>
    <row r="2283" spans="2:4" x14ac:dyDescent="0.3">
      <c r="B2283" s="7"/>
      <c r="C2283" s="7"/>
      <c r="D2283" s="7"/>
    </row>
    <row r="2284" spans="2:4" x14ac:dyDescent="0.3">
      <c r="B2284" s="7"/>
      <c r="C2284" s="7"/>
      <c r="D2284" s="7"/>
    </row>
    <row r="2285" spans="2:4" x14ac:dyDescent="0.3">
      <c r="B2285" s="7"/>
      <c r="C2285" s="7"/>
      <c r="D2285" s="7"/>
    </row>
    <row r="2286" spans="2:4" x14ac:dyDescent="0.3">
      <c r="B2286" s="7"/>
      <c r="C2286" s="7"/>
      <c r="D2286" s="7"/>
    </row>
    <row r="2287" spans="2:4" x14ac:dyDescent="0.3">
      <c r="B2287" s="7"/>
      <c r="C2287" s="7"/>
      <c r="D2287" s="7"/>
    </row>
    <row r="2288" spans="2:4" x14ac:dyDescent="0.3">
      <c r="B2288" s="7"/>
      <c r="C2288" s="7"/>
      <c r="D2288" s="7"/>
    </row>
    <row r="2289" spans="2:4" x14ac:dyDescent="0.3">
      <c r="B2289" s="7"/>
      <c r="C2289" s="7"/>
      <c r="D2289" s="7"/>
    </row>
    <row r="2290" spans="2:4" x14ac:dyDescent="0.3">
      <c r="B2290" s="7"/>
      <c r="C2290" s="7"/>
      <c r="D2290" s="7"/>
    </row>
    <row r="2291" spans="2:4" x14ac:dyDescent="0.3">
      <c r="B2291" s="7"/>
      <c r="C2291" s="7"/>
      <c r="D2291" s="7"/>
    </row>
    <row r="2292" spans="2:4" x14ac:dyDescent="0.3">
      <c r="B2292" s="7"/>
      <c r="C2292" s="7"/>
      <c r="D2292" s="7"/>
    </row>
    <row r="2293" spans="2:4" x14ac:dyDescent="0.3">
      <c r="B2293" s="7"/>
      <c r="C2293" s="7"/>
      <c r="D2293" s="7"/>
    </row>
    <row r="2294" spans="2:4" x14ac:dyDescent="0.3">
      <c r="B2294" s="7"/>
      <c r="C2294" s="7"/>
      <c r="D2294" s="7"/>
    </row>
    <row r="2295" spans="2:4" x14ac:dyDescent="0.3">
      <c r="B2295" s="7"/>
      <c r="C2295" s="7"/>
      <c r="D2295" s="7"/>
    </row>
    <row r="2296" spans="2:4" x14ac:dyDescent="0.3">
      <c r="B2296" s="7"/>
      <c r="C2296" s="7"/>
      <c r="D2296" s="7"/>
    </row>
    <row r="2297" spans="2:4" x14ac:dyDescent="0.3">
      <c r="B2297" s="7"/>
      <c r="C2297" s="7"/>
      <c r="D2297" s="7"/>
    </row>
    <row r="2298" spans="2:4" x14ac:dyDescent="0.3">
      <c r="B2298" s="7"/>
      <c r="C2298" s="7"/>
      <c r="D2298" s="7"/>
    </row>
    <row r="2299" spans="2:4" x14ac:dyDescent="0.3">
      <c r="B2299" s="7"/>
      <c r="C2299" s="7"/>
      <c r="D2299" s="7"/>
    </row>
    <row r="2300" spans="2:4" x14ac:dyDescent="0.3">
      <c r="B2300" s="7"/>
      <c r="C2300" s="7"/>
      <c r="D2300" s="7"/>
    </row>
    <row r="2301" spans="2:4" x14ac:dyDescent="0.3">
      <c r="B2301" s="7"/>
      <c r="C2301" s="7"/>
      <c r="D2301" s="7"/>
    </row>
    <row r="2302" spans="2:4" x14ac:dyDescent="0.3">
      <c r="B2302" s="7"/>
      <c r="C2302" s="7"/>
      <c r="D2302" s="7"/>
    </row>
    <row r="2303" spans="2:4" x14ac:dyDescent="0.3">
      <c r="B2303" s="7"/>
      <c r="C2303" s="7"/>
      <c r="D2303" s="7"/>
    </row>
    <row r="2304" spans="2:4" x14ac:dyDescent="0.3">
      <c r="B2304" s="7"/>
      <c r="C2304" s="7"/>
      <c r="D2304" s="7"/>
    </row>
    <row r="2305" spans="2:4" x14ac:dyDescent="0.3">
      <c r="B2305" s="7"/>
      <c r="C2305" s="7"/>
      <c r="D2305" s="7"/>
    </row>
    <row r="2306" spans="2:4" x14ac:dyDescent="0.3">
      <c r="B2306" s="7"/>
      <c r="C2306" s="7"/>
      <c r="D2306" s="7"/>
    </row>
    <row r="2307" spans="2:4" x14ac:dyDescent="0.3">
      <c r="B2307" s="7"/>
      <c r="C2307" s="7"/>
      <c r="D2307" s="7"/>
    </row>
    <row r="2308" spans="2:4" x14ac:dyDescent="0.3">
      <c r="B2308" s="7"/>
      <c r="C2308" s="7"/>
      <c r="D2308" s="7"/>
    </row>
    <row r="2309" spans="2:4" x14ac:dyDescent="0.3">
      <c r="B2309" s="7"/>
      <c r="C2309" s="7"/>
      <c r="D2309" s="7"/>
    </row>
    <row r="2310" spans="2:4" x14ac:dyDescent="0.3">
      <c r="B2310" s="7"/>
      <c r="C2310" s="7"/>
      <c r="D2310" s="7"/>
    </row>
    <row r="2311" spans="2:4" x14ac:dyDescent="0.3">
      <c r="B2311" s="7"/>
      <c r="C2311" s="7"/>
      <c r="D2311" s="7"/>
    </row>
    <row r="2312" spans="2:4" x14ac:dyDescent="0.3">
      <c r="B2312" s="7"/>
      <c r="C2312" s="7"/>
      <c r="D2312" s="7"/>
    </row>
    <row r="2313" spans="2:4" x14ac:dyDescent="0.3">
      <c r="B2313" s="7"/>
      <c r="C2313" s="7"/>
      <c r="D2313" s="7"/>
    </row>
    <row r="2314" spans="2:4" x14ac:dyDescent="0.3">
      <c r="B2314" s="7"/>
      <c r="C2314" s="7"/>
      <c r="D2314" s="7"/>
    </row>
    <row r="2315" spans="2:4" x14ac:dyDescent="0.3">
      <c r="B2315" s="7"/>
      <c r="C2315" s="7"/>
      <c r="D2315" s="7"/>
    </row>
    <row r="2316" spans="2:4" x14ac:dyDescent="0.3">
      <c r="B2316" s="7"/>
      <c r="C2316" s="7"/>
      <c r="D2316" s="7"/>
    </row>
    <row r="2317" spans="2:4" x14ac:dyDescent="0.3">
      <c r="B2317" s="7"/>
      <c r="C2317" s="7"/>
      <c r="D2317" s="7"/>
    </row>
    <row r="2318" spans="2:4" x14ac:dyDescent="0.3">
      <c r="B2318" s="7"/>
      <c r="C2318" s="7"/>
      <c r="D2318" s="7"/>
    </row>
    <row r="2319" spans="2:4" x14ac:dyDescent="0.3">
      <c r="B2319" s="7"/>
      <c r="C2319" s="7"/>
      <c r="D2319" s="7"/>
    </row>
    <row r="2320" spans="2:4" x14ac:dyDescent="0.3">
      <c r="B2320" s="7"/>
      <c r="C2320" s="7"/>
      <c r="D2320" s="7"/>
    </row>
    <row r="2321" spans="2:4" x14ac:dyDescent="0.3">
      <c r="B2321" s="7"/>
      <c r="C2321" s="7"/>
      <c r="D2321" s="7"/>
    </row>
    <row r="2322" spans="2:4" x14ac:dyDescent="0.3">
      <c r="B2322" s="7"/>
      <c r="C2322" s="7"/>
      <c r="D2322" s="7"/>
    </row>
    <row r="2323" spans="2:4" x14ac:dyDescent="0.3">
      <c r="B2323" s="7"/>
      <c r="C2323" s="7"/>
      <c r="D2323" s="7"/>
    </row>
    <row r="2324" spans="2:4" x14ac:dyDescent="0.3">
      <c r="B2324" s="7"/>
      <c r="C2324" s="7"/>
      <c r="D2324" s="7"/>
    </row>
    <row r="2325" spans="2:4" x14ac:dyDescent="0.3">
      <c r="B2325" s="7"/>
      <c r="C2325" s="7"/>
      <c r="D2325" s="7"/>
    </row>
    <row r="2326" spans="2:4" x14ac:dyDescent="0.3">
      <c r="B2326" s="7"/>
      <c r="C2326" s="7"/>
      <c r="D2326" s="7"/>
    </row>
    <row r="2327" spans="2:4" x14ac:dyDescent="0.3">
      <c r="B2327" s="7"/>
      <c r="C2327" s="7"/>
      <c r="D2327" s="7"/>
    </row>
    <row r="2328" spans="2:4" x14ac:dyDescent="0.3">
      <c r="B2328" s="7"/>
      <c r="C2328" s="7"/>
      <c r="D2328" s="7"/>
    </row>
    <row r="2329" spans="2:4" x14ac:dyDescent="0.3">
      <c r="B2329" s="7"/>
      <c r="C2329" s="7"/>
      <c r="D2329" s="7"/>
    </row>
    <row r="2330" spans="2:4" x14ac:dyDescent="0.3">
      <c r="B2330" s="7"/>
      <c r="C2330" s="7"/>
      <c r="D2330" s="7"/>
    </row>
    <row r="2331" spans="2:4" x14ac:dyDescent="0.3">
      <c r="B2331" s="7"/>
      <c r="C2331" s="7"/>
      <c r="D2331" s="7"/>
    </row>
    <row r="2332" spans="2:4" x14ac:dyDescent="0.3">
      <c r="B2332" s="7"/>
      <c r="C2332" s="7"/>
      <c r="D2332" s="7"/>
    </row>
    <row r="2333" spans="2:4" x14ac:dyDescent="0.3">
      <c r="B2333" s="7"/>
      <c r="C2333" s="7"/>
      <c r="D2333" s="7"/>
    </row>
    <row r="2334" spans="2:4" x14ac:dyDescent="0.3">
      <c r="B2334" s="7"/>
      <c r="C2334" s="7"/>
      <c r="D2334" s="7"/>
    </row>
    <row r="2335" spans="2:4" x14ac:dyDescent="0.3">
      <c r="B2335" s="7"/>
      <c r="C2335" s="7"/>
      <c r="D2335" s="7"/>
    </row>
    <row r="2336" spans="2:4" x14ac:dyDescent="0.3">
      <c r="B2336" s="7"/>
      <c r="C2336" s="7"/>
      <c r="D2336" s="7"/>
    </row>
    <row r="2337" spans="2:4" x14ac:dyDescent="0.3">
      <c r="B2337" s="7"/>
      <c r="C2337" s="7"/>
      <c r="D2337" s="7"/>
    </row>
    <row r="2338" spans="2:4" x14ac:dyDescent="0.3">
      <c r="B2338" s="7"/>
      <c r="C2338" s="7"/>
      <c r="D2338" s="7"/>
    </row>
    <row r="2339" spans="2:4" x14ac:dyDescent="0.3">
      <c r="B2339" s="7"/>
      <c r="C2339" s="7"/>
      <c r="D2339" s="7"/>
    </row>
    <row r="2340" spans="2:4" x14ac:dyDescent="0.3">
      <c r="B2340" s="7"/>
      <c r="C2340" s="7"/>
      <c r="D2340" s="7"/>
    </row>
    <row r="2341" spans="2:4" x14ac:dyDescent="0.3">
      <c r="B2341" s="7"/>
      <c r="C2341" s="7"/>
      <c r="D2341" s="7"/>
    </row>
    <row r="2342" spans="2:4" x14ac:dyDescent="0.3">
      <c r="B2342" s="7"/>
      <c r="C2342" s="7"/>
      <c r="D2342" s="7"/>
    </row>
    <row r="2343" spans="2:4" x14ac:dyDescent="0.3">
      <c r="B2343" s="7"/>
      <c r="C2343" s="7"/>
      <c r="D2343" s="7"/>
    </row>
    <row r="2344" spans="2:4" x14ac:dyDescent="0.3">
      <c r="B2344" s="7"/>
      <c r="C2344" s="7"/>
      <c r="D2344" s="7"/>
    </row>
    <row r="2345" spans="2:4" x14ac:dyDescent="0.3">
      <c r="B2345" s="7"/>
      <c r="C2345" s="7"/>
      <c r="D2345" s="7"/>
    </row>
    <row r="2346" spans="2:4" x14ac:dyDescent="0.3">
      <c r="B2346" s="7"/>
      <c r="C2346" s="7"/>
      <c r="D2346" s="7"/>
    </row>
    <row r="2347" spans="2:4" x14ac:dyDescent="0.3">
      <c r="B2347" s="7"/>
      <c r="C2347" s="7"/>
      <c r="D2347" s="7"/>
    </row>
    <row r="2348" spans="2:4" x14ac:dyDescent="0.3">
      <c r="B2348" s="7"/>
      <c r="C2348" s="7"/>
      <c r="D2348" s="7"/>
    </row>
    <row r="2349" spans="2:4" x14ac:dyDescent="0.3">
      <c r="B2349" s="7"/>
      <c r="C2349" s="7"/>
      <c r="D2349" s="7"/>
    </row>
    <row r="2350" spans="2:4" x14ac:dyDescent="0.3">
      <c r="B2350" s="7"/>
      <c r="C2350" s="7"/>
      <c r="D2350" s="7"/>
    </row>
    <row r="2351" spans="2:4" x14ac:dyDescent="0.3">
      <c r="B2351" s="7"/>
      <c r="C2351" s="7"/>
      <c r="D2351" s="7"/>
    </row>
    <row r="2352" spans="2:4" x14ac:dyDescent="0.3">
      <c r="B2352" s="7"/>
      <c r="C2352" s="7"/>
      <c r="D2352" s="7"/>
    </row>
    <row r="2353" spans="2:4" x14ac:dyDescent="0.3">
      <c r="B2353" s="7"/>
      <c r="C2353" s="7"/>
      <c r="D2353" s="7"/>
    </row>
    <row r="2354" spans="2:4" x14ac:dyDescent="0.3">
      <c r="B2354" s="7"/>
      <c r="C2354" s="7"/>
      <c r="D2354" s="7"/>
    </row>
    <row r="2355" spans="2:4" x14ac:dyDescent="0.3">
      <c r="B2355" s="7"/>
      <c r="C2355" s="7"/>
      <c r="D2355" s="7"/>
    </row>
    <row r="2356" spans="2:4" x14ac:dyDescent="0.3">
      <c r="B2356" s="7"/>
      <c r="C2356" s="7"/>
      <c r="D2356" s="7"/>
    </row>
    <row r="2357" spans="2:4" x14ac:dyDescent="0.3">
      <c r="B2357" s="7"/>
      <c r="C2357" s="7"/>
      <c r="D2357" s="7"/>
    </row>
    <row r="2358" spans="2:4" x14ac:dyDescent="0.3">
      <c r="B2358" s="7"/>
      <c r="C2358" s="7"/>
      <c r="D2358" s="7"/>
    </row>
    <row r="2359" spans="2:4" x14ac:dyDescent="0.3">
      <c r="B2359" s="7"/>
      <c r="C2359" s="7"/>
      <c r="D2359" s="7"/>
    </row>
    <row r="2360" spans="2:4" x14ac:dyDescent="0.3">
      <c r="B2360" s="7"/>
      <c r="C2360" s="7"/>
      <c r="D2360" s="7"/>
    </row>
    <row r="2361" spans="2:4" x14ac:dyDescent="0.3">
      <c r="B2361" s="7"/>
      <c r="C2361" s="7"/>
      <c r="D2361" s="7"/>
    </row>
    <row r="2362" spans="2:4" x14ac:dyDescent="0.3">
      <c r="B2362" s="7"/>
      <c r="C2362" s="7"/>
      <c r="D2362" s="7"/>
    </row>
    <row r="2363" spans="2:4" x14ac:dyDescent="0.3">
      <c r="B2363" s="7"/>
      <c r="C2363" s="7"/>
      <c r="D2363" s="7"/>
    </row>
    <row r="2364" spans="2:4" x14ac:dyDescent="0.3">
      <c r="B2364" s="7"/>
      <c r="C2364" s="7"/>
      <c r="D2364" s="7"/>
    </row>
    <row r="2365" spans="2:4" x14ac:dyDescent="0.3">
      <c r="B2365" s="7"/>
      <c r="C2365" s="7"/>
      <c r="D2365" s="7"/>
    </row>
    <row r="2366" spans="2:4" x14ac:dyDescent="0.3">
      <c r="B2366" s="7"/>
      <c r="C2366" s="7"/>
      <c r="D2366" s="7"/>
    </row>
    <row r="2367" spans="2:4" x14ac:dyDescent="0.3">
      <c r="B2367" s="7"/>
      <c r="C2367" s="7"/>
      <c r="D2367" s="7"/>
    </row>
    <row r="2368" spans="2:4" x14ac:dyDescent="0.3">
      <c r="B2368" s="7"/>
      <c r="C2368" s="7"/>
      <c r="D2368" s="7"/>
    </row>
    <row r="2369" spans="2:4" x14ac:dyDescent="0.3">
      <c r="B2369" s="7"/>
      <c r="C2369" s="7"/>
      <c r="D2369" s="7"/>
    </row>
    <row r="2370" spans="2:4" x14ac:dyDescent="0.3">
      <c r="B2370" s="7"/>
      <c r="C2370" s="7"/>
      <c r="D2370" s="7"/>
    </row>
    <row r="2371" spans="2:4" x14ac:dyDescent="0.3">
      <c r="B2371" s="7"/>
      <c r="C2371" s="7"/>
      <c r="D2371" s="7"/>
    </row>
    <row r="2372" spans="2:4" x14ac:dyDescent="0.3">
      <c r="B2372" s="7"/>
      <c r="C2372" s="7"/>
      <c r="D2372" s="7"/>
    </row>
    <row r="2373" spans="2:4" x14ac:dyDescent="0.3">
      <c r="B2373" s="7"/>
      <c r="C2373" s="7"/>
      <c r="D2373" s="7"/>
    </row>
    <row r="2374" spans="2:4" x14ac:dyDescent="0.3">
      <c r="B2374" s="7"/>
      <c r="C2374" s="7"/>
      <c r="D2374" s="7"/>
    </row>
    <row r="2375" spans="2:4" x14ac:dyDescent="0.3">
      <c r="B2375" s="7"/>
      <c r="C2375" s="7"/>
      <c r="D2375" s="7"/>
    </row>
    <row r="2376" spans="2:4" x14ac:dyDescent="0.3">
      <c r="B2376" s="7"/>
      <c r="C2376" s="7"/>
      <c r="D2376" s="7"/>
    </row>
    <row r="2377" spans="2:4" x14ac:dyDescent="0.3">
      <c r="B2377" s="7"/>
      <c r="C2377" s="7"/>
      <c r="D2377" s="7"/>
    </row>
    <row r="2378" spans="2:4" x14ac:dyDescent="0.3">
      <c r="B2378" s="7"/>
      <c r="C2378" s="7"/>
      <c r="D2378" s="7"/>
    </row>
    <row r="2379" spans="2:4" x14ac:dyDescent="0.3">
      <c r="B2379" s="7"/>
      <c r="C2379" s="7"/>
      <c r="D2379" s="7"/>
    </row>
    <row r="2380" spans="2:4" x14ac:dyDescent="0.3">
      <c r="B2380" s="7"/>
      <c r="C2380" s="7"/>
      <c r="D2380" s="7"/>
    </row>
    <row r="2381" spans="2:4" x14ac:dyDescent="0.3">
      <c r="B2381" s="7"/>
      <c r="C2381" s="7"/>
      <c r="D2381" s="7"/>
    </row>
    <row r="2382" spans="2:4" x14ac:dyDescent="0.3">
      <c r="B2382" s="7"/>
      <c r="C2382" s="7"/>
      <c r="D2382" s="7"/>
    </row>
    <row r="2383" spans="2:4" x14ac:dyDescent="0.3">
      <c r="B2383" s="7"/>
      <c r="C2383" s="7"/>
      <c r="D2383" s="7"/>
    </row>
    <row r="2384" spans="2:4" x14ac:dyDescent="0.3">
      <c r="B2384" s="7"/>
      <c r="C2384" s="7"/>
      <c r="D2384" s="7"/>
    </row>
    <row r="2385" spans="2:4" x14ac:dyDescent="0.3">
      <c r="B2385" s="7"/>
      <c r="C2385" s="7"/>
      <c r="D2385" s="7"/>
    </row>
    <row r="2386" spans="2:4" x14ac:dyDescent="0.3">
      <c r="B2386" s="7"/>
      <c r="C2386" s="7"/>
      <c r="D2386" s="7"/>
    </row>
    <row r="2387" spans="2:4" x14ac:dyDescent="0.3">
      <c r="B2387" s="7"/>
      <c r="C2387" s="7"/>
      <c r="D2387" s="7"/>
    </row>
    <row r="2388" spans="2:4" x14ac:dyDescent="0.3">
      <c r="B2388" s="7"/>
      <c r="C2388" s="7"/>
      <c r="D2388" s="7"/>
    </row>
    <row r="2389" spans="2:4" x14ac:dyDescent="0.3">
      <c r="B2389" s="7"/>
      <c r="C2389" s="7"/>
      <c r="D2389" s="7"/>
    </row>
    <row r="2390" spans="2:4" x14ac:dyDescent="0.3">
      <c r="B2390" s="7"/>
      <c r="C2390" s="7"/>
      <c r="D2390" s="7"/>
    </row>
    <row r="2391" spans="2:4" x14ac:dyDescent="0.3">
      <c r="B2391" s="7"/>
      <c r="C2391" s="7"/>
      <c r="D2391" s="7"/>
    </row>
    <row r="2392" spans="2:4" x14ac:dyDescent="0.3">
      <c r="B2392" s="7"/>
      <c r="C2392" s="7"/>
      <c r="D2392" s="7"/>
    </row>
    <row r="2393" spans="2:4" x14ac:dyDescent="0.3">
      <c r="B2393" s="7"/>
      <c r="C2393" s="7"/>
      <c r="D2393" s="7"/>
    </row>
    <row r="2394" spans="2:4" x14ac:dyDescent="0.3">
      <c r="B2394" s="7"/>
      <c r="C2394" s="7"/>
      <c r="D2394" s="7"/>
    </row>
    <row r="2395" spans="2:4" x14ac:dyDescent="0.3">
      <c r="B2395" s="7"/>
      <c r="C2395" s="7"/>
      <c r="D2395" s="7"/>
    </row>
    <row r="2396" spans="2:4" x14ac:dyDescent="0.3">
      <c r="B2396" s="7"/>
      <c r="C2396" s="7"/>
      <c r="D2396" s="7"/>
    </row>
    <row r="2397" spans="2:4" x14ac:dyDescent="0.3">
      <c r="B2397" s="7"/>
      <c r="C2397" s="7"/>
      <c r="D2397" s="7"/>
    </row>
    <row r="2398" spans="2:4" x14ac:dyDescent="0.3">
      <c r="B2398" s="7"/>
      <c r="C2398" s="7"/>
      <c r="D2398" s="7"/>
    </row>
    <row r="2399" spans="2:4" x14ac:dyDescent="0.3">
      <c r="B2399" s="7"/>
      <c r="C2399" s="7"/>
      <c r="D2399" s="7"/>
    </row>
    <row r="2400" spans="2:4" x14ac:dyDescent="0.3">
      <c r="B2400" s="7"/>
      <c r="C2400" s="7"/>
      <c r="D2400" s="7"/>
    </row>
    <row r="2401" spans="2:4" x14ac:dyDescent="0.3">
      <c r="B2401" s="7"/>
      <c r="C2401" s="7"/>
      <c r="D2401" s="7"/>
    </row>
    <row r="2402" spans="2:4" x14ac:dyDescent="0.3">
      <c r="B2402" s="7"/>
      <c r="C2402" s="7"/>
      <c r="D2402" s="7"/>
    </row>
    <row r="2403" spans="2:4" x14ac:dyDescent="0.3">
      <c r="B2403" s="7"/>
      <c r="C2403" s="7"/>
      <c r="D2403" s="7"/>
    </row>
    <row r="2404" spans="2:4" x14ac:dyDescent="0.3">
      <c r="B2404" s="7"/>
      <c r="C2404" s="7"/>
      <c r="D2404" s="7"/>
    </row>
    <row r="2405" spans="2:4" x14ac:dyDescent="0.3">
      <c r="B2405" s="7"/>
      <c r="C2405" s="7"/>
      <c r="D2405" s="7"/>
    </row>
    <row r="2406" spans="2:4" x14ac:dyDescent="0.3">
      <c r="B2406" s="7"/>
      <c r="C2406" s="7"/>
      <c r="D2406" s="7"/>
    </row>
    <row r="2407" spans="2:4" x14ac:dyDescent="0.3">
      <c r="B2407" s="7"/>
      <c r="C2407" s="7"/>
      <c r="D2407" s="7"/>
    </row>
    <row r="2408" spans="2:4" x14ac:dyDescent="0.3">
      <c r="B2408" s="7"/>
      <c r="C2408" s="7"/>
      <c r="D2408" s="7"/>
    </row>
    <row r="2409" spans="2:4" x14ac:dyDescent="0.3">
      <c r="B2409" s="7"/>
      <c r="C2409" s="7"/>
      <c r="D2409" s="7"/>
    </row>
    <row r="2410" spans="2:4" x14ac:dyDescent="0.3">
      <c r="B2410" s="7"/>
      <c r="C2410" s="7"/>
      <c r="D2410" s="7"/>
    </row>
    <row r="2411" spans="2:4" x14ac:dyDescent="0.3">
      <c r="B2411" s="7"/>
      <c r="C2411" s="7"/>
      <c r="D2411" s="7"/>
    </row>
    <row r="2412" spans="2:4" x14ac:dyDescent="0.3">
      <c r="B2412" s="7"/>
      <c r="C2412" s="7"/>
      <c r="D2412" s="7"/>
    </row>
    <row r="2413" spans="2:4" x14ac:dyDescent="0.3">
      <c r="B2413" s="7"/>
      <c r="C2413" s="7"/>
      <c r="D2413" s="7"/>
    </row>
    <row r="2414" spans="2:4" x14ac:dyDescent="0.3">
      <c r="B2414" s="7"/>
      <c r="C2414" s="7"/>
      <c r="D2414" s="7"/>
    </row>
    <row r="2415" spans="2:4" x14ac:dyDescent="0.3">
      <c r="B2415" s="7"/>
      <c r="C2415" s="7"/>
      <c r="D2415" s="7"/>
    </row>
    <row r="2416" spans="2:4" x14ac:dyDescent="0.3">
      <c r="B2416" s="7"/>
      <c r="C2416" s="7"/>
      <c r="D2416" s="7"/>
    </row>
    <row r="2417" spans="2:4" x14ac:dyDescent="0.3">
      <c r="B2417" s="7"/>
      <c r="C2417" s="7"/>
      <c r="D2417" s="7"/>
    </row>
    <row r="2418" spans="2:4" x14ac:dyDescent="0.3">
      <c r="B2418" s="7"/>
      <c r="C2418" s="7"/>
      <c r="D2418" s="7"/>
    </row>
    <row r="2419" spans="2:4" x14ac:dyDescent="0.3">
      <c r="B2419" s="7"/>
      <c r="C2419" s="7"/>
      <c r="D2419" s="7"/>
    </row>
    <row r="2420" spans="2:4" x14ac:dyDescent="0.3">
      <c r="B2420" s="7"/>
      <c r="C2420" s="7"/>
      <c r="D2420" s="7"/>
    </row>
    <row r="2421" spans="2:4" x14ac:dyDescent="0.3">
      <c r="B2421" s="7"/>
      <c r="C2421" s="7"/>
      <c r="D2421" s="7"/>
    </row>
    <row r="2422" spans="2:4" x14ac:dyDescent="0.3">
      <c r="B2422" s="7"/>
      <c r="C2422" s="7"/>
      <c r="D2422" s="7"/>
    </row>
    <row r="2423" spans="2:4" x14ac:dyDescent="0.3">
      <c r="B2423" s="7"/>
      <c r="C2423" s="7"/>
      <c r="D2423" s="7"/>
    </row>
    <row r="2424" spans="2:4" x14ac:dyDescent="0.3">
      <c r="B2424" s="7"/>
      <c r="C2424" s="7"/>
      <c r="D2424" s="7"/>
    </row>
    <row r="2425" spans="2:4" x14ac:dyDescent="0.3">
      <c r="B2425" s="7"/>
      <c r="C2425" s="7"/>
      <c r="D2425" s="7"/>
    </row>
    <row r="2426" spans="2:4" x14ac:dyDescent="0.3">
      <c r="B2426" s="7"/>
      <c r="C2426" s="7"/>
      <c r="D2426" s="7"/>
    </row>
    <row r="2427" spans="2:4" x14ac:dyDescent="0.3">
      <c r="B2427" s="7"/>
      <c r="C2427" s="7"/>
      <c r="D2427" s="7"/>
    </row>
    <row r="2428" spans="2:4" x14ac:dyDescent="0.3">
      <c r="B2428" s="7"/>
      <c r="C2428" s="7"/>
      <c r="D2428" s="7"/>
    </row>
    <row r="2429" spans="2:4" x14ac:dyDescent="0.3">
      <c r="B2429" s="7"/>
      <c r="C2429" s="7"/>
      <c r="D2429" s="7"/>
    </row>
    <row r="2430" spans="2:4" x14ac:dyDescent="0.3">
      <c r="B2430" s="7"/>
      <c r="C2430" s="7"/>
      <c r="D2430" s="7"/>
    </row>
    <row r="2431" spans="2:4" x14ac:dyDescent="0.3">
      <c r="B2431" s="7"/>
      <c r="C2431" s="7"/>
      <c r="D2431" s="7"/>
    </row>
    <row r="2432" spans="2:4" x14ac:dyDescent="0.3">
      <c r="B2432" s="7"/>
      <c r="C2432" s="7"/>
      <c r="D2432" s="7"/>
    </row>
    <row r="2433" spans="2:4" x14ac:dyDescent="0.3">
      <c r="B2433" s="7"/>
      <c r="C2433" s="7"/>
      <c r="D2433" s="7"/>
    </row>
    <row r="2434" spans="2:4" x14ac:dyDescent="0.3">
      <c r="B2434" s="7"/>
      <c r="C2434" s="7"/>
      <c r="D2434" s="7"/>
    </row>
    <row r="2435" spans="2:4" x14ac:dyDescent="0.3">
      <c r="B2435" s="7"/>
      <c r="C2435" s="7"/>
      <c r="D2435" s="7"/>
    </row>
    <row r="2436" spans="2:4" x14ac:dyDescent="0.3">
      <c r="B2436" s="7"/>
      <c r="C2436" s="7"/>
      <c r="D2436" s="7"/>
    </row>
    <row r="2437" spans="2:4" x14ac:dyDescent="0.3">
      <c r="B2437" s="7"/>
      <c r="C2437" s="7"/>
      <c r="D2437" s="7"/>
    </row>
    <row r="2438" spans="2:4" x14ac:dyDescent="0.3">
      <c r="B2438" s="7"/>
      <c r="C2438" s="7"/>
      <c r="D2438" s="7"/>
    </row>
    <row r="2439" spans="2:4" x14ac:dyDescent="0.3">
      <c r="B2439" s="7"/>
      <c r="C2439" s="7"/>
      <c r="D2439" s="7"/>
    </row>
    <row r="2440" spans="2:4" x14ac:dyDescent="0.3">
      <c r="B2440" s="7"/>
      <c r="C2440" s="7"/>
      <c r="D2440" s="7"/>
    </row>
    <row r="2441" spans="2:4" x14ac:dyDescent="0.3">
      <c r="B2441" s="7"/>
      <c r="C2441" s="7"/>
      <c r="D2441" s="7"/>
    </row>
    <row r="2442" spans="2:4" x14ac:dyDescent="0.3">
      <c r="B2442" s="7"/>
      <c r="C2442" s="7"/>
      <c r="D2442" s="7"/>
    </row>
    <row r="2443" spans="2:4" x14ac:dyDescent="0.3">
      <c r="B2443" s="7"/>
      <c r="C2443" s="7"/>
      <c r="D2443" s="7"/>
    </row>
    <row r="2444" spans="2:4" x14ac:dyDescent="0.3">
      <c r="B2444" s="7"/>
      <c r="C2444" s="7"/>
      <c r="D2444" s="7"/>
    </row>
    <row r="2445" spans="2:4" x14ac:dyDescent="0.3">
      <c r="B2445" s="7"/>
      <c r="C2445" s="7"/>
      <c r="D2445" s="7"/>
    </row>
    <row r="2446" spans="2:4" x14ac:dyDescent="0.3">
      <c r="B2446" s="7"/>
      <c r="C2446" s="7"/>
      <c r="D2446" s="7"/>
    </row>
    <row r="2447" spans="2:4" x14ac:dyDescent="0.3">
      <c r="B2447" s="7"/>
      <c r="C2447" s="7"/>
      <c r="D2447" s="7"/>
    </row>
    <row r="2448" spans="2:4" x14ac:dyDescent="0.3">
      <c r="B2448" s="7"/>
      <c r="C2448" s="7"/>
      <c r="D2448" s="7"/>
    </row>
    <row r="2449" spans="2:4" x14ac:dyDescent="0.3">
      <c r="B2449" s="7"/>
      <c r="C2449" s="7"/>
      <c r="D2449" s="7"/>
    </row>
    <row r="2450" spans="2:4" x14ac:dyDescent="0.3">
      <c r="B2450" s="7"/>
      <c r="C2450" s="7"/>
      <c r="D2450" s="7"/>
    </row>
    <row r="2451" spans="2:4" x14ac:dyDescent="0.3">
      <c r="B2451" s="7"/>
      <c r="C2451" s="7"/>
      <c r="D2451" s="7"/>
    </row>
    <row r="2452" spans="2:4" x14ac:dyDescent="0.3">
      <c r="B2452" s="7"/>
      <c r="C2452" s="7"/>
      <c r="D2452" s="7"/>
    </row>
    <row r="2453" spans="2:4" x14ac:dyDescent="0.3">
      <c r="B2453" s="7"/>
      <c r="C2453" s="7"/>
      <c r="D2453" s="7"/>
    </row>
    <row r="2454" spans="2:4" x14ac:dyDescent="0.3">
      <c r="B2454" s="7"/>
      <c r="C2454" s="7"/>
      <c r="D2454" s="7"/>
    </row>
    <row r="2455" spans="2:4" x14ac:dyDescent="0.3">
      <c r="B2455" s="7"/>
      <c r="C2455" s="7"/>
      <c r="D2455" s="7"/>
    </row>
    <row r="2456" spans="2:4" x14ac:dyDescent="0.3">
      <c r="B2456" s="7"/>
      <c r="C2456" s="7"/>
      <c r="D2456" s="7"/>
    </row>
    <row r="2457" spans="2:4" x14ac:dyDescent="0.3">
      <c r="B2457" s="7"/>
      <c r="C2457" s="7"/>
      <c r="D2457" s="7"/>
    </row>
    <row r="2458" spans="2:4" x14ac:dyDescent="0.3">
      <c r="B2458" s="7"/>
      <c r="C2458" s="7"/>
      <c r="D2458" s="7"/>
    </row>
    <row r="2459" spans="2:4" x14ac:dyDescent="0.3">
      <c r="B2459" s="7"/>
      <c r="C2459" s="7"/>
      <c r="D2459" s="7"/>
    </row>
    <row r="2460" spans="2:4" x14ac:dyDescent="0.3">
      <c r="B2460" s="7"/>
      <c r="C2460" s="7"/>
      <c r="D2460" s="7"/>
    </row>
    <row r="2461" spans="2:4" x14ac:dyDescent="0.3">
      <c r="B2461" s="7"/>
      <c r="C2461" s="7"/>
      <c r="D2461" s="7"/>
    </row>
    <row r="2462" spans="2:4" x14ac:dyDescent="0.3">
      <c r="B2462" s="7"/>
      <c r="C2462" s="7"/>
      <c r="D2462" s="7"/>
    </row>
    <row r="2463" spans="2:4" x14ac:dyDescent="0.3">
      <c r="B2463" s="7"/>
      <c r="C2463" s="7"/>
      <c r="D2463" s="7"/>
    </row>
    <row r="2464" spans="2:4" x14ac:dyDescent="0.3">
      <c r="B2464" s="7"/>
      <c r="C2464" s="7"/>
      <c r="D2464" s="7"/>
    </row>
    <row r="2465" spans="2:4" x14ac:dyDescent="0.3">
      <c r="B2465" s="7"/>
      <c r="C2465" s="7"/>
      <c r="D2465" s="7"/>
    </row>
    <row r="2466" spans="2:4" x14ac:dyDescent="0.3">
      <c r="B2466" s="7"/>
      <c r="C2466" s="7"/>
      <c r="D2466" s="7"/>
    </row>
    <row r="2467" spans="2:4" x14ac:dyDescent="0.3">
      <c r="B2467" s="7"/>
      <c r="C2467" s="7"/>
      <c r="D2467" s="7"/>
    </row>
    <row r="2468" spans="2:4" x14ac:dyDescent="0.3">
      <c r="B2468" s="7"/>
      <c r="C2468" s="7"/>
      <c r="D2468" s="7"/>
    </row>
    <row r="2469" spans="2:4" x14ac:dyDescent="0.3">
      <c r="B2469" s="7"/>
      <c r="C2469" s="7"/>
      <c r="D2469" s="7"/>
    </row>
    <row r="2470" spans="2:4" x14ac:dyDescent="0.3">
      <c r="B2470" s="7"/>
      <c r="C2470" s="7"/>
      <c r="D2470" s="7"/>
    </row>
    <row r="2471" spans="2:4" x14ac:dyDescent="0.3">
      <c r="B2471" s="7"/>
      <c r="C2471" s="7"/>
      <c r="D2471" s="7"/>
    </row>
    <row r="2472" spans="2:4" x14ac:dyDescent="0.3">
      <c r="B2472" s="7"/>
      <c r="C2472" s="7"/>
      <c r="D2472" s="7"/>
    </row>
    <row r="2473" spans="2:4" x14ac:dyDescent="0.3">
      <c r="B2473" s="7"/>
      <c r="C2473" s="7"/>
      <c r="D2473" s="7"/>
    </row>
    <row r="2474" spans="2:4" x14ac:dyDescent="0.3">
      <c r="B2474" s="7"/>
      <c r="C2474" s="7"/>
      <c r="D2474" s="7"/>
    </row>
    <row r="2475" spans="2:4" x14ac:dyDescent="0.3">
      <c r="B2475" s="7"/>
      <c r="C2475" s="7"/>
      <c r="D2475" s="7"/>
    </row>
    <row r="2476" spans="2:4" x14ac:dyDescent="0.3">
      <c r="B2476" s="7"/>
      <c r="C2476" s="7"/>
      <c r="D2476" s="7"/>
    </row>
    <row r="2477" spans="2:4" x14ac:dyDescent="0.3">
      <c r="B2477" s="7"/>
      <c r="C2477" s="7"/>
      <c r="D2477" s="7"/>
    </row>
    <row r="2478" spans="2:4" x14ac:dyDescent="0.3">
      <c r="B2478" s="7"/>
      <c r="C2478" s="7"/>
      <c r="D2478" s="7"/>
    </row>
    <row r="2479" spans="2:4" x14ac:dyDescent="0.3">
      <c r="B2479" s="7"/>
      <c r="C2479" s="7"/>
      <c r="D2479" s="7"/>
    </row>
    <row r="2480" spans="2:4" x14ac:dyDescent="0.3">
      <c r="B2480" s="7"/>
      <c r="C2480" s="7"/>
      <c r="D2480" s="7"/>
    </row>
    <row r="2481" spans="2:4" x14ac:dyDescent="0.3">
      <c r="B2481" s="7"/>
      <c r="C2481" s="7"/>
      <c r="D2481" s="7"/>
    </row>
    <row r="2482" spans="2:4" x14ac:dyDescent="0.3">
      <c r="B2482" s="7"/>
      <c r="C2482" s="7"/>
      <c r="D2482" s="7"/>
    </row>
    <row r="2483" spans="2:4" x14ac:dyDescent="0.3">
      <c r="B2483" s="7"/>
      <c r="C2483" s="7"/>
      <c r="D2483" s="7"/>
    </row>
    <row r="2484" spans="2:4" x14ac:dyDescent="0.3">
      <c r="B2484" s="7"/>
      <c r="C2484" s="7"/>
      <c r="D2484" s="7"/>
    </row>
    <row r="2485" spans="2:4" x14ac:dyDescent="0.3">
      <c r="B2485" s="7"/>
      <c r="C2485" s="7"/>
      <c r="D2485" s="7"/>
    </row>
    <row r="2486" spans="2:4" x14ac:dyDescent="0.3">
      <c r="B2486" s="7"/>
      <c r="C2486" s="7"/>
      <c r="D2486" s="7"/>
    </row>
    <row r="2487" spans="2:4" x14ac:dyDescent="0.3">
      <c r="B2487" s="7"/>
      <c r="C2487" s="7"/>
      <c r="D2487" s="7"/>
    </row>
    <row r="2488" spans="2:4" x14ac:dyDescent="0.3">
      <c r="B2488" s="7"/>
      <c r="C2488" s="7"/>
      <c r="D2488" s="7"/>
    </row>
    <row r="2489" spans="2:4" x14ac:dyDescent="0.3">
      <c r="B2489" s="7"/>
      <c r="C2489" s="7"/>
      <c r="D2489" s="7"/>
    </row>
    <row r="2490" spans="2:4" x14ac:dyDescent="0.3">
      <c r="B2490" s="7"/>
      <c r="C2490" s="7"/>
      <c r="D2490" s="7"/>
    </row>
    <row r="2491" spans="2:4" x14ac:dyDescent="0.3">
      <c r="B2491" s="7"/>
      <c r="C2491" s="7"/>
      <c r="D2491" s="7"/>
    </row>
    <row r="2492" spans="2:4" x14ac:dyDescent="0.3">
      <c r="B2492" s="7"/>
      <c r="C2492" s="7"/>
      <c r="D2492" s="7"/>
    </row>
    <row r="2493" spans="2:4" x14ac:dyDescent="0.3">
      <c r="B2493" s="7"/>
      <c r="C2493" s="7"/>
      <c r="D2493" s="7"/>
    </row>
    <row r="2494" spans="2:4" x14ac:dyDescent="0.3">
      <c r="B2494" s="7"/>
      <c r="C2494" s="7"/>
      <c r="D2494" s="7"/>
    </row>
    <row r="2495" spans="2:4" x14ac:dyDescent="0.3">
      <c r="B2495" s="7"/>
      <c r="C2495" s="7"/>
      <c r="D2495" s="7"/>
    </row>
    <row r="2496" spans="2:4" x14ac:dyDescent="0.3">
      <c r="B2496" s="7"/>
      <c r="C2496" s="7"/>
      <c r="D2496" s="7"/>
    </row>
    <row r="2497" spans="2:4" x14ac:dyDescent="0.3">
      <c r="B2497" s="7"/>
      <c r="C2497" s="7"/>
      <c r="D2497" s="7"/>
    </row>
    <row r="2498" spans="2:4" x14ac:dyDescent="0.3">
      <c r="B2498" s="7"/>
      <c r="C2498" s="7"/>
      <c r="D2498" s="7"/>
    </row>
    <row r="2499" spans="2:4" x14ac:dyDescent="0.3">
      <c r="B2499" s="7"/>
      <c r="C2499" s="7"/>
      <c r="D2499" s="7"/>
    </row>
    <row r="2500" spans="2:4" x14ac:dyDescent="0.3">
      <c r="B2500" s="7"/>
      <c r="C2500" s="7"/>
      <c r="D2500" s="7"/>
    </row>
    <row r="2501" spans="2:4" x14ac:dyDescent="0.3">
      <c r="B2501" s="7"/>
      <c r="C2501" s="7"/>
      <c r="D2501" s="7"/>
    </row>
    <row r="2502" spans="2:4" x14ac:dyDescent="0.3">
      <c r="B2502" s="7"/>
      <c r="C2502" s="7"/>
      <c r="D2502" s="7"/>
    </row>
    <row r="2503" spans="2:4" x14ac:dyDescent="0.3">
      <c r="B2503" s="7"/>
      <c r="C2503" s="7"/>
      <c r="D2503" s="7"/>
    </row>
    <row r="2504" spans="2:4" x14ac:dyDescent="0.3">
      <c r="B2504" s="7"/>
      <c r="C2504" s="7"/>
      <c r="D2504" s="7"/>
    </row>
    <row r="2505" spans="2:4" x14ac:dyDescent="0.3">
      <c r="B2505" s="7"/>
      <c r="C2505" s="7"/>
      <c r="D2505" s="7"/>
    </row>
    <row r="2506" spans="2:4" x14ac:dyDescent="0.3">
      <c r="B2506" s="7"/>
      <c r="C2506" s="7"/>
      <c r="D2506" s="7"/>
    </row>
    <row r="2507" spans="2:4" x14ac:dyDescent="0.3">
      <c r="B2507" s="7"/>
      <c r="C2507" s="7"/>
      <c r="D2507" s="7"/>
    </row>
    <row r="2508" spans="2:4" x14ac:dyDescent="0.3">
      <c r="B2508" s="7"/>
      <c r="C2508" s="7"/>
      <c r="D2508" s="7"/>
    </row>
    <row r="2509" spans="2:4" x14ac:dyDescent="0.3">
      <c r="B2509" s="7"/>
      <c r="C2509" s="7"/>
      <c r="D2509" s="7"/>
    </row>
    <row r="2510" spans="2:4" x14ac:dyDescent="0.3">
      <c r="B2510" s="7"/>
      <c r="C2510" s="7"/>
      <c r="D2510" s="7"/>
    </row>
    <row r="2511" spans="2:4" x14ac:dyDescent="0.3">
      <c r="B2511" s="7"/>
      <c r="C2511" s="7"/>
      <c r="D2511" s="7"/>
    </row>
    <row r="2512" spans="2:4" x14ac:dyDescent="0.3">
      <c r="B2512" s="7"/>
      <c r="C2512" s="7"/>
      <c r="D2512" s="7"/>
    </row>
    <row r="2513" spans="2:4" x14ac:dyDescent="0.3">
      <c r="B2513" s="7"/>
      <c r="C2513" s="7"/>
      <c r="D2513" s="7"/>
    </row>
    <row r="2514" spans="2:4" x14ac:dyDescent="0.3">
      <c r="B2514" s="7"/>
      <c r="C2514" s="7"/>
      <c r="D2514" s="7"/>
    </row>
    <row r="2515" spans="2:4" x14ac:dyDescent="0.3">
      <c r="B2515" s="7"/>
      <c r="C2515" s="7"/>
      <c r="D2515" s="7"/>
    </row>
    <row r="2516" spans="2:4" x14ac:dyDescent="0.3">
      <c r="B2516" s="7"/>
      <c r="C2516" s="7"/>
      <c r="D2516" s="7"/>
    </row>
    <row r="2517" spans="2:4" x14ac:dyDescent="0.3">
      <c r="B2517" s="7"/>
      <c r="C2517" s="7"/>
      <c r="D2517" s="7"/>
    </row>
    <row r="2518" spans="2:4" x14ac:dyDescent="0.3">
      <c r="B2518" s="7"/>
      <c r="C2518" s="7"/>
      <c r="D2518" s="7"/>
    </row>
    <row r="2519" spans="2:4" x14ac:dyDescent="0.3">
      <c r="B2519" s="7"/>
      <c r="C2519" s="7"/>
      <c r="D2519" s="7"/>
    </row>
    <row r="2520" spans="2:4" x14ac:dyDescent="0.3">
      <c r="B2520" s="7"/>
      <c r="C2520" s="7"/>
      <c r="D2520" s="7"/>
    </row>
    <row r="2521" spans="2:4" x14ac:dyDescent="0.3">
      <c r="B2521" s="7"/>
      <c r="C2521" s="7"/>
      <c r="D2521" s="7"/>
    </row>
    <row r="2522" spans="2:4" x14ac:dyDescent="0.3">
      <c r="B2522" s="7"/>
      <c r="C2522" s="7"/>
      <c r="D2522" s="7"/>
    </row>
    <row r="2523" spans="2:4" x14ac:dyDescent="0.3">
      <c r="B2523" s="7"/>
      <c r="C2523" s="7"/>
      <c r="D2523" s="7"/>
    </row>
    <row r="2524" spans="2:4" x14ac:dyDescent="0.3">
      <c r="B2524" s="7"/>
      <c r="C2524" s="7"/>
      <c r="D2524" s="7"/>
    </row>
    <row r="2525" spans="2:4" x14ac:dyDescent="0.3">
      <c r="B2525" s="7"/>
      <c r="C2525" s="7"/>
      <c r="D2525" s="7"/>
    </row>
    <row r="2526" spans="2:4" x14ac:dyDescent="0.3">
      <c r="B2526" s="7"/>
      <c r="C2526" s="7"/>
      <c r="D2526" s="7"/>
    </row>
    <row r="2527" spans="2:4" x14ac:dyDescent="0.3">
      <c r="B2527" s="7"/>
      <c r="C2527" s="7"/>
      <c r="D2527" s="7"/>
    </row>
    <row r="2528" spans="2:4" x14ac:dyDescent="0.3">
      <c r="B2528" s="7"/>
      <c r="C2528" s="7"/>
      <c r="D2528" s="7"/>
    </row>
    <row r="2529" spans="2:4" x14ac:dyDescent="0.3">
      <c r="B2529" s="7"/>
      <c r="C2529" s="7"/>
      <c r="D2529" s="7"/>
    </row>
    <row r="2530" spans="2:4" x14ac:dyDescent="0.3">
      <c r="B2530" s="7"/>
      <c r="C2530" s="7"/>
      <c r="D2530" s="7"/>
    </row>
    <row r="2531" spans="2:4" x14ac:dyDescent="0.3">
      <c r="B2531" s="7"/>
      <c r="C2531" s="7"/>
      <c r="D2531" s="7"/>
    </row>
    <row r="2532" spans="2:4" x14ac:dyDescent="0.3">
      <c r="B2532" s="7"/>
      <c r="C2532" s="7"/>
      <c r="D2532" s="7"/>
    </row>
    <row r="2533" spans="2:4" x14ac:dyDescent="0.3">
      <c r="B2533" s="7"/>
      <c r="C2533" s="7"/>
      <c r="D2533" s="7"/>
    </row>
    <row r="2534" spans="2:4" x14ac:dyDescent="0.3">
      <c r="B2534" s="7"/>
      <c r="C2534" s="7"/>
      <c r="D2534" s="7"/>
    </row>
    <row r="2535" spans="2:4" x14ac:dyDescent="0.3">
      <c r="B2535" s="7"/>
      <c r="C2535" s="7"/>
      <c r="D2535" s="7"/>
    </row>
    <row r="2536" spans="2:4" x14ac:dyDescent="0.3">
      <c r="B2536" s="7"/>
      <c r="C2536" s="7"/>
      <c r="D2536" s="7"/>
    </row>
    <row r="2537" spans="2:4" x14ac:dyDescent="0.3">
      <c r="B2537" s="7"/>
      <c r="C2537" s="7"/>
      <c r="D2537" s="7"/>
    </row>
    <row r="2538" spans="2:4" x14ac:dyDescent="0.3">
      <c r="B2538" s="7"/>
      <c r="C2538" s="7"/>
      <c r="D2538" s="7"/>
    </row>
    <row r="2539" spans="2:4" x14ac:dyDescent="0.3">
      <c r="B2539" s="7"/>
      <c r="C2539" s="7"/>
      <c r="D2539" s="7"/>
    </row>
    <row r="2540" spans="2:4" x14ac:dyDescent="0.3">
      <c r="B2540" s="7"/>
      <c r="C2540" s="7"/>
      <c r="D2540" s="7"/>
    </row>
    <row r="2541" spans="2:4" x14ac:dyDescent="0.3">
      <c r="B2541" s="7"/>
      <c r="C2541" s="7"/>
      <c r="D2541" s="7"/>
    </row>
    <row r="2542" spans="2:4" x14ac:dyDescent="0.3">
      <c r="B2542" s="7"/>
      <c r="C2542" s="7"/>
      <c r="D2542" s="7"/>
    </row>
    <row r="2543" spans="2:4" x14ac:dyDescent="0.3">
      <c r="B2543" s="7"/>
      <c r="C2543" s="7"/>
      <c r="D2543" s="7"/>
    </row>
    <row r="2544" spans="2:4" x14ac:dyDescent="0.3">
      <c r="B2544" s="7"/>
      <c r="C2544" s="7"/>
      <c r="D2544" s="7"/>
    </row>
    <row r="2545" spans="2:4" x14ac:dyDescent="0.3">
      <c r="B2545" s="7"/>
      <c r="C2545" s="7"/>
      <c r="D2545" s="7"/>
    </row>
    <row r="2546" spans="2:4" x14ac:dyDescent="0.3">
      <c r="B2546" s="7"/>
      <c r="C2546" s="7"/>
      <c r="D2546" s="7"/>
    </row>
    <row r="2547" spans="2:4" x14ac:dyDescent="0.3">
      <c r="B2547" s="7"/>
      <c r="C2547" s="7"/>
      <c r="D2547" s="7"/>
    </row>
    <row r="2548" spans="2:4" x14ac:dyDescent="0.3">
      <c r="B2548" s="7"/>
      <c r="C2548" s="7"/>
      <c r="D2548" s="7"/>
    </row>
    <row r="2549" spans="2:4" x14ac:dyDescent="0.3">
      <c r="B2549" s="7"/>
      <c r="C2549" s="7"/>
      <c r="D2549" s="7"/>
    </row>
    <row r="2550" spans="2:4" x14ac:dyDescent="0.3">
      <c r="B2550" s="7"/>
      <c r="C2550" s="7"/>
      <c r="D2550" s="7"/>
    </row>
    <row r="2551" spans="2:4" x14ac:dyDescent="0.3">
      <c r="B2551" s="7"/>
      <c r="C2551" s="7"/>
      <c r="D2551" s="7"/>
    </row>
    <row r="2552" spans="2:4" x14ac:dyDescent="0.3">
      <c r="B2552" s="7"/>
      <c r="C2552" s="7"/>
      <c r="D2552" s="7"/>
    </row>
    <row r="2553" spans="2:4" x14ac:dyDescent="0.3">
      <c r="B2553" s="7"/>
      <c r="C2553" s="7"/>
      <c r="D2553" s="7"/>
    </row>
    <row r="2554" spans="2:4" x14ac:dyDescent="0.3">
      <c r="B2554" s="7"/>
      <c r="C2554" s="7"/>
      <c r="D2554" s="7"/>
    </row>
    <row r="2555" spans="2:4" x14ac:dyDescent="0.3">
      <c r="B2555" s="7"/>
      <c r="C2555" s="7"/>
      <c r="D2555" s="7"/>
    </row>
    <row r="2556" spans="2:4" x14ac:dyDescent="0.3">
      <c r="B2556" s="7"/>
      <c r="C2556" s="7"/>
      <c r="D2556" s="7"/>
    </row>
    <row r="2557" spans="2:4" x14ac:dyDescent="0.3">
      <c r="B2557" s="7"/>
      <c r="C2557" s="7"/>
      <c r="D2557" s="7"/>
    </row>
    <row r="2558" spans="2:4" x14ac:dyDescent="0.3">
      <c r="B2558" s="7"/>
      <c r="C2558" s="7"/>
      <c r="D2558" s="7"/>
    </row>
    <row r="2559" spans="2:4" x14ac:dyDescent="0.3">
      <c r="B2559" s="7"/>
      <c r="C2559" s="7"/>
      <c r="D2559" s="7"/>
    </row>
    <row r="2560" spans="2:4" x14ac:dyDescent="0.3">
      <c r="B2560" s="7"/>
      <c r="C2560" s="7"/>
      <c r="D2560" s="7"/>
    </row>
    <row r="2561" spans="2:4" x14ac:dyDescent="0.3">
      <c r="B2561" s="7"/>
      <c r="C2561" s="7"/>
      <c r="D2561" s="7"/>
    </row>
    <row r="2562" spans="2:4" x14ac:dyDescent="0.3">
      <c r="B2562" s="7"/>
      <c r="C2562" s="7"/>
      <c r="D2562" s="7"/>
    </row>
    <row r="2563" spans="2:4" x14ac:dyDescent="0.3">
      <c r="B2563" s="7"/>
      <c r="C2563" s="7"/>
      <c r="D2563" s="7"/>
    </row>
    <row r="2564" spans="2:4" x14ac:dyDescent="0.3">
      <c r="B2564" s="7"/>
      <c r="C2564" s="7"/>
      <c r="D2564" s="7"/>
    </row>
    <row r="2565" spans="2:4" x14ac:dyDescent="0.3">
      <c r="B2565" s="7"/>
      <c r="C2565" s="7"/>
      <c r="D2565" s="7"/>
    </row>
    <row r="2566" spans="2:4" x14ac:dyDescent="0.3">
      <c r="B2566" s="7"/>
      <c r="C2566" s="7"/>
      <c r="D2566" s="7"/>
    </row>
    <row r="2567" spans="2:4" x14ac:dyDescent="0.3">
      <c r="B2567" s="7"/>
      <c r="C2567" s="7"/>
      <c r="D2567" s="7"/>
    </row>
    <row r="2568" spans="2:4" x14ac:dyDescent="0.3">
      <c r="B2568" s="7"/>
      <c r="C2568" s="7"/>
      <c r="D2568" s="7"/>
    </row>
    <row r="2569" spans="2:4" x14ac:dyDescent="0.3">
      <c r="B2569" s="7"/>
      <c r="C2569" s="7"/>
      <c r="D2569" s="7"/>
    </row>
    <row r="2570" spans="2:4" x14ac:dyDescent="0.3">
      <c r="B2570" s="7"/>
      <c r="C2570" s="7"/>
      <c r="D2570" s="7"/>
    </row>
    <row r="2571" spans="2:4" x14ac:dyDescent="0.3">
      <c r="B2571" s="7"/>
      <c r="C2571" s="7"/>
      <c r="D2571" s="7"/>
    </row>
    <row r="2572" spans="2:4" x14ac:dyDescent="0.3">
      <c r="B2572" s="7"/>
      <c r="C2572" s="7"/>
      <c r="D2572" s="7"/>
    </row>
    <row r="2573" spans="2:4" x14ac:dyDescent="0.3">
      <c r="B2573" s="7"/>
      <c r="C2573" s="7"/>
      <c r="D2573" s="7"/>
    </row>
    <row r="2574" spans="2:4" x14ac:dyDescent="0.3">
      <c r="B2574" s="7"/>
      <c r="C2574" s="7"/>
      <c r="D2574" s="7"/>
    </row>
    <row r="2575" spans="2:4" x14ac:dyDescent="0.3">
      <c r="B2575" s="7"/>
      <c r="C2575" s="7"/>
      <c r="D2575" s="7"/>
    </row>
    <row r="2576" spans="2:4" x14ac:dyDescent="0.3">
      <c r="B2576" s="7"/>
      <c r="C2576" s="7"/>
      <c r="D2576" s="7"/>
    </row>
    <row r="2577" spans="2:4" x14ac:dyDescent="0.3">
      <c r="B2577" s="7"/>
      <c r="C2577" s="7"/>
      <c r="D2577" s="7"/>
    </row>
    <row r="2578" spans="2:4" x14ac:dyDescent="0.3">
      <c r="B2578" s="7"/>
      <c r="C2578" s="7"/>
      <c r="D2578" s="7"/>
    </row>
    <row r="2579" spans="2:4" x14ac:dyDescent="0.3">
      <c r="B2579" s="7"/>
      <c r="C2579" s="7"/>
      <c r="D2579" s="7"/>
    </row>
    <row r="2580" spans="2:4" x14ac:dyDescent="0.3">
      <c r="B2580" s="7"/>
      <c r="C2580" s="7"/>
      <c r="D2580" s="7"/>
    </row>
    <row r="2581" spans="2:4" x14ac:dyDescent="0.3">
      <c r="B2581" s="7"/>
      <c r="C2581" s="7"/>
      <c r="D2581" s="7"/>
    </row>
    <row r="2582" spans="2:4" x14ac:dyDescent="0.3">
      <c r="B2582" s="7"/>
      <c r="C2582" s="7"/>
      <c r="D2582" s="7"/>
    </row>
    <row r="2583" spans="2:4" x14ac:dyDescent="0.3">
      <c r="B2583" s="7"/>
      <c r="C2583" s="7"/>
      <c r="D2583" s="7"/>
    </row>
    <row r="2584" spans="2:4" x14ac:dyDescent="0.3">
      <c r="B2584" s="7"/>
      <c r="C2584" s="7"/>
      <c r="D2584" s="7"/>
    </row>
    <row r="2585" spans="2:4" x14ac:dyDescent="0.3">
      <c r="B2585" s="7"/>
      <c r="C2585" s="7"/>
      <c r="D2585" s="7"/>
    </row>
    <row r="2586" spans="2:4" x14ac:dyDescent="0.3">
      <c r="B2586" s="7"/>
      <c r="C2586" s="7"/>
      <c r="D2586" s="7"/>
    </row>
    <row r="2587" spans="2:4" x14ac:dyDescent="0.3">
      <c r="B2587" s="7"/>
      <c r="C2587" s="7"/>
      <c r="D2587" s="7"/>
    </row>
    <row r="2588" spans="2:4" x14ac:dyDescent="0.3">
      <c r="B2588" s="7"/>
      <c r="C2588" s="7"/>
      <c r="D2588" s="7"/>
    </row>
    <row r="2589" spans="2:4" x14ac:dyDescent="0.3">
      <c r="B2589" s="7"/>
      <c r="C2589" s="7"/>
      <c r="D2589" s="7"/>
    </row>
    <row r="2590" spans="2:4" x14ac:dyDescent="0.3">
      <c r="B2590" s="7"/>
      <c r="C2590" s="7"/>
      <c r="D2590" s="7"/>
    </row>
    <row r="2591" spans="2:4" x14ac:dyDescent="0.3">
      <c r="B2591" s="7"/>
      <c r="C2591" s="7"/>
      <c r="D2591" s="7"/>
    </row>
    <row r="2592" spans="2:4" x14ac:dyDescent="0.3">
      <c r="B2592" s="7"/>
      <c r="C2592" s="7"/>
      <c r="D2592" s="7"/>
    </row>
    <row r="2593" spans="2:4" x14ac:dyDescent="0.3">
      <c r="B2593" s="7"/>
      <c r="C2593" s="7"/>
      <c r="D2593" s="7"/>
    </row>
    <row r="2594" spans="2:4" x14ac:dyDescent="0.3">
      <c r="B2594" s="7"/>
      <c r="C2594" s="7"/>
      <c r="D2594" s="7"/>
    </row>
    <row r="2595" spans="2:4" x14ac:dyDescent="0.3">
      <c r="B2595" s="7"/>
      <c r="C2595" s="7"/>
      <c r="D2595" s="7"/>
    </row>
    <row r="2596" spans="2:4" x14ac:dyDescent="0.3">
      <c r="B2596" s="7"/>
      <c r="C2596" s="7"/>
      <c r="D2596" s="7"/>
    </row>
    <row r="2597" spans="2:4" x14ac:dyDescent="0.3">
      <c r="B2597" s="7"/>
      <c r="C2597" s="7"/>
      <c r="D2597" s="7"/>
    </row>
    <row r="2598" spans="2:4" x14ac:dyDescent="0.3">
      <c r="B2598" s="7"/>
      <c r="C2598" s="7"/>
      <c r="D2598" s="7"/>
    </row>
    <row r="2599" spans="2:4" x14ac:dyDescent="0.3">
      <c r="B2599" s="7"/>
      <c r="C2599" s="7"/>
      <c r="D2599" s="7"/>
    </row>
    <row r="2600" spans="2:4" x14ac:dyDescent="0.3">
      <c r="B2600" s="7"/>
      <c r="C2600" s="7"/>
      <c r="D2600" s="7"/>
    </row>
    <row r="2601" spans="2:4" x14ac:dyDescent="0.3">
      <c r="B2601" s="7"/>
      <c r="C2601" s="7"/>
      <c r="D2601" s="7"/>
    </row>
    <row r="2602" spans="2:4" x14ac:dyDescent="0.3">
      <c r="B2602" s="7"/>
      <c r="C2602" s="7"/>
      <c r="D2602" s="7"/>
    </row>
    <row r="2603" spans="2:4" x14ac:dyDescent="0.3">
      <c r="B2603" s="7"/>
      <c r="C2603" s="7"/>
      <c r="D2603" s="7"/>
    </row>
    <row r="2604" spans="2:4" x14ac:dyDescent="0.3">
      <c r="B2604" s="7"/>
      <c r="C2604" s="7"/>
      <c r="D2604" s="7"/>
    </row>
    <row r="2605" spans="2:4" x14ac:dyDescent="0.3">
      <c r="B2605" s="7"/>
      <c r="C2605" s="7"/>
      <c r="D2605" s="7"/>
    </row>
    <row r="2606" spans="2:4" x14ac:dyDescent="0.3">
      <c r="B2606" s="7"/>
      <c r="C2606" s="7"/>
      <c r="D2606" s="7"/>
    </row>
    <row r="2607" spans="2:4" x14ac:dyDescent="0.3">
      <c r="B2607" s="7"/>
      <c r="C2607" s="7"/>
      <c r="D2607" s="7"/>
    </row>
    <row r="2608" spans="2:4" x14ac:dyDescent="0.3">
      <c r="B2608" s="7"/>
      <c r="C2608" s="7"/>
      <c r="D2608" s="7"/>
    </row>
    <row r="2609" spans="2:4" x14ac:dyDescent="0.3">
      <c r="B2609" s="7"/>
      <c r="C2609" s="7"/>
      <c r="D2609" s="7"/>
    </row>
    <row r="2610" spans="2:4" x14ac:dyDescent="0.3">
      <c r="B2610" s="7"/>
      <c r="C2610" s="7"/>
      <c r="D2610" s="7"/>
    </row>
    <row r="2611" spans="2:4" x14ac:dyDescent="0.3">
      <c r="B2611" s="7"/>
      <c r="C2611" s="7"/>
      <c r="D2611" s="7"/>
    </row>
    <row r="2612" spans="2:4" x14ac:dyDescent="0.3">
      <c r="B2612" s="7"/>
      <c r="C2612" s="7"/>
      <c r="D2612" s="7"/>
    </row>
    <row r="2613" spans="2:4" x14ac:dyDescent="0.3">
      <c r="B2613" s="7"/>
      <c r="C2613" s="7"/>
      <c r="D2613" s="7"/>
    </row>
    <row r="2614" spans="2:4" x14ac:dyDescent="0.3">
      <c r="B2614" s="7"/>
      <c r="C2614" s="7"/>
      <c r="D2614" s="7"/>
    </row>
    <row r="2615" spans="2:4" x14ac:dyDescent="0.3">
      <c r="B2615" s="7"/>
      <c r="C2615" s="7"/>
      <c r="D2615" s="7"/>
    </row>
    <row r="2616" spans="2:4" x14ac:dyDescent="0.3">
      <c r="B2616" s="7"/>
      <c r="C2616" s="7"/>
      <c r="D2616" s="7"/>
    </row>
    <row r="2617" spans="2:4" x14ac:dyDescent="0.3">
      <c r="B2617" s="7"/>
      <c r="C2617" s="7"/>
      <c r="D2617" s="7"/>
    </row>
    <row r="2618" spans="2:4" x14ac:dyDescent="0.3">
      <c r="B2618" s="7"/>
      <c r="C2618" s="7"/>
      <c r="D2618" s="7"/>
    </row>
    <row r="2619" spans="2:4" x14ac:dyDescent="0.3">
      <c r="B2619" s="7"/>
      <c r="C2619" s="7"/>
      <c r="D2619" s="7"/>
    </row>
    <row r="2620" spans="2:4" x14ac:dyDescent="0.3">
      <c r="B2620" s="7"/>
      <c r="C2620" s="7"/>
      <c r="D2620" s="7"/>
    </row>
    <row r="2621" spans="2:4" x14ac:dyDescent="0.3">
      <c r="B2621" s="7"/>
      <c r="C2621" s="7"/>
      <c r="D2621" s="7"/>
    </row>
    <row r="2622" spans="2:4" x14ac:dyDescent="0.3">
      <c r="B2622" s="7"/>
      <c r="C2622" s="7"/>
      <c r="D2622" s="7"/>
    </row>
    <row r="2623" spans="2:4" x14ac:dyDescent="0.3">
      <c r="B2623" s="7"/>
      <c r="C2623" s="7"/>
      <c r="D2623" s="7"/>
    </row>
    <row r="2624" spans="2:4" x14ac:dyDescent="0.3">
      <c r="B2624" s="7"/>
      <c r="C2624" s="7"/>
      <c r="D2624" s="7"/>
    </row>
    <row r="2625" spans="2:4" x14ac:dyDescent="0.3">
      <c r="B2625" s="7"/>
      <c r="C2625" s="7"/>
      <c r="D2625" s="7"/>
    </row>
    <row r="2626" spans="2:4" x14ac:dyDescent="0.3">
      <c r="B2626" s="7"/>
      <c r="C2626" s="7"/>
      <c r="D2626" s="7"/>
    </row>
    <row r="2627" spans="2:4" x14ac:dyDescent="0.3">
      <c r="B2627" s="7"/>
      <c r="C2627" s="7"/>
      <c r="D2627" s="7"/>
    </row>
    <row r="2628" spans="2:4" x14ac:dyDescent="0.3">
      <c r="B2628" s="7"/>
      <c r="C2628" s="7"/>
      <c r="D2628" s="7"/>
    </row>
    <row r="2629" spans="2:4" x14ac:dyDescent="0.3">
      <c r="B2629" s="7"/>
      <c r="C2629" s="7"/>
      <c r="D2629" s="7"/>
    </row>
    <row r="2630" spans="2:4" x14ac:dyDescent="0.3">
      <c r="B2630" s="7"/>
      <c r="C2630" s="7"/>
      <c r="D2630" s="7"/>
    </row>
    <row r="2631" spans="2:4" x14ac:dyDescent="0.3">
      <c r="B2631" s="7"/>
      <c r="C2631" s="7"/>
      <c r="D2631" s="7"/>
    </row>
    <row r="2632" spans="2:4" x14ac:dyDescent="0.3">
      <c r="B2632" s="7"/>
      <c r="C2632" s="7"/>
      <c r="D2632" s="7"/>
    </row>
    <row r="2633" spans="2:4" x14ac:dyDescent="0.3">
      <c r="B2633" s="7"/>
      <c r="C2633" s="7"/>
      <c r="D2633" s="7"/>
    </row>
    <row r="2634" spans="2:4" x14ac:dyDescent="0.3">
      <c r="B2634" s="7"/>
      <c r="C2634" s="7"/>
      <c r="D2634" s="7"/>
    </row>
    <row r="2635" spans="2:4" x14ac:dyDescent="0.3">
      <c r="B2635" s="7"/>
      <c r="C2635" s="7"/>
      <c r="D2635" s="7"/>
    </row>
    <row r="2636" spans="2:4" x14ac:dyDescent="0.3">
      <c r="B2636" s="7"/>
      <c r="C2636" s="7"/>
      <c r="D2636" s="7"/>
    </row>
    <row r="2637" spans="2:4" x14ac:dyDescent="0.3">
      <c r="B2637" s="7"/>
      <c r="C2637" s="7"/>
      <c r="D2637" s="7"/>
    </row>
    <row r="2638" spans="2:4" x14ac:dyDescent="0.3">
      <c r="B2638" s="7"/>
      <c r="C2638" s="7"/>
      <c r="D2638" s="7"/>
    </row>
    <row r="2639" spans="2:4" x14ac:dyDescent="0.3">
      <c r="B2639" s="7"/>
      <c r="C2639" s="7"/>
      <c r="D2639" s="7"/>
    </row>
    <row r="2640" spans="2:4" x14ac:dyDescent="0.3">
      <c r="B2640" s="7"/>
      <c r="C2640" s="7"/>
      <c r="D2640" s="7"/>
    </row>
    <row r="2641" spans="2:4" x14ac:dyDescent="0.3">
      <c r="B2641" s="7"/>
      <c r="C2641" s="7"/>
      <c r="D2641" s="7"/>
    </row>
    <row r="2642" spans="2:4" x14ac:dyDescent="0.3">
      <c r="B2642" s="7"/>
      <c r="C2642" s="7"/>
      <c r="D2642" s="7"/>
    </row>
    <row r="2643" spans="2:4" x14ac:dyDescent="0.3">
      <c r="B2643" s="7"/>
      <c r="C2643" s="7"/>
      <c r="D2643" s="7"/>
    </row>
    <row r="2644" spans="2:4" x14ac:dyDescent="0.3">
      <c r="B2644" s="7"/>
      <c r="C2644" s="7"/>
      <c r="D2644" s="7"/>
    </row>
    <row r="2645" spans="2:4" x14ac:dyDescent="0.3">
      <c r="B2645" s="7"/>
      <c r="C2645" s="7"/>
      <c r="D2645" s="7"/>
    </row>
    <row r="2646" spans="2:4" x14ac:dyDescent="0.3">
      <c r="B2646" s="7"/>
      <c r="C2646" s="7"/>
      <c r="D2646" s="7"/>
    </row>
    <row r="2647" spans="2:4" x14ac:dyDescent="0.3">
      <c r="B2647" s="7"/>
      <c r="C2647" s="7"/>
      <c r="D2647" s="7"/>
    </row>
    <row r="2648" spans="2:4" x14ac:dyDescent="0.3">
      <c r="B2648" s="7"/>
      <c r="C2648" s="7"/>
      <c r="D2648" s="7"/>
    </row>
    <row r="2649" spans="2:4" x14ac:dyDescent="0.3">
      <c r="B2649" s="7"/>
      <c r="C2649" s="7"/>
      <c r="D2649" s="7"/>
    </row>
    <row r="2650" spans="2:4" x14ac:dyDescent="0.3">
      <c r="B2650" s="7"/>
      <c r="C2650" s="7"/>
      <c r="D2650" s="7"/>
    </row>
    <row r="2651" spans="2:4" x14ac:dyDescent="0.3">
      <c r="B2651" s="7"/>
      <c r="C2651" s="7"/>
      <c r="D2651" s="7"/>
    </row>
    <row r="2652" spans="2:4" x14ac:dyDescent="0.3">
      <c r="B2652" s="7"/>
      <c r="C2652" s="7"/>
      <c r="D2652" s="7"/>
    </row>
    <row r="2653" spans="2:4" x14ac:dyDescent="0.3">
      <c r="B2653" s="7"/>
      <c r="C2653" s="7"/>
      <c r="D2653" s="7"/>
    </row>
    <row r="2654" spans="2:4" x14ac:dyDescent="0.3">
      <c r="B2654" s="7"/>
      <c r="C2654" s="7"/>
      <c r="D2654" s="7"/>
    </row>
    <row r="2655" spans="2:4" x14ac:dyDescent="0.3">
      <c r="B2655" s="7"/>
      <c r="C2655" s="7"/>
      <c r="D2655" s="7"/>
    </row>
    <row r="2656" spans="2:4" x14ac:dyDescent="0.3">
      <c r="B2656" s="7"/>
      <c r="C2656" s="7"/>
      <c r="D2656" s="7"/>
    </row>
    <row r="2657" spans="2:4" x14ac:dyDescent="0.3">
      <c r="B2657" s="7"/>
      <c r="C2657" s="7"/>
      <c r="D2657" s="7"/>
    </row>
    <row r="2658" spans="2:4" x14ac:dyDescent="0.3">
      <c r="B2658" s="7"/>
      <c r="C2658" s="7"/>
      <c r="D2658" s="7"/>
    </row>
    <row r="2659" spans="2:4" x14ac:dyDescent="0.3">
      <c r="B2659" s="7"/>
      <c r="C2659" s="7"/>
      <c r="D2659" s="7"/>
    </row>
    <row r="2660" spans="2:4" x14ac:dyDescent="0.3">
      <c r="B2660" s="7"/>
      <c r="C2660" s="7"/>
      <c r="D2660" s="7"/>
    </row>
    <row r="2661" spans="2:4" x14ac:dyDescent="0.3">
      <c r="B2661" s="7"/>
      <c r="C2661" s="7"/>
      <c r="D2661" s="7"/>
    </row>
    <row r="2662" spans="2:4" x14ac:dyDescent="0.3">
      <c r="B2662" s="7"/>
      <c r="C2662" s="7"/>
      <c r="D2662" s="7"/>
    </row>
    <row r="2663" spans="2:4" x14ac:dyDescent="0.3">
      <c r="B2663" s="7"/>
      <c r="C2663" s="7"/>
      <c r="D2663" s="7"/>
    </row>
    <row r="2664" spans="2:4" x14ac:dyDescent="0.3">
      <c r="B2664" s="7"/>
      <c r="C2664" s="7"/>
      <c r="D2664" s="7"/>
    </row>
    <row r="2665" spans="2:4" x14ac:dyDescent="0.3">
      <c r="B2665" s="7"/>
      <c r="C2665" s="7"/>
      <c r="D2665" s="7"/>
    </row>
    <row r="2666" spans="2:4" x14ac:dyDescent="0.3">
      <c r="B2666" s="7"/>
      <c r="C2666" s="7"/>
      <c r="D2666" s="7"/>
    </row>
    <row r="2667" spans="2:4" x14ac:dyDescent="0.3">
      <c r="B2667" s="7"/>
      <c r="C2667" s="7"/>
      <c r="D2667" s="7"/>
    </row>
    <row r="2668" spans="2:4" x14ac:dyDescent="0.3">
      <c r="B2668" s="7"/>
      <c r="C2668" s="7"/>
      <c r="D2668" s="7"/>
    </row>
    <row r="2669" spans="2:4" x14ac:dyDescent="0.3">
      <c r="B2669" s="7"/>
      <c r="C2669" s="7"/>
      <c r="D2669" s="7"/>
    </row>
    <row r="2670" spans="2:4" x14ac:dyDescent="0.3">
      <c r="B2670" s="7"/>
      <c r="C2670" s="7"/>
      <c r="D2670" s="7"/>
    </row>
    <row r="2671" spans="2:4" x14ac:dyDescent="0.3">
      <c r="B2671" s="7"/>
      <c r="C2671" s="7"/>
      <c r="D2671" s="7"/>
    </row>
    <row r="2672" spans="2:4" x14ac:dyDescent="0.3">
      <c r="B2672" s="7"/>
      <c r="C2672" s="7"/>
      <c r="D2672" s="7"/>
    </row>
    <row r="2673" spans="2:4" x14ac:dyDescent="0.3">
      <c r="B2673" s="7"/>
      <c r="C2673" s="7"/>
      <c r="D2673" s="7"/>
    </row>
    <row r="2674" spans="2:4" x14ac:dyDescent="0.3">
      <c r="B2674" s="7"/>
      <c r="C2674" s="7"/>
      <c r="D2674" s="7"/>
    </row>
    <row r="2675" spans="2:4" x14ac:dyDescent="0.3">
      <c r="B2675" s="7"/>
      <c r="C2675" s="7"/>
      <c r="D2675" s="7"/>
    </row>
    <row r="2676" spans="2:4" x14ac:dyDescent="0.3">
      <c r="B2676" s="7"/>
      <c r="C2676" s="7"/>
      <c r="D2676" s="7"/>
    </row>
    <row r="2677" spans="2:4" x14ac:dyDescent="0.3">
      <c r="B2677" s="7"/>
      <c r="C2677" s="7"/>
      <c r="D2677" s="7"/>
    </row>
    <row r="2678" spans="2:4" x14ac:dyDescent="0.3">
      <c r="B2678" s="7"/>
      <c r="C2678" s="7"/>
      <c r="D2678" s="7"/>
    </row>
    <row r="2679" spans="2:4" x14ac:dyDescent="0.3">
      <c r="B2679" s="7"/>
      <c r="C2679" s="7"/>
      <c r="D2679" s="7"/>
    </row>
    <row r="2680" spans="2:4" x14ac:dyDescent="0.3">
      <c r="B2680" s="7"/>
      <c r="C2680" s="7"/>
      <c r="D2680" s="7"/>
    </row>
    <row r="2681" spans="2:4" x14ac:dyDescent="0.3">
      <c r="B2681" s="7"/>
      <c r="C2681" s="7"/>
      <c r="D2681" s="7"/>
    </row>
    <row r="2682" spans="2:4" x14ac:dyDescent="0.3">
      <c r="B2682" s="7"/>
      <c r="C2682" s="7"/>
      <c r="D2682" s="7"/>
    </row>
    <row r="2683" spans="2:4" x14ac:dyDescent="0.3">
      <c r="B2683" s="7"/>
      <c r="C2683" s="7"/>
      <c r="D2683" s="7"/>
    </row>
    <row r="2684" spans="2:4" x14ac:dyDescent="0.3">
      <c r="B2684" s="7"/>
      <c r="C2684" s="7"/>
      <c r="D2684" s="7"/>
    </row>
    <row r="2685" spans="2:4" x14ac:dyDescent="0.3">
      <c r="B2685" s="7"/>
      <c r="C2685" s="7"/>
      <c r="D2685" s="7"/>
    </row>
    <row r="2686" spans="2:4" x14ac:dyDescent="0.3">
      <c r="B2686" s="7"/>
      <c r="C2686" s="7"/>
      <c r="D2686" s="7"/>
    </row>
    <row r="2687" spans="2:4" x14ac:dyDescent="0.3">
      <c r="B2687" s="7"/>
      <c r="C2687" s="7"/>
      <c r="D2687" s="7"/>
    </row>
    <row r="2688" spans="2:4" x14ac:dyDescent="0.3">
      <c r="B2688" s="7"/>
      <c r="C2688" s="7"/>
      <c r="D2688" s="7"/>
    </row>
    <row r="2689" spans="2:4" x14ac:dyDescent="0.3">
      <c r="B2689" s="7"/>
      <c r="C2689" s="7"/>
      <c r="D2689" s="7"/>
    </row>
    <row r="2690" spans="2:4" x14ac:dyDescent="0.3">
      <c r="B2690" s="7"/>
      <c r="C2690" s="7"/>
      <c r="D2690" s="7"/>
    </row>
    <row r="2691" spans="2:4" x14ac:dyDescent="0.3">
      <c r="B2691" s="7"/>
      <c r="C2691" s="7"/>
      <c r="D2691" s="7"/>
    </row>
    <row r="2692" spans="2:4" x14ac:dyDescent="0.3">
      <c r="B2692" s="7"/>
      <c r="C2692" s="7"/>
      <c r="D2692" s="7"/>
    </row>
    <row r="2693" spans="2:4" x14ac:dyDescent="0.3">
      <c r="B2693" s="7"/>
      <c r="C2693" s="7"/>
      <c r="D2693" s="7"/>
    </row>
    <row r="2694" spans="2:4" x14ac:dyDescent="0.3">
      <c r="B2694" s="7"/>
      <c r="C2694" s="7"/>
      <c r="D2694" s="7"/>
    </row>
    <row r="2695" spans="2:4" x14ac:dyDescent="0.3">
      <c r="B2695" s="7"/>
      <c r="C2695" s="7"/>
      <c r="D2695" s="7"/>
    </row>
    <row r="2696" spans="2:4" x14ac:dyDescent="0.3">
      <c r="B2696" s="7"/>
      <c r="C2696" s="7"/>
      <c r="D2696" s="7"/>
    </row>
    <row r="2697" spans="2:4" x14ac:dyDescent="0.3">
      <c r="B2697" s="7"/>
      <c r="C2697" s="7"/>
      <c r="D2697" s="7"/>
    </row>
    <row r="2698" spans="2:4" x14ac:dyDescent="0.3">
      <c r="B2698" s="7"/>
      <c r="C2698" s="7"/>
      <c r="D2698" s="7"/>
    </row>
    <row r="2699" spans="2:4" x14ac:dyDescent="0.3">
      <c r="B2699" s="7"/>
      <c r="C2699" s="7"/>
      <c r="D2699" s="7"/>
    </row>
    <row r="2700" spans="2:4" x14ac:dyDescent="0.3">
      <c r="B2700" s="7"/>
      <c r="C2700" s="7"/>
      <c r="D2700" s="7"/>
    </row>
    <row r="2701" spans="2:4" x14ac:dyDescent="0.3">
      <c r="B2701" s="7"/>
      <c r="C2701" s="7"/>
      <c r="D2701" s="7"/>
    </row>
    <row r="2702" spans="2:4" x14ac:dyDescent="0.3">
      <c r="B2702" s="7"/>
      <c r="C2702" s="7"/>
      <c r="D2702" s="7"/>
    </row>
    <row r="2703" spans="2:4" x14ac:dyDescent="0.3">
      <c r="B2703" s="7"/>
      <c r="C2703" s="7"/>
      <c r="D2703" s="7"/>
    </row>
    <row r="2704" spans="2:4" x14ac:dyDescent="0.3">
      <c r="B2704" s="7"/>
      <c r="C2704" s="7"/>
      <c r="D2704" s="7"/>
    </row>
    <row r="2705" spans="2:4" x14ac:dyDescent="0.3">
      <c r="B2705" s="7"/>
      <c r="C2705" s="7"/>
      <c r="D2705" s="7"/>
    </row>
    <row r="2706" spans="2:4" x14ac:dyDescent="0.3">
      <c r="B2706" s="7"/>
      <c r="C2706" s="7"/>
      <c r="D2706" s="7"/>
    </row>
    <row r="2707" spans="2:4" x14ac:dyDescent="0.3">
      <c r="B2707" s="7"/>
      <c r="C2707" s="7"/>
      <c r="D2707" s="7"/>
    </row>
    <row r="2708" spans="2:4" x14ac:dyDescent="0.3">
      <c r="B2708" s="7"/>
      <c r="C2708" s="7"/>
      <c r="D2708" s="7"/>
    </row>
    <row r="2709" spans="2:4" x14ac:dyDescent="0.3">
      <c r="B2709" s="7"/>
      <c r="C2709" s="7"/>
      <c r="D2709" s="7"/>
    </row>
    <row r="2710" spans="2:4" x14ac:dyDescent="0.3">
      <c r="B2710" s="7"/>
      <c r="C2710" s="7"/>
      <c r="D2710" s="7"/>
    </row>
    <row r="2711" spans="2:4" x14ac:dyDescent="0.3">
      <c r="B2711" s="7"/>
      <c r="C2711" s="7"/>
      <c r="D2711" s="7"/>
    </row>
    <row r="2712" spans="2:4" x14ac:dyDescent="0.3">
      <c r="B2712" s="7"/>
      <c r="C2712" s="7"/>
      <c r="D2712" s="7"/>
    </row>
    <row r="2713" spans="2:4" x14ac:dyDescent="0.3">
      <c r="B2713" s="7"/>
      <c r="C2713" s="7"/>
      <c r="D2713" s="7"/>
    </row>
    <row r="2714" spans="2:4" x14ac:dyDescent="0.3">
      <c r="B2714" s="7"/>
      <c r="C2714" s="7"/>
      <c r="D2714" s="7"/>
    </row>
    <row r="2715" spans="2:4" x14ac:dyDescent="0.3">
      <c r="B2715" s="7"/>
      <c r="C2715" s="7"/>
      <c r="D2715" s="7"/>
    </row>
    <row r="2716" spans="2:4" x14ac:dyDescent="0.3">
      <c r="B2716" s="7"/>
      <c r="C2716" s="7"/>
      <c r="D2716" s="7"/>
    </row>
    <row r="2717" spans="2:4" x14ac:dyDescent="0.3">
      <c r="B2717" s="7"/>
      <c r="C2717" s="7"/>
      <c r="D2717" s="7"/>
    </row>
    <row r="2718" spans="2:4" x14ac:dyDescent="0.3">
      <c r="B2718" s="7"/>
      <c r="C2718" s="7"/>
      <c r="D2718" s="7"/>
    </row>
    <row r="2719" spans="2:4" x14ac:dyDescent="0.3">
      <c r="B2719" s="7"/>
      <c r="C2719" s="7"/>
      <c r="D2719" s="7"/>
    </row>
    <row r="2720" spans="2:4" x14ac:dyDescent="0.3">
      <c r="B2720" s="7"/>
      <c r="C2720" s="7"/>
      <c r="D2720" s="7"/>
    </row>
    <row r="2721" spans="2:4" x14ac:dyDescent="0.3">
      <c r="B2721" s="7"/>
      <c r="C2721" s="7"/>
      <c r="D2721" s="7"/>
    </row>
    <row r="2722" spans="2:4" x14ac:dyDescent="0.3">
      <c r="B2722" s="7"/>
      <c r="C2722" s="7"/>
      <c r="D2722" s="7"/>
    </row>
    <row r="2723" spans="2:4" x14ac:dyDescent="0.3">
      <c r="B2723" s="7"/>
      <c r="C2723" s="7"/>
      <c r="D2723" s="7"/>
    </row>
    <row r="2724" spans="2:4" x14ac:dyDescent="0.3">
      <c r="B2724" s="7"/>
      <c r="C2724" s="7"/>
      <c r="D2724" s="7"/>
    </row>
    <row r="2725" spans="2:4" x14ac:dyDescent="0.3">
      <c r="B2725" s="7"/>
      <c r="C2725" s="7"/>
      <c r="D2725" s="7"/>
    </row>
    <row r="2726" spans="2:4" x14ac:dyDescent="0.3">
      <c r="B2726" s="7"/>
      <c r="C2726" s="7"/>
      <c r="D2726" s="7"/>
    </row>
    <row r="2727" spans="2:4" x14ac:dyDescent="0.3">
      <c r="B2727" s="7"/>
      <c r="C2727" s="7"/>
      <c r="D2727" s="7"/>
    </row>
    <row r="2728" spans="2:4" x14ac:dyDescent="0.3">
      <c r="B2728" s="7"/>
      <c r="C2728" s="7"/>
      <c r="D2728" s="7"/>
    </row>
    <row r="2729" spans="2:4" x14ac:dyDescent="0.3">
      <c r="B2729" s="7"/>
      <c r="C2729" s="7"/>
      <c r="D2729" s="7"/>
    </row>
    <row r="2730" spans="2:4" x14ac:dyDescent="0.3">
      <c r="B2730" s="7"/>
      <c r="C2730" s="7"/>
      <c r="D2730" s="7"/>
    </row>
    <row r="2731" spans="2:4" x14ac:dyDescent="0.3">
      <c r="B2731" s="7"/>
      <c r="C2731" s="7"/>
      <c r="D2731" s="7"/>
    </row>
    <row r="2732" spans="2:4" x14ac:dyDescent="0.3">
      <c r="B2732" s="7"/>
      <c r="C2732" s="7"/>
      <c r="D2732" s="7"/>
    </row>
    <row r="2733" spans="2:4" x14ac:dyDescent="0.3">
      <c r="B2733" s="7"/>
      <c r="C2733" s="7"/>
      <c r="D2733" s="7"/>
    </row>
    <row r="2734" spans="2:4" x14ac:dyDescent="0.3">
      <c r="B2734" s="7"/>
      <c r="C2734" s="7"/>
      <c r="D2734" s="7"/>
    </row>
    <row r="2735" spans="2:4" x14ac:dyDescent="0.3">
      <c r="B2735" s="7"/>
      <c r="C2735" s="7"/>
      <c r="D2735" s="7"/>
    </row>
    <row r="2736" spans="2:4" x14ac:dyDescent="0.3">
      <c r="B2736" s="7"/>
      <c r="C2736" s="7"/>
      <c r="D2736" s="7"/>
    </row>
    <row r="2737" spans="2:4" x14ac:dyDescent="0.3">
      <c r="B2737" s="7"/>
      <c r="C2737" s="7"/>
      <c r="D2737" s="7"/>
    </row>
    <row r="2738" spans="2:4" x14ac:dyDescent="0.3">
      <c r="B2738" s="7"/>
      <c r="C2738" s="7"/>
      <c r="D2738" s="7"/>
    </row>
    <row r="2739" spans="2:4" x14ac:dyDescent="0.3">
      <c r="B2739" s="7"/>
      <c r="C2739" s="7"/>
      <c r="D2739" s="7"/>
    </row>
    <row r="2740" spans="2:4" x14ac:dyDescent="0.3">
      <c r="B2740" s="7"/>
      <c r="C2740" s="7"/>
      <c r="D2740" s="7"/>
    </row>
    <row r="2741" spans="2:4" x14ac:dyDescent="0.3">
      <c r="B2741" s="7"/>
      <c r="C2741" s="7"/>
      <c r="D2741" s="7"/>
    </row>
    <row r="2742" spans="2:4" x14ac:dyDescent="0.3">
      <c r="B2742" s="7"/>
      <c r="C2742" s="7"/>
      <c r="D2742" s="7"/>
    </row>
    <row r="2743" spans="2:4" x14ac:dyDescent="0.3">
      <c r="B2743" s="7"/>
      <c r="C2743" s="7"/>
      <c r="D2743" s="7"/>
    </row>
    <row r="2744" spans="2:4" x14ac:dyDescent="0.3">
      <c r="B2744" s="7"/>
      <c r="C2744" s="7"/>
      <c r="D2744" s="7"/>
    </row>
    <row r="2745" spans="2:4" x14ac:dyDescent="0.3">
      <c r="B2745" s="7"/>
      <c r="C2745" s="7"/>
      <c r="D2745" s="7"/>
    </row>
    <row r="2746" spans="2:4" x14ac:dyDescent="0.3">
      <c r="B2746" s="7"/>
      <c r="C2746" s="7"/>
      <c r="D2746" s="7"/>
    </row>
    <row r="2747" spans="2:4" x14ac:dyDescent="0.3">
      <c r="B2747" s="7"/>
      <c r="C2747" s="7"/>
      <c r="D2747" s="7"/>
    </row>
    <row r="2748" spans="2:4" x14ac:dyDescent="0.3">
      <c r="B2748" s="7"/>
      <c r="C2748" s="7"/>
      <c r="D2748" s="7"/>
    </row>
    <row r="2749" spans="2:4" x14ac:dyDescent="0.3">
      <c r="B2749" s="7"/>
      <c r="C2749" s="7"/>
      <c r="D2749" s="7"/>
    </row>
    <row r="2750" spans="2:4" x14ac:dyDescent="0.3">
      <c r="B2750" s="7"/>
      <c r="C2750" s="7"/>
      <c r="D2750" s="7"/>
    </row>
    <row r="2751" spans="2:4" x14ac:dyDescent="0.3">
      <c r="B2751" s="7"/>
      <c r="C2751" s="7"/>
      <c r="D2751" s="7"/>
    </row>
    <row r="2752" spans="2:4" x14ac:dyDescent="0.3">
      <c r="B2752" s="7"/>
      <c r="C2752" s="7"/>
      <c r="D2752" s="7"/>
    </row>
    <row r="2753" spans="2:4" x14ac:dyDescent="0.3">
      <c r="B2753" s="7"/>
      <c r="C2753" s="7"/>
      <c r="D2753" s="7"/>
    </row>
    <row r="2754" spans="2:4" x14ac:dyDescent="0.3">
      <c r="B2754" s="7"/>
      <c r="C2754" s="7"/>
      <c r="D2754" s="7"/>
    </row>
    <row r="2755" spans="2:4" x14ac:dyDescent="0.3">
      <c r="B2755" s="7"/>
      <c r="C2755" s="7"/>
      <c r="D2755" s="7"/>
    </row>
    <row r="2756" spans="2:4" x14ac:dyDescent="0.3">
      <c r="B2756" s="7"/>
      <c r="C2756" s="7"/>
      <c r="D2756" s="7"/>
    </row>
    <row r="2757" spans="2:4" x14ac:dyDescent="0.3">
      <c r="B2757" s="7"/>
      <c r="C2757" s="7"/>
      <c r="D2757" s="7"/>
    </row>
    <row r="2758" spans="2:4" x14ac:dyDescent="0.3">
      <c r="B2758" s="7"/>
      <c r="C2758" s="7"/>
      <c r="D2758" s="7"/>
    </row>
    <row r="2759" spans="2:4" x14ac:dyDescent="0.3">
      <c r="B2759" s="7"/>
      <c r="C2759" s="7"/>
      <c r="D2759" s="7"/>
    </row>
    <row r="2760" spans="2:4" x14ac:dyDescent="0.3">
      <c r="B2760" s="7"/>
      <c r="C2760" s="7"/>
      <c r="D2760" s="7"/>
    </row>
    <row r="2761" spans="2:4" x14ac:dyDescent="0.3">
      <c r="B2761" s="7"/>
      <c r="C2761" s="7"/>
      <c r="D2761" s="7"/>
    </row>
    <row r="2762" spans="2:4" x14ac:dyDescent="0.3">
      <c r="B2762" s="7"/>
      <c r="C2762" s="7"/>
      <c r="D2762" s="7"/>
    </row>
    <row r="2763" spans="2:4" x14ac:dyDescent="0.3">
      <c r="B2763" s="7"/>
      <c r="C2763" s="7"/>
      <c r="D2763" s="7"/>
    </row>
    <row r="2764" spans="2:4" x14ac:dyDescent="0.3">
      <c r="B2764" s="7"/>
      <c r="C2764" s="7"/>
      <c r="D2764" s="7"/>
    </row>
    <row r="2765" spans="2:4" x14ac:dyDescent="0.3">
      <c r="B2765" s="7"/>
      <c r="C2765" s="7"/>
      <c r="D2765" s="7"/>
    </row>
    <row r="2766" spans="2:4" x14ac:dyDescent="0.3">
      <c r="B2766" s="7"/>
      <c r="C2766" s="7"/>
      <c r="D2766" s="7"/>
    </row>
    <row r="2767" spans="2:4" x14ac:dyDescent="0.3">
      <c r="B2767" s="7"/>
      <c r="C2767" s="7"/>
      <c r="D2767" s="7"/>
    </row>
    <row r="2768" spans="2:4" x14ac:dyDescent="0.3">
      <c r="B2768" s="7"/>
      <c r="C2768" s="7"/>
      <c r="D2768" s="7"/>
    </row>
    <row r="2769" spans="2:4" x14ac:dyDescent="0.3">
      <c r="B2769" s="7"/>
      <c r="C2769" s="7"/>
      <c r="D2769" s="7"/>
    </row>
    <row r="2770" spans="2:4" x14ac:dyDescent="0.3">
      <c r="B2770" s="7"/>
      <c r="C2770" s="7"/>
      <c r="D2770" s="7"/>
    </row>
    <row r="2771" spans="2:4" x14ac:dyDescent="0.3">
      <c r="B2771" s="7"/>
      <c r="C2771" s="7"/>
      <c r="D2771" s="7"/>
    </row>
    <row r="2772" spans="2:4" x14ac:dyDescent="0.3">
      <c r="B2772" s="7"/>
      <c r="C2772" s="7"/>
      <c r="D2772" s="7"/>
    </row>
    <row r="2773" spans="2:4" x14ac:dyDescent="0.3">
      <c r="B2773" s="7"/>
      <c r="C2773" s="7"/>
      <c r="D2773" s="7"/>
    </row>
    <row r="2774" spans="2:4" x14ac:dyDescent="0.3">
      <c r="B2774" s="7"/>
      <c r="C2774" s="7"/>
      <c r="D2774" s="7"/>
    </row>
    <row r="2775" spans="2:4" x14ac:dyDescent="0.3">
      <c r="B2775" s="7"/>
      <c r="C2775" s="7"/>
      <c r="D2775" s="7"/>
    </row>
    <row r="2776" spans="2:4" x14ac:dyDescent="0.3">
      <c r="B2776" s="7"/>
      <c r="C2776" s="7"/>
      <c r="D2776" s="7"/>
    </row>
    <row r="2777" spans="2:4" x14ac:dyDescent="0.3">
      <c r="B2777" s="7"/>
      <c r="C2777" s="7"/>
      <c r="D2777" s="7"/>
    </row>
    <row r="2778" spans="2:4" x14ac:dyDescent="0.3">
      <c r="B2778" s="7"/>
      <c r="C2778" s="7"/>
      <c r="D2778" s="7"/>
    </row>
    <row r="2779" spans="2:4" x14ac:dyDescent="0.3">
      <c r="B2779" s="7"/>
      <c r="C2779" s="7"/>
      <c r="D2779" s="7"/>
    </row>
    <row r="2780" spans="2:4" x14ac:dyDescent="0.3">
      <c r="B2780" s="7"/>
      <c r="C2780" s="7"/>
      <c r="D2780" s="7"/>
    </row>
    <row r="2781" spans="2:4" x14ac:dyDescent="0.3">
      <c r="B2781" s="7"/>
      <c r="C2781" s="7"/>
      <c r="D2781" s="7"/>
    </row>
    <row r="2782" spans="2:4" x14ac:dyDescent="0.3">
      <c r="B2782" s="7"/>
      <c r="C2782" s="7"/>
      <c r="D2782" s="7"/>
    </row>
    <row r="2783" spans="2:4" x14ac:dyDescent="0.3">
      <c r="B2783" s="7"/>
      <c r="C2783" s="7"/>
      <c r="D2783" s="7"/>
    </row>
    <row r="2784" spans="2:4" x14ac:dyDescent="0.3">
      <c r="B2784" s="7"/>
      <c r="C2784" s="7"/>
      <c r="D2784" s="7"/>
    </row>
    <row r="2785" spans="2:4" x14ac:dyDescent="0.3">
      <c r="B2785" s="7"/>
      <c r="C2785" s="7"/>
      <c r="D2785" s="7"/>
    </row>
    <row r="2786" spans="2:4" x14ac:dyDescent="0.3">
      <c r="B2786" s="7"/>
      <c r="C2786" s="7"/>
      <c r="D2786" s="7"/>
    </row>
    <row r="2787" spans="2:4" x14ac:dyDescent="0.3">
      <c r="B2787" s="7"/>
      <c r="C2787" s="7"/>
      <c r="D2787" s="7"/>
    </row>
    <row r="2788" spans="2:4" x14ac:dyDescent="0.3">
      <c r="B2788" s="7"/>
      <c r="C2788" s="7"/>
      <c r="D2788" s="7"/>
    </row>
    <row r="2789" spans="2:4" x14ac:dyDescent="0.3">
      <c r="B2789" s="7"/>
      <c r="C2789" s="7"/>
      <c r="D2789" s="7"/>
    </row>
    <row r="2790" spans="2:4" x14ac:dyDescent="0.3">
      <c r="B2790" s="7"/>
      <c r="C2790" s="7"/>
      <c r="D2790" s="7"/>
    </row>
    <row r="2791" spans="2:4" x14ac:dyDescent="0.3">
      <c r="B2791" s="7"/>
      <c r="C2791" s="7"/>
      <c r="D2791" s="7"/>
    </row>
    <row r="2792" spans="2:4" x14ac:dyDescent="0.3">
      <c r="B2792" s="7"/>
      <c r="C2792" s="7"/>
      <c r="D2792" s="7"/>
    </row>
    <row r="2793" spans="2:4" x14ac:dyDescent="0.3">
      <c r="B2793" s="7"/>
      <c r="C2793" s="7"/>
      <c r="D2793" s="7"/>
    </row>
    <row r="2794" spans="2:4" x14ac:dyDescent="0.3">
      <c r="B2794" s="7"/>
      <c r="C2794" s="7"/>
      <c r="D2794" s="7"/>
    </row>
    <row r="2795" spans="2:4" x14ac:dyDescent="0.3">
      <c r="B2795" s="7"/>
      <c r="C2795" s="7"/>
      <c r="D2795" s="7"/>
    </row>
    <row r="2796" spans="2:4" x14ac:dyDescent="0.3">
      <c r="B2796" s="7"/>
      <c r="C2796" s="7"/>
      <c r="D2796" s="7"/>
    </row>
    <row r="2797" spans="2:4" x14ac:dyDescent="0.3">
      <c r="B2797" s="7"/>
      <c r="C2797" s="7"/>
      <c r="D2797" s="7"/>
    </row>
    <row r="2798" spans="2:4" x14ac:dyDescent="0.3">
      <c r="B2798" s="7"/>
      <c r="C2798" s="7"/>
      <c r="D2798" s="7"/>
    </row>
    <row r="2799" spans="2:4" x14ac:dyDescent="0.3">
      <c r="B2799" s="7"/>
      <c r="C2799" s="7"/>
      <c r="D2799" s="7"/>
    </row>
    <row r="2800" spans="2:4" x14ac:dyDescent="0.3">
      <c r="B2800" s="7"/>
      <c r="C2800" s="7"/>
      <c r="D2800" s="7"/>
    </row>
    <row r="2801" spans="2:4" x14ac:dyDescent="0.3">
      <c r="B2801" s="7"/>
      <c r="C2801" s="7"/>
      <c r="D2801" s="7"/>
    </row>
    <row r="2802" spans="2:4" x14ac:dyDescent="0.3">
      <c r="B2802" s="7"/>
      <c r="C2802" s="7"/>
      <c r="D2802" s="7"/>
    </row>
    <row r="2803" spans="2:4" x14ac:dyDescent="0.3">
      <c r="B2803" s="7"/>
      <c r="C2803" s="7"/>
      <c r="D2803" s="7"/>
    </row>
    <row r="2804" spans="2:4" x14ac:dyDescent="0.3">
      <c r="B2804" s="7"/>
      <c r="C2804" s="7"/>
      <c r="D2804" s="7"/>
    </row>
    <row r="2805" spans="2:4" x14ac:dyDescent="0.3">
      <c r="B2805" s="7"/>
      <c r="C2805" s="7"/>
      <c r="D2805" s="7"/>
    </row>
    <row r="2806" spans="2:4" x14ac:dyDescent="0.3">
      <c r="B2806" s="7"/>
      <c r="C2806" s="7"/>
      <c r="D2806" s="7"/>
    </row>
    <row r="2807" spans="2:4" x14ac:dyDescent="0.3">
      <c r="B2807" s="7"/>
      <c r="C2807" s="7"/>
      <c r="D2807" s="7"/>
    </row>
    <row r="2808" spans="2:4" x14ac:dyDescent="0.3">
      <c r="B2808" s="7"/>
      <c r="C2808" s="7"/>
      <c r="D2808" s="7"/>
    </row>
    <row r="2809" spans="2:4" x14ac:dyDescent="0.3">
      <c r="B2809" s="7"/>
      <c r="C2809" s="7"/>
      <c r="D2809" s="7"/>
    </row>
    <row r="2810" spans="2:4" x14ac:dyDescent="0.3">
      <c r="B2810" s="7"/>
      <c r="C2810" s="7"/>
      <c r="D2810" s="7"/>
    </row>
    <row r="2811" spans="2:4" x14ac:dyDescent="0.3">
      <c r="B2811" s="7"/>
      <c r="C2811" s="7"/>
      <c r="D2811" s="7"/>
    </row>
    <row r="2812" spans="2:4" x14ac:dyDescent="0.3">
      <c r="B2812" s="7"/>
      <c r="C2812" s="7"/>
      <c r="D2812" s="7"/>
    </row>
    <row r="2813" spans="2:4" x14ac:dyDescent="0.3">
      <c r="B2813" s="7"/>
      <c r="C2813" s="7"/>
      <c r="D2813" s="7"/>
    </row>
    <row r="2814" spans="2:4" x14ac:dyDescent="0.3">
      <c r="B2814" s="7"/>
      <c r="C2814" s="7"/>
      <c r="D2814" s="7"/>
    </row>
    <row r="2815" spans="2:4" x14ac:dyDescent="0.3">
      <c r="B2815" s="7"/>
      <c r="C2815" s="7"/>
      <c r="D2815" s="7"/>
    </row>
    <row r="2816" spans="2:4" x14ac:dyDescent="0.3">
      <c r="B2816" s="7"/>
      <c r="C2816" s="7"/>
      <c r="D2816" s="7"/>
    </row>
    <row r="2817" spans="2:4" x14ac:dyDescent="0.3">
      <c r="B2817" s="7"/>
      <c r="C2817" s="7"/>
      <c r="D2817" s="7"/>
    </row>
    <row r="2818" spans="2:4" x14ac:dyDescent="0.3">
      <c r="B2818" s="7"/>
      <c r="C2818" s="7"/>
      <c r="D2818" s="7"/>
    </row>
    <row r="2819" spans="2:4" x14ac:dyDescent="0.3">
      <c r="B2819" s="7"/>
      <c r="C2819" s="7"/>
      <c r="D2819" s="7"/>
    </row>
    <row r="2820" spans="2:4" x14ac:dyDescent="0.3">
      <c r="B2820" s="7"/>
      <c r="C2820" s="7"/>
      <c r="D2820" s="7"/>
    </row>
    <row r="2821" spans="2:4" x14ac:dyDescent="0.3">
      <c r="B2821" s="7"/>
      <c r="C2821" s="7"/>
      <c r="D2821" s="7"/>
    </row>
    <row r="2822" spans="2:4" x14ac:dyDescent="0.3">
      <c r="B2822" s="7"/>
      <c r="C2822" s="7"/>
      <c r="D2822" s="7"/>
    </row>
    <row r="2823" spans="2:4" x14ac:dyDescent="0.3">
      <c r="B2823" s="7"/>
      <c r="C2823" s="7"/>
      <c r="D2823" s="7"/>
    </row>
    <row r="2824" spans="2:4" x14ac:dyDescent="0.3">
      <c r="B2824" s="7"/>
      <c r="C2824" s="7"/>
      <c r="D2824" s="7"/>
    </row>
    <row r="2825" spans="2:4" x14ac:dyDescent="0.3">
      <c r="B2825" s="7"/>
      <c r="C2825" s="7"/>
      <c r="D2825" s="7"/>
    </row>
    <row r="2826" spans="2:4" x14ac:dyDescent="0.3">
      <c r="B2826" s="7"/>
      <c r="C2826" s="7"/>
      <c r="D2826" s="7"/>
    </row>
    <row r="2827" spans="2:4" x14ac:dyDescent="0.3">
      <c r="B2827" s="7"/>
      <c r="C2827" s="7"/>
      <c r="D2827" s="7"/>
    </row>
    <row r="2828" spans="2:4" x14ac:dyDescent="0.3">
      <c r="B2828" s="7"/>
      <c r="C2828" s="7"/>
      <c r="D2828" s="7"/>
    </row>
    <row r="2829" spans="2:4" x14ac:dyDescent="0.3">
      <c r="B2829" s="7"/>
      <c r="C2829" s="7"/>
      <c r="D2829" s="7"/>
    </row>
    <row r="2830" spans="2:4" x14ac:dyDescent="0.3">
      <c r="B2830" s="7"/>
      <c r="C2830" s="7"/>
      <c r="D2830" s="7"/>
    </row>
    <row r="2831" spans="2:4" x14ac:dyDescent="0.3">
      <c r="B2831" s="7"/>
      <c r="C2831" s="7"/>
      <c r="D2831" s="7"/>
    </row>
    <row r="2832" spans="2:4" x14ac:dyDescent="0.3">
      <c r="B2832" s="7"/>
      <c r="C2832" s="7"/>
      <c r="D2832" s="7"/>
    </row>
    <row r="2833" spans="2:4" x14ac:dyDescent="0.3">
      <c r="B2833" s="7"/>
      <c r="C2833" s="7"/>
      <c r="D2833" s="7"/>
    </row>
    <row r="2834" spans="2:4" x14ac:dyDescent="0.3">
      <c r="B2834" s="7"/>
      <c r="C2834" s="7"/>
      <c r="D2834" s="7"/>
    </row>
    <row r="2835" spans="2:4" x14ac:dyDescent="0.3">
      <c r="B2835" s="7"/>
      <c r="C2835" s="7"/>
      <c r="D2835" s="7"/>
    </row>
    <row r="2836" spans="2:4" x14ac:dyDescent="0.3">
      <c r="B2836" s="7"/>
      <c r="C2836" s="7"/>
      <c r="D2836" s="7"/>
    </row>
    <row r="2837" spans="2:4" x14ac:dyDescent="0.3">
      <c r="B2837" s="7"/>
      <c r="C2837" s="7"/>
      <c r="D2837" s="7"/>
    </row>
    <row r="2838" spans="2:4" x14ac:dyDescent="0.3">
      <c r="B2838" s="7"/>
      <c r="C2838" s="7"/>
      <c r="D2838" s="7"/>
    </row>
    <row r="2839" spans="2:4" x14ac:dyDescent="0.3">
      <c r="B2839" s="7"/>
      <c r="C2839" s="7"/>
      <c r="D2839" s="7"/>
    </row>
    <row r="2840" spans="2:4" x14ac:dyDescent="0.3">
      <c r="B2840" s="7"/>
      <c r="C2840" s="7"/>
      <c r="D2840" s="7"/>
    </row>
    <row r="2841" spans="2:4" x14ac:dyDescent="0.3">
      <c r="B2841" s="7"/>
      <c r="C2841" s="7"/>
      <c r="D2841" s="7"/>
    </row>
    <row r="2842" spans="2:4" x14ac:dyDescent="0.3">
      <c r="B2842" s="7"/>
      <c r="C2842" s="7"/>
      <c r="D2842" s="7"/>
    </row>
    <row r="2843" spans="2:4" x14ac:dyDescent="0.3">
      <c r="B2843" s="7"/>
      <c r="C2843" s="7"/>
      <c r="D2843" s="7"/>
    </row>
    <row r="2844" spans="2:4" x14ac:dyDescent="0.3">
      <c r="B2844" s="7"/>
      <c r="C2844" s="7"/>
      <c r="D2844" s="7"/>
    </row>
    <row r="2845" spans="2:4" x14ac:dyDescent="0.3">
      <c r="B2845" s="7"/>
      <c r="C2845" s="7"/>
      <c r="D2845" s="7"/>
    </row>
    <row r="2846" spans="2:4" x14ac:dyDescent="0.3">
      <c r="B2846" s="7"/>
      <c r="C2846" s="7"/>
      <c r="D2846" s="7"/>
    </row>
    <row r="2847" spans="2:4" x14ac:dyDescent="0.3">
      <c r="B2847" s="7"/>
      <c r="C2847" s="7"/>
      <c r="D2847" s="7"/>
    </row>
    <row r="2848" spans="2:4" x14ac:dyDescent="0.3">
      <c r="B2848" s="7"/>
      <c r="C2848" s="7"/>
      <c r="D2848" s="7"/>
    </row>
    <row r="2849" spans="2:4" x14ac:dyDescent="0.3">
      <c r="B2849" s="7"/>
      <c r="C2849" s="7"/>
      <c r="D2849" s="7"/>
    </row>
    <row r="2850" spans="2:4" x14ac:dyDescent="0.3">
      <c r="B2850" s="7"/>
      <c r="C2850" s="7"/>
      <c r="D2850" s="7"/>
    </row>
    <row r="2851" spans="2:4" x14ac:dyDescent="0.3">
      <c r="B2851" s="7"/>
      <c r="C2851" s="7"/>
      <c r="D2851" s="7"/>
    </row>
    <row r="2852" spans="2:4" x14ac:dyDescent="0.3">
      <c r="B2852" s="7"/>
      <c r="C2852" s="7"/>
      <c r="D2852" s="7"/>
    </row>
    <row r="2853" spans="2:4" x14ac:dyDescent="0.3">
      <c r="B2853" s="7"/>
      <c r="C2853" s="7"/>
      <c r="D2853" s="7"/>
    </row>
    <row r="2854" spans="2:4" x14ac:dyDescent="0.3">
      <c r="B2854" s="7"/>
      <c r="C2854" s="7"/>
      <c r="D2854" s="7"/>
    </row>
    <row r="2855" spans="2:4" x14ac:dyDescent="0.3">
      <c r="B2855" s="7"/>
      <c r="C2855" s="7"/>
      <c r="D2855" s="7"/>
    </row>
    <row r="2856" spans="2:4" x14ac:dyDescent="0.3">
      <c r="B2856" s="7"/>
      <c r="C2856" s="7"/>
      <c r="D2856" s="7"/>
    </row>
    <row r="2857" spans="2:4" x14ac:dyDescent="0.3">
      <c r="B2857" s="7"/>
      <c r="C2857" s="7"/>
      <c r="D2857" s="7"/>
    </row>
    <row r="2858" spans="2:4" x14ac:dyDescent="0.3">
      <c r="B2858" s="7"/>
      <c r="C2858" s="7"/>
      <c r="D2858" s="7"/>
    </row>
    <row r="2859" spans="2:4" x14ac:dyDescent="0.3">
      <c r="B2859" s="7"/>
      <c r="C2859" s="7"/>
      <c r="D2859" s="7"/>
    </row>
    <row r="2860" spans="2:4" x14ac:dyDescent="0.3">
      <c r="B2860" s="7"/>
      <c r="C2860" s="7"/>
      <c r="D2860" s="7"/>
    </row>
    <row r="2861" spans="2:4" x14ac:dyDescent="0.3">
      <c r="B2861" s="7"/>
      <c r="C2861" s="7"/>
      <c r="D2861" s="7"/>
    </row>
    <row r="2862" spans="2:4" x14ac:dyDescent="0.3">
      <c r="B2862" s="7"/>
      <c r="C2862" s="7"/>
      <c r="D2862" s="7"/>
    </row>
    <row r="2863" spans="2:4" x14ac:dyDescent="0.3">
      <c r="B2863" s="7"/>
      <c r="C2863" s="7"/>
      <c r="D2863" s="7"/>
    </row>
    <row r="2864" spans="2:4" x14ac:dyDescent="0.3">
      <c r="B2864" s="7"/>
      <c r="C2864" s="7"/>
      <c r="D2864" s="7"/>
    </row>
    <row r="2865" spans="2:4" x14ac:dyDescent="0.3">
      <c r="B2865" s="7"/>
      <c r="C2865" s="7"/>
      <c r="D2865" s="7"/>
    </row>
    <row r="2866" spans="2:4" x14ac:dyDescent="0.3">
      <c r="B2866" s="7"/>
      <c r="C2866" s="7"/>
      <c r="D2866" s="7"/>
    </row>
    <row r="2867" spans="2:4" x14ac:dyDescent="0.3">
      <c r="B2867" s="7"/>
      <c r="C2867" s="7"/>
      <c r="D2867" s="7"/>
    </row>
    <row r="2868" spans="2:4" x14ac:dyDescent="0.3">
      <c r="B2868" s="7"/>
      <c r="C2868" s="7"/>
      <c r="D2868" s="7"/>
    </row>
    <row r="2869" spans="2:4" x14ac:dyDescent="0.3">
      <c r="B2869" s="7"/>
      <c r="C2869" s="7"/>
      <c r="D2869" s="7"/>
    </row>
    <row r="2870" spans="2:4" x14ac:dyDescent="0.3">
      <c r="B2870" s="7"/>
      <c r="C2870" s="7"/>
      <c r="D2870" s="7"/>
    </row>
    <row r="2871" spans="2:4" x14ac:dyDescent="0.3">
      <c r="B2871" s="7"/>
      <c r="C2871" s="7"/>
      <c r="D2871" s="7"/>
    </row>
    <row r="2872" spans="2:4" x14ac:dyDescent="0.3">
      <c r="B2872" s="7"/>
      <c r="C2872" s="7"/>
      <c r="D2872" s="7"/>
    </row>
    <row r="2873" spans="2:4" x14ac:dyDescent="0.3">
      <c r="B2873" s="7"/>
      <c r="C2873" s="7"/>
      <c r="D2873" s="7"/>
    </row>
    <row r="2874" spans="2:4" x14ac:dyDescent="0.3">
      <c r="B2874" s="7"/>
      <c r="C2874" s="7"/>
      <c r="D2874" s="7"/>
    </row>
    <row r="2875" spans="2:4" x14ac:dyDescent="0.3">
      <c r="B2875" s="7"/>
      <c r="C2875" s="7"/>
      <c r="D2875" s="7"/>
    </row>
    <row r="2876" spans="2:4" x14ac:dyDescent="0.3">
      <c r="B2876" s="7"/>
      <c r="C2876" s="7"/>
      <c r="D2876" s="7"/>
    </row>
    <row r="2877" spans="2:4" x14ac:dyDescent="0.3">
      <c r="B2877" s="7"/>
      <c r="C2877" s="7"/>
      <c r="D2877" s="7"/>
    </row>
    <row r="2878" spans="2:4" x14ac:dyDescent="0.3">
      <c r="B2878" s="7"/>
      <c r="C2878" s="7"/>
      <c r="D2878" s="7"/>
    </row>
    <row r="2879" spans="2:4" x14ac:dyDescent="0.3">
      <c r="B2879" s="7"/>
      <c r="C2879" s="7"/>
      <c r="D2879" s="7"/>
    </row>
    <row r="2880" spans="2:4" x14ac:dyDescent="0.3">
      <c r="B2880" s="7"/>
      <c r="C2880" s="7"/>
      <c r="D2880" s="7"/>
    </row>
    <row r="2881" spans="2:4" x14ac:dyDescent="0.3">
      <c r="B2881" s="7"/>
      <c r="C2881" s="7"/>
      <c r="D2881" s="7"/>
    </row>
    <row r="2882" spans="2:4" x14ac:dyDescent="0.3">
      <c r="B2882" s="7"/>
      <c r="C2882" s="7"/>
      <c r="D2882" s="7"/>
    </row>
    <row r="2883" spans="2:4" x14ac:dyDescent="0.3">
      <c r="B2883" s="7"/>
      <c r="C2883" s="7"/>
      <c r="D2883" s="7"/>
    </row>
    <row r="2884" spans="2:4" x14ac:dyDescent="0.3">
      <c r="B2884" s="7"/>
      <c r="C2884" s="7"/>
      <c r="D2884" s="7"/>
    </row>
    <row r="2885" spans="2:4" x14ac:dyDescent="0.3">
      <c r="B2885" s="7"/>
      <c r="C2885" s="7"/>
      <c r="D2885" s="7"/>
    </row>
    <row r="2886" spans="2:4" x14ac:dyDescent="0.3">
      <c r="B2886" s="7"/>
      <c r="C2886" s="7"/>
      <c r="D2886" s="7"/>
    </row>
    <row r="2887" spans="2:4" x14ac:dyDescent="0.3">
      <c r="B2887" s="7"/>
      <c r="C2887" s="7"/>
      <c r="D2887" s="7"/>
    </row>
    <row r="2888" spans="2:4" x14ac:dyDescent="0.3">
      <c r="B2888" s="7"/>
      <c r="C2888" s="7"/>
      <c r="D2888" s="7"/>
    </row>
    <row r="2889" spans="2:4" x14ac:dyDescent="0.3">
      <c r="B2889" s="7"/>
      <c r="C2889" s="7"/>
      <c r="D2889" s="7"/>
    </row>
    <row r="2890" spans="2:4" x14ac:dyDescent="0.3">
      <c r="B2890" s="7"/>
      <c r="C2890" s="7"/>
      <c r="D2890" s="7"/>
    </row>
    <row r="2891" spans="2:4" x14ac:dyDescent="0.3">
      <c r="B2891" s="7"/>
      <c r="C2891" s="7"/>
      <c r="D2891" s="7"/>
    </row>
    <row r="2892" spans="2:4" x14ac:dyDescent="0.3">
      <c r="B2892" s="7"/>
      <c r="C2892" s="7"/>
      <c r="D2892" s="7"/>
    </row>
    <row r="2893" spans="2:4" x14ac:dyDescent="0.3">
      <c r="B2893" s="7"/>
      <c r="C2893" s="7"/>
      <c r="D2893" s="7"/>
    </row>
    <row r="2894" spans="2:4" x14ac:dyDescent="0.3">
      <c r="B2894" s="7"/>
      <c r="C2894" s="7"/>
      <c r="D2894" s="7"/>
    </row>
    <row r="2895" spans="2:4" x14ac:dyDescent="0.3">
      <c r="B2895" s="7"/>
      <c r="C2895" s="7"/>
      <c r="D2895" s="7"/>
    </row>
    <row r="2896" spans="2:4" x14ac:dyDescent="0.3">
      <c r="B2896" s="7"/>
      <c r="C2896" s="7"/>
      <c r="D2896" s="7"/>
    </row>
    <row r="2897" spans="2:4" x14ac:dyDescent="0.3">
      <c r="B2897" s="7"/>
      <c r="C2897" s="7"/>
      <c r="D2897" s="7"/>
    </row>
    <row r="2898" spans="2:4" x14ac:dyDescent="0.3">
      <c r="B2898" s="7"/>
      <c r="C2898" s="7"/>
      <c r="D2898" s="7"/>
    </row>
    <row r="2899" spans="2:4" x14ac:dyDescent="0.3">
      <c r="B2899" s="7"/>
      <c r="C2899" s="7"/>
      <c r="D2899" s="7"/>
    </row>
    <row r="2900" spans="2:4" x14ac:dyDescent="0.3">
      <c r="B2900" s="7"/>
      <c r="C2900" s="7"/>
      <c r="D2900" s="7"/>
    </row>
    <row r="2901" spans="2:4" x14ac:dyDescent="0.3">
      <c r="B2901" s="7"/>
      <c r="C2901" s="7"/>
      <c r="D2901" s="7"/>
    </row>
    <row r="2902" spans="2:4" x14ac:dyDescent="0.3">
      <c r="B2902" s="7"/>
      <c r="C2902" s="7"/>
      <c r="D2902" s="7"/>
    </row>
    <row r="2903" spans="2:4" x14ac:dyDescent="0.3">
      <c r="B2903" s="7"/>
      <c r="C2903" s="7"/>
      <c r="D2903" s="7"/>
    </row>
    <row r="2904" spans="2:4" x14ac:dyDescent="0.3">
      <c r="B2904" s="7"/>
      <c r="C2904" s="7"/>
      <c r="D2904" s="7"/>
    </row>
    <row r="2905" spans="2:4" x14ac:dyDescent="0.3">
      <c r="B2905" s="7"/>
      <c r="C2905" s="7"/>
      <c r="D2905" s="7"/>
    </row>
    <row r="2906" spans="2:4" x14ac:dyDescent="0.3">
      <c r="B2906" s="7"/>
      <c r="C2906" s="7"/>
      <c r="D2906" s="7"/>
    </row>
    <row r="2907" spans="2:4" x14ac:dyDescent="0.3">
      <c r="B2907" s="7"/>
      <c r="C2907" s="7"/>
      <c r="D2907" s="7"/>
    </row>
    <row r="2908" spans="2:4" x14ac:dyDescent="0.3">
      <c r="B2908" s="7"/>
      <c r="C2908" s="7"/>
      <c r="D2908" s="7"/>
    </row>
    <row r="2909" spans="2:4" x14ac:dyDescent="0.3">
      <c r="B2909" s="7"/>
      <c r="C2909" s="7"/>
      <c r="D2909" s="7"/>
    </row>
    <row r="2910" spans="2:4" x14ac:dyDescent="0.3">
      <c r="B2910" s="7"/>
      <c r="C2910" s="7"/>
      <c r="D2910" s="7"/>
    </row>
    <row r="2911" spans="2:4" x14ac:dyDescent="0.3">
      <c r="B2911" s="7"/>
      <c r="C2911" s="7"/>
      <c r="D2911" s="7"/>
    </row>
    <row r="2912" spans="2:4" x14ac:dyDescent="0.3">
      <c r="B2912" s="7"/>
      <c r="C2912" s="7"/>
      <c r="D2912" s="7"/>
    </row>
    <row r="2913" spans="2:4" x14ac:dyDescent="0.3">
      <c r="B2913" s="7"/>
      <c r="C2913" s="7"/>
      <c r="D2913" s="7"/>
    </row>
    <row r="2914" spans="2:4" x14ac:dyDescent="0.3">
      <c r="B2914" s="7"/>
      <c r="C2914" s="7"/>
      <c r="D2914" s="7"/>
    </row>
    <row r="2915" spans="2:4" x14ac:dyDescent="0.3">
      <c r="B2915" s="7"/>
      <c r="C2915" s="7"/>
      <c r="D2915" s="7"/>
    </row>
    <row r="2916" spans="2:4" x14ac:dyDescent="0.3">
      <c r="B2916" s="7"/>
      <c r="C2916" s="7"/>
      <c r="D2916" s="7"/>
    </row>
    <row r="2917" spans="2:4" x14ac:dyDescent="0.3">
      <c r="B2917" s="7"/>
      <c r="C2917" s="7"/>
      <c r="D2917" s="7"/>
    </row>
    <row r="2918" spans="2:4" x14ac:dyDescent="0.3">
      <c r="B2918" s="7"/>
      <c r="C2918" s="7"/>
      <c r="D2918" s="7"/>
    </row>
    <row r="2919" spans="2:4" x14ac:dyDescent="0.3">
      <c r="B2919" s="7"/>
      <c r="C2919" s="7"/>
      <c r="D2919" s="7"/>
    </row>
    <row r="2920" spans="2:4" x14ac:dyDescent="0.3">
      <c r="B2920" s="7"/>
      <c r="C2920" s="7"/>
      <c r="D2920" s="7"/>
    </row>
    <row r="2921" spans="2:4" x14ac:dyDescent="0.3">
      <c r="B2921" s="7"/>
      <c r="C2921" s="7"/>
      <c r="D2921" s="7"/>
    </row>
    <row r="2922" spans="2:4" x14ac:dyDescent="0.3">
      <c r="B2922" s="7"/>
      <c r="C2922" s="7"/>
      <c r="D2922" s="7"/>
    </row>
    <row r="2923" spans="2:4" x14ac:dyDescent="0.3">
      <c r="B2923" s="7"/>
      <c r="C2923" s="7"/>
      <c r="D2923" s="7"/>
    </row>
    <row r="2924" spans="2:4" x14ac:dyDescent="0.3">
      <c r="B2924" s="7"/>
      <c r="C2924" s="7"/>
      <c r="D2924" s="7"/>
    </row>
    <row r="2925" spans="2:4" x14ac:dyDescent="0.3">
      <c r="B2925" s="7"/>
      <c r="C2925" s="7"/>
      <c r="D2925" s="7"/>
    </row>
    <row r="2926" spans="2:4" x14ac:dyDescent="0.3">
      <c r="B2926" s="7"/>
      <c r="C2926" s="7"/>
      <c r="D2926" s="7"/>
    </row>
    <row r="2927" spans="2:4" x14ac:dyDescent="0.3">
      <c r="B2927" s="7"/>
      <c r="C2927" s="7"/>
      <c r="D2927" s="7"/>
    </row>
    <row r="2928" spans="2:4" x14ac:dyDescent="0.3">
      <c r="B2928" s="7"/>
      <c r="C2928" s="7"/>
      <c r="D2928" s="7"/>
    </row>
    <row r="2929" spans="2:4" x14ac:dyDescent="0.3">
      <c r="B2929" s="7"/>
      <c r="C2929" s="7"/>
      <c r="D2929" s="7"/>
    </row>
    <row r="2930" spans="2:4" x14ac:dyDescent="0.3">
      <c r="B2930" s="7"/>
      <c r="C2930" s="7"/>
      <c r="D2930" s="7"/>
    </row>
    <row r="2931" spans="2:4" x14ac:dyDescent="0.3">
      <c r="B2931" s="7"/>
      <c r="C2931" s="7"/>
      <c r="D2931" s="7"/>
    </row>
    <row r="2932" spans="2:4" x14ac:dyDescent="0.3">
      <c r="B2932" s="7"/>
      <c r="C2932" s="7"/>
      <c r="D2932" s="7"/>
    </row>
    <row r="2933" spans="2:4" x14ac:dyDescent="0.3">
      <c r="B2933" s="7"/>
      <c r="C2933" s="7"/>
      <c r="D2933" s="7"/>
    </row>
    <row r="2934" spans="2:4" x14ac:dyDescent="0.3">
      <c r="B2934" s="7"/>
      <c r="C2934" s="7"/>
      <c r="D2934" s="7"/>
    </row>
    <row r="2935" spans="2:4" x14ac:dyDescent="0.3">
      <c r="B2935" s="7"/>
      <c r="C2935" s="7"/>
      <c r="D2935" s="7"/>
    </row>
    <row r="2936" spans="2:4" x14ac:dyDescent="0.3">
      <c r="B2936" s="7"/>
      <c r="C2936" s="7"/>
      <c r="D2936" s="7"/>
    </row>
    <row r="2937" spans="2:4" x14ac:dyDescent="0.3">
      <c r="B2937" s="7"/>
      <c r="C2937" s="7"/>
      <c r="D2937" s="7"/>
    </row>
    <row r="2938" spans="2:4" x14ac:dyDescent="0.3">
      <c r="B2938" s="7"/>
      <c r="C2938" s="7"/>
      <c r="D2938" s="7"/>
    </row>
    <row r="2939" spans="2:4" x14ac:dyDescent="0.3">
      <c r="B2939" s="7"/>
      <c r="C2939" s="7"/>
      <c r="D2939" s="7"/>
    </row>
    <row r="2940" spans="2:4" x14ac:dyDescent="0.3">
      <c r="B2940" s="7"/>
      <c r="C2940" s="7"/>
      <c r="D2940" s="7"/>
    </row>
    <row r="2941" spans="2:4" x14ac:dyDescent="0.3">
      <c r="B2941" s="7"/>
      <c r="C2941" s="7"/>
      <c r="D2941" s="7"/>
    </row>
    <row r="2942" spans="2:4" x14ac:dyDescent="0.3">
      <c r="B2942" s="7"/>
      <c r="C2942" s="7"/>
      <c r="D2942" s="7"/>
    </row>
    <row r="2943" spans="2:4" x14ac:dyDescent="0.3">
      <c r="B2943" s="7"/>
      <c r="C2943" s="7"/>
      <c r="D2943" s="7"/>
    </row>
    <row r="2944" spans="2:4" x14ac:dyDescent="0.3">
      <c r="B2944" s="7"/>
      <c r="C2944" s="7"/>
      <c r="D2944" s="7"/>
    </row>
    <row r="2945" spans="2:4" x14ac:dyDescent="0.3">
      <c r="B2945" s="7"/>
      <c r="C2945" s="7"/>
      <c r="D2945" s="7"/>
    </row>
    <row r="2946" spans="2:4" x14ac:dyDescent="0.3">
      <c r="B2946" s="7"/>
      <c r="C2946" s="7"/>
      <c r="D2946" s="7"/>
    </row>
    <row r="2947" spans="2:4" x14ac:dyDescent="0.3">
      <c r="B2947" s="7"/>
      <c r="C2947" s="7"/>
      <c r="D2947" s="7"/>
    </row>
    <row r="2948" spans="2:4" x14ac:dyDescent="0.3">
      <c r="B2948" s="7"/>
      <c r="C2948" s="7"/>
      <c r="D2948" s="7"/>
    </row>
    <row r="2949" spans="2:4" x14ac:dyDescent="0.3">
      <c r="B2949" s="7"/>
      <c r="C2949" s="7"/>
      <c r="D2949" s="7"/>
    </row>
    <row r="2950" spans="2:4" x14ac:dyDescent="0.3">
      <c r="B2950" s="7"/>
      <c r="C2950" s="7"/>
      <c r="D2950" s="7"/>
    </row>
    <row r="2951" spans="2:4" x14ac:dyDescent="0.3">
      <c r="B2951" s="7"/>
      <c r="C2951" s="7"/>
      <c r="D2951" s="7"/>
    </row>
    <row r="2952" spans="2:4" x14ac:dyDescent="0.3">
      <c r="B2952" s="7"/>
      <c r="C2952" s="7"/>
      <c r="D2952" s="7"/>
    </row>
    <row r="2953" spans="2:4" x14ac:dyDescent="0.3">
      <c r="B2953" s="7"/>
      <c r="C2953" s="7"/>
      <c r="D2953" s="7"/>
    </row>
    <row r="2954" spans="2:4" x14ac:dyDescent="0.3">
      <c r="B2954" s="7"/>
      <c r="C2954" s="7"/>
      <c r="D2954" s="7"/>
    </row>
    <row r="2955" spans="2:4" x14ac:dyDescent="0.3">
      <c r="B2955" s="7"/>
      <c r="C2955" s="7"/>
      <c r="D2955" s="7"/>
    </row>
    <row r="2956" spans="2:4" x14ac:dyDescent="0.3">
      <c r="B2956" s="7"/>
      <c r="C2956" s="7"/>
      <c r="D2956" s="7"/>
    </row>
    <row r="2957" spans="2:4" x14ac:dyDescent="0.3">
      <c r="B2957" s="7"/>
      <c r="C2957" s="7"/>
      <c r="D2957" s="7"/>
    </row>
    <row r="2958" spans="2:4" x14ac:dyDescent="0.3">
      <c r="B2958" s="7"/>
      <c r="C2958" s="7"/>
      <c r="D2958" s="7"/>
    </row>
    <row r="2959" spans="2:4" x14ac:dyDescent="0.3">
      <c r="B2959" s="7"/>
      <c r="C2959" s="7"/>
      <c r="D2959" s="7"/>
    </row>
    <row r="2960" spans="2:4" x14ac:dyDescent="0.3">
      <c r="B2960" s="7"/>
      <c r="C2960" s="7"/>
      <c r="D2960" s="7"/>
    </row>
    <row r="2961" spans="2:4" x14ac:dyDescent="0.3">
      <c r="B2961" s="7"/>
      <c r="C2961" s="7"/>
      <c r="D2961" s="7"/>
    </row>
    <row r="2962" spans="2:4" x14ac:dyDescent="0.3">
      <c r="B2962" s="7"/>
      <c r="C2962" s="7"/>
      <c r="D2962" s="7"/>
    </row>
    <row r="2963" spans="2:4" x14ac:dyDescent="0.3">
      <c r="B2963" s="7"/>
      <c r="C2963" s="7"/>
      <c r="D2963" s="7"/>
    </row>
    <row r="2964" spans="2:4" x14ac:dyDescent="0.3">
      <c r="B2964" s="7"/>
      <c r="C2964" s="7"/>
      <c r="D2964" s="7"/>
    </row>
    <row r="2965" spans="2:4" x14ac:dyDescent="0.3">
      <c r="B2965" s="7"/>
      <c r="C2965" s="7"/>
      <c r="D2965" s="7"/>
    </row>
    <row r="2966" spans="2:4" x14ac:dyDescent="0.3">
      <c r="B2966" s="7"/>
      <c r="C2966" s="7"/>
      <c r="D2966" s="7"/>
    </row>
    <row r="2967" spans="2:4" x14ac:dyDescent="0.3">
      <c r="B2967" s="7"/>
      <c r="C2967" s="7"/>
      <c r="D2967" s="7"/>
    </row>
    <row r="2968" spans="2:4" x14ac:dyDescent="0.3">
      <c r="B2968" s="7"/>
      <c r="C2968" s="7"/>
      <c r="D2968" s="7"/>
    </row>
    <row r="2969" spans="2:4" x14ac:dyDescent="0.3">
      <c r="B2969" s="7"/>
      <c r="C2969" s="7"/>
      <c r="D2969" s="7"/>
    </row>
    <row r="2970" spans="2:4" x14ac:dyDescent="0.3">
      <c r="B2970" s="7"/>
      <c r="C2970" s="7"/>
      <c r="D2970" s="7"/>
    </row>
    <row r="2971" spans="2:4" x14ac:dyDescent="0.3">
      <c r="B2971" s="7"/>
      <c r="C2971" s="7"/>
      <c r="D2971" s="7"/>
    </row>
    <row r="2972" spans="2:4" x14ac:dyDescent="0.3">
      <c r="B2972" s="7"/>
      <c r="C2972" s="7"/>
      <c r="D2972" s="7"/>
    </row>
    <row r="2973" spans="2:4" x14ac:dyDescent="0.3">
      <c r="B2973" s="7"/>
      <c r="C2973" s="7"/>
      <c r="D2973" s="7"/>
    </row>
    <row r="2974" spans="2:4" x14ac:dyDescent="0.3">
      <c r="B2974" s="7"/>
      <c r="C2974" s="7"/>
      <c r="D2974" s="7"/>
    </row>
    <row r="2975" spans="2:4" x14ac:dyDescent="0.3">
      <c r="B2975" s="7"/>
      <c r="C2975" s="7"/>
      <c r="D2975" s="7"/>
    </row>
    <row r="2976" spans="2:4" x14ac:dyDescent="0.3">
      <c r="B2976" s="7"/>
      <c r="C2976" s="7"/>
      <c r="D2976" s="7"/>
    </row>
    <row r="2977" spans="2:4" x14ac:dyDescent="0.3">
      <c r="B2977" s="7"/>
      <c r="C2977" s="7"/>
      <c r="D2977" s="7"/>
    </row>
    <row r="2978" spans="2:4" x14ac:dyDescent="0.3">
      <c r="B2978" s="7"/>
      <c r="C2978" s="7"/>
      <c r="D2978" s="7"/>
    </row>
    <row r="2979" spans="2:4" x14ac:dyDescent="0.3">
      <c r="B2979" s="7"/>
      <c r="C2979" s="7"/>
      <c r="D2979" s="7"/>
    </row>
    <row r="2980" spans="2:4" x14ac:dyDescent="0.3">
      <c r="B2980" s="7"/>
      <c r="C2980" s="7"/>
      <c r="D2980" s="7"/>
    </row>
    <row r="2981" spans="2:4" x14ac:dyDescent="0.3">
      <c r="B2981" s="7"/>
      <c r="C2981" s="7"/>
      <c r="D2981" s="7"/>
    </row>
    <row r="2982" spans="2:4" x14ac:dyDescent="0.3">
      <c r="B2982" s="7"/>
      <c r="C2982" s="7"/>
      <c r="D2982" s="7"/>
    </row>
    <row r="2983" spans="2:4" x14ac:dyDescent="0.3">
      <c r="B2983" s="7"/>
      <c r="C2983" s="7"/>
      <c r="D2983" s="7"/>
    </row>
    <row r="2984" spans="2:4" x14ac:dyDescent="0.3">
      <c r="B2984" s="7"/>
      <c r="C2984" s="7"/>
      <c r="D2984" s="7"/>
    </row>
    <row r="2985" spans="2:4" x14ac:dyDescent="0.3">
      <c r="B2985" s="7"/>
      <c r="C2985" s="7"/>
      <c r="D2985" s="7"/>
    </row>
    <row r="2986" spans="2:4" x14ac:dyDescent="0.3">
      <c r="B2986" s="7"/>
      <c r="C2986" s="7"/>
      <c r="D2986" s="7"/>
    </row>
    <row r="2987" spans="2:4" x14ac:dyDescent="0.3">
      <c r="B2987" s="7"/>
      <c r="C2987" s="7"/>
      <c r="D2987" s="7"/>
    </row>
    <row r="2988" spans="2:4" x14ac:dyDescent="0.3">
      <c r="B2988" s="7"/>
      <c r="C2988" s="7"/>
      <c r="D2988" s="7"/>
    </row>
    <row r="2989" spans="2:4" x14ac:dyDescent="0.3">
      <c r="B2989" s="7"/>
      <c r="C2989" s="7"/>
      <c r="D2989" s="7"/>
    </row>
    <row r="2990" spans="2:4" x14ac:dyDescent="0.3">
      <c r="B2990" s="7"/>
      <c r="C2990" s="7"/>
      <c r="D2990" s="7"/>
    </row>
    <row r="2991" spans="2:4" x14ac:dyDescent="0.3">
      <c r="B2991" s="7"/>
      <c r="C2991" s="7"/>
      <c r="D2991" s="7"/>
    </row>
    <row r="2992" spans="2:4" x14ac:dyDescent="0.3">
      <c r="B2992" s="7"/>
      <c r="C2992" s="7"/>
      <c r="D2992" s="7"/>
    </row>
    <row r="2993" spans="2:4" x14ac:dyDescent="0.3">
      <c r="B2993" s="7"/>
      <c r="C2993" s="7"/>
      <c r="D2993" s="7"/>
    </row>
    <row r="2994" spans="2:4" x14ac:dyDescent="0.3">
      <c r="B2994" s="7"/>
      <c r="C2994" s="7"/>
      <c r="D2994" s="7"/>
    </row>
    <row r="2995" spans="2:4" x14ac:dyDescent="0.3">
      <c r="B2995" s="7"/>
      <c r="C2995" s="7"/>
      <c r="D2995" s="7"/>
    </row>
    <row r="2996" spans="2:4" x14ac:dyDescent="0.3">
      <c r="B2996" s="7"/>
      <c r="C2996" s="7"/>
      <c r="D2996" s="7"/>
    </row>
    <row r="2997" spans="2:4" x14ac:dyDescent="0.3">
      <c r="B2997" s="7"/>
      <c r="C2997" s="7"/>
      <c r="D2997" s="7"/>
    </row>
    <row r="2998" spans="2:4" x14ac:dyDescent="0.3">
      <c r="B2998" s="7"/>
      <c r="C2998" s="7"/>
      <c r="D2998" s="7"/>
    </row>
    <row r="2999" spans="2:4" x14ac:dyDescent="0.3">
      <c r="B2999" s="7"/>
      <c r="C2999" s="7"/>
      <c r="D2999" s="7"/>
    </row>
    <row r="3000" spans="2:4" x14ac:dyDescent="0.3">
      <c r="B3000" s="7"/>
      <c r="C3000" s="7"/>
      <c r="D3000" s="7"/>
    </row>
    <row r="3001" spans="2:4" x14ac:dyDescent="0.3">
      <c r="B3001" s="7"/>
      <c r="C3001" s="7"/>
      <c r="D3001" s="7"/>
    </row>
    <row r="3002" spans="2:4" x14ac:dyDescent="0.3">
      <c r="B3002" s="7"/>
      <c r="C3002" s="7"/>
      <c r="D3002" s="7"/>
    </row>
    <row r="3003" spans="2:4" x14ac:dyDescent="0.3">
      <c r="B3003" s="7"/>
      <c r="C3003" s="7"/>
      <c r="D3003" s="7"/>
    </row>
    <row r="3004" spans="2:4" x14ac:dyDescent="0.3">
      <c r="B3004" s="7"/>
      <c r="C3004" s="7"/>
      <c r="D3004" s="7"/>
    </row>
    <row r="3005" spans="2:4" x14ac:dyDescent="0.3">
      <c r="B3005" s="7"/>
      <c r="C3005" s="7"/>
      <c r="D3005" s="7"/>
    </row>
    <row r="3006" spans="2:4" x14ac:dyDescent="0.3">
      <c r="B3006" s="7"/>
      <c r="C3006" s="7"/>
      <c r="D3006" s="7"/>
    </row>
    <row r="3007" spans="2:4" x14ac:dyDescent="0.3">
      <c r="B3007" s="7"/>
      <c r="C3007" s="7"/>
      <c r="D3007" s="7"/>
    </row>
    <row r="3008" spans="2:4" x14ac:dyDescent="0.3">
      <c r="B3008" s="7"/>
      <c r="C3008" s="7"/>
      <c r="D3008" s="7"/>
    </row>
    <row r="3009" spans="2:4" x14ac:dyDescent="0.3">
      <c r="B3009" s="7"/>
      <c r="C3009" s="7"/>
      <c r="D3009" s="7"/>
    </row>
    <row r="3010" spans="2:4" x14ac:dyDescent="0.3">
      <c r="B3010" s="7"/>
      <c r="C3010" s="7"/>
      <c r="D3010" s="7"/>
    </row>
    <row r="3011" spans="2:4" x14ac:dyDescent="0.3">
      <c r="B3011" s="7"/>
      <c r="C3011" s="7"/>
      <c r="D3011" s="7"/>
    </row>
    <row r="3012" spans="2:4" x14ac:dyDescent="0.3">
      <c r="B3012" s="7"/>
      <c r="C3012" s="7"/>
      <c r="D3012" s="7"/>
    </row>
    <row r="3013" spans="2:4" x14ac:dyDescent="0.3">
      <c r="B3013" s="7"/>
      <c r="C3013" s="7"/>
      <c r="D3013" s="7"/>
    </row>
    <row r="3014" spans="2:4" x14ac:dyDescent="0.3">
      <c r="B3014" s="7"/>
      <c r="C3014" s="7"/>
      <c r="D3014" s="7"/>
    </row>
    <row r="3015" spans="2:4" x14ac:dyDescent="0.3">
      <c r="B3015" s="7"/>
      <c r="C3015" s="7"/>
      <c r="D3015" s="7"/>
    </row>
    <row r="3016" spans="2:4" x14ac:dyDescent="0.3">
      <c r="B3016" s="7"/>
      <c r="C3016" s="7"/>
      <c r="D3016" s="7"/>
    </row>
    <row r="3017" spans="2:4" x14ac:dyDescent="0.3">
      <c r="B3017" s="7"/>
      <c r="C3017" s="7"/>
      <c r="D3017" s="7"/>
    </row>
    <row r="3018" spans="2:4" x14ac:dyDescent="0.3">
      <c r="B3018" s="7"/>
      <c r="C3018" s="7"/>
      <c r="D3018" s="7"/>
    </row>
    <row r="3019" spans="2:4" x14ac:dyDescent="0.3">
      <c r="B3019" s="7"/>
      <c r="C3019" s="7"/>
      <c r="D3019" s="7"/>
    </row>
    <row r="3020" spans="2:4" x14ac:dyDescent="0.3">
      <c r="B3020" s="7"/>
      <c r="C3020" s="7"/>
      <c r="D3020" s="7"/>
    </row>
    <row r="3021" spans="2:4" x14ac:dyDescent="0.3">
      <c r="B3021" s="7"/>
      <c r="C3021" s="7"/>
      <c r="D3021" s="7"/>
    </row>
    <row r="3022" spans="2:4" x14ac:dyDescent="0.3">
      <c r="B3022" s="7"/>
      <c r="C3022" s="7"/>
      <c r="D3022" s="7"/>
    </row>
    <row r="3023" spans="2:4" x14ac:dyDescent="0.3">
      <c r="B3023" s="7"/>
      <c r="C3023" s="7"/>
      <c r="D3023" s="7"/>
    </row>
    <row r="3024" spans="2:4" x14ac:dyDescent="0.3">
      <c r="B3024" s="7"/>
      <c r="C3024" s="7"/>
      <c r="D3024" s="7"/>
    </row>
    <row r="3025" spans="2:4" x14ac:dyDescent="0.3">
      <c r="B3025" s="7"/>
      <c r="C3025" s="7"/>
      <c r="D3025" s="7"/>
    </row>
    <row r="3026" spans="2:4" x14ac:dyDescent="0.3">
      <c r="B3026" s="7"/>
      <c r="C3026" s="7"/>
      <c r="D3026" s="7"/>
    </row>
    <row r="3027" spans="2:4" x14ac:dyDescent="0.3">
      <c r="B3027" s="7"/>
      <c r="C3027" s="7"/>
      <c r="D3027" s="7"/>
    </row>
    <row r="3028" spans="2:4" x14ac:dyDescent="0.3">
      <c r="B3028" s="7"/>
      <c r="C3028" s="7"/>
      <c r="D3028" s="7"/>
    </row>
    <row r="3029" spans="2:4" x14ac:dyDescent="0.3">
      <c r="B3029" s="7"/>
      <c r="C3029" s="7"/>
      <c r="D3029" s="7"/>
    </row>
    <row r="3030" spans="2:4" x14ac:dyDescent="0.3">
      <c r="B3030" s="7"/>
      <c r="C3030" s="7"/>
      <c r="D3030" s="7"/>
    </row>
    <row r="3031" spans="2:4" x14ac:dyDescent="0.3">
      <c r="B3031" s="7"/>
      <c r="C3031" s="7"/>
      <c r="D3031" s="7"/>
    </row>
    <row r="3032" spans="2:4" x14ac:dyDescent="0.3">
      <c r="B3032" s="7"/>
      <c r="C3032" s="7"/>
      <c r="D3032" s="7"/>
    </row>
    <row r="3033" spans="2:4" x14ac:dyDescent="0.3">
      <c r="B3033" s="7"/>
      <c r="C3033" s="7"/>
      <c r="D3033" s="7"/>
    </row>
    <row r="3034" spans="2:4" x14ac:dyDescent="0.3">
      <c r="B3034" s="7"/>
      <c r="C3034" s="7"/>
      <c r="D3034" s="7"/>
    </row>
    <row r="3035" spans="2:4" x14ac:dyDescent="0.3">
      <c r="B3035" s="7"/>
      <c r="C3035" s="7"/>
      <c r="D3035" s="7"/>
    </row>
    <row r="3036" spans="2:4" x14ac:dyDescent="0.3">
      <c r="B3036" s="7"/>
      <c r="C3036" s="7"/>
      <c r="D3036" s="7"/>
    </row>
    <row r="3037" spans="2:4" x14ac:dyDescent="0.3">
      <c r="B3037" s="7"/>
      <c r="C3037" s="7"/>
      <c r="D3037" s="7"/>
    </row>
    <row r="3038" spans="2:4" x14ac:dyDescent="0.3">
      <c r="B3038" s="7"/>
      <c r="C3038" s="7"/>
      <c r="D3038" s="7"/>
    </row>
    <row r="3039" spans="2:4" x14ac:dyDescent="0.3">
      <c r="B3039" s="7"/>
      <c r="C3039" s="7"/>
      <c r="D3039" s="7"/>
    </row>
    <row r="3040" spans="2:4" x14ac:dyDescent="0.3">
      <c r="B3040" s="7"/>
      <c r="C3040" s="7"/>
      <c r="D3040" s="7"/>
    </row>
    <row r="3041" spans="2:4" x14ac:dyDescent="0.3">
      <c r="B3041" s="7"/>
      <c r="C3041" s="7"/>
      <c r="D3041" s="7"/>
    </row>
    <row r="3042" spans="2:4" x14ac:dyDescent="0.3">
      <c r="B3042" s="7"/>
      <c r="C3042" s="7"/>
      <c r="D3042" s="7"/>
    </row>
    <row r="3043" spans="2:4" x14ac:dyDescent="0.3">
      <c r="B3043" s="7"/>
      <c r="C3043" s="7"/>
      <c r="D3043" s="7"/>
    </row>
    <row r="3044" spans="2:4" x14ac:dyDescent="0.3">
      <c r="B3044" s="7"/>
      <c r="C3044" s="7"/>
      <c r="D3044" s="7"/>
    </row>
    <row r="3045" spans="2:4" x14ac:dyDescent="0.3">
      <c r="B3045" s="7"/>
      <c r="C3045" s="7"/>
      <c r="D3045" s="7"/>
    </row>
    <row r="3046" spans="2:4" x14ac:dyDescent="0.3">
      <c r="B3046" s="7"/>
      <c r="C3046" s="7"/>
      <c r="D3046" s="7"/>
    </row>
    <row r="3047" spans="2:4" x14ac:dyDescent="0.3">
      <c r="B3047" s="7"/>
      <c r="C3047" s="7"/>
      <c r="D3047" s="7"/>
    </row>
    <row r="3048" spans="2:4" x14ac:dyDescent="0.3">
      <c r="B3048" s="7"/>
      <c r="C3048" s="7"/>
      <c r="D3048" s="7"/>
    </row>
    <row r="3049" spans="2:4" x14ac:dyDescent="0.3">
      <c r="B3049" s="7"/>
      <c r="C3049" s="7"/>
      <c r="D3049" s="7"/>
    </row>
    <row r="3050" spans="2:4" x14ac:dyDescent="0.3">
      <c r="B3050" s="7"/>
      <c r="C3050" s="7"/>
      <c r="D3050" s="7"/>
    </row>
    <row r="3051" spans="2:4" x14ac:dyDescent="0.3">
      <c r="B3051" s="7"/>
      <c r="C3051" s="7"/>
      <c r="D3051" s="7"/>
    </row>
    <row r="3052" spans="2:4" x14ac:dyDescent="0.3">
      <c r="B3052" s="7"/>
      <c r="C3052" s="7"/>
      <c r="D3052" s="7"/>
    </row>
    <row r="3053" spans="2:4" x14ac:dyDescent="0.3">
      <c r="B3053" s="7"/>
      <c r="C3053" s="7"/>
      <c r="D3053" s="7"/>
    </row>
    <row r="3054" spans="2:4" x14ac:dyDescent="0.3">
      <c r="B3054" s="7"/>
      <c r="C3054" s="7"/>
      <c r="D3054" s="7"/>
    </row>
    <row r="3055" spans="2:4" x14ac:dyDescent="0.3">
      <c r="B3055" s="7"/>
      <c r="C3055" s="7"/>
      <c r="D3055" s="7"/>
    </row>
    <row r="3056" spans="2:4" x14ac:dyDescent="0.3">
      <c r="B3056" s="7"/>
      <c r="C3056" s="7"/>
      <c r="D3056" s="7"/>
    </row>
    <row r="3057" spans="2:4" x14ac:dyDescent="0.3">
      <c r="B3057" s="7"/>
      <c r="C3057" s="7"/>
      <c r="D3057" s="7"/>
    </row>
    <row r="3058" spans="2:4" x14ac:dyDescent="0.3">
      <c r="B3058" s="7"/>
      <c r="C3058" s="7"/>
      <c r="D3058" s="7"/>
    </row>
    <row r="3059" spans="2:4" x14ac:dyDescent="0.3">
      <c r="B3059" s="7"/>
      <c r="C3059" s="7"/>
      <c r="D3059" s="7"/>
    </row>
    <row r="3060" spans="2:4" x14ac:dyDescent="0.3">
      <c r="B3060" s="7"/>
      <c r="C3060" s="7"/>
      <c r="D3060" s="7"/>
    </row>
    <row r="3061" spans="2:4" x14ac:dyDescent="0.3">
      <c r="B3061" s="7"/>
      <c r="C3061" s="7"/>
      <c r="D3061" s="7"/>
    </row>
    <row r="3062" spans="2:4" x14ac:dyDescent="0.3">
      <c r="B3062" s="7"/>
      <c r="C3062" s="7"/>
      <c r="D3062" s="7"/>
    </row>
    <row r="3063" spans="2:4" x14ac:dyDescent="0.3">
      <c r="B3063" s="7"/>
      <c r="C3063" s="7"/>
      <c r="D3063" s="7"/>
    </row>
    <row r="3064" spans="2:4" x14ac:dyDescent="0.3">
      <c r="B3064" s="7"/>
      <c r="C3064" s="7"/>
      <c r="D3064" s="7"/>
    </row>
    <row r="3065" spans="2:4" x14ac:dyDescent="0.3">
      <c r="B3065" s="7"/>
      <c r="C3065" s="7"/>
      <c r="D3065" s="7"/>
    </row>
    <row r="3066" spans="2:4" x14ac:dyDescent="0.3">
      <c r="B3066" s="7"/>
      <c r="C3066" s="7"/>
      <c r="D3066" s="7"/>
    </row>
    <row r="3067" spans="2:4" x14ac:dyDescent="0.3">
      <c r="B3067" s="7"/>
      <c r="C3067" s="7"/>
      <c r="D3067" s="7"/>
    </row>
    <row r="3068" spans="2:4" x14ac:dyDescent="0.3">
      <c r="B3068" s="7"/>
      <c r="C3068" s="7"/>
      <c r="D3068" s="7"/>
    </row>
    <row r="3069" spans="2:4" x14ac:dyDescent="0.3">
      <c r="B3069" s="7"/>
      <c r="C3069" s="7"/>
      <c r="D3069" s="7"/>
    </row>
    <row r="3070" spans="2:4" x14ac:dyDescent="0.3">
      <c r="B3070" s="7"/>
      <c r="C3070" s="7"/>
      <c r="D3070" s="7"/>
    </row>
    <row r="3071" spans="2:4" x14ac:dyDescent="0.3">
      <c r="B3071" s="7"/>
      <c r="C3071" s="7"/>
      <c r="D3071" s="7"/>
    </row>
    <row r="3072" spans="2:4" x14ac:dyDescent="0.3">
      <c r="B3072" s="7"/>
      <c r="C3072" s="7"/>
      <c r="D3072" s="7"/>
    </row>
    <row r="3073" spans="2:4" x14ac:dyDescent="0.3">
      <c r="B3073" s="7"/>
      <c r="C3073" s="7"/>
      <c r="D3073" s="7"/>
    </row>
    <row r="3074" spans="2:4" x14ac:dyDescent="0.3">
      <c r="B3074" s="7"/>
      <c r="C3074" s="7"/>
      <c r="D3074" s="7"/>
    </row>
    <row r="3075" spans="2:4" x14ac:dyDescent="0.3">
      <c r="B3075" s="7"/>
      <c r="C3075" s="7"/>
      <c r="D3075" s="7"/>
    </row>
    <row r="3076" spans="2:4" x14ac:dyDescent="0.3">
      <c r="B3076" s="7"/>
      <c r="C3076" s="7"/>
      <c r="D3076" s="7"/>
    </row>
    <row r="3077" spans="2:4" x14ac:dyDescent="0.3">
      <c r="B3077" s="7"/>
      <c r="C3077" s="7"/>
      <c r="D3077" s="7"/>
    </row>
    <row r="3078" spans="2:4" x14ac:dyDescent="0.3">
      <c r="B3078" s="7"/>
      <c r="C3078" s="7"/>
      <c r="D3078" s="7"/>
    </row>
    <row r="3079" spans="2:4" x14ac:dyDescent="0.3">
      <c r="B3079" s="7"/>
      <c r="C3079" s="7"/>
      <c r="D3079" s="7"/>
    </row>
    <row r="3080" spans="2:4" x14ac:dyDescent="0.3">
      <c r="B3080" s="7"/>
      <c r="C3080" s="7"/>
      <c r="D3080" s="7"/>
    </row>
    <row r="3081" spans="2:4" x14ac:dyDescent="0.3">
      <c r="B3081" s="7"/>
      <c r="C3081" s="7"/>
      <c r="D3081" s="7"/>
    </row>
    <row r="3082" spans="2:4" x14ac:dyDescent="0.3">
      <c r="B3082" s="7"/>
      <c r="C3082" s="7"/>
      <c r="D3082" s="7"/>
    </row>
    <row r="3083" spans="2:4" x14ac:dyDescent="0.3">
      <c r="B3083" s="7"/>
      <c r="C3083" s="7"/>
      <c r="D3083" s="7"/>
    </row>
    <row r="3084" spans="2:4" x14ac:dyDescent="0.3">
      <c r="B3084" s="7"/>
      <c r="C3084" s="7"/>
      <c r="D3084" s="7"/>
    </row>
    <row r="3085" spans="2:4" x14ac:dyDescent="0.3">
      <c r="B3085" s="7"/>
      <c r="C3085" s="7"/>
      <c r="D3085" s="7"/>
    </row>
    <row r="3086" spans="2:4" x14ac:dyDescent="0.3">
      <c r="B3086" s="7"/>
      <c r="C3086" s="7"/>
      <c r="D3086" s="7"/>
    </row>
    <row r="3087" spans="2:4" x14ac:dyDescent="0.3">
      <c r="B3087" s="7"/>
      <c r="C3087" s="7"/>
      <c r="D3087" s="7"/>
    </row>
    <row r="3088" spans="2:4" x14ac:dyDescent="0.3">
      <c r="B3088" s="7"/>
      <c r="C3088" s="7"/>
      <c r="D3088" s="7"/>
    </row>
    <row r="3089" spans="2:4" x14ac:dyDescent="0.3">
      <c r="B3089" s="7"/>
      <c r="C3089" s="7"/>
      <c r="D3089" s="7"/>
    </row>
    <row r="3090" spans="2:4" x14ac:dyDescent="0.3">
      <c r="B3090" s="7"/>
      <c r="C3090" s="7"/>
      <c r="D3090" s="7"/>
    </row>
    <row r="3091" spans="2:4" x14ac:dyDescent="0.3">
      <c r="B3091" s="7"/>
      <c r="C3091" s="7"/>
      <c r="D3091" s="7"/>
    </row>
    <row r="3092" spans="2:4" x14ac:dyDescent="0.3">
      <c r="B3092" s="7"/>
      <c r="C3092" s="7"/>
      <c r="D3092" s="7"/>
    </row>
    <row r="3093" spans="2:4" x14ac:dyDescent="0.3">
      <c r="B3093" s="7"/>
      <c r="C3093" s="7"/>
      <c r="D3093" s="7"/>
    </row>
    <row r="3094" spans="2:4" x14ac:dyDescent="0.3">
      <c r="B3094" s="7"/>
      <c r="C3094" s="7"/>
      <c r="D3094" s="7"/>
    </row>
    <row r="3095" spans="2:4" x14ac:dyDescent="0.3">
      <c r="B3095" s="7"/>
      <c r="C3095" s="7"/>
      <c r="D3095" s="7"/>
    </row>
    <row r="3096" spans="2:4" x14ac:dyDescent="0.3">
      <c r="B3096" s="7"/>
      <c r="C3096" s="7"/>
      <c r="D3096" s="7"/>
    </row>
    <row r="3097" spans="2:4" x14ac:dyDescent="0.3">
      <c r="B3097" s="7"/>
      <c r="C3097" s="7"/>
      <c r="D3097" s="7"/>
    </row>
    <row r="3098" spans="2:4" x14ac:dyDescent="0.3">
      <c r="B3098" s="7"/>
      <c r="C3098" s="7"/>
      <c r="D3098" s="7"/>
    </row>
    <row r="3099" spans="2:4" x14ac:dyDescent="0.3">
      <c r="B3099" s="7"/>
      <c r="C3099" s="7"/>
      <c r="D3099" s="7"/>
    </row>
    <row r="3100" spans="2:4" x14ac:dyDescent="0.3">
      <c r="B3100" s="7"/>
      <c r="C3100" s="7"/>
      <c r="D3100" s="7"/>
    </row>
    <row r="3101" spans="2:4" x14ac:dyDescent="0.3">
      <c r="B3101" s="7"/>
      <c r="C3101" s="7"/>
      <c r="D3101" s="7"/>
    </row>
    <row r="3102" spans="2:4" x14ac:dyDescent="0.3">
      <c r="B3102" s="7"/>
      <c r="C3102" s="7"/>
      <c r="D3102" s="7"/>
    </row>
    <row r="3103" spans="2:4" x14ac:dyDescent="0.3">
      <c r="B3103" s="7"/>
      <c r="C3103" s="7"/>
      <c r="D3103" s="7"/>
    </row>
    <row r="3104" spans="2:4" x14ac:dyDescent="0.3">
      <c r="B3104" s="7"/>
      <c r="C3104" s="7"/>
      <c r="D3104" s="7"/>
    </row>
    <row r="3105" spans="2:4" x14ac:dyDescent="0.3">
      <c r="B3105" s="7"/>
      <c r="C3105" s="7"/>
      <c r="D3105" s="7"/>
    </row>
    <row r="3106" spans="2:4" x14ac:dyDescent="0.3">
      <c r="B3106" s="7"/>
      <c r="C3106" s="7"/>
      <c r="D3106" s="7"/>
    </row>
    <row r="3107" spans="2:4" x14ac:dyDescent="0.3">
      <c r="B3107" s="7"/>
      <c r="C3107" s="7"/>
      <c r="D3107" s="7"/>
    </row>
    <row r="3108" spans="2:4" x14ac:dyDescent="0.3">
      <c r="B3108" s="7"/>
      <c r="C3108" s="7"/>
      <c r="D3108" s="7"/>
    </row>
    <row r="3109" spans="2:4" x14ac:dyDescent="0.3">
      <c r="B3109" s="7"/>
      <c r="C3109" s="7"/>
      <c r="D3109" s="7"/>
    </row>
    <row r="3110" spans="2:4" x14ac:dyDescent="0.3">
      <c r="B3110" s="7"/>
      <c r="C3110" s="7"/>
      <c r="D3110" s="7"/>
    </row>
    <row r="3111" spans="2:4" x14ac:dyDescent="0.3">
      <c r="B3111" s="7"/>
      <c r="C3111" s="7"/>
      <c r="D3111" s="7"/>
    </row>
    <row r="3112" spans="2:4" x14ac:dyDescent="0.3">
      <c r="B3112" s="7"/>
      <c r="C3112" s="7"/>
      <c r="D3112" s="7"/>
    </row>
    <row r="3113" spans="2:4" x14ac:dyDescent="0.3">
      <c r="B3113" s="7"/>
      <c r="C3113" s="7"/>
      <c r="D3113" s="7"/>
    </row>
    <row r="3114" spans="2:4" x14ac:dyDescent="0.3">
      <c r="B3114" s="7"/>
      <c r="C3114" s="7"/>
      <c r="D3114" s="7"/>
    </row>
    <row r="3115" spans="2:4" x14ac:dyDescent="0.3">
      <c r="B3115" s="7"/>
      <c r="C3115" s="7"/>
      <c r="D3115" s="7"/>
    </row>
    <row r="3116" spans="2:4" x14ac:dyDescent="0.3">
      <c r="B3116" s="7"/>
      <c r="C3116" s="7"/>
      <c r="D3116" s="7"/>
    </row>
    <row r="3117" spans="2:4" x14ac:dyDescent="0.3">
      <c r="B3117" s="7"/>
      <c r="C3117" s="7"/>
      <c r="D3117" s="7"/>
    </row>
    <row r="3118" spans="2:4" x14ac:dyDescent="0.3">
      <c r="B3118" s="7"/>
      <c r="C3118" s="7"/>
      <c r="D3118" s="7"/>
    </row>
    <row r="3119" spans="2:4" x14ac:dyDescent="0.3">
      <c r="B3119" s="7"/>
      <c r="C3119" s="7"/>
      <c r="D3119" s="7"/>
    </row>
    <row r="3120" spans="2:4" x14ac:dyDescent="0.3">
      <c r="B3120" s="7"/>
      <c r="C3120" s="7"/>
      <c r="D3120" s="7"/>
    </row>
    <row r="3121" spans="2:4" x14ac:dyDescent="0.3">
      <c r="B3121" s="7"/>
      <c r="C3121" s="7"/>
      <c r="D3121" s="7"/>
    </row>
    <row r="3122" spans="2:4" x14ac:dyDescent="0.3">
      <c r="B3122" s="7"/>
      <c r="C3122" s="7"/>
      <c r="D3122" s="7"/>
    </row>
    <row r="3123" spans="2:4" x14ac:dyDescent="0.3">
      <c r="B3123" s="7"/>
      <c r="C3123" s="7"/>
      <c r="D3123" s="7"/>
    </row>
    <row r="3124" spans="2:4" x14ac:dyDescent="0.3">
      <c r="B3124" s="7"/>
      <c r="C3124" s="7"/>
      <c r="D3124" s="7"/>
    </row>
    <row r="3125" spans="2:4" x14ac:dyDescent="0.3">
      <c r="B3125" s="7"/>
      <c r="C3125" s="7"/>
      <c r="D3125" s="7"/>
    </row>
    <row r="3126" spans="2:4" x14ac:dyDescent="0.3">
      <c r="B3126" s="7"/>
      <c r="C3126" s="7"/>
      <c r="D3126" s="7"/>
    </row>
    <row r="3127" spans="2:4" x14ac:dyDescent="0.3">
      <c r="B3127" s="7"/>
      <c r="C3127" s="7"/>
      <c r="D3127" s="7"/>
    </row>
    <row r="3128" spans="2:4" x14ac:dyDescent="0.3">
      <c r="B3128" s="7"/>
      <c r="C3128" s="7"/>
      <c r="D3128" s="7"/>
    </row>
    <row r="3129" spans="2:4" x14ac:dyDescent="0.3">
      <c r="B3129" s="7"/>
      <c r="C3129" s="7"/>
      <c r="D3129" s="7"/>
    </row>
    <row r="3130" spans="2:4" x14ac:dyDescent="0.3">
      <c r="B3130" s="7"/>
      <c r="C3130" s="7"/>
      <c r="D3130" s="7"/>
    </row>
    <row r="3131" spans="2:4" x14ac:dyDescent="0.3">
      <c r="B3131" s="7"/>
      <c r="C3131" s="7"/>
      <c r="D3131" s="7"/>
    </row>
    <row r="3132" spans="2:4" x14ac:dyDescent="0.3">
      <c r="B3132" s="7"/>
      <c r="C3132" s="7"/>
      <c r="D3132" s="7"/>
    </row>
    <row r="3133" spans="2:4" x14ac:dyDescent="0.3">
      <c r="B3133" s="7"/>
      <c r="C3133" s="7"/>
      <c r="D3133" s="7"/>
    </row>
    <row r="3134" spans="2:4" x14ac:dyDescent="0.3">
      <c r="B3134" s="7"/>
      <c r="C3134" s="7"/>
      <c r="D3134" s="7"/>
    </row>
    <row r="3135" spans="2:4" x14ac:dyDescent="0.3">
      <c r="B3135" s="7"/>
      <c r="C3135" s="7"/>
      <c r="D3135" s="7"/>
    </row>
    <row r="3136" spans="2:4" x14ac:dyDescent="0.3">
      <c r="B3136" s="7"/>
      <c r="C3136" s="7"/>
      <c r="D3136" s="7"/>
    </row>
    <row r="3137" spans="2:4" x14ac:dyDescent="0.3">
      <c r="B3137" s="7"/>
      <c r="C3137" s="7"/>
      <c r="D3137" s="7"/>
    </row>
    <row r="3138" spans="2:4" x14ac:dyDescent="0.3">
      <c r="B3138" s="7"/>
      <c r="C3138" s="7"/>
      <c r="D3138" s="7"/>
    </row>
    <row r="3139" spans="2:4" x14ac:dyDescent="0.3">
      <c r="B3139" s="7"/>
      <c r="C3139" s="7"/>
      <c r="D3139" s="7"/>
    </row>
    <row r="3140" spans="2:4" x14ac:dyDescent="0.3">
      <c r="B3140" s="7"/>
      <c r="C3140" s="7"/>
      <c r="D3140" s="7"/>
    </row>
    <row r="3141" spans="2:4" x14ac:dyDescent="0.3">
      <c r="B3141" s="7"/>
      <c r="C3141" s="7"/>
      <c r="D3141" s="7"/>
    </row>
    <row r="3142" spans="2:4" x14ac:dyDescent="0.3">
      <c r="B3142" s="7"/>
      <c r="C3142" s="7"/>
      <c r="D3142" s="7"/>
    </row>
    <row r="3143" spans="2:4" x14ac:dyDescent="0.3">
      <c r="B3143" s="7"/>
      <c r="C3143" s="7"/>
      <c r="D3143" s="7"/>
    </row>
    <row r="3144" spans="2:4" x14ac:dyDescent="0.3">
      <c r="B3144" s="7"/>
      <c r="C3144" s="7"/>
      <c r="D3144" s="7"/>
    </row>
    <row r="3145" spans="2:4" x14ac:dyDescent="0.3">
      <c r="B3145" s="7"/>
      <c r="C3145" s="7"/>
      <c r="D3145" s="7"/>
    </row>
    <row r="3146" spans="2:4" x14ac:dyDescent="0.3">
      <c r="B3146" s="7"/>
      <c r="C3146" s="7"/>
      <c r="D3146" s="7"/>
    </row>
    <row r="3147" spans="2:4" x14ac:dyDescent="0.3">
      <c r="B3147" s="7"/>
      <c r="C3147" s="7"/>
      <c r="D3147" s="7"/>
    </row>
    <row r="3148" spans="2:4" x14ac:dyDescent="0.3">
      <c r="B3148" s="7"/>
      <c r="C3148" s="7"/>
      <c r="D3148" s="7"/>
    </row>
    <row r="3149" spans="2:4" x14ac:dyDescent="0.3">
      <c r="B3149" s="7"/>
      <c r="C3149" s="7"/>
      <c r="D3149" s="7"/>
    </row>
    <row r="3150" spans="2:4" x14ac:dyDescent="0.3">
      <c r="B3150" s="7"/>
      <c r="C3150" s="7"/>
      <c r="D3150" s="7"/>
    </row>
    <row r="3151" spans="2:4" x14ac:dyDescent="0.3">
      <c r="B3151" s="7"/>
      <c r="C3151" s="7"/>
      <c r="D3151" s="7"/>
    </row>
    <row r="3152" spans="2:4" x14ac:dyDescent="0.3">
      <c r="B3152" s="7"/>
      <c r="C3152" s="7"/>
      <c r="D3152" s="7"/>
    </row>
    <row r="3153" spans="2:4" x14ac:dyDescent="0.3">
      <c r="B3153" s="7"/>
      <c r="C3153" s="7"/>
      <c r="D3153" s="7"/>
    </row>
    <row r="3154" spans="2:4" x14ac:dyDescent="0.3">
      <c r="B3154" s="7"/>
      <c r="C3154" s="7"/>
      <c r="D3154" s="7"/>
    </row>
    <row r="3155" spans="2:4" x14ac:dyDescent="0.3">
      <c r="B3155" s="7"/>
      <c r="C3155" s="7"/>
      <c r="D3155" s="7"/>
    </row>
    <row r="3156" spans="2:4" x14ac:dyDescent="0.3">
      <c r="B3156" s="7"/>
      <c r="C3156" s="7"/>
      <c r="D3156" s="7"/>
    </row>
    <row r="3157" spans="2:4" x14ac:dyDescent="0.3">
      <c r="B3157" s="7"/>
      <c r="C3157" s="7"/>
      <c r="D3157" s="7"/>
    </row>
    <row r="3158" spans="2:4" x14ac:dyDescent="0.3">
      <c r="B3158" s="7"/>
      <c r="C3158" s="7"/>
      <c r="D3158" s="7"/>
    </row>
    <row r="3159" spans="2:4" x14ac:dyDescent="0.3">
      <c r="B3159" s="7"/>
      <c r="C3159" s="7"/>
      <c r="D3159" s="7"/>
    </row>
    <row r="3160" spans="2:4" x14ac:dyDescent="0.3">
      <c r="B3160" s="7"/>
      <c r="C3160" s="7"/>
      <c r="D3160" s="7"/>
    </row>
    <row r="3161" spans="2:4" x14ac:dyDescent="0.3">
      <c r="B3161" s="7"/>
      <c r="C3161" s="7"/>
      <c r="D3161" s="7"/>
    </row>
    <row r="3162" spans="2:4" x14ac:dyDescent="0.3">
      <c r="B3162" s="7"/>
      <c r="C3162" s="7"/>
      <c r="D3162" s="7"/>
    </row>
    <row r="3163" spans="2:4" x14ac:dyDescent="0.3">
      <c r="B3163" s="7"/>
      <c r="C3163" s="7"/>
      <c r="D3163" s="7"/>
    </row>
    <row r="3164" spans="2:4" x14ac:dyDescent="0.3">
      <c r="B3164" s="7"/>
      <c r="C3164" s="7"/>
      <c r="D3164" s="7"/>
    </row>
    <row r="3165" spans="2:4" x14ac:dyDescent="0.3">
      <c r="B3165" s="7"/>
      <c r="C3165" s="7"/>
      <c r="D3165" s="7"/>
    </row>
    <row r="3166" spans="2:4" x14ac:dyDescent="0.3">
      <c r="B3166" s="7"/>
      <c r="C3166" s="7"/>
      <c r="D3166" s="7"/>
    </row>
    <row r="3167" spans="2:4" x14ac:dyDescent="0.3">
      <c r="B3167" s="7"/>
      <c r="C3167" s="7"/>
      <c r="D3167" s="7"/>
    </row>
    <row r="3168" spans="2:4" x14ac:dyDescent="0.3">
      <c r="B3168" s="7"/>
      <c r="C3168" s="7"/>
      <c r="D3168" s="7"/>
    </row>
    <row r="3169" spans="2:4" x14ac:dyDescent="0.3">
      <c r="B3169" s="7"/>
      <c r="C3169" s="7"/>
      <c r="D3169" s="7"/>
    </row>
    <row r="3170" spans="2:4" x14ac:dyDescent="0.3">
      <c r="B3170" s="7"/>
      <c r="C3170" s="7"/>
      <c r="D3170" s="7"/>
    </row>
    <row r="3171" spans="2:4" x14ac:dyDescent="0.3">
      <c r="B3171" s="7"/>
      <c r="C3171" s="7"/>
      <c r="D3171" s="7"/>
    </row>
    <row r="3172" spans="2:4" x14ac:dyDescent="0.3">
      <c r="B3172" s="7"/>
      <c r="C3172" s="7"/>
      <c r="D3172" s="7"/>
    </row>
    <row r="3173" spans="2:4" x14ac:dyDescent="0.3">
      <c r="B3173" s="7"/>
      <c r="C3173" s="7"/>
      <c r="D3173" s="7"/>
    </row>
    <row r="3174" spans="2:4" x14ac:dyDescent="0.3">
      <c r="B3174" s="7"/>
      <c r="C3174" s="7"/>
      <c r="D3174" s="7"/>
    </row>
    <row r="3175" spans="2:4" x14ac:dyDescent="0.3">
      <c r="B3175" s="7"/>
      <c r="C3175" s="7"/>
      <c r="D3175" s="7"/>
    </row>
    <row r="3176" spans="2:4" x14ac:dyDescent="0.3">
      <c r="B3176" s="7"/>
      <c r="C3176" s="7"/>
      <c r="D3176" s="7"/>
    </row>
    <row r="3177" spans="2:4" x14ac:dyDescent="0.3">
      <c r="B3177" s="7"/>
      <c r="C3177" s="7"/>
      <c r="D3177" s="7"/>
    </row>
    <row r="3178" spans="2:4" x14ac:dyDescent="0.3">
      <c r="B3178" s="7"/>
      <c r="C3178" s="7"/>
      <c r="D3178" s="7"/>
    </row>
    <row r="3179" spans="2:4" x14ac:dyDescent="0.3">
      <c r="B3179" s="7"/>
      <c r="C3179" s="7"/>
      <c r="D3179" s="7"/>
    </row>
    <row r="3180" spans="2:4" x14ac:dyDescent="0.3">
      <c r="B3180" s="7"/>
      <c r="C3180" s="7"/>
      <c r="D3180" s="7"/>
    </row>
    <row r="3181" spans="2:4" x14ac:dyDescent="0.3">
      <c r="B3181" s="7"/>
      <c r="C3181" s="7"/>
      <c r="D3181" s="7"/>
    </row>
    <row r="3182" spans="2:4" x14ac:dyDescent="0.3">
      <c r="B3182" s="7"/>
      <c r="C3182" s="7"/>
      <c r="D3182" s="7"/>
    </row>
    <row r="3183" spans="2:4" x14ac:dyDescent="0.3">
      <c r="B3183" s="7"/>
      <c r="C3183" s="7"/>
      <c r="D3183" s="7"/>
    </row>
    <row r="3184" spans="2:4" x14ac:dyDescent="0.3">
      <c r="B3184" s="7"/>
      <c r="C3184" s="7"/>
      <c r="D3184" s="7"/>
    </row>
    <row r="3185" spans="2:4" x14ac:dyDescent="0.3">
      <c r="B3185" s="7"/>
      <c r="C3185" s="7"/>
      <c r="D3185" s="7"/>
    </row>
    <row r="3186" spans="2:4" x14ac:dyDescent="0.3">
      <c r="B3186" s="7"/>
      <c r="C3186" s="7"/>
      <c r="D3186" s="7"/>
    </row>
    <row r="3187" spans="2:4" x14ac:dyDescent="0.3">
      <c r="B3187" s="7"/>
      <c r="C3187" s="7"/>
      <c r="D3187" s="7"/>
    </row>
    <row r="3188" spans="2:4" x14ac:dyDescent="0.3">
      <c r="B3188" s="7"/>
      <c r="C3188" s="7"/>
      <c r="D3188" s="7"/>
    </row>
    <row r="3189" spans="2:4" x14ac:dyDescent="0.3">
      <c r="B3189" s="7"/>
      <c r="C3189" s="7"/>
      <c r="D3189" s="7"/>
    </row>
    <row r="3190" spans="2:4" x14ac:dyDescent="0.3">
      <c r="B3190" s="7"/>
      <c r="C3190" s="7"/>
      <c r="D3190" s="7"/>
    </row>
    <row r="3191" spans="2:4" x14ac:dyDescent="0.3">
      <c r="B3191" s="7"/>
      <c r="C3191" s="7"/>
      <c r="D3191" s="7"/>
    </row>
    <row r="3192" spans="2:4" x14ac:dyDescent="0.3">
      <c r="B3192" s="7"/>
      <c r="C3192" s="7"/>
      <c r="D3192" s="7"/>
    </row>
    <row r="3193" spans="2:4" x14ac:dyDescent="0.3">
      <c r="B3193" s="7"/>
      <c r="C3193" s="7"/>
      <c r="D3193" s="7"/>
    </row>
    <row r="3194" spans="2:4" x14ac:dyDescent="0.3">
      <c r="B3194" s="7"/>
      <c r="C3194" s="7"/>
      <c r="D3194" s="7"/>
    </row>
    <row r="3195" spans="2:4" x14ac:dyDescent="0.3">
      <c r="B3195" s="7"/>
      <c r="C3195" s="7"/>
      <c r="D3195" s="7"/>
    </row>
    <row r="3196" spans="2:4" x14ac:dyDescent="0.3">
      <c r="B3196" s="7"/>
      <c r="C3196" s="7"/>
      <c r="D3196" s="7"/>
    </row>
    <row r="3197" spans="2:4" x14ac:dyDescent="0.3">
      <c r="B3197" s="7"/>
      <c r="C3197" s="7"/>
      <c r="D3197" s="7"/>
    </row>
    <row r="3198" spans="2:4" x14ac:dyDescent="0.3">
      <c r="B3198" s="7"/>
      <c r="C3198" s="7"/>
      <c r="D3198" s="7"/>
    </row>
    <row r="3199" spans="2:4" x14ac:dyDescent="0.3">
      <c r="B3199" s="7"/>
      <c r="C3199" s="7"/>
      <c r="D3199" s="7"/>
    </row>
    <row r="3200" spans="2:4" x14ac:dyDescent="0.3">
      <c r="B3200" s="7"/>
      <c r="C3200" s="7"/>
      <c r="D3200" s="7"/>
    </row>
    <row r="3201" spans="2:4" x14ac:dyDescent="0.3">
      <c r="B3201" s="7"/>
      <c r="C3201" s="7"/>
      <c r="D3201" s="7"/>
    </row>
    <row r="3202" spans="2:4" x14ac:dyDescent="0.3">
      <c r="B3202" s="7"/>
      <c r="C3202" s="7"/>
      <c r="D3202" s="7"/>
    </row>
    <row r="3203" spans="2:4" x14ac:dyDescent="0.3">
      <c r="B3203" s="7"/>
      <c r="C3203" s="7"/>
      <c r="D3203" s="7"/>
    </row>
    <row r="3204" spans="2:4" x14ac:dyDescent="0.3">
      <c r="B3204" s="7"/>
      <c r="C3204" s="7"/>
      <c r="D3204" s="7"/>
    </row>
    <row r="3205" spans="2:4" x14ac:dyDescent="0.3">
      <c r="B3205" s="7"/>
      <c r="C3205" s="7"/>
      <c r="D3205" s="7"/>
    </row>
    <row r="3206" spans="2:4" x14ac:dyDescent="0.3">
      <c r="B3206" s="7"/>
      <c r="C3206" s="7"/>
      <c r="D3206" s="7"/>
    </row>
    <row r="3207" spans="2:4" x14ac:dyDescent="0.3">
      <c r="B3207" s="7"/>
      <c r="C3207" s="7"/>
      <c r="D3207" s="7"/>
    </row>
    <row r="3208" spans="2:4" x14ac:dyDescent="0.3">
      <c r="B3208" s="7"/>
      <c r="C3208" s="7"/>
      <c r="D3208" s="7"/>
    </row>
    <row r="3209" spans="2:4" x14ac:dyDescent="0.3">
      <c r="B3209" s="7"/>
      <c r="C3209" s="7"/>
      <c r="D3209" s="7"/>
    </row>
    <row r="3210" spans="2:4" x14ac:dyDescent="0.3">
      <c r="B3210" s="7"/>
      <c r="C3210" s="7"/>
      <c r="D3210" s="7"/>
    </row>
    <row r="3211" spans="2:4" x14ac:dyDescent="0.3">
      <c r="B3211" s="7"/>
      <c r="C3211" s="7"/>
      <c r="D3211" s="7"/>
    </row>
    <row r="3212" spans="2:4" x14ac:dyDescent="0.3">
      <c r="B3212" s="7"/>
      <c r="C3212" s="7"/>
      <c r="D3212" s="7"/>
    </row>
    <row r="3213" spans="2:4" x14ac:dyDescent="0.3">
      <c r="B3213" s="7"/>
      <c r="C3213" s="7"/>
      <c r="D3213" s="7"/>
    </row>
    <row r="3214" spans="2:4" x14ac:dyDescent="0.3">
      <c r="B3214" s="7"/>
      <c r="C3214" s="7"/>
      <c r="D3214" s="7"/>
    </row>
    <row r="3215" spans="2:4" x14ac:dyDescent="0.3">
      <c r="B3215" s="7"/>
      <c r="C3215" s="7"/>
      <c r="D3215" s="7"/>
    </row>
    <row r="3216" spans="2:4" x14ac:dyDescent="0.3">
      <c r="B3216" s="7"/>
      <c r="C3216" s="7"/>
      <c r="D3216" s="7"/>
    </row>
    <row r="3217" spans="2:4" x14ac:dyDescent="0.3">
      <c r="B3217" s="7"/>
      <c r="C3217" s="7"/>
      <c r="D3217" s="7"/>
    </row>
    <row r="3218" spans="2:4" x14ac:dyDescent="0.3">
      <c r="B3218" s="7"/>
      <c r="C3218" s="7"/>
      <c r="D3218" s="7"/>
    </row>
    <row r="3219" spans="2:4" x14ac:dyDescent="0.3">
      <c r="B3219" s="7"/>
      <c r="C3219" s="7"/>
      <c r="D3219" s="7"/>
    </row>
    <row r="3220" spans="2:4" x14ac:dyDescent="0.3">
      <c r="B3220" s="7"/>
      <c r="C3220" s="7"/>
      <c r="D3220" s="7"/>
    </row>
    <row r="3221" spans="2:4" x14ac:dyDescent="0.3">
      <c r="B3221" s="7"/>
      <c r="C3221" s="7"/>
      <c r="D3221" s="7"/>
    </row>
    <row r="3222" spans="2:4" x14ac:dyDescent="0.3">
      <c r="B3222" s="7"/>
      <c r="C3222" s="7"/>
      <c r="D3222" s="7"/>
    </row>
    <row r="3223" spans="2:4" x14ac:dyDescent="0.3">
      <c r="B3223" s="7"/>
      <c r="C3223" s="7"/>
      <c r="D3223" s="7"/>
    </row>
    <row r="3224" spans="2:4" x14ac:dyDescent="0.3">
      <c r="B3224" s="7"/>
      <c r="C3224" s="7"/>
      <c r="D3224" s="7"/>
    </row>
    <row r="3225" spans="2:4" x14ac:dyDescent="0.3">
      <c r="B3225" s="7"/>
      <c r="C3225" s="7"/>
      <c r="D3225" s="7"/>
    </row>
    <row r="3226" spans="2:4" x14ac:dyDescent="0.3">
      <c r="B3226" s="7"/>
      <c r="C3226" s="7"/>
      <c r="D3226" s="7"/>
    </row>
    <row r="3227" spans="2:4" x14ac:dyDescent="0.3">
      <c r="B3227" s="7"/>
      <c r="C3227" s="7"/>
      <c r="D3227" s="7"/>
    </row>
    <row r="3228" spans="2:4" x14ac:dyDescent="0.3">
      <c r="B3228" s="7"/>
      <c r="C3228" s="7"/>
      <c r="D3228" s="7"/>
    </row>
    <row r="3229" spans="2:4" x14ac:dyDescent="0.3">
      <c r="B3229" s="7"/>
      <c r="C3229" s="7"/>
      <c r="D3229" s="7"/>
    </row>
    <row r="3230" spans="2:4" x14ac:dyDescent="0.3">
      <c r="B3230" s="7"/>
      <c r="C3230" s="7"/>
      <c r="D3230" s="7"/>
    </row>
    <row r="3231" spans="2:4" x14ac:dyDescent="0.3">
      <c r="B3231" s="7"/>
      <c r="C3231" s="7"/>
      <c r="D3231" s="7"/>
    </row>
    <row r="3232" spans="2:4" x14ac:dyDescent="0.3">
      <c r="B3232" s="7"/>
      <c r="C3232" s="7"/>
      <c r="D3232" s="7"/>
    </row>
    <row r="3233" spans="2:4" x14ac:dyDescent="0.3">
      <c r="B3233" s="7"/>
      <c r="C3233" s="7"/>
      <c r="D3233" s="7"/>
    </row>
    <row r="3234" spans="2:4" x14ac:dyDescent="0.3">
      <c r="B3234" s="7"/>
      <c r="C3234" s="7"/>
      <c r="D3234" s="7"/>
    </row>
    <row r="3235" spans="2:4" x14ac:dyDescent="0.3">
      <c r="B3235" s="7"/>
      <c r="C3235" s="7"/>
      <c r="D3235" s="7"/>
    </row>
    <row r="3236" spans="2:4" x14ac:dyDescent="0.3">
      <c r="B3236" s="7"/>
      <c r="C3236" s="7"/>
      <c r="D3236" s="7"/>
    </row>
    <row r="3237" spans="2:4" x14ac:dyDescent="0.3">
      <c r="B3237" s="7"/>
      <c r="C3237" s="7"/>
      <c r="D3237" s="7"/>
    </row>
    <row r="3238" spans="2:4" x14ac:dyDescent="0.3">
      <c r="B3238" s="7"/>
      <c r="C3238" s="7"/>
      <c r="D3238" s="7"/>
    </row>
    <row r="3239" spans="2:4" x14ac:dyDescent="0.3">
      <c r="B3239" s="7"/>
      <c r="C3239" s="7"/>
      <c r="D3239" s="7"/>
    </row>
    <row r="3240" spans="2:4" x14ac:dyDescent="0.3">
      <c r="B3240" s="7"/>
      <c r="C3240" s="7"/>
      <c r="D3240" s="7"/>
    </row>
    <row r="3241" spans="2:4" x14ac:dyDescent="0.3">
      <c r="B3241" s="7"/>
      <c r="C3241" s="7"/>
      <c r="D3241" s="7"/>
    </row>
    <row r="3242" spans="2:4" x14ac:dyDescent="0.3">
      <c r="B3242" s="7"/>
      <c r="C3242" s="7"/>
      <c r="D3242" s="7"/>
    </row>
    <row r="3243" spans="2:4" x14ac:dyDescent="0.3">
      <c r="B3243" s="7"/>
      <c r="C3243" s="7"/>
      <c r="D3243" s="7"/>
    </row>
    <row r="3244" spans="2:4" x14ac:dyDescent="0.3">
      <c r="B3244" s="7"/>
      <c r="C3244" s="7"/>
      <c r="D3244" s="7"/>
    </row>
    <row r="3245" spans="2:4" x14ac:dyDescent="0.3">
      <c r="B3245" s="7"/>
      <c r="C3245" s="7"/>
      <c r="D3245" s="7"/>
    </row>
    <row r="3246" spans="2:4" x14ac:dyDescent="0.3">
      <c r="B3246" s="7"/>
      <c r="C3246" s="7"/>
      <c r="D3246" s="7"/>
    </row>
    <row r="3247" spans="2:4" x14ac:dyDescent="0.3">
      <c r="B3247" s="7"/>
      <c r="C3247" s="7"/>
      <c r="D3247" s="7"/>
    </row>
    <row r="3248" spans="2:4" x14ac:dyDescent="0.3">
      <c r="B3248" s="7"/>
      <c r="C3248" s="7"/>
      <c r="D3248" s="7"/>
    </row>
    <row r="3249" spans="2:4" x14ac:dyDescent="0.3">
      <c r="B3249" s="7"/>
      <c r="C3249" s="7"/>
      <c r="D3249" s="7"/>
    </row>
    <row r="3250" spans="2:4" x14ac:dyDescent="0.3">
      <c r="B3250" s="7"/>
      <c r="C3250" s="7"/>
      <c r="D3250" s="7"/>
    </row>
    <row r="3251" spans="2:4" x14ac:dyDescent="0.3">
      <c r="B3251" s="7"/>
      <c r="C3251" s="7"/>
      <c r="D3251" s="7"/>
    </row>
    <row r="3252" spans="2:4" x14ac:dyDescent="0.3">
      <c r="B3252" s="7"/>
      <c r="C3252" s="7"/>
      <c r="D3252" s="7"/>
    </row>
    <row r="3253" spans="2:4" x14ac:dyDescent="0.3">
      <c r="B3253" s="7"/>
      <c r="C3253" s="7"/>
      <c r="D3253" s="7"/>
    </row>
    <row r="3254" spans="2:4" x14ac:dyDescent="0.3">
      <c r="B3254" s="7"/>
      <c r="C3254" s="7"/>
      <c r="D3254" s="7"/>
    </row>
    <row r="3255" spans="2:4" x14ac:dyDescent="0.3">
      <c r="B3255" s="7"/>
      <c r="C3255" s="7"/>
      <c r="D3255" s="7"/>
    </row>
    <row r="3256" spans="2:4" x14ac:dyDescent="0.3">
      <c r="B3256" s="7"/>
      <c r="C3256" s="7"/>
      <c r="D3256" s="7"/>
    </row>
    <row r="3257" spans="2:4" x14ac:dyDescent="0.3">
      <c r="B3257" s="7"/>
      <c r="C3257" s="7"/>
      <c r="D3257" s="7"/>
    </row>
    <row r="3258" spans="2:4" x14ac:dyDescent="0.3">
      <c r="B3258" s="7"/>
      <c r="C3258" s="7"/>
      <c r="D3258" s="7"/>
    </row>
    <row r="3259" spans="2:4" x14ac:dyDescent="0.3">
      <c r="B3259" s="7"/>
      <c r="C3259" s="7"/>
      <c r="D3259" s="7"/>
    </row>
    <row r="3260" spans="2:4" x14ac:dyDescent="0.3">
      <c r="B3260" s="7"/>
      <c r="C3260" s="7"/>
      <c r="D3260" s="7"/>
    </row>
    <row r="3261" spans="2:4" x14ac:dyDescent="0.3">
      <c r="B3261" s="7"/>
      <c r="C3261" s="7"/>
      <c r="D3261" s="7"/>
    </row>
    <row r="3262" spans="2:4" x14ac:dyDescent="0.3">
      <c r="B3262" s="7"/>
      <c r="C3262" s="7"/>
      <c r="D3262" s="7"/>
    </row>
    <row r="3263" spans="2:4" x14ac:dyDescent="0.3">
      <c r="B3263" s="7"/>
      <c r="C3263" s="7"/>
      <c r="D3263" s="7"/>
    </row>
    <row r="3264" spans="2:4" x14ac:dyDescent="0.3">
      <c r="B3264" s="7"/>
      <c r="C3264" s="7"/>
      <c r="D3264" s="7"/>
    </row>
    <row r="3265" spans="2:4" x14ac:dyDescent="0.3">
      <c r="B3265" s="7"/>
      <c r="C3265" s="7"/>
      <c r="D3265" s="7"/>
    </row>
    <row r="3266" spans="2:4" x14ac:dyDescent="0.3">
      <c r="B3266" s="7"/>
      <c r="C3266" s="7"/>
      <c r="D3266" s="7"/>
    </row>
    <row r="3267" spans="2:4" x14ac:dyDescent="0.3">
      <c r="B3267" s="7"/>
      <c r="C3267" s="7"/>
      <c r="D3267" s="7"/>
    </row>
    <row r="3268" spans="2:4" x14ac:dyDescent="0.3">
      <c r="B3268" s="7"/>
      <c r="C3268" s="7"/>
      <c r="D3268" s="7"/>
    </row>
    <row r="3269" spans="2:4" x14ac:dyDescent="0.3">
      <c r="B3269" s="7"/>
      <c r="C3269" s="7"/>
      <c r="D3269" s="7"/>
    </row>
    <row r="3270" spans="2:4" x14ac:dyDescent="0.3">
      <c r="B3270" s="7"/>
      <c r="C3270" s="7"/>
      <c r="D3270" s="7"/>
    </row>
    <row r="3271" spans="2:4" x14ac:dyDescent="0.3">
      <c r="B3271" s="7"/>
      <c r="C3271" s="7"/>
      <c r="D3271" s="7"/>
    </row>
    <row r="3272" spans="2:4" x14ac:dyDescent="0.3">
      <c r="B3272" s="7"/>
      <c r="C3272" s="7"/>
      <c r="D3272" s="7"/>
    </row>
    <row r="3273" spans="2:4" x14ac:dyDescent="0.3">
      <c r="B3273" s="7"/>
      <c r="C3273" s="7"/>
      <c r="D3273" s="7"/>
    </row>
    <row r="3274" spans="2:4" x14ac:dyDescent="0.3">
      <c r="B3274" s="7"/>
      <c r="C3274" s="7"/>
      <c r="D3274" s="7"/>
    </row>
    <row r="3275" spans="2:4" x14ac:dyDescent="0.3">
      <c r="B3275" s="7"/>
      <c r="C3275" s="7"/>
      <c r="D3275" s="7"/>
    </row>
    <row r="3276" spans="2:4" x14ac:dyDescent="0.3">
      <c r="B3276" s="7"/>
      <c r="C3276" s="7"/>
      <c r="D3276" s="7"/>
    </row>
    <row r="3277" spans="2:4" x14ac:dyDescent="0.3">
      <c r="B3277" s="7"/>
      <c r="C3277" s="7"/>
      <c r="D3277" s="7"/>
    </row>
    <row r="3278" spans="2:4" x14ac:dyDescent="0.3">
      <c r="B3278" s="7"/>
      <c r="C3278" s="7"/>
      <c r="D3278" s="7"/>
    </row>
    <row r="3279" spans="2:4" x14ac:dyDescent="0.3">
      <c r="B3279" s="7"/>
      <c r="C3279" s="7"/>
      <c r="D3279" s="7"/>
    </row>
    <row r="3280" spans="2:4" x14ac:dyDescent="0.3">
      <c r="B3280" s="7"/>
      <c r="C3280" s="7"/>
      <c r="D3280" s="7"/>
    </row>
    <row r="3281" spans="2:4" x14ac:dyDescent="0.3">
      <c r="B3281" s="7"/>
      <c r="C3281" s="7"/>
      <c r="D3281" s="7"/>
    </row>
    <row r="3282" spans="2:4" x14ac:dyDescent="0.3">
      <c r="B3282" s="7"/>
      <c r="C3282" s="7"/>
      <c r="D3282" s="7"/>
    </row>
    <row r="3283" spans="2:4" x14ac:dyDescent="0.3">
      <c r="B3283" s="7"/>
      <c r="C3283" s="7"/>
      <c r="D3283" s="7"/>
    </row>
    <row r="3284" spans="2:4" x14ac:dyDescent="0.3">
      <c r="B3284" s="7"/>
      <c r="C3284" s="7"/>
      <c r="D3284" s="7"/>
    </row>
    <row r="3285" spans="2:4" x14ac:dyDescent="0.3">
      <c r="B3285" s="7"/>
      <c r="C3285" s="7"/>
      <c r="D3285" s="7"/>
    </row>
    <row r="3286" spans="2:4" x14ac:dyDescent="0.3">
      <c r="B3286" s="7"/>
      <c r="C3286" s="7"/>
      <c r="D3286" s="7"/>
    </row>
    <row r="3287" spans="2:4" x14ac:dyDescent="0.3">
      <c r="B3287" s="7"/>
      <c r="C3287" s="7"/>
      <c r="D3287" s="7"/>
    </row>
    <row r="3288" spans="2:4" x14ac:dyDescent="0.3">
      <c r="B3288" s="7"/>
      <c r="C3288" s="7"/>
      <c r="D3288" s="7"/>
    </row>
    <row r="3289" spans="2:4" x14ac:dyDescent="0.3">
      <c r="B3289" s="7"/>
      <c r="C3289" s="7"/>
      <c r="D3289" s="7"/>
    </row>
    <row r="3290" spans="2:4" x14ac:dyDescent="0.3">
      <c r="B3290" s="7"/>
      <c r="C3290" s="7"/>
      <c r="D3290" s="7"/>
    </row>
    <row r="3291" spans="2:4" x14ac:dyDescent="0.3">
      <c r="B3291" s="7"/>
      <c r="C3291" s="7"/>
      <c r="D3291" s="7"/>
    </row>
    <row r="3292" spans="2:4" x14ac:dyDescent="0.3">
      <c r="B3292" s="7"/>
      <c r="C3292" s="7"/>
      <c r="D3292" s="7"/>
    </row>
    <row r="3293" spans="2:4" x14ac:dyDescent="0.3">
      <c r="B3293" s="7"/>
      <c r="C3293" s="7"/>
      <c r="D3293" s="7"/>
    </row>
    <row r="3294" spans="2:4" x14ac:dyDescent="0.3">
      <c r="B3294" s="7"/>
      <c r="C3294" s="7"/>
      <c r="D3294" s="7"/>
    </row>
    <row r="3295" spans="2:4" x14ac:dyDescent="0.3">
      <c r="B3295" s="7"/>
      <c r="C3295" s="7"/>
      <c r="D3295" s="7"/>
    </row>
    <row r="3296" spans="2:4" x14ac:dyDescent="0.3">
      <c r="B3296" s="7"/>
      <c r="C3296" s="7"/>
      <c r="D3296" s="7"/>
    </row>
    <row r="3297" spans="2:4" x14ac:dyDescent="0.3">
      <c r="B3297" s="7"/>
      <c r="C3297" s="7"/>
      <c r="D3297" s="7"/>
    </row>
    <row r="3298" spans="2:4" x14ac:dyDescent="0.3">
      <c r="B3298" s="7"/>
      <c r="C3298" s="7"/>
      <c r="D3298" s="7"/>
    </row>
    <row r="3299" spans="2:4" x14ac:dyDescent="0.3">
      <c r="B3299" s="7"/>
      <c r="C3299" s="7"/>
      <c r="D3299" s="7"/>
    </row>
    <row r="3300" spans="2:4" x14ac:dyDescent="0.3">
      <c r="B3300" s="7"/>
      <c r="C3300" s="7"/>
      <c r="D3300" s="7"/>
    </row>
    <row r="3301" spans="2:4" x14ac:dyDescent="0.3">
      <c r="B3301" s="7"/>
      <c r="C3301" s="7"/>
      <c r="D3301" s="7"/>
    </row>
    <row r="3302" spans="2:4" x14ac:dyDescent="0.3">
      <c r="B3302" s="7"/>
      <c r="C3302" s="7"/>
      <c r="D3302" s="7"/>
    </row>
    <row r="3303" spans="2:4" x14ac:dyDescent="0.3">
      <c r="B3303" s="7"/>
      <c r="C3303" s="7"/>
      <c r="D3303" s="7"/>
    </row>
    <row r="3304" spans="2:4" x14ac:dyDescent="0.3">
      <c r="B3304" s="7"/>
      <c r="C3304" s="7"/>
      <c r="D3304" s="7"/>
    </row>
    <row r="3305" spans="2:4" x14ac:dyDescent="0.3">
      <c r="B3305" s="7"/>
      <c r="C3305" s="7"/>
      <c r="D3305" s="7"/>
    </row>
    <row r="3306" spans="2:4" x14ac:dyDescent="0.3">
      <c r="B3306" s="7"/>
      <c r="C3306" s="7"/>
      <c r="D3306" s="7"/>
    </row>
    <row r="3307" spans="2:4" x14ac:dyDescent="0.3">
      <c r="B3307" s="7"/>
      <c r="C3307" s="7"/>
      <c r="D3307" s="7"/>
    </row>
    <row r="3308" spans="2:4" x14ac:dyDescent="0.3">
      <c r="B3308" s="7"/>
      <c r="C3308" s="7"/>
      <c r="D3308" s="7"/>
    </row>
    <row r="3309" spans="2:4" x14ac:dyDescent="0.3">
      <c r="B3309" s="7"/>
      <c r="C3309" s="7"/>
      <c r="D3309" s="7"/>
    </row>
    <row r="3310" spans="2:4" x14ac:dyDescent="0.3">
      <c r="B3310" s="7"/>
      <c r="C3310" s="7"/>
      <c r="D3310" s="7"/>
    </row>
    <row r="3311" spans="2:4" x14ac:dyDescent="0.3">
      <c r="B3311" s="7"/>
      <c r="C3311" s="7"/>
      <c r="D3311" s="7"/>
    </row>
    <row r="3312" spans="2:4" x14ac:dyDescent="0.3">
      <c r="B3312" s="7"/>
      <c r="C3312" s="7"/>
      <c r="D3312" s="7"/>
    </row>
    <row r="3313" spans="2:4" x14ac:dyDescent="0.3">
      <c r="B3313" s="7"/>
      <c r="C3313" s="7"/>
      <c r="D3313" s="7"/>
    </row>
    <row r="3314" spans="2:4" x14ac:dyDescent="0.3">
      <c r="B3314" s="7"/>
      <c r="C3314" s="7"/>
      <c r="D3314" s="7"/>
    </row>
    <row r="3315" spans="2:4" x14ac:dyDescent="0.3">
      <c r="B3315" s="7"/>
      <c r="C3315" s="7"/>
      <c r="D3315" s="7"/>
    </row>
    <row r="3316" spans="2:4" x14ac:dyDescent="0.3">
      <c r="B3316" s="7"/>
      <c r="C3316" s="7"/>
      <c r="D3316" s="7"/>
    </row>
    <row r="3317" spans="2:4" x14ac:dyDescent="0.3">
      <c r="B3317" s="7"/>
      <c r="C3317" s="7"/>
      <c r="D3317" s="7"/>
    </row>
    <row r="3318" spans="2:4" x14ac:dyDescent="0.3">
      <c r="B3318" s="7"/>
      <c r="C3318" s="7"/>
      <c r="D3318" s="7"/>
    </row>
    <row r="3319" spans="2:4" x14ac:dyDescent="0.3">
      <c r="B3319" s="7"/>
      <c r="C3319" s="7"/>
      <c r="D3319" s="7"/>
    </row>
    <row r="3320" spans="2:4" x14ac:dyDescent="0.3">
      <c r="B3320" s="7"/>
      <c r="C3320" s="7"/>
      <c r="D3320" s="7"/>
    </row>
    <row r="3321" spans="2:4" x14ac:dyDescent="0.3">
      <c r="B3321" s="7"/>
      <c r="C3321" s="7"/>
      <c r="D3321" s="7"/>
    </row>
    <row r="3322" spans="2:4" x14ac:dyDescent="0.3">
      <c r="B3322" s="7"/>
      <c r="C3322" s="7"/>
      <c r="D3322" s="7"/>
    </row>
    <row r="3323" spans="2:4" x14ac:dyDescent="0.3">
      <c r="B3323" s="7"/>
      <c r="C3323" s="7"/>
      <c r="D3323" s="7"/>
    </row>
    <row r="3324" spans="2:4" x14ac:dyDescent="0.3">
      <c r="B3324" s="7"/>
      <c r="C3324" s="7"/>
      <c r="D3324" s="7"/>
    </row>
    <row r="3325" spans="2:4" x14ac:dyDescent="0.3">
      <c r="B3325" s="7"/>
      <c r="C3325" s="7"/>
      <c r="D3325" s="7"/>
    </row>
    <row r="3326" spans="2:4" x14ac:dyDescent="0.3">
      <c r="B3326" s="7"/>
      <c r="C3326" s="7"/>
      <c r="D3326" s="7"/>
    </row>
    <row r="3327" spans="2:4" x14ac:dyDescent="0.3">
      <c r="B3327" s="7"/>
      <c r="C3327" s="7"/>
      <c r="D3327" s="7"/>
    </row>
    <row r="3328" spans="2:4" x14ac:dyDescent="0.3">
      <c r="B3328" s="7"/>
      <c r="C3328" s="7"/>
      <c r="D3328" s="7"/>
    </row>
    <row r="3329" spans="2:4" x14ac:dyDescent="0.3">
      <c r="B3329" s="7"/>
      <c r="C3329" s="7"/>
      <c r="D3329" s="7"/>
    </row>
    <row r="3330" spans="2:4" x14ac:dyDescent="0.3">
      <c r="B3330" s="7"/>
      <c r="C3330" s="7"/>
      <c r="D3330" s="7"/>
    </row>
    <row r="3331" spans="2:4" x14ac:dyDescent="0.3">
      <c r="B3331" s="7"/>
      <c r="C3331" s="7"/>
      <c r="D3331" s="7"/>
    </row>
    <row r="3332" spans="2:4" x14ac:dyDescent="0.3">
      <c r="B3332" s="7"/>
      <c r="C3332" s="7"/>
      <c r="D3332" s="7"/>
    </row>
    <row r="3333" spans="2:4" x14ac:dyDescent="0.3">
      <c r="B3333" s="7"/>
      <c r="C3333" s="7"/>
      <c r="D3333" s="7"/>
    </row>
    <row r="3334" spans="2:4" x14ac:dyDescent="0.3">
      <c r="B3334" s="7"/>
      <c r="C3334" s="7"/>
      <c r="D3334" s="7"/>
    </row>
    <row r="3335" spans="2:4" x14ac:dyDescent="0.3">
      <c r="B3335" s="7"/>
      <c r="C3335" s="7"/>
      <c r="D3335" s="7"/>
    </row>
    <row r="3336" spans="2:4" x14ac:dyDescent="0.3">
      <c r="B3336" s="7"/>
      <c r="C3336" s="7"/>
      <c r="D3336" s="7"/>
    </row>
    <row r="3337" spans="2:4" x14ac:dyDescent="0.3">
      <c r="B3337" s="7"/>
      <c r="C3337" s="7"/>
      <c r="D3337" s="7"/>
    </row>
    <row r="3338" spans="2:4" x14ac:dyDescent="0.3">
      <c r="B3338" s="7"/>
      <c r="C3338" s="7"/>
      <c r="D3338" s="7"/>
    </row>
    <row r="3339" spans="2:4" x14ac:dyDescent="0.3">
      <c r="B3339" s="7"/>
      <c r="C3339" s="7"/>
      <c r="D3339" s="7"/>
    </row>
    <row r="3340" spans="2:4" x14ac:dyDescent="0.3">
      <c r="B3340" s="7"/>
      <c r="C3340" s="7"/>
      <c r="D3340" s="7"/>
    </row>
    <row r="3341" spans="2:4" x14ac:dyDescent="0.3">
      <c r="B3341" s="7"/>
      <c r="C3341" s="7"/>
      <c r="D3341" s="7"/>
    </row>
    <row r="3342" spans="2:4" x14ac:dyDescent="0.3">
      <c r="B3342" s="7"/>
      <c r="C3342" s="7"/>
      <c r="D3342" s="7"/>
    </row>
    <row r="3343" spans="2:4" x14ac:dyDescent="0.3">
      <c r="B3343" s="7"/>
      <c r="C3343" s="7"/>
      <c r="D3343" s="7"/>
    </row>
    <row r="3344" spans="2:4" x14ac:dyDescent="0.3">
      <c r="B3344" s="7"/>
      <c r="C3344" s="7"/>
      <c r="D3344" s="7"/>
    </row>
    <row r="3345" spans="2:4" x14ac:dyDescent="0.3">
      <c r="B3345" s="7"/>
      <c r="C3345" s="7"/>
      <c r="D3345" s="7"/>
    </row>
    <row r="3346" spans="2:4" x14ac:dyDescent="0.3">
      <c r="B3346" s="7"/>
      <c r="C3346" s="7"/>
      <c r="D3346" s="7"/>
    </row>
    <row r="3347" spans="2:4" x14ac:dyDescent="0.3">
      <c r="B3347" s="7"/>
      <c r="C3347" s="7"/>
      <c r="D3347" s="7"/>
    </row>
    <row r="3348" spans="2:4" x14ac:dyDescent="0.3">
      <c r="B3348" s="7"/>
      <c r="C3348" s="7"/>
      <c r="D3348" s="7"/>
    </row>
    <row r="3349" spans="2:4" x14ac:dyDescent="0.3">
      <c r="B3349" s="7"/>
      <c r="C3349" s="7"/>
      <c r="D3349" s="7"/>
    </row>
    <row r="3350" spans="2:4" x14ac:dyDescent="0.3">
      <c r="B3350" s="7"/>
      <c r="C3350" s="7"/>
      <c r="D3350" s="7"/>
    </row>
    <row r="3351" spans="2:4" x14ac:dyDescent="0.3">
      <c r="B3351" s="7"/>
      <c r="C3351" s="7"/>
      <c r="D3351" s="7"/>
    </row>
    <row r="3352" spans="2:4" x14ac:dyDescent="0.3">
      <c r="B3352" s="7"/>
      <c r="C3352" s="7"/>
      <c r="D3352" s="7"/>
    </row>
    <row r="3353" spans="2:4" x14ac:dyDescent="0.3">
      <c r="B3353" s="7"/>
      <c r="C3353" s="7"/>
      <c r="D3353" s="7"/>
    </row>
    <row r="3354" spans="2:4" x14ac:dyDescent="0.3">
      <c r="B3354" s="7"/>
      <c r="C3354" s="7"/>
      <c r="D3354" s="7"/>
    </row>
    <row r="3355" spans="2:4" x14ac:dyDescent="0.3">
      <c r="B3355" s="7"/>
      <c r="C3355" s="7"/>
      <c r="D3355" s="7"/>
    </row>
    <row r="3356" spans="2:4" x14ac:dyDescent="0.3">
      <c r="B3356" s="7"/>
      <c r="C3356" s="7"/>
      <c r="D3356" s="7"/>
    </row>
    <row r="3357" spans="2:4" x14ac:dyDescent="0.3">
      <c r="B3357" s="7"/>
      <c r="C3357" s="7"/>
      <c r="D3357" s="7"/>
    </row>
    <row r="3358" spans="2:4" x14ac:dyDescent="0.3">
      <c r="B3358" s="7"/>
      <c r="C3358" s="7"/>
      <c r="D3358" s="7"/>
    </row>
    <row r="3359" spans="2:4" x14ac:dyDescent="0.3">
      <c r="B3359" s="7"/>
      <c r="C3359" s="7"/>
      <c r="D3359" s="7"/>
    </row>
    <row r="3360" spans="2:4" x14ac:dyDescent="0.3">
      <c r="B3360" s="7"/>
      <c r="C3360" s="7"/>
      <c r="D3360" s="7"/>
    </row>
    <row r="3361" spans="2:4" x14ac:dyDescent="0.3">
      <c r="B3361" s="7"/>
      <c r="C3361" s="7"/>
      <c r="D3361" s="7"/>
    </row>
    <row r="3362" spans="2:4" x14ac:dyDescent="0.3">
      <c r="B3362" s="7"/>
      <c r="C3362" s="7"/>
      <c r="D3362" s="7"/>
    </row>
    <row r="3363" spans="2:4" x14ac:dyDescent="0.3">
      <c r="B3363" s="7"/>
      <c r="C3363" s="7"/>
      <c r="D3363" s="7"/>
    </row>
    <row r="3364" spans="2:4" x14ac:dyDescent="0.3">
      <c r="B3364" s="7"/>
      <c r="C3364" s="7"/>
      <c r="D3364" s="7"/>
    </row>
    <row r="3365" spans="2:4" x14ac:dyDescent="0.3">
      <c r="B3365" s="7"/>
      <c r="C3365" s="7"/>
      <c r="D3365" s="7"/>
    </row>
    <row r="3366" spans="2:4" x14ac:dyDescent="0.3">
      <c r="B3366" s="7"/>
      <c r="C3366" s="7"/>
      <c r="D3366" s="7"/>
    </row>
    <row r="3367" spans="2:4" x14ac:dyDescent="0.3">
      <c r="B3367" s="7"/>
      <c r="C3367" s="7"/>
      <c r="D3367" s="7"/>
    </row>
    <row r="3368" spans="2:4" x14ac:dyDescent="0.3">
      <c r="B3368" s="7"/>
      <c r="C3368" s="7"/>
      <c r="D3368" s="7"/>
    </row>
    <row r="3369" spans="2:4" x14ac:dyDescent="0.3">
      <c r="B3369" s="7"/>
      <c r="C3369" s="7"/>
      <c r="D3369" s="7"/>
    </row>
    <row r="3370" spans="2:4" x14ac:dyDescent="0.3">
      <c r="B3370" s="7"/>
      <c r="C3370" s="7"/>
      <c r="D3370" s="7"/>
    </row>
    <row r="3371" spans="2:4" x14ac:dyDescent="0.3">
      <c r="B3371" s="7"/>
      <c r="C3371" s="7"/>
      <c r="D3371" s="7"/>
    </row>
    <row r="3372" spans="2:4" x14ac:dyDescent="0.3">
      <c r="B3372" s="7"/>
      <c r="C3372" s="7"/>
      <c r="D3372" s="7"/>
    </row>
    <row r="3373" spans="2:4" x14ac:dyDescent="0.3">
      <c r="B3373" s="7"/>
      <c r="C3373" s="7"/>
      <c r="D3373" s="7"/>
    </row>
    <row r="3374" spans="2:4" x14ac:dyDescent="0.3">
      <c r="B3374" s="7"/>
      <c r="C3374" s="7"/>
      <c r="D3374" s="7"/>
    </row>
    <row r="3375" spans="2:4" x14ac:dyDescent="0.3">
      <c r="B3375" s="7"/>
      <c r="C3375" s="7"/>
      <c r="D3375" s="7"/>
    </row>
    <row r="3376" spans="2:4" x14ac:dyDescent="0.3">
      <c r="B3376" s="7"/>
      <c r="C3376" s="7"/>
      <c r="D3376" s="7"/>
    </row>
    <row r="3377" spans="2:4" x14ac:dyDescent="0.3">
      <c r="B3377" s="7"/>
      <c r="C3377" s="7"/>
      <c r="D3377" s="7"/>
    </row>
    <row r="3378" spans="2:4" x14ac:dyDescent="0.3">
      <c r="B3378" s="7"/>
      <c r="C3378" s="7"/>
      <c r="D3378" s="7"/>
    </row>
    <row r="3379" spans="2:4" x14ac:dyDescent="0.3">
      <c r="B3379" s="7"/>
      <c r="C3379" s="7"/>
      <c r="D3379" s="7"/>
    </row>
    <row r="3380" spans="2:4" x14ac:dyDescent="0.3">
      <c r="B3380" s="7"/>
      <c r="C3380" s="7"/>
      <c r="D3380" s="7"/>
    </row>
    <row r="3381" spans="2:4" x14ac:dyDescent="0.3">
      <c r="B3381" s="7"/>
      <c r="C3381" s="7"/>
      <c r="D3381" s="7"/>
    </row>
    <row r="3382" spans="2:4" x14ac:dyDescent="0.3">
      <c r="B3382" s="7"/>
      <c r="C3382" s="7"/>
      <c r="D3382" s="7"/>
    </row>
    <row r="3383" spans="2:4" x14ac:dyDescent="0.3">
      <c r="B3383" s="7"/>
      <c r="C3383" s="7"/>
      <c r="D3383" s="7"/>
    </row>
    <row r="3384" spans="2:4" x14ac:dyDescent="0.3">
      <c r="B3384" s="7"/>
      <c r="C3384" s="7"/>
      <c r="D3384" s="7"/>
    </row>
    <row r="3385" spans="2:4" x14ac:dyDescent="0.3">
      <c r="B3385" s="7"/>
      <c r="C3385" s="7"/>
      <c r="D3385" s="7"/>
    </row>
    <row r="3386" spans="2:4" x14ac:dyDescent="0.3">
      <c r="B3386" s="7"/>
      <c r="C3386" s="7"/>
      <c r="D3386" s="7"/>
    </row>
    <row r="3387" spans="2:4" x14ac:dyDescent="0.3">
      <c r="B3387" s="7"/>
      <c r="C3387" s="7"/>
      <c r="D3387" s="7"/>
    </row>
    <row r="3388" spans="2:4" x14ac:dyDescent="0.3">
      <c r="B3388" s="7"/>
      <c r="C3388" s="7"/>
      <c r="D3388" s="7"/>
    </row>
    <row r="3389" spans="2:4" x14ac:dyDescent="0.3">
      <c r="B3389" s="7"/>
      <c r="C3389" s="7"/>
      <c r="D3389" s="7"/>
    </row>
    <row r="3390" spans="2:4" x14ac:dyDescent="0.3">
      <c r="B3390" s="7"/>
      <c r="C3390" s="7"/>
      <c r="D3390" s="7"/>
    </row>
    <row r="3391" spans="2:4" x14ac:dyDescent="0.3">
      <c r="B3391" s="7"/>
      <c r="C3391" s="7"/>
      <c r="D3391" s="7"/>
    </row>
    <row r="3392" spans="2:4" x14ac:dyDescent="0.3">
      <c r="B3392" s="7"/>
      <c r="C3392" s="7"/>
      <c r="D3392" s="7"/>
    </row>
    <row r="3393" spans="2:4" x14ac:dyDescent="0.3">
      <c r="B3393" s="7"/>
      <c r="C3393" s="7"/>
      <c r="D3393" s="7"/>
    </row>
    <row r="3394" spans="2:4" x14ac:dyDescent="0.3">
      <c r="B3394" s="7"/>
      <c r="C3394" s="7"/>
      <c r="D3394" s="7"/>
    </row>
    <row r="3395" spans="2:4" x14ac:dyDescent="0.3">
      <c r="B3395" s="7"/>
      <c r="C3395" s="7"/>
      <c r="D3395" s="7"/>
    </row>
    <row r="3396" spans="2:4" x14ac:dyDescent="0.3">
      <c r="B3396" s="7"/>
      <c r="C3396" s="7"/>
      <c r="D3396" s="7"/>
    </row>
    <row r="3397" spans="2:4" x14ac:dyDescent="0.3">
      <c r="B3397" s="7"/>
      <c r="C3397" s="7"/>
      <c r="D3397" s="7"/>
    </row>
    <row r="3398" spans="2:4" x14ac:dyDescent="0.3">
      <c r="B3398" s="7"/>
      <c r="C3398" s="7"/>
      <c r="D3398" s="7"/>
    </row>
    <row r="3399" spans="2:4" x14ac:dyDescent="0.3">
      <c r="B3399" s="7"/>
      <c r="C3399" s="7"/>
      <c r="D3399" s="7"/>
    </row>
    <row r="3400" spans="2:4" x14ac:dyDescent="0.3">
      <c r="B3400" s="7"/>
      <c r="C3400" s="7"/>
      <c r="D3400" s="7"/>
    </row>
    <row r="3401" spans="2:4" x14ac:dyDescent="0.3">
      <c r="B3401" s="7"/>
      <c r="C3401" s="7"/>
      <c r="D3401" s="7"/>
    </row>
    <row r="3402" spans="2:4" x14ac:dyDescent="0.3">
      <c r="B3402" s="7"/>
      <c r="C3402" s="7"/>
      <c r="D3402" s="7"/>
    </row>
    <row r="3403" spans="2:4" x14ac:dyDescent="0.3">
      <c r="B3403" s="7"/>
      <c r="C3403" s="7"/>
      <c r="D3403" s="7"/>
    </row>
    <row r="3404" spans="2:4" x14ac:dyDescent="0.3">
      <c r="B3404" s="7"/>
      <c r="C3404" s="7"/>
      <c r="D3404" s="7"/>
    </row>
    <row r="3405" spans="2:4" x14ac:dyDescent="0.3">
      <c r="B3405" s="7"/>
      <c r="C3405" s="7"/>
      <c r="D3405" s="7"/>
    </row>
    <row r="3406" spans="2:4" x14ac:dyDescent="0.3">
      <c r="B3406" s="7"/>
      <c r="C3406" s="7"/>
      <c r="D3406" s="7"/>
    </row>
    <row r="3407" spans="2:4" x14ac:dyDescent="0.3">
      <c r="B3407" s="7"/>
      <c r="C3407" s="7"/>
      <c r="D3407" s="7"/>
    </row>
    <row r="3408" spans="2:4" x14ac:dyDescent="0.3">
      <c r="B3408" s="7"/>
      <c r="C3408" s="7"/>
      <c r="D3408" s="7"/>
    </row>
    <row r="3409" spans="2:4" x14ac:dyDescent="0.3">
      <c r="B3409" s="7"/>
      <c r="C3409" s="7"/>
      <c r="D3409" s="7"/>
    </row>
    <row r="3410" spans="2:4" x14ac:dyDescent="0.3">
      <c r="B3410" s="7"/>
      <c r="C3410" s="7"/>
      <c r="D3410" s="7"/>
    </row>
    <row r="3411" spans="2:4" x14ac:dyDescent="0.3">
      <c r="B3411" s="7"/>
      <c r="C3411" s="7"/>
      <c r="D3411" s="7"/>
    </row>
    <row r="3412" spans="2:4" x14ac:dyDescent="0.3">
      <c r="B3412" s="7"/>
      <c r="C3412" s="7"/>
      <c r="D3412" s="7"/>
    </row>
    <row r="3413" spans="2:4" x14ac:dyDescent="0.3">
      <c r="B3413" s="7"/>
      <c r="C3413" s="7"/>
      <c r="D3413" s="7"/>
    </row>
    <row r="3414" spans="2:4" x14ac:dyDescent="0.3">
      <c r="B3414" s="7"/>
      <c r="C3414" s="7"/>
      <c r="D3414" s="7"/>
    </row>
    <row r="3415" spans="2:4" x14ac:dyDescent="0.3">
      <c r="B3415" s="7"/>
      <c r="C3415" s="7"/>
      <c r="D3415" s="7"/>
    </row>
    <row r="3416" spans="2:4" x14ac:dyDescent="0.3">
      <c r="B3416" s="7"/>
      <c r="C3416" s="7"/>
      <c r="D3416" s="7"/>
    </row>
    <row r="3417" spans="2:4" x14ac:dyDescent="0.3">
      <c r="B3417" s="7"/>
      <c r="C3417" s="7"/>
      <c r="D3417" s="7"/>
    </row>
    <row r="3418" spans="2:4" x14ac:dyDescent="0.3">
      <c r="B3418" s="7"/>
      <c r="C3418" s="7"/>
      <c r="D3418" s="7"/>
    </row>
    <row r="3419" spans="2:4" x14ac:dyDescent="0.3">
      <c r="B3419" s="7"/>
      <c r="C3419" s="7"/>
      <c r="D3419" s="7"/>
    </row>
    <row r="3420" spans="2:4" x14ac:dyDescent="0.3">
      <c r="B3420" s="7"/>
      <c r="C3420" s="7"/>
      <c r="D3420" s="7"/>
    </row>
    <row r="3421" spans="2:4" x14ac:dyDescent="0.3">
      <c r="B3421" s="7"/>
      <c r="C3421" s="7"/>
      <c r="D3421" s="7"/>
    </row>
    <row r="3422" spans="2:4" x14ac:dyDescent="0.3">
      <c r="B3422" s="7"/>
      <c r="C3422" s="7"/>
      <c r="D3422" s="7"/>
    </row>
    <row r="3423" spans="2:4" x14ac:dyDescent="0.3">
      <c r="B3423" s="7"/>
      <c r="C3423" s="7"/>
      <c r="D3423" s="7"/>
    </row>
    <row r="3424" spans="2:4" x14ac:dyDescent="0.3">
      <c r="B3424" s="7"/>
      <c r="C3424" s="7"/>
      <c r="D3424" s="7"/>
    </row>
    <row r="3425" spans="2:4" x14ac:dyDescent="0.3">
      <c r="B3425" s="7"/>
      <c r="C3425" s="7"/>
      <c r="D3425" s="7"/>
    </row>
    <row r="3426" spans="2:4" x14ac:dyDescent="0.3">
      <c r="B3426" s="7"/>
      <c r="C3426" s="7"/>
      <c r="D3426" s="7"/>
    </row>
    <row r="3427" spans="2:4" x14ac:dyDescent="0.3">
      <c r="B3427" s="7"/>
      <c r="C3427" s="7"/>
      <c r="D3427" s="7"/>
    </row>
    <row r="3428" spans="2:4" x14ac:dyDescent="0.3">
      <c r="B3428" s="7"/>
      <c r="C3428" s="7"/>
      <c r="D3428" s="7"/>
    </row>
    <row r="3429" spans="2:4" x14ac:dyDescent="0.3">
      <c r="B3429" s="7"/>
      <c r="C3429" s="7"/>
      <c r="D3429" s="7"/>
    </row>
    <row r="3430" spans="2:4" x14ac:dyDescent="0.3">
      <c r="B3430" s="7"/>
      <c r="C3430" s="7"/>
      <c r="D3430" s="7"/>
    </row>
    <row r="3431" spans="2:4" x14ac:dyDescent="0.3">
      <c r="B3431" s="7"/>
      <c r="C3431" s="7"/>
      <c r="D3431" s="7"/>
    </row>
    <row r="3432" spans="2:4" x14ac:dyDescent="0.3">
      <c r="B3432" s="7"/>
      <c r="C3432" s="7"/>
      <c r="D3432" s="7"/>
    </row>
    <row r="3433" spans="2:4" x14ac:dyDescent="0.3">
      <c r="B3433" s="7"/>
      <c r="C3433" s="7"/>
      <c r="D3433" s="7"/>
    </row>
    <row r="3434" spans="2:4" x14ac:dyDescent="0.3">
      <c r="B3434" s="7"/>
      <c r="C3434" s="7"/>
      <c r="D3434" s="7"/>
    </row>
    <row r="3435" spans="2:4" x14ac:dyDescent="0.3">
      <c r="B3435" s="7"/>
      <c r="C3435" s="7"/>
      <c r="D3435" s="7"/>
    </row>
    <row r="3436" spans="2:4" x14ac:dyDescent="0.3">
      <c r="B3436" s="7"/>
      <c r="C3436" s="7"/>
      <c r="D3436" s="7"/>
    </row>
    <row r="3437" spans="2:4" x14ac:dyDescent="0.3">
      <c r="B3437" s="7"/>
      <c r="C3437" s="7"/>
      <c r="D3437" s="7"/>
    </row>
    <row r="3438" spans="2:4" x14ac:dyDescent="0.3">
      <c r="B3438" s="7"/>
      <c r="C3438" s="7"/>
      <c r="D3438" s="7"/>
    </row>
    <row r="3439" spans="2:4" x14ac:dyDescent="0.3">
      <c r="B3439" s="7"/>
      <c r="C3439" s="7"/>
      <c r="D3439" s="7"/>
    </row>
    <row r="3440" spans="2:4" x14ac:dyDescent="0.3">
      <c r="B3440" s="7"/>
      <c r="C3440" s="7"/>
      <c r="D3440" s="7"/>
    </row>
    <row r="3441" spans="2:4" x14ac:dyDescent="0.3">
      <c r="B3441" s="7"/>
      <c r="C3441" s="7"/>
      <c r="D3441" s="7"/>
    </row>
    <row r="3442" spans="2:4" x14ac:dyDescent="0.3">
      <c r="B3442" s="7"/>
      <c r="C3442" s="7"/>
      <c r="D3442" s="7"/>
    </row>
    <row r="3443" spans="2:4" x14ac:dyDescent="0.3">
      <c r="B3443" s="7"/>
      <c r="C3443" s="7"/>
      <c r="D3443" s="7"/>
    </row>
    <row r="3444" spans="2:4" x14ac:dyDescent="0.3">
      <c r="B3444" s="7"/>
      <c r="C3444" s="7"/>
      <c r="D3444" s="7"/>
    </row>
    <row r="3445" spans="2:4" x14ac:dyDescent="0.3">
      <c r="B3445" s="7"/>
      <c r="C3445" s="7"/>
      <c r="D3445" s="7"/>
    </row>
    <row r="3446" spans="2:4" x14ac:dyDescent="0.3">
      <c r="B3446" s="7"/>
      <c r="C3446" s="7"/>
      <c r="D3446" s="7"/>
    </row>
    <row r="3447" spans="2:4" x14ac:dyDescent="0.3">
      <c r="B3447" s="7"/>
      <c r="C3447" s="7"/>
      <c r="D3447" s="7"/>
    </row>
    <row r="3448" spans="2:4" x14ac:dyDescent="0.3">
      <c r="B3448" s="7"/>
      <c r="C3448" s="7"/>
      <c r="D3448" s="7"/>
    </row>
    <row r="3449" spans="2:4" x14ac:dyDescent="0.3">
      <c r="B3449" s="7"/>
      <c r="C3449" s="7"/>
      <c r="D3449" s="7"/>
    </row>
    <row r="3450" spans="2:4" x14ac:dyDescent="0.3">
      <c r="B3450" s="7"/>
      <c r="C3450" s="7"/>
      <c r="D3450" s="7"/>
    </row>
    <row r="3451" spans="2:4" x14ac:dyDescent="0.3">
      <c r="B3451" s="7"/>
      <c r="C3451" s="7"/>
      <c r="D3451" s="7"/>
    </row>
    <row r="3452" spans="2:4" x14ac:dyDescent="0.3">
      <c r="B3452" s="7"/>
      <c r="C3452" s="7"/>
      <c r="D3452" s="7"/>
    </row>
    <row r="3453" spans="2:4" x14ac:dyDescent="0.3">
      <c r="B3453" s="7"/>
      <c r="C3453" s="7"/>
      <c r="D3453" s="7"/>
    </row>
    <row r="3454" spans="2:4" x14ac:dyDescent="0.3">
      <c r="B3454" s="7"/>
      <c r="C3454" s="7"/>
      <c r="D3454" s="7"/>
    </row>
    <row r="3455" spans="2:4" x14ac:dyDescent="0.3">
      <c r="B3455" s="7"/>
      <c r="C3455" s="7"/>
      <c r="D3455" s="7"/>
    </row>
    <row r="3456" spans="2:4" x14ac:dyDescent="0.3">
      <c r="B3456" s="7"/>
      <c r="C3456" s="7"/>
      <c r="D3456" s="7"/>
    </row>
    <row r="3457" spans="2:4" x14ac:dyDescent="0.3">
      <c r="B3457" s="7"/>
      <c r="C3457" s="7"/>
      <c r="D3457" s="7"/>
    </row>
    <row r="3458" spans="2:4" x14ac:dyDescent="0.3">
      <c r="B3458" s="7"/>
      <c r="C3458" s="7"/>
      <c r="D3458" s="7"/>
    </row>
    <row r="3459" spans="2:4" x14ac:dyDescent="0.3">
      <c r="B3459" s="7"/>
      <c r="C3459" s="7"/>
      <c r="D3459" s="7"/>
    </row>
    <row r="3460" spans="2:4" x14ac:dyDescent="0.3">
      <c r="B3460" s="7"/>
      <c r="C3460" s="7"/>
      <c r="D3460" s="7"/>
    </row>
    <row r="3461" spans="2:4" x14ac:dyDescent="0.3">
      <c r="B3461" s="7"/>
      <c r="C3461" s="7"/>
      <c r="D3461" s="7"/>
    </row>
    <row r="3462" spans="2:4" x14ac:dyDescent="0.3">
      <c r="B3462" s="7"/>
      <c r="C3462" s="7"/>
      <c r="D3462" s="7"/>
    </row>
    <row r="3463" spans="2:4" x14ac:dyDescent="0.3">
      <c r="B3463" s="7"/>
      <c r="C3463" s="7"/>
      <c r="D3463" s="7"/>
    </row>
    <row r="3464" spans="2:4" x14ac:dyDescent="0.3">
      <c r="B3464" s="7"/>
      <c r="C3464" s="7"/>
      <c r="D3464" s="7"/>
    </row>
    <row r="3465" spans="2:4" x14ac:dyDescent="0.3">
      <c r="B3465" s="7"/>
      <c r="C3465" s="7"/>
      <c r="D3465" s="7"/>
    </row>
    <row r="3466" spans="2:4" x14ac:dyDescent="0.3">
      <c r="B3466" s="7"/>
      <c r="C3466" s="7"/>
      <c r="D3466" s="7"/>
    </row>
    <row r="3467" spans="2:4" x14ac:dyDescent="0.3">
      <c r="B3467" s="7"/>
      <c r="C3467" s="7"/>
      <c r="D3467" s="7"/>
    </row>
    <row r="3468" spans="2:4" x14ac:dyDescent="0.3">
      <c r="B3468" s="7"/>
      <c r="C3468" s="7"/>
      <c r="D3468" s="7"/>
    </row>
    <row r="3469" spans="2:4" x14ac:dyDescent="0.3">
      <c r="B3469" s="7"/>
      <c r="C3469" s="7"/>
      <c r="D3469" s="7"/>
    </row>
    <row r="3470" spans="2:4" x14ac:dyDescent="0.3">
      <c r="B3470" s="7"/>
      <c r="C3470" s="7"/>
      <c r="D3470" s="7"/>
    </row>
    <row r="3471" spans="2:4" x14ac:dyDescent="0.3">
      <c r="B3471" s="7"/>
      <c r="C3471" s="7"/>
      <c r="D3471" s="7"/>
    </row>
    <row r="3472" spans="2:4" x14ac:dyDescent="0.3">
      <c r="B3472" s="7"/>
      <c r="C3472" s="7"/>
      <c r="D3472" s="7"/>
    </row>
    <row r="3473" spans="2:4" x14ac:dyDescent="0.3">
      <c r="B3473" s="7"/>
      <c r="C3473" s="7"/>
      <c r="D3473" s="7"/>
    </row>
    <row r="3474" spans="2:4" x14ac:dyDescent="0.3">
      <c r="B3474" s="7"/>
      <c r="C3474" s="7"/>
      <c r="D3474" s="7"/>
    </row>
    <row r="3475" spans="2:4" x14ac:dyDescent="0.3">
      <c r="B3475" s="7"/>
      <c r="C3475" s="7"/>
      <c r="D3475" s="7"/>
    </row>
    <row r="3476" spans="2:4" x14ac:dyDescent="0.3">
      <c r="B3476" s="7"/>
      <c r="C3476" s="7"/>
      <c r="D3476" s="7"/>
    </row>
    <row r="3477" spans="2:4" x14ac:dyDescent="0.3">
      <c r="B3477" s="7"/>
      <c r="C3477" s="7"/>
      <c r="D3477" s="7"/>
    </row>
    <row r="3478" spans="2:4" x14ac:dyDescent="0.3">
      <c r="B3478" s="7"/>
      <c r="C3478" s="7"/>
      <c r="D3478" s="7"/>
    </row>
    <row r="3479" spans="2:4" x14ac:dyDescent="0.3">
      <c r="B3479" s="7"/>
      <c r="C3479" s="7"/>
      <c r="D3479" s="7"/>
    </row>
    <row r="3480" spans="2:4" x14ac:dyDescent="0.3">
      <c r="B3480" s="7"/>
      <c r="C3480" s="7"/>
      <c r="D3480" s="7"/>
    </row>
    <row r="3481" spans="2:4" x14ac:dyDescent="0.3">
      <c r="B3481" s="7"/>
      <c r="C3481" s="7"/>
      <c r="D3481" s="7"/>
    </row>
    <row r="3482" spans="2:4" x14ac:dyDescent="0.3">
      <c r="B3482" s="7"/>
      <c r="C3482" s="7"/>
      <c r="D3482" s="7"/>
    </row>
    <row r="3483" spans="2:4" x14ac:dyDescent="0.3">
      <c r="B3483" s="7"/>
      <c r="C3483" s="7"/>
      <c r="D3483" s="7"/>
    </row>
    <row r="3484" spans="2:4" x14ac:dyDescent="0.3">
      <c r="B3484" s="7"/>
      <c r="C3484" s="7"/>
      <c r="D3484" s="7"/>
    </row>
    <row r="3485" spans="2:4" x14ac:dyDescent="0.3">
      <c r="B3485" s="7"/>
      <c r="C3485" s="7"/>
      <c r="D3485" s="7"/>
    </row>
    <row r="3486" spans="2:4" x14ac:dyDescent="0.3">
      <c r="B3486" s="7"/>
      <c r="C3486" s="7"/>
      <c r="D3486" s="7"/>
    </row>
    <row r="3487" spans="2:4" x14ac:dyDescent="0.3">
      <c r="B3487" s="7"/>
      <c r="C3487" s="7"/>
      <c r="D3487" s="7"/>
    </row>
    <row r="3488" spans="2:4" x14ac:dyDescent="0.3">
      <c r="B3488" s="7"/>
      <c r="C3488" s="7"/>
      <c r="D3488" s="7"/>
    </row>
    <row r="3489" spans="2:4" x14ac:dyDescent="0.3">
      <c r="B3489" s="7"/>
      <c r="C3489" s="7"/>
      <c r="D3489" s="7"/>
    </row>
    <row r="3490" spans="2:4" x14ac:dyDescent="0.3">
      <c r="B3490" s="7"/>
      <c r="C3490" s="7"/>
      <c r="D3490" s="7"/>
    </row>
    <row r="3491" spans="2:4" x14ac:dyDescent="0.3">
      <c r="B3491" s="7"/>
      <c r="C3491" s="7"/>
      <c r="D3491" s="7"/>
    </row>
    <row r="3492" spans="2:4" x14ac:dyDescent="0.3">
      <c r="B3492" s="7"/>
      <c r="C3492" s="7"/>
      <c r="D3492" s="7"/>
    </row>
    <row r="3493" spans="2:4" x14ac:dyDescent="0.3">
      <c r="B3493" s="7"/>
      <c r="C3493" s="7"/>
      <c r="D3493" s="7"/>
    </row>
    <row r="3494" spans="2:4" x14ac:dyDescent="0.3">
      <c r="B3494" s="7"/>
      <c r="C3494" s="7"/>
      <c r="D3494" s="7"/>
    </row>
    <row r="3495" spans="2:4" x14ac:dyDescent="0.3">
      <c r="B3495" s="7"/>
      <c r="C3495" s="7"/>
      <c r="D3495" s="7"/>
    </row>
    <row r="3496" spans="2:4" x14ac:dyDescent="0.3">
      <c r="B3496" s="7"/>
      <c r="C3496" s="7"/>
      <c r="D3496" s="7"/>
    </row>
    <row r="3497" spans="2:4" x14ac:dyDescent="0.3">
      <c r="B3497" s="7"/>
      <c r="C3497" s="7"/>
      <c r="D3497" s="7"/>
    </row>
    <row r="3498" spans="2:4" x14ac:dyDescent="0.3">
      <c r="B3498" s="7"/>
      <c r="C3498" s="7"/>
      <c r="D3498" s="7"/>
    </row>
    <row r="3499" spans="2:4" x14ac:dyDescent="0.3">
      <c r="B3499" s="7"/>
      <c r="C3499" s="7"/>
      <c r="D3499" s="7"/>
    </row>
    <row r="3500" spans="2:4" x14ac:dyDescent="0.3">
      <c r="B3500" s="7"/>
      <c r="C3500" s="7"/>
      <c r="D3500" s="7"/>
    </row>
    <row r="3501" spans="2:4" x14ac:dyDescent="0.3">
      <c r="B3501" s="7"/>
      <c r="C3501" s="7"/>
      <c r="D3501" s="7"/>
    </row>
    <row r="3502" spans="2:4" x14ac:dyDescent="0.3">
      <c r="B3502" s="7"/>
      <c r="C3502" s="7"/>
      <c r="D3502" s="7"/>
    </row>
    <row r="3503" spans="2:4" x14ac:dyDescent="0.3">
      <c r="B3503" s="7"/>
      <c r="C3503" s="7"/>
      <c r="D3503" s="7"/>
    </row>
    <row r="3504" spans="2:4" x14ac:dyDescent="0.3">
      <c r="B3504" s="7"/>
      <c r="C3504" s="7"/>
      <c r="D3504" s="7"/>
    </row>
    <row r="3505" spans="2:4" x14ac:dyDescent="0.3">
      <c r="B3505" s="7"/>
      <c r="C3505" s="7"/>
      <c r="D3505" s="7"/>
    </row>
    <row r="3506" spans="2:4" x14ac:dyDescent="0.3">
      <c r="B3506" s="7"/>
      <c r="C3506" s="7"/>
      <c r="D3506" s="7"/>
    </row>
    <row r="3507" spans="2:4" x14ac:dyDescent="0.3">
      <c r="B3507" s="7"/>
      <c r="C3507" s="7"/>
      <c r="D3507" s="7"/>
    </row>
    <row r="3508" spans="2:4" x14ac:dyDescent="0.3">
      <c r="B3508" s="7"/>
      <c r="C3508" s="7"/>
      <c r="D3508" s="7"/>
    </row>
    <row r="3509" spans="2:4" x14ac:dyDescent="0.3">
      <c r="B3509" s="7"/>
      <c r="C3509" s="7"/>
      <c r="D3509" s="7"/>
    </row>
    <row r="3510" spans="2:4" x14ac:dyDescent="0.3">
      <c r="B3510" s="7"/>
      <c r="C3510" s="7"/>
      <c r="D3510" s="7"/>
    </row>
    <row r="3511" spans="2:4" x14ac:dyDescent="0.3">
      <c r="B3511" s="7"/>
      <c r="C3511" s="7"/>
      <c r="D3511" s="7"/>
    </row>
    <row r="3512" spans="2:4" x14ac:dyDescent="0.3">
      <c r="B3512" s="7"/>
      <c r="C3512" s="7"/>
      <c r="D3512" s="7"/>
    </row>
    <row r="3513" spans="2:4" x14ac:dyDescent="0.3">
      <c r="B3513" s="7"/>
      <c r="C3513" s="7"/>
      <c r="D3513" s="7"/>
    </row>
    <row r="3514" spans="2:4" x14ac:dyDescent="0.3">
      <c r="B3514" s="7"/>
      <c r="C3514" s="7"/>
      <c r="D3514" s="7"/>
    </row>
    <row r="3515" spans="2:4" x14ac:dyDescent="0.3">
      <c r="B3515" s="7"/>
      <c r="C3515" s="7"/>
      <c r="D3515" s="7"/>
    </row>
    <row r="3516" spans="2:4" x14ac:dyDescent="0.3">
      <c r="B3516" s="7"/>
      <c r="C3516" s="7"/>
      <c r="D3516" s="7"/>
    </row>
    <row r="3517" spans="2:4" x14ac:dyDescent="0.3">
      <c r="B3517" s="7"/>
      <c r="C3517" s="7"/>
      <c r="D3517" s="7"/>
    </row>
    <row r="3518" spans="2:4" x14ac:dyDescent="0.3">
      <c r="B3518" s="7"/>
      <c r="C3518" s="7"/>
      <c r="D3518" s="7"/>
    </row>
    <row r="3519" spans="2:4" x14ac:dyDescent="0.3">
      <c r="B3519" s="7"/>
      <c r="C3519" s="7"/>
      <c r="D3519" s="7"/>
    </row>
    <row r="3520" spans="2:4" x14ac:dyDescent="0.3">
      <c r="B3520" s="7"/>
      <c r="C3520" s="7"/>
      <c r="D3520" s="7"/>
    </row>
    <row r="3521" spans="2:4" x14ac:dyDescent="0.3">
      <c r="B3521" s="7"/>
      <c r="C3521" s="7"/>
      <c r="D3521" s="7"/>
    </row>
    <row r="3522" spans="2:4" x14ac:dyDescent="0.3">
      <c r="B3522" s="7"/>
      <c r="C3522" s="7"/>
      <c r="D3522" s="7"/>
    </row>
    <row r="3523" spans="2:4" x14ac:dyDescent="0.3">
      <c r="B3523" s="7"/>
      <c r="C3523" s="7"/>
      <c r="D3523" s="7"/>
    </row>
    <row r="3524" spans="2:4" x14ac:dyDescent="0.3">
      <c r="B3524" s="7"/>
      <c r="C3524" s="7"/>
      <c r="D3524" s="7"/>
    </row>
    <row r="3525" spans="2:4" x14ac:dyDescent="0.3">
      <c r="B3525" s="7"/>
      <c r="C3525" s="7"/>
      <c r="D3525" s="7"/>
    </row>
    <row r="3526" spans="2:4" x14ac:dyDescent="0.3">
      <c r="B3526" s="7"/>
      <c r="C3526" s="7"/>
      <c r="D3526" s="7"/>
    </row>
    <row r="3527" spans="2:4" x14ac:dyDescent="0.3">
      <c r="B3527" s="7"/>
      <c r="C3527" s="7"/>
      <c r="D3527" s="7"/>
    </row>
    <row r="3528" spans="2:4" x14ac:dyDescent="0.3">
      <c r="B3528" s="7"/>
      <c r="C3528" s="7"/>
      <c r="D3528" s="7"/>
    </row>
    <row r="3529" spans="2:4" x14ac:dyDescent="0.3">
      <c r="B3529" s="7"/>
      <c r="C3529" s="7"/>
      <c r="D3529" s="7"/>
    </row>
    <row r="3530" spans="2:4" x14ac:dyDescent="0.3">
      <c r="B3530" s="7"/>
      <c r="C3530" s="7"/>
      <c r="D3530" s="7"/>
    </row>
    <row r="3531" spans="2:4" x14ac:dyDescent="0.3">
      <c r="B3531" s="7"/>
      <c r="C3531" s="7"/>
      <c r="D3531" s="7"/>
    </row>
    <row r="3532" spans="2:4" x14ac:dyDescent="0.3">
      <c r="B3532" s="7"/>
      <c r="C3532" s="7"/>
      <c r="D3532" s="7"/>
    </row>
    <row r="3533" spans="2:4" x14ac:dyDescent="0.3">
      <c r="B3533" s="7"/>
      <c r="C3533" s="7"/>
      <c r="D3533" s="7"/>
    </row>
    <row r="3534" spans="2:4" x14ac:dyDescent="0.3">
      <c r="B3534" s="7"/>
      <c r="C3534" s="7"/>
      <c r="D3534" s="7"/>
    </row>
    <row r="3535" spans="2:4" x14ac:dyDescent="0.3">
      <c r="B3535" s="7"/>
      <c r="C3535" s="7"/>
      <c r="D3535" s="7"/>
    </row>
    <row r="3536" spans="2:4" x14ac:dyDescent="0.3">
      <c r="B3536" s="7"/>
      <c r="C3536" s="7"/>
      <c r="D3536" s="7"/>
    </row>
    <row r="3537" spans="2:4" x14ac:dyDescent="0.3">
      <c r="B3537" s="7"/>
      <c r="C3537" s="7"/>
      <c r="D3537" s="7"/>
    </row>
    <row r="3538" spans="2:4" x14ac:dyDescent="0.3">
      <c r="B3538" s="7"/>
      <c r="C3538" s="7"/>
      <c r="D3538" s="7"/>
    </row>
    <row r="3539" spans="2:4" x14ac:dyDescent="0.3">
      <c r="B3539" s="7"/>
      <c r="C3539" s="7"/>
      <c r="D3539" s="7"/>
    </row>
    <row r="3540" spans="2:4" x14ac:dyDescent="0.3">
      <c r="B3540" s="7"/>
      <c r="C3540" s="7"/>
      <c r="D3540" s="7"/>
    </row>
    <row r="3541" spans="2:4" x14ac:dyDescent="0.3">
      <c r="B3541" s="7"/>
      <c r="C3541" s="7"/>
      <c r="D3541" s="7"/>
    </row>
    <row r="3542" spans="2:4" x14ac:dyDescent="0.3">
      <c r="B3542" s="7"/>
      <c r="C3542" s="7"/>
      <c r="D3542" s="7"/>
    </row>
    <row r="3543" spans="2:4" x14ac:dyDescent="0.3">
      <c r="B3543" s="7"/>
      <c r="C3543" s="7"/>
      <c r="D3543" s="7"/>
    </row>
    <row r="3544" spans="2:4" x14ac:dyDescent="0.3">
      <c r="B3544" s="7"/>
      <c r="C3544" s="7"/>
      <c r="D3544" s="7"/>
    </row>
    <row r="3545" spans="2:4" x14ac:dyDescent="0.3">
      <c r="B3545" s="7"/>
      <c r="C3545" s="7"/>
      <c r="D3545" s="7"/>
    </row>
    <row r="3546" spans="2:4" x14ac:dyDescent="0.3">
      <c r="B3546" s="7"/>
      <c r="C3546" s="7"/>
      <c r="D3546" s="7"/>
    </row>
    <row r="3547" spans="2:4" x14ac:dyDescent="0.3">
      <c r="B3547" s="7"/>
      <c r="C3547" s="7"/>
      <c r="D3547" s="7"/>
    </row>
    <row r="3548" spans="2:4" x14ac:dyDescent="0.3">
      <c r="B3548" s="7"/>
      <c r="C3548" s="7"/>
      <c r="D3548" s="7"/>
    </row>
    <row r="3549" spans="2:4" x14ac:dyDescent="0.3">
      <c r="B3549" s="7"/>
      <c r="C3549" s="7"/>
      <c r="D3549" s="7"/>
    </row>
    <row r="3550" spans="2:4" x14ac:dyDescent="0.3">
      <c r="B3550" s="7"/>
      <c r="C3550" s="7"/>
      <c r="D3550" s="7"/>
    </row>
    <row r="3551" spans="2:4" x14ac:dyDescent="0.3">
      <c r="B3551" s="7"/>
      <c r="C3551" s="7"/>
      <c r="D3551" s="7"/>
    </row>
    <row r="3552" spans="2:4" x14ac:dyDescent="0.3">
      <c r="B3552" s="7"/>
      <c r="C3552" s="7"/>
      <c r="D3552" s="7"/>
    </row>
    <row r="3553" spans="2:4" x14ac:dyDescent="0.3">
      <c r="B3553" s="7"/>
      <c r="C3553" s="7"/>
      <c r="D3553" s="7"/>
    </row>
    <row r="3554" spans="2:4" x14ac:dyDescent="0.3">
      <c r="B3554" s="7"/>
      <c r="C3554" s="7"/>
      <c r="D3554" s="7"/>
    </row>
    <row r="3555" spans="2:4" x14ac:dyDescent="0.3">
      <c r="B3555" s="7"/>
      <c r="C3555" s="7"/>
      <c r="D3555" s="7"/>
    </row>
    <row r="3556" spans="2:4" x14ac:dyDescent="0.3">
      <c r="B3556" s="7"/>
      <c r="C3556" s="7"/>
      <c r="D3556" s="7"/>
    </row>
    <row r="3557" spans="2:4" x14ac:dyDescent="0.3">
      <c r="B3557" s="7"/>
      <c r="C3557" s="7"/>
      <c r="D3557" s="7"/>
    </row>
    <row r="3558" spans="2:4" x14ac:dyDescent="0.3">
      <c r="B3558" s="7"/>
      <c r="C3558" s="7"/>
      <c r="D3558" s="7"/>
    </row>
    <row r="3559" spans="2:4" x14ac:dyDescent="0.3">
      <c r="B3559" s="7"/>
      <c r="C3559" s="7"/>
      <c r="D3559" s="7"/>
    </row>
    <row r="3560" spans="2:4" x14ac:dyDescent="0.3">
      <c r="B3560" s="7"/>
      <c r="C3560" s="7"/>
      <c r="D3560" s="7"/>
    </row>
    <row r="3561" spans="2:4" x14ac:dyDescent="0.3">
      <c r="B3561" s="7"/>
      <c r="C3561" s="7"/>
      <c r="D3561" s="7"/>
    </row>
    <row r="3562" spans="2:4" x14ac:dyDescent="0.3">
      <c r="B3562" s="7"/>
      <c r="C3562" s="7"/>
      <c r="D3562" s="7"/>
    </row>
    <row r="3563" spans="2:4" x14ac:dyDescent="0.3">
      <c r="B3563" s="7"/>
      <c r="C3563" s="7"/>
      <c r="D3563" s="7"/>
    </row>
    <row r="3564" spans="2:4" x14ac:dyDescent="0.3">
      <c r="B3564" s="7"/>
      <c r="C3564" s="7"/>
      <c r="D3564" s="7"/>
    </row>
    <row r="3565" spans="2:4" x14ac:dyDescent="0.3">
      <c r="B3565" s="7"/>
      <c r="C3565" s="7"/>
      <c r="D3565" s="7"/>
    </row>
    <row r="3566" spans="2:4" x14ac:dyDescent="0.3">
      <c r="B3566" s="7"/>
      <c r="C3566" s="7"/>
      <c r="D3566" s="7"/>
    </row>
    <row r="3567" spans="2:4" x14ac:dyDescent="0.3">
      <c r="B3567" s="7"/>
      <c r="C3567" s="7"/>
      <c r="D3567" s="7"/>
    </row>
    <row r="3568" spans="2:4" x14ac:dyDescent="0.3">
      <c r="B3568" s="7"/>
      <c r="C3568" s="7"/>
      <c r="D3568" s="7"/>
    </row>
    <row r="3569" spans="2:4" x14ac:dyDescent="0.3">
      <c r="B3569" s="7"/>
      <c r="C3569" s="7"/>
      <c r="D3569" s="7"/>
    </row>
    <row r="3570" spans="2:4" x14ac:dyDescent="0.3">
      <c r="B3570" s="7"/>
      <c r="C3570" s="7"/>
      <c r="D3570" s="7"/>
    </row>
    <row r="3571" spans="2:4" x14ac:dyDescent="0.3">
      <c r="B3571" s="7"/>
      <c r="C3571" s="7"/>
      <c r="D3571" s="7"/>
    </row>
    <row r="3572" spans="2:4" x14ac:dyDescent="0.3">
      <c r="B3572" s="7"/>
      <c r="C3572" s="7"/>
      <c r="D3572" s="7"/>
    </row>
    <row r="3573" spans="2:4" x14ac:dyDescent="0.3">
      <c r="B3573" s="7"/>
      <c r="C3573" s="7"/>
      <c r="D3573" s="7"/>
    </row>
    <row r="3574" spans="2:4" x14ac:dyDescent="0.3">
      <c r="B3574" s="7"/>
      <c r="C3574" s="7"/>
      <c r="D3574" s="7"/>
    </row>
    <row r="3575" spans="2:4" x14ac:dyDescent="0.3">
      <c r="B3575" s="7"/>
      <c r="C3575" s="7"/>
      <c r="D3575" s="7"/>
    </row>
    <row r="3576" spans="2:4" x14ac:dyDescent="0.3">
      <c r="B3576" s="7"/>
      <c r="C3576" s="7"/>
      <c r="D3576" s="7"/>
    </row>
    <row r="3577" spans="2:4" x14ac:dyDescent="0.3">
      <c r="B3577" s="7"/>
      <c r="C3577" s="7"/>
      <c r="D3577" s="7"/>
    </row>
    <row r="3578" spans="2:4" x14ac:dyDescent="0.3">
      <c r="B3578" s="7"/>
      <c r="C3578" s="7"/>
      <c r="D3578" s="7"/>
    </row>
    <row r="3579" spans="2:4" x14ac:dyDescent="0.3">
      <c r="B3579" s="7"/>
      <c r="C3579" s="7"/>
      <c r="D3579" s="7"/>
    </row>
    <row r="3580" spans="2:4" x14ac:dyDescent="0.3">
      <c r="B3580" s="7"/>
      <c r="C3580" s="7"/>
      <c r="D3580" s="7"/>
    </row>
    <row r="3581" spans="2:4" x14ac:dyDescent="0.3">
      <c r="B3581" s="7"/>
      <c r="C3581" s="7"/>
      <c r="D3581" s="7"/>
    </row>
    <row r="3582" spans="2:4" x14ac:dyDescent="0.3">
      <c r="B3582" s="7"/>
      <c r="C3582" s="7"/>
      <c r="D3582" s="7"/>
    </row>
    <row r="3583" spans="2:4" x14ac:dyDescent="0.3">
      <c r="B3583" s="7"/>
      <c r="C3583" s="7"/>
      <c r="D3583" s="7"/>
    </row>
    <row r="3584" spans="2:4" x14ac:dyDescent="0.3">
      <c r="B3584" s="7"/>
      <c r="C3584" s="7"/>
      <c r="D3584" s="7"/>
    </row>
    <row r="3585" spans="2:4" x14ac:dyDescent="0.3">
      <c r="B3585" s="7"/>
      <c r="C3585" s="7"/>
      <c r="D3585" s="7"/>
    </row>
    <row r="3586" spans="2:4" x14ac:dyDescent="0.3">
      <c r="B3586" s="7"/>
      <c r="C3586" s="7"/>
      <c r="D3586" s="7"/>
    </row>
    <row r="3587" spans="2:4" x14ac:dyDescent="0.3">
      <c r="B3587" s="7"/>
      <c r="C3587" s="7"/>
      <c r="D3587" s="7"/>
    </row>
    <row r="3588" spans="2:4" x14ac:dyDescent="0.3">
      <c r="B3588" s="7"/>
      <c r="C3588" s="7"/>
      <c r="D3588" s="7"/>
    </row>
    <row r="3589" spans="2:4" x14ac:dyDescent="0.3">
      <c r="B3589" s="7"/>
      <c r="C3589" s="7"/>
      <c r="D3589" s="7"/>
    </row>
    <row r="3590" spans="2:4" x14ac:dyDescent="0.3">
      <c r="B3590" s="7"/>
      <c r="C3590" s="7"/>
      <c r="D3590" s="7"/>
    </row>
    <row r="3591" spans="2:4" x14ac:dyDescent="0.3">
      <c r="B3591" s="7"/>
      <c r="C3591" s="7"/>
      <c r="D3591" s="7"/>
    </row>
    <row r="3592" spans="2:4" x14ac:dyDescent="0.3">
      <c r="B3592" s="7"/>
      <c r="C3592" s="7"/>
      <c r="D3592" s="7"/>
    </row>
    <row r="3593" spans="2:4" x14ac:dyDescent="0.3">
      <c r="B3593" s="7"/>
      <c r="C3593" s="7"/>
      <c r="D3593" s="7"/>
    </row>
    <row r="3594" spans="2:4" x14ac:dyDescent="0.3">
      <c r="B3594" s="7"/>
      <c r="C3594" s="7"/>
      <c r="D3594" s="7"/>
    </row>
    <row r="3595" spans="2:4" x14ac:dyDescent="0.3">
      <c r="B3595" s="7"/>
      <c r="C3595" s="7"/>
      <c r="D3595" s="7"/>
    </row>
    <row r="3596" spans="2:4" x14ac:dyDescent="0.3">
      <c r="B3596" s="7"/>
      <c r="C3596" s="7"/>
      <c r="D3596" s="7"/>
    </row>
    <row r="3597" spans="2:4" x14ac:dyDescent="0.3">
      <c r="B3597" s="7"/>
      <c r="C3597" s="7"/>
      <c r="D3597" s="7"/>
    </row>
    <row r="3598" spans="2:4" x14ac:dyDescent="0.3">
      <c r="B3598" s="7"/>
      <c r="C3598" s="7"/>
      <c r="D3598" s="7"/>
    </row>
    <row r="3599" spans="2:4" x14ac:dyDescent="0.3">
      <c r="B3599" s="7"/>
      <c r="C3599" s="7"/>
      <c r="D3599" s="7"/>
    </row>
    <row r="3600" spans="2:4" x14ac:dyDescent="0.3">
      <c r="B3600" s="7"/>
      <c r="C3600" s="7"/>
      <c r="D3600" s="7"/>
    </row>
    <row r="3601" spans="2:4" x14ac:dyDescent="0.3">
      <c r="B3601" s="7"/>
      <c r="C3601" s="7"/>
      <c r="D3601" s="7"/>
    </row>
    <row r="3602" spans="2:4" x14ac:dyDescent="0.3">
      <c r="B3602" s="7"/>
      <c r="C3602" s="7"/>
      <c r="D3602" s="7"/>
    </row>
    <row r="3603" spans="2:4" x14ac:dyDescent="0.3">
      <c r="B3603" s="7"/>
      <c r="C3603" s="7"/>
      <c r="D3603" s="7"/>
    </row>
    <row r="3604" spans="2:4" x14ac:dyDescent="0.3">
      <c r="B3604" s="7"/>
      <c r="C3604" s="7"/>
      <c r="D3604" s="7"/>
    </row>
    <row r="3605" spans="2:4" x14ac:dyDescent="0.3">
      <c r="B3605" s="7"/>
      <c r="C3605" s="7"/>
      <c r="D3605" s="7"/>
    </row>
    <row r="3606" spans="2:4" x14ac:dyDescent="0.3">
      <c r="B3606" s="7"/>
      <c r="C3606" s="7"/>
      <c r="D3606" s="7"/>
    </row>
    <row r="3607" spans="2:4" x14ac:dyDescent="0.3">
      <c r="B3607" s="7"/>
      <c r="C3607" s="7"/>
      <c r="D3607" s="7"/>
    </row>
    <row r="3608" spans="2:4" x14ac:dyDescent="0.3">
      <c r="B3608" s="7"/>
      <c r="C3608" s="7"/>
      <c r="D3608" s="7"/>
    </row>
    <row r="3609" spans="2:4" x14ac:dyDescent="0.3">
      <c r="B3609" s="7"/>
      <c r="C3609" s="7"/>
      <c r="D3609" s="7"/>
    </row>
    <row r="3610" spans="2:4" x14ac:dyDescent="0.3">
      <c r="B3610" s="7"/>
      <c r="C3610" s="7"/>
      <c r="D3610" s="7"/>
    </row>
    <row r="3611" spans="2:4" x14ac:dyDescent="0.3">
      <c r="B3611" s="7"/>
      <c r="C3611" s="7"/>
      <c r="D3611" s="7"/>
    </row>
    <row r="3612" spans="2:4" x14ac:dyDescent="0.3">
      <c r="B3612" s="7"/>
      <c r="C3612" s="7"/>
      <c r="D3612" s="7"/>
    </row>
    <row r="3613" spans="2:4" x14ac:dyDescent="0.3">
      <c r="B3613" s="7"/>
      <c r="C3613" s="7"/>
      <c r="D3613" s="7"/>
    </row>
    <row r="3614" spans="2:4" x14ac:dyDescent="0.3">
      <c r="B3614" s="7"/>
      <c r="C3614" s="7"/>
      <c r="D3614" s="7"/>
    </row>
    <row r="3615" spans="2:4" x14ac:dyDescent="0.3">
      <c r="B3615" s="7"/>
      <c r="C3615" s="7"/>
      <c r="D3615" s="7"/>
    </row>
    <row r="3616" spans="2:4" x14ac:dyDescent="0.3">
      <c r="B3616" s="7"/>
      <c r="C3616" s="7"/>
      <c r="D3616" s="7"/>
    </row>
    <row r="3617" spans="2:4" x14ac:dyDescent="0.3">
      <c r="B3617" s="7"/>
      <c r="C3617" s="7"/>
      <c r="D3617" s="7"/>
    </row>
    <row r="3618" spans="2:4" x14ac:dyDescent="0.3">
      <c r="B3618" s="7"/>
      <c r="C3618" s="7"/>
      <c r="D3618" s="7"/>
    </row>
    <row r="3619" spans="2:4" x14ac:dyDescent="0.3">
      <c r="B3619" s="7"/>
      <c r="C3619" s="7"/>
      <c r="D3619" s="7"/>
    </row>
    <row r="3620" spans="2:4" x14ac:dyDescent="0.3">
      <c r="B3620" s="7"/>
      <c r="C3620" s="7"/>
      <c r="D3620" s="7"/>
    </row>
    <row r="3621" spans="2:4" x14ac:dyDescent="0.3">
      <c r="B3621" s="7"/>
      <c r="C3621" s="7"/>
      <c r="D3621" s="7"/>
    </row>
    <row r="3622" spans="2:4" x14ac:dyDescent="0.3">
      <c r="B3622" s="7"/>
      <c r="C3622" s="7"/>
      <c r="D3622" s="7"/>
    </row>
    <row r="3623" spans="2:4" x14ac:dyDescent="0.3">
      <c r="B3623" s="7"/>
      <c r="C3623" s="7"/>
      <c r="D3623" s="7"/>
    </row>
    <row r="3624" spans="2:4" x14ac:dyDescent="0.3">
      <c r="B3624" s="7"/>
      <c r="C3624" s="7"/>
      <c r="D3624" s="7"/>
    </row>
    <row r="3625" spans="2:4" x14ac:dyDescent="0.3">
      <c r="B3625" s="7"/>
      <c r="C3625" s="7"/>
      <c r="D3625" s="7"/>
    </row>
    <row r="3626" spans="2:4" x14ac:dyDescent="0.3">
      <c r="B3626" s="7"/>
      <c r="C3626" s="7"/>
      <c r="D3626" s="7"/>
    </row>
    <row r="3627" spans="2:4" x14ac:dyDescent="0.3">
      <c r="B3627" s="7"/>
      <c r="C3627" s="7"/>
      <c r="D3627" s="7"/>
    </row>
    <row r="3628" spans="2:4" x14ac:dyDescent="0.3">
      <c r="B3628" s="7"/>
      <c r="C3628" s="7"/>
      <c r="D3628" s="7"/>
    </row>
    <row r="3629" spans="2:4" x14ac:dyDescent="0.3">
      <c r="B3629" s="7"/>
      <c r="C3629" s="7"/>
      <c r="D3629" s="7"/>
    </row>
    <row r="3630" spans="2:4" x14ac:dyDescent="0.3">
      <c r="B3630" s="7"/>
      <c r="C3630" s="7"/>
      <c r="D3630" s="7"/>
    </row>
    <row r="3631" spans="2:4" x14ac:dyDescent="0.3">
      <c r="B3631" s="7"/>
      <c r="C3631" s="7"/>
      <c r="D3631" s="7"/>
    </row>
    <row r="3632" spans="2:4" x14ac:dyDescent="0.3">
      <c r="B3632" s="7"/>
      <c r="C3632" s="7"/>
      <c r="D3632" s="7"/>
    </row>
    <row r="3633" spans="2:4" x14ac:dyDescent="0.3">
      <c r="B3633" s="7"/>
      <c r="C3633" s="7"/>
      <c r="D3633" s="7"/>
    </row>
    <row r="3634" spans="2:4" x14ac:dyDescent="0.3">
      <c r="B3634" s="7"/>
      <c r="C3634" s="7"/>
      <c r="D3634" s="7"/>
    </row>
    <row r="3635" spans="2:4" x14ac:dyDescent="0.3">
      <c r="B3635" s="7"/>
      <c r="C3635" s="7"/>
      <c r="D3635" s="7"/>
    </row>
    <row r="3636" spans="2:4" x14ac:dyDescent="0.3">
      <c r="B3636" s="7"/>
      <c r="C3636" s="7"/>
      <c r="D3636" s="7"/>
    </row>
    <row r="3637" spans="2:4" x14ac:dyDescent="0.3">
      <c r="B3637" s="7"/>
      <c r="C3637" s="7"/>
      <c r="D3637" s="7"/>
    </row>
    <row r="3638" spans="2:4" x14ac:dyDescent="0.3">
      <c r="B3638" s="7"/>
      <c r="C3638" s="7"/>
      <c r="D3638" s="7"/>
    </row>
    <row r="3639" spans="2:4" x14ac:dyDescent="0.3">
      <c r="B3639" s="7"/>
      <c r="C3639" s="7"/>
      <c r="D3639" s="7"/>
    </row>
    <row r="3640" spans="2:4" x14ac:dyDescent="0.3">
      <c r="B3640" s="7"/>
      <c r="C3640" s="7"/>
      <c r="D3640" s="7"/>
    </row>
    <row r="3641" spans="2:4" x14ac:dyDescent="0.3">
      <c r="B3641" s="7"/>
      <c r="C3641" s="7"/>
      <c r="D3641" s="7"/>
    </row>
    <row r="3642" spans="2:4" x14ac:dyDescent="0.3">
      <c r="B3642" s="7"/>
      <c r="C3642" s="7"/>
      <c r="D3642" s="7"/>
    </row>
    <row r="3643" spans="2:4" x14ac:dyDescent="0.3">
      <c r="B3643" s="7"/>
      <c r="C3643" s="7"/>
      <c r="D3643" s="7"/>
    </row>
    <row r="3644" spans="2:4" x14ac:dyDescent="0.3">
      <c r="B3644" s="7"/>
      <c r="C3644" s="7"/>
      <c r="D3644" s="7"/>
    </row>
    <row r="3645" spans="2:4" x14ac:dyDescent="0.3">
      <c r="B3645" s="7"/>
      <c r="C3645" s="7"/>
      <c r="D3645" s="7"/>
    </row>
    <row r="3646" spans="2:4" x14ac:dyDescent="0.3">
      <c r="B3646" s="7"/>
      <c r="C3646" s="7"/>
      <c r="D3646" s="7"/>
    </row>
    <row r="3647" spans="2:4" x14ac:dyDescent="0.3">
      <c r="B3647" s="7"/>
      <c r="C3647" s="7"/>
      <c r="D3647" s="7"/>
    </row>
    <row r="3648" spans="2:4" x14ac:dyDescent="0.3">
      <c r="B3648" s="7"/>
      <c r="C3648" s="7"/>
      <c r="D3648" s="7"/>
    </row>
    <row r="3649" spans="2:4" x14ac:dyDescent="0.3">
      <c r="B3649" s="7"/>
      <c r="C3649" s="7"/>
      <c r="D3649" s="7"/>
    </row>
    <row r="3650" spans="2:4" x14ac:dyDescent="0.3">
      <c r="B3650" s="7"/>
      <c r="C3650" s="7"/>
      <c r="D3650" s="7"/>
    </row>
    <row r="3651" spans="2:4" x14ac:dyDescent="0.3">
      <c r="B3651" s="7"/>
      <c r="C3651" s="7"/>
      <c r="D3651" s="7"/>
    </row>
    <row r="3652" spans="2:4" x14ac:dyDescent="0.3">
      <c r="B3652" s="7"/>
      <c r="C3652" s="7"/>
      <c r="D3652" s="7"/>
    </row>
    <row r="3653" spans="2:4" x14ac:dyDescent="0.3">
      <c r="B3653" s="7"/>
      <c r="C3653" s="7"/>
      <c r="D3653" s="7"/>
    </row>
    <row r="3654" spans="2:4" x14ac:dyDescent="0.3">
      <c r="B3654" s="7"/>
      <c r="C3654" s="7"/>
      <c r="D3654" s="7"/>
    </row>
    <row r="3655" spans="2:4" x14ac:dyDescent="0.3">
      <c r="B3655" s="7"/>
      <c r="C3655" s="7"/>
      <c r="D3655" s="7"/>
    </row>
    <row r="3656" spans="2:4" x14ac:dyDescent="0.3">
      <c r="B3656" s="7"/>
      <c r="C3656" s="7"/>
      <c r="D3656" s="7"/>
    </row>
    <row r="3657" spans="2:4" x14ac:dyDescent="0.3">
      <c r="B3657" s="7"/>
      <c r="C3657" s="7"/>
      <c r="D3657" s="7"/>
    </row>
    <row r="3658" spans="2:4" x14ac:dyDescent="0.3">
      <c r="B3658" s="7"/>
      <c r="C3658" s="7"/>
      <c r="D3658" s="7"/>
    </row>
    <row r="3659" spans="2:4" x14ac:dyDescent="0.3">
      <c r="B3659" s="7"/>
      <c r="C3659" s="7"/>
      <c r="D3659" s="7"/>
    </row>
    <row r="3660" spans="2:4" x14ac:dyDescent="0.3">
      <c r="B3660" s="7"/>
      <c r="C3660" s="7"/>
      <c r="D3660" s="7"/>
    </row>
    <row r="3661" spans="2:4" x14ac:dyDescent="0.3">
      <c r="B3661" s="7"/>
      <c r="C3661" s="7"/>
      <c r="D3661" s="7"/>
    </row>
    <row r="3662" spans="2:4" x14ac:dyDescent="0.3">
      <c r="B3662" s="7"/>
      <c r="C3662" s="7"/>
      <c r="D3662" s="7"/>
    </row>
    <row r="3663" spans="2:4" x14ac:dyDescent="0.3">
      <c r="B3663" s="7"/>
      <c r="C3663" s="7"/>
      <c r="D3663" s="7"/>
    </row>
    <row r="3664" spans="2:4" x14ac:dyDescent="0.3">
      <c r="B3664" s="7"/>
      <c r="C3664" s="7"/>
      <c r="D3664" s="7"/>
    </row>
    <row r="3665" spans="2:4" x14ac:dyDescent="0.3">
      <c r="B3665" s="7"/>
      <c r="C3665" s="7"/>
      <c r="D3665" s="7"/>
    </row>
    <row r="3666" spans="2:4" x14ac:dyDescent="0.3">
      <c r="B3666" s="7"/>
      <c r="C3666" s="7"/>
      <c r="D3666" s="7"/>
    </row>
    <row r="3667" spans="2:4" x14ac:dyDescent="0.3">
      <c r="B3667" s="7"/>
      <c r="C3667" s="7"/>
      <c r="D3667" s="7"/>
    </row>
    <row r="3668" spans="2:4" x14ac:dyDescent="0.3">
      <c r="B3668" s="7"/>
      <c r="C3668" s="7"/>
      <c r="D3668" s="7"/>
    </row>
    <row r="3669" spans="2:4" x14ac:dyDescent="0.3">
      <c r="B3669" s="7"/>
      <c r="C3669" s="7"/>
      <c r="D3669" s="7"/>
    </row>
    <row r="3670" spans="2:4" x14ac:dyDescent="0.3">
      <c r="B3670" s="7"/>
      <c r="C3670" s="7"/>
      <c r="D3670" s="7"/>
    </row>
    <row r="3671" spans="2:4" x14ac:dyDescent="0.3">
      <c r="B3671" s="7"/>
      <c r="C3671" s="7"/>
      <c r="D3671" s="7"/>
    </row>
    <row r="3672" spans="2:4" x14ac:dyDescent="0.3">
      <c r="B3672" s="7"/>
      <c r="C3672" s="7"/>
      <c r="D3672" s="7"/>
    </row>
    <row r="3673" spans="2:4" x14ac:dyDescent="0.3">
      <c r="B3673" s="7"/>
      <c r="C3673" s="7"/>
      <c r="D3673" s="7"/>
    </row>
    <row r="3674" spans="2:4" x14ac:dyDescent="0.3">
      <c r="B3674" s="7"/>
      <c r="C3674" s="7"/>
      <c r="D3674" s="7"/>
    </row>
    <row r="3675" spans="2:4" x14ac:dyDescent="0.3">
      <c r="B3675" s="7"/>
      <c r="C3675" s="7"/>
      <c r="D3675" s="7"/>
    </row>
    <row r="3676" spans="2:4" x14ac:dyDescent="0.3">
      <c r="B3676" s="7"/>
      <c r="C3676" s="7"/>
      <c r="D3676" s="7"/>
    </row>
    <row r="3677" spans="2:4" x14ac:dyDescent="0.3">
      <c r="B3677" s="7"/>
      <c r="C3677" s="7"/>
      <c r="D3677" s="7"/>
    </row>
    <row r="3678" spans="2:4" x14ac:dyDescent="0.3">
      <c r="B3678" s="7"/>
      <c r="C3678" s="7"/>
      <c r="D3678" s="7"/>
    </row>
    <row r="3679" spans="2:4" x14ac:dyDescent="0.3">
      <c r="B3679" s="7"/>
      <c r="C3679" s="7"/>
      <c r="D3679" s="7"/>
    </row>
    <row r="3680" spans="2:4" x14ac:dyDescent="0.3">
      <c r="B3680" s="7"/>
      <c r="C3680" s="7"/>
      <c r="D3680" s="7"/>
    </row>
    <row r="3681" spans="2:4" x14ac:dyDescent="0.3">
      <c r="B3681" s="7"/>
      <c r="C3681" s="7"/>
      <c r="D3681" s="7"/>
    </row>
    <row r="3682" spans="2:4" x14ac:dyDescent="0.3">
      <c r="B3682" s="7"/>
      <c r="C3682" s="7"/>
      <c r="D3682" s="7"/>
    </row>
    <row r="3683" spans="2:4" x14ac:dyDescent="0.3">
      <c r="B3683" s="7"/>
      <c r="C3683" s="7"/>
      <c r="D3683" s="7"/>
    </row>
    <row r="3684" spans="2:4" x14ac:dyDescent="0.3">
      <c r="B3684" s="7"/>
      <c r="C3684" s="7"/>
      <c r="D3684" s="7"/>
    </row>
    <row r="3685" spans="2:4" x14ac:dyDescent="0.3">
      <c r="B3685" s="7"/>
      <c r="C3685" s="7"/>
      <c r="D3685" s="7"/>
    </row>
    <row r="3686" spans="2:4" x14ac:dyDescent="0.3">
      <c r="B3686" s="7"/>
      <c r="C3686" s="7"/>
      <c r="D3686" s="7"/>
    </row>
    <row r="3687" spans="2:4" x14ac:dyDescent="0.3">
      <c r="B3687" s="7"/>
      <c r="C3687" s="7"/>
      <c r="D3687" s="7"/>
    </row>
    <row r="3688" spans="2:4" x14ac:dyDescent="0.3">
      <c r="B3688" s="7"/>
      <c r="C3688" s="7"/>
      <c r="D3688" s="7"/>
    </row>
    <row r="3689" spans="2:4" x14ac:dyDescent="0.3">
      <c r="B3689" s="7"/>
      <c r="C3689" s="7"/>
      <c r="D3689" s="7"/>
    </row>
    <row r="3690" spans="2:4" x14ac:dyDescent="0.3">
      <c r="B3690" s="7"/>
      <c r="C3690" s="7"/>
      <c r="D3690" s="7"/>
    </row>
    <row r="3691" spans="2:4" x14ac:dyDescent="0.3">
      <c r="B3691" s="7"/>
      <c r="C3691" s="7"/>
      <c r="D3691" s="7"/>
    </row>
    <row r="3692" spans="2:4" x14ac:dyDescent="0.3">
      <c r="B3692" s="7"/>
      <c r="C3692" s="7"/>
      <c r="D3692" s="7"/>
    </row>
    <row r="3693" spans="2:4" x14ac:dyDescent="0.3">
      <c r="B3693" s="7"/>
      <c r="C3693" s="7"/>
      <c r="D3693" s="7"/>
    </row>
    <row r="3694" spans="2:4" x14ac:dyDescent="0.3">
      <c r="B3694" s="7"/>
      <c r="C3694" s="7"/>
      <c r="D3694" s="7"/>
    </row>
    <row r="3695" spans="2:4" x14ac:dyDescent="0.3">
      <c r="B3695" s="7"/>
      <c r="C3695" s="7"/>
      <c r="D3695" s="7"/>
    </row>
    <row r="3696" spans="2:4" x14ac:dyDescent="0.3">
      <c r="B3696" s="7"/>
      <c r="C3696" s="7"/>
      <c r="D3696" s="7"/>
    </row>
    <row r="3697" spans="2:4" x14ac:dyDescent="0.3">
      <c r="B3697" s="7"/>
      <c r="C3697" s="7"/>
      <c r="D3697" s="7"/>
    </row>
    <row r="3698" spans="2:4" x14ac:dyDescent="0.3">
      <c r="B3698" s="7"/>
      <c r="C3698" s="7"/>
      <c r="D3698" s="7"/>
    </row>
    <row r="3699" spans="2:4" x14ac:dyDescent="0.3">
      <c r="B3699" s="7"/>
      <c r="C3699" s="7"/>
      <c r="D3699" s="7"/>
    </row>
    <row r="3700" spans="2:4" x14ac:dyDescent="0.3">
      <c r="B3700" s="7"/>
      <c r="C3700" s="7"/>
      <c r="D3700" s="7"/>
    </row>
    <row r="3701" spans="2:4" x14ac:dyDescent="0.3">
      <c r="B3701" s="7"/>
      <c r="C3701" s="7"/>
      <c r="D3701" s="7"/>
    </row>
    <row r="3702" spans="2:4" x14ac:dyDescent="0.3">
      <c r="B3702" s="7"/>
      <c r="C3702" s="7"/>
      <c r="D3702" s="7"/>
    </row>
    <row r="3703" spans="2:4" x14ac:dyDescent="0.3">
      <c r="B3703" s="7"/>
      <c r="C3703" s="7"/>
      <c r="D3703" s="7"/>
    </row>
    <row r="3704" spans="2:4" x14ac:dyDescent="0.3">
      <c r="B3704" s="7"/>
      <c r="C3704" s="7"/>
      <c r="D3704" s="7"/>
    </row>
    <row r="3705" spans="2:4" x14ac:dyDescent="0.3">
      <c r="B3705" s="7"/>
      <c r="C3705" s="7"/>
      <c r="D3705" s="7"/>
    </row>
    <row r="3706" spans="2:4" x14ac:dyDescent="0.3">
      <c r="B3706" s="7"/>
      <c r="C3706" s="7"/>
      <c r="D3706" s="7"/>
    </row>
    <row r="3707" spans="2:4" x14ac:dyDescent="0.3">
      <c r="B3707" s="7"/>
      <c r="C3707" s="7"/>
      <c r="D3707" s="7"/>
    </row>
    <row r="3708" spans="2:4" x14ac:dyDescent="0.3">
      <c r="B3708" s="7"/>
      <c r="C3708" s="7"/>
      <c r="D3708" s="7"/>
    </row>
    <row r="3709" spans="2:4" x14ac:dyDescent="0.3">
      <c r="B3709" s="7"/>
      <c r="C3709" s="7"/>
      <c r="D3709" s="7"/>
    </row>
    <row r="3710" spans="2:4" x14ac:dyDescent="0.3">
      <c r="B3710" s="7"/>
      <c r="C3710" s="7"/>
      <c r="D3710" s="7"/>
    </row>
    <row r="3711" spans="2:4" x14ac:dyDescent="0.3">
      <c r="B3711" s="7"/>
      <c r="C3711" s="7"/>
      <c r="D3711" s="7"/>
    </row>
    <row r="3712" spans="2:4" x14ac:dyDescent="0.3">
      <c r="B3712" s="7"/>
      <c r="C3712" s="7"/>
      <c r="D3712" s="7"/>
    </row>
    <row r="3713" spans="2:4" x14ac:dyDescent="0.3">
      <c r="B3713" s="7"/>
      <c r="C3713" s="7"/>
      <c r="D3713" s="7"/>
    </row>
    <row r="3714" spans="2:4" x14ac:dyDescent="0.3">
      <c r="B3714" s="7"/>
      <c r="C3714" s="7"/>
      <c r="D3714" s="7"/>
    </row>
    <row r="3715" spans="2:4" x14ac:dyDescent="0.3">
      <c r="B3715" s="7"/>
      <c r="C3715" s="7"/>
      <c r="D3715" s="7"/>
    </row>
    <row r="3716" spans="2:4" x14ac:dyDescent="0.3">
      <c r="B3716" s="7"/>
      <c r="C3716" s="7"/>
      <c r="D3716" s="7"/>
    </row>
    <row r="3717" spans="2:4" x14ac:dyDescent="0.3">
      <c r="B3717" s="7"/>
      <c r="C3717" s="7"/>
      <c r="D3717" s="7"/>
    </row>
    <row r="3718" spans="2:4" x14ac:dyDescent="0.3">
      <c r="B3718" s="7"/>
      <c r="C3718" s="7"/>
      <c r="D3718" s="7"/>
    </row>
    <row r="3719" spans="2:4" x14ac:dyDescent="0.3">
      <c r="B3719" s="7"/>
      <c r="C3719" s="7"/>
      <c r="D3719" s="7"/>
    </row>
    <row r="3720" spans="2:4" x14ac:dyDescent="0.3">
      <c r="B3720" s="7"/>
      <c r="C3720" s="7"/>
      <c r="D3720" s="7"/>
    </row>
    <row r="3721" spans="2:4" x14ac:dyDescent="0.3">
      <c r="B3721" s="7"/>
      <c r="C3721" s="7"/>
      <c r="D3721" s="7"/>
    </row>
    <row r="3722" spans="2:4" x14ac:dyDescent="0.3">
      <c r="B3722" s="7"/>
      <c r="C3722" s="7"/>
      <c r="D3722" s="7"/>
    </row>
    <row r="3723" spans="2:4" x14ac:dyDescent="0.3">
      <c r="B3723" s="7"/>
      <c r="C3723" s="7"/>
      <c r="D3723" s="7"/>
    </row>
    <row r="3724" spans="2:4" x14ac:dyDescent="0.3">
      <c r="B3724" s="7"/>
      <c r="C3724" s="7"/>
      <c r="D3724" s="7"/>
    </row>
    <row r="3725" spans="2:4" x14ac:dyDescent="0.3">
      <c r="B3725" s="7"/>
      <c r="C3725" s="7"/>
      <c r="D3725" s="7"/>
    </row>
    <row r="3726" spans="2:4" x14ac:dyDescent="0.3">
      <c r="B3726" s="7"/>
      <c r="C3726" s="7"/>
      <c r="D3726" s="7"/>
    </row>
    <row r="3727" spans="2:4" x14ac:dyDescent="0.3">
      <c r="B3727" s="7"/>
      <c r="C3727" s="7"/>
      <c r="D3727" s="7"/>
    </row>
    <row r="3728" spans="2:4" x14ac:dyDescent="0.3">
      <c r="B3728" s="7"/>
      <c r="C3728" s="7"/>
      <c r="D3728" s="7"/>
    </row>
    <row r="3729" spans="2:4" x14ac:dyDescent="0.3">
      <c r="B3729" s="7"/>
      <c r="C3729" s="7"/>
      <c r="D3729" s="7"/>
    </row>
    <row r="3730" spans="2:4" x14ac:dyDescent="0.3">
      <c r="B3730" s="7"/>
      <c r="C3730" s="7"/>
      <c r="D3730" s="7"/>
    </row>
    <row r="3731" spans="2:4" x14ac:dyDescent="0.3">
      <c r="B3731" s="7"/>
      <c r="C3731" s="7"/>
      <c r="D3731" s="7"/>
    </row>
    <row r="3732" spans="2:4" x14ac:dyDescent="0.3">
      <c r="B3732" s="7"/>
      <c r="C3732" s="7"/>
      <c r="D3732" s="7"/>
    </row>
    <row r="3733" spans="2:4" x14ac:dyDescent="0.3">
      <c r="B3733" s="7"/>
      <c r="C3733" s="7"/>
      <c r="D3733" s="7"/>
    </row>
    <row r="3734" spans="2:4" x14ac:dyDescent="0.3">
      <c r="B3734" s="7"/>
      <c r="C3734" s="7"/>
      <c r="D3734" s="7"/>
    </row>
    <row r="3735" spans="2:4" x14ac:dyDescent="0.3">
      <c r="B3735" s="7"/>
      <c r="C3735" s="7"/>
      <c r="D3735" s="7"/>
    </row>
    <row r="3736" spans="2:4" x14ac:dyDescent="0.3">
      <c r="B3736" s="7"/>
      <c r="C3736" s="7"/>
      <c r="D3736" s="7"/>
    </row>
    <row r="3737" spans="2:4" x14ac:dyDescent="0.3">
      <c r="B3737" s="7"/>
      <c r="C3737" s="7"/>
      <c r="D3737" s="7"/>
    </row>
    <row r="3738" spans="2:4" x14ac:dyDescent="0.3">
      <c r="B3738" s="7"/>
      <c r="C3738" s="7"/>
      <c r="D3738" s="7"/>
    </row>
    <row r="3739" spans="2:4" x14ac:dyDescent="0.3">
      <c r="B3739" s="7"/>
      <c r="C3739" s="7"/>
      <c r="D3739" s="7"/>
    </row>
    <row r="3740" spans="2:4" x14ac:dyDescent="0.3">
      <c r="B3740" s="7"/>
      <c r="C3740" s="7"/>
      <c r="D3740" s="7"/>
    </row>
    <row r="3741" spans="2:4" x14ac:dyDescent="0.3">
      <c r="B3741" s="7"/>
      <c r="C3741" s="7"/>
      <c r="D3741" s="7"/>
    </row>
    <row r="3742" spans="2:4" x14ac:dyDescent="0.3">
      <c r="B3742" s="7"/>
      <c r="C3742" s="7"/>
      <c r="D3742" s="7"/>
    </row>
    <row r="3743" spans="2:4" x14ac:dyDescent="0.3">
      <c r="B3743" s="7"/>
      <c r="C3743" s="7"/>
      <c r="D3743" s="7"/>
    </row>
    <row r="3744" spans="2:4" x14ac:dyDescent="0.3">
      <c r="B3744" s="7"/>
      <c r="C3744" s="7"/>
      <c r="D3744" s="7"/>
    </row>
    <row r="3745" spans="2:4" x14ac:dyDescent="0.3">
      <c r="B3745" s="7"/>
      <c r="C3745" s="7"/>
      <c r="D3745" s="7"/>
    </row>
    <row r="3746" spans="2:4" x14ac:dyDescent="0.3">
      <c r="B3746" s="7"/>
      <c r="C3746" s="7"/>
      <c r="D3746" s="7"/>
    </row>
    <row r="3747" spans="2:4" x14ac:dyDescent="0.3">
      <c r="B3747" s="7"/>
      <c r="C3747" s="7"/>
      <c r="D3747" s="7"/>
    </row>
    <row r="3748" spans="2:4" x14ac:dyDescent="0.3">
      <c r="B3748" s="7"/>
      <c r="C3748" s="7"/>
      <c r="D3748" s="7"/>
    </row>
    <row r="3749" spans="2:4" x14ac:dyDescent="0.3">
      <c r="B3749" s="7"/>
      <c r="C3749" s="7"/>
      <c r="D3749" s="7"/>
    </row>
    <row r="3750" spans="2:4" x14ac:dyDescent="0.3">
      <c r="B3750" s="7"/>
      <c r="C3750" s="7"/>
      <c r="D3750" s="7"/>
    </row>
    <row r="3751" spans="2:4" x14ac:dyDescent="0.3">
      <c r="B3751" s="7"/>
      <c r="C3751" s="7"/>
      <c r="D3751" s="7"/>
    </row>
    <row r="3752" spans="2:4" x14ac:dyDescent="0.3">
      <c r="B3752" s="7"/>
      <c r="C3752" s="7"/>
      <c r="D3752" s="7"/>
    </row>
    <row r="3753" spans="2:4" x14ac:dyDescent="0.3">
      <c r="B3753" s="7"/>
      <c r="C3753" s="7"/>
      <c r="D3753" s="7"/>
    </row>
    <row r="3754" spans="2:4" x14ac:dyDescent="0.3">
      <c r="B3754" s="7"/>
      <c r="C3754" s="7"/>
      <c r="D3754" s="7"/>
    </row>
    <row r="3755" spans="2:4" x14ac:dyDescent="0.3">
      <c r="B3755" s="7"/>
      <c r="C3755" s="7"/>
      <c r="D3755" s="7"/>
    </row>
    <row r="3756" spans="2:4" x14ac:dyDescent="0.3">
      <c r="B3756" s="7"/>
      <c r="C3756" s="7"/>
      <c r="D3756" s="7"/>
    </row>
    <row r="3757" spans="2:4" x14ac:dyDescent="0.3">
      <c r="B3757" s="7"/>
      <c r="C3757" s="7"/>
      <c r="D3757" s="7"/>
    </row>
    <row r="3758" spans="2:4" x14ac:dyDescent="0.3">
      <c r="B3758" s="7"/>
      <c r="C3758" s="7"/>
      <c r="D3758" s="7"/>
    </row>
    <row r="3759" spans="2:4" x14ac:dyDescent="0.3">
      <c r="B3759" s="7"/>
      <c r="C3759" s="7"/>
      <c r="D3759" s="7"/>
    </row>
    <row r="3760" spans="2:4" x14ac:dyDescent="0.3">
      <c r="B3760" s="7"/>
      <c r="C3760" s="7"/>
      <c r="D3760" s="7"/>
    </row>
    <row r="3761" spans="2:4" x14ac:dyDescent="0.3">
      <c r="B3761" s="7"/>
      <c r="C3761" s="7"/>
      <c r="D3761" s="7"/>
    </row>
    <row r="3762" spans="2:4" x14ac:dyDescent="0.3">
      <c r="B3762" s="7"/>
      <c r="C3762" s="7"/>
      <c r="D3762" s="7"/>
    </row>
    <row r="3763" spans="2:4" x14ac:dyDescent="0.3">
      <c r="B3763" s="7"/>
      <c r="C3763" s="7"/>
      <c r="D3763" s="7"/>
    </row>
    <row r="3764" spans="2:4" x14ac:dyDescent="0.3">
      <c r="B3764" s="7"/>
      <c r="C3764" s="7"/>
      <c r="D3764" s="7"/>
    </row>
    <row r="3765" spans="2:4" x14ac:dyDescent="0.3">
      <c r="B3765" s="7"/>
      <c r="C3765" s="7"/>
      <c r="D3765" s="7"/>
    </row>
    <row r="3766" spans="2:4" x14ac:dyDescent="0.3">
      <c r="B3766" s="7"/>
      <c r="C3766" s="7"/>
      <c r="D3766" s="7"/>
    </row>
    <row r="3767" spans="2:4" x14ac:dyDescent="0.3">
      <c r="B3767" s="7"/>
      <c r="C3767" s="7"/>
      <c r="D3767" s="7"/>
    </row>
    <row r="3768" spans="2:4" x14ac:dyDescent="0.3">
      <c r="B3768" s="7"/>
      <c r="C3768" s="7"/>
      <c r="D3768" s="7"/>
    </row>
    <row r="3769" spans="2:4" x14ac:dyDescent="0.3">
      <c r="B3769" s="7"/>
      <c r="C3769" s="7"/>
      <c r="D3769" s="7"/>
    </row>
    <row r="3770" spans="2:4" x14ac:dyDescent="0.3">
      <c r="B3770" s="7"/>
      <c r="C3770" s="7"/>
      <c r="D3770" s="7"/>
    </row>
    <row r="3771" spans="2:4" x14ac:dyDescent="0.3">
      <c r="B3771" s="7"/>
      <c r="C3771" s="7"/>
      <c r="D3771" s="7"/>
    </row>
    <row r="3772" spans="2:4" x14ac:dyDescent="0.3">
      <c r="B3772" s="7"/>
      <c r="C3772" s="7"/>
      <c r="D3772" s="7"/>
    </row>
    <row r="3773" spans="2:4" x14ac:dyDescent="0.3">
      <c r="B3773" s="7"/>
      <c r="C3773" s="7"/>
      <c r="D3773" s="7"/>
    </row>
    <row r="3774" spans="2:4" x14ac:dyDescent="0.3">
      <c r="B3774" s="7"/>
      <c r="C3774" s="7"/>
      <c r="D3774" s="7"/>
    </row>
    <row r="3775" spans="2:4" x14ac:dyDescent="0.3">
      <c r="B3775" s="7"/>
      <c r="C3775" s="7"/>
      <c r="D3775" s="7"/>
    </row>
    <row r="3776" spans="2:4" x14ac:dyDescent="0.3">
      <c r="B3776" s="7"/>
      <c r="C3776" s="7"/>
      <c r="D3776" s="7"/>
    </row>
    <row r="3777" spans="2:4" x14ac:dyDescent="0.3">
      <c r="B3777" s="7"/>
      <c r="C3777" s="7"/>
      <c r="D3777" s="7"/>
    </row>
    <row r="3778" spans="2:4" x14ac:dyDescent="0.3">
      <c r="B3778" s="7"/>
      <c r="C3778" s="7"/>
      <c r="D3778" s="7"/>
    </row>
    <row r="3779" spans="2:4" x14ac:dyDescent="0.3">
      <c r="B3779" s="7"/>
      <c r="C3779" s="7"/>
      <c r="D3779" s="7"/>
    </row>
    <row r="3780" spans="2:4" x14ac:dyDescent="0.3">
      <c r="B3780" s="7"/>
      <c r="C3780" s="7"/>
      <c r="D3780" s="7"/>
    </row>
    <row r="3781" spans="2:4" x14ac:dyDescent="0.3">
      <c r="B3781" s="7"/>
      <c r="C3781" s="7"/>
      <c r="D3781" s="7"/>
    </row>
    <row r="3782" spans="2:4" x14ac:dyDescent="0.3">
      <c r="B3782" s="7"/>
      <c r="C3782" s="7"/>
      <c r="D3782" s="7"/>
    </row>
    <row r="3783" spans="2:4" x14ac:dyDescent="0.3">
      <c r="B3783" s="7"/>
      <c r="C3783" s="7"/>
      <c r="D3783" s="7"/>
    </row>
    <row r="3784" spans="2:4" x14ac:dyDescent="0.3">
      <c r="B3784" s="7"/>
      <c r="C3784" s="7"/>
      <c r="D3784" s="7"/>
    </row>
    <row r="3785" spans="2:4" x14ac:dyDescent="0.3">
      <c r="B3785" s="7"/>
      <c r="C3785" s="7"/>
      <c r="D3785" s="7"/>
    </row>
    <row r="3786" spans="2:4" x14ac:dyDescent="0.3">
      <c r="B3786" s="7"/>
      <c r="C3786" s="7"/>
      <c r="D3786" s="7"/>
    </row>
    <row r="3787" spans="2:4" x14ac:dyDescent="0.3">
      <c r="B3787" s="7"/>
      <c r="C3787" s="7"/>
      <c r="D3787" s="7"/>
    </row>
    <row r="3788" spans="2:4" x14ac:dyDescent="0.3">
      <c r="B3788" s="7"/>
      <c r="C3788" s="7"/>
      <c r="D3788" s="7"/>
    </row>
    <row r="3789" spans="2:4" x14ac:dyDescent="0.3">
      <c r="B3789" s="7"/>
      <c r="C3789" s="7"/>
      <c r="D3789" s="7"/>
    </row>
    <row r="3790" spans="2:4" x14ac:dyDescent="0.3">
      <c r="B3790" s="7"/>
      <c r="C3790" s="7"/>
      <c r="D3790" s="7"/>
    </row>
    <row r="3791" spans="2:4" x14ac:dyDescent="0.3">
      <c r="B3791" s="7"/>
      <c r="C3791" s="7"/>
      <c r="D3791" s="7"/>
    </row>
    <row r="3792" spans="2:4" x14ac:dyDescent="0.3">
      <c r="B3792" s="7"/>
      <c r="C3792" s="7"/>
      <c r="D3792" s="7"/>
    </row>
    <row r="3793" spans="2:4" x14ac:dyDescent="0.3">
      <c r="B3793" s="7"/>
      <c r="C3793" s="7"/>
      <c r="D3793" s="7"/>
    </row>
    <row r="3794" spans="2:4" x14ac:dyDescent="0.3">
      <c r="B3794" s="7"/>
      <c r="C3794" s="7"/>
      <c r="D3794" s="7"/>
    </row>
    <row r="3795" spans="2:4" x14ac:dyDescent="0.3">
      <c r="B3795" s="7"/>
      <c r="C3795" s="7"/>
      <c r="D3795" s="7"/>
    </row>
    <row r="3796" spans="2:4" x14ac:dyDescent="0.3">
      <c r="B3796" s="7"/>
      <c r="C3796" s="7"/>
      <c r="D3796" s="7"/>
    </row>
    <row r="3797" spans="2:4" x14ac:dyDescent="0.3">
      <c r="B3797" s="7"/>
      <c r="C3797" s="7"/>
      <c r="D3797" s="7"/>
    </row>
    <row r="3798" spans="2:4" x14ac:dyDescent="0.3">
      <c r="B3798" s="7"/>
      <c r="C3798" s="7"/>
      <c r="D3798" s="7"/>
    </row>
    <row r="3799" spans="2:4" x14ac:dyDescent="0.3">
      <c r="B3799" s="7"/>
      <c r="C3799" s="7"/>
      <c r="D3799" s="7"/>
    </row>
    <row r="3800" spans="2:4" x14ac:dyDescent="0.3">
      <c r="B3800" s="7"/>
      <c r="C3800" s="7"/>
      <c r="D3800" s="7"/>
    </row>
    <row r="3801" spans="2:4" x14ac:dyDescent="0.3">
      <c r="B3801" s="7"/>
      <c r="C3801" s="7"/>
      <c r="D3801" s="7"/>
    </row>
    <row r="3802" spans="2:4" x14ac:dyDescent="0.3">
      <c r="B3802" s="7"/>
      <c r="C3802" s="7"/>
      <c r="D3802" s="7"/>
    </row>
    <row r="3803" spans="2:4" x14ac:dyDescent="0.3">
      <c r="B3803" s="7"/>
      <c r="C3803" s="7"/>
      <c r="D3803" s="7"/>
    </row>
    <row r="3804" spans="2:4" x14ac:dyDescent="0.3">
      <c r="B3804" s="7"/>
      <c r="C3804" s="7"/>
      <c r="D3804" s="7"/>
    </row>
    <row r="3805" spans="2:4" x14ac:dyDescent="0.3">
      <c r="B3805" s="7"/>
      <c r="C3805" s="7"/>
      <c r="D3805" s="7"/>
    </row>
    <row r="3806" spans="2:4" x14ac:dyDescent="0.3">
      <c r="B3806" s="7"/>
      <c r="C3806" s="7"/>
      <c r="D3806" s="7"/>
    </row>
    <row r="3807" spans="2:4" x14ac:dyDescent="0.3">
      <c r="B3807" s="7"/>
      <c r="C3807" s="7"/>
      <c r="D3807" s="7"/>
    </row>
    <row r="3808" spans="2:4" x14ac:dyDescent="0.3">
      <c r="B3808" s="7"/>
      <c r="C3808" s="7"/>
      <c r="D3808" s="7"/>
    </row>
    <row r="3809" spans="2:4" x14ac:dyDescent="0.3">
      <c r="B3809" s="7"/>
      <c r="C3809" s="7"/>
      <c r="D3809" s="7"/>
    </row>
    <row r="3810" spans="2:4" x14ac:dyDescent="0.3">
      <c r="B3810" s="7"/>
      <c r="C3810" s="7"/>
      <c r="D3810" s="7"/>
    </row>
    <row r="3811" spans="2:4" x14ac:dyDescent="0.3">
      <c r="B3811" s="7"/>
      <c r="C3811" s="7"/>
      <c r="D3811" s="7"/>
    </row>
    <row r="3812" spans="2:4" x14ac:dyDescent="0.3">
      <c r="B3812" s="7"/>
      <c r="C3812" s="7"/>
      <c r="D3812" s="7"/>
    </row>
    <row r="3813" spans="2:4" x14ac:dyDescent="0.3">
      <c r="B3813" s="7"/>
      <c r="C3813" s="7"/>
      <c r="D3813" s="7"/>
    </row>
    <row r="3814" spans="2:4" x14ac:dyDescent="0.3">
      <c r="B3814" s="7"/>
      <c r="C3814" s="7"/>
      <c r="D3814" s="7"/>
    </row>
    <row r="3815" spans="2:4" x14ac:dyDescent="0.3">
      <c r="B3815" s="7"/>
      <c r="C3815" s="7"/>
      <c r="D3815" s="7"/>
    </row>
    <row r="3816" spans="2:4" x14ac:dyDescent="0.3">
      <c r="B3816" s="7"/>
      <c r="C3816" s="7"/>
      <c r="D3816" s="7"/>
    </row>
    <row r="3817" spans="2:4" x14ac:dyDescent="0.3">
      <c r="B3817" s="7"/>
      <c r="C3817" s="7"/>
      <c r="D3817" s="7"/>
    </row>
    <row r="3818" spans="2:4" x14ac:dyDescent="0.3">
      <c r="B3818" s="7"/>
      <c r="C3818" s="7"/>
      <c r="D3818" s="7"/>
    </row>
    <row r="3819" spans="2:4" x14ac:dyDescent="0.3">
      <c r="B3819" s="7"/>
      <c r="C3819" s="7"/>
      <c r="D3819" s="7"/>
    </row>
    <row r="3820" spans="2:4" x14ac:dyDescent="0.3">
      <c r="B3820" s="7"/>
      <c r="C3820" s="7"/>
      <c r="D3820" s="7"/>
    </row>
    <row r="3821" spans="2:4" x14ac:dyDescent="0.3">
      <c r="B3821" s="7"/>
      <c r="C3821" s="7"/>
      <c r="D3821" s="7"/>
    </row>
    <row r="3822" spans="2:4" x14ac:dyDescent="0.3">
      <c r="B3822" s="7"/>
      <c r="C3822" s="7"/>
      <c r="D3822" s="7"/>
    </row>
    <row r="3823" spans="2:4" x14ac:dyDescent="0.3">
      <c r="B3823" s="7"/>
      <c r="C3823" s="7"/>
      <c r="D3823" s="7"/>
    </row>
    <row r="3824" spans="2:4" x14ac:dyDescent="0.3">
      <c r="B3824" s="7"/>
      <c r="C3824" s="7"/>
      <c r="D3824" s="7"/>
    </row>
    <row r="3825" spans="2:4" x14ac:dyDescent="0.3">
      <c r="B3825" s="7"/>
      <c r="C3825" s="7"/>
      <c r="D3825" s="7"/>
    </row>
    <row r="3826" spans="2:4" x14ac:dyDescent="0.3">
      <c r="B3826" s="7"/>
      <c r="C3826" s="7"/>
      <c r="D3826" s="7"/>
    </row>
    <row r="3827" spans="2:4" x14ac:dyDescent="0.3">
      <c r="B3827" s="7"/>
      <c r="C3827" s="7"/>
      <c r="D3827" s="7"/>
    </row>
    <row r="3828" spans="2:4" x14ac:dyDescent="0.3">
      <c r="B3828" s="7"/>
      <c r="C3828" s="7"/>
      <c r="D3828" s="7"/>
    </row>
    <row r="3829" spans="2:4" x14ac:dyDescent="0.3">
      <c r="B3829" s="7"/>
      <c r="C3829" s="7"/>
      <c r="D3829" s="7"/>
    </row>
    <row r="3830" spans="2:4" x14ac:dyDescent="0.3">
      <c r="B3830" s="7"/>
      <c r="C3830" s="7"/>
      <c r="D3830" s="7"/>
    </row>
    <row r="3831" spans="2:4" x14ac:dyDescent="0.3">
      <c r="B3831" s="7"/>
      <c r="C3831" s="7"/>
      <c r="D3831" s="7"/>
    </row>
    <row r="3832" spans="2:4" x14ac:dyDescent="0.3">
      <c r="B3832" s="7"/>
      <c r="C3832" s="7"/>
      <c r="D3832" s="7"/>
    </row>
    <row r="3833" spans="2:4" x14ac:dyDescent="0.3">
      <c r="B3833" s="7"/>
      <c r="C3833" s="7"/>
      <c r="D3833" s="7"/>
    </row>
    <row r="3834" spans="2:4" x14ac:dyDescent="0.3">
      <c r="B3834" s="7"/>
      <c r="C3834" s="7"/>
      <c r="D3834" s="7"/>
    </row>
    <row r="3835" spans="2:4" x14ac:dyDescent="0.3">
      <c r="B3835" s="7"/>
      <c r="C3835" s="7"/>
      <c r="D3835" s="7"/>
    </row>
    <row r="3836" spans="2:4" x14ac:dyDescent="0.3">
      <c r="B3836" s="7"/>
      <c r="C3836" s="7"/>
      <c r="D3836" s="7"/>
    </row>
    <row r="3837" spans="2:4" x14ac:dyDescent="0.3">
      <c r="B3837" s="7"/>
      <c r="C3837" s="7"/>
      <c r="D3837" s="7"/>
    </row>
    <row r="3838" spans="2:4" x14ac:dyDescent="0.3">
      <c r="B3838" s="7"/>
      <c r="C3838" s="7"/>
      <c r="D3838" s="7"/>
    </row>
    <row r="3839" spans="2:4" x14ac:dyDescent="0.3">
      <c r="B3839" s="7"/>
      <c r="C3839" s="7"/>
      <c r="D3839" s="7"/>
    </row>
    <row r="3840" spans="2:4" x14ac:dyDescent="0.3">
      <c r="B3840" s="7"/>
      <c r="C3840" s="7"/>
      <c r="D3840" s="7"/>
    </row>
    <row r="3841" spans="2:4" x14ac:dyDescent="0.3">
      <c r="B3841" s="7"/>
      <c r="C3841" s="7"/>
      <c r="D3841" s="7"/>
    </row>
    <row r="3842" spans="2:4" x14ac:dyDescent="0.3">
      <c r="B3842" s="7"/>
      <c r="C3842" s="7"/>
      <c r="D3842" s="7"/>
    </row>
    <row r="3843" spans="2:4" x14ac:dyDescent="0.3">
      <c r="B3843" s="7"/>
      <c r="C3843" s="7"/>
      <c r="D3843" s="7"/>
    </row>
    <row r="3844" spans="2:4" x14ac:dyDescent="0.3">
      <c r="B3844" s="7"/>
      <c r="C3844" s="7"/>
      <c r="D3844" s="7"/>
    </row>
    <row r="3845" spans="2:4" x14ac:dyDescent="0.3">
      <c r="B3845" s="7"/>
      <c r="C3845" s="7"/>
      <c r="D3845" s="7"/>
    </row>
    <row r="3846" spans="2:4" x14ac:dyDescent="0.3">
      <c r="B3846" s="7"/>
      <c r="C3846" s="7"/>
      <c r="D3846" s="7"/>
    </row>
    <row r="3847" spans="2:4" x14ac:dyDescent="0.3">
      <c r="B3847" s="7"/>
      <c r="C3847" s="7"/>
      <c r="D3847" s="7"/>
    </row>
    <row r="3848" spans="2:4" x14ac:dyDescent="0.3">
      <c r="B3848" s="7"/>
      <c r="C3848" s="7"/>
      <c r="D3848" s="7"/>
    </row>
    <row r="3849" spans="2:4" x14ac:dyDescent="0.3">
      <c r="B3849" s="7"/>
      <c r="C3849" s="7"/>
      <c r="D3849" s="7"/>
    </row>
    <row r="3850" spans="2:4" x14ac:dyDescent="0.3">
      <c r="B3850" s="7"/>
      <c r="C3850" s="7"/>
      <c r="D3850" s="7"/>
    </row>
    <row r="3851" spans="2:4" x14ac:dyDescent="0.3">
      <c r="B3851" s="7"/>
      <c r="C3851" s="7"/>
      <c r="D3851" s="7"/>
    </row>
    <row r="3852" spans="2:4" x14ac:dyDescent="0.3">
      <c r="B3852" s="7"/>
      <c r="C3852" s="7"/>
      <c r="D3852" s="7"/>
    </row>
    <row r="3853" spans="2:4" x14ac:dyDescent="0.3">
      <c r="B3853" s="7"/>
      <c r="C3853" s="7"/>
      <c r="D3853" s="7"/>
    </row>
    <row r="3854" spans="2:4" x14ac:dyDescent="0.3">
      <c r="B3854" s="7"/>
      <c r="C3854" s="7"/>
      <c r="D3854" s="7"/>
    </row>
    <row r="3855" spans="2:4" x14ac:dyDescent="0.3">
      <c r="B3855" s="7"/>
      <c r="C3855" s="7"/>
      <c r="D3855" s="7"/>
    </row>
    <row r="3856" spans="2:4" x14ac:dyDescent="0.3">
      <c r="B3856" s="7"/>
      <c r="C3856" s="7"/>
      <c r="D3856" s="7"/>
    </row>
    <row r="3857" spans="2:4" x14ac:dyDescent="0.3">
      <c r="B3857" s="7"/>
      <c r="C3857" s="7"/>
      <c r="D3857" s="7"/>
    </row>
    <row r="3858" spans="2:4" x14ac:dyDescent="0.3">
      <c r="B3858" s="7"/>
      <c r="C3858" s="7"/>
      <c r="D3858" s="7"/>
    </row>
    <row r="3859" spans="2:4" x14ac:dyDescent="0.3">
      <c r="B3859" s="7"/>
      <c r="C3859" s="7"/>
      <c r="D3859" s="7"/>
    </row>
    <row r="3860" spans="2:4" x14ac:dyDescent="0.3">
      <c r="B3860" s="7"/>
      <c r="C3860" s="7"/>
      <c r="D3860" s="7"/>
    </row>
    <row r="3861" spans="2:4" x14ac:dyDescent="0.3">
      <c r="B3861" s="7"/>
      <c r="C3861" s="7"/>
      <c r="D3861" s="7"/>
    </row>
    <row r="3862" spans="2:4" x14ac:dyDescent="0.3">
      <c r="B3862" s="7"/>
      <c r="C3862" s="7"/>
      <c r="D3862" s="7"/>
    </row>
    <row r="3863" spans="2:4" x14ac:dyDescent="0.3">
      <c r="B3863" s="7"/>
      <c r="C3863" s="7"/>
      <c r="D3863" s="7"/>
    </row>
    <row r="3864" spans="2:4" x14ac:dyDescent="0.3">
      <c r="B3864" s="7"/>
      <c r="C3864" s="7"/>
      <c r="D3864" s="7"/>
    </row>
    <row r="3865" spans="2:4" x14ac:dyDescent="0.3">
      <c r="B3865" s="7"/>
      <c r="C3865" s="7"/>
      <c r="D3865" s="7"/>
    </row>
    <row r="3866" spans="2:4" x14ac:dyDescent="0.3">
      <c r="B3866" s="7"/>
      <c r="C3866" s="7"/>
      <c r="D3866" s="7"/>
    </row>
    <row r="3867" spans="2:4" x14ac:dyDescent="0.3">
      <c r="B3867" s="7"/>
      <c r="C3867" s="7"/>
      <c r="D3867" s="7"/>
    </row>
    <row r="3868" spans="2:4" x14ac:dyDescent="0.3">
      <c r="B3868" s="7"/>
      <c r="C3868" s="7"/>
      <c r="D3868" s="7"/>
    </row>
    <row r="3869" spans="2:4" x14ac:dyDescent="0.3">
      <c r="B3869" s="7"/>
      <c r="C3869" s="7"/>
      <c r="D3869" s="7"/>
    </row>
    <row r="3870" spans="2:4" x14ac:dyDescent="0.3">
      <c r="B3870" s="7"/>
      <c r="C3870" s="7"/>
      <c r="D3870" s="7"/>
    </row>
    <row r="3871" spans="2:4" x14ac:dyDescent="0.3">
      <c r="B3871" s="7"/>
      <c r="C3871" s="7"/>
      <c r="D3871" s="7"/>
    </row>
    <row r="3872" spans="2:4" x14ac:dyDescent="0.3">
      <c r="B3872" s="7"/>
      <c r="C3872" s="7"/>
      <c r="D3872" s="7"/>
    </row>
    <row r="3873" spans="2:4" x14ac:dyDescent="0.3">
      <c r="B3873" s="7"/>
      <c r="C3873" s="7"/>
      <c r="D3873" s="7"/>
    </row>
    <row r="3874" spans="2:4" x14ac:dyDescent="0.3">
      <c r="B3874" s="7"/>
      <c r="C3874" s="7"/>
      <c r="D3874" s="7"/>
    </row>
    <row r="3875" spans="2:4" x14ac:dyDescent="0.3">
      <c r="B3875" s="7"/>
      <c r="C3875" s="7"/>
      <c r="D3875" s="7"/>
    </row>
    <row r="3876" spans="2:4" x14ac:dyDescent="0.3">
      <c r="B3876" s="7"/>
      <c r="C3876" s="7"/>
      <c r="D3876" s="7"/>
    </row>
    <row r="3877" spans="2:4" x14ac:dyDescent="0.3">
      <c r="B3877" s="7"/>
      <c r="C3877" s="7"/>
      <c r="D3877" s="7"/>
    </row>
    <row r="3878" spans="2:4" x14ac:dyDescent="0.3">
      <c r="B3878" s="7"/>
      <c r="C3878" s="7"/>
      <c r="D3878" s="7"/>
    </row>
    <row r="3879" spans="2:4" x14ac:dyDescent="0.3">
      <c r="B3879" s="7"/>
      <c r="C3879" s="7"/>
      <c r="D3879" s="7"/>
    </row>
    <row r="3880" spans="2:4" x14ac:dyDescent="0.3">
      <c r="B3880" s="7"/>
      <c r="C3880" s="7"/>
      <c r="D3880" s="7"/>
    </row>
    <row r="3881" spans="2:4" x14ac:dyDescent="0.3">
      <c r="B3881" s="7"/>
      <c r="C3881" s="7"/>
      <c r="D3881" s="7"/>
    </row>
    <row r="3882" spans="2:4" x14ac:dyDescent="0.3">
      <c r="B3882" s="7"/>
      <c r="C3882" s="7"/>
      <c r="D3882" s="7"/>
    </row>
    <row r="3883" spans="2:4" x14ac:dyDescent="0.3">
      <c r="B3883" s="7"/>
      <c r="C3883" s="7"/>
      <c r="D3883" s="7"/>
    </row>
    <row r="3884" spans="2:4" x14ac:dyDescent="0.3">
      <c r="B3884" s="7"/>
      <c r="C3884" s="7"/>
      <c r="D3884" s="7"/>
    </row>
    <row r="3885" spans="2:4" x14ac:dyDescent="0.3">
      <c r="B3885" s="7"/>
      <c r="C3885" s="7"/>
      <c r="D3885" s="7"/>
    </row>
    <row r="3886" spans="2:4" x14ac:dyDescent="0.3">
      <c r="B3886" s="7"/>
      <c r="C3886" s="7"/>
      <c r="D3886" s="7"/>
    </row>
    <row r="3887" spans="2:4" x14ac:dyDescent="0.3">
      <c r="B3887" s="7"/>
      <c r="C3887" s="7"/>
      <c r="D3887" s="7"/>
    </row>
    <row r="3888" spans="2:4" x14ac:dyDescent="0.3">
      <c r="B3888" s="7"/>
      <c r="C3888" s="7"/>
      <c r="D3888" s="7"/>
    </row>
    <row r="3889" spans="2:4" x14ac:dyDescent="0.3">
      <c r="B3889" s="7"/>
      <c r="C3889" s="7"/>
      <c r="D3889" s="7"/>
    </row>
    <row r="3890" spans="2:4" x14ac:dyDescent="0.3">
      <c r="B3890" s="7"/>
      <c r="C3890" s="7"/>
      <c r="D3890" s="7"/>
    </row>
    <row r="3891" spans="2:4" x14ac:dyDescent="0.3">
      <c r="B3891" s="7"/>
      <c r="C3891" s="7"/>
      <c r="D3891" s="7"/>
    </row>
    <row r="3892" spans="2:4" x14ac:dyDescent="0.3">
      <c r="B3892" s="7"/>
      <c r="C3892" s="7"/>
      <c r="D3892" s="7"/>
    </row>
    <row r="3893" spans="2:4" x14ac:dyDescent="0.3">
      <c r="B3893" s="7"/>
      <c r="C3893" s="7"/>
      <c r="D3893" s="7"/>
    </row>
    <row r="3894" spans="2:4" x14ac:dyDescent="0.3">
      <c r="B3894" s="7"/>
      <c r="C3894" s="7"/>
      <c r="D3894" s="7"/>
    </row>
    <row r="3895" spans="2:4" x14ac:dyDescent="0.3">
      <c r="B3895" s="7"/>
      <c r="C3895" s="7"/>
      <c r="D3895" s="7"/>
    </row>
    <row r="3896" spans="2:4" x14ac:dyDescent="0.3">
      <c r="B3896" s="7"/>
      <c r="C3896" s="7"/>
      <c r="D3896" s="7"/>
    </row>
    <row r="3897" spans="2:4" x14ac:dyDescent="0.3">
      <c r="B3897" s="7"/>
      <c r="C3897" s="7"/>
      <c r="D3897" s="7"/>
    </row>
    <row r="3898" spans="2:4" x14ac:dyDescent="0.3">
      <c r="B3898" s="7"/>
      <c r="C3898" s="7"/>
      <c r="D3898" s="7"/>
    </row>
    <row r="3899" spans="2:4" x14ac:dyDescent="0.3">
      <c r="B3899" s="7"/>
      <c r="C3899" s="7"/>
      <c r="D3899" s="7"/>
    </row>
    <row r="3900" spans="2:4" x14ac:dyDescent="0.3">
      <c r="B3900" s="7"/>
      <c r="C3900" s="7"/>
      <c r="D3900" s="7"/>
    </row>
    <row r="3901" spans="2:4" x14ac:dyDescent="0.3">
      <c r="B3901" s="7"/>
      <c r="C3901" s="7"/>
      <c r="D3901" s="7"/>
    </row>
    <row r="3902" spans="2:4" x14ac:dyDescent="0.3">
      <c r="B3902" s="7"/>
      <c r="C3902" s="7"/>
      <c r="D3902" s="7"/>
    </row>
    <row r="3903" spans="2:4" x14ac:dyDescent="0.3">
      <c r="B3903" s="7"/>
      <c r="C3903" s="7"/>
      <c r="D3903" s="7"/>
    </row>
    <row r="3904" spans="2:4" x14ac:dyDescent="0.3">
      <c r="B3904" s="7"/>
      <c r="C3904" s="7"/>
      <c r="D3904" s="7"/>
    </row>
    <row r="3905" spans="2:4" x14ac:dyDescent="0.3">
      <c r="B3905" s="7"/>
      <c r="C3905" s="7"/>
      <c r="D3905" s="7"/>
    </row>
    <row r="3906" spans="2:4" x14ac:dyDescent="0.3">
      <c r="B3906" s="7"/>
      <c r="C3906" s="7"/>
      <c r="D3906" s="7"/>
    </row>
    <row r="3907" spans="2:4" x14ac:dyDescent="0.3">
      <c r="B3907" s="7"/>
      <c r="C3907" s="7"/>
      <c r="D3907" s="7"/>
    </row>
    <row r="3908" spans="2:4" x14ac:dyDescent="0.3">
      <c r="B3908" s="7"/>
      <c r="C3908" s="7"/>
      <c r="D3908" s="7"/>
    </row>
    <row r="3909" spans="2:4" x14ac:dyDescent="0.3">
      <c r="B3909" s="7"/>
      <c r="C3909" s="7"/>
      <c r="D3909" s="7"/>
    </row>
    <row r="3910" spans="2:4" x14ac:dyDescent="0.3">
      <c r="B3910" s="7"/>
      <c r="C3910" s="7"/>
      <c r="D3910" s="7"/>
    </row>
    <row r="3911" spans="2:4" x14ac:dyDescent="0.3">
      <c r="B3911" s="7"/>
      <c r="C3911" s="7"/>
      <c r="D3911" s="7"/>
    </row>
    <row r="3912" spans="2:4" x14ac:dyDescent="0.3">
      <c r="B3912" s="7"/>
      <c r="C3912" s="7"/>
      <c r="D3912" s="7"/>
    </row>
    <row r="3913" spans="2:4" x14ac:dyDescent="0.3">
      <c r="B3913" s="7"/>
      <c r="C3913" s="7"/>
      <c r="D3913" s="7"/>
    </row>
    <row r="3914" spans="2:4" x14ac:dyDescent="0.3">
      <c r="B3914" s="7"/>
      <c r="C3914" s="7"/>
      <c r="D3914" s="7"/>
    </row>
    <row r="3915" spans="2:4" x14ac:dyDescent="0.3">
      <c r="B3915" s="7"/>
      <c r="C3915" s="7"/>
      <c r="D3915" s="7"/>
    </row>
    <row r="3916" spans="2:4" x14ac:dyDescent="0.3">
      <c r="B3916" s="7"/>
      <c r="C3916" s="7"/>
      <c r="D3916" s="7"/>
    </row>
    <row r="3917" spans="2:4" x14ac:dyDescent="0.3">
      <c r="B3917" s="7"/>
      <c r="C3917" s="7"/>
      <c r="D3917" s="7"/>
    </row>
    <row r="3918" spans="2:4" x14ac:dyDescent="0.3">
      <c r="B3918" s="7"/>
      <c r="C3918" s="7"/>
      <c r="D3918" s="7"/>
    </row>
    <row r="3919" spans="2:4" x14ac:dyDescent="0.3">
      <c r="B3919" s="7"/>
      <c r="C3919" s="7"/>
      <c r="D3919" s="7"/>
    </row>
    <row r="3920" spans="2:4" x14ac:dyDescent="0.3">
      <c r="B3920" s="7"/>
      <c r="C3920" s="7"/>
      <c r="D3920" s="7"/>
    </row>
    <row r="3921" spans="2:4" x14ac:dyDescent="0.3">
      <c r="B3921" s="7"/>
      <c r="C3921" s="7"/>
      <c r="D3921" s="7"/>
    </row>
    <row r="3922" spans="2:4" x14ac:dyDescent="0.3">
      <c r="B3922" s="7"/>
      <c r="C3922" s="7"/>
      <c r="D3922" s="7"/>
    </row>
    <row r="3923" spans="2:4" x14ac:dyDescent="0.3">
      <c r="B3923" s="7"/>
      <c r="C3923" s="7"/>
      <c r="D3923" s="7"/>
    </row>
    <row r="3924" spans="2:4" x14ac:dyDescent="0.3">
      <c r="B3924" s="7"/>
      <c r="C3924" s="7"/>
      <c r="D3924" s="7"/>
    </row>
    <row r="3925" spans="2:4" x14ac:dyDescent="0.3">
      <c r="B3925" s="7"/>
      <c r="C3925" s="7"/>
      <c r="D3925" s="7"/>
    </row>
    <row r="3926" spans="2:4" x14ac:dyDescent="0.3">
      <c r="B3926" s="7"/>
      <c r="C3926" s="7"/>
      <c r="D3926" s="7"/>
    </row>
    <row r="3927" spans="2:4" x14ac:dyDescent="0.3">
      <c r="B3927" s="7"/>
      <c r="C3927" s="7"/>
      <c r="D3927" s="7"/>
    </row>
    <row r="3928" spans="2:4" x14ac:dyDescent="0.3">
      <c r="B3928" s="7"/>
      <c r="C3928" s="7"/>
      <c r="D3928" s="7"/>
    </row>
    <row r="3929" spans="2:4" x14ac:dyDescent="0.3">
      <c r="B3929" s="7"/>
      <c r="C3929" s="7"/>
      <c r="D3929" s="7"/>
    </row>
    <row r="3930" spans="2:4" x14ac:dyDescent="0.3">
      <c r="B3930" s="7"/>
      <c r="C3930" s="7"/>
      <c r="D3930" s="7"/>
    </row>
    <row r="3931" spans="2:4" x14ac:dyDescent="0.3">
      <c r="B3931" s="7"/>
      <c r="C3931" s="7"/>
      <c r="D3931" s="7"/>
    </row>
    <row r="3932" spans="2:4" x14ac:dyDescent="0.3">
      <c r="B3932" s="7"/>
      <c r="C3932" s="7"/>
      <c r="D3932" s="7"/>
    </row>
    <row r="3933" spans="2:4" x14ac:dyDescent="0.3">
      <c r="B3933" s="7"/>
      <c r="C3933" s="7"/>
      <c r="D3933" s="7"/>
    </row>
    <row r="3934" spans="2:4" x14ac:dyDescent="0.3">
      <c r="B3934" s="7"/>
      <c r="C3934" s="7"/>
      <c r="D3934" s="7"/>
    </row>
    <row r="3935" spans="2:4" x14ac:dyDescent="0.3">
      <c r="B3935" s="7"/>
      <c r="C3935" s="7"/>
      <c r="D3935" s="7"/>
    </row>
    <row r="3936" spans="2:4" x14ac:dyDescent="0.3">
      <c r="B3936" s="7"/>
      <c r="C3936" s="7"/>
      <c r="D3936" s="7"/>
    </row>
    <row r="3937" spans="2:4" x14ac:dyDescent="0.3">
      <c r="B3937" s="7"/>
      <c r="C3937" s="7"/>
      <c r="D3937" s="7"/>
    </row>
    <row r="3938" spans="2:4" x14ac:dyDescent="0.3">
      <c r="B3938" s="7"/>
      <c r="C3938" s="7"/>
      <c r="D3938" s="7"/>
    </row>
    <row r="3939" spans="2:4" x14ac:dyDescent="0.3">
      <c r="B3939" s="7"/>
      <c r="C3939" s="7"/>
      <c r="D3939" s="7"/>
    </row>
    <row r="3940" spans="2:4" x14ac:dyDescent="0.3">
      <c r="B3940" s="7"/>
      <c r="C3940" s="7"/>
      <c r="D3940" s="7"/>
    </row>
    <row r="3941" spans="2:4" x14ac:dyDescent="0.3">
      <c r="B3941" s="7"/>
      <c r="C3941" s="7"/>
      <c r="D3941" s="7"/>
    </row>
    <row r="3942" spans="2:4" x14ac:dyDescent="0.3">
      <c r="B3942" s="7"/>
      <c r="C3942" s="7"/>
      <c r="D3942" s="7"/>
    </row>
    <row r="3943" spans="2:4" x14ac:dyDescent="0.3">
      <c r="B3943" s="7"/>
      <c r="C3943" s="7"/>
      <c r="D3943" s="7"/>
    </row>
    <row r="3944" spans="2:4" x14ac:dyDescent="0.3">
      <c r="B3944" s="7"/>
      <c r="C3944" s="7"/>
      <c r="D3944" s="7"/>
    </row>
    <row r="3945" spans="2:4" x14ac:dyDescent="0.3">
      <c r="B3945" s="7"/>
      <c r="C3945" s="7"/>
      <c r="D3945" s="7"/>
    </row>
    <row r="3946" spans="2:4" x14ac:dyDescent="0.3">
      <c r="B3946" s="7"/>
      <c r="C3946" s="7"/>
      <c r="D3946" s="7"/>
    </row>
    <row r="3947" spans="2:4" x14ac:dyDescent="0.3">
      <c r="B3947" s="7"/>
      <c r="C3947" s="7"/>
      <c r="D3947" s="7"/>
    </row>
    <row r="3948" spans="2:4" x14ac:dyDescent="0.3">
      <c r="B3948" s="7"/>
      <c r="C3948" s="7"/>
      <c r="D3948" s="7"/>
    </row>
    <row r="3949" spans="2:4" x14ac:dyDescent="0.3">
      <c r="B3949" s="7"/>
      <c r="C3949" s="7"/>
      <c r="D3949" s="7"/>
    </row>
    <row r="3950" spans="2:4" x14ac:dyDescent="0.3">
      <c r="B3950" s="7"/>
      <c r="C3950" s="7"/>
      <c r="D3950" s="7"/>
    </row>
    <row r="3951" spans="2:4" x14ac:dyDescent="0.3">
      <c r="B3951" s="7"/>
      <c r="C3951" s="7"/>
      <c r="D3951" s="7"/>
    </row>
    <row r="3952" spans="2:4" x14ac:dyDescent="0.3">
      <c r="B3952" s="7"/>
      <c r="C3952" s="7"/>
      <c r="D3952" s="7"/>
    </row>
    <row r="3953" spans="2:4" x14ac:dyDescent="0.3">
      <c r="B3953" s="7"/>
      <c r="C3953" s="7"/>
      <c r="D3953" s="7"/>
    </row>
    <row r="3954" spans="2:4" x14ac:dyDescent="0.3">
      <c r="B3954" s="7"/>
      <c r="C3954" s="7"/>
      <c r="D3954" s="7"/>
    </row>
    <row r="3955" spans="2:4" x14ac:dyDescent="0.3">
      <c r="B3955" s="7"/>
      <c r="C3955" s="7"/>
      <c r="D3955" s="7"/>
    </row>
    <row r="3956" spans="2:4" x14ac:dyDescent="0.3">
      <c r="B3956" s="7"/>
      <c r="C3956" s="7"/>
      <c r="D3956" s="7"/>
    </row>
    <row r="3957" spans="2:4" x14ac:dyDescent="0.3">
      <c r="B3957" s="7"/>
      <c r="C3957" s="7"/>
      <c r="D3957" s="7"/>
    </row>
    <row r="3958" spans="2:4" x14ac:dyDescent="0.3">
      <c r="B3958" s="7"/>
      <c r="C3958" s="7"/>
      <c r="D3958" s="7"/>
    </row>
    <row r="3959" spans="2:4" x14ac:dyDescent="0.3">
      <c r="B3959" s="7"/>
      <c r="C3959" s="7"/>
      <c r="D3959" s="7"/>
    </row>
    <row r="3960" spans="2:4" x14ac:dyDescent="0.3">
      <c r="B3960" s="7"/>
      <c r="C3960" s="7"/>
      <c r="D3960" s="7"/>
    </row>
    <row r="3961" spans="2:4" x14ac:dyDescent="0.3">
      <c r="B3961" s="7"/>
      <c r="C3961" s="7"/>
      <c r="D3961" s="7"/>
    </row>
    <row r="3962" spans="2:4" x14ac:dyDescent="0.3">
      <c r="B3962" s="7"/>
      <c r="C3962" s="7"/>
      <c r="D3962" s="7"/>
    </row>
    <row r="3963" spans="2:4" x14ac:dyDescent="0.3">
      <c r="B3963" s="7"/>
      <c r="C3963" s="7"/>
      <c r="D3963" s="7"/>
    </row>
    <row r="3964" spans="2:4" x14ac:dyDescent="0.3">
      <c r="B3964" s="7"/>
      <c r="C3964" s="7"/>
      <c r="D3964" s="7"/>
    </row>
    <row r="3965" spans="2:4" x14ac:dyDescent="0.3">
      <c r="B3965" s="7"/>
      <c r="C3965" s="7"/>
      <c r="D3965" s="7"/>
    </row>
    <row r="3966" spans="2:4" x14ac:dyDescent="0.3">
      <c r="B3966" s="7"/>
      <c r="C3966" s="7"/>
      <c r="D3966" s="7"/>
    </row>
    <row r="3967" spans="2:4" x14ac:dyDescent="0.3">
      <c r="B3967" s="7"/>
      <c r="C3967" s="7"/>
      <c r="D3967" s="7"/>
    </row>
    <row r="3968" spans="2:4" x14ac:dyDescent="0.3">
      <c r="B3968" s="7"/>
      <c r="C3968" s="7"/>
      <c r="D3968" s="7"/>
    </row>
    <row r="3969" spans="2:4" x14ac:dyDescent="0.3">
      <c r="B3969" s="7"/>
      <c r="C3969" s="7"/>
      <c r="D3969" s="7"/>
    </row>
    <row r="3970" spans="2:4" x14ac:dyDescent="0.3">
      <c r="B3970" s="7"/>
      <c r="C3970" s="7"/>
      <c r="D3970" s="7"/>
    </row>
    <row r="3971" spans="2:4" x14ac:dyDescent="0.3">
      <c r="B3971" s="7"/>
      <c r="C3971" s="7"/>
      <c r="D3971" s="7"/>
    </row>
    <row r="3972" spans="2:4" x14ac:dyDescent="0.3">
      <c r="B3972" s="7"/>
      <c r="C3972" s="7"/>
      <c r="D3972" s="7"/>
    </row>
    <row r="3973" spans="2:4" x14ac:dyDescent="0.3">
      <c r="B3973" s="7"/>
      <c r="C3973" s="7"/>
      <c r="D3973" s="7"/>
    </row>
    <row r="3974" spans="2:4" x14ac:dyDescent="0.3">
      <c r="B3974" s="7"/>
      <c r="C3974" s="7"/>
      <c r="D3974" s="7"/>
    </row>
    <row r="3975" spans="2:4" x14ac:dyDescent="0.3">
      <c r="B3975" s="7"/>
      <c r="C3975" s="7"/>
      <c r="D3975" s="7"/>
    </row>
    <row r="3976" spans="2:4" x14ac:dyDescent="0.3">
      <c r="B3976" s="7"/>
      <c r="C3976" s="7"/>
      <c r="D3976" s="7"/>
    </row>
    <row r="3977" spans="2:4" x14ac:dyDescent="0.3">
      <c r="B3977" s="7"/>
      <c r="C3977" s="7"/>
      <c r="D3977" s="7"/>
    </row>
    <row r="3978" spans="2:4" x14ac:dyDescent="0.3">
      <c r="B3978" s="7"/>
      <c r="C3978" s="7"/>
      <c r="D3978" s="7"/>
    </row>
    <row r="3979" spans="2:4" x14ac:dyDescent="0.3">
      <c r="B3979" s="7"/>
      <c r="C3979" s="7"/>
      <c r="D3979" s="7"/>
    </row>
    <row r="3980" spans="2:4" x14ac:dyDescent="0.3">
      <c r="B3980" s="7"/>
      <c r="C3980" s="7"/>
      <c r="D3980" s="7"/>
    </row>
    <row r="3981" spans="2:4" x14ac:dyDescent="0.3">
      <c r="B3981" s="7"/>
      <c r="C3981" s="7"/>
      <c r="D3981" s="7"/>
    </row>
    <row r="3982" spans="2:4" x14ac:dyDescent="0.3">
      <c r="B3982" s="7"/>
      <c r="C3982" s="7"/>
      <c r="D3982" s="7"/>
    </row>
    <row r="3983" spans="2:4" x14ac:dyDescent="0.3">
      <c r="B3983" s="7"/>
      <c r="C3983" s="7"/>
      <c r="D3983" s="7"/>
    </row>
    <row r="3984" spans="2:4" x14ac:dyDescent="0.3">
      <c r="B3984" s="7"/>
      <c r="C3984" s="7"/>
      <c r="D3984" s="7"/>
    </row>
    <row r="3985" spans="2:4" x14ac:dyDescent="0.3">
      <c r="B3985" s="7"/>
      <c r="C3985" s="7"/>
      <c r="D3985" s="7"/>
    </row>
    <row r="3986" spans="2:4" x14ac:dyDescent="0.3">
      <c r="B3986" s="7"/>
      <c r="C3986" s="7"/>
      <c r="D3986" s="7"/>
    </row>
    <row r="3987" spans="2:4" x14ac:dyDescent="0.3">
      <c r="B3987" s="7"/>
      <c r="C3987" s="7"/>
      <c r="D3987" s="7"/>
    </row>
    <row r="3988" spans="2:4" x14ac:dyDescent="0.3">
      <c r="B3988" s="7"/>
      <c r="C3988" s="7"/>
      <c r="D3988" s="7"/>
    </row>
    <row r="3989" spans="2:4" x14ac:dyDescent="0.3">
      <c r="B3989" s="7"/>
      <c r="C3989" s="7"/>
      <c r="D3989" s="7"/>
    </row>
    <row r="3990" spans="2:4" x14ac:dyDescent="0.3">
      <c r="B3990" s="7"/>
      <c r="C3990" s="7"/>
      <c r="D3990" s="7"/>
    </row>
    <row r="3991" spans="2:4" x14ac:dyDescent="0.3">
      <c r="B3991" s="7"/>
      <c r="C3991" s="7"/>
      <c r="D3991" s="7"/>
    </row>
    <row r="3992" spans="2:4" x14ac:dyDescent="0.3">
      <c r="B3992" s="7"/>
      <c r="C3992" s="7"/>
      <c r="D3992" s="7"/>
    </row>
    <row r="3993" spans="2:4" x14ac:dyDescent="0.3">
      <c r="B3993" s="7"/>
      <c r="C3993" s="7"/>
      <c r="D3993" s="7"/>
    </row>
    <row r="3994" spans="2:4" x14ac:dyDescent="0.3">
      <c r="B3994" s="7"/>
      <c r="C3994" s="7"/>
      <c r="D3994" s="7"/>
    </row>
    <row r="3995" spans="2:4" x14ac:dyDescent="0.3">
      <c r="B3995" s="7"/>
      <c r="C3995" s="7"/>
      <c r="D3995" s="7"/>
    </row>
    <row r="3996" spans="2:4" x14ac:dyDescent="0.3">
      <c r="B3996" s="7"/>
      <c r="C3996" s="7"/>
      <c r="D3996" s="7"/>
    </row>
    <row r="3997" spans="2:4" x14ac:dyDescent="0.3">
      <c r="B3997" s="7"/>
      <c r="C3997" s="7"/>
      <c r="D3997" s="7"/>
    </row>
    <row r="3998" spans="2:4" x14ac:dyDescent="0.3">
      <c r="B3998" s="7"/>
      <c r="C3998" s="7"/>
      <c r="D3998" s="7"/>
    </row>
    <row r="3999" spans="2:4" x14ac:dyDescent="0.3">
      <c r="B3999" s="7"/>
      <c r="C3999" s="7"/>
      <c r="D3999" s="7"/>
    </row>
    <row r="4000" spans="2:4" x14ac:dyDescent="0.3">
      <c r="B4000" s="7"/>
      <c r="C4000" s="7"/>
      <c r="D4000" s="7"/>
    </row>
    <row r="4001" spans="2:4" x14ac:dyDescent="0.3">
      <c r="B4001" s="7"/>
      <c r="C4001" s="7"/>
      <c r="D4001" s="7"/>
    </row>
    <row r="4002" spans="2:4" x14ac:dyDescent="0.3">
      <c r="B4002" s="7"/>
      <c r="C4002" s="7"/>
      <c r="D4002" s="7"/>
    </row>
    <row r="4003" spans="2:4" x14ac:dyDescent="0.3">
      <c r="B4003" s="7"/>
      <c r="C4003" s="7"/>
      <c r="D4003" s="7"/>
    </row>
    <row r="4004" spans="2:4" x14ac:dyDescent="0.3">
      <c r="B4004" s="7"/>
      <c r="C4004" s="7"/>
      <c r="D4004" s="7"/>
    </row>
    <row r="4005" spans="2:4" x14ac:dyDescent="0.3">
      <c r="B4005" s="7"/>
      <c r="C4005" s="7"/>
      <c r="D4005" s="7"/>
    </row>
    <row r="4006" spans="2:4" x14ac:dyDescent="0.3">
      <c r="B4006" s="7"/>
      <c r="C4006" s="7"/>
      <c r="D4006" s="7"/>
    </row>
    <row r="4007" spans="2:4" x14ac:dyDescent="0.3">
      <c r="B4007" s="7"/>
      <c r="C4007" s="7"/>
      <c r="D4007" s="7"/>
    </row>
    <row r="4008" spans="2:4" x14ac:dyDescent="0.3">
      <c r="B4008" s="7"/>
      <c r="C4008" s="7"/>
      <c r="D4008" s="7"/>
    </row>
    <row r="4009" spans="2:4" x14ac:dyDescent="0.3">
      <c r="B4009" s="7"/>
      <c r="C4009" s="7"/>
      <c r="D4009" s="7"/>
    </row>
    <row r="4010" spans="2:4" x14ac:dyDescent="0.3">
      <c r="B4010" s="7"/>
      <c r="C4010" s="7"/>
      <c r="D4010" s="7"/>
    </row>
    <row r="4011" spans="2:4" x14ac:dyDescent="0.3">
      <c r="B4011" s="7"/>
      <c r="C4011" s="7"/>
      <c r="D4011" s="7"/>
    </row>
    <row r="4012" spans="2:4" x14ac:dyDescent="0.3">
      <c r="B4012" s="7"/>
      <c r="C4012" s="7"/>
      <c r="D4012" s="7"/>
    </row>
    <row r="4013" spans="2:4" x14ac:dyDescent="0.3">
      <c r="B4013" s="7"/>
      <c r="C4013" s="7"/>
      <c r="D4013" s="7"/>
    </row>
    <row r="4014" spans="2:4" x14ac:dyDescent="0.3">
      <c r="B4014" s="7"/>
      <c r="C4014" s="7"/>
      <c r="D4014" s="7"/>
    </row>
    <row r="4015" spans="2:4" x14ac:dyDescent="0.3">
      <c r="B4015" s="7"/>
      <c r="C4015" s="7"/>
      <c r="D4015" s="7"/>
    </row>
    <row r="4016" spans="2:4" x14ac:dyDescent="0.3">
      <c r="B4016" s="7"/>
      <c r="C4016" s="7"/>
      <c r="D4016" s="7"/>
    </row>
    <row r="4017" spans="2:4" x14ac:dyDescent="0.3">
      <c r="B4017" s="7"/>
      <c r="C4017" s="7"/>
      <c r="D4017" s="7"/>
    </row>
    <row r="4018" spans="2:4" x14ac:dyDescent="0.3">
      <c r="B4018" s="7"/>
      <c r="C4018" s="7"/>
      <c r="D4018" s="7"/>
    </row>
    <row r="4019" spans="2:4" x14ac:dyDescent="0.3">
      <c r="B4019" s="7"/>
      <c r="C4019" s="7"/>
      <c r="D4019" s="7"/>
    </row>
    <row r="4020" spans="2:4" x14ac:dyDescent="0.3">
      <c r="B4020" s="7"/>
      <c r="C4020" s="7"/>
      <c r="D4020" s="7"/>
    </row>
    <row r="4021" spans="2:4" x14ac:dyDescent="0.3">
      <c r="B4021" s="7"/>
      <c r="C4021" s="7"/>
      <c r="D4021" s="7"/>
    </row>
    <row r="4022" spans="2:4" x14ac:dyDescent="0.3">
      <c r="B4022" s="7"/>
      <c r="C4022" s="7"/>
      <c r="D4022" s="7"/>
    </row>
    <row r="4023" spans="2:4" x14ac:dyDescent="0.3">
      <c r="B4023" s="7"/>
      <c r="C4023" s="7"/>
      <c r="D4023" s="7"/>
    </row>
    <row r="4024" spans="2:4" x14ac:dyDescent="0.3">
      <c r="B4024" s="7"/>
      <c r="C4024" s="7"/>
      <c r="D4024" s="7"/>
    </row>
    <row r="4025" spans="2:4" x14ac:dyDescent="0.3">
      <c r="B4025" s="7"/>
      <c r="C4025" s="7"/>
      <c r="D4025" s="7"/>
    </row>
    <row r="4026" spans="2:4" x14ac:dyDescent="0.3">
      <c r="B4026" s="7"/>
      <c r="C4026" s="7"/>
      <c r="D4026" s="7"/>
    </row>
    <row r="4027" spans="2:4" x14ac:dyDescent="0.3">
      <c r="B4027" s="7"/>
      <c r="C4027" s="7"/>
      <c r="D4027" s="7"/>
    </row>
    <row r="4028" spans="2:4" x14ac:dyDescent="0.3">
      <c r="B4028" s="7"/>
      <c r="C4028" s="7"/>
      <c r="D4028" s="7"/>
    </row>
    <row r="4029" spans="2:4" x14ac:dyDescent="0.3">
      <c r="B4029" s="7"/>
      <c r="C4029" s="7"/>
      <c r="D4029" s="7"/>
    </row>
    <row r="4030" spans="2:4" x14ac:dyDescent="0.3">
      <c r="B4030" s="7"/>
      <c r="C4030" s="7"/>
      <c r="D4030" s="7"/>
    </row>
    <row r="4031" spans="2:4" x14ac:dyDescent="0.3">
      <c r="B4031" s="7"/>
      <c r="C4031" s="7"/>
      <c r="D4031" s="7"/>
    </row>
    <row r="4032" spans="2:4" x14ac:dyDescent="0.3">
      <c r="B4032" s="7"/>
      <c r="C4032" s="7"/>
      <c r="D4032" s="7"/>
    </row>
    <row r="4033" spans="2:4" x14ac:dyDescent="0.3">
      <c r="B4033" s="7"/>
      <c r="C4033" s="7"/>
      <c r="D4033" s="7"/>
    </row>
    <row r="4034" spans="2:4" x14ac:dyDescent="0.3">
      <c r="B4034" s="7"/>
      <c r="C4034" s="7"/>
      <c r="D4034" s="7"/>
    </row>
    <row r="4035" spans="2:4" x14ac:dyDescent="0.3">
      <c r="B4035" s="7"/>
      <c r="C4035" s="7"/>
      <c r="D4035" s="7"/>
    </row>
    <row r="4036" spans="2:4" x14ac:dyDescent="0.3">
      <c r="B4036" s="7"/>
      <c r="C4036" s="7"/>
      <c r="D4036" s="7"/>
    </row>
    <row r="4037" spans="2:4" x14ac:dyDescent="0.3">
      <c r="B4037" s="7"/>
      <c r="C4037" s="7"/>
      <c r="D4037" s="7"/>
    </row>
    <row r="4038" spans="2:4" x14ac:dyDescent="0.3">
      <c r="B4038" s="7"/>
      <c r="C4038" s="7"/>
      <c r="D4038" s="7"/>
    </row>
    <row r="4039" spans="2:4" x14ac:dyDescent="0.3">
      <c r="B4039" s="7"/>
      <c r="C4039" s="7"/>
      <c r="D4039" s="7"/>
    </row>
    <row r="4040" spans="2:4" x14ac:dyDescent="0.3">
      <c r="B4040" s="7"/>
      <c r="C4040" s="7"/>
      <c r="D4040" s="7"/>
    </row>
    <row r="4041" spans="2:4" x14ac:dyDescent="0.3">
      <c r="B4041" s="7"/>
      <c r="C4041" s="7"/>
      <c r="D4041" s="7"/>
    </row>
    <row r="4042" spans="2:4" x14ac:dyDescent="0.3">
      <c r="B4042" s="7"/>
      <c r="C4042" s="7"/>
      <c r="D4042" s="7"/>
    </row>
    <row r="4043" spans="2:4" x14ac:dyDescent="0.3">
      <c r="B4043" s="7"/>
      <c r="C4043" s="7"/>
      <c r="D4043" s="7"/>
    </row>
    <row r="4044" spans="2:4" x14ac:dyDescent="0.3">
      <c r="B4044" s="7"/>
      <c r="C4044" s="7"/>
      <c r="D4044" s="7"/>
    </row>
    <row r="4045" spans="2:4" x14ac:dyDescent="0.3">
      <c r="B4045" s="7"/>
      <c r="C4045" s="7"/>
      <c r="D4045" s="7"/>
    </row>
    <row r="4046" spans="2:4" x14ac:dyDescent="0.3">
      <c r="B4046" s="7"/>
      <c r="C4046" s="7"/>
      <c r="D4046" s="7"/>
    </row>
    <row r="4047" spans="2:4" x14ac:dyDescent="0.3">
      <c r="B4047" s="7"/>
      <c r="C4047" s="7"/>
      <c r="D4047" s="7"/>
    </row>
    <row r="4048" spans="2:4" x14ac:dyDescent="0.3">
      <c r="B4048" s="7"/>
      <c r="C4048" s="7"/>
      <c r="D4048" s="7"/>
    </row>
    <row r="4049" spans="2:4" x14ac:dyDescent="0.3">
      <c r="B4049" s="7"/>
      <c r="C4049" s="7"/>
      <c r="D4049" s="7"/>
    </row>
    <row r="4050" spans="2:4" x14ac:dyDescent="0.3">
      <c r="B4050" s="7"/>
      <c r="C4050" s="7"/>
      <c r="D4050" s="7"/>
    </row>
    <row r="4051" spans="2:4" x14ac:dyDescent="0.3">
      <c r="B4051" s="7"/>
      <c r="C4051" s="7"/>
      <c r="D4051" s="7"/>
    </row>
    <row r="4052" spans="2:4" x14ac:dyDescent="0.3">
      <c r="B4052" s="7"/>
      <c r="C4052" s="7"/>
      <c r="D4052" s="7"/>
    </row>
    <row r="4053" spans="2:4" x14ac:dyDescent="0.3">
      <c r="B4053" s="7"/>
      <c r="C4053" s="7"/>
      <c r="D4053" s="7"/>
    </row>
    <row r="4054" spans="2:4" x14ac:dyDescent="0.3">
      <c r="B4054" s="7"/>
      <c r="C4054" s="7"/>
      <c r="D4054" s="7"/>
    </row>
    <row r="4055" spans="2:4" x14ac:dyDescent="0.3">
      <c r="B4055" s="7"/>
      <c r="C4055" s="7"/>
      <c r="D4055" s="7"/>
    </row>
    <row r="4056" spans="2:4" x14ac:dyDescent="0.3">
      <c r="B4056" s="7"/>
      <c r="C4056" s="7"/>
      <c r="D4056" s="7"/>
    </row>
    <row r="4057" spans="2:4" x14ac:dyDescent="0.3">
      <c r="B4057" s="7"/>
      <c r="C4057" s="7"/>
      <c r="D4057" s="7"/>
    </row>
    <row r="4058" spans="2:4" x14ac:dyDescent="0.3">
      <c r="B4058" s="7"/>
      <c r="C4058" s="7"/>
      <c r="D4058" s="7"/>
    </row>
    <row r="4059" spans="2:4" x14ac:dyDescent="0.3">
      <c r="B4059" s="7"/>
      <c r="C4059" s="7"/>
      <c r="D4059" s="7"/>
    </row>
    <row r="4060" spans="2:4" x14ac:dyDescent="0.3">
      <c r="B4060" s="7"/>
      <c r="C4060" s="7"/>
      <c r="D4060" s="7"/>
    </row>
    <row r="4061" spans="2:4" x14ac:dyDescent="0.3">
      <c r="B4061" s="7"/>
      <c r="C4061" s="7"/>
      <c r="D4061" s="7"/>
    </row>
    <row r="4062" spans="2:4" x14ac:dyDescent="0.3">
      <c r="B4062" s="7"/>
      <c r="C4062" s="7"/>
      <c r="D4062" s="7"/>
    </row>
    <row r="4063" spans="2:4" x14ac:dyDescent="0.3">
      <c r="B4063" s="7"/>
      <c r="C4063" s="7"/>
      <c r="D4063" s="7"/>
    </row>
    <row r="4064" spans="2:4" x14ac:dyDescent="0.3">
      <c r="B4064" s="7"/>
      <c r="C4064" s="7"/>
      <c r="D4064" s="7"/>
    </row>
    <row r="4065" spans="2:4" x14ac:dyDescent="0.3">
      <c r="B4065" s="7"/>
      <c r="C4065" s="7"/>
      <c r="D4065" s="7"/>
    </row>
    <row r="4066" spans="2:4" x14ac:dyDescent="0.3">
      <c r="B4066" s="7"/>
      <c r="C4066" s="7"/>
      <c r="D4066" s="7"/>
    </row>
    <row r="4067" spans="2:4" x14ac:dyDescent="0.3">
      <c r="B4067" s="7"/>
      <c r="C4067" s="7"/>
      <c r="D4067" s="7"/>
    </row>
    <row r="4068" spans="2:4" x14ac:dyDescent="0.3">
      <c r="B4068" s="7"/>
      <c r="C4068" s="7"/>
      <c r="D4068" s="7"/>
    </row>
    <row r="4069" spans="2:4" x14ac:dyDescent="0.3">
      <c r="B4069" s="7"/>
      <c r="C4069" s="7"/>
      <c r="D4069" s="7"/>
    </row>
    <row r="4070" spans="2:4" x14ac:dyDescent="0.3">
      <c r="B4070" s="7"/>
      <c r="C4070" s="7"/>
      <c r="D4070" s="7"/>
    </row>
    <row r="4071" spans="2:4" x14ac:dyDescent="0.3">
      <c r="B4071" s="7"/>
      <c r="C4071" s="7"/>
      <c r="D4071" s="7"/>
    </row>
    <row r="4072" spans="2:4" x14ac:dyDescent="0.3">
      <c r="B4072" s="7"/>
      <c r="C4072" s="7"/>
      <c r="D4072" s="7"/>
    </row>
    <row r="4073" spans="2:4" x14ac:dyDescent="0.3">
      <c r="B4073" s="7"/>
      <c r="C4073" s="7"/>
      <c r="D4073" s="7"/>
    </row>
    <row r="4074" spans="2:4" x14ac:dyDescent="0.3">
      <c r="B4074" s="7"/>
      <c r="C4074" s="7"/>
      <c r="D4074" s="7"/>
    </row>
    <row r="4075" spans="2:4" x14ac:dyDescent="0.3">
      <c r="B4075" s="7"/>
      <c r="C4075" s="7"/>
      <c r="D4075" s="7"/>
    </row>
    <row r="4076" spans="2:4" x14ac:dyDescent="0.3">
      <c r="B4076" s="7"/>
      <c r="C4076" s="7"/>
      <c r="D4076" s="7"/>
    </row>
    <row r="4077" spans="2:4" x14ac:dyDescent="0.3">
      <c r="B4077" s="7"/>
      <c r="C4077" s="7"/>
      <c r="D4077" s="7"/>
    </row>
    <row r="4078" spans="2:4" x14ac:dyDescent="0.3">
      <c r="B4078" s="7"/>
      <c r="C4078" s="7"/>
      <c r="D4078" s="7"/>
    </row>
    <row r="4079" spans="2:4" x14ac:dyDescent="0.3">
      <c r="B4079" s="7"/>
      <c r="C4079" s="7"/>
      <c r="D4079" s="7"/>
    </row>
    <row r="4080" spans="2:4" x14ac:dyDescent="0.3">
      <c r="B4080" s="7"/>
      <c r="C4080" s="7"/>
      <c r="D4080" s="7"/>
    </row>
    <row r="4081" spans="2:4" x14ac:dyDescent="0.3">
      <c r="B4081" s="7"/>
      <c r="C4081" s="7"/>
      <c r="D4081" s="7"/>
    </row>
    <row r="4082" spans="2:4" x14ac:dyDescent="0.3">
      <c r="B4082" s="7"/>
      <c r="C4082" s="7"/>
      <c r="D4082" s="7"/>
    </row>
    <row r="4083" spans="2:4" x14ac:dyDescent="0.3">
      <c r="B4083" s="7"/>
      <c r="C4083" s="7"/>
      <c r="D4083" s="7"/>
    </row>
    <row r="4084" spans="2:4" x14ac:dyDescent="0.3">
      <c r="B4084" s="7"/>
      <c r="C4084" s="7"/>
      <c r="D4084" s="7"/>
    </row>
    <row r="4085" spans="2:4" x14ac:dyDescent="0.3">
      <c r="B4085" s="7"/>
      <c r="C4085" s="7"/>
      <c r="D4085" s="7"/>
    </row>
    <row r="4086" spans="2:4" x14ac:dyDescent="0.3">
      <c r="B4086" s="7"/>
      <c r="C4086" s="7"/>
      <c r="D4086" s="7"/>
    </row>
    <row r="4087" spans="2:4" x14ac:dyDescent="0.3">
      <c r="B4087" s="7"/>
      <c r="C4087" s="7"/>
      <c r="D4087" s="7"/>
    </row>
    <row r="4088" spans="2:4" x14ac:dyDescent="0.3">
      <c r="B4088" s="7"/>
      <c r="C4088" s="7"/>
      <c r="D4088" s="7"/>
    </row>
    <row r="4089" spans="2:4" x14ac:dyDescent="0.3">
      <c r="B4089" s="7"/>
      <c r="C4089" s="7"/>
      <c r="D4089" s="7"/>
    </row>
    <row r="4090" spans="2:4" x14ac:dyDescent="0.3">
      <c r="B4090" s="7"/>
      <c r="C4090" s="7"/>
      <c r="D4090" s="7"/>
    </row>
    <row r="4091" spans="2:4" x14ac:dyDescent="0.3">
      <c r="B4091" s="7"/>
      <c r="C4091" s="7"/>
      <c r="D4091" s="7"/>
    </row>
    <row r="4092" spans="2:4" x14ac:dyDescent="0.3">
      <c r="B4092" s="7"/>
      <c r="C4092" s="7"/>
      <c r="D4092" s="7"/>
    </row>
    <row r="4093" spans="2:4" x14ac:dyDescent="0.3">
      <c r="B4093" s="7"/>
      <c r="C4093" s="7"/>
      <c r="D4093" s="7"/>
    </row>
    <row r="4094" spans="2:4" x14ac:dyDescent="0.3">
      <c r="B4094" s="7"/>
      <c r="C4094" s="7"/>
      <c r="D4094" s="7"/>
    </row>
    <row r="4095" spans="2:4" x14ac:dyDescent="0.3">
      <c r="B4095" s="7"/>
      <c r="C4095" s="7"/>
      <c r="D4095" s="7"/>
    </row>
    <row r="4096" spans="2:4" x14ac:dyDescent="0.3">
      <c r="B4096" s="7"/>
      <c r="C4096" s="7"/>
      <c r="D4096" s="7"/>
    </row>
    <row r="4097" spans="2:4" x14ac:dyDescent="0.3">
      <c r="B4097" s="7"/>
      <c r="C4097" s="7"/>
      <c r="D4097" s="7"/>
    </row>
    <row r="4098" spans="2:4" x14ac:dyDescent="0.3">
      <c r="B4098" s="7"/>
      <c r="C4098" s="7"/>
      <c r="D4098" s="7"/>
    </row>
    <row r="4099" spans="2:4" x14ac:dyDescent="0.3">
      <c r="B4099" s="7"/>
      <c r="C4099" s="7"/>
      <c r="D4099" s="7"/>
    </row>
    <row r="4100" spans="2:4" x14ac:dyDescent="0.3">
      <c r="B4100" s="7"/>
      <c r="C4100" s="7"/>
      <c r="D4100" s="7"/>
    </row>
    <row r="4101" spans="2:4" x14ac:dyDescent="0.3">
      <c r="B4101" s="7"/>
      <c r="C4101" s="7"/>
      <c r="D4101" s="7"/>
    </row>
    <row r="4102" spans="2:4" x14ac:dyDescent="0.3">
      <c r="B4102" s="7"/>
      <c r="C4102" s="7"/>
      <c r="D4102" s="7"/>
    </row>
    <row r="4103" spans="2:4" x14ac:dyDescent="0.3">
      <c r="B4103" s="7"/>
      <c r="C4103" s="7"/>
      <c r="D4103" s="7"/>
    </row>
    <row r="4104" spans="2:4" x14ac:dyDescent="0.3">
      <c r="B4104" s="7"/>
      <c r="C4104" s="7"/>
      <c r="D4104" s="7"/>
    </row>
    <row r="4105" spans="2:4" x14ac:dyDescent="0.3">
      <c r="B4105" s="7"/>
      <c r="C4105" s="7"/>
      <c r="D4105" s="7"/>
    </row>
    <row r="4106" spans="2:4" x14ac:dyDescent="0.3">
      <c r="B4106" s="7"/>
      <c r="C4106" s="7"/>
      <c r="D4106" s="7"/>
    </row>
    <row r="4107" spans="2:4" x14ac:dyDescent="0.3">
      <c r="B4107" s="7"/>
      <c r="C4107" s="7"/>
      <c r="D4107" s="7"/>
    </row>
    <row r="4108" spans="2:4" x14ac:dyDescent="0.3">
      <c r="B4108" s="7"/>
      <c r="C4108" s="7"/>
      <c r="D4108" s="7"/>
    </row>
    <row r="4109" spans="2:4" x14ac:dyDescent="0.3">
      <c r="B4109" s="7"/>
      <c r="C4109" s="7"/>
      <c r="D4109" s="7"/>
    </row>
    <row r="4110" spans="2:4" x14ac:dyDescent="0.3">
      <c r="B4110" s="7"/>
      <c r="C4110" s="7"/>
      <c r="D4110" s="7"/>
    </row>
    <row r="4111" spans="2:4" x14ac:dyDescent="0.3">
      <c r="B4111" s="7"/>
      <c r="C4111" s="7"/>
      <c r="D4111" s="7"/>
    </row>
    <row r="4112" spans="2:4" x14ac:dyDescent="0.3">
      <c r="B4112" s="7"/>
      <c r="C4112" s="7"/>
      <c r="D4112" s="7"/>
    </row>
    <row r="4113" spans="2:4" x14ac:dyDescent="0.3">
      <c r="B4113" s="7"/>
      <c r="C4113" s="7"/>
      <c r="D4113" s="7"/>
    </row>
    <row r="4114" spans="2:4" x14ac:dyDescent="0.3">
      <c r="B4114" s="7"/>
      <c r="C4114" s="7"/>
      <c r="D4114" s="7"/>
    </row>
    <row r="4115" spans="2:4" x14ac:dyDescent="0.3">
      <c r="B4115" s="7"/>
      <c r="C4115" s="7"/>
      <c r="D4115" s="7"/>
    </row>
    <row r="4116" spans="2:4" x14ac:dyDescent="0.3">
      <c r="B4116" s="7"/>
      <c r="C4116" s="7"/>
      <c r="D4116" s="7"/>
    </row>
    <row r="4117" spans="2:4" x14ac:dyDescent="0.3">
      <c r="B4117" s="7"/>
      <c r="C4117" s="7"/>
      <c r="D4117" s="7"/>
    </row>
    <row r="4118" spans="2:4" x14ac:dyDescent="0.3">
      <c r="B4118" s="7"/>
      <c r="C4118" s="7"/>
      <c r="D4118" s="7"/>
    </row>
    <row r="4119" spans="2:4" x14ac:dyDescent="0.3">
      <c r="B4119" s="7"/>
      <c r="C4119" s="7"/>
      <c r="D4119" s="7"/>
    </row>
    <row r="4120" spans="2:4" x14ac:dyDescent="0.3">
      <c r="B4120" s="7"/>
      <c r="C4120" s="7"/>
      <c r="D4120" s="7"/>
    </row>
    <row r="4121" spans="2:4" x14ac:dyDescent="0.3">
      <c r="B4121" s="7"/>
      <c r="C4121" s="7"/>
      <c r="D4121" s="7"/>
    </row>
    <row r="4122" spans="2:4" x14ac:dyDescent="0.3">
      <c r="B4122" s="7"/>
      <c r="C4122" s="7"/>
      <c r="D4122" s="7"/>
    </row>
    <row r="4123" spans="2:4" x14ac:dyDescent="0.3">
      <c r="B4123" s="7"/>
      <c r="C4123" s="7"/>
      <c r="D4123" s="7"/>
    </row>
    <row r="4124" spans="2:4" x14ac:dyDescent="0.3">
      <c r="B4124" s="7"/>
      <c r="C4124" s="7"/>
      <c r="D4124" s="7"/>
    </row>
    <row r="4125" spans="2:4" x14ac:dyDescent="0.3">
      <c r="B4125" s="7"/>
      <c r="C4125" s="7"/>
      <c r="D4125" s="7"/>
    </row>
    <row r="4126" spans="2:4" x14ac:dyDescent="0.3">
      <c r="B4126" s="7"/>
      <c r="C4126" s="7"/>
      <c r="D4126" s="7"/>
    </row>
    <row r="4127" spans="2:4" x14ac:dyDescent="0.3">
      <c r="B4127" s="7"/>
      <c r="C4127" s="7"/>
      <c r="D4127" s="7"/>
    </row>
    <row r="4128" spans="2:4" x14ac:dyDescent="0.3">
      <c r="B4128" s="7"/>
      <c r="C4128" s="7"/>
      <c r="D4128" s="7"/>
    </row>
    <row r="4129" spans="2:4" x14ac:dyDescent="0.3">
      <c r="B4129" s="7"/>
      <c r="C4129" s="7"/>
      <c r="D4129" s="7"/>
    </row>
    <row r="4130" spans="2:4" x14ac:dyDescent="0.3">
      <c r="B4130" s="7"/>
      <c r="C4130" s="7"/>
      <c r="D4130" s="7"/>
    </row>
    <row r="4131" spans="2:4" x14ac:dyDescent="0.3">
      <c r="B4131" s="7"/>
      <c r="C4131" s="7"/>
      <c r="D4131" s="7"/>
    </row>
    <row r="4132" spans="2:4" x14ac:dyDescent="0.3">
      <c r="B4132" s="7"/>
      <c r="C4132" s="7"/>
      <c r="D4132" s="7"/>
    </row>
    <row r="4133" spans="2:4" x14ac:dyDescent="0.3">
      <c r="B4133" s="7"/>
      <c r="C4133" s="7"/>
      <c r="D4133" s="7"/>
    </row>
    <row r="4134" spans="2:4" x14ac:dyDescent="0.3">
      <c r="B4134" s="7"/>
      <c r="C4134" s="7"/>
      <c r="D4134" s="7"/>
    </row>
    <row r="4135" spans="2:4" x14ac:dyDescent="0.3">
      <c r="B4135" s="7"/>
      <c r="C4135" s="7"/>
      <c r="D4135" s="7"/>
    </row>
    <row r="4136" spans="2:4" x14ac:dyDescent="0.3">
      <c r="B4136" s="7"/>
      <c r="C4136" s="7"/>
      <c r="D4136" s="7"/>
    </row>
    <row r="4137" spans="2:4" x14ac:dyDescent="0.3">
      <c r="B4137" s="7"/>
      <c r="C4137" s="7"/>
      <c r="D4137" s="7"/>
    </row>
    <row r="4138" spans="2:4" x14ac:dyDescent="0.3">
      <c r="B4138" s="7"/>
      <c r="C4138" s="7"/>
      <c r="D4138" s="7"/>
    </row>
    <row r="4139" spans="2:4" x14ac:dyDescent="0.3">
      <c r="B4139" s="7"/>
      <c r="C4139" s="7"/>
      <c r="D4139" s="7"/>
    </row>
    <row r="4140" spans="2:4" x14ac:dyDescent="0.3">
      <c r="B4140" s="7"/>
      <c r="C4140" s="7"/>
      <c r="D4140" s="7"/>
    </row>
    <row r="4141" spans="2:4" x14ac:dyDescent="0.3">
      <c r="B4141" s="7"/>
      <c r="C4141" s="7"/>
      <c r="D4141" s="7"/>
    </row>
    <row r="4142" spans="2:4" x14ac:dyDescent="0.3">
      <c r="B4142" s="7"/>
      <c r="C4142" s="7"/>
      <c r="D4142" s="7"/>
    </row>
    <row r="4143" spans="2:4" x14ac:dyDescent="0.3">
      <c r="B4143" s="7"/>
      <c r="C4143" s="7"/>
      <c r="D4143" s="7"/>
    </row>
    <row r="4144" spans="2:4" x14ac:dyDescent="0.3">
      <c r="B4144" s="7"/>
      <c r="C4144" s="7"/>
      <c r="D4144" s="7"/>
    </row>
    <row r="4145" spans="2:4" x14ac:dyDescent="0.3">
      <c r="B4145" s="7"/>
      <c r="C4145" s="7"/>
      <c r="D4145" s="7"/>
    </row>
    <row r="4146" spans="2:4" x14ac:dyDescent="0.3">
      <c r="B4146" s="7"/>
      <c r="C4146" s="7"/>
      <c r="D4146" s="7"/>
    </row>
    <row r="4147" spans="2:4" x14ac:dyDescent="0.3">
      <c r="B4147" s="7"/>
      <c r="C4147" s="7"/>
      <c r="D4147" s="7"/>
    </row>
    <row r="4148" spans="2:4" x14ac:dyDescent="0.3">
      <c r="B4148" s="7"/>
      <c r="C4148" s="7"/>
      <c r="D4148" s="7"/>
    </row>
    <row r="4149" spans="2:4" x14ac:dyDescent="0.3">
      <c r="B4149" s="7"/>
      <c r="C4149" s="7"/>
      <c r="D4149" s="7"/>
    </row>
    <row r="4150" spans="2:4" x14ac:dyDescent="0.3">
      <c r="B4150" s="7"/>
      <c r="C4150" s="7"/>
      <c r="D4150" s="7"/>
    </row>
    <row r="4151" spans="2:4" x14ac:dyDescent="0.3">
      <c r="B4151" s="7"/>
      <c r="C4151" s="7"/>
      <c r="D4151" s="7"/>
    </row>
    <row r="4152" spans="2:4" x14ac:dyDescent="0.3">
      <c r="B4152" s="7"/>
      <c r="C4152" s="7"/>
      <c r="D4152" s="7"/>
    </row>
    <row r="4153" spans="2:4" x14ac:dyDescent="0.3">
      <c r="B4153" s="7"/>
      <c r="C4153" s="7"/>
      <c r="D4153" s="7"/>
    </row>
    <row r="4154" spans="2:4" x14ac:dyDescent="0.3">
      <c r="B4154" s="7"/>
      <c r="C4154" s="7"/>
      <c r="D4154" s="7"/>
    </row>
    <row r="4155" spans="2:4" x14ac:dyDescent="0.3">
      <c r="B4155" s="7"/>
      <c r="C4155" s="7"/>
      <c r="D4155" s="7"/>
    </row>
    <row r="4156" spans="2:4" x14ac:dyDescent="0.3">
      <c r="B4156" s="7"/>
      <c r="C4156" s="7"/>
      <c r="D4156" s="7"/>
    </row>
    <row r="4157" spans="2:4" x14ac:dyDescent="0.3">
      <c r="B4157" s="7"/>
      <c r="C4157" s="7"/>
      <c r="D4157" s="7"/>
    </row>
    <row r="4158" spans="2:4" x14ac:dyDescent="0.3">
      <c r="B4158" s="7"/>
      <c r="C4158" s="7"/>
      <c r="D4158" s="7"/>
    </row>
    <row r="4159" spans="2:4" x14ac:dyDescent="0.3">
      <c r="B4159" s="7"/>
      <c r="C4159" s="7"/>
      <c r="D4159" s="7"/>
    </row>
    <row r="4160" spans="2:4" x14ac:dyDescent="0.3">
      <c r="B4160" s="7"/>
      <c r="C4160" s="7"/>
      <c r="D4160" s="7"/>
    </row>
    <row r="4161" spans="2:4" x14ac:dyDescent="0.3">
      <c r="B4161" s="7"/>
      <c r="C4161" s="7"/>
      <c r="D4161" s="7"/>
    </row>
    <row r="4162" spans="2:4" x14ac:dyDescent="0.3">
      <c r="B4162" s="7"/>
      <c r="C4162" s="7"/>
      <c r="D4162" s="7"/>
    </row>
    <row r="4163" spans="2:4" x14ac:dyDescent="0.3">
      <c r="B4163" s="7"/>
      <c r="C4163" s="7"/>
      <c r="D4163" s="7"/>
    </row>
    <row r="4164" spans="2:4" x14ac:dyDescent="0.3">
      <c r="B4164" s="7"/>
      <c r="C4164" s="7"/>
      <c r="D4164" s="7"/>
    </row>
    <row r="4165" spans="2:4" x14ac:dyDescent="0.3">
      <c r="B4165" s="7"/>
      <c r="C4165" s="7"/>
      <c r="D4165" s="7"/>
    </row>
    <row r="4166" spans="2:4" x14ac:dyDescent="0.3">
      <c r="B4166" s="7"/>
      <c r="C4166" s="7"/>
      <c r="D4166" s="7"/>
    </row>
    <row r="4167" spans="2:4" x14ac:dyDescent="0.3">
      <c r="B4167" s="7"/>
      <c r="C4167" s="7"/>
      <c r="D4167" s="7"/>
    </row>
    <row r="4168" spans="2:4" x14ac:dyDescent="0.3">
      <c r="B4168" s="7"/>
      <c r="C4168" s="7"/>
      <c r="D4168" s="7"/>
    </row>
    <row r="4169" spans="2:4" x14ac:dyDescent="0.3">
      <c r="B4169" s="7"/>
      <c r="C4169" s="7"/>
      <c r="D4169" s="7"/>
    </row>
    <row r="4170" spans="2:4" x14ac:dyDescent="0.3">
      <c r="B4170" s="7"/>
      <c r="C4170" s="7"/>
      <c r="D4170" s="7"/>
    </row>
    <row r="4171" spans="2:4" x14ac:dyDescent="0.3">
      <c r="B4171" s="7"/>
      <c r="C4171" s="7"/>
      <c r="D4171" s="7"/>
    </row>
    <row r="4172" spans="2:4" x14ac:dyDescent="0.3">
      <c r="B4172" s="7"/>
      <c r="C4172" s="7"/>
      <c r="D4172" s="7"/>
    </row>
    <row r="4173" spans="2:4" x14ac:dyDescent="0.3">
      <c r="B4173" s="7"/>
      <c r="C4173" s="7"/>
      <c r="D4173" s="7"/>
    </row>
    <row r="4174" spans="2:4" x14ac:dyDescent="0.3">
      <c r="B4174" s="7"/>
      <c r="C4174" s="7"/>
      <c r="D4174" s="7"/>
    </row>
    <row r="4175" spans="2:4" x14ac:dyDescent="0.3">
      <c r="B4175" s="7"/>
      <c r="C4175" s="7"/>
      <c r="D4175" s="7"/>
    </row>
    <row r="4176" spans="2:4" x14ac:dyDescent="0.3">
      <c r="B4176" s="7"/>
      <c r="C4176" s="7"/>
      <c r="D4176" s="7"/>
    </row>
    <row r="4177" spans="2:4" x14ac:dyDescent="0.3">
      <c r="B4177" s="7"/>
      <c r="C4177" s="7"/>
      <c r="D4177" s="7"/>
    </row>
    <row r="4178" spans="2:4" x14ac:dyDescent="0.3">
      <c r="B4178" s="7"/>
      <c r="C4178" s="7"/>
      <c r="D4178" s="7"/>
    </row>
    <row r="4179" spans="2:4" x14ac:dyDescent="0.3">
      <c r="B4179" s="7"/>
      <c r="C4179" s="7"/>
      <c r="D4179" s="7"/>
    </row>
    <row r="4180" spans="2:4" x14ac:dyDescent="0.3">
      <c r="B4180" s="7"/>
      <c r="C4180" s="7"/>
      <c r="D4180" s="7"/>
    </row>
    <row r="4181" spans="2:4" x14ac:dyDescent="0.3">
      <c r="B4181" s="7"/>
      <c r="C4181" s="7"/>
      <c r="D4181" s="7"/>
    </row>
    <row r="4182" spans="2:4" x14ac:dyDescent="0.3">
      <c r="B4182" s="7"/>
      <c r="C4182" s="7"/>
      <c r="D4182" s="7"/>
    </row>
    <row r="4183" spans="2:4" x14ac:dyDescent="0.3">
      <c r="B4183" s="7"/>
      <c r="C4183" s="7"/>
      <c r="D4183" s="7"/>
    </row>
    <row r="4184" spans="2:4" x14ac:dyDescent="0.3">
      <c r="B4184" s="7"/>
      <c r="C4184" s="7"/>
      <c r="D4184" s="7"/>
    </row>
    <row r="4185" spans="2:4" x14ac:dyDescent="0.3">
      <c r="B4185" s="7"/>
      <c r="C4185" s="7"/>
      <c r="D4185" s="7"/>
    </row>
    <row r="4186" spans="2:4" x14ac:dyDescent="0.3">
      <c r="B4186" s="7"/>
      <c r="C4186" s="7"/>
      <c r="D4186" s="7"/>
    </row>
    <row r="4187" spans="2:4" x14ac:dyDescent="0.3">
      <c r="B4187" s="7"/>
      <c r="C4187" s="7"/>
      <c r="D4187" s="7"/>
    </row>
    <row r="4188" spans="2:4" x14ac:dyDescent="0.3">
      <c r="B4188" s="7"/>
      <c r="C4188" s="7"/>
      <c r="D4188" s="7"/>
    </row>
    <row r="4189" spans="2:4" x14ac:dyDescent="0.3">
      <c r="B4189" s="7"/>
      <c r="C4189" s="7"/>
      <c r="D4189" s="7"/>
    </row>
    <row r="4190" spans="2:4" x14ac:dyDescent="0.3">
      <c r="B4190" s="7"/>
      <c r="C4190" s="7"/>
      <c r="D4190" s="7"/>
    </row>
    <row r="4191" spans="2:4" x14ac:dyDescent="0.3">
      <c r="B4191" s="7"/>
      <c r="C4191" s="7"/>
      <c r="D4191" s="7"/>
    </row>
    <row r="4192" spans="2:4" x14ac:dyDescent="0.3">
      <c r="B4192" s="7"/>
      <c r="C4192" s="7"/>
      <c r="D4192" s="7"/>
    </row>
    <row r="4193" spans="2:4" x14ac:dyDescent="0.3">
      <c r="B4193" s="7"/>
      <c r="C4193" s="7"/>
      <c r="D4193" s="7"/>
    </row>
    <row r="4194" spans="2:4" x14ac:dyDescent="0.3">
      <c r="B4194" s="7"/>
      <c r="C4194" s="7"/>
      <c r="D4194" s="7"/>
    </row>
    <row r="4195" spans="2:4" x14ac:dyDescent="0.3">
      <c r="B4195" s="7"/>
      <c r="C4195" s="7"/>
      <c r="D4195" s="7"/>
    </row>
    <row r="4196" spans="2:4" x14ac:dyDescent="0.3">
      <c r="B4196" s="7"/>
      <c r="C4196" s="7"/>
      <c r="D4196" s="7"/>
    </row>
    <row r="4197" spans="2:4" x14ac:dyDescent="0.3">
      <c r="B4197" s="7"/>
      <c r="C4197" s="7"/>
      <c r="D4197" s="7"/>
    </row>
    <row r="4198" spans="2:4" x14ac:dyDescent="0.3">
      <c r="B4198" s="7"/>
      <c r="C4198" s="7"/>
      <c r="D4198" s="7"/>
    </row>
    <row r="4199" spans="2:4" x14ac:dyDescent="0.3">
      <c r="B4199" s="7"/>
      <c r="C4199" s="7"/>
      <c r="D4199" s="7"/>
    </row>
    <row r="4200" spans="2:4" x14ac:dyDescent="0.3">
      <c r="B4200" s="7"/>
      <c r="C4200" s="7"/>
      <c r="D4200" s="7"/>
    </row>
    <row r="4201" spans="2:4" x14ac:dyDescent="0.3">
      <c r="B4201" s="7"/>
      <c r="C4201" s="7"/>
      <c r="D4201" s="7"/>
    </row>
    <row r="4202" spans="2:4" x14ac:dyDescent="0.3">
      <c r="B4202" s="7"/>
      <c r="C4202" s="7"/>
      <c r="D4202" s="7"/>
    </row>
    <row r="4203" spans="2:4" x14ac:dyDescent="0.3">
      <c r="B4203" s="7"/>
      <c r="C4203" s="7"/>
      <c r="D4203" s="7"/>
    </row>
    <row r="4204" spans="2:4" x14ac:dyDescent="0.3">
      <c r="B4204" s="7"/>
      <c r="C4204" s="7"/>
      <c r="D4204" s="7"/>
    </row>
    <row r="4205" spans="2:4" x14ac:dyDescent="0.3">
      <c r="B4205" s="7"/>
      <c r="C4205" s="7"/>
      <c r="D4205" s="7"/>
    </row>
    <row r="4206" spans="2:4" x14ac:dyDescent="0.3">
      <c r="B4206" s="7"/>
      <c r="C4206" s="7"/>
      <c r="D4206" s="7"/>
    </row>
    <row r="4207" spans="2:4" x14ac:dyDescent="0.3">
      <c r="B4207" s="7"/>
      <c r="C4207" s="7"/>
      <c r="D4207" s="7"/>
    </row>
    <row r="4208" spans="2:4" x14ac:dyDescent="0.3">
      <c r="B4208" s="7"/>
      <c r="C4208" s="7"/>
      <c r="D4208" s="7"/>
    </row>
    <row r="4209" spans="2:4" x14ac:dyDescent="0.3">
      <c r="B4209" s="7"/>
      <c r="C4209" s="7"/>
      <c r="D4209" s="7"/>
    </row>
    <row r="4210" spans="2:4" x14ac:dyDescent="0.3">
      <c r="B4210" s="7"/>
      <c r="C4210" s="7"/>
      <c r="D4210" s="7"/>
    </row>
    <row r="4211" spans="2:4" x14ac:dyDescent="0.3">
      <c r="B4211" s="7"/>
      <c r="C4211" s="7"/>
      <c r="D4211" s="7"/>
    </row>
    <row r="4212" spans="2:4" x14ac:dyDescent="0.3">
      <c r="B4212" s="7"/>
      <c r="C4212" s="7"/>
      <c r="D4212" s="7"/>
    </row>
    <row r="4213" spans="2:4" x14ac:dyDescent="0.3">
      <c r="B4213" s="7"/>
      <c r="C4213" s="7"/>
      <c r="D4213" s="7"/>
    </row>
    <row r="4214" spans="2:4" x14ac:dyDescent="0.3">
      <c r="B4214" s="7"/>
      <c r="C4214" s="7"/>
      <c r="D4214" s="7"/>
    </row>
    <row r="4215" spans="2:4" x14ac:dyDescent="0.3">
      <c r="B4215" s="7"/>
      <c r="C4215" s="7"/>
      <c r="D4215" s="7"/>
    </row>
    <row r="4216" spans="2:4" x14ac:dyDescent="0.3">
      <c r="B4216" s="7"/>
      <c r="C4216" s="7"/>
      <c r="D4216" s="7"/>
    </row>
    <row r="4217" spans="2:4" x14ac:dyDescent="0.3">
      <c r="B4217" s="7"/>
      <c r="C4217" s="7"/>
      <c r="D4217" s="7"/>
    </row>
    <row r="4218" spans="2:4" x14ac:dyDescent="0.3">
      <c r="B4218" s="7"/>
      <c r="C4218" s="7"/>
      <c r="D4218" s="7"/>
    </row>
    <row r="4219" spans="2:4" x14ac:dyDescent="0.3">
      <c r="B4219" s="7"/>
      <c r="C4219" s="7"/>
      <c r="D4219" s="7"/>
    </row>
    <row r="4220" spans="2:4" x14ac:dyDescent="0.3">
      <c r="B4220" s="7"/>
      <c r="C4220" s="7"/>
      <c r="D4220" s="7"/>
    </row>
    <row r="4221" spans="2:4" x14ac:dyDescent="0.3">
      <c r="B4221" s="7"/>
      <c r="C4221" s="7"/>
      <c r="D4221" s="7"/>
    </row>
    <row r="4222" spans="2:4" x14ac:dyDescent="0.3">
      <c r="B4222" s="7"/>
      <c r="C4222" s="7"/>
      <c r="D4222" s="7"/>
    </row>
    <row r="4223" spans="2:4" x14ac:dyDescent="0.3">
      <c r="B4223" s="7"/>
      <c r="C4223" s="7"/>
      <c r="D4223" s="7"/>
    </row>
    <row r="4224" spans="2:4" x14ac:dyDescent="0.3">
      <c r="B4224" s="7"/>
      <c r="C4224" s="7"/>
      <c r="D4224" s="7"/>
    </row>
    <row r="4225" spans="2:4" x14ac:dyDescent="0.3">
      <c r="B4225" s="7"/>
      <c r="C4225" s="7"/>
      <c r="D4225" s="7"/>
    </row>
    <row r="4226" spans="2:4" x14ac:dyDescent="0.3">
      <c r="B4226" s="7"/>
      <c r="C4226" s="7"/>
      <c r="D4226" s="7"/>
    </row>
    <row r="4227" spans="2:4" x14ac:dyDescent="0.3">
      <c r="B4227" s="7"/>
      <c r="C4227" s="7"/>
      <c r="D4227" s="7"/>
    </row>
    <row r="4228" spans="2:4" x14ac:dyDescent="0.3">
      <c r="B4228" s="7"/>
      <c r="C4228" s="7"/>
      <c r="D4228" s="7"/>
    </row>
    <row r="4229" spans="2:4" x14ac:dyDescent="0.3">
      <c r="B4229" s="7"/>
      <c r="C4229" s="7"/>
      <c r="D4229" s="7"/>
    </row>
    <row r="4230" spans="2:4" x14ac:dyDescent="0.3">
      <c r="B4230" s="7"/>
      <c r="C4230" s="7"/>
      <c r="D4230" s="7"/>
    </row>
    <row r="4231" spans="2:4" x14ac:dyDescent="0.3">
      <c r="B4231" s="7"/>
      <c r="C4231" s="7"/>
      <c r="D4231" s="7"/>
    </row>
    <row r="4232" spans="2:4" x14ac:dyDescent="0.3">
      <c r="B4232" s="7"/>
      <c r="C4232" s="7"/>
      <c r="D4232" s="7"/>
    </row>
    <row r="4233" spans="2:4" x14ac:dyDescent="0.3">
      <c r="B4233" s="7"/>
      <c r="C4233" s="7"/>
      <c r="D4233" s="7"/>
    </row>
    <row r="4234" spans="2:4" x14ac:dyDescent="0.3">
      <c r="B4234" s="7"/>
      <c r="C4234" s="7"/>
      <c r="D4234" s="7"/>
    </row>
    <row r="4235" spans="2:4" x14ac:dyDescent="0.3">
      <c r="B4235" s="7"/>
      <c r="C4235" s="7"/>
      <c r="D4235" s="7"/>
    </row>
    <row r="4236" spans="2:4" x14ac:dyDescent="0.3">
      <c r="B4236" s="7"/>
      <c r="C4236" s="7"/>
      <c r="D4236" s="7"/>
    </row>
    <row r="4237" spans="2:4" x14ac:dyDescent="0.3">
      <c r="B4237" s="7"/>
      <c r="C4237" s="7"/>
      <c r="D4237" s="7"/>
    </row>
    <row r="4238" spans="2:4" x14ac:dyDescent="0.3">
      <c r="B4238" s="7"/>
      <c r="C4238" s="7"/>
      <c r="D4238" s="7"/>
    </row>
    <row r="4239" spans="2:4" x14ac:dyDescent="0.3">
      <c r="B4239" s="7"/>
      <c r="C4239" s="7"/>
      <c r="D4239" s="7"/>
    </row>
    <row r="4240" spans="2:4" x14ac:dyDescent="0.3">
      <c r="B4240" s="7"/>
      <c r="C4240" s="7"/>
      <c r="D4240" s="7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E60F-5851-4C0A-ACBF-B87AE8E4A8D7}">
  <sheetPr>
    <tabColor rgb="FFFFFF00"/>
  </sheetPr>
  <dimension ref="A1:D887"/>
  <sheetViews>
    <sheetView workbookViewId="0">
      <pane xSplit="1" ySplit="1" topLeftCell="B874" activePane="bottomRight" state="frozen"/>
      <selection pane="topRight" activeCell="B1" sqref="B1"/>
      <selection pane="bottomLeft" activeCell="A2" sqref="A2"/>
      <selection pane="bottomRight" activeCell="C888" sqref="C888"/>
    </sheetView>
  </sheetViews>
  <sheetFormatPr defaultRowHeight="14.4" x14ac:dyDescent="0.3"/>
  <sheetData>
    <row r="1" spans="1:4" x14ac:dyDescent="0.3">
      <c r="A1" t="s">
        <v>0</v>
      </c>
      <c r="B1" t="s">
        <v>446</v>
      </c>
      <c r="C1" t="s">
        <v>447</v>
      </c>
      <c r="D1" t="s">
        <v>448</v>
      </c>
    </row>
    <row r="2" spans="1:4" x14ac:dyDescent="0.3">
      <c r="A2" s="1">
        <v>19360</v>
      </c>
      <c r="B2">
        <v>18.38</v>
      </c>
      <c r="C2">
        <v>18.72</v>
      </c>
      <c r="D2">
        <f>(B2+C2)/2</f>
        <v>18.549999999999997</v>
      </c>
    </row>
    <row r="3" spans="1:4" x14ac:dyDescent="0.3">
      <c r="A3" s="1">
        <v>19391</v>
      </c>
      <c r="B3">
        <v>36.5</v>
      </c>
      <c r="C3">
        <v>38</v>
      </c>
      <c r="D3">
        <f t="shared" ref="D3:D66" si="0">(B3+C3)/2</f>
        <v>37.25</v>
      </c>
    </row>
    <row r="4" spans="1:4" x14ac:dyDescent="0.3">
      <c r="A4" s="1">
        <v>19419</v>
      </c>
      <c r="B4">
        <v>36.790300000000002</v>
      </c>
      <c r="C4">
        <v>38.258099999999999</v>
      </c>
      <c r="D4">
        <f t="shared" si="0"/>
        <v>37.5242</v>
      </c>
    </row>
    <row r="5" spans="1:4" x14ac:dyDescent="0.3">
      <c r="A5" s="1">
        <v>19450</v>
      </c>
      <c r="B5">
        <v>40.93</v>
      </c>
      <c r="C5">
        <v>41.933300000000003</v>
      </c>
      <c r="D5">
        <f t="shared" si="0"/>
        <v>41.431650000000005</v>
      </c>
    </row>
    <row r="6" spans="1:4" x14ac:dyDescent="0.3">
      <c r="A6" s="1">
        <v>19480</v>
      </c>
      <c r="B6">
        <v>39.258099999999999</v>
      </c>
      <c r="C6">
        <v>40.258099999999999</v>
      </c>
      <c r="D6">
        <f t="shared" si="0"/>
        <v>39.758099999999999</v>
      </c>
    </row>
    <row r="7" spans="1:4" x14ac:dyDescent="0.3">
      <c r="A7" s="1">
        <v>19511</v>
      </c>
      <c r="B7">
        <v>43.093299999999999</v>
      </c>
      <c r="C7">
        <v>44.07</v>
      </c>
      <c r="D7">
        <f t="shared" si="0"/>
        <v>43.581649999999996</v>
      </c>
    </row>
    <row r="8" spans="1:4" x14ac:dyDescent="0.3">
      <c r="A8" s="1">
        <v>19541</v>
      </c>
      <c r="B8">
        <v>43.577399999999997</v>
      </c>
      <c r="C8">
        <v>44.38</v>
      </c>
      <c r="D8">
        <f t="shared" si="0"/>
        <v>43.978700000000003</v>
      </c>
    </row>
    <row r="9" spans="1:4" x14ac:dyDescent="0.3">
      <c r="A9" s="1">
        <v>19572</v>
      </c>
      <c r="B9">
        <v>39.667700000000004</v>
      </c>
      <c r="C9">
        <v>40.667700000000004</v>
      </c>
      <c r="D9">
        <f t="shared" si="0"/>
        <v>40.167700000000004</v>
      </c>
    </row>
    <row r="10" spans="1:4" x14ac:dyDescent="0.3">
      <c r="A10" s="1">
        <v>19603</v>
      </c>
      <c r="B10">
        <v>37.486699999999999</v>
      </c>
      <c r="C10">
        <v>38.486699999999999</v>
      </c>
      <c r="D10">
        <f t="shared" si="0"/>
        <v>37.986699999999999</v>
      </c>
    </row>
    <row r="11" spans="1:4" x14ac:dyDescent="0.3">
      <c r="A11" s="1">
        <v>19633</v>
      </c>
      <c r="B11">
        <v>37.1</v>
      </c>
      <c r="C11">
        <v>38.1</v>
      </c>
      <c r="D11">
        <f t="shared" si="0"/>
        <v>37.6</v>
      </c>
    </row>
    <row r="12" spans="1:4" x14ac:dyDescent="0.3">
      <c r="A12" s="1">
        <v>19664</v>
      </c>
      <c r="B12">
        <v>37.563299999999998</v>
      </c>
      <c r="C12">
        <v>38.596699999999998</v>
      </c>
      <c r="D12">
        <f t="shared" si="0"/>
        <v>38.08</v>
      </c>
    </row>
    <row r="13" spans="1:4" x14ac:dyDescent="0.3">
      <c r="A13" s="1">
        <v>19694</v>
      </c>
      <c r="B13">
        <v>51.112900000000003</v>
      </c>
      <c r="C13">
        <v>53.096800000000002</v>
      </c>
      <c r="D13">
        <f t="shared" si="0"/>
        <v>52.104849999999999</v>
      </c>
    </row>
    <row r="14" spans="1:4" x14ac:dyDescent="0.3">
      <c r="A14" s="1">
        <v>19725</v>
      </c>
      <c r="B14">
        <v>54.403199999999998</v>
      </c>
      <c r="C14">
        <v>56.37</v>
      </c>
      <c r="D14">
        <f t="shared" si="0"/>
        <v>55.386600000000001</v>
      </c>
    </row>
    <row r="15" spans="1:4" x14ac:dyDescent="0.3">
      <c r="A15" s="1">
        <v>19756</v>
      </c>
      <c r="B15">
        <v>53.392899999999997</v>
      </c>
      <c r="C15">
        <v>54.892899999999997</v>
      </c>
      <c r="D15">
        <f t="shared" si="0"/>
        <v>54.142899999999997</v>
      </c>
    </row>
    <row r="16" spans="1:4" x14ac:dyDescent="0.3">
      <c r="A16" s="1">
        <v>19784</v>
      </c>
      <c r="B16">
        <v>58.438699999999997</v>
      </c>
      <c r="C16">
        <v>59.9452</v>
      </c>
      <c r="D16">
        <f t="shared" si="0"/>
        <v>59.191949999999999</v>
      </c>
    </row>
    <row r="17" spans="1:4" x14ac:dyDescent="0.3">
      <c r="A17" s="1">
        <v>19815</v>
      </c>
      <c r="B17">
        <v>56.396700000000003</v>
      </c>
      <c r="C17">
        <v>58.09</v>
      </c>
      <c r="D17">
        <f t="shared" si="0"/>
        <v>57.243350000000007</v>
      </c>
    </row>
    <row r="18" spans="1:4" x14ac:dyDescent="0.3">
      <c r="A18" s="1">
        <v>19845</v>
      </c>
      <c r="B18">
        <v>50.645200000000003</v>
      </c>
      <c r="C18">
        <v>52.145200000000003</v>
      </c>
      <c r="D18">
        <f t="shared" si="0"/>
        <v>51.395200000000003</v>
      </c>
    </row>
    <row r="19" spans="1:4" x14ac:dyDescent="0.3">
      <c r="A19" s="1">
        <v>19876</v>
      </c>
      <c r="B19">
        <v>55.033299999999997</v>
      </c>
      <c r="C19">
        <v>56.533299999999997</v>
      </c>
      <c r="D19">
        <f t="shared" si="0"/>
        <v>55.783299999999997</v>
      </c>
    </row>
    <row r="20" spans="1:4" x14ac:dyDescent="0.3">
      <c r="A20" s="1">
        <v>19906</v>
      </c>
      <c r="B20">
        <v>56.161299999999997</v>
      </c>
      <c r="C20">
        <v>57.661299999999997</v>
      </c>
      <c r="D20">
        <f t="shared" si="0"/>
        <v>56.911299999999997</v>
      </c>
    </row>
    <row r="21" spans="1:4" x14ac:dyDescent="0.3">
      <c r="A21" s="1">
        <v>19937</v>
      </c>
      <c r="B21">
        <v>58.541899999999998</v>
      </c>
      <c r="C21">
        <v>60.041899999999998</v>
      </c>
      <c r="D21">
        <f t="shared" si="0"/>
        <v>59.291899999999998</v>
      </c>
    </row>
    <row r="22" spans="1:4" x14ac:dyDescent="0.3">
      <c r="A22" s="1">
        <v>19968</v>
      </c>
      <c r="B22">
        <v>59.866700000000002</v>
      </c>
      <c r="C22">
        <v>61.366700000000002</v>
      </c>
      <c r="D22">
        <f t="shared" si="0"/>
        <v>60.616700000000002</v>
      </c>
    </row>
    <row r="23" spans="1:4" x14ac:dyDescent="0.3">
      <c r="A23" s="1">
        <v>19998</v>
      </c>
      <c r="B23">
        <v>62.012900000000002</v>
      </c>
      <c r="C23">
        <v>63.512900000000002</v>
      </c>
      <c r="D23">
        <f t="shared" si="0"/>
        <v>62.762900000000002</v>
      </c>
    </row>
    <row r="24" spans="1:4" x14ac:dyDescent="0.3">
      <c r="A24" s="1">
        <v>20029</v>
      </c>
      <c r="B24">
        <v>64.183300000000003</v>
      </c>
      <c r="C24">
        <v>65.683300000000003</v>
      </c>
      <c r="D24">
        <f t="shared" si="0"/>
        <v>64.933300000000003</v>
      </c>
    </row>
    <row r="25" spans="1:4" x14ac:dyDescent="0.3">
      <c r="A25" s="1">
        <v>20059</v>
      </c>
      <c r="B25">
        <v>69.661299999999997</v>
      </c>
      <c r="C25">
        <v>71.161299999999997</v>
      </c>
      <c r="D25">
        <f t="shared" si="0"/>
        <v>70.411299999999997</v>
      </c>
    </row>
    <row r="26" spans="1:4" x14ac:dyDescent="0.3">
      <c r="A26" s="1">
        <v>20090</v>
      </c>
      <c r="B26">
        <v>71.935500000000005</v>
      </c>
      <c r="C26">
        <v>73.435500000000005</v>
      </c>
      <c r="D26">
        <f t="shared" si="0"/>
        <v>72.685500000000005</v>
      </c>
    </row>
    <row r="27" spans="1:4" x14ac:dyDescent="0.3">
      <c r="A27" s="1">
        <v>20121</v>
      </c>
      <c r="B27">
        <v>70.035700000000006</v>
      </c>
      <c r="C27">
        <v>71.535700000000006</v>
      </c>
      <c r="D27">
        <f t="shared" si="0"/>
        <v>70.785700000000006</v>
      </c>
    </row>
    <row r="28" spans="1:4" x14ac:dyDescent="0.3">
      <c r="A28" s="1">
        <v>20149</v>
      </c>
      <c r="B28">
        <v>71.080600000000004</v>
      </c>
      <c r="C28">
        <v>72.580600000000004</v>
      </c>
      <c r="D28">
        <f t="shared" si="0"/>
        <v>71.830600000000004</v>
      </c>
    </row>
    <row r="29" spans="1:4" x14ac:dyDescent="0.3">
      <c r="A29" s="1">
        <v>20180</v>
      </c>
      <c r="B29">
        <v>73.533299999999997</v>
      </c>
      <c r="C29">
        <v>75.033299999999997</v>
      </c>
      <c r="D29">
        <f t="shared" si="0"/>
        <v>74.283299999999997</v>
      </c>
    </row>
    <row r="30" spans="1:4" x14ac:dyDescent="0.3">
      <c r="A30" s="1">
        <v>20210</v>
      </c>
      <c r="B30">
        <v>74</v>
      </c>
      <c r="C30">
        <v>75.5</v>
      </c>
      <c r="D30">
        <f t="shared" si="0"/>
        <v>74.75</v>
      </c>
    </row>
    <row r="31" spans="1:4" x14ac:dyDescent="0.3">
      <c r="A31" s="1">
        <v>20241</v>
      </c>
      <c r="B31">
        <v>73.966700000000003</v>
      </c>
      <c r="C31">
        <v>75.466700000000003</v>
      </c>
      <c r="D31">
        <f t="shared" si="0"/>
        <v>74.716700000000003</v>
      </c>
    </row>
    <row r="32" spans="1:4" x14ac:dyDescent="0.3">
      <c r="A32" s="1">
        <v>20271</v>
      </c>
      <c r="B32">
        <v>72.66</v>
      </c>
      <c r="C32">
        <v>74.209999999999994</v>
      </c>
      <c r="D32">
        <f t="shared" si="0"/>
        <v>73.435000000000002</v>
      </c>
    </row>
    <row r="33" spans="1:4" x14ac:dyDescent="0.3">
      <c r="A33" s="1">
        <v>20302</v>
      </c>
      <c r="B33">
        <v>69.467699999999994</v>
      </c>
      <c r="C33">
        <v>71.467699999999994</v>
      </c>
      <c r="D33">
        <f t="shared" si="0"/>
        <v>70.467699999999994</v>
      </c>
    </row>
    <row r="34" spans="1:4" x14ac:dyDescent="0.3">
      <c r="A34" s="1">
        <v>20333</v>
      </c>
      <c r="B34">
        <v>68.383300000000006</v>
      </c>
      <c r="C34">
        <v>70.383300000000006</v>
      </c>
      <c r="D34">
        <f t="shared" si="0"/>
        <v>69.383300000000006</v>
      </c>
    </row>
    <row r="35" spans="1:4" x14ac:dyDescent="0.3">
      <c r="A35" s="1">
        <v>20363</v>
      </c>
      <c r="B35">
        <v>64.935500000000005</v>
      </c>
      <c r="C35">
        <v>66.935500000000005</v>
      </c>
      <c r="D35">
        <f t="shared" si="0"/>
        <v>65.935500000000005</v>
      </c>
    </row>
    <row r="36" spans="1:4" x14ac:dyDescent="0.3">
      <c r="A36" s="1">
        <v>20394</v>
      </c>
      <c r="B36">
        <v>63.0167</v>
      </c>
      <c r="C36">
        <v>65.0167</v>
      </c>
      <c r="D36">
        <f t="shared" si="0"/>
        <v>64.0167</v>
      </c>
    </row>
    <row r="37" spans="1:4" x14ac:dyDescent="0.3">
      <c r="A37" s="1">
        <v>20424</v>
      </c>
      <c r="B37">
        <v>63.564500000000002</v>
      </c>
      <c r="C37">
        <v>65.564499999999995</v>
      </c>
      <c r="D37">
        <f t="shared" si="0"/>
        <v>64.564499999999995</v>
      </c>
    </row>
    <row r="38" spans="1:4" x14ac:dyDescent="0.3">
      <c r="A38" s="1">
        <v>20455</v>
      </c>
      <c r="B38">
        <v>64.580600000000004</v>
      </c>
      <c r="C38">
        <v>66.580600000000004</v>
      </c>
      <c r="D38">
        <f t="shared" si="0"/>
        <v>65.580600000000004</v>
      </c>
    </row>
    <row r="39" spans="1:4" x14ac:dyDescent="0.3">
      <c r="A39" s="1">
        <v>20486</v>
      </c>
      <c r="B39">
        <v>66.982799999999997</v>
      </c>
      <c r="C39">
        <v>68.982799999999997</v>
      </c>
      <c r="D39">
        <f t="shared" si="0"/>
        <v>67.982799999999997</v>
      </c>
    </row>
    <row r="40" spans="1:4" x14ac:dyDescent="0.3">
      <c r="A40" s="1">
        <v>20515</v>
      </c>
      <c r="B40">
        <v>66.6935</v>
      </c>
      <c r="C40">
        <v>68.6935</v>
      </c>
      <c r="D40">
        <f t="shared" si="0"/>
        <v>67.6935</v>
      </c>
    </row>
    <row r="41" spans="1:4" x14ac:dyDescent="0.3">
      <c r="A41" s="1">
        <v>20546</v>
      </c>
      <c r="B41">
        <v>68.066699999999997</v>
      </c>
      <c r="C41">
        <v>70.066699999999997</v>
      </c>
      <c r="D41">
        <f t="shared" si="0"/>
        <v>69.066699999999997</v>
      </c>
    </row>
    <row r="42" spans="1:4" x14ac:dyDescent="0.3">
      <c r="A42" s="1">
        <v>20576</v>
      </c>
      <c r="B42">
        <v>70.387100000000004</v>
      </c>
      <c r="C42">
        <v>72.387100000000004</v>
      </c>
      <c r="D42">
        <f t="shared" si="0"/>
        <v>71.387100000000004</v>
      </c>
    </row>
    <row r="43" spans="1:4" x14ac:dyDescent="0.3">
      <c r="A43" s="1">
        <v>20607</v>
      </c>
      <c r="B43">
        <v>76</v>
      </c>
      <c r="C43">
        <v>78</v>
      </c>
      <c r="D43">
        <f t="shared" si="0"/>
        <v>77</v>
      </c>
    </row>
    <row r="44" spans="1:4" x14ac:dyDescent="0.3">
      <c r="A44" s="1">
        <v>20637</v>
      </c>
      <c r="B44">
        <v>75.612899999999996</v>
      </c>
      <c r="C44">
        <v>77.612899999999996</v>
      </c>
      <c r="D44">
        <f t="shared" si="0"/>
        <v>76.612899999999996</v>
      </c>
    </row>
    <row r="45" spans="1:4" x14ac:dyDescent="0.3">
      <c r="A45" s="1">
        <v>20668</v>
      </c>
      <c r="B45">
        <v>70</v>
      </c>
      <c r="C45">
        <v>72</v>
      </c>
      <c r="D45">
        <f t="shared" si="0"/>
        <v>71</v>
      </c>
    </row>
    <row r="46" spans="1:4" x14ac:dyDescent="0.3">
      <c r="A46" s="1">
        <v>20699</v>
      </c>
      <c r="B46">
        <v>69.5</v>
      </c>
      <c r="C46">
        <v>71.5</v>
      </c>
      <c r="D46">
        <f t="shared" si="0"/>
        <v>70.5</v>
      </c>
    </row>
    <row r="47" spans="1:4" x14ac:dyDescent="0.3">
      <c r="A47" s="1">
        <v>20729</v>
      </c>
      <c r="B47">
        <v>65</v>
      </c>
      <c r="C47">
        <v>67</v>
      </c>
      <c r="D47">
        <f t="shared" si="0"/>
        <v>66</v>
      </c>
    </row>
    <row r="48" spans="1:4" x14ac:dyDescent="0.3">
      <c r="A48" s="1">
        <v>20760</v>
      </c>
      <c r="B48">
        <v>64.933300000000003</v>
      </c>
      <c r="C48">
        <v>66.933300000000003</v>
      </c>
      <c r="D48">
        <f t="shared" si="0"/>
        <v>65.933300000000003</v>
      </c>
    </row>
    <row r="49" spans="1:4" x14ac:dyDescent="0.3">
      <c r="A49" s="1">
        <v>20790</v>
      </c>
      <c r="B49">
        <v>63.064500000000002</v>
      </c>
      <c r="C49">
        <v>65.064499999999995</v>
      </c>
      <c r="D49">
        <f t="shared" si="0"/>
        <v>64.064499999999995</v>
      </c>
    </row>
    <row r="50" spans="1:4" x14ac:dyDescent="0.3">
      <c r="A50" s="1">
        <v>20821</v>
      </c>
      <c r="B50">
        <v>63.5</v>
      </c>
      <c r="C50">
        <v>65.5</v>
      </c>
      <c r="D50">
        <f t="shared" si="0"/>
        <v>64.5</v>
      </c>
    </row>
    <row r="51" spans="1:4" x14ac:dyDescent="0.3">
      <c r="A51" s="1">
        <v>20852</v>
      </c>
      <c r="B51">
        <v>63.56</v>
      </c>
      <c r="C51">
        <v>65.528599999999997</v>
      </c>
      <c r="D51">
        <f t="shared" si="0"/>
        <v>64.544299999999993</v>
      </c>
    </row>
    <row r="52" spans="1:4" x14ac:dyDescent="0.3">
      <c r="A52" s="1">
        <v>20880</v>
      </c>
      <c r="B52">
        <v>64.2</v>
      </c>
      <c r="C52">
        <v>66.2</v>
      </c>
      <c r="D52">
        <f t="shared" si="0"/>
        <v>65.2</v>
      </c>
    </row>
    <row r="53" spans="1:4" x14ac:dyDescent="0.3">
      <c r="A53" s="1">
        <v>20911</v>
      </c>
      <c r="B53">
        <v>63.406700000000001</v>
      </c>
      <c r="C53">
        <v>65.406700000000001</v>
      </c>
      <c r="D53">
        <f t="shared" si="0"/>
        <v>64.406700000000001</v>
      </c>
    </row>
    <row r="54" spans="1:4" x14ac:dyDescent="0.3">
      <c r="A54" s="1">
        <v>20941</v>
      </c>
      <c r="B54">
        <v>66.661299999999997</v>
      </c>
      <c r="C54">
        <v>68.661299999999997</v>
      </c>
      <c r="D54">
        <f t="shared" si="0"/>
        <v>67.661299999999997</v>
      </c>
    </row>
    <row r="55" spans="1:4" x14ac:dyDescent="0.3">
      <c r="A55" s="1">
        <v>20972</v>
      </c>
      <c r="B55">
        <v>71.25</v>
      </c>
      <c r="C55">
        <v>73.25</v>
      </c>
      <c r="D55">
        <f t="shared" si="0"/>
        <v>72.25</v>
      </c>
    </row>
    <row r="56" spans="1:4" x14ac:dyDescent="0.3">
      <c r="A56" s="1">
        <v>21002</v>
      </c>
      <c r="B56">
        <v>69.096800000000002</v>
      </c>
      <c r="C56">
        <v>71.087100000000007</v>
      </c>
      <c r="D56">
        <f t="shared" si="0"/>
        <v>70.091949999999997</v>
      </c>
    </row>
    <row r="57" spans="1:4" x14ac:dyDescent="0.3">
      <c r="A57" s="1">
        <v>21033</v>
      </c>
      <c r="B57">
        <v>72.341899999999995</v>
      </c>
      <c r="C57">
        <v>74.041899999999998</v>
      </c>
      <c r="D57">
        <f t="shared" si="0"/>
        <v>73.191900000000004</v>
      </c>
    </row>
    <row r="58" spans="1:4" x14ac:dyDescent="0.3">
      <c r="A58" s="1">
        <v>21064</v>
      </c>
      <c r="B58">
        <v>77.400000000000006</v>
      </c>
      <c r="C58">
        <v>79.099999999999994</v>
      </c>
      <c r="D58">
        <f t="shared" si="0"/>
        <v>78.25</v>
      </c>
    </row>
    <row r="59" spans="1:4" x14ac:dyDescent="0.3">
      <c r="A59" s="1">
        <v>21094</v>
      </c>
      <c r="B59">
        <v>80.558099999999996</v>
      </c>
      <c r="C59">
        <v>82.258099999999999</v>
      </c>
      <c r="D59">
        <f t="shared" si="0"/>
        <v>81.40809999999999</v>
      </c>
    </row>
    <row r="60" spans="1:4" x14ac:dyDescent="0.3">
      <c r="A60" s="1">
        <v>21125</v>
      </c>
      <c r="B60">
        <v>84.77</v>
      </c>
      <c r="C60">
        <v>86.49</v>
      </c>
      <c r="D60">
        <f t="shared" si="0"/>
        <v>85.63</v>
      </c>
    </row>
    <row r="61" spans="1:4" x14ac:dyDescent="0.3">
      <c r="A61" s="1">
        <v>21155</v>
      </c>
      <c r="B61">
        <v>91.219399999999993</v>
      </c>
      <c r="C61">
        <v>93.219399999999993</v>
      </c>
      <c r="D61">
        <f t="shared" si="0"/>
        <v>92.219399999999993</v>
      </c>
    </row>
    <row r="62" spans="1:4" x14ac:dyDescent="0.3">
      <c r="A62" s="1">
        <v>21186</v>
      </c>
      <c r="B62">
        <v>90.874200000000002</v>
      </c>
      <c r="C62">
        <v>92.874200000000002</v>
      </c>
      <c r="D62">
        <f t="shared" si="0"/>
        <v>91.874200000000002</v>
      </c>
    </row>
    <row r="63" spans="1:4" x14ac:dyDescent="0.3">
      <c r="A63" s="1">
        <v>21217</v>
      </c>
      <c r="B63">
        <v>97.567899999999995</v>
      </c>
      <c r="C63">
        <v>99.567899999999995</v>
      </c>
      <c r="D63">
        <f t="shared" si="0"/>
        <v>98.567899999999995</v>
      </c>
    </row>
    <row r="64" spans="1:4" x14ac:dyDescent="0.3">
      <c r="A64" s="1">
        <v>21245</v>
      </c>
      <c r="B64">
        <v>101.21939999999999</v>
      </c>
      <c r="C64">
        <v>103.21939999999999</v>
      </c>
      <c r="D64">
        <f t="shared" si="0"/>
        <v>102.21939999999999</v>
      </c>
    </row>
    <row r="65" spans="1:4" x14ac:dyDescent="0.3">
      <c r="A65" s="1">
        <v>21276</v>
      </c>
      <c r="B65">
        <v>110.86669999999999</v>
      </c>
      <c r="C65">
        <v>113.13330000000001</v>
      </c>
      <c r="D65">
        <f t="shared" si="0"/>
        <v>112</v>
      </c>
    </row>
    <row r="66" spans="1:4" x14ac:dyDescent="0.3">
      <c r="A66" s="1">
        <v>21306</v>
      </c>
      <c r="B66">
        <v>127.6677</v>
      </c>
      <c r="C66">
        <v>130.42580000000001</v>
      </c>
      <c r="D66">
        <f t="shared" si="0"/>
        <v>129.04675</v>
      </c>
    </row>
    <row r="67" spans="1:4" x14ac:dyDescent="0.3">
      <c r="A67" s="1">
        <v>21337</v>
      </c>
      <c r="B67">
        <v>128.0333</v>
      </c>
      <c r="C67">
        <v>131.0333</v>
      </c>
      <c r="D67">
        <f t="shared" ref="D67:D130" si="1">(B67+C67)/2</f>
        <v>129.5333</v>
      </c>
    </row>
    <row r="68" spans="1:4" x14ac:dyDescent="0.3">
      <c r="A68" s="1">
        <v>21367</v>
      </c>
      <c r="B68">
        <v>131.65479999999999</v>
      </c>
      <c r="C68">
        <v>134.65479999999999</v>
      </c>
      <c r="D68">
        <f t="shared" si="1"/>
        <v>133.15479999999999</v>
      </c>
    </row>
    <row r="69" spans="1:4" x14ac:dyDescent="0.3">
      <c r="A69" s="1">
        <v>21398</v>
      </c>
      <c r="B69">
        <v>135.929</v>
      </c>
      <c r="C69">
        <v>138.929</v>
      </c>
      <c r="D69">
        <f t="shared" si="1"/>
        <v>137.429</v>
      </c>
    </row>
    <row r="70" spans="1:4" x14ac:dyDescent="0.3">
      <c r="A70" s="1">
        <v>21429</v>
      </c>
      <c r="B70">
        <v>154.61670000000001</v>
      </c>
      <c r="C70">
        <v>157.61670000000001</v>
      </c>
      <c r="D70">
        <f t="shared" si="1"/>
        <v>156.11670000000001</v>
      </c>
    </row>
    <row r="71" spans="1:4" x14ac:dyDescent="0.3">
      <c r="A71" s="1">
        <v>21459</v>
      </c>
      <c r="B71">
        <v>143.76769999999999</v>
      </c>
      <c r="C71">
        <v>146.76769999999999</v>
      </c>
      <c r="D71">
        <f t="shared" si="1"/>
        <v>145.26769999999999</v>
      </c>
    </row>
    <row r="72" spans="1:4" x14ac:dyDescent="0.3">
      <c r="A72" s="1">
        <v>21490</v>
      </c>
      <c r="B72">
        <v>138.88</v>
      </c>
      <c r="C72">
        <v>141.88329999999999</v>
      </c>
      <c r="D72">
        <f t="shared" si="1"/>
        <v>140.38164999999998</v>
      </c>
    </row>
    <row r="73" spans="1:4" x14ac:dyDescent="0.3">
      <c r="A73" s="1">
        <v>21520</v>
      </c>
      <c r="B73">
        <v>135.21940000000001</v>
      </c>
      <c r="C73">
        <v>138.21940000000001</v>
      </c>
      <c r="D73">
        <f t="shared" si="1"/>
        <v>136.71940000000001</v>
      </c>
    </row>
    <row r="74" spans="1:4" x14ac:dyDescent="0.3">
      <c r="A74" s="1">
        <v>21551</v>
      </c>
      <c r="B74">
        <v>141.99</v>
      </c>
      <c r="C74">
        <v>144.97739999999999</v>
      </c>
      <c r="D74">
        <f t="shared" si="1"/>
        <v>143.4837</v>
      </c>
    </row>
    <row r="75" spans="1:4" x14ac:dyDescent="0.3">
      <c r="A75" s="1">
        <v>21582</v>
      </c>
      <c r="B75">
        <v>139.09</v>
      </c>
      <c r="C75">
        <v>142.3321</v>
      </c>
      <c r="D75">
        <f t="shared" si="1"/>
        <v>140.71105</v>
      </c>
    </row>
    <row r="76" spans="1:4" x14ac:dyDescent="0.3">
      <c r="A76" s="1">
        <v>21610</v>
      </c>
      <c r="B76">
        <v>136.86000000000001</v>
      </c>
      <c r="C76">
        <v>140.07</v>
      </c>
      <c r="D76">
        <f t="shared" si="1"/>
        <v>138.465</v>
      </c>
    </row>
    <row r="77" spans="1:4" x14ac:dyDescent="0.3">
      <c r="A77" s="1">
        <v>21641</v>
      </c>
      <c r="B77">
        <v>133.80000000000001</v>
      </c>
      <c r="C77">
        <v>136.97</v>
      </c>
      <c r="D77">
        <f t="shared" si="1"/>
        <v>135.38499999999999</v>
      </c>
    </row>
    <row r="78" spans="1:4" x14ac:dyDescent="0.3">
      <c r="A78" s="1">
        <v>21671</v>
      </c>
      <c r="B78">
        <v>131.11000000000001</v>
      </c>
      <c r="C78">
        <v>134.22999999999999</v>
      </c>
      <c r="D78">
        <f t="shared" si="1"/>
        <v>132.67000000000002</v>
      </c>
    </row>
    <row r="79" spans="1:4" x14ac:dyDescent="0.3">
      <c r="A79" s="1">
        <v>21702</v>
      </c>
      <c r="B79">
        <v>134.71</v>
      </c>
      <c r="C79">
        <v>137.9</v>
      </c>
      <c r="D79">
        <f t="shared" si="1"/>
        <v>136.30500000000001</v>
      </c>
    </row>
    <row r="80" spans="1:4" x14ac:dyDescent="0.3">
      <c r="A80" s="1">
        <v>21732</v>
      </c>
      <c r="B80">
        <v>146.16</v>
      </c>
      <c r="C80">
        <v>149.66999999999999</v>
      </c>
      <c r="D80">
        <f t="shared" si="1"/>
        <v>147.91499999999999</v>
      </c>
    </row>
    <row r="81" spans="1:4" x14ac:dyDescent="0.3">
      <c r="A81" s="1">
        <v>21763</v>
      </c>
      <c r="B81">
        <v>150</v>
      </c>
      <c r="C81">
        <v>153.5</v>
      </c>
      <c r="D81">
        <f t="shared" si="1"/>
        <v>151.75</v>
      </c>
    </row>
    <row r="82" spans="1:4" x14ac:dyDescent="0.3">
      <c r="A82" s="1">
        <v>21794</v>
      </c>
      <c r="B82">
        <v>150</v>
      </c>
      <c r="C82">
        <v>153.5</v>
      </c>
      <c r="D82">
        <f t="shared" si="1"/>
        <v>151.75</v>
      </c>
    </row>
    <row r="83" spans="1:4" x14ac:dyDescent="0.3">
      <c r="A83" s="1">
        <v>21824</v>
      </c>
      <c r="B83">
        <v>158.06</v>
      </c>
      <c r="C83">
        <v>161.64519999999999</v>
      </c>
      <c r="D83">
        <f t="shared" si="1"/>
        <v>159.8526</v>
      </c>
    </row>
    <row r="84" spans="1:4" x14ac:dyDescent="0.3">
      <c r="A84" s="1">
        <v>21855</v>
      </c>
      <c r="B84">
        <v>173.33</v>
      </c>
      <c r="C84">
        <v>177.3</v>
      </c>
      <c r="D84">
        <f t="shared" si="1"/>
        <v>175.315</v>
      </c>
    </row>
    <row r="85" spans="1:4" x14ac:dyDescent="0.3">
      <c r="A85" s="1">
        <v>21885</v>
      </c>
      <c r="B85">
        <v>180</v>
      </c>
      <c r="C85">
        <v>184.1</v>
      </c>
      <c r="D85">
        <f t="shared" si="1"/>
        <v>182.05</v>
      </c>
    </row>
    <row r="86" spans="1:4" x14ac:dyDescent="0.3">
      <c r="A86" s="1">
        <v>21916</v>
      </c>
      <c r="B86">
        <v>184.26</v>
      </c>
      <c r="C86">
        <v>189.92</v>
      </c>
      <c r="D86">
        <f t="shared" si="1"/>
        <v>187.08999999999997</v>
      </c>
    </row>
    <row r="87" spans="1:4" x14ac:dyDescent="0.3">
      <c r="A87" s="1">
        <v>21947</v>
      </c>
      <c r="B87">
        <v>182.25</v>
      </c>
      <c r="C87">
        <v>186.25</v>
      </c>
      <c r="D87">
        <f t="shared" si="1"/>
        <v>184.25</v>
      </c>
    </row>
    <row r="88" spans="1:4" x14ac:dyDescent="0.3">
      <c r="A88" s="1">
        <v>21976</v>
      </c>
      <c r="B88">
        <v>182</v>
      </c>
      <c r="C88">
        <v>186</v>
      </c>
      <c r="D88">
        <f t="shared" si="1"/>
        <v>184</v>
      </c>
    </row>
    <row r="89" spans="1:4" x14ac:dyDescent="0.3">
      <c r="A89" s="1">
        <v>22007</v>
      </c>
      <c r="B89">
        <v>182</v>
      </c>
      <c r="C89">
        <v>186</v>
      </c>
      <c r="D89">
        <f t="shared" si="1"/>
        <v>184</v>
      </c>
    </row>
    <row r="90" spans="1:4" x14ac:dyDescent="0.3">
      <c r="A90" s="1">
        <v>22037</v>
      </c>
      <c r="B90">
        <v>182</v>
      </c>
      <c r="C90">
        <v>186</v>
      </c>
      <c r="D90">
        <f t="shared" si="1"/>
        <v>184</v>
      </c>
    </row>
    <row r="91" spans="1:4" x14ac:dyDescent="0.3">
      <c r="A91" s="1">
        <v>22068</v>
      </c>
      <c r="B91">
        <v>182</v>
      </c>
      <c r="C91">
        <v>186</v>
      </c>
      <c r="D91">
        <f t="shared" si="1"/>
        <v>184</v>
      </c>
    </row>
    <row r="92" spans="1:4" x14ac:dyDescent="0.3">
      <c r="A92" s="1">
        <v>22098</v>
      </c>
      <c r="B92">
        <v>182</v>
      </c>
      <c r="C92">
        <v>186</v>
      </c>
      <c r="D92">
        <f t="shared" si="1"/>
        <v>184</v>
      </c>
    </row>
    <row r="93" spans="1:4" x14ac:dyDescent="0.3">
      <c r="A93" s="1">
        <v>22129</v>
      </c>
      <c r="B93">
        <v>182</v>
      </c>
      <c r="C93">
        <v>186</v>
      </c>
      <c r="D93">
        <f t="shared" si="1"/>
        <v>184</v>
      </c>
    </row>
    <row r="94" spans="1:4" x14ac:dyDescent="0.3">
      <c r="A94" s="1">
        <v>22160</v>
      </c>
      <c r="B94">
        <v>182</v>
      </c>
      <c r="C94">
        <v>186</v>
      </c>
      <c r="D94">
        <f t="shared" si="1"/>
        <v>184</v>
      </c>
    </row>
    <row r="95" spans="1:4" x14ac:dyDescent="0.3">
      <c r="A95" s="1">
        <v>22190</v>
      </c>
      <c r="B95">
        <v>182</v>
      </c>
      <c r="C95">
        <v>186</v>
      </c>
      <c r="D95">
        <f t="shared" si="1"/>
        <v>184</v>
      </c>
    </row>
    <row r="96" spans="1:4" x14ac:dyDescent="0.3">
      <c r="A96" s="1">
        <v>22221</v>
      </c>
      <c r="B96">
        <v>182</v>
      </c>
      <c r="C96">
        <v>186</v>
      </c>
      <c r="D96">
        <f t="shared" si="1"/>
        <v>184</v>
      </c>
    </row>
    <row r="97" spans="1:4" x14ac:dyDescent="0.3">
      <c r="A97" s="1">
        <v>22251</v>
      </c>
      <c r="B97">
        <v>183.2903</v>
      </c>
      <c r="C97">
        <v>187.45160000000001</v>
      </c>
      <c r="D97">
        <f t="shared" si="1"/>
        <v>185.37094999999999</v>
      </c>
    </row>
    <row r="98" spans="1:4" x14ac:dyDescent="0.3">
      <c r="A98" s="1">
        <v>22282</v>
      </c>
      <c r="B98">
        <v>201.58</v>
      </c>
      <c r="C98">
        <v>209.52</v>
      </c>
      <c r="D98">
        <f t="shared" si="1"/>
        <v>205.55</v>
      </c>
    </row>
    <row r="99" spans="1:4" x14ac:dyDescent="0.3">
      <c r="A99" s="1">
        <v>22313</v>
      </c>
      <c r="B99">
        <v>215</v>
      </c>
      <c r="C99">
        <v>220</v>
      </c>
      <c r="D99">
        <f t="shared" si="1"/>
        <v>217.5</v>
      </c>
    </row>
    <row r="100" spans="1:4" x14ac:dyDescent="0.3">
      <c r="A100" s="1">
        <v>22341</v>
      </c>
      <c r="B100">
        <v>240.97</v>
      </c>
      <c r="C100">
        <v>246.69</v>
      </c>
      <c r="D100">
        <f t="shared" si="1"/>
        <v>243.82999999999998</v>
      </c>
    </row>
    <row r="101" spans="1:4" x14ac:dyDescent="0.3">
      <c r="A101" s="1">
        <v>22372</v>
      </c>
      <c r="B101">
        <v>275.63</v>
      </c>
      <c r="C101">
        <v>282.23</v>
      </c>
      <c r="D101">
        <f t="shared" si="1"/>
        <v>278.93</v>
      </c>
    </row>
    <row r="102" spans="1:4" x14ac:dyDescent="0.3">
      <c r="A102" s="1">
        <v>22402</v>
      </c>
      <c r="B102">
        <v>263.13</v>
      </c>
      <c r="C102">
        <v>270.10000000000002</v>
      </c>
      <c r="D102">
        <f t="shared" si="1"/>
        <v>266.61500000000001</v>
      </c>
    </row>
    <row r="103" spans="1:4" x14ac:dyDescent="0.3">
      <c r="A103" s="1">
        <v>22433</v>
      </c>
      <c r="B103">
        <v>255.43</v>
      </c>
      <c r="C103">
        <v>263.10000000000002</v>
      </c>
      <c r="D103">
        <f t="shared" si="1"/>
        <v>259.26499999999999</v>
      </c>
    </row>
    <row r="104" spans="1:4" x14ac:dyDescent="0.3">
      <c r="A104" s="1">
        <v>22463</v>
      </c>
      <c r="B104">
        <v>256</v>
      </c>
      <c r="C104">
        <v>264</v>
      </c>
      <c r="D104">
        <f t="shared" si="1"/>
        <v>260</v>
      </c>
    </row>
    <row r="105" spans="1:4" x14ac:dyDescent="0.3">
      <c r="A105" s="1">
        <v>22494</v>
      </c>
      <c r="B105">
        <v>263.06</v>
      </c>
      <c r="C105">
        <v>270.74</v>
      </c>
      <c r="D105">
        <f t="shared" si="1"/>
        <v>266.89999999999998</v>
      </c>
    </row>
    <row r="106" spans="1:4" x14ac:dyDescent="0.3">
      <c r="A106" s="1">
        <v>22525</v>
      </c>
      <c r="B106">
        <v>285.27</v>
      </c>
      <c r="C106">
        <v>293.37</v>
      </c>
      <c r="D106">
        <f t="shared" si="1"/>
        <v>289.32</v>
      </c>
    </row>
    <row r="107" spans="1:4" x14ac:dyDescent="0.3">
      <c r="A107" s="1">
        <v>22555</v>
      </c>
      <c r="B107">
        <v>295.48</v>
      </c>
      <c r="C107">
        <v>303.83999999999997</v>
      </c>
      <c r="D107">
        <f t="shared" si="1"/>
        <v>299.65999999999997</v>
      </c>
    </row>
    <row r="108" spans="1:4" x14ac:dyDescent="0.3">
      <c r="A108" s="1">
        <v>22586</v>
      </c>
      <c r="B108">
        <v>300</v>
      </c>
      <c r="C108">
        <v>307</v>
      </c>
      <c r="D108">
        <f t="shared" si="1"/>
        <v>303.5</v>
      </c>
    </row>
    <row r="109" spans="1:4" x14ac:dyDescent="0.3">
      <c r="A109" s="1">
        <v>22616</v>
      </c>
      <c r="B109">
        <v>300</v>
      </c>
      <c r="C109">
        <v>307</v>
      </c>
      <c r="D109">
        <f t="shared" si="1"/>
        <v>303.5</v>
      </c>
    </row>
    <row r="110" spans="1:4" x14ac:dyDescent="0.3">
      <c r="A110" s="1">
        <v>22647</v>
      </c>
      <c r="B110">
        <v>310</v>
      </c>
      <c r="C110">
        <v>318</v>
      </c>
      <c r="D110">
        <f t="shared" si="1"/>
        <v>314</v>
      </c>
    </row>
    <row r="111" spans="1:4" x14ac:dyDescent="0.3">
      <c r="A111" s="1">
        <v>22678</v>
      </c>
      <c r="B111">
        <v>310</v>
      </c>
      <c r="C111">
        <v>318</v>
      </c>
      <c r="D111">
        <f t="shared" si="1"/>
        <v>314</v>
      </c>
    </row>
    <row r="112" spans="1:4" x14ac:dyDescent="0.3">
      <c r="A112" s="1">
        <v>22706</v>
      </c>
      <c r="B112">
        <v>310</v>
      </c>
      <c r="C112">
        <v>318</v>
      </c>
      <c r="D112">
        <f t="shared" si="1"/>
        <v>314</v>
      </c>
    </row>
    <row r="113" spans="1:4" x14ac:dyDescent="0.3">
      <c r="A113" s="1">
        <v>22737</v>
      </c>
      <c r="B113">
        <v>310</v>
      </c>
      <c r="C113">
        <v>318</v>
      </c>
      <c r="D113">
        <f t="shared" si="1"/>
        <v>314</v>
      </c>
    </row>
    <row r="114" spans="1:4" x14ac:dyDescent="0.3">
      <c r="A114" s="1">
        <v>22767</v>
      </c>
      <c r="B114">
        <v>325</v>
      </c>
      <c r="C114">
        <v>334</v>
      </c>
      <c r="D114">
        <f t="shared" si="1"/>
        <v>329.5</v>
      </c>
    </row>
    <row r="115" spans="1:4" x14ac:dyDescent="0.3">
      <c r="A115" s="1">
        <v>22798</v>
      </c>
      <c r="B115">
        <v>350</v>
      </c>
      <c r="C115">
        <v>359</v>
      </c>
      <c r="D115">
        <f t="shared" si="1"/>
        <v>354.5</v>
      </c>
    </row>
    <row r="116" spans="1:4" x14ac:dyDescent="0.3">
      <c r="A116" s="1">
        <v>22828</v>
      </c>
      <c r="B116">
        <v>357</v>
      </c>
      <c r="C116">
        <v>367</v>
      </c>
      <c r="D116">
        <f t="shared" si="1"/>
        <v>362</v>
      </c>
    </row>
    <row r="117" spans="1:4" x14ac:dyDescent="0.3">
      <c r="A117" s="1">
        <v>22859</v>
      </c>
      <c r="B117">
        <v>381</v>
      </c>
      <c r="C117">
        <v>392</v>
      </c>
      <c r="D117">
        <f t="shared" si="1"/>
        <v>386.5</v>
      </c>
    </row>
    <row r="118" spans="1:4" x14ac:dyDescent="0.3">
      <c r="A118" s="1">
        <v>22890</v>
      </c>
      <c r="B118">
        <v>449.6</v>
      </c>
      <c r="C118">
        <v>463</v>
      </c>
      <c r="D118">
        <f t="shared" si="1"/>
        <v>456.3</v>
      </c>
    </row>
    <row r="119" spans="1:4" x14ac:dyDescent="0.3">
      <c r="A119" s="1">
        <v>22920</v>
      </c>
      <c r="B119">
        <v>460</v>
      </c>
      <c r="C119">
        <v>475</v>
      </c>
      <c r="D119">
        <f t="shared" si="1"/>
        <v>467.5</v>
      </c>
    </row>
    <row r="120" spans="1:4" x14ac:dyDescent="0.3">
      <c r="A120" s="1">
        <v>22951</v>
      </c>
      <c r="B120">
        <v>460</v>
      </c>
      <c r="C120">
        <v>475</v>
      </c>
      <c r="D120">
        <f t="shared" si="1"/>
        <v>467.5</v>
      </c>
    </row>
    <row r="121" spans="1:4" x14ac:dyDescent="0.3">
      <c r="A121" s="1">
        <v>22981</v>
      </c>
      <c r="B121">
        <v>460</v>
      </c>
      <c r="C121">
        <v>475</v>
      </c>
      <c r="D121">
        <f t="shared" si="1"/>
        <v>467.5</v>
      </c>
    </row>
    <row r="122" spans="1:4" x14ac:dyDescent="0.3">
      <c r="A122" s="1">
        <v>23012</v>
      </c>
      <c r="B122">
        <v>460</v>
      </c>
      <c r="C122">
        <v>475</v>
      </c>
      <c r="D122">
        <f t="shared" si="1"/>
        <v>467.5</v>
      </c>
    </row>
    <row r="123" spans="1:4" x14ac:dyDescent="0.3">
      <c r="A123" s="1">
        <v>23043</v>
      </c>
      <c r="B123">
        <v>460</v>
      </c>
      <c r="C123">
        <v>475</v>
      </c>
      <c r="D123">
        <f t="shared" si="1"/>
        <v>467.5</v>
      </c>
    </row>
    <row r="124" spans="1:4" x14ac:dyDescent="0.3">
      <c r="A124" s="1">
        <v>23071</v>
      </c>
      <c r="B124">
        <v>460</v>
      </c>
      <c r="C124">
        <v>475</v>
      </c>
      <c r="D124">
        <f t="shared" si="1"/>
        <v>467.5</v>
      </c>
    </row>
    <row r="125" spans="1:4" x14ac:dyDescent="0.3">
      <c r="A125" s="1">
        <v>23102</v>
      </c>
      <c r="B125">
        <v>500</v>
      </c>
      <c r="C125">
        <v>516</v>
      </c>
      <c r="D125">
        <f t="shared" si="1"/>
        <v>508</v>
      </c>
    </row>
    <row r="126" spans="1:4" x14ac:dyDescent="0.3">
      <c r="A126" s="1">
        <v>23132</v>
      </c>
      <c r="B126">
        <v>600</v>
      </c>
      <c r="C126">
        <v>620</v>
      </c>
      <c r="D126">
        <f t="shared" si="1"/>
        <v>610</v>
      </c>
    </row>
    <row r="127" spans="1:4" x14ac:dyDescent="0.3">
      <c r="A127" s="1">
        <v>23163</v>
      </c>
      <c r="B127">
        <v>600</v>
      </c>
      <c r="C127">
        <v>620</v>
      </c>
      <c r="D127">
        <f t="shared" si="1"/>
        <v>610</v>
      </c>
    </row>
    <row r="128" spans="1:4" x14ac:dyDescent="0.3">
      <c r="A128" s="1">
        <v>23193</v>
      </c>
      <c r="B128">
        <v>600</v>
      </c>
      <c r="C128">
        <v>620</v>
      </c>
      <c r="D128">
        <f t="shared" si="1"/>
        <v>610</v>
      </c>
    </row>
    <row r="129" spans="1:4" x14ac:dyDescent="0.3">
      <c r="A129" s="1">
        <v>23224</v>
      </c>
      <c r="B129">
        <v>600</v>
      </c>
      <c r="C129">
        <v>620</v>
      </c>
      <c r="D129">
        <f t="shared" si="1"/>
        <v>610</v>
      </c>
    </row>
    <row r="130" spans="1:4" x14ac:dyDescent="0.3">
      <c r="A130" s="1">
        <v>23255</v>
      </c>
      <c r="B130">
        <v>600</v>
      </c>
      <c r="C130">
        <v>620</v>
      </c>
      <c r="D130">
        <f t="shared" si="1"/>
        <v>610</v>
      </c>
    </row>
    <row r="131" spans="1:4" x14ac:dyDescent="0.3">
      <c r="A131" s="1">
        <v>23285</v>
      </c>
      <c r="B131">
        <v>600</v>
      </c>
      <c r="C131">
        <v>620</v>
      </c>
      <c r="D131">
        <f t="shared" ref="D131:D194" si="2">(B131+C131)/2</f>
        <v>610</v>
      </c>
    </row>
    <row r="132" spans="1:4" x14ac:dyDescent="0.3">
      <c r="A132" s="1">
        <v>23316</v>
      </c>
      <c r="B132">
        <v>600</v>
      </c>
      <c r="C132">
        <v>620</v>
      </c>
      <c r="D132">
        <f t="shared" si="2"/>
        <v>610</v>
      </c>
    </row>
    <row r="133" spans="1:4" x14ac:dyDescent="0.3">
      <c r="A133" s="1">
        <v>23346</v>
      </c>
      <c r="B133">
        <v>600</v>
      </c>
      <c r="C133">
        <v>620</v>
      </c>
      <c r="D133">
        <f t="shared" si="2"/>
        <v>610</v>
      </c>
    </row>
    <row r="134" spans="1:4" x14ac:dyDescent="0.3">
      <c r="A134" s="1">
        <v>23377</v>
      </c>
      <c r="B134">
        <v>600</v>
      </c>
      <c r="C134">
        <v>620</v>
      </c>
      <c r="D134">
        <f t="shared" si="2"/>
        <v>610</v>
      </c>
    </row>
    <row r="135" spans="1:4" x14ac:dyDescent="0.3">
      <c r="A135" s="1">
        <v>23408</v>
      </c>
      <c r="B135">
        <v>708</v>
      </c>
      <c r="C135">
        <v>732</v>
      </c>
      <c r="D135">
        <f t="shared" si="2"/>
        <v>720</v>
      </c>
    </row>
    <row r="136" spans="1:4" x14ac:dyDescent="0.3">
      <c r="A136" s="1">
        <v>23437</v>
      </c>
      <c r="B136" s="29">
        <v>1139</v>
      </c>
      <c r="C136" s="29">
        <v>1179</v>
      </c>
      <c r="D136">
        <f t="shared" si="2"/>
        <v>1159</v>
      </c>
    </row>
    <row r="137" spans="1:4" x14ac:dyDescent="0.3">
      <c r="A137" s="1">
        <v>23468</v>
      </c>
      <c r="B137" s="29">
        <v>1160</v>
      </c>
      <c r="C137" s="29">
        <v>1200</v>
      </c>
      <c r="D137">
        <f t="shared" si="2"/>
        <v>1180</v>
      </c>
    </row>
    <row r="138" spans="1:4" x14ac:dyDescent="0.3">
      <c r="A138" s="1">
        <v>23498</v>
      </c>
      <c r="B138" s="29">
        <v>1160</v>
      </c>
      <c r="C138" s="29">
        <v>1200</v>
      </c>
      <c r="D138">
        <f t="shared" si="2"/>
        <v>1180</v>
      </c>
    </row>
    <row r="139" spans="1:4" x14ac:dyDescent="0.3">
      <c r="A139" s="1">
        <v>23529</v>
      </c>
      <c r="B139" s="29">
        <v>1160</v>
      </c>
      <c r="C139" s="29">
        <v>1200</v>
      </c>
      <c r="D139">
        <f t="shared" si="2"/>
        <v>1180</v>
      </c>
    </row>
    <row r="140" spans="1:4" x14ac:dyDescent="0.3">
      <c r="A140" s="1">
        <v>23559</v>
      </c>
      <c r="B140" s="29">
        <v>1160</v>
      </c>
      <c r="C140" s="29">
        <v>1200</v>
      </c>
      <c r="D140">
        <f t="shared" si="2"/>
        <v>1180</v>
      </c>
    </row>
    <row r="141" spans="1:4" x14ac:dyDescent="0.3">
      <c r="A141" s="1">
        <v>23590</v>
      </c>
      <c r="B141" s="29">
        <v>1194</v>
      </c>
      <c r="C141" s="29">
        <v>1234</v>
      </c>
      <c r="D141">
        <f t="shared" si="2"/>
        <v>1214</v>
      </c>
    </row>
    <row r="142" spans="1:4" x14ac:dyDescent="0.3">
      <c r="A142" s="1">
        <v>23621</v>
      </c>
      <c r="B142" s="29">
        <v>1533</v>
      </c>
      <c r="C142" s="29">
        <v>1589</v>
      </c>
      <c r="D142">
        <f t="shared" si="2"/>
        <v>1561</v>
      </c>
    </row>
    <row r="143" spans="1:4" x14ac:dyDescent="0.3">
      <c r="A143" s="1">
        <v>23651</v>
      </c>
      <c r="B143" s="29">
        <v>1550</v>
      </c>
      <c r="C143" s="29">
        <v>1610</v>
      </c>
      <c r="D143">
        <f t="shared" si="2"/>
        <v>1580</v>
      </c>
    </row>
    <row r="144" spans="1:4" x14ac:dyDescent="0.3">
      <c r="A144" s="1">
        <v>23682</v>
      </c>
      <c r="B144" s="29">
        <v>1550</v>
      </c>
      <c r="C144" s="29">
        <v>1610</v>
      </c>
      <c r="D144">
        <f t="shared" si="2"/>
        <v>1580</v>
      </c>
    </row>
    <row r="145" spans="1:4" x14ac:dyDescent="0.3">
      <c r="A145" s="1">
        <v>23712</v>
      </c>
      <c r="B145" s="29">
        <v>1602</v>
      </c>
      <c r="C145" s="29">
        <v>1656</v>
      </c>
      <c r="D145">
        <f t="shared" si="2"/>
        <v>1629</v>
      </c>
    </row>
    <row r="146" spans="1:4" x14ac:dyDescent="0.3">
      <c r="A146" s="1">
        <v>23743</v>
      </c>
      <c r="B146" s="29">
        <v>1825</v>
      </c>
      <c r="C146" s="29">
        <v>1850</v>
      </c>
      <c r="D146">
        <f t="shared" si="2"/>
        <v>1837.5</v>
      </c>
    </row>
    <row r="147" spans="1:4" x14ac:dyDescent="0.3">
      <c r="A147" s="1">
        <v>23774</v>
      </c>
      <c r="B147" s="29">
        <v>1825</v>
      </c>
      <c r="C147" s="29">
        <v>1850</v>
      </c>
      <c r="D147">
        <f t="shared" si="2"/>
        <v>1837.5</v>
      </c>
    </row>
    <row r="148" spans="1:4" x14ac:dyDescent="0.3">
      <c r="A148" s="1">
        <v>23802</v>
      </c>
      <c r="B148" s="29">
        <v>1825</v>
      </c>
      <c r="C148" s="29">
        <v>1850</v>
      </c>
      <c r="D148">
        <f t="shared" si="2"/>
        <v>1837.5</v>
      </c>
    </row>
    <row r="149" spans="1:4" x14ac:dyDescent="0.3">
      <c r="A149" s="1">
        <v>23833</v>
      </c>
      <c r="B149" s="29">
        <v>1825</v>
      </c>
      <c r="C149" s="29">
        <v>1850</v>
      </c>
      <c r="D149">
        <f t="shared" si="2"/>
        <v>1837.5</v>
      </c>
    </row>
    <row r="150" spans="1:4" x14ac:dyDescent="0.3">
      <c r="A150" s="1">
        <v>23863</v>
      </c>
      <c r="B150" s="29">
        <v>1825</v>
      </c>
      <c r="C150" s="29">
        <v>1850</v>
      </c>
      <c r="D150">
        <f t="shared" si="2"/>
        <v>1837.5</v>
      </c>
    </row>
    <row r="151" spans="1:4" x14ac:dyDescent="0.3">
      <c r="A151" s="1">
        <v>23894</v>
      </c>
      <c r="B151" s="29">
        <v>1825</v>
      </c>
      <c r="C151" s="29">
        <v>1850</v>
      </c>
      <c r="D151">
        <f t="shared" si="2"/>
        <v>1837.5</v>
      </c>
    </row>
    <row r="152" spans="1:4" x14ac:dyDescent="0.3">
      <c r="A152" s="1">
        <v>23924</v>
      </c>
      <c r="B152" s="29">
        <v>1825</v>
      </c>
      <c r="C152" s="29">
        <v>1850</v>
      </c>
      <c r="D152">
        <f t="shared" si="2"/>
        <v>1837.5</v>
      </c>
    </row>
    <row r="153" spans="1:4" x14ac:dyDescent="0.3">
      <c r="A153" s="1">
        <v>23955</v>
      </c>
      <c r="B153" s="29">
        <v>1825</v>
      </c>
      <c r="C153" s="29">
        <v>1850</v>
      </c>
      <c r="D153">
        <f t="shared" si="2"/>
        <v>1837.5</v>
      </c>
    </row>
    <row r="154" spans="1:4" x14ac:dyDescent="0.3">
      <c r="A154" s="1">
        <v>23986</v>
      </c>
      <c r="B154" s="29">
        <v>1825</v>
      </c>
      <c r="C154" s="29">
        <v>1850</v>
      </c>
      <c r="D154">
        <f t="shared" si="2"/>
        <v>1837.5</v>
      </c>
    </row>
    <row r="155" spans="1:4" x14ac:dyDescent="0.3">
      <c r="A155" s="1">
        <v>24016</v>
      </c>
      <c r="B155" s="29">
        <v>1825</v>
      </c>
      <c r="C155" s="29">
        <v>1850</v>
      </c>
      <c r="D155">
        <f t="shared" si="2"/>
        <v>1837.5</v>
      </c>
    </row>
    <row r="156" spans="1:4" x14ac:dyDescent="0.3">
      <c r="A156" s="1">
        <v>24047</v>
      </c>
      <c r="B156" s="29">
        <v>2042</v>
      </c>
      <c r="C156" s="29">
        <v>2064</v>
      </c>
      <c r="D156">
        <f t="shared" si="2"/>
        <v>2053</v>
      </c>
    </row>
    <row r="157" spans="1:4" x14ac:dyDescent="0.3">
      <c r="A157" s="1">
        <v>24077</v>
      </c>
      <c r="B157" s="29">
        <v>2200</v>
      </c>
      <c r="C157" s="29">
        <v>2220</v>
      </c>
      <c r="D157">
        <f t="shared" si="2"/>
        <v>2210</v>
      </c>
    </row>
    <row r="158" spans="1:4" x14ac:dyDescent="0.3">
      <c r="A158" s="1">
        <v>24108</v>
      </c>
      <c r="B158" s="29">
        <v>2200</v>
      </c>
      <c r="C158" s="29">
        <v>2220</v>
      </c>
      <c r="D158">
        <f t="shared" si="2"/>
        <v>2210</v>
      </c>
    </row>
    <row r="159" spans="1:4" x14ac:dyDescent="0.3">
      <c r="A159" s="1">
        <v>24139</v>
      </c>
      <c r="B159" s="29">
        <v>2200</v>
      </c>
      <c r="C159" s="29">
        <v>2220</v>
      </c>
      <c r="D159">
        <f t="shared" si="2"/>
        <v>2210</v>
      </c>
    </row>
    <row r="160" spans="1:4" x14ac:dyDescent="0.3">
      <c r="A160" s="1">
        <v>24167</v>
      </c>
      <c r="B160" s="29">
        <v>2200</v>
      </c>
      <c r="C160" s="29">
        <v>2220</v>
      </c>
      <c r="D160">
        <f t="shared" si="2"/>
        <v>2210</v>
      </c>
    </row>
    <row r="161" spans="1:4" x14ac:dyDescent="0.3">
      <c r="A161" s="1">
        <v>24198</v>
      </c>
      <c r="B161" s="29">
        <v>2200</v>
      </c>
      <c r="C161" s="29">
        <v>2220</v>
      </c>
      <c r="D161">
        <f t="shared" si="2"/>
        <v>2210</v>
      </c>
    </row>
    <row r="162" spans="1:4" x14ac:dyDescent="0.3">
      <c r="A162" s="1">
        <v>24228</v>
      </c>
      <c r="B162" s="29">
        <v>2200</v>
      </c>
      <c r="C162" s="29">
        <v>2220</v>
      </c>
      <c r="D162">
        <f t="shared" si="2"/>
        <v>2210</v>
      </c>
    </row>
    <row r="163" spans="1:4" x14ac:dyDescent="0.3">
      <c r="A163" s="1">
        <v>24259</v>
      </c>
      <c r="B163" s="29">
        <v>2200</v>
      </c>
      <c r="C163" s="29">
        <v>2220</v>
      </c>
      <c r="D163">
        <f t="shared" si="2"/>
        <v>2210</v>
      </c>
    </row>
    <row r="164" spans="1:4" x14ac:dyDescent="0.3">
      <c r="A164" s="1">
        <v>24289</v>
      </c>
      <c r="B164" s="29">
        <v>2200</v>
      </c>
      <c r="C164" s="29">
        <v>2220</v>
      </c>
      <c r="D164">
        <f t="shared" si="2"/>
        <v>2210</v>
      </c>
    </row>
    <row r="165" spans="1:4" x14ac:dyDescent="0.3">
      <c r="A165" s="1">
        <v>24320</v>
      </c>
      <c r="B165" s="29">
        <v>2200</v>
      </c>
      <c r="C165" s="29">
        <v>2220</v>
      </c>
      <c r="D165">
        <f t="shared" si="2"/>
        <v>2210</v>
      </c>
    </row>
    <row r="166" spans="1:4" x14ac:dyDescent="0.3">
      <c r="A166" s="1">
        <v>24351</v>
      </c>
      <c r="B166" s="29">
        <v>2200</v>
      </c>
      <c r="C166" s="29">
        <v>2220</v>
      </c>
      <c r="D166">
        <f t="shared" si="2"/>
        <v>2210</v>
      </c>
    </row>
    <row r="167" spans="1:4" x14ac:dyDescent="0.3">
      <c r="A167" s="1">
        <v>24381</v>
      </c>
      <c r="B167" s="29">
        <v>2200</v>
      </c>
      <c r="C167" s="29">
        <v>2220</v>
      </c>
      <c r="D167">
        <f t="shared" si="2"/>
        <v>2210</v>
      </c>
    </row>
    <row r="168" spans="1:4" x14ac:dyDescent="0.3">
      <c r="A168" s="1">
        <v>24412</v>
      </c>
      <c r="B168" s="29">
        <v>2200</v>
      </c>
      <c r="C168" s="29">
        <v>2220</v>
      </c>
      <c r="D168">
        <f t="shared" si="2"/>
        <v>2210</v>
      </c>
    </row>
    <row r="169" spans="1:4" x14ac:dyDescent="0.3">
      <c r="A169" s="1">
        <v>24442</v>
      </c>
      <c r="B169" s="29">
        <v>2200</v>
      </c>
      <c r="C169" s="29">
        <v>2220</v>
      </c>
      <c r="D169">
        <f t="shared" si="2"/>
        <v>2210</v>
      </c>
    </row>
    <row r="170" spans="1:4" x14ac:dyDescent="0.3">
      <c r="A170" s="1">
        <v>24473</v>
      </c>
      <c r="B170" s="29">
        <v>2200</v>
      </c>
      <c r="C170" s="29">
        <v>2220</v>
      </c>
      <c r="D170">
        <f t="shared" si="2"/>
        <v>2210</v>
      </c>
    </row>
    <row r="171" spans="1:4" x14ac:dyDescent="0.3">
      <c r="A171" s="1">
        <v>24504</v>
      </c>
      <c r="B171">
        <v>2.58</v>
      </c>
      <c r="C171">
        <v>2.5910000000000002</v>
      </c>
      <c r="D171">
        <f t="shared" si="2"/>
        <v>2.5855000000000001</v>
      </c>
    </row>
    <row r="172" spans="1:4" x14ac:dyDescent="0.3">
      <c r="A172" s="1">
        <v>24532</v>
      </c>
      <c r="B172">
        <v>2.7</v>
      </c>
      <c r="C172">
        <v>2.7149999999999999</v>
      </c>
      <c r="D172">
        <f t="shared" si="2"/>
        <v>2.7075</v>
      </c>
    </row>
    <row r="173" spans="1:4" x14ac:dyDescent="0.3">
      <c r="A173" s="1">
        <v>24563</v>
      </c>
      <c r="B173">
        <v>2.7</v>
      </c>
      <c r="C173">
        <v>2.7149999999999999</v>
      </c>
      <c r="D173">
        <f t="shared" si="2"/>
        <v>2.7075</v>
      </c>
    </row>
    <row r="174" spans="1:4" x14ac:dyDescent="0.3">
      <c r="A174" s="1">
        <v>24593</v>
      </c>
      <c r="B174">
        <v>2.7</v>
      </c>
      <c r="C174">
        <v>2.7149999999999999</v>
      </c>
      <c r="D174">
        <f t="shared" si="2"/>
        <v>2.7075</v>
      </c>
    </row>
    <row r="175" spans="1:4" x14ac:dyDescent="0.3">
      <c r="A175" s="1">
        <v>24624</v>
      </c>
      <c r="B175">
        <v>2.7</v>
      </c>
      <c r="C175">
        <v>2.7149999999999999</v>
      </c>
      <c r="D175">
        <f t="shared" si="2"/>
        <v>2.7075</v>
      </c>
    </row>
    <row r="176" spans="1:4" x14ac:dyDescent="0.3">
      <c r="A176" s="1">
        <v>24654</v>
      </c>
      <c r="B176">
        <v>2.7</v>
      </c>
      <c r="C176">
        <v>2.7149999999999999</v>
      </c>
      <c r="D176">
        <f t="shared" si="2"/>
        <v>2.7075</v>
      </c>
    </row>
    <row r="177" spans="1:4" x14ac:dyDescent="0.3">
      <c r="A177" s="1">
        <v>24685</v>
      </c>
      <c r="B177">
        <v>2.7</v>
      </c>
      <c r="C177">
        <v>2.7149999999999999</v>
      </c>
      <c r="D177">
        <f t="shared" si="2"/>
        <v>2.7075</v>
      </c>
    </row>
    <row r="178" spans="1:4" x14ac:dyDescent="0.3">
      <c r="A178" s="1">
        <v>24716</v>
      </c>
      <c r="B178">
        <v>2.7</v>
      </c>
      <c r="C178">
        <v>2.7149999999999999</v>
      </c>
      <c r="D178">
        <f t="shared" si="2"/>
        <v>2.7075</v>
      </c>
    </row>
    <row r="179" spans="1:4" x14ac:dyDescent="0.3">
      <c r="A179" s="1">
        <v>24746</v>
      </c>
      <c r="B179">
        <v>2.7</v>
      </c>
      <c r="C179">
        <v>2.7149999999999999</v>
      </c>
      <c r="D179">
        <f t="shared" si="2"/>
        <v>2.7075</v>
      </c>
    </row>
    <row r="180" spans="1:4" x14ac:dyDescent="0.3">
      <c r="A180" s="1">
        <v>24777</v>
      </c>
      <c r="B180">
        <v>2.7</v>
      </c>
      <c r="C180">
        <v>2.7149999999999999</v>
      </c>
      <c r="D180">
        <f t="shared" si="2"/>
        <v>2.7075</v>
      </c>
    </row>
    <row r="181" spans="1:4" x14ac:dyDescent="0.3">
      <c r="A181" s="1">
        <v>24807</v>
      </c>
      <c r="B181">
        <v>2.7</v>
      </c>
      <c r="C181">
        <v>2.7149999999999999</v>
      </c>
      <c r="D181">
        <f t="shared" si="2"/>
        <v>2.7075</v>
      </c>
    </row>
    <row r="182" spans="1:4" x14ac:dyDescent="0.3">
      <c r="A182" s="1">
        <v>24838</v>
      </c>
      <c r="B182">
        <v>3.2</v>
      </c>
      <c r="C182">
        <v>3.22</v>
      </c>
      <c r="D182">
        <f t="shared" si="2"/>
        <v>3.21</v>
      </c>
    </row>
    <row r="183" spans="1:4" x14ac:dyDescent="0.3">
      <c r="A183" s="1">
        <v>24869</v>
      </c>
      <c r="B183">
        <v>3.2</v>
      </c>
      <c r="C183">
        <v>3.22</v>
      </c>
      <c r="D183">
        <f t="shared" si="2"/>
        <v>3.21</v>
      </c>
    </row>
    <row r="184" spans="1:4" x14ac:dyDescent="0.3">
      <c r="A184" s="1">
        <v>24898</v>
      </c>
      <c r="B184">
        <v>3.2</v>
      </c>
      <c r="C184">
        <v>3.22</v>
      </c>
      <c r="D184">
        <f t="shared" si="2"/>
        <v>3.21</v>
      </c>
    </row>
    <row r="185" spans="1:4" x14ac:dyDescent="0.3">
      <c r="A185" s="1">
        <v>24929</v>
      </c>
      <c r="B185">
        <v>3.2</v>
      </c>
      <c r="C185">
        <v>3.22</v>
      </c>
      <c r="D185">
        <f t="shared" si="2"/>
        <v>3.21</v>
      </c>
    </row>
    <row r="186" spans="1:4" x14ac:dyDescent="0.3">
      <c r="A186" s="1">
        <v>24959</v>
      </c>
      <c r="B186">
        <v>3.2</v>
      </c>
      <c r="C186">
        <v>3.22</v>
      </c>
      <c r="D186">
        <f t="shared" si="2"/>
        <v>3.21</v>
      </c>
    </row>
    <row r="187" spans="1:4" x14ac:dyDescent="0.3">
      <c r="A187" s="1">
        <v>24990</v>
      </c>
      <c r="B187">
        <v>3.2</v>
      </c>
      <c r="C187">
        <v>3.22</v>
      </c>
      <c r="D187">
        <f t="shared" si="2"/>
        <v>3.21</v>
      </c>
    </row>
    <row r="188" spans="1:4" x14ac:dyDescent="0.3">
      <c r="A188" s="1">
        <v>25020</v>
      </c>
      <c r="B188">
        <v>3.2</v>
      </c>
      <c r="C188">
        <v>3.22</v>
      </c>
      <c r="D188">
        <f t="shared" si="2"/>
        <v>3.21</v>
      </c>
    </row>
    <row r="189" spans="1:4" x14ac:dyDescent="0.3">
      <c r="A189" s="1">
        <v>25051</v>
      </c>
      <c r="B189">
        <v>3.28</v>
      </c>
      <c r="C189">
        <v>3.3</v>
      </c>
      <c r="D189">
        <f t="shared" si="2"/>
        <v>3.29</v>
      </c>
    </row>
    <row r="190" spans="1:4" x14ac:dyDescent="0.3">
      <c r="A190" s="1">
        <v>25082</v>
      </c>
      <c r="B190">
        <v>3.64</v>
      </c>
      <c r="C190">
        <v>3.661</v>
      </c>
      <c r="D190">
        <f t="shared" si="2"/>
        <v>3.6505000000000001</v>
      </c>
    </row>
    <row r="191" spans="1:4" x14ac:dyDescent="0.3">
      <c r="A191" s="1">
        <v>25112</v>
      </c>
      <c r="B191">
        <v>3.68</v>
      </c>
      <c r="C191">
        <v>3.7</v>
      </c>
      <c r="D191">
        <f t="shared" si="2"/>
        <v>3.6900000000000004</v>
      </c>
    </row>
    <row r="192" spans="1:4" x14ac:dyDescent="0.3">
      <c r="A192" s="1">
        <v>25143</v>
      </c>
      <c r="B192">
        <v>3.71</v>
      </c>
      <c r="C192">
        <v>3.7320000000000002</v>
      </c>
      <c r="D192">
        <f t="shared" si="2"/>
        <v>3.7210000000000001</v>
      </c>
    </row>
    <row r="193" spans="1:4" x14ac:dyDescent="0.3">
      <c r="A193" s="1">
        <v>25173</v>
      </c>
      <c r="B193">
        <v>3.79</v>
      </c>
      <c r="C193">
        <v>3.8180000000000001</v>
      </c>
      <c r="D193">
        <f t="shared" si="2"/>
        <v>3.8040000000000003</v>
      </c>
    </row>
    <row r="194" spans="1:4" x14ac:dyDescent="0.3">
      <c r="A194" s="1">
        <v>25204</v>
      </c>
      <c r="B194">
        <v>3.81</v>
      </c>
      <c r="C194">
        <v>3.83</v>
      </c>
      <c r="D194">
        <f t="shared" si="2"/>
        <v>3.8200000000000003</v>
      </c>
    </row>
    <row r="195" spans="1:4" x14ac:dyDescent="0.3">
      <c r="A195" s="1">
        <v>25235</v>
      </c>
      <c r="B195">
        <v>3.88</v>
      </c>
      <c r="C195">
        <v>3.9049999999999998</v>
      </c>
      <c r="D195">
        <f t="shared" ref="D195:D258" si="3">(B195+C195)/2</f>
        <v>3.8925000000000001</v>
      </c>
    </row>
    <row r="196" spans="1:4" x14ac:dyDescent="0.3">
      <c r="A196" s="1">
        <v>25263</v>
      </c>
      <c r="B196">
        <v>3.94</v>
      </c>
      <c r="C196">
        <v>3.9660000000000002</v>
      </c>
      <c r="D196">
        <f t="shared" si="3"/>
        <v>3.9530000000000003</v>
      </c>
    </row>
    <row r="197" spans="1:4" x14ac:dyDescent="0.3">
      <c r="A197" s="1">
        <v>25294</v>
      </c>
      <c r="B197">
        <v>3.98</v>
      </c>
      <c r="C197">
        <v>4</v>
      </c>
      <c r="D197">
        <f t="shared" si="3"/>
        <v>3.99</v>
      </c>
    </row>
    <row r="198" spans="1:4" x14ac:dyDescent="0.3">
      <c r="A198" s="1">
        <v>25324</v>
      </c>
      <c r="B198">
        <v>4</v>
      </c>
      <c r="C198">
        <v>4.0259999999999998</v>
      </c>
      <c r="D198">
        <f t="shared" si="3"/>
        <v>4.0129999999999999</v>
      </c>
    </row>
    <row r="199" spans="1:4" x14ac:dyDescent="0.3">
      <c r="A199" s="1">
        <v>25355</v>
      </c>
      <c r="B199">
        <v>4.03</v>
      </c>
      <c r="C199">
        <v>4.05</v>
      </c>
      <c r="D199">
        <f t="shared" si="3"/>
        <v>4.04</v>
      </c>
    </row>
    <row r="200" spans="1:4" x14ac:dyDescent="0.3">
      <c r="A200" s="1">
        <v>25385</v>
      </c>
      <c r="B200">
        <v>4.07</v>
      </c>
      <c r="C200">
        <v>4.0910000000000002</v>
      </c>
      <c r="D200">
        <f t="shared" si="3"/>
        <v>4.0805000000000007</v>
      </c>
    </row>
    <row r="201" spans="1:4" x14ac:dyDescent="0.3">
      <c r="A201" s="1">
        <v>25416</v>
      </c>
      <c r="B201">
        <v>4.08</v>
      </c>
      <c r="C201">
        <v>4.1070000000000002</v>
      </c>
      <c r="D201">
        <f t="shared" si="3"/>
        <v>4.0935000000000006</v>
      </c>
    </row>
    <row r="202" spans="1:4" x14ac:dyDescent="0.3">
      <c r="A202" s="1">
        <v>25447</v>
      </c>
      <c r="B202">
        <v>4.13</v>
      </c>
      <c r="C202">
        <v>4.1500000000000004</v>
      </c>
      <c r="D202">
        <f t="shared" si="3"/>
        <v>4.1400000000000006</v>
      </c>
    </row>
    <row r="203" spans="1:4" x14ac:dyDescent="0.3">
      <c r="A203" s="1">
        <v>25477</v>
      </c>
      <c r="B203">
        <v>4.18</v>
      </c>
      <c r="C203">
        <v>4.2050000000000001</v>
      </c>
      <c r="D203">
        <f t="shared" si="3"/>
        <v>4.1924999999999999</v>
      </c>
    </row>
    <row r="204" spans="1:4" x14ac:dyDescent="0.3">
      <c r="A204" s="1">
        <v>25508</v>
      </c>
      <c r="B204">
        <v>4.2300000000000004</v>
      </c>
      <c r="C204">
        <v>4.2539999999999996</v>
      </c>
      <c r="D204">
        <f t="shared" si="3"/>
        <v>4.242</v>
      </c>
    </row>
    <row r="205" spans="1:4" x14ac:dyDescent="0.3">
      <c r="A205" s="1">
        <v>25538</v>
      </c>
      <c r="B205">
        <v>4.29</v>
      </c>
      <c r="C205">
        <v>4.3129999999999997</v>
      </c>
      <c r="D205">
        <f t="shared" si="3"/>
        <v>4.3014999999999999</v>
      </c>
    </row>
    <row r="206" spans="1:4" x14ac:dyDescent="0.3">
      <c r="A206" s="1">
        <v>25569</v>
      </c>
      <c r="B206">
        <v>4.33</v>
      </c>
      <c r="C206">
        <v>4.3499999999999996</v>
      </c>
      <c r="D206">
        <f t="shared" si="3"/>
        <v>4.34</v>
      </c>
    </row>
    <row r="207" spans="1:4" x14ac:dyDescent="0.3">
      <c r="A207" s="1">
        <v>25600</v>
      </c>
      <c r="B207">
        <v>4.37</v>
      </c>
      <c r="C207">
        <v>4.4029999999999996</v>
      </c>
      <c r="D207">
        <f t="shared" si="3"/>
        <v>4.3864999999999998</v>
      </c>
    </row>
    <row r="208" spans="1:4" x14ac:dyDescent="0.3">
      <c r="A208" s="1">
        <v>25628</v>
      </c>
      <c r="B208">
        <v>4.3899999999999997</v>
      </c>
      <c r="C208">
        <v>4.42</v>
      </c>
      <c r="D208">
        <f t="shared" si="3"/>
        <v>4.4049999999999994</v>
      </c>
    </row>
    <row r="209" spans="1:4" x14ac:dyDescent="0.3">
      <c r="A209" s="1">
        <v>25659</v>
      </c>
      <c r="B209">
        <v>4.46</v>
      </c>
      <c r="C209">
        <v>4.49</v>
      </c>
      <c r="D209">
        <f t="shared" si="3"/>
        <v>4.4749999999999996</v>
      </c>
    </row>
    <row r="210" spans="1:4" x14ac:dyDescent="0.3">
      <c r="A210" s="1">
        <v>25689</v>
      </c>
      <c r="B210">
        <v>4.49</v>
      </c>
      <c r="C210">
        <v>4.5199999999999996</v>
      </c>
      <c r="D210">
        <f t="shared" si="3"/>
        <v>4.5049999999999999</v>
      </c>
    </row>
    <row r="211" spans="1:4" x14ac:dyDescent="0.3">
      <c r="A211" s="1">
        <v>25720</v>
      </c>
      <c r="B211">
        <v>4.53</v>
      </c>
      <c r="C211">
        <v>4.5599999999999996</v>
      </c>
      <c r="D211">
        <f t="shared" si="3"/>
        <v>4.5449999999999999</v>
      </c>
    </row>
    <row r="212" spans="1:4" x14ac:dyDescent="0.3">
      <c r="A212" s="1">
        <v>25750</v>
      </c>
      <c r="B212">
        <v>4.58</v>
      </c>
      <c r="C212">
        <v>4.609</v>
      </c>
      <c r="D212">
        <f t="shared" si="3"/>
        <v>4.5945</v>
      </c>
    </row>
    <row r="213" spans="1:4" x14ac:dyDescent="0.3">
      <c r="A213" s="1">
        <v>25781</v>
      </c>
      <c r="B213">
        <v>4.62</v>
      </c>
      <c r="C213">
        <v>4.6500000000000004</v>
      </c>
      <c r="D213">
        <f t="shared" si="3"/>
        <v>4.6349999999999998</v>
      </c>
    </row>
    <row r="214" spans="1:4" x14ac:dyDescent="0.3">
      <c r="A214" s="1">
        <v>25812</v>
      </c>
      <c r="B214">
        <v>4.6500000000000004</v>
      </c>
      <c r="C214">
        <v>4.68</v>
      </c>
      <c r="D214">
        <f t="shared" si="3"/>
        <v>4.665</v>
      </c>
    </row>
    <row r="215" spans="1:4" x14ac:dyDescent="0.3">
      <c r="A215" s="1">
        <v>25842</v>
      </c>
      <c r="B215">
        <v>4.6900000000000004</v>
      </c>
      <c r="C215">
        <v>4.72</v>
      </c>
      <c r="D215">
        <f t="shared" si="3"/>
        <v>4.7050000000000001</v>
      </c>
    </row>
    <row r="216" spans="1:4" x14ac:dyDescent="0.3">
      <c r="A216" s="1">
        <v>25873</v>
      </c>
      <c r="B216">
        <v>4.8</v>
      </c>
      <c r="C216">
        <v>4.83</v>
      </c>
      <c r="D216">
        <f t="shared" si="3"/>
        <v>4.8149999999999995</v>
      </c>
    </row>
    <row r="217" spans="1:4" x14ac:dyDescent="0.3">
      <c r="A217" s="1">
        <v>25903</v>
      </c>
      <c r="B217">
        <v>4.8600000000000003</v>
      </c>
      <c r="C217">
        <v>4.8899999999999997</v>
      </c>
      <c r="D217">
        <f t="shared" si="3"/>
        <v>4.875</v>
      </c>
    </row>
    <row r="218" spans="1:4" x14ac:dyDescent="0.3">
      <c r="A218" s="1">
        <v>25934</v>
      </c>
      <c r="B218">
        <v>4.92</v>
      </c>
      <c r="C218">
        <v>4.95</v>
      </c>
      <c r="D218">
        <f t="shared" si="3"/>
        <v>4.9350000000000005</v>
      </c>
    </row>
    <row r="219" spans="1:4" x14ac:dyDescent="0.3">
      <c r="A219" s="1">
        <v>25965</v>
      </c>
      <c r="B219">
        <v>4.97</v>
      </c>
      <c r="C219">
        <v>5</v>
      </c>
      <c r="D219">
        <f t="shared" si="3"/>
        <v>4.9849999999999994</v>
      </c>
    </row>
    <row r="220" spans="1:4" x14ac:dyDescent="0.3">
      <c r="A220" s="1">
        <v>25993</v>
      </c>
      <c r="B220">
        <v>5.03</v>
      </c>
      <c r="C220">
        <v>5.0579999999999998</v>
      </c>
      <c r="D220">
        <f t="shared" si="3"/>
        <v>5.0440000000000005</v>
      </c>
    </row>
    <row r="221" spans="1:4" x14ac:dyDescent="0.3">
      <c r="A221" s="1">
        <v>26024</v>
      </c>
      <c r="B221">
        <v>5.08</v>
      </c>
      <c r="C221">
        <v>5.1100000000000003</v>
      </c>
      <c r="D221">
        <f t="shared" si="3"/>
        <v>5.0950000000000006</v>
      </c>
    </row>
    <row r="222" spans="1:4" x14ac:dyDescent="0.3">
      <c r="A222" s="1">
        <v>26054</v>
      </c>
      <c r="B222">
        <v>5.16</v>
      </c>
      <c r="C222">
        <v>5.1950000000000003</v>
      </c>
      <c r="D222">
        <f t="shared" si="3"/>
        <v>5.1775000000000002</v>
      </c>
    </row>
    <row r="223" spans="1:4" x14ac:dyDescent="0.3">
      <c r="A223" s="1">
        <v>26085</v>
      </c>
      <c r="B223">
        <v>5.22</v>
      </c>
      <c r="C223">
        <v>5.2549999999999999</v>
      </c>
      <c r="D223">
        <f t="shared" si="3"/>
        <v>5.2374999999999998</v>
      </c>
    </row>
    <row r="224" spans="1:4" x14ac:dyDescent="0.3">
      <c r="A224" s="1">
        <v>26115</v>
      </c>
      <c r="B224">
        <v>5.25</v>
      </c>
      <c r="C224">
        <v>5.2850000000000001</v>
      </c>
      <c r="D224">
        <f t="shared" si="3"/>
        <v>5.2675000000000001</v>
      </c>
    </row>
    <row r="225" spans="1:4" x14ac:dyDescent="0.3">
      <c r="A225" s="1">
        <v>26146</v>
      </c>
      <c r="B225">
        <v>5.35</v>
      </c>
      <c r="C225">
        <v>5.3879999999999999</v>
      </c>
      <c r="D225">
        <f t="shared" si="3"/>
        <v>5.3689999999999998</v>
      </c>
    </row>
    <row r="226" spans="1:4" x14ac:dyDescent="0.3">
      <c r="A226" s="1">
        <v>26177</v>
      </c>
      <c r="B226">
        <v>5.44</v>
      </c>
      <c r="C226">
        <v>5.4729999999999999</v>
      </c>
      <c r="D226">
        <f t="shared" si="3"/>
        <v>5.4565000000000001</v>
      </c>
    </row>
    <row r="227" spans="1:4" x14ac:dyDescent="0.3">
      <c r="A227" s="1">
        <v>26207</v>
      </c>
      <c r="B227">
        <v>5.47</v>
      </c>
      <c r="C227">
        <v>5.5049999999999999</v>
      </c>
      <c r="D227">
        <f t="shared" si="3"/>
        <v>5.4874999999999998</v>
      </c>
    </row>
    <row r="228" spans="1:4" x14ac:dyDescent="0.3">
      <c r="A228" s="1">
        <v>26238</v>
      </c>
      <c r="B228">
        <v>5.56</v>
      </c>
      <c r="C228">
        <v>5.5970000000000004</v>
      </c>
      <c r="D228">
        <f t="shared" si="3"/>
        <v>5.5785</v>
      </c>
    </row>
    <row r="229" spans="1:4" x14ac:dyDescent="0.3">
      <c r="A229" s="1">
        <v>26268</v>
      </c>
      <c r="B229">
        <v>5.6</v>
      </c>
      <c r="C229">
        <v>5.6349999999999998</v>
      </c>
      <c r="D229">
        <f t="shared" si="3"/>
        <v>5.6174999999999997</v>
      </c>
    </row>
    <row r="230" spans="1:4" x14ac:dyDescent="0.3">
      <c r="A230" s="1">
        <v>26299</v>
      </c>
      <c r="B230">
        <v>5.62</v>
      </c>
      <c r="C230">
        <v>5.6509999999999998</v>
      </c>
      <c r="D230">
        <f t="shared" si="3"/>
        <v>5.6355000000000004</v>
      </c>
    </row>
    <row r="231" spans="1:4" x14ac:dyDescent="0.3">
      <c r="A231" s="1">
        <v>26330</v>
      </c>
      <c r="B231">
        <v>5.75</v>
      </c>
      <c r="C231">
        <v>5.7850000000000001</v>
      </c>
      <c r="D231">
        <f t="shared" si="3"/>
        <v>5.7675000000000001</v>
      </c>
    </row>
    <row r="232" spans="1:4" x14ac:dyDescent="0.3">
      <c r="A232" s="1">
        <v>26359</v>
      </c>
      <c r="B232">
        <v>5.78</v>
      </c>
      <c r="C232">
        <v>5.8129999999999997</v>
      </c>
      <c r="D232">
        <f t="shared" si="3"/>
        <v>5.7965</v>
      </c>
    </row>
    <row r="233" spans="1:4" x14ac:dyDescent="0.3">
      <c r="A233" s="1">
        <v>26390</v>
      </c>
      <c r="B233">
        <v>5.81</v>
      </c>
      <c r="C233">
        <v>5.8449999999999998</v>
      </c>
      <c r="D233">
        <f t="shared" si="3"/>
        <v>5.8274999999999997</v>
      </c>
    </row>
    <row r="234" spans="1:4" x14ac:dyDescent="0.3">
      <c r="A234" s="1">
        <v>26420</v>
      </c>
      <c r="B234">
        <v>5.87</v>
      </c>
      <c r="C234">
        <v>5.9020000000000001</v>
      </c>
      <c r="D234">
        <f t="shared" si="3"/>
        <v>5.8860000000000001</v>
      </c>
    </row>
    <row r="235" spans="1:4" x14ac:dyDescent="0.3">
      <c r="A235" s="1">
        <v>26451</v>
      </c>
      <c r="B235">
        <v>5.88</v>
      </c>
      <c r="C235">
        <v>5.915</v>
      </c>
      <c r="D235">
        <f t="shared" si="3"/>
        <v>5.8975</v>
      </c>
    </row>
    <row r="236" spans="1:4" x14ac:dyDescent="0.3">
      <c r="A236" s="1">
        <v>26481</v>
      </c>
      <c r="B236">
        <v>5.91</v>
      </c>
      <c r="C236">
        <v>5.9429999999999996</v>
      </c>
      <c r="D236">
        <f t="shared" si="3"/>
        <v>5.9264999999999999</v>
      </c>
    </row>
    <row r="237" spans="1:4" x14ac:dyDescent="0.3">
      <c r="A237" s="1">
        <v>26512</v>
      </c>
      <c r="B237">
        <v>5.93</v>
      </c>
      <c r="C237">
        <v>5.9649999999999999</v>
      </c>
      <c r="D237">
        <f t="shared" si="3"/>
        <v>5.9474999999999998</v>
      </c>
    </row>
    <row r="238" spans="1:4" x14ac:dyDescent="0.3">
      <c r="A238" s="1">
        <v>26543</v>
      </c>
      <c r="B238">
        <v>5.98</v>
      </c>
      <c r="C238">
        <v>6.0190000000000001</v>
      </c>
      <c r="D238">
        <f t="shared" si="3"/>
        <v>5.9995000000000003</v>
      </c>
    </row>
    <row r="239" spans="1:4" x14ac:dyDescent="0.3">
      <c r="A239" s="1">
        <v>26573</v>
      </c>
      <c r="B239">
        <v>6.03</v>
      </c>
      <c r="C239">
        <v>6.06</v>
      </c>
      <c r="D239">
        <f t="shared" si="3"/>
        <v>6.0449999999999999</v>
      </c>
    </row>
    <row r="240" spans="1:4" x14ac:dyDescent="0.3">
      <c r="A240" s="1">
        <v>26604</v>
      </c>
      <c r="B240">
        <v>6.09</v>
      </c>
      <c r="C240">
        <v>6.12</v>
      </c>
      <c r="D240">
        <f t="shared" si="3"/>
        <v>6.1050000000000004</v>
      </c>
    </row>
    <row r="241" spans="1:4" x14ac:dyDescent="0.3">
      <c r="A241" s="1">
        <v>26634</v>
      </c>
      <c r="B241">
        <v>6.16</v>
      </c>
      <c r="C241">
        <v>6.19</v>
      </c>
      <c r="D241">
        <f t="shared" si="3"/>
        <v>6.1750000000000007</v>
      </c>
    </row>
    <row r="242" spans="1:4" x14ac:dyDescent="0.3">
      <c r="A242" s="1">
        <v>26665</v>
      </c>
      <c r="B242">
        <v>6.18</v>
      </c>
      <c r="C242">
        <v>6.2149999999999999</v>
      </c>
      <c r="D242">
        <f t="shared" si="3"/>
        <v>6.1974999999999998</v>
      </c>
    </row>
    <row r="243" spans="1:4" x14ac:dyDescent="0.3">
      <c r="A243" s="1">
        <v>26696</v>
      </c>
      <c r="B243">
        <v>6.07</v>
      </c>
      <c r="C243">
        <v>6.1079999999999997</v>
      </c>
      <c r="D243">
        <f t="shared" si="3"/>
        <v>6.0890000000000004</v>
      </c>
    </row>
    <row r="244" spans="1:4" x14ac:dyDescent="0.3">
      <c r="A244" s="1">
        <v>26724</v>
      </c>
      <c r="B244">
        <v>6</v>
      </c>
      <c r="C244">
        <v>6.03</v>
      </c>
      <c r="D244">
        <f t="shared" si="3"/>
        <v>6.0150000000000006</v>
      </c>
    </row>
    <row r="245" spans="1:4" x14ac:dyDescent="0.3">
      <c r="A245" s="1">
        <v>26755</v>
      </c>
      <c r="B245">
        <v>6.01</v>
      </c>
      <c r="C245">
        <v>6.048</v>
      </c>
      <c r="D245">
        <f t="shared" si="3"/>
        <v>6.0289999999999999</v>
      </c>
    </row>
    <row r="246" spans="1:4" x14ac:dyDescent="0.3">
      <c r="A246" s="1">
        <v>26785</v>
      </c>
      <c r="B246">
        <v>6.06</v>
      </c>
      <c r="C246">
        <v>6.1</v>
      </c>
      <c r="D246">
        <f t="shared" si="3"/>
        <v>6.08</v>
      </c>
    </row>
    <row r="247" spans="1:4" x14ac:dyDescent="0.3">
      <c r="A247" s="1">
        <v>26816</v>
      </c>
      <c r="B247">
        <v>6.06</v>
      </c>
      <c r="C247">
        <v>6.1</v>
      </c>
      <c r="D247">
        <f t="shared" si="3"/>
        <v>6.08</v>
      </c>
    </row>
    <row r="248" spans="1:4" x14ac:dyDescent="0.3">
      <c r="A248" s="1">
        <v>26846</v>
      </c>
      <c r="B248">
        <v>6.08</v>
      </c>
      <c r="C248">
        <v>6.1230000000000002</v>
      </c>
      <c r="D248">
        <f t="shared" si="3"/>
        <v>6.1014999999999997</v>
      </c>
    </row>
    <row r="249" spans="1:4" x14ac:dyDescent="0.3">
      <c r="A249" s="1">
        <v>26877</v>
      </c>
      <c r="B249">
        <v>6.09</v>
      </c>
      <c r="C249">
        <v>6.13</v>
      </c>
      <c r="D249">
        <f t="shared" si="3"/>
        <v>6.1099999999999994</v>
      </c>
    </row>
    <row r="250" spans="1:4" x14ac:dyDescent="0.3">
      <c r="A250" s="1">
        <v>26908</v>
      </c>
      <c r="B250">
        <v>6.1</v>
      </c>
      <c r="C250">
        <v>6.141</v>
      </c>
      <c r="D250">
        <f t="shared" si="3"/>
        <v>6.1204999999999998</v>
      </c>
    </row>
    <row r="251" spans="1:4" x14ac:dyDescent="0.3">
      <c r="A251" s="1">
        <v>26938</v>
      </c>
      <c r="B251">
        <v>6.12</v>
      </c>
      <c r="C251">
        <v>6.16</v>
      </c>
      <c r="D251">
        <f t="shared" si="3"/>
        <v>6.1400000000000006</v>
      </c>
    </row>
    <row r="252" spans="1:4" x14ac:dyDescent="0.3">
      <c r="A252" s="1">
        <v>26969</v>
      </c>
      <c r="B252">
        <v>6.12</v>
      </c>
      <c r="C252">
        <v>6.16</v>
      </c>
      <c r="D252">
        <f t="shared" si="3"/>
        <v>6.1400000000000006</v>
      </c>
    </row>
    <row r="253" spans="1:4" x14ac:dyDescent="0.3">
      <c r="A253" s="1">
        <v>26999</v>
      </c>
      <c r="B253">
        <v>6.15</v>
      </c>
      <c r="C253">
        <v>6.194</v>
      </c>
      <c r="D253">
        <f t="shared" si="3"/>
        <v>6.1720000000000006</v>
      </c>
    </row>
    <row r="254" spans="1:4" x14ac:dyDescent="0.3">
      <c r="A254" s="1">
        <v>27030</v>
      </c>
      <c r="B254">
        <v>6.18</v>
      </c>
      <c r="C254">
        <v>6.22</v>
      </c>
      <c r="D254">
        <f t="shared" si="3"/>
        <v>6.1999999999999993</v>
      </c>
    </row>
    <row r="255" spans="1:4" x14ac:dyDescent="0.3">
      <c r="A255" s="1">
        <v>27061</v>
      </c>
      <c r="B255">
        <v>6.33</v>
      </c>
      <c r="C255">
        <v>6.3719999999999999</v>
      </c>
      <c r="D255">
        <f t="shared" si="3"/>
        <v>6.351</v>
      </c>
    </row>
    <row r="256" spans="1:4" x14ac:dyDescent="0.3">
      <c r="A256" s="1">
        <v>27089</v>
      </c>
      <c r="B256">
        <v>6.42</v>
      </c>
      <c r="C256">
        <v>6.4550000000000001</v>
      </c>
      <c r="D256">
        <f t="shared" si="3"/>
        <v>6.4375</v>
      </c>
    </row>
    <row r="257" spans="1:4" x14ac:dyDescent="0.3">
      <c r="A257" s="1">
        <v>27120</v>
      </c>
      <c r="B257">
        <v>6.47</v>
      </c>
      <c r="C257">
        <v>6.51</v>
      </c>
      <c r="D257">
        <f t="shared" si="3"/>
        <v>6.49</v>
      </c>
    </row>
    <row r="258" spans="1:4" x14ac:dyDescent="0.3">
      <c r="A258" s="1">
        <v>27150</v>
      </c>
      <c r="B258">
        <v>6.3</v>
      </c>
      <c r="C258">
        <v>6.34</v>
      </c>
      <c r="D258">
        <f t="shared" si="3"/>
        <v>6.32</v>
      </c>
    </row>
    <row r="259" spans="1:4" x14ac:dyDescent="0.3">
      <c r="A259" s="1">
        <v>27181</v>
      </c>
      <c r="B259">
        <v>6.66</v>
      </c>
      <c r="C259">
        <v>6.6950000000000003</v>
      </c>
      <c r="D259">
        <f t="shared" ref="D259:D322" si="4">(B259+C259)/2</f>
        <v>6.6775000000000002</v>
      </c>
    </row>
    <row r="260" spans="1:4" x14ac:dyDescent="0.3">
      <c r="A260" s="1">
        <v>27211</v>
      </c>
      <c r="B260">
        <v>6.83</v>
      </c>
      <c r="C260">
        <v>6.867</v>
      </c>
      <c r="D260">
        <f t="shared" si="4"/>
        <v>6.8484999999999996</v>
      </c>
    </row>
    <row r="261" spans="1:4" x14ac:dyDescent="0.3">
      <c r="A261" s="1">
        <v>27242</v>
      </c>
      <c r="B261">
        <v>6.92</v>
      </c>
      <c r="C261">
        <v>6.9589999999999996</v>
      </c>
      <c r="D261">
        <f t="shared" si="4"/>
        <v>6.9394999999999998</v>
      </c>
    </row>
    <row r="262" spans="1:4" x14ac:dyDescent="0.3">
      <c r="A262" s="1">
        <v>27273</v>
      </c>
      <c r="B262">
        <v>7.03</v>
      </c>
      <c r="C262">
        <v>7.0670000000000002</v>
      </c>
      <c r="D262">
        <f t="shared" si="4"/>
        <v>7.0485000000000007</v>
      </c>
    </row>
    <row r="263" spans="1:4" x14ac:dyDescent="0.3">
      <c r="A263" s="1">
        <v>27303</v>
      </c>
      <c r="B263">
        <v>7.11</v>
      </c>
      <c r="C263">
        <v>7.1459999999999999</v>
      </c>
      <c r="D263">
        <f t="shared" si="4"/>
        <v>7.1280000000000001</v>
      </c>
    </row>
    <row r="264" spans="1:4" x14ac:dyDescent="0.3">
      <c r="A264" s="1">
        <v>27334</v>
      </c>
      <c r="B264">
        <v>7.23</v>
      </c>
      <c r="C264">
        <v>7.2670000000000003</v>
      </c>
      <c r="D264">
        <f t="shared" si="4"/>
        <v>7.2484999999999999</v>
      </c>
    </row>
    <row r="265" spans="1:4" x14ac:dyDescent="0.3">
      <c r="A265" s="1">
        <v>27364</v>
      </c>
      <c r="B265">
        <v>7.32</v>
      </c>
      <c r="C265">
        <v>7.3609999999999998</v>
      </c>
      <c r="D265">
        <f t="shared" si="4"/>
        <v>7.3405000000000005</v>
      </c>
    </row>
    <row r="266" spans="1:4" x14ac:dyDescent="0.3">
      <c r="A266" s="1">
        <v>27395</v>
      </c>
      <c r="B266">
        <v>7.42</v>
      </c>
      <c r="C266">
        <v>7.4560000000000004</v>
      </c>
      <c r="D266">
        <f t="shared" si="4"/>
        <v>7.4380000000000006</v>
      </c>
    </row>
    <row r="267" spans="1:4" x14ac:dyDescent="0.3">
      <c r="A267" s="1">
        <v>27426</v>
      </c>
      <c r="B267">
        <v>7.54</v>
      </c>
      <c r="C267">
        <v>7.577</v>
      </c>
      <c r="D267">
        <f t="shared" si="4"/>
        <v>7.5585000000000004</v>
      </c>
    </row>
    <row r="268" spans="1:4" x14ac:dyDescent="0.3">
      <c r="A268" s="1">
        <v>27454</v>
      </c>
      <c r="B268">
        <v>7.62</v>
      </c>
      <c r="C268">
        <v>7.6619999999999999</v>
      </c>
      <c r="D268">
        <f t="shared" si="4"/>
        <v>7.641</v>
      </c>
    </row>
    <row r="269" spans="1:4" x14ac:dyDescent="0.3">
      <c r="A269" s="1">
        <v>27485</v>
      </c>
      <c r="B269">
        <v>7.76</v>
      </c>
      <c r="C269">
        <v>7.8029999999999999</v>
      </c>
      <c r="D269">
        <f t="shared" si="4"/>
        <v>7.7814999999999994</v>
      </c>
    </row>
    <row r="270" spans="1:4" x14ac:dyDescent="0.3">
      <c r="A270" s="1">
        <v>27515</v>
      </c>
      <c r="B270">
        <v>7.88</v>
      </c>
      <c r="C270">
        <v>7.923</v>
      </c>
      <c r="D270">
        <f t="shared" si="4"/>
        <v>7.9015000000000004</v>
      </c>
    </row>
    <row r="271" spans="1:4" x14ac:dyDescent="0.3">
      <c r="A271" s="1">
        <v>27546</v>
      </c>
      <c r="B271">
        <v>7.94</v>
      </c>
      <c r="C271">
        <v>7.9889999999999999</v>
      </c>
      <c r="D271">
        <f t="shared" si="4"/>
        <v>7.9645000000000001</v>
      </c>
    </row>
    <row r="272" spans="1:4" x14ac:dyDescent="0.3">
      <c r="A272" s="1">
        <v>27576</v>
      </c>
      <c r="B272">
        <v>8.07</v>
      </c>
      <c r="C272">
        <v>8.1170000000000009</v>
      </c>
      <c r="D272">
        <f t="shared" si="4"/>
        <v>8.0935000000000006</v>
      </c>
    </row>
    <row r="273" spans="1:4" x14ac:dyDescent="0.3">
      <c r="A273" s="1">
        <v>27607</v>
      </c>
      <c r="B273">
        <v>8.24</v>
      </c>
      <c r="C273">
        <v>8.2880000000000003</v>
      </c>
      <c r="D273">
        <f t="shared" si="4"/>
        <v>8.2639999999999993</v>
      </c>
    </row>
    <row r="274" spans="1:4" x14ac:dyDescent="0.3">
      <c r="A274" s="1">
        <v>27638</v>
      </c>
      <c r="B274">
        <v>8.35</v>
      </c>
      <c r="C274">
        <v>8.4039999999999999</v>
      </c>
      <c r="D274">
        <f t="shared" si="4"/>
        <v>8.3769999999999989</v>
      </c>
    </row>
    <row r="275" spans="1:4" x14ac:dyDescent="0.3">
      <c r="A275" s="1">
        <v>27668</v>
      </c>
      <c r="B275">
        <v>8.5</v>
      </c>
      <c r="C275">
        <v>8.5530000000000008</v>
      </c>
      <c r="D275">
        <f t="shared" si="4"/>
        <v>8.5265000000000004</v>
      </c>
    </row>
    <row r="276" spans="1:4" x14ac:dyDescent="0.3">
      <c r="A276" s="1">
        <v>27699</v>
      </c>
      <c r="B276">
        <v>8.7100000000000009</v>
      </c>
      <c r="C276">
        <v>8.7629999999999999</v>
      </c>
      <c r="D276">
        <f t="shared" si="4"/>
        <v>8.7364999999999995</v>
      </c>
    </row>
    <row r="277" spans="1:4" x14ac:dyDescent="0.3">
      <c r="A277" s="1">
        <v>27729</v>
      </c>
      <c r="B277">
        <v>8.94</v>
      </c>
      <c r="C277">
        <v>8.9849999999999994</v>
      </c>
      <c r="D277">
        <f t="shared" si="4"/>
        <v>8.9624999999999986</v>
      </c>
    </row>
    <row r="278" spans="1:4" x14ac:dyDescent="0.3">
      <c r="A278" s="1">
        <v>27760</v>
      </c>
      <c r="B278">
        <v>9.09</v>
      </c>
      <c r="C278">
        <v>9.1370000000000005</v>
      </c>
      <c r="D278">
        <f t="shared" si="4"/>
        <v>9.1135000000000002</v>
      </c>
    </row>
    <row r="279" spans="1:4" x14ac:dyDescent="0.3">
      <c r="A279" s="1">
        <v>27791</v>
      </c>
      <c r="B279">
        <v>9.27</v>
      </c>
      <c r="C279">
        <v>9.3230000000000004</v>
      </c>
      <c r="D279">
        <f t="shared" si="4"/>
        <v>9.2965</v>
      </c>
    </row>
    <row r="280" spans="1:4" x14ac:dyDescent="0.3">
      <c r="A280" s="1">
        <v>27820</v>
      </c>
      <c r="B280">
        <v>9.5500000000000007</v>
      </c>
      <c r="C280">
        <v>9.5980000000000008</v>
      </c>
      <c r="D280">
        <f t="shared" si="4"/>
        <v>9.5740000000000016</v>
      </c>
    </row>
    <row r="281" spans="1:4" x14ac:dyDescent="0.3">
      <c r="A281" s="1">
        <v>27851</v>
      </c>
      <c r="B281">
        <v>10.08</v>
      </c>
      <c r="C281">
        <v>10.134</v>
      </c>
      <c r="D281">
        <f t="shared" si="4"/>
        <v>10.106999999999999</v>
      </c>
    </row>
    <row r="282" spans="1:4" x14ac:dyDescent="0.3">
      <c r="A282" s="1">
        <v>27881</v>
      </c>
      <c r="B282">
        <v>10.37</v>
      </c>
      <c r="C282">
        <v>10.417999999999999</v>
      </c>
      <c r="D282">
        <f t="shared" si="4"/>
        <v>10.393999999999998</v>
      </c>
    </row>
    <row r="283" spans="1:4" x14ac:dyDescent="0.3">
      <c r="A283" s="1">
        <v>27912</v>
      </c>
      <c r="B283">
        <v>10.61</v>
      </c>
      <c r="C283">
        <v>10.669</v>
      </c>
      <c r="D283">
        <f t="shared" si="4"/>
        <v>10.6395</v>
      </c>
    </row>
    <row r="284" spans="1:4" x14ac:dyDescent="0.3">
      <c r="A284" s="1">
        <v>27942</v>
      </c>
      <c r="B284">
        <v>10.77</v>
      </c>
      <c r="C284">
        <v>10.842000000000001</v>
      </c>
      <c r="D284">
        <f t="shared" si="4"/>
        <v>10.806000000000001</v>
      </c>
    </row>
    <row r="285" spans="1:4" x14ac:dyDescent="0.3">
      <c r="A285" s="1">
        <v>27973</v>
      </c>
      <c r="B285">
        <v>10.98</v>
      </c>
      <c r="C285">
        <v>11.053000000000001</v>
      </c>
      <c r="D285">
        <f t="shared" si="4"/>
        <v>11.016500000000001</v>
      </c>
    </row>
    <row r="286" spans="1:4" x14ac:dyDescent="0.3">
      <c r="A286" s="1">
        <v>28004</v>
      </c>
      <c r="B286">
        <v>11.24</v>
      </c>
      <c r="C286">
        <v>11.313000000000001</v>
      </c>
      <c r="D286">
        <f t="shared" si="4"/>
        <v>11.2765</v>
      </c>
    </row>
    <row r="287" spans="1:4" x14ac:dyDescent="0.3">
      <c r="A287" s="1">
        <v>28034</v>
      </c>
      <c r="B287">
        <v>11.48</v>
      </c>
      <c r="C287">
        <v>11.554</v>
      </c>
      <c r="D287">
        <f t="shared" si="4"/>
        <v>11.516999999999999</v>
      </c>
    </row>
    <row r="288" spans="1:4" x14ac:dyDescent="0.3">
      <c r="A288" s="1">
        <v>28065</v>
      </c>
      <c r="B288">
        <v>11.81</v>
      </c>
      <c r="C288">
        <v>11.875</v>
      </c>
      <c r="D288">
        <f t="shared" si="4"/>
        <v>11.842500000000001</v>
      </c>
    </row>
    <row r="289" spans="1:4" x14ac:dyDescent="0.3">
      <c r="A289" s="1">
        <v>28095</v>
      </c>
      <c r="B289">
        <v>12.09</v>
      </c>
      <c r="C289">
        <v>12.16</v>
      </c>
      <c r="D289">
        <f t="shared" si="4"/>
        <v>12.125</v>
      </c>
    </row>
    <row r="290" spans="1:4" x14ac:dyDescent="0.3">
      <c r="A290" s="1">
        <v>28126</v>
      </c>
      <c r="B290">
        <v>12.39</v>
      </c>
      <c r="C290">
        <v>12.462</v>
      </c>
      <c r="D290">
        <f t="shared" si="4"/>
        <v>12.426</v>
      </c>
    </row>
    <row r="291" spans="1:4" x14ac:dyDescent="0.3">
      <c r="A291" s="1">
        <v>28157</v>
      </c>
      <c r="B291">
        <v>12.63</v>
      </c>
      <c r="C291">
        <v>12.699</v>
      </c>
      <c r="D291">
        <f t="shared" si="4"/>
        <v>12.6645</v>
      </c>
    </row>
    <row r="292" spans="1:4" x14ac:dyDescent="0.3">
      <c r="A292" s="1">
        <v>28185</v>
      </c>
      <c r="B292">
        <v>12.93</v>
      </c>
      <c r="C292">
        <v>13.003</v>
      </c>
      <c r="D292">
        <f t="shared" si="4"/>
        <v>12.9665</v>
      </c>
    </row>
    <row r="293" spans="1:4" x14ac:dyDescent="0.3">
      <c r="A293" s="1">
        <v>28216</v>
      </c>
      <c r="B293">
        <v>13.28</v>
      </c>
      <c r="C293">
        <v>13.348000000000001</v>
      </c>
      <c r="D293">
        <f t="shared" si="4"/>
        <v>13.314</v>
      </c>
    </row>
    <row r="294" spans="1:4" x14ac:dyDescent="0.3">
      <c r="A294" s="1">
        <v>28246</v>
      </c>
      <c r="B294">
        <v>13.63</v>
      </c>
      <c r="C294">
        <v>13.698</v>
      </c>
      <c r="D294">
        <f t="shared" si="4"/>
        <v>13.664000000000001</v>
      </c>
    </row>
    <row r="295" spans="1:4" x14ac:dyDescent="0.3">
      <c r="A295" s="1">
        <v>28277</v>
      </c>
      <c r="B295">
        <v>13.98</v>
      </c>
      <c r="C295">
        <v>14.05</v>
      </c>
      <c r="D295">
        <f t="shared" si="4"/>
        <v>14.015000000000001</v>
      </c>
    </row>
    <row r="296" spans="1:4" x14ac:dyDescent="0.3">
      <c r="A296" s="1">
        <v>28307</v>
      </c>
      <c r="B296">
        <v>14.35</v>
      </c>
      <c r="C296">
        <v>14.42</v>
      </c>
      <c r="D296">
        <f t="shared" si="4"/>
        <v>14.385</v>
      </c>
    </row>
    <row r="297" spans="1:4" x14ac:dyDescent="0.3">
      <c r="A297" s="1">
        <v>28338</v>
      </c>
      <c r="B297">
        <v>14.62</v>
      </c>
      <c r="C297">
        <v>14.69</v>
      </c>
      <c r="D297">
        <f t="shared" si="4"/>
        <v>14.654999999999999</v>
      </c>
    </row>
    <row r="298" spans="1:4" x14ac:dyDescent="0.3">
      <c r="A298" s="1">
        <v>28369</v>
      </c>
      <c r="B298">
        <v>14.84</v>
      </c>
      <c r="C298">
        <v>14.93</v>
      </c>
      <c r="D298">
        <f t="shared" si="4"/>
        <v>14.885</v>
      </c>
    </row>
    <row r="299" spans="1:4" x14ac:dyDescent="0.3">
      <c r="A299" s="1">
        <v>28399</v>
      </c>
      <c r="B299">
        <v>15.04</v>
      </c>
      <c r="C299">
        <v>15.141</v>
      </c>
      <c r="D299">
        <f t="shared" si="4"/>
        <v>15.090499999999999</v>
      </c>
    </row>
    <row r="300" spans="1:4" x14ac:dyDescent="0.3">
      <c r="A300" s="1">
        <v>28430</v>
      </c>
      <c r="B300">
        <v>15.32</v>
      </c>
      <c r="C300">
        <v>15.417999999999999</v>
      </c>
      <c r="D300">
        <f t="shared" si="4"/>
        <v>15.369</v>
      </c>
    </row>
    <row r="301" spans="1:4" x14ac:dyDescent="0.3">
      <c r="A301" s="1">
        <v>28460</v>
      </c>
      <c r="B301">
        <v>15.77</v>
      </c>
      <c r="C301">
        <v>15.869</v>
      </c>
      <c r="D301">
        <f t="shared" si="4"/>
        <v>15.8195</v>
      </c>
    </row>
    <row r="302" spans="1:4" x14ac:dyDescent="0.3">
      <c r="A302" s="1">
        <v>28491</v>
      </c>
      <c r="B302">
        <v>16.010000000000002</v>
      </c>
      <c r="C302">
        <v>16.114000000000001</v>
      </c>
      <c r="D302">
        <f t="shared" si="4"/>
        <v>16.062000000000001</v>
      </c>
    </row>
    <row r="303" spans="1:4" x14ac:dyDescent="0.3">
      <c r="A303" s="1">
        <v>28522</v>
      </c>
      <c r="B303">
        <v>16.260000000000002</v>
      </c>
      <c r="C303">
        <v>16.359000000000002</v>
      </c>
      <c r="D303">
        <f t="shared" si="4"/>
        <v>16.3095</v>
      </c>
    </row>
    <row r="304" spans="1:4" x14ac:dyDescent="0.3">
      <c r="A304" s="1">
        <v>28550</v>
      </c>
      <c r="B304">
        <v>16.59</v>
      </c>
      <c r="C304">
        <v>16.692</v>
      </c>
      <c r="D304">
        <f t="shared" si="4"/>
        <v>16.640999999999998</v>
      </c>
    </row>
    <row r="305" spans="1:4" x14ac:dyDescent="0.3">
      <c r="A305" s="1">
        <v>28581</v>
      </c>
      <c r="B305">
        <v>16.899999999999999</v>
      </c>
      <c r="C305">
        <v>16.995999999999999</v>
      </c>
      <c r="D305">
        <f t="shared" si="4"/>
        <v>16.948</v>
      </c>
    </row>
    <row r="306" spans="1:4" x14ac:dyDescent="0.3">
      <c r="A306" s="1">
        <v>28611</v>
      </c>
      <c r="B306">
        <v>17.32</v>
      </c>
      <c r="C306">
        <v>17.417999999999999</v>
      </c>
      <c r="D306">
        <f t="shared" si="4"/>
        <v>17.369</v>
      </c>
    </row>
    <row r="307" spans="1:4" x14ac:dyDescent="0.3">
      <c r="A307" s="1">
        <v>28642</v>
      </c>
      <c r="B307">
        <v>17.71</v>
      </c>
      <c r="C307">
        <v>17.805</v>
      </c>
      <c r="D307">
        <f t="shared" si="4"/>
        <v>17.7575</v>
      </c>
    </row>
    <row r="308" spans="1:4" x14ac:dyDescent="0.3">
      <c r="A308" s="1">
        <v>28672</v>
      </c>
      <c r="B308">
        <v>18.02</v>
      </c>
      <c r="C308">
        <v>18.12</v>
      </c>
      <c r="D308">
        <f t="shared" si="4"/>
        <v>18.07</v>
      </c>
    </row>
    <row r="309" spans="1:4" x14ac:dyDescent="0.3">
      <c r="A309" s="1">
        <v>28703</v>
      </c>
      <c r="B309">
        <v>18.5</v>
      </c>
      <c r="C309">
        <v>18.599</v>
      </c>
      <c r="D309">
        <f t="shared" si="4"/>
        <v>18.549500000000002</v>
      </c>
    </row>
    <row r="310" spans="1:4" x14ac:dyDescent="0.3">
      <c r="A310" s="1">
        <v>28734</v>
      </c>
      <c r="B310">
        <v>18.95</v>
      </c>
      <c r="C310">
        <v>19.05</v>
      </c>
      <c r="D310">
        <f t="shared" si="4"/>
        <v>19</v>
      </c>
    </row>
    <row r="311" spans="1:4" x14ac:dyDescent="0.3">
      <c r="A311" s="1">
        <v>28764</v>
      </c>
      <c r="B311">
        <v>19.239999999999998</v>
      </c>
      <c r="C311">
        <v>19.338999999999999</v>
      </c>
      <c r="D311">
        <f t="shared" si="4"/>
        <v>19.289499999999997</v>
      </c>
    </row>
    <row r="312" spans="1:4" x14ac:dyDescent="0.3">
      <c r="A312" s="1">
        <v>28795</v>
      </c>
      <c r="B312">
        <v>19.73</v>
      </c>
      <c r="C312">
        <v>19.824999999999999</v>
      </c>
      <c r="D312">
        <f t="shared" si="4"/>
        <v>19.7775</v>
      </c>
    </row>
    <row r="313" spans="1:4" x14ac:dyDescent="0.3">
      <c r="A313" s="1">
        <v>28825</v>
      </c>
      <c r="B313">
        <v>20.41</v>
      </c>
      <c r="C313">
        <v>20.52</v>
      </c>
      <c r="D313">
        <f t="shared" si="4"/>
        <v>20.465</v>
      </c>
    </row>
    <row r="314" spans="1:4" x14ac:dyDescent="0.3">
      <c r="A314" s="1">
        <v>28856</v>
      </c>
      <c r="B314">
        <v>21.09</v>
      </c>
      <c r="C314">
        <v>21.225999999999999</v>
      </c>
      <c r="D314">
        <f t="shared" si="4"/>
        <v>21.158000000000001</v>
      </c>
    </row>
    <row r="315" spans="1:4" x14ac:dyDescent="0.3">
      <c r="A315" s="1">
        <v>28887</v>
      </c>
      <c r="B315">
        <v>21.8</v>
      </c>
      <c r="C315">
        <v>21.943000000000001</v>
      </c>
      <c r="D315">
        <f t="shared" si="4"/>
        <v>21.871500000000001</v>
      </c>
    </row>
    <row r="316" spans="1:4" x14ac:dyDescent="0.3">
      <c r="A316" s="1">
        <v>28915</v>
      </c>
      <c r="B316">
        <v>22.51</v>
      </c>
      <c r="C316">
        <v>22.648</v>
      </c>
      <c r="D316">
        <f t="shared" si="4"/>
        <v>22.579000000000001</v>
      </c>
    </row>
    <row r="317" spans="1:4" x14ac:dyDescent="0.3">
      <c r="A317" s="1">
        <v>28946</v>
      </c>
      <c r="B317">
        <v>23.27</v>
      </c>
      <c r="C317">
        <v>23.408000000000001</v>
      </c>
      <c r="D317">
        <f t="shared" si="4"/>
        <v>23.338999999999999</v>
      </c>
    </row>
    <row r="318" spans="1:4" x14ac:dyDescent="0.3">
      <c r="A318" s="1">
        <v>28976</v>
      </c>
      <c r="B318">
        <v>24.45</v>
      </c>
      <c r="C318">
        <v>24.585999999999999</v>
      </c>
      <c r="D318">
        <f t="shared" si="4"/>
        <v>24.518000000000001</v>
      </c>
    </row>
    <row r="319" spans="1:4" x14ac:dyDescent="0.3">
      <c r="A319" s="1">
        <v>29007</v>
      </c>
      <c r="B319">
        <v>25.52</v>
      </c>
      <c r="C319">
        <v>25.655000000000001</v>
      </c>
      <c r="D319">
        <f t="shared" si="4"/>
        <v>25.587499999999999</v>
      </c>
    </row>
    <row r="320" spans="1:4" x14ac:dyDescent="0.3">
      <c r="A320" s="1">
        <v>29037</v>
      </c>
      <c r="B320">
        <v>25.98</v>
      </c>
      <c r="C320">
        <v>26.114999999999998</v>
      </c>
      <c r="D320">
        <f t="shared" si="4"/>
        <v>26.047499999999999</v>
      </c>
    </row>
    <row r="321" spans="1:4" x14ac:dyDescent="0.3">
      <c r="A321" s="1">
        <v>29068</v>
      </c>
      <c r="B321">
        <v>26.85</v>
      </c>
      <c r="C321">
        <v>26.99</v>
      </c>
      <c r="D321">
        <f t="shared" si="4"/>
        <v>26.92</v>
      </c>
    </row>
    <row r="322" spans="1:4" x14ac:dyDescent="0.3">
      <c r="A322" s="1">
        <v>29099</v>
      </c>
      <c r="B322">
        <v>28.65</v>
      </c>
      <c r="C322">
        <v>28.792000000000002</v>
      </c>
      <c r="D322">
        <f t="shared" si="4"/>
        <v>28.721</v>
      </c>
    </row>
    <row r="323" spans="1:4" x14ac:dyDescent="0.3">
      <c r="A323" s="1">
        <v>29129</v>
      </c>
      <c r="B323">
        <v>30.02</v>
      </c>
      <c r="C323">
        <v>30.158000000000001</v>
      </c>
      <c r="D323">
        <f t="shared" ref="D323:D386" si="5">(B323+C323)/2</f>
        <v>30.088999999999999</v>
      </c>
    </row>
    <row r="324" spans="1:4" x14ac:dyDescent="0.3">
      <c r="A324" s="1">
        <v>29160</v>
      </c>
      <c r="B324">
        <v>31.41</v>
      </c>
      <c r="C324">
        <v>31.550999999999998</v>
      </c>
      <c r="D324">
        <f t="shared" si="5"/>
        <v>31.480499999999999</v>
      </c>
    </row>
    <row r="325" spans="1:4" x14ac:dyDescent="0.3">
      <c r="A325" s="1">
        <v>29190</v>
      </c>
      <c r="B325">
        <v>40.090000000000003</v>
      </c>
      <c r="C325">
        <v>40.271999999999998</v>
      </c>
      <c r="D325">
        <f t="shared" si="5"/>
        <v>40.180999999999997</v>
      </c>
    </row>
    <row r="326" spans="1:4" x14ac:dyDescent="0.3">
      <c r="A326" s="1">
        <v>29221</v>
      </c>
      <c r="B326">
        <v>43.44</v>
      </c>
      <c r="C326">
        <v>43.643000000000001</v>
      </c>
      <c r="D326">
        <f t="shared" si="5"/>
        <v>43.541499999999999</v>
      </c>
    </row>
    <row r="327" spans="1:4" x14ac:dyDescent="0.3">
      <c r="A327" s="1">
        <v>29252</v>
      </c>
      <c r="B327">
        <v>44.66</v>
      </c>
      <c r="C327">
        <v>44.862000000000002</v>
      </c>
      <c r="D327">
        <f t="shared" si="5"/>
        <v>44.760999999999996</v>
      </c>
    </row>
    <row r="328" spans="1:4" x14ac:dyDescent="0.3">
      <c r="A328" s="1">
        <v>29281</v>
      </c>
      <c r="B328">
        <v>46.32</v>
      </c>
      <c r="C328">
        <v>46.515999999999998</v>
      </c>
      <c r="D328">
        <f t="shared" si="5"/>
        <v>46.417999999999999</v>
      </c>
    </row>
    <row r="329" spans="1:4" x14ac:dyDescent="0.3">
      <c r="A329" s="1">
        <v>29312</v>
      </c>
      <c r="B329">
        <v>48.12</v>
      </c>
      <c r="C329">
        <v>48.323999999999998</v>
      </c>
      <c r="D329">
        <f t="shared" si="5"/>
        <v>48.221999999999994</v>
      </c>
    </row>
    <row r="330" spans="1:4" x14ac:dyDescent="0.3">
      <c r="A330" s="1">
        <v>29342</v>
      </c>
      <c r="B330">
        <v>49.59</v>
      </c>
      <c r="C330">
        <v>49.79</v>
      </c>
      <c r="D330">
        <f t="shared" si="5"/>
        <v>49.69</v>
      </c>
    </row>
    <row r="331" spans="1:4" x14ac:dyDescent="0.3">
      <c r="A331" s="1">
        <v>29373</v>
      </c>
      <c r="B331">
        <v>51.16</v>
      </c>
      <c r="C331">
        <v>51.362000000000002</v>
      </c>
      <c r="D331">
        <f t="shared" si="5"/>
        <v>51.260999999999996</v>
      </c>
    </row>
    <row r="332" spans="1:4" x14ac:dyDescent="0.3">
      <c r="A332" s="1">
        <v>29403</v>
      </c>
      <c r="B332">
        <v>52.65</v>
      </c>
      <c r="C332">
        <v>52.847000000000001</v>
      </c>
      <c r="D332">
        <f t="shared" si="5"/>
        <v>52.7485</v>
      </c>
    </row>
    <row r="333" spans="1:4" x14ac:dyDescent="0.3">
      <c r="A333" s="1">
        <v>29434</v>
      </c>
      <c r="B333">
        <v>54.45</v>
      </c>
      <c r="C333">
        <v>54.645000000000003</v>
      </c>
      <c r="D333">
        <f t="shared" si="5"/>
        <v>54.547499999999999</v>
      </c>
    </row>
    <row r="334" spans="1:4" x14ac:dyDescent="0.3">
      <c r="A334" s="1">
        <v>29465</v>
      </c>
      <c r="B334">
        <v>56.41</v>
      </c>
      <c r="C334">
        <v>56.607999999999997</v>
      </c>
      <c r="D334">
        <f t="shared" si="5"/>
        <v>56.509</v>
      </c>
    </row>
    <row r="335" spans="1:4" x14ac:dyDescent="0.3">
      <c r="A335" s="1">
        <v>29495</v>
      </c>
      <c r="B335">
        <v>58.58</v>
      </c>
      <c r="C335">
        <v>58.783000000000001</v>
      </c>
      <c r="D335">
        <f t="shared" si="5"/>
        <v>58.6815</v>
      </c>
    </row>
    <row r="336" spans="1:4" x14ac:dyDescent="0.3">
      <c r="A336" s="1">
        <v>29526</v>
      </c>
      <c r="B336">
        <v>61.12</v>
      </c>
      <c r="C336">
        <v>61.320999999999998</v>
      </c>
      <c r="D336">
        <f t="shared" si="5"/>
        <v>61.220500000000001</v>
      </c>
    </row>
    <row r="337" spans="1:4" x14ac:dyDescent="0.3">
      <c r="A337" s="1">
        <v>29556</v>
      </c>
      <c r="B337">
        <v>63.6</v>
      </c>
      <c r="C337">
        <v>63.871000000000002</v>
      </c>
      <c r="D337">
        <f t="shared" si="5"/>
        <v>63.735500000000002</v>
      </c>
    </row>
    <row r="338" spans="1:4" x14ac:dyDescent="0.3">
      <c r="A338" s="1">
        <v>29587</v>
      </c>
      <c r="B338">
        <v>67.19</v>
      </c>
      <c r="C338">
        <v>67.521000000000001</v>
      </c>
      <c r="D338">
        <f t="shared" si="5"/>
        <v>67.355500000000006</v>
      </c>
    </row>
    <row r="339" spans="1:4" x14ac:dyDescent="0.3">
      <c r="A339" s="1">
        <v>29618</v>
      </c>
      <c r="B339">
        <v>70.16</v>
      </c>
      <c r="C339">
        <v>70.510999999999996</v>
      </c>
      <c r="D339">
        <f t="shared" si="5"/>
        <v>70.335499999999996</v>
      </c>
    </row>
    <row r="340" spans="1:4" x14ac:dyDescent="0.3">
      <c r="A340" s="1">
        <v>29646</v>
      </c>
      <c r="B340">
        <v>74</v>
      </c>
      <c r="C340">
        <v>74.372</v>
      </c>
      <c r="D340">
        <f t="shared" si="5"/>
        <v>74.186000000000007</v>
      </c>
    </row>
    <row r="341" spans="1:4" x14ac:dyDescent="0.3">
      <c r="A341" s="1">
        <v>29677</v>
      </c>
      <c r="B341">
        <v>78.569999999999993</v>
      </c>
      <c r="C341">
        <v>78.962999999999994</v>
      </c>
      <c r="D341">
        <f t="shared" si="5"/>
        <v>78.766499999999994</v>
      </c>
    </row>
    <row r="342" spans="1:4" x14ac:dyDescent="0.3">
      <c r="A342" s="1">
        <v>29707</v>
      </c>
      <c r="B342">
        <v>83.62</v>
      </c>
      <c r="C342">
        <v>84.04</v>
      </c>
      <c r="D342">
        <f t="shared" si="5"/>
        <v>83.830000000000013</v>
      </c>
    </row>
    <row r="343" spans="1:4" x14ac:dyDescent="0.3">
      <c r="A343" s="1">
        <v>29738</v>
      </c>
      <c r="B343">
        <v>88.23</v>
      </c>
      <c r="C343">
        <v>88.673000000000002</v>
      </c>
      <c r="D343">
        <f t="shared" si="5"/>
        <v>88.45150000000001</v>
      </c>
    </row>
    <row r="344" spans="1:4" x14ac:dyDescent="0.3">
      <c r="A344" s="1">
        <v>29768</v>
      </c>
      <c r="B344">
        <v>93.5</v>
      </c>
      <c r="C344">
        <v>93.96</v>
      </c>
      <c r="D344">
        <f t="shared" si="5"/>
        <v>93.72999999999999</v>
      </c>
    </row>
    <row r="345" spans="1:4" x14ac:dyDescent="0.3">
      <c r="A345" s="1">
        <v>29799</v>
      </c>
      <c r="B345">
        <v>99.43</v>
      </c>
      <c r="C345">
        <v>99.921000000000006</v>
      </c>
      <c r="D345">
        <f t="shared" si="5"/>
        <v>99.6755</v>
      </c>
    </row>
    <row r="346" spans="1:4" x14ac:dyDescent="0.3">
      <c r="A346" s="1">
        <v>29830</v>
      </c>
      <c r="B346">
        <v>104.76</v>
      </c>
      <c r="C346">
        <v>105.28400000000001</v>
      </c>
      <c r="D346">
        <f t="shared" si="5"/>
        <v>105.02200000000001</v>
      </c>
    </row>
    <row r="347" spans="1:4" x14ac:dyDescent="0.3">
      <c r="A347" s="1">
        <v>29860</v>
      </c>
      <c r="B347">
        <v>110.91</v>
      </c>
      <c r="C347">
        <v>111.467</v>
      </c>
      <c r="D347">
        <f t="shared" si="5"/>
        <v>111.1885</v>
      </c>
    </row>
    <row r="348" spans="1:4" x14ac:dyDescent="0.3">
      <c r="A348" s="1">
        <v>29891</v>
      </c>
      <c r="B348">
        <v>117.37</v>
      </c>
      <c r="C348">
        <v>117.955</v>
      </c>
      <c r="D348">
        <f t="shared" si="5"/>
        <v>117.66249999999999</v>
      </c>
    </row>
    <row r="349" spans="1:4" x14ac:dyDescent="0.3">
      <c r="A349" s="1">
        <v>29921</v>
      </c>
      <c r="B349">
        <v>124.21</v>
      </c>
      <c r="C349">
        <v>124.831</v>
      </c>
      <c r="D349">
        <f t="shared" si="5"/>
        <v>124.5205</v>
      </c>
    </row>
    <row r="350" spans="1:4" x14ac:dyDescent="0.3">
      <c r="A350" s="1">
        <v>29952</v>
      </c>
      <c r="B350">
        <v>130.56</v>
      </c>
      <c r="C350">
        <v>131.21</v>
      </c>
      <c r="D350">
        <f t="shared" si="5"/>
        <v>130.88499999999999</v>
      </c>
    </row>
    <row r="351" spans="1:4" x14ac:dyDescent="0.3">
      <c r="A351" s="1">
        <v>29983</v>
      </c>
      <c r="B351">
        <v>136.80000000000001</v>
      </c>
      <c r="C351">
        <v>137.47999999999999</v>
      </c>
      <c r="D351">
        <f t="shared" si="5"/>
        <v>137.13999999999999</v>
      </c>
    </row>
    <row r="352" spans="1:4" x14ac:dyDescent="0.3">
      <c r="A352" s="1">
        <v>30011</v>
      </c>
      <c r="B352">
        <v>144.19999999999999</v>
      </c>
      <c r="C352">
        <v>144.917</v>
      </c>
      <c r="D352">
        <f t="shared" si="5"/>
        <v>144.55849999999998</v>
      </c>
    </row>
    <row r="353" spans="1:4" x14ac:dyDescent="0.3">
      <c r="A353" s="1">
        <v>30042</v>
      </c>
      <c r="B353">
        <v>151.47</v>
      </c>
      <c r="C353">
        <v>152.22800000000001</v>
      </c>
      <c r="D353">
        <f t="shared" si="5"/>
        <v>151.84899999999999</v>
      </c>
    </row>
    <row r="354" spans="1:4" x14ac:dyDescent="0.3">
      <c r="A354" s="1">
        <v>30072</v>
      </c>
      <c r="B354">
        <v>159.18</v>
      </c>
      <c r="C354">
        <v>159.97999999999999</v>
      </c>
      <c r="D354">
        <f t="shared" si="5"/>
        <v>159.57999999999998</v>
      </c>
    </row>
    <row r="355" spans="1:4" x14ac:dyDescent="0.3">
      <c r="A355" s="1">
        <v>30103</v>
      </c>
      <c r="B355">
        <v>167.5</v>
      </c>
      <c r="C355">
        <v>168.33500000000001</v>
      </c>
      <c r="D355">
        <f t="shared" si="5"/>
        <v>167.91750000000002</v>
      </c>
    </row>
    <row r="356" spans="1:4" x14ac:dyDescent="0.3">
      <c r="A356" s="1">
        <v>30133</v>
      </c>
      <c r="B356">
        <v>176.87</v>
      </c>
      <c r="C356">
        <v>177.755</v>
      </c>
      <c r="D356">
        <f t="shared" si="5"/>
        <v>177.3125</v>
      </c>
    </row>
    <row r="357" spans="1:4" x14ac:dyDescent="0.3">
      <c r="A357" s="1">
        <v>30164</v>
      </c>
      <c r="B357">
        <v>188.17</v>
      </c>
      <c r="C357">
        <v>189.10599999999999</v>
      </c>
      <c r="D357">
        <f t="shared" si="5"/>
        <v>188.63799999999998</v>
      </c>
    </row>
    <row r="358" spans="1:4" x14ac:dyDescent="0.3">
      <c r="A358" s="1">
        <v>30195</v>
      </c>
      <c r="B358">
        <v>201.08</v>
      </c>
      <c r="C358">
        <v>202.08799999999999</v>
      </c>
      <c r="D358">
        <f t="shared" si="5"/>
        <v>201.584</v>
      </c>
    </row>
    <row r="359" spans="1:4" x14ac:dyDescent="0.3">
      <c r="A359" s="1">
        <v>30225</v>
      </c>
      <c r="B359">
        <v>214.62</v>
      </c>
      <c r="C359">
        <v>215.69</v>
      </c>
      <c r="D359">
        <f t="shared" si="5"/>
        <v>215.155</v>
      </c>
    </row>
    <row r="360" spans="1:4" x14ac:dyDescent="0.3">
      <c r="A360" s="1">
        <v>30256</v>
      </c>
      <c r="B360">
        <v>228.81</v>
      </c>
      <c r="C360">
        <v>229.95599999999999</v>
      </c>
      <c r="D360">
        <f t="shared" si="5"/>
        <v>229.38299999999998</v>
      </c>
    </row>
    <row r="361" spans="1:4" x14ac:dyDescent="0.3">
      <c r="A361" s="1">
        <v>30286</v>
      </c>
      <c r="B361">
        <v>244.2</v>
      </c>
      <c r="C361">
        <v>245.42599999999999</v>
      </c>
      <c r="D361">
        <f t="shared" si="5"/>
        <v>244.81299999999999</v>
      </c>
    </row>
    <row r="362" spans="1:4" x14ac:dyDescent="0.3">
      <c r="A362" s="1">
        <v>30317</v>
      </c>
      <c r="B362">
        <v>261.89</v>
      </c>
      <c r="C362">
        <v>263.19600000000003</v>
      </c>
      <c r="D362">
        <f t="shared" si="5"/>
        <v>262.54300000000001</v>
      </c>
    </row>
    <row r="363" spans="1:4" x14ac:dyDescent="0.3">
      <c r="A363" s="1">
        <v>30348</v>
      </c>
      <c r="B363">
        <v>313.97000000000003</v>
      </c>
      <c r="C363">
        <v>315.536</v>
      </c>
      <c r="D363">
        <f t="shared" si="5"/>
        <v>314.75300000000004</v>
      </c>
    </row>
    <row r="364" spans="1:4" x14ac:dyDescent="0.3">
      <c r="A364" s="1">
        <v>30376</v>
      </c>
      <c r="B364">
        <v>398.57</v>
      </c>
      <c r="C364">
        <v>400.56</v>
      </c>
      <c r="D364">
        <f t="shared" si="5"/>
        <v>399.565</v>
      </c>
    </row>
    <row r="365" spans="1:4" x14ac:dyDescent="0.3">
      <c r="A365" s="1">
        <v>30407</v>
      </c>
      <c r="B365">
        <v>433.1</v>
      </c>
      <c r="C365">
        <v>435.26299999999998</v>
      </c>
      <c r="D365">
        <f t="shared" si="5"/>
        <v>434.18150000000003</v>
      </c>
    </row>
    <row r="366" spans="1:4" x14ac:dyDescent="0.3">
      <c r="A366" s="1">
        <v>30437</v>
      </c>
      <c r="B366">
        <v>472.27</v>
      </c>
      <c r="C366">
        <v>474.63200000000001</v>
      </c>
      <c r="D366">
        <f t="shared" si="5"/>
        <v>473.45100000000002</v>
      </c>
    </row>
    <row r="367" spans="1:4" x14ac:dyDescent="0.3">
      <c r="A367" s="1">
        <v>30468</v>
      </c>
      <c r="B367">
        <v>515.20000000000005</v>
      </c>
      <c r="C367">
        <v>517.77800000000002</v>
      </c>
      <c r="D367">
        <f t="shared" si="5"/>
        <v>516.48900000000003</v>
      </c>
    </row>
    <row r="368" spans="1:4" x14ac:dyDescent="0.3">
      <c r="A368" s="1">
        <v>30498</v>
      </c>
      <c r="B368">
        <v>567.53</v>
      </c>
      <c r="C368">
        <v>570.36400000000003</v>
      </c>
      <c r="D368">
        <f t="shared" si="5"/>
        <v>568.947</v>
      </c>
    </row>
    <row r="369" spans="1:4" x14ac:dyDescent="0.3">
      <c r="A369" s="1">
        <v>30529</v>
      </c>
      <c r="B369">
        <v>640.27</v>
      </c>
      <c r="C369">
        <v>643.34</v>
      </c>
      <c r="D369">
        <f t="shared" si="5"/>
        <v>641.80500000000006</v>
      </c>
    </row>
    <row r="370" spans="1:4" x14ac:dyDescent="0.3">
      <c r="A370" s="1">
        <v>30560</v>
      </c>
      <c r="B370">
        <v>698.38</v>
      </c>
      <c r="C370">
        <v>701.38099999999997</v>
      </c>
      <c r="D370">
        <f t="shared" si="5"/>
        <v>699.88049999999998</v>
      </c>
    </row>
    <row r="371" spans="1:4" x14ac:dyDescent="0.3">
      <c r="A371" s="1">
        <v>30590</v>
      </c>
      <c r="B371">
        <v>781.35</v>
      </c>
      <c r="C371">
        <v>785.3</v>
      </c>
      <c r="D371">
        <f t="shared" si="5"/>
        <v>783.32500000000005</v>
      </c>
    </row>
    <row r="372" spans="1:4" x14ac:dyDescent="0.3">
      <c r="A372" s="1">
        <v>30621</v>
      </c>
      <c r="B372">
        <v>867</v>
      </c>
      <c r="C372">
        <v>871.05</v>
      </c>
      <c r="D372">
        <f t="shared" si="5"/>
        <v>869.02499999999998</v>
      </c>
    </row>
    <row r="373" spans="1:4" x14ac:dyDescent="0.3">
      <c r="A373" s="1">
        <v>30651</v>
      </c>
      <c r="B373">
        <v>941.14</v>
      </c>
      <c r="C373">
        <v>946.13599999999997</v>
      </c>
      <c r="D373">
        <f t="shared" si="5"/>
        <v>943.63799999999992</v>
      </c>
    </row>
    <row r="374" spans="1:4" x14ac:dyDescent="0.3">
      <c r="A374" s="1">
        <v>30682</v>
      </c>
      <c r="B374" s="29">
        <v>1016.05</v>
      </c>
      <c r="C374" s="29">
        <v>1021.045</v>
      </c>
      <c r="D374">
        <f t="shared" si="5"/>
        <v>1018.5474999999999</v>
      </c>
    </row>
    <row r="375" spans="1:4" x14ac:dyDescent="0.3">
      <c r="A375" s="1">
        <v>30713</v>
      </c>
      <c r="B375" s="29">
        <v>1125.0999999999999</v>
      </c>
      <c r="C375" s="29">
        <v>1130.7619999999999</v>
      </c>
      <c r="D375">
        <f t="shared" si="5"/>
        <v>1127.931</v>
      </c>
    </row>
    <row r="376" spans="1:4" x14ac:dyDescent="0.3">
      <c r="A376" s="1">
        <v>30742</v>
      </c>
      <c r="B376" s="29">
        <v>1263.95</v>
      </c>
      <c r="C376" s="29">
        <v>1270.2</v>
      </c>
      <c r="D376">
        <f t="shared" si="5"/>
        <v>1267.075</v>
      </c>
    </row>
    <row r="377" spans="1:4" x14ac:dyDescent="0.3">
      <c r="A377" s="1">
        <v>30773</v>
      </c>
      <c r="B377" s="29">
        <v>1380.79</v>
      </c>
      <c r="C377" s="29">
        <v>1387.789</v>
      </c>
      <c r="D377">
        <f t="shared" si="5"/>
        <v>1384.2894999999999</v>
      </c>
    </row>
    <row r="378" spans="1:4" x14ac:dyDescent="0.3">
      <c r="A378" s="1">
        <v>30803</v>
      </c>
      <c r="B378" s="29">
        <v>1503.18</v>
      </c>
      <c r="C378" s="29">
        <v>1510.7270000000001</v>
      </c>
      <c r="D378">
        <f t="shared" si="5"/>
        <v>1506.9535000000001</v>
      </c>
    </row>
    <row r="379" spans="1:4" x14ac:dyDescent="0.3">
      <c r="A379" s="1">
        <v>30834</v>
      </c>
      <c r="B379" s="29">
        <v>1636.7</v>
      </c>
      <c r="C379" s="29">
        <v>1644.75</v>
      </c>
      <c r="D379">
        <f t="shared" si="5"/>
        <v>1640.7249999999999</v>
      </c>
    </row>
    <row r="380" spans="1:4" x14ac:dyDescent="0.3">
      <c r="A380" s="1">
        <v>30864</v>
      </c>
      <c r="B380" s="29">
        <v>1807</v>
      </c>
      <c r="C380" s="29">
        <v>1816</v>
      </c>
      <c r="D380">
        <f t="shared" si="5"/>
        <v>1811.5</v>
      </c>
    </row>
    <row r="381" spans="1:4" x14ac:dyDescent="0.3">
      <c r="A381" s="1">
        <v>30895</v>
      </c>
      <c r="B381" s="29">
        <v>1984.39</v>
      </c>
      <c r="C381" s="29">
        <v>1994.3040000000001</v>
      </c>
      <c r="D381">
        <f t="shared" si="5"/>
        <v>1989.3470000000002</v>
      </c>
    </row>
    <row r="382" spans="1:4" x14ac:dyDescent="0.3">
      <c r="A382" s="1">
        <v>30926</v>
      </c>
      <c r="B382" s="29">
        <v>2193</v>
      </c>
      <c r="C382" s="29">
        <v>2203.9470000000001</v>
      </c>
      <c r="D382">
        <f t="shared" si="5"/>
        <v>2198.4735000000001</v>
      </c>
    </row>
    <row r="383" spans="1:4" x14ac:dyDescent="0.3">
      <c r="A383" s="1">
        <v>30956</v>
      </c>
      <c r="B383" s="29">
        <v>2441.5</v>
      </c>
      <c r="C383" s="29">
        <v>2453.7730000000001</v>
      </c>
      <c r="D383">
        <f t="shared" si="5"/>
        <v>2447.6365000000001</v>
      </c>
    </row>
    <row r="384" spans="1:4" x14ac:dyDescent="0.3">
      <c r="A384" s="1">
        <v>30987</v>
      </c>
      <c r="B384" s="29">
        <v>2720.95</v>
      </c>
      <c r="C384" s="29">
        <v>2734.5</v>
      </c>
      <c r="D384">
        <f t="shared" si="5"/>
        <v>2727.7249999999999</v>
      </c>
    </row>
    <row r="385" spans="1:4" x14ac:dyDescent="0.3">
      <c r="A385" s="1">
        <v>31017</v>
      </c>
      <c r="B385" s="29">
        <v>2993.55</v>
      </c>
      <c r="C385" s="29">
        <v>3008.55</v>
      </c>
      <c r="D385">
        <f t="shared" si="5"/>
        <v>3001.05</v>
      </c>
    </row>
    <row r="386" spans="1:4" x14ac:dyDescent="0.3">
      <c r="A386" s="1">
        <v>31048</v>
      </c>
      <c r="B386" s="29">
        <v>3347.09</v>
      </c>
      <c r="C386" s="29">
        <v>3363.8180000000002</v>
      </c>
      <c r="D386">
        <f t="shared" si="5"/>
        <v>3355.4540000000002</v>
      </c>
    </row>
    <row r="387" spans="1:4" x14ac:dyDescent="0.3">
      <c r="A387" s="1">
        <v>31079</v>
      </c>
      <c r="B387" s="29">
        <v>3745.22</v>
      </c>
      <c r="C387" s="29">
        <v>3764.1109999999999</v>
      </c>
      <c r="D387">
        <f t="shared" ref="D387:D450" si="6">(B387+C387)/2</f>
        <v>3754.6655000000001</v>
      </c>
    </row>
    <row r="388" spans="1:4" x14ac:dyDescent="0.3">
      <c r="A388" s="1">
        <v>31107</v>
      </c>
      <c r="B388" s="29">
        <v>4140.1899999999996</v>
      </c>
      <c r="C388" s="29">
        <v>4160.3810000000003</v>
      </c>
      <c r="D388">
        <f t="shared" si="6"/>
        <v>4150.2855</v>
      </c>
    </row>
    <row r="389" spans="1:4" x14ac:dyDescent="0.3">
      <c r="A389" s="1">
        <v>31138</v>
      </c>
      <c r="B389" s="29">
        <v>4697.8999999999996</v>
      </c>
      <c r="C389" s="29">
        <v>4717.8950000000004</v>
      </c>
      <c r="D389">
        <f t="shared" si="6"/>
        <v>4707.8975</v>
      </c>
    </row>
    <row r="390" spans="1:4" x14ac:dyDescent="0.3">
      <c r="A390" s="1">
        <v>31168</v>
      </c>
      <c r="B390" s="29">
        <v>5216.3599999999997</v>
      </c>
      <c r="C390" s="29">
        <v>5236.3639999999996</v>
      </c>
      <c r="D390">
        <f t="shared" si="6"/>
        <v>5226.3619999999992</v>
      </c>
    </row>
    <row r="391" spans="1:4" x14ac:dyDescent="0.3">
      <c r="A391" s="1">
        <v>31199</v>
      </c>
      <c r="B391" s="29">
        <v>5722.11</v>
      </c>
      <c r="C391" s="29">
        <v>5742.1049999999996</v>
      </c>
      <c r="D391">
        <f t="shared" si="6"/>
        <v>5732.1075000000001</v>
      </c>
    </row>
    <row r="392" spans="1:4" x14ac:dyDescent="0.3">
      <c r="A392" s="1">
        <v>31229</v>
      </c>
      <c r="B392" s="29">
        <v>6200</v>
      </c>
      <c r="C392" s="29">
        <v>6220</v>
      </c>
      <c r="D392">
        <f t="shared" si="6"/>
        <v>6210</v>
      </c>
    </row>
    <row r="393" spans="1:4" x14ac:dyDescent="0.3">
      <c r="A393" s="1">
        <v>31260</v>
      </c>
      <c r="B393" s="29">
        <v>6691.36</v>
      </c>
      <c r="C393" s="29">
        <v>6711.3639999999996</v>
      </c>
      <c r="D393">
        <f t="shared" si="6"/>
        <v>6701.3619999999992</v>
      </c>
    </row>
    <row r="394" spans="1:4" x14ac:dyDescent="0.3">
      <c r="A394" s="1">
        <v>31291</v>
      </c>
      <c r="B394" s="29">
        <v>7424.52</v>
      </c>
      <c r="C394" s="29">
        <v>7461.6670000000004</v>
      </c>
      <c r="D394">
        <f t="shared" si="6"/>
        <v>7443.0935000000009</v>
      </c>
    </row>
    <row r="395" spans="1:4" x14ac:dyDescent="0.3">
      <c r="A395" s="1">
        <v>31321</v>
      </c>
      <c r="B395" s="29">
        <v>8146.3</v>
      </c>
      <c r="C395" s="29">
        <v>8186.5219999999999</v>
      </c>
      <c r="D395">
        <f t="shared" si="6"/>
        <v>8166.4110000000001</v>
      </c>
    </row>
    <row r="396" spans="1:4" x14ac:dyDescent="0.3">
      <c r="A396" s="1">
        <v>31352</v>
      </c>
      <c r="B396" s="29">
        <v>8883.5</v>
      </c>
      <c r="C396" s="29">
        <v>8928.5</v>
      </c>
      <c r="D396">
        <f t="shared" si="6"/>
        <v>8906</v>
      </c>
    </row>
    <row r="397" spans="1:4" x14ac:dyDescent="0.3">
      <c r="A397" s="1">
        <v>31382</v>
      </c>
      <c r="B397" s="29">
        <v>9863</v>
      </c>
      <c r="C397" s="29">
        <v>9912</v>
      </c>
      <c r="D397">
        <f t="shared" si="6"/>
        <v>9887.5</v>
      </c>
    </row>
    <row r="398" spans="1:4" x14ac:dyDescent="0.3">
      <c r="A398" s="1">
        <v>31413</v>
      </c>
      <c r="B398" s="29">
        <v>11253</v>
      </c>
      <c r="C398" s="29">
        <v>11310</v>
      </c>
      <c r="D398">
        <f t="shared" si="6"/>
        <v>11281.5</v>
      </c>
    </row>
    <row r="399" spans="1:4" x14ac:dyDescent="0.3">
      <c r="A399" s="1">
        <v>31444</v>
      </c>
      <c r="B399" s="29">
        <v>12965</v>
      </c>
      <c r="C399" s="29">
        <v>13029</v>
      </c>
      <c r="D399">
        <f t="shared" si="6"/>
        <v>12997</v>
      </c>
    </row>
    <row r="400" spans="1:4" x14ac:dyDescent="0.3">
      <c r="A400" s="1">
        <v>31472</v>
      </c>
      <c r="B400">
        <v>13.77</v>
      </c>
      <c r="C400">
        <v>13.84</v>
      </c>
      <c r="D400">
        <f t="shared" si="6"/>
        <v>13.805</v>
      </c>
    </row>
    <row r="401" spans="1:4" x14ac:dyDescent="0.3">
      <c r="A401" s="1">
        <v>31503</v>
      </c>
      <c r="B401">
        <v>13.77</v>
      </c>
      <c r="C401">
        <v>13.84</v>
      </c>
      <c r="D401">
        <f t="shared" si="6"/>
        <v>13.805</v>
      </c>
    </row>
    <row r="402" spans="1:4" x14ac:dyDescent="0.3">
      <c r="A402" s="1">
        <v>31533</v>
      </c>
      <c r="B402">
        <v>13.77</v>
      </c>
      <c r="C402">
        <v>13.84</v>
      </c>
      <c r="D402">
        <f t="shared" si="6"/>
        <v>13.805</v>
      </c>
    </row>
    <row r="403" spans="1:4" x14ac:dyDescent="0.3">
      <c r="A403" s="1">
        <v>31564</v>
      </c>
      <c r="B403">
        <v>13.77</v>
      </c>
      <c r="C403">
        <v>13.84</v>
      </c>
      <c r="D403">
        <f t="shared" si="6"/>
        <v>13.805</v>
      </c>
    </row>
    <row r="404" spans="1:4" x14ac:dyDescent="0.3">
      <c r="A404" s="1">
        <v>31594</v>
      </c>
      <c r="B404">
        <v>13.77</v>
      </c>
      <c r="C404">
        <v>13.84</v>
      </c>
      <c r="D404">
        <f t="shared" si="6"/>
        <v>13.805</v>
      </c>
    </row>
    <row r="405" spans="1:4" x14ac:dyDescent="0.3">
      <c r="A405" s="1">
        <v>31625</v>
      </c>
      <c r="B405">
        <v>13.77</v>
      </c>
      <c r="C405">
        <v>13.84</v>
      </c>
      <c r="D405">
        <f t="shared" si="6"/>
        <v>13.805</v>
      </c>
    </row>
    <row r="406" spans="1:4" x14ac:dyDescent="0.3">
      <c r="A406" s="1">
        <v>31656</v>
      </c>
      <c r="B406">
        <v>13.77</v>
      </c>
      <c r="C406">
        <v>13.84</v>
      </c>
      <c r="D406">
        <f t="shared" si="6"/>
        <v>13.805</v>
      </c>
    </row>
    <row r="407" spans="1:4" x14ac:dyDescent="0.3">
      <c r="A407" s="1">
        <v>31686</v>
      </c>
      <c r="B407">
        <v>13.9</v>
      </c>
      <c r="C407">
        <v>13.97</v>
      </c>
      <c r="D407">
        <f t="shared" si="6"/>
        <v>13.935</v>
      </c>
    </row>
    <row r="408" spans="1:4" x14ac:dyDescent="0.3">
      <c r="A408" s="1">
        <v>31717</v>
      </c>
      <c r="B408">
        <v>14.04</v>
      </c>
      <c r="C408">
        <v>14.106999999999999</v>
      </c>
      <c r="D408">
        <f t="shared" si="6"/>
        <v>14.073499999999999</v>
      </c>
    </row>
    <row r="409" spans="1:4" x14ac:dyDescent="0.3">
      <c r="A409" s="1">
        <v>31747</v>
      </c>
      <c r="B409">
        <v>14.47</v>
      </c>
      <c r="C409">
        <v>14.545999999999999</v>
      </c>
      <c r="D409">
        <f t="shared" si="6"/>
        <v>14.507999999999999</v>
      </c>
    </row>
    <row r="410" spans="1:4" x14ac:dyDescent="0.3">
      <c r="A410" s="1">
        <v>31778</v>
      </c>
      <c r="B410">
        <v>15.62</v>
      </c>
      <c r="C410">
        <v>15.698</v>
      </c>
      <c r="D410">
        <f t="shared" si="6"/>
        <v>15.658999999999999</v>
      </c>
    </row>
    <row r="411" spans="1:4" x14ac:dyDescent="0.3">
      <c r="A411" s="1">
        <v>31809</v>
      </c>
      <c r="B411">
        <v>18.05</v>
      </c>
      <c r="C411">
        <v>18.135999999999999</v>
      </c>
      <c r="D411">
        <f t="shared" si="6"/>
        <v>18.093</v>
      </c>
    </row>
    <row r="412" spans="1:4" x14ac:dyDescent="0.3">
      <c r="A412" s="1">
        <v>31837</v>
      </c>
      <c r="B412">
        <v>20.9</v>
      </c>
      <c r="C412">
        <v>21.006</v>
      </c>
      <c r="D412">
        <f t="shared" si="6"/>
        <v>20.952999999999999</v>
      </c>
    </row>
    <row r="413" spans="1:4" x14ac:dyDescent="0.3">
      <c r="A413" s="1">
        <v>31868</v>
      </c>
      <c r="B413">
        <v>23.59</v>
      </c>
      <c r="C413">
        <v>23.707000000000001</v>
      </c>
      <c r="D413">
        <f t="shared" si="6"/>
        <v>23.648499999999999</v>
      </c>
    </row>
    <row r="414" spans="1:4" x14ac:dyDescent="0.3">
      <c r="A414" s="1">
        <v>31898</v>
      </c>
      <c r="B414">
        <v>30.63</v>
      </c>
      <c r="C414">
        <v>30.782</v>
      </c>
      <c r="D414">
        <f t="shared" si="6"/>
        <v>30.706</v>
      </c>
    </row>
    <row r="415" spans="1:4" x14ac:dyDescent="0.3">
      <c r="A415" s="1">
        <v>31929</v>
      </c>
      <c r="B415">
        <v>39.24</v>
      </c>
      <c r="C415">
        <v>39.44</v>
      </c>
      <c r="D415">
        <f t="shared" si="6"/>
        <v>39.340000000000003</v>
      </c>
    </row>
    <row r="416" spans="1:4" x14ac:dyDescent="0.3">
      <c r="A416" s="1">
        <v>31959</v>
      </c>
      <c r="B416">
        <v>44.71</v>
      </c>
      <c r="C416">
        <v>44.933999999999997</v>
      </c>
      <c r="D416">
        <f t="shared" si="6"/>
        <v>44.822000000000003</v>
      </c>
    </row>
    <row r="417" spans="1:4" x14ac:dyDescent="0.3">
      <c r="A417" s="1">
        <v>31990</v>
      </c>
      <c r="B417">
        <v>46.9</v>
      </c>
      <c r="C417">
        <v>47.13</v>
      </c>
      <c r="D417">
        <f t="shared" si="6"/>
        <v>47.015000000000001</v>
      </c>
    </row>
    <row r="418" spans="1:4" x14ac:dyDescent="0.3">
      <c r="A418" s="1">
        <v>32021</v>
      </c>
      <c r="B418">
        <v>49.62</v>
      </c>
      <c r="C418">
        <v>49.866</v>
      </c>
      <c r="D418">
        <f t="shared" si="6"/>
        <v>49.742999999999995</v>
      </c>
    </row>
    <row r="419" spans="1:4" x14ac:dyDescent="0.3">
      <c r="A419" s="1">
        <v>32051</v>
      </c>
      <c r="B419">
        <v>53.14</v>
      </c>
      <c r="C419">
        <v>53.406999999999996</v>
      </c>
      <c r="D419">
        <f t="shared" si="6"/>
        <v>53.273499999999999</v>
      </c>
    </row>
    <row r="420" spans="1:4" x14ac:dyDescent="0.3">
      <c r="A420" s="1">
        <v>32082</v>
      </c>
      <c r="B420">
        <v>58.99</v>
      </c>
      <c r="C420">
        <v>59.289000000000001</v>
      </c>
      <c r="D420">
        <f t="shared" si="6"/>
        <v>59.139499999999998</v>
      </c>
    </row>
    <row r="421" spans="1:4" x14ac:dyDescent="0.3">
      <c r="A421" s="1">
        <v>32112</v>
      </c>
      <c r="B421">
        <v>67.150000000000006</v>
      </c>
      <c r="C421">
        <v>67.480999999999995</v>
      </c>
      <c r="D421">
        <f t="shared" si="6"/>
        <v>67.3155</v>
      </c>
    </row>
    <row r="422" spans="1:4" x14ac:dyDescent="0.3">
      <c r="A422" s="1">
        <v>32143</v>
      </c>
      <c r="B422">
        <v>77.27</v>
      </c>
      <c r="C422">
        <v>77.655000000000001</v>
      </c>
      <c r="D422">
        <f t="shared" si="6"/>
        <v>77.462500000000006</v>
      </c>
    </row>
    <row r="423" spans="1:4" x14ac:dyDescent="0.3">
      <c r="A423" s="1">
        <v>32174</v>
      </c>
      <c r="B423">
        <v>90.39</v>
      </c>
      <c r="C423">
        <v>90.840999999999994</v>
      </c>
      <c r="D423">
        <f t="shared" si="6"/>
        <v>90.615499999999997</v>
      </c>
    </row>
    <row r="424" spans="1:4" x14ac:dyDescent="0.3">
      <c r="A424" s="1">
        <v>32203</v>
      </c>
      <c r="B424">
        <v>106.61</v>
      </c>
      <c r="C424">
        <v>107.13800000000001</v>
      </c>
      <c r="D424">
        <f t="shared" si="6"/>
        <v>106.874</v>
      </c>
    </row>
    <row r="425" spans="1:4" x14ac:dyDescent="0.3">
      <c r="A425" s="1">
        <v>32234</v>
      </c>
      <c r="B425">
        <v>125.06</v>
      </c>
      <c r="C425">
        <v>125.68600000000001</v>
      </c>
      <c r="D425">
        <f t="shared" si="6"/>
        <v>125.373</v>
      </c>
    </row>
    <row r="426" spans="1:4" x14ac:dyDescent="0.3">
      <c r="A426" s="1">
        <v>32264</v>
      </c>
      <c r="B426">
        <v>149.88999999999999</v>
      </c>
      <c r="C426">
        <v>150.63800000000001</v>
      </c>
      <c r="D426">
        <f t="shared" si="6"/>
        <v>150.26400000000001</v>
      </c>
    </row>
    <row r="427" spans="1:4" x14ac:dyDescent="0.3">
      <c r="A427" s="1">
        <v>32295</v>
      </c>
      <c r="B427">
        <v>177.42</v>
      </c>
      <c r="C427">
        <v>178.303</v>
      </c>
      <c r="D427">
        <f t="shared" si="6"/>
        <v>177.86149999999998</v>
      </c>
    </row>
    <row r="428" spans="1:4" x14ac:dyDescent="0.3">
      <c r="A428" s="1">
        <v>32325</v>
      </c>
      <c r="B428">
        <v>214.75</v>
      </c>
      <c r="C428">
        <v>215.82599999999999</v>
      </c>
      <c r="D428">
        <f t="shared" si="6"/>
        <v>215.28800000000001</v>
      </c>
    </row>
    <row r="429" spans="1:4" x14ac:dyDescent="0.3">
      <c r="A429" s="1">
        <v>32356</v>
      </c>
      <c r="B429">
        <v>266.08</v>
      </c>
      <c r="C429">
        <v>267.40600000000001</v>
      </c>
      <c r="D429">
        <f t="shared" si="6"/>
        <v>266.74299999999999</v>
      </c>
    </row>
    <row r="430" spans="1:4" x14ac:dyDescent="0.3">
      <c r="A430" s="1">
        <v>32387</v>
      </c>
      <c r="B430">
        <v>324.61</v>
      </c>
      <c r="C430">
        <v>326.23500000000001</v>
      </c>
      <c r="D430">
        <f t="shared" si="6"/>
        <v>325.42250000000001</v>
      </c>
    </row>
    <row r="431" spans="1:4" x14ac:dyDescent="0.3">
      <c r="A431" s="1">
        <v>32417</v>
      </c>
      <c r="B431">
        <v>409.65</v>
      </c>
      <c r="C431">
        <v>411.697</v>
      </c>
      <c r="D431">
        <f t="shared" si="6"/>
        <v>410.67349999999999</v>
      </c>
    </row>
    <row r="432" spans="1:4" x14ac:dyDescent="0.3">
      <c r="A432" s="1">
        <v>32448</v>
      </c>
      <c r="B432">
        <v>523.54</v>
      </c>
      <c r="C432">
        <v>526.15300000000002</v>
      </c>
      <c r="D432">
        <f t="shared" si="6"/>
        <v>524.84649999999999</v>
      </c>
    </row>
    <row r="433" spans="1:4" x14ac:dyDescent="0.3">
      <c r="A433" s="1">
        <v>32478</v>
      </c>
      <c r="B433">
        <v>667.69</v>
      </c>
      <c r="C433">
        <v>671.03200000000004</v>
      </c>
      <c r="D433">
        <f t="shared" si="6"/>
        <v>669.3610000000001</v>
      </c>
    </row>
    <row r="434" spans="1:4" x14ac:dyDescent="0.3">
      <c r="A434" s="1">
        <v>32509</v>
      </c>
      <c r="B434">
        <v>0.9</v>
      </c>
      <c r="C434">
        <v>0.90300000000000002</v>
      </c>
      <c r="D434">
        <f t="shared" si="6"/>
        <v>0.90149999999999997</v>
      </c>
    </row>
    <row r="435" spans="1:4" x14ac:dyDescent="0.3">
      <c r="A435" s="1">
        <v>32540</v>
      </c>
      <c r="B435">
        <v>0.99</v>
      </c>
      <c r="C435">
        <v>1</v>
      </c>
      <c r="D435">
        <f t="shared" si="6"/>
        <v>0.995</v>
      </c>
    </row>
    <row r="436" spans="1:4" x14ac:dyDescent="0.3">
      <c r="A436" s="1">
        <v>32568</v>
      </c>
      <c r="B436">
        <v>0.99</v>
      </c>
      <c r="C436">
        <v>1</v>
      </c>
      <c r="D436">
        <f t="shared" si="6"/>
        <v>0.995</v>
      </c>
    </row>
    <row r="437" spans="1:4" x14ac:dyDescent="0.3">
      <c r="A437" s="1">
        <v>32599</v>
      </c>
      <c r="B437">
        <v>1.01</v>
      </c>
      <c r="C437">
        <v>1.0149999999999999</v>
      </c>
      <c r="D437">
        <f t="shared" si="6"/>
        <v>1.0125</v>
      </c>
    </row>
    <row r="438" spans="1:4" x14ac:dyDescent="0.3">
      <c r="A438" s="1">
        <v>32629</v>
      </c>
      <c r="B438">
        <v>1.0900000000000001</v>
      </c>
      <c r="C438">
        <v>1.099</v>
      </c>
      <c r="D438">
        <f t="shared" si="6"/>
        <v>1.0945</v>
      </c>
    </row>
    <row r="439" spans="1:4" x14ac:dyDescent="0.3">
      <c r="A439" s="1">
        <v>32660</v>
      </c>
      <c r="B439">
        <v>1.33</v>
      </c>
      <c r="C439">
        <v>1.337</v>
      </c>
      <c r="D439">
        <f t="shared" si="6"/>
        <v>1.3334999999999999</v>
      </c>
    </row>
    <row r="440" spans="1:4" x14ac:dyDescent="0.3">
      <c r="A440" s="1">
        <v>32690</v>
      </c>
      <c r="B440">
        <v>1.91</v>
      </c>
      <c r="C440">
        <v>1.9139999999999999</v>
      </c>
      <c r="D440">
        <f t="shared" si="6"/>
        <v>1.9119999999999999</v>
      </c>
    </row>
    <row r="441" spans="1:4" x14ac:dyDescent="0.3">
      <c r="A441" s="1">
        <v>32721</v>
      </c>
      <c r="B441">
        <v>2.46</v>
      </c>
      <c r="C441">
        <v>2.4750000000000001</v>
      </c>
      <c r="D441">
        <f t="shared" si="6"/>
        <v>2.4675000000000002</v>
      </c>
    </row>
    <row r="442" spans="1:4" x14ac:dyDescent="0.3">
      <c r="A442" s="1">
        <v>32752</v>
      </c>
      <c r="B442">
        <v>3.25</v>
      </c>
      <c r="C442">
        <v>3.2669999999999999</v>
      </c>
      <c r="D442">
        <f t="shared" si="6"/>
        <v>3.2584999999999997</v>
      </c>
    </row>
    <row r="443" spans="1:4" x14ac:dyDescent="0.3">
      <c r="A443" s="1">
        <v>32782</v>
      </c>
      <c r="B443">
        <v>4.47</v>
      </c>
      <c r="C443">
        <v>4.49</v>
      </c>
      <c r="D443">
        <f t="shared" si="6"/>
        <v>4.4800000000000004</v>
      </c>
    </row>
    <row r="444" spans="1:4" x14ac:dyDescent="0.3">
      <c r="A444" s="1">
        <v>32813</v>
      </c>
      <c r="B444">
        <v>6.22</v>
      </c>
      <c r="C444">
        <v>6.2480000000000002</v>
      </c>
      <c r="D444">
        <f t="shared" si="6"/>
        <v>6.234</v>
      </c>
    </row>
    <row r="445" spans="1:4" x14ac:dyDescent="0.3">
      <c r="A445" s="1">
        <v>32843</v>
      </c>
      <c r="B445">
        <v>9.2100000000000009</v>
      </c>
      <c r="C445">
        <v>9.2590000000000003</v>
      </c>
      <c r="D445">
        <f t="shared" si="6"/>
        <v>9.2345000000000006</v>
      </c>
    </row>
    <row r="446" spans="1:4" x14ac:dyDescent="0.3">
      <c r="A446" s="1">
        <v>32874</v>
      </c>
      <c r="B446">
        <v>14.24</v>
      </c>
      <c r="C446">
        <v>14.313000000000001</v>
      </c>
      <c r="D446">
        <f t="shared" si="6"/>
        <v>14.2765</v>
      </c>
    </row>
    <row r="447" spans="1:4" x14ac:dyDescent="0.3">
      <c r="A447" s="1">
        <v>32905</v>
      </c>
      <c r="B447">
        <v>23.54</v>
      </c>
      <c r="C447">
        <v>23.661000000000001</v>
      </c>
      <c r="D447">
        <f t="shared" si="6"/>
        <v>23.6005</v>
      </c>
    </row>
    <row r="448" spans="1:4" x14ac:dyDescent="0.3">
      <c r="A448" s="1">
        <v>32933</v>
      </c>
      <c r="B448">
        <v>37.01</v>
      </c>
      <c r="C448">
        <v>37.701000000000001</v>
      </c>
      <c r="D448">
        <f t="shared" si="6"/>
        <v>37.355499999999999</v>
      </c>
    </row>
    <row r="449" spans="1:4" x14ac:dyDescent="0.3">
      <c r="A449" s="1">
        <v>32964</v>
      </c>
      <c r="B449">
        <v>47.3</v>
      </c>
      <c r="C449">
        <v>47.89</v>
      </c>
      <c r="D449">
        <f t="shared" si="6"/>
        <v>47.594999999999999</v>
      </c>
    </row>
    <row r="450" spans="1:4" x14ac:dyDescent="0.3">
      <c r="A450" s="1">
        <v>32994</v>
      </c>
      <c r="B450">
        <v>51.94</v>
      </c>
      <c r="C450">
        <v>52.23</v>
      </c>
      <c r="D450">
        <f t="shared" si="6"/>
        <v>52.084999999999994</v>
      </c>
    </row>
    <row r="451" spans="1:4" x14ac:dyDescent="0.3">
      <c r="A451" s="1">
        <v>33025</v>
      </c>
      <c r="B451">
        <v>56.9</v>
      </c>
      <c r="C451">
        <v>57.116</v>
      </c>
      <c r="D451">
        <f t="shared" ref="D451:D514" si="7">(B451+C451)/2</f>
        <v>57.007999999999996</v>
      </c>
    </row>
    <row r="452" spans="1:4" x14ac:dyDescent="0.3">
      <c r="A452" s="1">
        <v>33055</v>
      </c>
      <c r="B452">
        <v>66.260000000000005</v>
      </c>
      <c r="C452">
        <v>66.516999999999996</v>
      </c>
      <c r="D452">
        <f t="shared" si="7"/>
        <v>66.388499999999993</v>
      </c>
    </row>
    <row r="453" spans="1:4" x14ac:dyDescent="0.3">
      <c r="A453" s="1">
        <v>33086</v>
      </c>
      <c r="B453">
        <v>71.540000000000006</v>
      </c>
      <c r="C453">
        <v>71.757000000000005</v>
      </c>
      <c r="D453">
        <f t="shared" si="7"/>
        <v>71.648500000000013</v>
      </c>
    </row>
    <row r="454" spans="1:4" x14ac:dyDescent="0.3">
      <c r="A454" s="1">
        <v>33117</v>
      </c>
      <c r="B454">
        <v>75.17</v>
      </c>
      <c r="C454">
        <v>75.540999999999997</v>
      </c>
      <c r="D454">
        <f t="shared" si="7"/>
        <v>75.355500000000006</v>
      </c>
    </row>
    <row r="455" spans="1:4" x14ac:dyDescent="0.3">
      <c r="A455" s="1">
        <v>33147</v>
      </c>
      <c r="B455">
        <v>94.58</v>
      </c>
      <c r="C455">
        <v>95.165000000000006</v>
      </c>
      <c r="D455">
        <f t="shared" si="7"/>
        <v>94.872500000000002</v>
      </c>
    </row>
    <row r="456" spans="1:4" x14ac:dyDescent="0.3">
      <c r="A456" s="1">
        <v>33178</v>
      </c>
      <c r="B456">
        <v>122.47</v>
      </c>
      <c r="C456">
        <v>123.133</v>
      </c>
      <c r="D456">
        <f t="shared" si="7"/>
        <v>122.8015</v>
      </c>
    </row>
    <row r="457" spans="1:4" x14ac:dyDescent="0.3">
      <c r="A457" s="1">
        <v>33208</v>
      </c>
      <c r="B457">
        <v>153.97</v>
      </c>
      <c r="C457">
        <v>154.58600000000001</v>
      </c>
      <c r="D457">
        <f t="shared" si="7"/>
        <v>154.27800000000002</v>
      </c>
    </row>
    <row r="458" spans="1:4" x14ac:dyDescent="0.3">
      <c r="A458" s="1">
        <v>33239</v>
      </c>
      <c r="B458">
        <v>192.42</v>
      </c>
      <c r="C458">
        <v>193.18899999999999</v>
      </c>
      <c r="D458">
        <f t="shared" si="7"/>
        <v>192.80449999999999</v>
      </c>
    </row>
    <row r="459" spans="1:4" x14ac:dyDescent="0.3">
      <c r="A459" s="1">
        <v>33270</v>
      </c>
      <c r="B459">
        <v>221.02</v>
      </c>
      <c r="C459">
        <v>221.756</v>
      </c>
      <c r="D459">
        <f t="shared" si="7"/>
        <v>221.38800000000001</v>
      </c>
    </row>
    <row r="460" spans="1:4" x14ac:dyDescent="0.3">
      <c r="A460" s="1">
        <v>33298</v>
      </c>
      <c r="B460">
        <v>229.6</v>
      </c>
      <c r="C460">
        <v>230.08500000000001</v>
      </c>
      <c r="D460">
        <f t="shared" si="7"/>
        <v>229.8425</v>
      </c>
    </row>
    <row r="461" spans="1:4" x14ac:dyDescent="0.3">
      <c r="A461" s="1">
        <v>33329</v>
      </c>
      <c r="B461">
        <v>251.74</v>
      </c>
      <c r="C461">
        <v>252.17500000000001</v>
      </c>
      <c r="D461">
        <f t="shared" si="7"/>
        <v>251.95750000000001</v>
      </c>
    </row>
    <row r="462" spans="1:4" x14ac:dyDescent="0.3">
      <c r="A462" s="1">
        <v>33359</v>
      </c>
      <c r="B462">
        <v>272.61</v>
      </c>
      <c r="C462">
        <v>272.97699999999998</v>
      </c>
      <c r="D462">
        <f t="shared" si="7"/>
        <v>272.79349999999999</v>
      </c>
    </row>
    <row r="463" spans="1:4" x14ac:dyDescent="0.3">
      <c r="A463" s="1">
        <v>33390</v>
      </c>
      <c r="B463">
        <v>297.52</v>
      </c>
      <c r="C463">
        <v>297.87099999999998</v>
      </c>
      <c r="D463">
        <f t="shared" si="7"/>
        <v>297.69549999999998</v>
      </c>
    </row>
    <row r="464" spans="1:4" x14ac:dyDescent="0.3">
      <c r="A464" s="1">
        <v>33420</v>
      </c>
      <c r="B464">
        <v>328.58</v>
      </c>
      <c r="C464">
        <v>328.92200000000003</v>
      </c>
      <c r="D464">
        <f t="shared" si="7"/>
        <v>328.75099999999998</v>
      </c>
    </row>
    <row r="465" spans="1:4" x14ac:dyDescent="0.3">
      <c r="A465" s="1">
        <v>33451</v>
      </c>
      <c r="B465">
        <v>370.75</v>
      </c>
      <c r="C465">
        <v>371.28199999999998</v>
      </c>
      <c r="D465">
        <f t="shared" si="7"/>
        <v>371.01599999999996</v>
      </c>
    </row>
    <row r="466" spans="1:4" x14ac:dyDescent="0.3">
      <c r="A466" s="1">
        <v>33482</v>
      </c>
      <c r="B466">
        <v>428.46</v>
      </c>
      <c r="C466">
        <v>428.95100000000002</v>
      </c>
      <c r="D466">
        <f t="shared" si="7"/>
        <v>428.70550000000003</v>
      </c>
    </row>
    <row r="467" spans="1:4" x14ac:dyDescent="0.3">
      <c r="A467" s="1">
        <v>33512</v>
      </c>
      <c r="B467">
        <v>582.95000000000005</v>
      </c>
      <c r="C467">
        <v>583.85199999999998</v>
      </c>
      <c r="D467">
        <f t="shared" si="7"/>
        <v>583.40100000000007</v>
      </c>
    </row>
    <row r="468" spans="1:4" x14ac:dyDescent="0.3">
      <c r="A468" s="1">
        <v>33543</v>
      </c>
      <c r="B468">
        <v>738.75</v>
      </c>
      <c r="C468">
        <v>740.36699999999996</v>
      </c>
      <c r="D468">
        <f t="shared" si="7"/>
        <v>739.55849999999998</v>
      </c>
    </row>
    <row r="469" spans="1:4" x14ac:dyDescent="0.3">
      <c r="A469" s="1">
        <v>33573</v>
      </c>
      <c r="B469">
        <v>957.8</v>
      </c>
      <c r="C469">
        <v>957.87400000000002</v>
      </c>
      <c r="D469">
        <f t="shared" si="7"/>
        <v>957.83699999999999</v>
      </c>
    </row>
    <row r="470" spans="1:4" x14ac:dyDescent="0.3">
      <c r="A470" s="1">
        <v>33604</v>
      </c>
      <c r="B470" s="29">
        <v>1197.3</v>
      </c>
      <c r="C470" s="29">
        <v>1197.377</v>
      </c>
      <c r="D470">
        <f t="shared" si="7"/>
        <v>1197.3384999999998</v>
      </c>
    </row>
    <row r="471" spans="1:4" x14ac:dyDescent="0.3">
      <c r="A471" s="1">
        <v>33635</v>
      </c>
      <c r="B471" s="29">
        <v>1478.56</v>
      </c>
      <c r="C471" s="29">
        <v>1478.655</v>
      </c>
      <c r="D471">
        <f t="shared" si="7"/>
        <v>1478.6075000000001</v>
      </c>
    </row>
    <row r="472" spans="1:4" x14ac:dyDescent="0.3">
      <c r="A472" s="1">
        <v>33664</v>
      </c>
      <c r="B472" s="29">
        <v>1814.42</v>
      </c>
      <c r="C472" s="29">
        <v>1814.518</v>
      </c>
      <c r="D472">
        <f t="shared" si="7"/>
        <v>1814.4690000000001</v>
      </c>
    </row>
    <row r="473" spans="1:4" x14ac:dyDescent="0.3">
      <c r="A473" s="1">
        <v>33695</v>
      </c>
      <c r="B473" s="29">
        <v>2196.6999999999998</v>
      </c>
      <c r="C473" s="29">
        <v>2196.7840000000001</v>
      </c>
      <c r="D473">
        <f t="shared" si="7"/>
        <v>2196.7420000000002</v>
      </c>
    </row>
    <row r="474" spans="1:4" x14ac:dyDescent="0.3">
      <c r="A474" s="1">
        <v>33725</v>
      </c>
      <c r="B474" s="29">
        <v>2628.57</v>
      </c>
      <c r="C474" s="29">
        <v>2628.6419999999998</v>
      </c>
      <c r="D474">
        <f t="shared" si="7"/>
        <v>2628.6059999999998</v>
      </c>
    </row>
    <row r="475" spans="1:4" x14ac:dyDescent="0.3">
      <c r="A475" s="1">
        <v>33756</v>
      </c>
      <c r="B475" s="29">
        <v>3149.67</v>
      </c>
      <c r="C475" s="29">
        <v>3149.7669999999998</v>
      </c>
      <c r="D475">
        <f t="shared" si="7"/>
        <v>3149.7184999999999</v>
      </c>
    </row>
    <row r="476" spans="1:4" x14ac:dyDescent="0.3">
      <c r="A476" s="1">
        <v>33786</v>
      </c>
      <c r="B476" s="29">
        <v>3829.11</v>
      </c>
      <c r="C476" s="29">
        <v>3829.1959999999999</v>
      </c>
      <c r="D476">
        <f t="shared" si="7"/>
        <v>3829.1530000000002</v>
      </c>
    </row>
    <row r="477" spans="1:4" x14ac:dyDescent="0.3">
      <c r="A477" s="1">
        <v>33817</v>
      </c>
      <c r="B477" s="29">
        <v>4672</v>
      </c>
      <c r="C477" s="29">
        <v>4672.143</v>
      </c>
      <c r="D477">
        <f t="shared" si="7"/>
        <v>4672.0715</v>
      </c>
    </row>
    <row r="478" spans="1:4" x14ac:dyDescent="0.3">
      <c r="A478" s="1">
        <v>33848</v>
      </c>
      <c r="B478" s="29">
        <v>5771.16</v>
      </c>
      <c r="C478" s="29">
        <v>5771.5240000000003</v>
      </c>
      <c r="D478">
        <f t="shared" si="7"/>
        <v>5771.3420000000006</v>
      </c>
    </row>
    <row r="479" spans="1:4" x14ac:dyDescent="0.3">
      <c r="A479" s="1">
        <v>33878</v>
      </c>
      <c r="B479" s="29">
        <v>7214.78</v>
      </c>
      <c r="C479" s="29">
        <v>7214.9</v>
      </c>
      <c r="D479">
        <f t="shared" si="7"/>
        <v>7214.84</v>
      </c>
    </row>
    <row r="480" spans="1:4" x14ac:dyDescent="0.3">
      <c r="A480" s="1">
        <v>33909</v>
      </c>
      <c r="B480" s="29">
        <v>9046.69</v>
      </c>
      <c r="C480" s="29">
        <v>9046.7970000000005</v>
      </c>
      <c r="D480">
        <f t="shared" si="7"/>
        <v>9046.7435000000005</v>
      </c>
    </row>
    <row r="481" spans="1:4" x14ac:dyDescent="0.3">
      <c r="A481" s="1">
        <v>33939</v>
      </c>
      <c r="B481" s="29">
        <v>11150.69</v>
      </c>
      <c r="C481" s="29">
        <v>11150.875</v>
      </c>
      <c r="D481">
        <f t="shared" si="7"/>
        <v>11150.782500000001</v>
      </c>
    </row>
    <row r="482" spans="1:4" x14ac:dyDescent="0.3">
      <c r="A482" s="1">
        <v>33970</v>
      </c>
      <c r="B482" s="29">
        <v>14058.99</v>
      </c>
      <c r="C482" s="29">
        <v>14059.142</v>
      </c>
      <c r="D482">
        <f t="shared" si="7"/>
        <v>14059.065999999999</v>
      </c>
    </row>
    <row r="483" spans="1:4" x14ac:dyDescent="0.3">
      <c r="A483" s="1">
        <v>34001</v>
      </c>
      <c r="B483" s="29">
        <v>17868.444</v>
      </c>
      <c r="C483" s="29">
        <v>17868.592000000001</v>
      </c>
      <c r="D483">
        <f t="shared" si="7"/>
        <v>17868.518</v>
      </c>
    </row>
    <row r="484" spans="1:4" x14ac:dyDescent="0.3">
      <c r="A484" s="1">
        <v>34029</v>
      </c>
      <c r="B484" s="29">
        <v>22469.084999999999</v>
      </c>
      <c r="C484" s="29">
        <v>22469.245999999999</v>
      </c>
      <c r="D484">
        <f t="shared" si="7"/>
        <v>22469.165499999999</v>
      </c>
    </row>
    <row r="485" spans="1:4" x14ac:dyDescent="0.3">
      <c r="A485" s="1">
        <v>34060</v>
      </c>
      <c r="B485" s="29">
        <v>28728.620999999999</v>
      </c>
      <c r="C485" s="29">
        <v>28728.941999999999</v>
      </c>
      <c r="D485">
        <f t="shared" si="7"/>
        <v>28728.781499999997</v>
      </c>
    </row>
    <row r="486" spans="1:4" x14ac:dyDescent="0.3">
      <c r="A486" s="1">
        <v>34090</v>
      </c>
      <c r="B486" s="29">
        <v>37039.99</v>
      </c>
      <c r="C486" s="29">
        <v>37040.31</v>
      </c>
      <c r="D486">
        <f t="shared" si="7"/>
        <v>37040.149999999994</v>
      </c>
    </row>
    <row r="487" spans="1:4" x14ac:dyDescent="0.3">
      <c r="A487" s="1">
        <v>34121</v>
      </c>
      <c r="B487" s="29">
        <v>48105.45</v>
      </c>
      <c r="C487" s="29">
        <v>48106.46</v>
      </c>
      <c r="D487">
        <f t="shared" si="7"/>
        <v>48105.955000000002</v>
      </c>
    </row>
    <row r="488" spans="1:4" x14ac:dyDescent="0.3">
      <c r="A488" s="1">
        <v>34151</v>
      </c>
      <c r="B488" s="29">
        <v>62772.226999999999</v>
      </c>
      <c r="C488" s="29">
        <v>62773.235999999997</v>
      </c>
      <c r="D488">
        <f t="shared" si="7"/>
        <v>62772.731499999994</v>
      </c>
    </row>
    <row r="489" spans="1:4" x14ac:dyDescent="0.3">
      <c r="A489" s="1">
        <v>34182</v>
      </c>
      <c r="B489">
        <v>82.738</v>
      </c>
      <c r="C489">
        <v>82.74</v>
      </c>
      <c r="D489">
        <f t="shared" si="7"/>
        <v>82.739000000000004</v>
      </c>
    </row>
    <row r="490" spans="1:4" x14ac:dyDescent="0.3">
      <c r="A490" s="1">
        <v>34213</v>
      </c>
      <c r="B490">
        <v>111.18600000000001</v>
      </c>
      <c r="C490">
        <v>111.18899999999999</v>
      </c>
      <c r="D490">
        <f t="shared" si="7"/>
        <v>111.1875</v>
      </c>
    </row>
    <row r="491" spans="1:4" x14ac:dyDescent="0.3">
      <c r="A491" s="1">
        <v>34243</v>
      </c>
      <c r="B491">
        <v>151.21899999999999</v>
      </c>
      <c r="C491">
        <v>151.22499999999999</v>
      </c>
      <c r="D491">
        <f t="shared" si="7"/>
        <v>151.22199999999998</v>
      </c>
    </row>
    <row r="492" spans="1:4" x14ac:dyDescent="0.3">
      <c r="A492" s="1">
        <v>34274</v>
      </c>
      <c r="B492">
        <v>205.79400000000001</v>
      </c>
      <c r="C492">
        <v>205.80099999999999</v>
      </c>
      <c r="D492">
        <f t="shared" si="7"/>
        <v>205.79750000000001</v>
      </c>
    </row>
    <row r="493" spans="1:4" x14ac:dyDescent="0.3">
      <c r="A493" s="1">
        <v>34304</v>
      </c>
      <c r="B493">
        <v>279.37099999999998</v>
      </c>
      <c r="C493">
        <v>279.38499999999999</v>
      </c>
      <c r="D493">
        <f t="shared" si="7"/>
        <v>279.37799999999999</v>
      </c>
    </row>
    <row r="494" spans="1:4" x14ac:dyDescent="0.3">
      <c r="A494" s="1">
        <v>34335</v>
      </c>
      <c r="B494">
        <v>390.8338</v>
      </c>
      <c r="C494">
        <v>390.84449999999998</v>
      </c>
      <c r="D494">
        <f t="shared" si="7"/>
        <v>390.83915000000002</v>
      </c>
    </row>
    <row r="495" spans="1:4" x14ac:dyDescent="0.3">
      <c r="A495" s="1">
        <v>34366</v>
      </c>
      <c r="B495">
        <v>550.78719999999998</v>
      </c>
      <c r="C495">
        <v>550.80669999999998</v>
      </c>
      <c r="D495">
        <f t="shared" si="7"/>
        <v>550.79694999999992</v>
      </c>
    </row>
    <row r="496" spans="1:4" x14ac:dyDescent="0.3">
      <c r="A496" s="1">
        <v>34394</v>
      </c>
      <c r="B496">
        <v>768.10919999999999</v>
      </c>
      <c r="C496">
        <v>768.12030000000004</v>
      </c>
      <c r="D496">
        <f t="shared" si="7"/>
        <v>768.11474999999996</v>
      </c>
    </row>
    <row r="497" spans="1:4" x14ac:dyDescent="0.3">
      <c r="A497" s="1">
        <v>34425</v>
      </c>
      <c r="B497" s="29">
        <v>1109.5465999999999</v>
      </c>
      <c r="C497" s="29">
        <v>1109.5644</v>
      </c>
      <c r="D497">
        <f t="shared" si="7"/>
        <v>1109.5554999999999</v>
      </c>
    </row>
    <row r="498" spans="1:4" x14ac:dyDescent="0.3">
      <c r="A498" s="1">
        <v>34455</v>
      </c>
      <c r="B498" s="29">
        <v>1585.4549999999999</v>
      </c>
      <c r="C498" s="29">
        <v>1585.4749999999999</v>
      </c>
      <c r="D498">
        <f t="shared" si="7"/>
        <v>1585.4649999999999</v>
      </c>
    </row>
    <row r="499" spans="1:4" x14ac:dyDescent="0.3">
      <c r="A499" s="1">
        <v>34486</v>
      </c>
      <c r="B499" s="29">
        <v>2289.6686</v>
      </c>
      <c r="C499" s="29">
        <v>2296.2561999999998</v>
      </c>
      <c r="D499">
        <f t="shared" si="7"/>
        <v>2292.9623999999999</v>
      </c>
    </row>
    <row r="500" spans="1:4" x14ac:dyDescent="0.3">
      <c r="A500" s="1">
        <v>34516</v>
      </c>
      <c r="B500">
        <v>0.92479999999999996</v>
      </c>
      <c r="C500">
        <v>0.93330000000000002</v>
      </c>
      <c r="D500">
        <f t="shared" si="7"/>
        <v>0.92904999999999993</v>
      </c>
    </row>
    <row r="501" spans="1:4" x14ac:dyDescent="0.3">
      <c r="A501" s="1">
        <v>34547</v>
      </c>
      <c r="B501">
        <v>0.89659999999999995</v>
      </c>
      <c r="C501">
        <v>0.89859999999999995</v>
      </c>
      <c r="D501">
        <f t="shared" si="7"/>
        <v>0.89759999999999995</v>
      </c>
    </row>
    <row r="502" spans="1:4" x14ac:dyDescent="0.3">
      <c r="A502" s="1">
        <v>34578</v>
      </c>
      <c r="B502">
        <v>0.86319999999999997</v>
      </c>
      <c r="C502">
        <v>0.86519999999999997</v>
      </c>
      <c r="D502">
        <f t="shared" si="7"/>
        <v>0.86419999999999997</v>
      </c>
    </row>
    <row r="503" spans="1:4" x14ac:dyDescent="0.3">
      <c r="A503" s="1">
        <v>34608</v>
      </c>
      <c r="B503">
        <v>0.84399999999999997</v>
      </c>
      <c r="C503">
        <v>0.84599999999999997</v>
      </c>
      <c r="D503">
        <f t="shared" si="7"/>
        <v>0.84499999999999997</v>
      </c>
    </row>
    <row r="504" spans="1:4" x14ac:dyDescent="0.3">
      <c r="A504" s="1">
        <v>34639</v>
      </c>
      <c r="B504">
        <v>0.83979999999999999</v>
      </c>
      <c r="C504">
        <v>0.84179999999999999</v>
      </c>
      <c r="D504">
        <f t="shared" si="7"/>
        <v>0.84079999999999999</v>
      </c>
    </row>
    <row r="505" spans="1:4" x14ac:dyDescent="0.3">
      <c r="A505" s="1">
        <v>34669</v>
      </c>
      <c r="B505">
        <v>0.84809999999999997</v>
      </c>
      <c r="C505">
        <v>0.85009999999999997</v>
      </c>
      <c r="D505">
        <f t="shared" si="7"/>
        <v>0.84909999999999997</v>
      </c>
    </row>
    <row r="506" spans="1:4" x14ac:dyDescent="0.3">
      <c r="A506" s="1">
        <v>34700</v>
      </c>
      <c r="B506">
        <v>0.84509999999999996</v>
      </c>
      <c r="C506">
        <v>0.84709999999999996</v>
      </c>
      <c r="D506">
        <f t="shared" si="7"/>
        <v>0.84609999999999996</v>
      </c>
    </row>
    <row r="507" spans="1:4" x14ac:dyDescent="0.3">
      <c r="A507" s="1">
        <v>34731</v>
      </c>
      <c r="B507">
        <v>0.83879999999999999</v>
      </c>
      <c r="C507">
        <v>0.84079999999999999</v>
      </c>
      <c r="D507">
        <f t="shared" si="7"/>
        <v>0.83979999999999999</v>
      </c>
    </row>
    <row r="508" spans="1:4" x14ac:dyDescent="0.3">
      <c r="A508" s="1">
        <v>34759</v>
      </c>
      <c r="B508">
        <v>0.88739999999999997</v>
      </c>
      <c r="C508">
        <v>0.88939999999999997</v>
      </c>
      <c r="D508">
        <f t="shared" si="7"/>
        <v>0.88839999999999997</v>
      </c>
    </row>
    <row r="509" spans="1:4" x14ac:dyDescent="0.3">
      <c r="A509" s="1">
        <v>34790</v>
      </c>
      <c r="B509">
        <v>0.90549999999999997</v>
      </c>
      <c r="C509">
        <v>0.90749999999999997</v>
      </c>
      <c r="D509">
        <f t="shared" si="7"/>
        <v>0.90649999999999997</v>
      </c>
    </row>
    <row r="510" spans="1:4" x14ac:dyDescent="0.3">
      <c r="A510" s="1">
        <v>34820</v>
      </c>
      <c r="B510">
        <v>0.89539999999999997</v>
      </c>
      <c r="C510">
        <v>0.89739999999999998</v>
      </c>
      <c r="D510">
        <f t="shared" si="7"/>
        <v>0.89639999999999997</v>
      </c>
    </row>
    <row r="511" spans="1:4" x14ac:dyDescent="0.3">
      <c r="A511" s="1">
        <v>34851</v>
      </c>
      <c r="B511">
        <v>0.91200000000000003</v>
      </c>
      <c r="C511">
        <v>0.91400000000000003</v>
      </c>
      <c r="D511">
        <f t="shared" si="7"/>
        <v>0.91300000000000003</v>
      </c>
    </row>
    <row r="512" spans="1:4" x14ac:dyDescent="0.3">
      <c r="A512" s="1">
        <v>34881</v>
      </c>
      <c r="B512">
        <v>0.92679999999999996</v>
      </c>
      <c r="C512">
        <v>0.92879999999999996</v>
      </c>
      <c r="D512">
        <f t="shared" si="7"/>
        <v>0.92779999999999996</v>
      </c>
    </row>
    <row r="513" spans="1:4" x14ac:dyDescent="0.3">
      <c r="A513" s="1">
        <v>34912</v>
      </c>
      <c r="B513">
        <v>0.94</v>
      </c>
      <c r="C513">
        <v>0.94199999999999995</v>
      </c>
      <c r="D513">
        <f t="shared" si="7"/>
        <v>0.94099999999999995</v>
      </c>
    </row>
    <row r="514" spans="1:4" x14ac:dyDescent="0.3">
      <c r="A514" s="1">
        <v>34943</v>
      </c>
      <c r="B514">
        <v>0.95079999999999998</v>
      </c>
      <c r="C514">
        <v>0.95279999999999998</v>
      </c>
      <c r="D514">
        <f t="shared" si="7"/>
        <v>0.95179999999999998</v>
      </c>
    </row>
    <row r="515" spans="1:4" x14ac:dyDescent="0.3">
      <c r="A515" s="1">
        <v>34973</v>
      </c>
      <c r="B515">
        <v>0.9587</v>
      </c>
      <c r="C515">
        <v>0.9597</v>
      </c>
      <c r="D515">
        <f t="shared" ref="D515:D578" si="8">(B515+C515)/2</f>
        <v>0.95920000000000005</v>
      </c>
    </row>
    <row r="516" spans="1:4" x14ac:dyDescent="0.3">
      <c r="A516" s="1">
        <v>35004</v>
      </c>
      <c r="B516">
        <v>0.96240000000000003</v>
      </c>
      <c r="C516">
        <v>0.96340000000000003</v>
      </c>
      <c r="D516">
        <f t="shared" si="8"/>
        <v>0.96290000000000009</v>
      </c>
    </row>
    <row r="517" spans="1:4" x14ac:dyDescent="0.3">
      <c r="A517" s="1">
        <v>35034</v>
      </c>
      <c r="B517">
        <v>0.96730000000000005</v>
      </c>
      <c r="C517">
        <v>0.96830000000000005</v>
      </c>
      <c r="D517">
        <f t="shared" si="8"/>
        <v>0.96779999999999999</v>
      </c>
    </row>
    <row r="518" spans="1:4" x14ac:dyDescent="0.3">
      <c r="A518" s="1">
        <v>35065</v>
      </c>
      <c r="B518">
        <v>0.97350000000000003</v>
      </c>
      <c r="C518">
        <v>0.97450000000000003</v>
      </c>
      <c r="D518">
        <f t="shared" si="8"/>
        <v>0.97399999999999998</v>
      </c>
    </row>
    <row r="519" spans="1:4" x14ac:dyDescent="0.3">
      <c r="A519" s="1">
        <v>35096</v>
      </c>
      <c r="B519">
        <v>0.98009999999999997</v>
      </c>
      <c r="C519">
        <v>0.98109999999999997</v>
      </c>
      <c r="D519">
        <f t="shared" si="8"/>
        <v>0.98059999999999992</v>
      </c>
    </row>
    <row r="520" spans="1:4" x14ac:dyDescent="0.3">
      <c r="A520" s="1">
        <v>35125</v>
      </c>
      <c r="B520">
        <v>0.98529999999999995</v>
      </c>
      <c r="C520">
        <v>0.98609999999999998</v>
      </c>
      <c r="D520">
        <f t="shared" si="8"/>
        <v>0.98570000000000002</v>
      </c>
    </row>
    <row r="521" spans="1:4" x14ac:dyDescent="0.3">
      <c r="A521" s="1">
        <v>35156</v>
      </c>
      <c r="B521">
        <v>0.98939999999999995</v>
      </c>
      <c r="C521">
        <v>0.99019999999999997</v>
      </c>
      <c r="D521">
        <f t="shared" si="8"/>
        <v>0.98980000000000001</v>
      </c>
    </row>
    <row r="522" spans="1:4" x14ac:dyDescent="0.3">
      <c r="A522" s="1">
        <v>35186</v>
      </c>
      <c r="B522">
        <v>0.99450000000000005</v>
      </c>
      <c r="C522">
        <v>0.99529999999999996</v>
      </c>
      <c r="D522">
        <f t="shared" si="8"/>
        <v>0.99490000000000001</v>
      </c>
    </row>
    <row r="523" spans="1:4" x14ac:dyDescent="0.3">
      <c r="A523" s="1">
        <v>35217</v>
      </c>
      <c r="B523">
        <v>1.0004999999999999</v>
      </c>
      <c r="C523">
        <v>1.0013000000000001</v>
      </c>
      <c r="D523">
        <f t="shared" si="8"/>
        <v>1.0009000000000001</v>
      </c>
    </row>
    <row r="524" spans="1:4" x14ac:dyDescent="0.3">
      <c r="A524" s="1">
        <v>35247</v>
      </c>
      <c r="B524">
        <v>1.0061</v>
      </c>
      <c r="C524">
        <v>1.0068999999999999</v>
      </c>
      <c r="D524">
        <f t="shared" si="8"/>
        <v>1.0065</v>
      </c>
    </row>
    <row r="525" spans="1:4" x14ac:dyDescent="0.3">
      <c r="A525" s="1">
        <v>35278</v>
      </c>
      <c r="B525">
        <v>1.0125999999999999</v>
      </c>
      <c r="C525">
        <v>1.0134000000000001</v>
      </c>
      <c r="D525">
        <f t="shared" si="8"/>
        <v>1.0129999999999999</v>
      </c>
    </row>
    <row r="526" spans="1:4" x14ac:dyDescent="0.3">
      <c r="A526" s="1">
        <v>35309</v>
      </c>
      <c r="B526">
        <v>1.0185</v>
      </c>
      <c r="C526">
        <v>1.0193000000000001</v>
      </c>
      <c r="D526">
        <f t="shared" si="8"/>
        <v>1.0188999999999999</v>
      </c>
    </row>
    <row r="527" spans="1:4" x14ac:dyDescent="0.3">
      <c r="A527" s="1">
        <v>35339</v>
      </c>
      <c r="B527">
        <v>1.0243</v>
      </c>
      <c r="C527">
        <v>1.0250999999999999</v>
      </c>
      <c r="D527">
        <f t="shared" si="8"/>
        <v>1.0246999999999999</v>
      </c>
    </row>
    <row r="528" spans="1:4" x14ac:dyDescent="0.3">
      <c r="A528" s="1">
        <v>35370</v>
      </c>
      <c r="B528">
        <v>1.0296000000000001</v>
      </c>
      <c r="C528">
        <v>1.0304</v>
      </c>
      <c r="D528">
        <f t="shared" si="8"/>
        <v>1.03</v>
      </c>
    </row>
    <row r="529" spans="1:4" x14ac:dyDescent="0.3">
      <c r="A529" s="1">
        <v>35400</v>
      </c>
      <c r="B529">
        <v>1.0365</v>
      </c>
      <c r="C529">
        <v>1.0373000000000001</v>
      </c>
      <c r="D529">
        <f t="shared" si="8"/>
        <v>1.0369000000000002</v>
      </c>
    </row>
    <row r="530" spans="1:4" x14ac:dyDescent="0.3">
      <c r="A530" s="1">
        <v>35431</v>
      </c>
      <c r="B530">
        <v>1.0421</v>
      </c>
      <c r="C530">
        <v>1.0428999999999999</v>
      </c>
      <c r="D530">
        <f t="shared" si="8"/>
        <v>1.0425</v>
      </c>
    </row>
    <row r="531" spans="1:4" x14ac:dyDescent="0.3">
      <c r="A531" s="1">
        <v>35462</v>
      </c>
      <c r="B531">
        <v>1.0485</v>
      </c>
      <c r="C531">
        <v>1.0492999999999999</v>
      </c>
      <c r="D531">
        <f t="shared" si="8"/>
        <v>1.0488999999999999</v>
      </c>
    </row>
    <row r="532" spans="1:4" x14ac:dyDescent="0.3">
      <c r="A532" s="1">
        <v>35490</v>
      </c>
      <c r="B532">
        <v>1.0559000000000001</v>
      </c>
      <c r="C532">
        <v>1.0567</v>
      </c>
      <c r="D532">
        <f t="shared" si="8"/>
        <v>1.0563</v>
      </c>
    </row>
    <row r="533" spans="1:4" x14ac:dyDescent="0.3">
      <c r="A533" s="1">
        <v>35521</v>
      </c>
      <c r="B533">
        <v>1.0601</v>
      </c>
      <c r="C533">
        <v>1.0609</v>
      </c>
      <c r="D533">
        <f t="shared" si="8"/>
        <v>1.0605</v>
      </c>
    </row>
    <row r="534" spans="1:4" x14ac:dyDescent="0.3">
      <c r="A534" s="1">
        <v>35551</v>
      </c>
      <c r="B534">
        <v>1.0674999999999999</v>
      </c>
      <c r="C534">
        <v>1.0683</v>
      </c>
      <c r="D534">
        <f t="shared" si="8"/>
        <v>1.0678999999999998</v>
      </c>
    </row>
    <row r="535" spans="1:4" x14ac:dyDescent="0.3">
      <c r="A535" s="1">
        <v>35582</v>
      </c>
      <c r="B535">
        <v>1.0738000000000001</v>
      </c>
      <c r="C535">
        <v>1.0746</v>
      </c>
      <c r="D535">
        <f t="shared" si="8"/>
        <v>1.0742</v>
      </c>
    </row>
    <row r="536" spans="1:4" x14ac:dyDescent="0.3">
      <c r="A536" s="1">
        <v>35612</v>
      </c>
      <c r="B536">
        <v>1.0799000000000001</v>
      </c>
      <c r="C536">
        <v>1.0807</v>
      </c>
      <c r="D536">
        <f t="shared" si="8"/>
        <v>1.0803</v>
      </c>
    </row>
    <row r="537" spans="1:4" x14ac:dyDescent="0.3">
      <c r="A537" s="1">
        <v>35643</v>
      </c>
      <c r="B537">
        <v>1.0871</v>
      </c>
      <c r="C537">
        <v>1.0879000000000001</v>
      </c>
      <c r="D537">
        <f t="shared" si="8"/>
        <v>1.0874999999999999</v>
      </c>
    </row>
    <row r="538" spans="1:4" x14ac:dyDescent="0.3">
      <c r="A538" s="1">
        <v>35674</v>
      </c>
      <c r="B538">
        <v>1.0928</v>
      </c>
      <c r="C538">
        <v>1.0935999999999999</v>
      </c>
      <c r="D538">
        <f t="shared" si="8"/>
        <v>1.0931999999999999</v>
      </c>
    </row>
    <row r="539" spans="1:4" x14ac:dyDescent="0.3">
      <c r="A539" s="1">
        <v>35704</v>
      </c>
      <c r="B539">
        <v>1.0992999999999999</v>
      </c>
      <c r="C539">
        <v>1.1001000000000001</v>
      </c>
      <c r="D539">
        <f t="shared" si="8"/>
        <v>1.0996999999999999</v>
      </c>
    </row>
    <row r="540" spans="1:4" x14ac:dyDescent="0.3">
      <c r="A540" s="1">
        <v>35735</v>
      </c>
      <c r="B540">
        <v>1.1065</v>
      </c>
      <c r="C540">
        <v>1.1073</v>
      </c>
      <c r="D540">
        <f t="shared" si="8"/>
        <v>1.1069</v>
      </c>
    </row>
    <row r="541" spans="1:4" x14ac:dyDescent="0.3">
      <c r="A541" s="1">
        <v>35765</v>
      </c>
      <c r="B541">
        <v>1.1128</v>
      </c>
      <c r="C541">
        <v>1.1135999999999999</v>
      </c>
      <c r="D541">
        <f t="shared" si="8"/>
        <v>1.1132</v>
      </c>
    </row>
    <row r="542" spans="1:4" x14ac:dyDescent="0.3">
      <c r="A542" s="1">
        <v>35796</v>
      </c>
      <c r="B542">
        <v>1.1191</v>
      </c>
      <c r="C542">
        <v>1.1198999999999999</v>
      </c>
      <c r="D542">
        <f t="shared" si="8"/>
        <v>1.1194999999999999</v>
      </c>
    </row>
    <row r="543" spans="1:4" x14ac:dyDescent="0.3">
      <c r="A543" s="1">
        <v>35827</v>
      </c>
      <c r="B543">
        <v>1.1263000000000001</v>
      </c>
      <c r="C543">
        <v>1.1271</v>
      </c>
      <c r="D543">
        <f t="shared" si="8"/>
        <v>1.1267</v>
      </c>
    </row>
    <row r="544" spans="1:4" x14ac:dyDescent="0.3">
      <c r="A544" s="1">
        <v>35855</v>
      </c>
      <c r="B544">
        <v>1.1329</v>
      </c>
      <c r="C544">
        <v>1.1336999999999999</v>
      </c>
      <c r="D544">
        <f t="shared" si="8"/>
        <v>1.1333</v>
      </c>
    </row>
    <row r="545" spans="1:4" x14ac:dyDescent="0.3">
      <c r="A545" s="1">
        <v>35886</v>
      </c>
      <c r="B545">
        <v>1.1404000000000001</v>
      </c>
      <c r="C545">
        <v>1.1412</v>
      </c>
      <c r="D545">
        <f t="shared" si="8"/>
        <v>1.1408</v>
      </c>
    </row>
    <row r="546" spans="1:4" x14ac:dyDescent="0.3">
      <c r="A546" s="1">
        <v>35916</v>
      </c>
      <c r="B546">
        <v>1.1473</v>
      </c>
      <c r="C546">
        <v>1.1480999999999999</v>
      </c>
      <c r="D546">
        <f t="shared" si="8"/>
        <v>1.1476999999999999</v>
      </c>
    </row>
    <row r="547" spans="1:4" x14ac:dyDescent="0.3">
      <c r="A547" s="1">
        <v>35947</v>
      </c>
      <c r="B547">
        <v>1.1537999999999999</v>
      </c>
      <c r="C547">
        <v>1.1546000000000001</v>
      </c>
      <c r="D547">
        <f t="shared" si="8"/>
        <v>1.1541999999999999</v>
      </c>
    </row>
    <row r="548" spans="1:4" x14ac:dyDescent="0.3">
      <c r="A548" s="1">
        <v>35977</v>
      </c>
      <c r="B548">
        <v>1.1607000000000001</v>
      </c>
      <c r="C548">
        <v>1.1615</v>
      </c>
      <c r="D548">
        <f t="shared" si="8"/>
        <v>1.1611</v>
      </c>
    </row>
    <row r="549" spans="1:4" x14ac:dyDescent="0.3">
      <c r="A549" s="1">
        <v>36008</v>
      </c>
      <c r="B549">
        <v>1.1709000000000001</v>
      </c>
      <c r="C549">
        <v>1.1717</v>
      </c>
      <c r="D549">
        <f t="shared" si="8"/>
        <v>1.1713</v>
      </c>
    </row>
    <row r="550" spans="1:4" x14ac:dyDescent="0.3">
      <c r="A550" s="1">
        <v>36039</v>
      </c>
      <c r="B550">
        <v>1.1800999999999999</v>
      </c>
      <c r="C550">
        <v>1.1809000000000001</v>
      </c>
      <c r="D550">
        <f t="shared" si="8"/>
        <v>1.1804999999999999</v>
      </c>
    </row>
    <row r="551" spans="1:4" x14ac:dyDescent="0.3">
      <c r="A551" s="1">
        <v>36069</v>
      </c>
      <c r="B551">
        <v>1.1876</v>
      </c>
      <c r="C551">
        <v>1.1883999999999999</v>
      </c>
      <c r="D551">
        <f t="shared" si="8"/>
        <v>1.1879999999999999</v>
      </c>
    </row>
    <row r="552" spans="1:4" x14ac:dyDescent="0.3">
      <c r="A552" s="1">
        <v>36100</v>
      </c>
      <c r="B552">
        <v>1.1929000000000001</v>
      </c>
      <c r="C552">
        <v>1.1937</v>
      </c>
      <c r="D552">
        <f t="shared" si="8"/>
        <v>1.1933</v>
      </c>
    </row>
    <row r="553" spans="1:4" x14ac:dyDescent="0.3">
      <c r="A553" s="1">
        <v>36130</v>
      </c>
      <c r="B553">
        <v>1.2045999999999999</v>
      </c>
      <c r="C553">
        <v>1.2054</v>
      </c>
      <c r="D553">
        <f t="shared" si="8"/>
        <v>1.2050000000000001</v>
      </c>
    </row>
    <row r="554" spans="1:4" x14ac:dyDescent="0.3">
      <c r="A554" s="1">
        <v>36161</v>
      </c>
      <c r="B554">
        <v>1.5011000000000001</v>
      </c>
      <c r="C554">
        <v>1.5019</v>
      </c>
      <c r="D554">
        <f t="shared" si="8"/>
        <v>1.5015000000000001</v>
      </c>
    </row>
    <row r="555" spans="1:4" x14ac:dyDescent="0.3">
      <c r="A555" s="1">
        <v>36192</v>
      </c>
      <c r="B555">
        <v>1.9129</v>
      </c>
      <c r="C555">
        <v>1.9137</v>
      </c>
      <c r="D555">
        <f t="shared" si="8"/>
        <v>1.9133</v>
      </c>
    </row>
    <row r="556" spans="1:4" x14ac:dyDescent="0.3">
      <c r="A556" s="1">
        <v>36220</v>
      </c>
      <c r="B556">
        <v>1.8959999999999999</v>
      </c>
      <c r="C556">
        <v>1.8968</v>
      </c>
      <c r="D556">
        <f t="shared" si="8"/>
        <v>1.8963999999999999</v>
      </c>
    </row>
    <row r="557" spans="1:4" x14ac:dyDescent="0.3">
      <c r="A557" s="1">
        <v>36251</v>
      </c>
      <c r="B557">
        <v>1.6933</v>
      </c>
      <c r="C557">
        <v>1.6940999999999999</v>
      </c>
      <c r="D557">
        <f t="shared" si="8"/>
        <v>1.6937</v>
      </c>
    </row>
    <row r="558" spans="1:4" x14ac:dyDescent="0.3">
      <c r="A558" s="1">
        <v>36281</v>
      </c>
      <c r="B558">
        <v>1.6827000000000001</v>
      </c>
      <c r="C558">
        <v>1.6835</v>
      </c>
      <c r="D558">
        <f t="shared" si="8"/>
        <v>1.6831</v>
      </c>
    </row>
    <row r="559" spans="1:4" x14ac:dyDescent="0.3">
      <c r="A559" s="1">
        <v>36312</v>
      </c>
      <c r="B559">
        <v>1.7645999999999999</v>
      </c>
      <c r="C559">
        <v>1.7654000000000001</v>
      </c>
      <c r="D559">
        <f t="shared" si="8"/>
        <v>1.7650000000000001</v>
      </c>
    </row>
    <row r="560" spans="1:4" x14ac:dyDescent="0.3">
      <c r="A560" s="1">
        <v>36342</v>
      </c>
      <c r="B560">
        <v>1.7995000000000001</v>
      </c>
      <c r="C560">
        <v>1.8003</v>
      </c>
      <c r="D560">
        <f t="shared" si="8"/>
        <v>1.7999000000000001</v>
      </c>
    </row>
    <row r="561" spans="1:4" x14ac:dyDescent="0.3">
      <c r="A561" s="1">
        <v>36373</v>
      </c>
      <c r="B561">
        <v>1.88</v>
      </c>
      <c r="C561">
        <v>1.8807</v>
      </c>
      <c r="D561">
        <f t="shared" si="8"/>
        <v>1.88035</v>
      </c>
    </row>
    <row r="562" spans="1:4" x14ac:dyDescent="0.3">
      <c r="A562" s="1">
        <v>36404</v>
      </c>
      <c r="B562">
        <v>1.8973</v>
      </c>
      <c r="C562">
        <v>1.8980999999999999</v>
      </c>
      <c r="D562">
        <f t="shared" si="8"/>
        <v>1.8976999999999999</v>
      </c>
    </row>
    <row r="563" spans="1:4" x14ac:dyDescent="0.3">
      <c r="A563" s="1">
        <v>36434</v>
      </c>
      <c r="B563">
        <v>1.9686999999999999</v>
      </c>
      <c r="C563">
        <v>1.9695</v>
      </c>
      <c r="D563">
        <f t="shared" si="8"/>
        <v>1.9691000000000001</v>
      </c>
    </row>
    <row r="564" spans="1:4" x14ac:dyDescent="0.3">
      <c r="A564" s="1">
        <v>36465</v>
      </c>
      <c r="B564">
        <v>1.9291</v>
      </c>
      <c r="C564">
        <v>1.9298999999999999</v>
      </c>
      <c r="D564">
        <f t="shared" si="8"/>
        <v>1.9295</v>
      </c>
    </row>
    <row r="565" spans="1:4" x14ac:dyDescent="0.3">
      <c r="A565" s="1">
        <v>36495</v>
      </c>
      <c r="B565">
        <v>1.8420000000000001</v>
      </c>
      <c r="C565">
        <v>1.8428</v>
      </c>
      <c r="D565">
        <f t="shared" si="8"/>
        <v>1.8424</v>
      </c>
    </row>
    <row r="566" spans="1:4" x14ac:dyDescent="0.3">
      <c r="A566" s="1">
        <v>36526</v>
      </c>
      <c r="B566">
        <v>1.8028999999999999</v>
      </c>
      <c r="C566">
        <v>1.8037000000000001</v>
      </c>
      <c r="D566">
        <f t="shared" si="8"/>
        <v>1.8033000000000001</v>
      </c>
    </row>
    <row r="567" spans="1:4" x14ac:dyDescent="0.3">
      <c r="A567" s="1">
        <v>36557</v>
      </c>
      <c r="B567">
        <v>1.7745</v>
      </c>
      <c r="C567">
        <v>1.7753000000000001</v>
      </c>
      <c r="D567">
        <f t="shared" si="8"/>
        <v>1.7749000000000001</v>
      </c>
    </row>
    <row r="568" spans="1:4" x14ac:dyDescent="0.3">
      <c r="A568" s="1">
        <v>36586</v>
      </c>
      <c r="B568">
        <v>1.7412000000000001</v>
      </c>
      <c r="C568">
        <v>1.742</v>
      </c>
      <c r="D568">
        <f t="shared" si="8"/>
        <v>1.7416</v>
      </c>
    </row>
    <row r="569" spans="1:4" x14ac:dyDescent="0.3">
      <c r="A569" s="1">
        <v>36617</v>
      </c>
      <c r="B569">
        <v>1.7674000000000001</v>
      </c>
      <c r="C569">
        <v>1.7682</v>
      </c>
      <c r="D569">
        <f t="shared" si="8"/>
        <v>1.7678</v>
      </c>
    </row>
    <row r="570" spans="1:4" x14ac:dyDescent="0.3">
      <c r="A570" s="1">
        <v>36647</v>
      </c>
      <c r="B570">
        <v>1.8270999999999999</v>
      </c>
      <c r="C570">
        <v>1.8279000000000001</v>
      </c>
      <c r="D570">
        <f t="shared" si="8"/>
        <v>1.8275000000000001</v>
      </c>
    </row>
    <row r="571" spans="1:4" x14ac:dyDescent="0.3">
      <c r="A571" s="1">
        <v>36678</v>
      </c>
      <c r="B571">
        <v>1.8075000000000001</v>
      </c>
      <c r="C571">
        <v>1.8083</v>
      </c>
      <c r="D571">
        <f t="shared" si="8"/>
        <v>1.8079000000000001</v>
      </c>
    </row>
    <row r="572" spans="1:4" x14ac:dyDescent="0.3">
      <c r="A572" s="1">
        <v>36708</v>
      </c>
      <c r="B572">
        <v>1.7969999999999999</v>
      </c>
      <c r="C572">
        <v>1.7978000000000001</v>
      </c>
      <c r="D572">
        <f t="shared" si="8"/>
        <v>1.7974000000000001</v>
      </c>
    </row>
    <row r="573" spans="1:4" x14ac:dyDescent="0.3">
      <c r="A573" s="1">
        <v>36739</v>
      </c>
      <c r="B573">
        <v>1.8084</v>
      </c>
      <c r="C573">
        <v>1.8091999999999999</v>
      </c>
      <c r="D573">
        <f t="shared" si="8"/>
        <v>1.8088</v>
      </c>
    </row>
    <row r="574" spans="1:4" x14ac:dyDescent="0.3">
      <c r="A574" s="1">
        <v>36770</v>
      </c>
      <c r="B574">
        <v>1.8384</v>
      </c>
      <c r="C574">
        <v>1.8391999999999999</v>
      </c>
      <c r="D574">
        <f t="shared" si="8"/>
        <v>1.8388</v>
      </c>
    </row>
    <row r="575" spans="1:4" x14ac:dyDescent="0.3">
      <c r="A575" s="1">
        <v>36800</v>
      </c>
      <c r="B575">
        <v>1.8788</v>
      </c>
      <c r="C575">
        <v>1.8795999999999999</v>
      </c>
      <c r="D575">
        <f t="shared" si="8"/>
        <v>1.8792</v>
      </c>
    </row>
    <row r="576" spans="1:4" x14ac:dyDescent="0.3">
      <c r="A576" s="1">
        <v>36831</v>
      </c>
      <c r="B576">
        <v>1.9472</v>
      </c>
      <c r="C576">
        <v>1.948</v>
      </c>
      <c r="D576">
        <f t="shared" si="8"/>
        <v>1.9476</v>
      </c>
    </row>
    <row r="577" spans="1:4" x14ac:dyDescent="0.3">
      <c r="A577" s="1">
        <v>36861</v>
      </c>
      <c r="B577">
        <v>1.9624999999999999</v>
      </c>
      <c r="C577">
        <v>1.9633</v>
      </c>
      <c r="D577">
        <f t="shared" si="8"/>
        <v>1.9628999999999999</v>
      </c>
    </row>
    <row r="578" spans="1:4" x14ac:dyDescent="0.3">
      <c r="A578" s="1">
        <v>36892</v>
      </c>
      <c r="B578">
        <v>1.9537</v>
      </c>
      <c r="C578">
        <v>1.9544999999999999</v>
      </c>
      <c r="D578">
        <f t="shared" si="8"/>
        <v>1.9540999999999999</v>
      </c>
    </row>
    <row r="579" spans="1:4" x14ac:dyDescent="0.3">
      <c r="A579" s="1">
        <v>36923</v>
      </c>
      <c r="B579">
        <v>2.0011000000000001</v>
      </c>
      <c r="C579">
        <v>2.0019</v>
      </c>
      <c r="D579">
        <f t="shared" ref="D579:D642" si="9">(B579+C579)/2</f>
        <v>2.0015000000000001</v>
      </c>
    </row>
    <row r="580" spans="1:4" x14ac:dyDescent="0.3">
      <c r="A580" s="1">
        <v>36951</v>
      </c>
      <c r="B580">
        <v>2.0882000000000001</v>
      </c>
      <c r="C580">
        <v>2.089</v>
      </c>
      <c r="D580">
        <f t="shared" si="9"/>
        <v>2.0886</v>
      </c>
    </row>
    <row r="581" spans="1:4" x14ac:dyDescent="0.3">
      <c r="A581" s="1">
        <v>36982</v>
      </c>
      <c r="B581">
        <v>2.1917</v>
      </c>
      <c r="C581">
        <v>2.1924999999999999</v>
      </c>
      <c r="D581">
        <f t="shared" si="9"/>
        <v>2.1920999999999999</v>
      </c>
    </row>
    <row r="582" spans="1:4" x14ac:dyDescent="0.3">
      <c r="A582" s="1">
        <v>37012</v>
      </c>
      <c r="B582">
        <v>2.2964000000000002</v>
      </c>
      <c r="C582">
        <v>2.2972000000000001</v>
      </c>
      <c r="D582">
        <f t="shared" si="9"/>
        <v>2.2968000000000002</v>
      </c>
    </row>
    <row r="583" spans="1:4" x14ac:dyDescent="0.3">
      <c r="A583" s="1">
        <v>37043</v>
      </c>
      <c r="B583">
        <v>2.375</v>
      </c>
      <c r="C583">
        <v>2.3757999999999999</v>
      </c>
      <c r="D583">
        <f t="shared" si="9"/>
        <v>2.3754</v>
      </c>
    </row>
    <row r="584" spans="1:4" x14ac:dyDescent="0.3">
      <c r="A584" s="1">
        <v>37073</v>
      </c>
      <c r="B584">
        <v>2.4651999999999998</v>
      </c>
      <c r="C584">
        <v>2.4660000000000002</v>
      </c>
      <c r="D584">
        <f t="shared" si="9"/>
        <v>2.4656000000000002</v>
      </c>
    </row>
    <row r="585" spans="1:4" x14ac:dyDescent="0.3">
      <c r="A585" s="1">
        <v>37104</v>
      </c>
      <c r="B585">
        <v>2.5097999999999998</v>
      </c>
      <c r="C585">
        <v>2.5106000000000002</v>
      </c>
      <c r="D585">
        <f t="shared" si="9"/>
        <v>2.5102000000000002</v>
      </c>
    </row>
    <row r="586" spans="1:4" x14ac:dyDescent="0.3">
      <c r="A586" s="1">
        <v>37135</v>
      </c>
      <c r="B586">
        <v>2.6709000000000001</v>
      </c>
      <c r="C586">
        <v>2.6717</v>
      </c>
      <c r="D586">
        <f t="shared" si="9"/>
        <v>2.6713</v>
      </c>
    </row>
    <row r="587" spans="1:4" x14ac:dyDescent="0.3">
      <c r="A587" s="1">
        <v>37165</v>
      </c>
      <c r="B587">
        <v>2.7393999999999998</v>
      </c>
      <c r="C587">
        <v>2.7402000000000002</v>
      </c>
      <c r="D587">
        <f t="shared" si="9"/>
        <v>2.7397999999999998</v>
      </c>
    </row>
    <row r="588" spans="1:4" x14ac:dyDescent="0.3">
      <c r="A588" s="1">
        <v>37196</v>
      </c>
      <c r="B588">
        <v>2.5423</v>
      </c>
      <c r="C588">
        <v>2.5430999999999999</v>
      </c>
      <c r="D588">
        <f t="shared" si="9"/>
        <v>2.5427</v>
      </c>
    </row>
    <row r="589" spans="1:4" x14ac:dyDescent="0.3">
      <c r="A589" s="1">
        <v>37226</v>
      </c>
      <c r="B589">
        <v>2.3618999999999999</v>
      </c>
      <c r="C589">
        <v>2.3626999999999998</v>
      </c>
      <c r="D589">
        <f t="shared" si="9"/>
        <v>2.3622999999999998</v>
      </c>
    </row>
    <row r="590" spans="1:4" x14ac:dyDescent="0.3">
      <c r="A590" s="1">
        <v>37257</v>
      </c>
      <c r="B590">
        <v>2.3771</v>
      </c>
      <c r="C590">
        <v>2.3778999999999999</v>
      </c>
      <c r="D590">
        <f t="shared" si="9"/>
        <v>2.3774999999999999</v>
      </c>
    </row>
    <row r="591" spans="1:4" x14ac:dyDescent="0.3">
      <c r="A591" s="1">
        <v>37288</v>
      </c>
      <c r="B591">
        <v>2.4188000000000001</v>
      </c>
      <c r="C591">
        <v>2.4196</v>
      </c>
      <c r="D591">
        <f t="shared" si="9"/>
        <v>2.4192</v>
      </c>
    </row>
    <row r="592" spans="1:4" x14ac:dyDescent="0.3">
      <c r="A592" s="1">
        <v>37316</v>
      </c>
      <c r="B592">
        <v>2.3458000000000001</v>
      </c>
      <c r="C592">
        <v>2.3466</v>
      </c>
      <c r="D592">
        <f t="shared" si="9"/>
        <v>2.3462000000000001</v>
      </c>
    </row>
    <row r="593" spans="1:4" x14ac:dyDescent="0.3">
      <c r="A593" s="1">
        <v>37347</v>
      </c>
      <c r="B593">
        <v>2.3195999999999999</v>
      </c>
      <c r="C593">
        <v>2.3203999999999998</v>
      </c>
      <c r="D593">
        <f t="shared" si="9"/>
        <v>2.3199999999999998</v>
      </c>
    </row>
    <row r="594" spans="1:4" x14ac:dyDescent="0.3">
      <c r="A594" s="1">
        <v>37377</v>
      </c>
      <c r="B594">
        <v>2.4796</v>
      </c>
      <c r="C594">
        <v>2.4803999999999999</v>
      </c>
      <c r="D594">
        <f t="shared" si="9"/>
        <v>2.48</v>
      </c>
    </row>
    <row r="595" spans="1:4" x14ac:dyDescent="0.3">
      <c r="A595" s="1">
        <v>37408</v>
      </c>
      <c r="B595">
        <v>2.7132000000000001</v>
      </c>
      <c r="C595">
        <v>2.714</v>
      </c>
      <c r="D595">
        <f t="shared" si="9"/>
        <v>2.7136</v>
      </c>
    </row>
    <row r="596" spans="1:4" x14ac:dyDescent="0.3">
      <c r="A596" s="1">
        <v>37438</v>
      </c>
      <c r="B596">
        <v>2.9338000000000002</v>
      </c>
      <c r="C596">
        <v>2.9346000000000001</v>
      </c>
      <c r="D596">
        <f t="shared" si="9"/>
        <v>2.9342000000000001</v>
      </c>
    </row>
    <row r="597" spans="1:4" x14ac:dyDescent="0.3">
      <c r="A597" s="1">
        <v>37469</v>
      </c>
      <c r="B597">
        <v>3.1093000000000002</v>
      </c>
      <c r="C597">
        <v>3.1101000000000001</v>
      </c>
      <c r="D597">
        <f t="shared" si="9"/>
        <v>3.1097000000000001</v>
      </c>
    </row>
    <row r="598" spans="1:4" x14ac:dyDescent="0.3">
      <c r="A598" s="1">
        <v>37500</v>
      </c>
      <c r="B598">
        <v>3.3412000000000002</v>
      </c>
      <c r="C598">
        <v>3.3420000000000001</v>
      </c>
      <c r="D598">
        <f t="shared" si="9"/>
        <v>3.3416000000000001</v>
      </c>
    </row>
    <row r="599" spans="1:4" x14ac:dyDescent="0.3">
      <c r="A599" s="1">
        <v>37530</v>
      </c>
      <c r="B599">
        <v>3.8050999999999999</v>
      </c>
      <c r="C599">
        <v>3.8058999999999998</v>
      </c>
      <c r="D599">
        <f t="shared" si="9"/>
        <v>3.8054999999999999</v>
      </c>
    </row>
    <row r="600" spans="1:4" x14ac:dyDescent="0.3">
      <c r="A600" s="1">
        <v>37561</v>
      </c>
      <c r="B600">
        <v>3.5756000000000001</v>
      </c>
      <c r="C600">
        <v>3.5764</v>
      </c>
      <c r="D600">
        <f t="shared" si="9"/>
        <v>3.5760000000000001</v>
      </c>
    </row>
    <row r="601" spans="1:4" x14ac:dyDescent="0.3">
      <c r="A601" s="1">
        <v>37591</v>
      </c>
      <c r="B601">
        <v>3.6251000000000002</v>
      </c>
      <c r="C601">
        <v>3.6259000000000001</v>
      </c>
      <c r="D601">
        <f t="shared" si="9"/>
        <v>3.6255000000000002</v>
      </c>
    </row>
    <row r="602" spans="1:4" x14ac:dyDescent="0.3">
      <c r="A602" s="1">
        <v>37622</v>
      </c>
      <c r="B602">
        <v>3.4376000000000002</v>
      </c>
      <c r="C602">
        <v>3.4384000000000001</v>
      </c>
      <c r="D602">
        <f t="shared" si="9"/>
        <v>3.4380000000000002</v>
      </c>
    </row>
    <row r="603" spans="1:4" x14ac:dyDescent="0.3">
      <c r="A603" s="1">
        <v>37653</v>
      </c>
      <c r="B603">
        <v>3.59</v>
      </c>
      <c r="C603">
        <v>3.5908000000000002</v>
      </c>
      <c r="D603">
        <f t="shared" si="9"/>
        <v>3.5903999999999998</v>
      </c>
    </row>
    <row r="604" spans="1:4" x14ac:dyDescent="0.3">
      <c r="A604" s="1">
        <v>37681</v>
      </c>
      <c r="B604">
        <v>3.4460999999999999</v>
      </c>
      <c r="C604">
        <v>3.4468999999999999</v>
      </c>
      <c r="D604">
        <f t="shared" si="9"/>
        <v>3.4464999999999999</v>
      </c>
    </row>
    <row r="605" spans="1:4" x14ac:dyDescent="0.3">
      <c r="A605" s="1">
        <v>37712</v>
      </c>
      <c r="B605">
        <v>3.1179000000000001</v>
      </c>
      <c r="C605">
        <v>3.1187</v>
      </c>
      <c r="D605">
        <f t="shared" si="9"/>
        <v>3.1183000000000001</v>
      </c>
    </row>
    <row r="606" spans="1:4" x14ac:dyDescent="0.3">
      <c r="A606" s="1">
        <v>37742</v>
      </c>
      <c r="B606">
        <v>2.9548999999999999</v>
      </c>
      <c r="C606">
        <v>2.9557000000000002</v>
      </c>
      <c r="D606">
        <f t="shared" si="9"/>
        <v>2.9553000000000003</v>
      </c>
    </row>
    <row r="607" spans="1:4" x14ac:dyDescent="0.3">
      <c r="A607" s="1">
        <v>37773</v>
      </c>
      <c r="B607">
        <v>2.8824000000000001</v>
      </c>
      <c r="C607">
        <v>2.8832</v>
      </c>
      <c r="D607">
        <f t="shared" si="9"/>
        <v>2.8828</v>
      </c>
    </row>
    <row r="608" spans="1:4" x14ac:dyDescent="0.3">
      <c r="A608" s="1">
        <v>37803</v>
      </c>
      <c r="B608">
        <v>2.879</v>
      </c>
      <c r="C608">
        <v>2.8797999999999999</v>
      </c>
      <c r="D608">
        <f t="shared" si="9"/>
        <v>2.8794</v>
      </c>
    </row>
    <row r="609" spans="1:4" x14ac:dyDescent="0.3">
      <c r="A609" s="1">
        <v>37834</v>
      </c>
      <c r="B609">
        <v>3.0017</v>
      </c>
      <c r="C609">
        <v>3.0024999999999999</v>
      </c>
      <c r="D609">
        <f t="shared" si="9"/>
        <v>3.0021</v>
      </c>
    </row>
    <row r="610" spans="1:4" x14ac:dyDescent="0.3">
      <c r="A610" s="1">
        <v>37865</v>
      </c>
      <c r="B610">
        <v>2.9220000000000002</v>
      </c>
      <c r="C610">
        <v>2.9228000000000001</v>
      </c>
      <c r="D610">
        <f t="shared" si="9"/>
        <v>2.9224000000000001</v>
      </c>
    </row>
    <row r="611" spans="1:4" x14ac:dyDescent="0.3">
      <c r="A611" s="1">
        <v>37895</v>
      </c>
      <c r="B611">
        <v>2.8607</v>
      </c>
      <c r="C611">
        <v>2.8614999999999999</v>
      </c>
      <c r="D611">
        <f t="shared" si="9"/>
        <v>2.8611</v>
      </c>
    </row>
    <row r="612" spans="1:4" x14ac:dyDescent="0.3">
      <c r="A612" s="1">
        <v>37926</v>
      </c>
      <c r="B612">
        <v>2.9129999999999998</v>
      </c>
      <c r="C612">
        <v>2.9138000000000002</v>
      </c>
      <c r="D612">
        <f t="shared" si="9"/>
        <v>2.9134000000000002</v>
      </c>
    </row>
    <row r="613" spans="1:4" x14ac:dyDescent="0.3">
      <c r="A613" s="1">
        <v>37956</v>
      </c>
      <c r="B613">
        <v>2.9245000000000001</v>
      </c>
      <c r="C613">
        <v>2.9253</v>
      </c>
      <c r="D613">
        <f t="shared" si="9"/>
        <v>2.9249000000000001</v>
      </c>
    </row>
    <row r="614" spans="1:4" x14ac:dyDescent="0.3">
      <c r="A614" s="1">
        <v>37987</v>
      </c>
      <c r="B614">
        <v>2.851</v>
      </c>
      <c r="C614">
        <v>2.8517999999999999</v>
      </c>
      <c r="D614">
        <f t="shared" si="9"/>
        <v>2.8513999999999999</v>
      </c>
    </row>
    <row r="615" spans="1:4" x14ac:dyDescent="0.3">
      <c r="A615" s="1">
        <v>38018</v>
      </c>
      <c r="B615">
        <v>2.9295</v>
      </c>
      <c r="C615">
        <v>2.9302999999999999</v>
      </c>
      <c r="D615">
        <f t="shared" si="9"/>
        <v>2.9298999999999999</v>
      </c>
    </row>
    <row r="616" spans="1:4" x14ac:dyDescent="0.3">
      <c r="A616" s="1">
        <v>38047</v>
      </c>
      <c r="B616">
        <v>2.9047000000000001</v>
      </c>
      <c r="C616">
        <v>2.9055</v>
      </c>
      <c r="D616">
        <f t="shared" si="9"/>
        <v>2.9051</v>
      </c>
    </row>
    <row r="617" spans="1:4" x14ac:dyDescent="0.3">
      <c r="A617" s="1">
        <v>38078</v>
      </c>
      <c r="B617">
        <v>2.9051999999999998</v>
      </c>
      <c r="C617">
        <v>2.9060000000000001</v>
      </c>
      <c r="D617">
        <f t="shared" si="9"/>
        <v>2.9055999999999997</v>
      </c>
    </row>
    <row r="618" spans="1:4" x14ac:dyDescent="0.3">
      <c r="A618" s="1">
        <v>38108</v>
      </c>
      <c r="B618">
        <v>3.0996000000000001</v>
      </c>
      <c r="C618">
        <v>3.1004</v>
      </c>
      <c r="D618">
        <f t="shared" si="9"/>
        <v>3.1</v>
      </c>
    </row>
    <row r="619" spans="1:4" x14ac:dyDescent="0.3">
      <c r="A619" s="1">
        <v>38139</v>
      </c>
      <c r="B619">
        <v>3.1282999999999999</v>
      </c>
      <c r="C619">
        <v>3.1291000000000002</v>
      </c>
      <c r="D619">
        <f t="shared" si="9"/>
        <v>3.1287000000000003</v>
      </c>
    </row>
    <row r="620" spans="1:4" x14ac:dyDescent="0.3">
      <c r="A620" s="1">
        <v>38169</v>
      </c>
      <c r="B620">
        <v>3.036</v>
      </c>
      <c r="C620">
        <v>3.0367999999999999</v>
      </c>
      <c r="D620">
        <f t="shared" si="9"/>
        <v>3.0364</v>
      </c>
    </row>
    <row r="621" spans="1:4" x14ac:dyDescent="0.3">
      <c r="A621" s="1">
        <v>38200</v>
      </c>
      <c r="B621">
        <v>3.0021</v>
      </c>
      <c r="C621">
        <v>3.0028999999999999</v>
      </c>
      <c r="D621">
        <f t="shared" si="9"/>
        <v>3.0024999999999999</v>
      </c>
    </row>
    <row r="622" spans="1:4" x14ac:dyDescent="0.3">
      <c r="A622" s="1">
        <v>38231</v>
      </c>
      <c r="B622">
        <v>2.8902999999999999</v>
      </c>
      <c r="C622">
        <v>2.8910999999999998</v>
      </c>
      <c r="D622">
        <f t="shared" si="9"/>
        <v>2.8906999999999998</v>
      </c>
    </row>
    <row r="623" spans="1:4" x14ac:dyDescent="0.3">
      <c r="A623" s="1">
        <v>38261</v>
      </c>
      <c r="B623">
        <v>2.8521000000000001</v>
      </c>
      <c r="C623">
        <v>2.8529</v>
      </c>
      <c r="D623">
        <f t="shared" si="9"/>
        <v>2.8525</v>
      </c>
    </row>
    <row r="624" spans="1:4" x14ac:dyDescent="0.3">
      <c r="A624" s="1">
        <v>38292</v>
      </c>
      <c r="B624">
        <v>2.7852000000000001</v>
      </c>
      <c r="C624">
        <v>2.786</v>
      </c>
      <c r="D624">
        <f t="shared" si="9"/>
        <v>2.7856000000000001</v>
      </c>
    </row>
    <row r="625" spans="1:4" x14ac:dyDescent="0.3">
      <c r="A625" s="1">
        <v>38322</v>
      </c>
      <c r="B625">
        <v>2.7174</v>
      </c>
      <c r="C625">
        <v>2.7181999999999999</v>
      </c>
      <c r="D625">
        <f t="shared" si="9"/>
        <v>2.7178</v>
      </c>
    </row>
    <row r="626" spans="1:4" x14ac:dyDescent="0.3">
      <c r="A626" s="1">
        <v>38353</v>
      </c>
      <c r="B626">
        <v>2.6922000000000001</v>
      </c>
      <c r="C626">
        <v>2.6930000000000001</v>
      </c>
      <c r="D626">
        <f t="shared" si="9"/>
        <v>2.6926000000000001</v>
      </c>
    </row>
    <row r="627" spans="1:4" x14ac:dyDescent="0.3">
      <c r="A627" s="1">
        <v>38384</v>
      </c>
      <c r="B627">
        <v>2.597</v>
      </c>
      <c r="C627">
        <v>2.5977999999999999</v>
      </c>
      <c r="D627">
        <f t="shared" si="9"/>
        <v>2.5973999999999999</v>
      </c>
    </row>
    <row r="628" spans="1:4" x14ac:dyDescent="0.3">
      <c r="A628" s="1">
        <v>38412</v>
      </c>
      <c r="B628">
        <v>2.7039</v>
      </c>
      <c r="C628">
        <v>2.7046999999999999</v>
      </c>
      <c r="D628">
        <f t="shared" si="9"/>
        <v>2.7042999999999999</v>
      </c>
    </row>
    <row r="629" spans="1:4" x14ac:dyDescent="0.3">
      <c r="A629" s="1">
        <v>38443</v>
      </c>
      <c r="B629">
        <v>2.5783999999999998</v>
      </c>
      <c r="C629">
        <v>2.5792000000000002</v>
      </c>
      <c r="D629">
        <f t="shared" si="9"/>
        <v>2.5788000000000002</v>
      </c>
    </row>
    <row r="630" spans="1:4" x14ac:dyDescent="0.3">
      <c r="A630" s="1">
        <v>38473</v>
      </c>
      <c r="B630">
        <v>2.452</v>
      </c>
      <c r="C630">
        <v>2.4527999999999999</v>
      </c>
      <c r="D630">
        <f t="shared" si="9"/>
        <v>2.4523999999999999</v>
      </c>
    </row>
    <row r="631" spans="1:4" x14ac:dyDescent="0.3">
      <c r="A631" s="1">
        <v>38504</v>
      </c>
      <c r="B631">
        <v>2.4127000000000001</v>
      </c>
      <c r="C631">
        <v>2.4135</v>
      </c>
      <c r="D631">
        <f t="shared" si="9"/>
        <v>2.4131</v>
      </c>
    </row>
    <row r="632" spans="1:4" x14ac:dyDescent="0.3">
      <c r="A632" s="1">
        <v>38534</v>
      </c>
      <c r="B632">
        <v>2.3727</v>
      </c>
      <c r="C632">
        <v>2.3734999999999999</v>
      </c>
      <c r="D632">
        <f t="shared" si="9"/>
        <v>2.3731</v>
      </c>
    </row>
    <row r="633" spans="1:4" x14ac:dyDescent="0.3">
      <c r="A633" s="1">
        <v>38565</v>
      </c>
      <c r="B633">
        <v>2.3597999999999999</v>
      </c>
      <c r="C633">
        <v>2.3605999999999998</v>
      </c>
      <c r="D633">
        <f t="shared" si="9"/>
        <v>2.3601999999999999</v>
      </c>
    </row>
    <row r="634" spans="1:4" x14ac:dyDescent="0.3">
      <c r="A634" s="1">
        <v>38596</v>
      </c>
      <c r="B634">
        <v>2.2936000000000001</v>
      </c>
      <c r="C634">
        <v>2.2944</v>
      </c>
      <c r="D634">
        <f t="shared" si="9"/>
        <v>2.294</v>
      </c>
    </row>
    <row r="635" spans="1:4" x14ac:dyDescent="0.3">
      <c r="A635" s="1">
        <v>38626</v>
      </c>
      <c r="B635">
        <v>2.2557</v>
      </c>
      <c r="C635">
        <v>2.2565</v>
      </c>
      <c r="D635">
        <f t="shared" si="9"/>
        <v>2.2561</v>
      </c>
    </row>
    <row r="636" spans="1:4" x14ac:dyDescent="0.3">
      <c r="A636" s="1">
        <v>38657</v>
      </c>
      <c r="B636">
        <v>2.21</v>
      </c>
      <c r="C636">
        <v>2.2107999999999999</v>
      </c>
      <c r="D636">
        <f t="shared" si="9"/>
        <v>2.2103999999999999</v>
      </c>
    </row>
    <row r="637" spans="1:4" x14ac:dyDescent="0.3">
      <c r="A637" s="1">
        <v>38687</v>
      </c>
      <c r="B637">
        <v>2.2847</v>
      </c>
      <c r="C637">
        <v>2.2854999999999999</v>
      </c>
      <c r="D637">
        <f t="shared" si="9"/>
        <v>2.2850999999999999</v>
      </c>
    </row>
    <row r="638" spans="1:4" x14ac:dyDescent="0.3">
      <c r="A638" s="1">
        <v>38718</v>
      </c>
      <c r="B638">
        <v>2.2730999999999999</v>
      </c>
      <c r="C638">
        <v>2.2738999999999998</v>
      </c>
      <c r="D638">
        <f t="shared" si="9"/>
        <v>2.2734999999999999</v>
      </c>
    </row>
    <row r="639" spans="1:4" x14ac:dyDescent="0.3">
      <c r="A639" s="1">
        <v>38749</v>
      </c>
      <c r="B639">
        <v>2.1610999999999998</v>
      </c>
      <c r="C639">
        <v>2.1619000000000002</v>
      </c>
      <c r="D639">
        <f t="shared" si="9"/>
        <v>2.1615000000000002</v>
      </c>
    </row>
    <row r="640" spans="1:4" x14ac:dyDescent="0.3">
      <c r="A640" s="1">
        <v>38777</v>
      </c>
      <c r="B640">
        <v>2.1511999999999998</v>
      </c>
      <c r="C640">
        <v>2.1520000000000001</v>
      </c>
      <c r="D640">
        <f t="shared" si="9"/>
        <v>2.1516000000000002</v>
      </c>
    </row>
    <row r="641" spans="1:4" x14ac:dyDescent="0.3">
      <c r="A641" s="1">
        <v>38808</v>
      </c>
      <c r="B641">
        <v>2.1284999999999998</v>
      </c>
      <c r="C641">
        <v>2.1293000000000002</v>
      </c>
      <c r="D641">
        <f t="shared" si="9"/>
        <v>2.1288999999999998</v>
      </c>
    </row>
    <row r="642" spans="1:4" x14ac:dyDescent="0.3">
      <c r="A642" s="1">
        <v>38838</v>
      </c>
      <c r="B642">
        <v>2.1772999999999998</v>
      </c>
      <c r="C642">
        <v>2.1781000000000001</v>
      </c>
      <c r="D642">
        <f t="shared" si="9"/>
        <v>2.1776999999999997</v>
      </c>
    </row>
    <row r="643" spans="1:4" x14ac:dyDescent="0.3">
      <c r="A643" s="1">
        <v>38869</v>
      </c>
      <c r="B643">
        <v>2.2475000000000001</v>
      </c>
      <c r="C643">
        <v>2.2483</v>
      </c>
      <c r="D643">
        <f t="shared" ref="D643:D706" si="10">(B643+C643)/2</f>
        <v>2.2479</v>
      </c>
    </row>
    <row r="644" spans="1:4" x14ac:dyDescent="0.3">
      <c r="A644" s="1">
        <v>38899</v>
      </c>
      <c r="B644">
        <v>2.1884999999999999</v>
      </c>
      <c r="C644">
        <v>2.1892999999999998</v>
      </c>
      <c r="D644">
        <f t="shared" si="10"/>
        <v>2.1888999999999998</v>
      </c>
    </row>
    <row r="645" spans="1:4" x14ac:dyDescent="0.3">
      <c r="A645" s="1">
        <v>38930</v>
      </c>
      <c r="B645">
        <v>2.1551</v>
      </c>
      <c r="C645">
        <v>2.1558999999999999</v>
      </c>
      <c r="D645">
        <f t="shared" si="10"/>
        <v>2.1555</v>
      </c>
    </row>
    <row r="646" spans="1:4" x14ac:dyDescent="0.3">
      <c r="A646" s="1">
        <v>38961</v>
      </c>
      <c r="B646">
        <v>2.1678999999999999</v>
      </c>
      <c r="C646">
        <v>2.1686999999999999</v>
      </c>
      <c r="D646">
        <f t="shared" si="10"/>
        <v>2.1682999999999999</v>
      </c>
    </row>
    <row r="647" spans="1:4" x14ac:dyDescent="0.3">
      <c r="A647" s="1">
        <v>38991</v>
      </c>
      <c r="B647">
        <v>2.1475</v>
      </c>
      <c r="C647">
        <v>2.1482999999999999</v>
      </c>
      <c r="D647">
        <f t="shared" si="10"/>
        <v>2.1478999999999999</v>
      </c>
    </row>
    <row r="648" spans="1:4" x14ac:dyDescent="0.3">
      <c r="A648" s="1">
        <v>39022</v>
      </c>
      <c r="B648">
        <v>2.1570999999999998</v>
      </c>
      <c r="C648">
        <v>2.1579000000000002</v>
      </c>
      <c r="D648">
        <f t="shared" si="10"/>
        <v>2.1574999999999998</v>
      </c>
    </row>
    <row r="649" spans="1:4" x14ac:dyDescent="0.3">
      <c r="A649" s="1">
        <v>39052</v>
      </c>
      <c r="B649">
        <v>2.1490999999999998</v>
      </c>
      <c r="C649">
        <v>2.1499000000000001</v>
      </c>
      <c r="D649">
        <f t="shared" si="10"/>
        <v>2.1494999999999997</v>
      </c>
    </row>
    <row r="650" spans="1:4" x14ac:dyDescent="0.3">
      <c r="A650" s="1">
        <v>39083</v>
      </c>
      <c r="B650">
        <v>2.1377000000000002</v>
      </c>
      <c r="C650">
        <v>2.1385000000000001</v>
      </c>
      <c r="D650">
        <f t="shared" si="10"/>
        <v>2.1381000000000001</v>
      </c>
    </row>
    <row r="651" spans="1:4" x14ac:dyDescent="0.3">
      <c r="A651" s="1">
        <v>39114</v>
      </c>
      <c r="B651">
        <v>2.0954999999999999</v>
      </c>
      <c r="C651">
        <v>2.0962999999999998</v>
      </c>
      <c r="D651">
        <f t="shared" si="10"/>
        <v>2.0958999999999999</v>
      </c>
    </row>
    <row r="652" spans="1:4" x14ac:dyDescent="0.3">
      <c r="A652" s="1">
        <v>39142</v>
      </c>
      <c r="B652">
        <v>2.0878999999999999</v>
      </c>
      <c r="C652">
        <v>2.0886999999999998</v>
      </c>
      <c r="D652">
        <f t="shared" si="10"/>
        <v>2.0882999999999998</v>
      </c>
    </row>
    <row r="653" spans="1:4" x14ac:dyDescent="0.3">
      <c r="A653" s="1">
        <v>39173</v>
      </c>
      <c r="B653">
        <v>2.0312000000000001</v>
      </c>
      <c r="C653">
        <v>2.032</v>
      </c>
      <c r="D653">
        <f t="shared" si="10"/>
        <v>2.0316000000000001</v>
      </c>
    </row>
    <row r="654" spans="1:4" x14ac:dyDescent="0.3">
      <c r="A654" s="1">
        <v>39203</v>
      </c>
      <c r="B654">
        <v>1.9807999999999999</v>
      </c>
      <c r="C654">
        <v>1.9816</v>
      </c>
      <c r="D654">
        <f t="shared" si="10"/>
        <v>1.9811999999999999</v>
      </c>
    </row>
    <row r="655" spans="1:4" x14ac:dyDescent="0.3">
      <c r="A655" s="1">
        <v>39234</v>
      </c>
      <c r="B655">
        <v>1.9311</v>
      </c>
      <c r="C655">
        <v>1.9319</v>
      </c>
      <c r="D655">
        <f t="shared" si="10"/>
        <v>1.9315</v>
      </c>
    </row>
    <row r="656" spans="1:4" x14ac:dyDescent="0.3">
      <c r="A656" s="1">
        <v>39264</v>
      </c>
      <c r="B656">
        <v>1.8819999999999999</v>
      </c>
      <c r="C656">
        <v>1.8828</v>
      </c>
      <c r="D656">
        <f t="shared" si="10"/>
        <v>1.8824000000000001</v>
      </c>
    </row>
    <row r="657" spans="1:4" x14ac:dyDescent="0.3">
      <c r="A657" s="1">
        <v>39295</v>
      </c>
      <c r="B657">
        <v>1.9652000000000001</v>
      </c>
      <c r="C657">
        <v>1.966</v>
      </c>
      <c r="D657">
        <f t="shared" si="10"/>
        <v>1.9656</v>
      </c>
    </row>
    <row r="658" spans="1:4" x14ac:dyDescent="0.3">
      <c r="A658" s="1">
        <v>39326</v>
      </c>
      <c r="B658">
        <v>1.8988</v>
      </c>
      <c r="C658">
        <v>1.8996</v>
      </c>
      <c r="D658">
        <f t="shared" si="10"/>
        <v>1.8992</v>
      </c>
    </row>
    <row r="659" spans="1:4" x14ac:dyDescent="0.3">
      <c r="A659" s="1">
        <v>39356</v>
      </c>
      <c r="B659">
        <v>1.8002</v>
      </c>
      <c r="C659">
        <v>1.8009999999999999</v>
      </c>
      <c r="D659">
        <f t="shared" si="10"/>
        <v>1.8006</v>
      </c>
    </row>
    <row r="660" spans="1:4" x14ac:dyDescent="0.3">
      <c r="A660" s="1">
        <v>39387</v>
      </c>
      <c r="B660">
        <v>1.7690999999999999</v>
      </c>
      <c r="C660">
        <v>1.7699</v>
      </c>
      <c r="D660">
        <f t="shared" si="10"/>
        <v>1.7694999999999999</v>
      </c>
    </row>
    <row r="661" spans="1:4" x14ac:dyDescent="0.3">
      <c r="A661" s="1">
        <v>39417</v>
      </c>
      <c r="B661">
        <v>1.7851999999999999</v>
      </c>
      <c r="C661">
        <v>1.786</v>
      </c>
      <c r="D661">
        <f t="shared" si="10"/>
        <v>1.7856000000000001</v>
      </c>
    </row>
    <row r="662" spans="1:4" x14ac:dyDescent="0.3">
      <c r="A662" s="1">
        <v>39448</v>
      </c>
      <c r="B662">
        <v>1.7735000000000001</v>
      </c>
      <c r="C662">
        <v>1.7743</v>
      </c>
      <c r="D662">
        <f t="shared" si="10"/>
        <v>1.7739</v>
      </c>
    </row>
    <row r="663" spans="1:4" x14ac:dyDescent="0.3">
      <c r="A663" s="1">
        <v>39479</v>
      </c>
      <c r="B663">
        <v>1.7269000000000001</v>
      </c>
      <c r="C663">
        <v>1.7277</v>
      </c>
      <c r="D663">
        <f t="shared" si="10"/>
        <v>1.7273000000000001</v>
      </c>
    </row>
    <row r="664" spans="1:4" x14ac:dyDescent="0.3">
      <c r="A664" s="1">
        <v>39508</v>
      </c>
      <c r="B664">
        <v>1.7068000000000001</v>
      </c>
      <c r="C664">
        <v>1.7076</v>
      </c>
      <c r="D664">
        <f t="shared" si="10"/>
        <v>1.7072000000000001</v>
      </c>
    </row>
    <row r="665" spans="1:4" x14ac:dyDescent="0.3">
      <c r="A665" s="1">
        <v>39539</v>
      </c>
      <c r="B665">
        <v>1.6880999999999999</v>
      </c>
      <c r="C665">
        <v>1.6889000000000001</v>
      </c>
      <c r="D665">
        <f t="shared" si="10"/>
        <v>1.6884999999999999</v>
      </c>
    </row>
    <row r="666" spans="1:4" x14ac:dyDescent="0.3">
      <c r="A666" s="1">
        <v>39569</v>
      </c>
      <c r="B666">
        <v>1.6597</v>
      </c>
      <c r="C666">
        <v>1.6605000000000001</v>
      </c>
      <c r="D666">
        <f t="shared" si="10"/>
        <v>1.6600999999999999</v>
      </c>
    </row>
    <row r="667" spans="1:4" x14ac:dyDescent="0.3">
      <c r="A667" s="1">
        <v>39600</v>
      </c>
      <c r="B667">
        <v>1.6181000000000001</v>
      </c>
      <c r="C667">
        <v>1.6189</v>
      </c>
      <c r="D667">
        <f t="shared" si="10"/>
        <v>1.6185</v>
      </c>
    </row>
    <row r="668" spans="1:4" x14ac:dyDescent="0.3">
      <c r="A668" s="1">
        <v>39630</v>
      </c>
      <c r="B668">
        <v>1.5906</v>
      </c>
      <c r="C668">
        <v>1.5913999999999999</v>
      </c>
      <c r="D668">
        <f t="shared" si="10"/>
        <v>1.591</v>
      </c>
    </row>
    <row r="669" spans="1:4" x14ac:dyDescent="0.3">
      <c r="A669" s="1">
        <v>39661</v>
      </c>
      <c r="B669">
        <v>1.6114999999999999</v>
      </c>
      <c r="C669">
        <v>1.6123000000000001</v>
      </c>
      <c r="D669">
        <f t="shared" si="10"/>
        <v>1.6118999999999999</v>
      </c>
    </row>
    <row r="670" spans="1:4" x14ac:dyDescent="0.3">
      <c r="A670" s="1">
        <v>39692</v>
      </c>
      <c r="B670">
        <v>1.7988</v>
      </c>
      <c r="C670">
        <v>1.7996000000000001</v>
      </c>
      <c r="D670">
        <f t="shared" si="10"/>
        <v>1.7991999999999999</v>
      </c>
    </row>
    <row r="671" spans="1:4" x14ac:dyDescent="0.3">
      <c r="A671" s="1">
        <v>39722</v>
      </c>
      <c r="B671">
        <v>2.1720999999999999</v>
      </c>
      <c r="C671">
        <v>2.1728999999999998</v>
      </c>
      <c r="D671">
        <f t="shared" si="10"/>
        <v>2.1724999999999999</v>
      </c>
    </row>
    <row r="672" spans="1:4" x14ac:dyDescent="0.3">
      <c r="A672" s="1">
        <v>39753</v>
      </c>
      <c r="B672">
        <v>2.2654999999999998</v>
      </c>
      <c r="C672">
        <v>2.2663000000000002</v>
      </c>
      <c r="D672">
        <f t="shared" si="10"/>
        <v>2.2659000000000002</v>
      </c>
    </row>
    <row r="673" spans="1:4" x14ac:dyDescent="0.3">
      <c r="A673" s="1">
        <v>39783</v>
      </c>
      <c r="B673">
        <v>2.3936000000000002</v>
      </c>
      <c r="C673">
        <v>2.3944000000000001</v>
      </c>
      <c r="D673">
        <f t="shared" si="10"/>
        <v>2.3940000000000001</v>
      </c>
    </row>
    <row r="674" spans="1:4" x14ac:dyDescent="0.3">
      <c r="A674" s="1">
        <v>39814</v>
      </c>
      <c r="B674">
        <v>2.3066</v>
      </c>
      <c r="C674">
        <v>2.3073999999999999</v>
      </c>
      <c r="D674">
        <f t="shared" si="10"/>
        <v>2.3069999999999999</v>
      </c>
    </row>
    <row r="675" spans="1:4" x14ac:dyDescent="0.3">
      <c r="A675" s="1">
        <v>39845</v>
      </c>
      <c r="B675">
        <v>2.3119000000000001</v>
      </c>
      <c r="C675">
        <v>2.3127</v>
      </c>
      <c r="D675">
        <f t="shared" si="10"/>
        <v>2.3123</v>
      </c>
    </row>
    <row r="676" spans="1:4" x14ac:dyDescent="0.3">
      <c r="A676" s="1">
        <v>39873</v>
      </c>
      <c r="B676">
        <v>2.3130000000000002</v>
      </c>
      <c r="C676">
        <v>2.3138000000000001</v>
      </c>
      <c r="D676">
        <f t="shared" si="10"/>
        <v>2.3134000000000001</v>
      </c>
    </row>
    <row r="677" spans="1:4" x14ac:dyDescent="0.3">
      <c r="A677" s="1">
        <v>39904</v>
      </c>
      <c r="B677">
        <v>2.2050999999999998</v>
      </c>
      <c r="C677">
        <v>2.2059000000000002</v>
      </c>
      <c r="D677">
        <f t="shared" si="10"/>
        <v>2.2054999999999998</v>
      </c>
    </row>
    <row r="678" spans="1:4" x14ac:dyDescent="0.3">
      <c r="A678" s="1">
        <v>39934</v>
      </c>
      <c r="B678">
        <v>2.0600999999999998</v>
      </c>
      <c r="C678">
        <v>2.0609000000000002</v>
      </c>
      <c r="D678">
        <f t="shared" si="10"/>
        <v>2.0605000000000002</v>
      </c>
    </row>
    <row r="679" spans="1:4" x14ac:dyDescent="0.3">
      <c r="A679" s="1">
        <v>39965</v>
      </c>
      <c r="B679">
        <v>1.9568000000000001</v>
      </c>
      <c r="C679">
        <v>1.9576</v>
      </c>
      <c r="D679">
        <f t="shared" si="10"/>
        <v>1.9572000000000001</v>
      </c>
    </row>
    <row r="680" spans="1:4" x14ac:dyDescent="0.3">
      <c r="A680" s="1">
        <v>39995</v>
      </c>
      <c r="B680">
        <v>1.9319999999999999</v>
      </c>
      <c r="C680">
        <v>1.9328000000000001</v>
      </c>
      <c r="D680">
        <f t="shared" si="10"/>
        <v>1.9323999999999999</v>
      </c>
    </row>
    <row r="681" spans="1:4" x14ac:dyDescent="0.3">
      <c r="A681" s="1">
        <v>40026</v>
      </c>
      <c r="B681">
        <v>1.8444</v>
      </c>
      <c r="C681">
        <v>1.8452</v>
      </c>
      <c r="D681">
        <f t="shared" si="10"/>
        <v>1.8448</v>
      </c>
    </row>
    <row r="682" spans="1:4" x14ac:dyDescent="0.3">
      <c r="A682" s="1">
        <v>40057</v>
      </c>
      <c r="B682">
        <v>1.819</v>
      </c>
      <c r="C682">
        <v>1.8198000000000001</v>
      </c>
      <c r="D682">
        <f t="shared" si="10"/>
        <v>1.8193999999999999</v>
      </c>
    </row>
    <row r="683" spans="1:4" x14ac:dyDescent="0.3">
      <c r="A683" s="1">
        <v>40087</v>
      </c>
      <c r="B683">
        <v>1.7376</v>
      </c>
      <c r="C683">
        <v>1.7383999999999999</v>
      </c>
      <c r="D683">
        <f t="shared" si="10"/>
        <v>1.738</v>
      </c>
    </row>
    <row r="684" spans="1:4" x14ac:dyDescent="0.3">
      <c r="A684" s="1">
        <v>40118</v>
      </c>
      <c r="B684">
        <v>1.7254</v>
      </c>
      <c r="C684">
        <v>1.7262</v>
      </c>
      <c r="D684">
        <f t="shared" si="10"/>
        <v>1.7258</v>
      </c>
    </row>
    <row r="685" spans="1:4" x14ac:dyDescent="0.3">
      <c r="A685" s="1">
        <v>40148</v>
      </c>
      <c r="B685">
        <v>1.7495000000000001</v>
      </c>
      <c r="C685">
        <v>1.7503</v>
      </c>
      <c r="D685">
        <f t="shared" si="10"/>
        <v>1.7499</v>
      </c>
    </row>
    <row r="686" spans="1:4" x14ac:dyDescent="0.3">
      <c r="A686" s="1">
        <v>40179</v>
      </c>
      <c r="B686">
        <v>1.7789999999999999</v>
      </c>
      <c r="C686">
        <v>1.7798</v>
      </c>
      <c r="D686">
        <f t="shared" si="10"/>
        <v>1.7793999999999999</v>
      </c>
    </row>
    <row r="687" spans="1:4" x14ac:dyDescent="0.3">
      <c r="A687" s="1">
        <v>40210</v>
      </c>
      <c r="B687">
        <v>1.8408</v>
      </c>
      <c r="C687">
        <v>1.8415999999999999</v>
      </c>
      <c r="D687">
        <f t="shared" si="10"/>
        <v>1.8411999999999999</v>
      </c>
    </row>
    <row r="688" spans="1:4" x14ac:dyDescent="0.3">
      <c r="A688" s="1">
        <v>40238</v>
      </c>
      <c r="B688">
        <v>1.7849999999999999</v>
      </c>
      <c r="C688">
        <v>1.7858000000000001</v>
      </c>
      <c r="D688">
        <f t="shared" si="10"/>
        <v>1.7854000000000001</v>
      </c>
    </row>
    <row r="689" spans="1:4" x14ac:dyDescent="0.3">
      <c r="A689" s="1">
        <v>40269</v>
      </c>
      <c r="B689">
        <v>1.7558</v>
      </c>
      <c r="C689">
        <v>1.7565999999999999</v>
      </c>
      <c r="D689">
        <f t="shared" si="10"/>
        <v>1.7562</v>
      </c>
    </row>
    <row r="690" spans="1:4" x14ac:dyDescent="0.3">
      <c r="A690" s="1">
        <v>40299</v>
      </c>
      <c r="B690">
        <v>1.8124</v>
      </c>
      <c r="C690">
        <v>1.8131999999999999</v>
      </c>
      <c r="D690">
        <f t="shared" si="10"/>
        <v>1.8128</v>
      </c>
    </row>
    <row r="691" spans="1:4" x14ac:dyDescent="0.3">
      <c r="A691" s="1">
        <v>40330</v>
      </c>
      <c r="B691">
        <v>1.8057000000000001</v>
      </c>
      <c r="C691">
        <v>1.8065</v>
      </c>
      <c r="D691">
        <f t="shared" si="10"/>
        <v>1.8061</v>
      </c>
    </row>
    <row r="692" spans="1:4" x14ac:dyDescent="0.3">
      <c r="A692" s="1">
        <v>40360</v>
      </c>
      <c r="B692">
        <v>1.7687999999999999</v>
      </c>
      <c r="C692">
        <v>1.7696000000000001</v>
      </c>
      <c r="D692">
        <f t="shared" si="10"/>
        <v>1.7692000000000001</v>
      </c>
    </row>
    <row r="693" spans="1:4" x14ac:dyDescent="0.3">
      <c r="A693" s="1">
        <v>40391</v>
      </c>
      <c r="B693">
        <v>1.7587999999999999</v>
      </c>
      <c r="C693">
        <v>1.7596000000000001</v>
      </c>
      <c r="D693">
        <f t="shared" si="10"/>
        <v>1.7591999999999999</v>
      </c>
    </row>
    <row r="694" spans="1:4" x14ac:dyDescent="0.3">
      <c r="A694" s="1">
        <v>40422</v>
      </c>
      <c r="B694">
        <v>1.7179</v>
      </c>
      <c r="C694">
        <v>1.7186999999999999</v>
      </c>
      <c r="D694">
        <f t="shared" si="10"/>
        <v>1.7182999999999999</v>
      </c>
    </row>
    <row r="695" spans="1:4" x14ac:dyDescent="0.3">
      <c r="A695" s="1">
        <v>40452</v>
      </c>
      <c r="B695">
        <v>1.6827000000000001</v>
      </c>
      <c r="C695">
        <v>1.6835</v>
      </c>
      <c r="D695">
        <f t="shared" si="10"/>
        <v>1.6831</v>
      </c>
    </row>
    <row r="696" spans="1:4" x14ac:dyDescent="0.3">
      <c r="A696" s="1">
        <v>40483</v>
      </c>
      <c r="B696">
        <v>1.7124999999999999</v>
      </c>
      <c r="C696">
        <v>1.7133</v>
      </c>
      <c r="D696">
        <f t="shared" si="10"/>
        <v>1.7128999999999999</v>
      </c>
    </row>
    <row r="697" spans="1:4" x14ac:dyDescent="0.3">
      <c r="A697" s="1">
        <v>40513</v>
      </c>
      <c r="B697">
        <v>1.6926000000000001</v>
      </c>
      <c r="C697">
        <v>1.6934</v>
      </c>
      <c r="D697">
        <f t="shared" si="10"/>
        <v>1.6930000000000001</v>
      </c>
    </row>
    <row r="698" spans="1:4" x14ac:dyDescent="0.3">
      <c r="A698" s="1">
        <v>40544</v>
      </c>
      <c r="B698">
        <v>1.6740999999999999</v>
      </c>
      <c r="C698">
        <v>1.6749000000000001</v>
      </c>
      <c r="D698">
        <f t="shared" si="10"/>
        <v>1.6745000000000001</v>
      </c>
    </row>
    <row r="699" spans="1:4" x14ac:dyDescent="0.3">
      <c r="A699" s="1">
        <v>40575</v>
      </c>
      <c r="B699">
        <v>1.6672</v>
      </c>
      <c r="C699">
        <v>1.6679999999999999</v>
      </c>
      <c r="D699">
        <f t="shared" si="10"/>
        <v>1.6676</v>
      </c>
    </row>
    <row r="700" spans="1:4" x14ac:dyDescent="0.3">
      <c r="A700" s="1">
        <v>40603</v>
      </c>
      <c r="B700">
        <v>1.6583000000000001</v>
      </c>
      <c r="C700">
        <v>1.6591</v>
      </c>
      <c r="D700">
        <f t="shared" si="10"/>
        <v>1.6587000000000001</v>
      </c>
    </row>
    <row r="701" spans="1:4" x14ac:dyDescent="0.3">
      <c r="A701" s="1">
        <v>40634</v>
      </c>
      <c r="B701">
        <v>1.5855999999999999</v>
      </c>
      <c r="C701">
        <v>1.5864</v>
      </c>
      <c r="D701">
        <f t="shared" si="10"/>
        <v>1.5859999999999999</v>
      </c>
    </row>
    <row r="702" spans="1:4" x14ac:dyDescent="0.3">
      <c r="A702" s="1">
        <v>40664</v>
      </c>
      <c r="B702">
        <v>1.6127</v>
      </c>
      <c r="C702">
        <v>1.6134999999999999</v>
      </c>
      <c r="D702">
        <f t="shared" si="10"/>
        <v>1.6131</v>
      </c>
    </row>
    <row r="703" spans="1:4" x14ac:dyDescent="0.3">
      <c r="A703" s="1">
        <v>40695</v>
      </c>
      <c r="B703">
        <v>1.5862000000000001</v>
      </c>
      <c r="C703">
        <v>1.587</v>
      </c>
      <c r="D703">
        <f t="shared" si="10"/>
        <v>1.5866</v>
      </c>
    </row>
    <row r="704" spans="1:4" x14ac:dyDescent="0.3">
      <c r="A704" s="1">
        <v>40725</v>
      </c>
      <c r="B704">
        <v>1.5630999999999999</v>
      </c>
      <c r="C704">
        <v>1.5639000000000001</v>
      </c>
      <c r="D704">
        <f t="shared" si="10"/>
        <v>1.5634999999999999</v>
      </c>
    </row>
    <row r="705" spans="1:4" x14ac:dyDescent="0.3">
      <c r="A705" s="1">
        <v>40756</v>
      </c>
      <c r="B705">
        <v>1.5962000000000001</v>
      </c>
      <c r="C705">
        <v>1.597</v>
      </c>
      <c r="D705">
        <f t="shared" si="10"/>
        <v>1.5966</v>
      </c>
    </row>
    <row r="706" spans="1:4" x14ac:dyDescent="0.3">
      <c r="A706" s="1">
        <v>40787</v>
      </c>
      <c r="B706">
        <v>1.7490000000000001</v>
      </c>
      <c r="C706">
        <v>1.7498</v>
      </c>
      <c r="D706">
        <f t="shared" si="10"/>
        <v>1.7494000000000001</v>
      </c>
    </row>
    <row r="707" spans="1:4" x14ac:dyDescent="0.3">
      <c r="A707" s="1">
        <v>40817</v>
      </c>
      <c r="B707">
        <v>1.7719</v>
      </c>
      <c r="C707">
        <v>1.7726</v>
      </c>
      <c r="D707">
        <f t="shared" ref="D707:D770" si="11">(B707+C707)/2</f>
        <v>1.7722500000000001</v>
      </c>
    </row>
    <row r="708" spans="1:4" x14ac:dyDescent="0.3">
      <c r="A708" s="1">
        <v>40848</v>
      </c>
      <c r="B708">
        <v>1.7898000000000001</v>
      </c>
      <c r="C708">
        <v>1.7905</v>
      </c>
      <c r="D708">
        <f t="shared" si="11"/>
        <v>1.7901500000000001</v>
      </c>
    </row>
    <row r="709" spans="1:4" x14ac:dyDescent="0.3">
      <c r="A709" s="1">
        <v>40878</v>
      </c>
      <c r="B709">
        <v>1.8362000000000001</v>
      </c>
      <c r="C709">
        <v>1.8369</v>
      </c>
      <c r="D709">
        <f t="shared" si="11"/>
        <v>1.8365499999999999</v>
      </c>
    </row>
    <row r="710" spans="1:4" x14ac:dyDescent="0.3">
      <c r="A710" s="1">
        <v>40909</v>
      </c>
      <c r="B710">
        <v>1.7889999999999999</v>
      </c>
      <c r="C710">
        <v>1.7897000000000001</v>
      </c>
      <c r="D710">
        <f t="shared" si="11"/>
        <v>1.78935</v>
      </c>
    </row>
    <row r="711" spans="1:4" x14ac:dyDescent="0.3">
      <c r="A711" s="1">
        <v>40940</v>
      </c>
      <c r="B711">
        <v>1.7178</v>
      </c>
      <c r="C711">
        <v>1.7183999999999999</v>
      </c>
      <c r="D711">
        <f t="shared" si="11"/>
        <v>1.7181</v>
      </c>
    </row>
    <row r="712" spans="1:4" x14ac:dyDescent="0.3">
      <c r="A712" s="1">
        <v>40969</v>
      </c>
      <c r="B712">
        <v>1.7947</v>
      </c>
      <c r="C712">
        <v>1.7952999999999999</v>
      </c>
      <c r="D712">
        <f t="shared" si="11"/>
        <v>1.7949999999999999</v>
      </c>
    </row>
    <row r="713" spans="1:4" x14ac:dyDescent="0.3">
      <c r="A713" s="1">
        <v>41000</v>
      </c>
      <c r="B713">
        <v>1.8542000000000001</v>
      </c>
      <c r="C713">
        <v>1.8548</v>
      </c>
      <c r="D713">
        <f t="shared" si="11"/>
        <v>1.8545</v>
      </c>
    </row>
    <row r="714" spans="1:4" x14ac:dyDescent="0.3">
      <c r="A714" s="1">
        <v>41030</v>
      </c>
      <c r="B714">
        <v>1.9854000000000001</v>
      </c>
      <c r="C714">
        <v>1.986</v>
      </c>
      <c r="D714">
        <f t="shared" si="11"/>
        <v>1.9857</v>
      </c>
    </row>
    <row r="715" spans="1:4" x14ac:dyDescent="0.3">
      <c r="A715" s="1">
        <v>41061</v>
      </c>
      <c r="B715">
        <v>2.0486</v>
      </c>
      <c r="C715">
        <v>2.0491999999999999</v>
      </c>
      <c r="D715">
        <f t="shared" si="11"/>
        <v>2.0488999999999997</v>
      </c>
    </row>
    <row r="716" spans="1:4" x14ac:dyDescent="0.3">
      <c r="A716" s="1">
        <v>41091</v>
      </c>
      <c r="B716">
        <v>2.0282</v>
      </c>
      <c r="C716">
        <v>2.0287000000000002</v>
      </c>
      <c r="D716">
        <f t="shared" si="11"/>
        <v>2.0284500000000003</v>
      </c>
    </row>
    <row r="717" spans="1:4" x14ac:dyDescent="0.3">
      <c r="A717" s="1">
        <v>41122</v>
      </c>
      <c r="B717">
        <v>2.0289000000000001</v>
      </c>
      <c r="C717">
        <v>2.0293999999999999</v>
      </c>
      <c r="D717">
        <f t="shared" si="11"/>
        <v>2.02915</v>
      </c>
    </row>
    <row r="718" spans="1:4" x14ac:dyDescent="0.3">
      <c r="A718" s="1">
        <v>41153</v>
      </c>
      <c r="B718">
        <v>2.0274999999999999</v>
      </c>
      <c r="C718">
        <v>2.0280999999999998</v>
      </c>
      <c r="D718">
        <f t="shared" si="11"/>
        <v>2.0278</v>
      </c>
    </row>
    <row r="719" spans="1:4" x14ac:dyDescent="0.3">
      <c r="A719" s="1">
        <v>41183</v>
      </c>
      <c r="B719">
        <v>2.0293000000000001</v>
      </c>
      <c r="C719">
        <v>2.0297999999999998</v>
      </c>
      <c r="D719">
        <f t="shared" si="11"/>
        <v>2.02955</v>
      </c>
    </row>
    <row r="720" spans="1:4" x14ac:dyDescent="0.3">
      <c r="A720" s="1">
        <v>41214</v>
      </c>
      <c r="B720">
        <v>2.0672000000000001</v>
      </c>
      <c r="C720">
        <v>2.0678000000000001</v>
      </c>
      <c r="D720">
        <f t="shared" si="11"/>
        <v>2.0674999999999999</v>
      </c>
    </row>
    <row r="721" spans="1:4" x14ac:dyDescent="0.3">
      <c r="A721" s="1">
        <v>41244</v>
      </c>
      <c r="B721">
        <v>2.0771999999999999</v>
      </c>
      <c r="C721">
        <v>2.0777999999999999</v>
      </c>
      <c r="D721">
        <f t="shared" si="11"/>
        <v>2.0774999999999997</v>
      </c>
    </row>
    <row r="722" spans="1:4" x14ac:dyDescent="0.3">
      <c r="A722" s="1">
        <v>41275</v>
      </c>
      <c r="B722">
        <v>2.0305</v>
      </c>
      <c r="C722">
        <v>2.0310999999999999</v>
      </c>
      <c r="D722">
        <f t="shared" si="11"/>
        <v>2.0308000000000002</v>
      </c>
    </row>
    <row r="723" spans="1:4" x14ac:dyDescent="0.3">
      <c r="A723" s="1">
        <v>41306</v>
      </c>
      <c r="B723">
        <v>1.9726999999999999</v>
      </c>
      <c r="C723">
        <v>1.9733000000000001</v>
      </c>
      <c r="D723">
        <f t="shared" si="11"/>
        <v>1.9729999999999999</v>
      </c>
    </row>
    <row r="724" spans="1:4" x14ac:dyDescent="0.3">
      <c r="A724" s="1">
        <v>41334</v>
      </c>
      <c r="B724">
        <v>1.9823</v>
      </c>
      <c r="C724">
        <v>1.9827999999999999</v>
      </c>
      <c r="D724">
        <f t="shared" si="11"/>
        <v>1.9825499999999998</v>
      </c>
    </row>
    <row r="725" spans="1:4" x14ac:dyDescent="0.3">
      <c r="A725" s="1">
        <v>41365</v>
      </c>
      <c r="B725">
        <v>2.0015999999999998</v>
      </c>
      <c r="C725">
        <v>2.0022000000000002</v>
      </c>
      <c r="D725">
        <f t="shared" si="11"/>
        <v>2.0019</v>
      </c>
    </row>
    <row r="726" spans="1:4" x14ac:dyDescent="0.3">
      <c r="A726" s="1">
        <v>41395</v>
      </c>
      <c r="B726">
        <v>2.0343</v>
      </c>
      <c r="C726">
        <v>2.0348000000000002</v>
      </c>
      <c r="D726">
        <f t="shared" si="11"/>
        <v>2.0345500000000003</v>
      </c>
    </row>
    <row r="727" spans="1:4" x14ac:dyDescent="0.3">
      <c r="A727" s="1">
        <v>41426</v>
      </c>
      <c r="B727">
        <v>2.1724000000000001</v>
      </c>
      <c r="C727">
        <v>2.173</v>
      </c>
      <c r="D727">
        <f t="shared" si="11"/>
        <v>2.1726999999999999</v>
      </c>
    </row>
    <row r="728" spans="1:4" x14ac:dyDescent="0.3">
      <c r="A728" s="1">
        <v>41456</v>
      </c>
      <c r="B728">
        <v>2.2515999999999998</v>
      </c>
      <c r="C728">
        <v>2.2522000000000002</v>
      </c>
      <c r="D728">
        <f t="shared" si="11"/>
        <v>2.2519</v>
      </c>
    </row>
    <row r="729" spans="1:4" x14ac:dyDescent="0.3">
      <c r="A729" s="1">
        <v>41487</v>
      </c>
      <c r="B729">
        <v>2.3416000000000001</v>
      </c>
      <c r="C729">
        <v>2.3422000000000001</v>
      </c>
      <c r="D729">
        <f t="shared" si="11"/>
        <v>2.3418999999999999</v>
      </c>
    </row>
    <row r="730" spans="1:4" x14ac:dyDescent="0.3">
      <c r="A730" s="1">
        <v>41518</v>
      </c>
      <c r="B730">
        <v>2.2698999999999998</v>
      </c>
      <c r="C730">
        <v>2.2705000000000002</v>
      </c>
      <c r="D730">
        <f t="shared" si="11"/>
        <v>2.2702</v>
      </c>
    </row>
    <row r="731" spans="1:4" x14ac:dyDescent="0.3">
      <c r="A731" s="1">
        <v>41548</v>
      </c>
      <c r="B731">
        <v>2.1880999999999999</v>
      </c>
      <c r="C731">
        <v>2.1886000000000001</v>
      </c>
      <c r="D731">
        <f t="shared" si="11"/>
        <v>2.1883499999999998</v>
      </c>
    </row>
    <row r="732" spans="1:4" x14ac:dyDescent="0.3">
      <c r="A732" s="1">
        <v>41579</v>
      </c>
      <c r="B732">
        <v>2.2947000000000002</v>
      </c>
      <c r="C732">
        <v>2.2953999999999999</v>
      </c>
      <c r="D732">
        <f t="shared" si="11"/>
        <v>2.2950499999999998</v>
      </c>
    </row>
    <row r="733" spans="1:4" x14ac:dyDescent="0.3">
      <c r="A733" s="1">
        <v>41609</v>
      </c>
      <c r="B733">
        <v>2.3449</v>
      </c>
      <c r="C733">
        <v>2.3454999999999999</v>
      </c>
      <c r="D733">
        <f t="shared" si="11"/>
        <v>2.3452000000000002</v>
      </c>
    </row>
    <row r="734" spans="1:4" x14ac:dyDescent="0.3">
      <c r="A734" s="1">
        <v>41640</v>
      </c>
      <c r="B734">
        <v>2.3816000000000002</v>
      </c>
      <c r="C734">
        <v>2.3822000000000001</v>
      </c>
      <c r="D734">
        <f t="shared" si="11"/>
        <v>2.3818999999999999</v>
      </c>
    </row>
    <row r="735" spans="1:4" x14ac:dyDescent="0.3">
      <c r="A735" s="1">
        <v>41671</v>
      </c>
      <c r="B735">
        <v>2.3831000000000002</v>
      </c>
      <c r="C735">
        <v>2.3837000000000002</v>
      </c>
      <c r="D735">
        <f t="shared" si="11"/>
        <v>2.3834</v>
      </c>
    </row>
    <row r="736" spans="1:4" x14ac:dyDescent="0.3">
      <c r="A736" s="1">
        <v>41699</v>
      </c>
      <c r="B736">
        <v>2.3254999999999999</v>
      </c>
      <c r="C736">
        <v>2.3260999999999998</v>
      </c>
      <c r="D736">
        <f t="shared" si="11"/>
        <v>2.3258000000000001</v>
      </c>
    </row>
    <row r="737" spans="1:4" x14ac:dyDescent="0.3">
      <c r="A737" s="1">
        <v>41730</v>
      </c>
      <c r="B737">
        <v>2.2322000000000002</v>
      </c>
      <c r="C737">
        <v>2.2328000000000001</v>
      </c>
      <c r="D737">
        <f t="shared" si="11"/>
        <v>2.2324999999999999</v>
      </c>
    </row>
    <row r="738" spans="1:4" x14ac:dyDescent="0.3">
      <c r="A738" s="1">
        <v>41760</v>
      </c>
      <c r="B738">
        <v>2.2202999999999999</v>
      </c>
      <c r="C738">
        <v>2.2208999999999999</v>
      </c>
      <c r="D738">
        <f t="shared" si="11"/>
        <v>2.2206000000000001</v>
      </c>
    </row>
    <row r="739" spans="1:4" x14ac:dyDescent="0.3">
      <c r="A739" s="1">
        <v>41791</v>
      </c>
      <c r="B739">
        <v>2.2349000000000001</v>
      </c>
      <c r="C739">
        <v>2.2355</v>
      </c>
      <c r="D739">
        <f t="shared" si="11"/>
        <v>2.2351999999999999</v>
      </c>
    </row>
    <row r="740" spans="1:4" x14ac:dyDescent="0.3">
      <c r="A740" s="1">
        <v>41821</v>
      </c>
      <c r="B740">
        <v>2.2240000000000002</v>
      </c>
      <c r="C740">
        <v>2.2246000000000001</v>
      </c>
      <c r="D740">
        <f t="shared" si="11"/>
        <v>2.2243000000000004</v>
      </c>
    </row>
    <row r="741" spans="1:4" x14ac:dyDescent="0.3">
      <c r="A741" s="1">
        <v>41852</v>
      </c>
      <c r="B741">
        <v>2.2673999999999999</v>
      </c>
      <c r="C741">
        <v>2.2679999999999998</v>
      </c>
      <c r="D741">
        <f t="shared" si="11"/>
        <v>2.2676999999999996</v>
      </c>
    </row>
    <row r="742" spans="1:4" x14ac:dyDescent="0.3">
      <c r="A742" s="1">
        <v>41883</v>
      </c>
      <c r="B742">
        <v>2.3323</v>
      </c>
      <c r="C742">
        <v>2.3329</v>
      </c>
      <c r="D742">
        <f t="shared" si="11"/>
        <v>2.3326000000000002</v>
      </c>
    </row>
    <row r="743" spans="1:4" x14ac:dyDescent="0.3">
      <c r="A743" s="1">
        <v>41913</v>
      </c>
      <c r="B743">
        <v>2.4476</v>
      </c>
      <c r="C743">
        <v>2.4483000000000001</v>
      </c>
      <c r="D743">
        <f t="shared" si="11"/>
        <v>2.4479500000000001</v>
      </c>
    </row>
    <row r="744" spans="1:4" x14ac:dyDescent="0.3">
      <c r="A744" s="1">
        <v>41944</v>
      </c>
      <c r="B744">
        <v>2.5476999999999999</v>
      </c>
      <c r="C744">
        <v>2.5484</v>
      </c>
      <c r="D744">
        <f t="shared" si="11"/>
        <v>2.5480499999999999</v>
      </c>
    </row>
    <row r="745" spans="1:4" x14ac:dyDescent="0.3">
      <c r="A745" s="1">
        <v>41974</v>
      </c>
      <c r="B745">
        <v>2.6387</v>
      </c>
      <c r="C745">
        <v>2.6394000000000002</v>
      </c>
      <c r="D745">
        <f t="shared" si="11"/>
        <v>2.6390500000000001</v>
      </c>
    </row>
    <row r="746" spans="1:4" x14ac:dyDescent="0.3">
      <c r="A746" s="1">
        <v>42005</v>
      </c>
      <c r="B746">
        <v>2.6335999999999999</v>
      </c>
      <c r="C746">
        <v>2.6341999999999999</v>
      </c>
      <c r="D746">
        <f t="shared" si="11"/>
        <v>2.6338999999999997</v>
      </c>
    </row>
    <row r="747" spans="1:4" x14ac:dyDescent="0.3">
      <c r="A747" s="1">
        <v>42036</v>
      </c>
      <c r="B747">
        <v>2.8157999999999999</v>
      </c>
      <c r="C747">
        <v>2.8165</v>
      </c>
      <c r="D747">
        <f t="shared" si="11"/>
        <v>2.8161499999999999</v>
      </c>
    </row>
    <row r="748" spans="1:4" x14ac:dyDescent="0.3">
      <c r="A748" s="1">
        <v>42064</v>
      </c>
      <c r="B748">
        <v>3.1389</v>
      </c>
      <c r="C748">
        <v>3.1395</v>
      </c>
      <c r="D748">
        <f t="shared" si="11"/>
        <v>3.1391999999999998</v>
      </c>
    </row>
    <row r="749" spans="1:4" x14ac:dyDescent="0.3">
      <c r="A749" s="1">
        <v>42095</v>
      </c>
      <c r="B749">
        <v>3.0426000000000002</v>
      </c>
      <c r="C749">
        <v>3.0432000000000001</v>
      </c>
      <c r="D749">
        <f t="shared" si="11"/>
        <v>3.0429000000000004</v>
      </c>
    </row>
    <row r="750" spans="1:4" x14ac:dyDescent="0.3">
      <c r="A750" s="1">
        <v>42125</v>
      </c>
      <c r="B750">
        <v>3.0611000000000002</v>
      </c>
      <c r="C750">
        <v>3.0617000000000001</v>
      </c>
      <c r="D750">
        <f t="shared" si="11"/>
        <v>3.0613999999999999</v>
      </c>
    </row>
    <row r="751" spans="1:4" x14ac:dyDescent="0.3">
      <c r="A751" s="1">
        <v>42156</v>
      </c>
      <c r="B751">
        <v>3.1111</v>
      </c>
      <c r="C751">
        <v>3.1116999999999999</v>
      </c>
      <c r="D751">
        <f t="shared" si="11"/>
        <v>3.1113999999999997</v>
      </c>
    </row>
    <row r="752" spans="1:4" x14ac:dyDescent="0.3">
      <c r="A752" s="1">
        <v>42186</v>
      </c>
      <c r="B752">
        <v>3.2225000000000001</v>
      </c>
      <c r="C752">
        <v>3.2231000000000001</v>
      </c>
      <c r="D752">
        <f t="shared" si="11"/>
        <v>3.2228000000000003</v>
      </c>
    </row>
    <row r="753" spans="1:4" x14ac:dyDescent="0.3">
      <c r="A753" s="1">
        <v>42217</v>
      </c>
      <c r="B753">
        <v>3.5137</v>
      </c>
      <c r="C753">
        <v>3.5143</v>
      </c>
      <c r="D753">
        <f t="shared" si="11"/>
        <v>3.5140000000000002</v>
      </c>
    </row>
    <row r="754" spans="1:4" x14ac:dyDescent="0.3">
      <c r="A754" s="1">
        <v>42248</v>
      </c>
      <c r="B754">
        <v>3.9058000000000002</v>
      </c>
      <c r="C754">
        <v>3.9064999999999999</v>
      </c>
      <c r="D754">
        <f t="shared" si="11"/>
        <v>3.9061500000000002</v>
      </c>
    </row>
    <row r="755" spans="1:4" x14ac:dyDescent="0.3">
      <c r="A755" s="1">
        <v>42278</v>
      </c>
      <c r="B755">
        <v>3.8795000000000002</v>
      </c>
      <c r="C755">
        <v>3.8801000000000001</v>
      </c>
      <c r="D755">
        <f t="shared" si="11"/>
        <v>3.8798000000000004</v>
      </c>
    </row>
    <row r="756" spans="1:4" x14ac:dyDescent="0.3">
      <c r="A756" s="1">
        <v>42309</v>
      </c>
      <c r="B756">
        <v>3.7757999999999998</v>
      </c>
      <c r="C756">
        <v>3.7765</v>
      </c>
      <c r="D756">
        <f t="shared" si="11"/>
        <v>3.7761499999999999</v>
      </c>
    </row>
    <row r="757" spans="1:4" x14ac:dyDescent="0.3">
      <c r="A757" s="1">
        <v>42339</v>
      </c>
      <c r="B757">
        <v>3.8704999999999998</v>
      </c>
      <c r="C757">
        <v>3.8711000000000002</v>
      </c>
      <c r="D757">
        <f t="shared" si="11"/>
        <v>3.8708</v>
      </c>
    </row>
    <row r="758" spans="1:4" x14ac:dyDescent="0.3">
      <c r="A758" s="1">
        <v>42370</v>
      </c>
      <c r="B758">
        <v>4.0517000000000003</v>
      </c>
      <c r="C758">
        <v>4.0523999999999996</v>
      </c>
      <c r="D758">
        <f t="shared" si="11"/>
        <v>4.0520499999999995</v>
      </c>
    </row>
    <row r="759" spans="1:4" x14ac:dyDescent="0.3">
      <c r="A759" s="1">
        <v>42401</v>
      </c>
      <c r="B759">
        <v>3.9731000000000001</v>
      </c>
      <c r="C759">
        <v>3.9737</v>
      </c>
      <c r="D759">
        <f t="shared" si="11"/>
        <v>3.9733999999999998</v>
      </c>
    </row>
    <row r="760" spans="1:4" x14ac:dyDescent="0.3">
      <c r="A760" s="1">
        <v>42430</v>
      </c>
      <c r="B760">
        <v>3.7033</v>
      </c>
      <c r="C760">
        <v>3.7039</v>
      </c>
      <c r="D760">
        <f t="shared" si="11"/>
        <v>3.7035999999999998</v>
      </c>
    </row>
    <row r="761" spans="1:4" x14ac:dyDescent="0.3">
      <c r="A761" s="1">
        <v>42461</v>
      </c>
      <c r="B761">
        <v>3.5651999999999999</v>
      </c>
      <c r="C761">
        <v>3.5657999999999999</v>
      </c>
      <c r="D761">
        <f t="shared" si="11"/>
        <v>3.5655000000000001</v>
      </c>
    </row>
    <row r="762" spans="1:4" x14ac:dyDescent="0.3">
      <c r="A762" s="1">
        <v>42491</v>
      </c>
      <c r="B762">
        <v>3.5387</v>
      </c>
      <c r="C762">
        <v>3.5392999999999999</v>
      </c>
      <c r="D762">
        <f t="shared" si="11"/>
        <v>3.5389999999999997</v>
      </c>
    </row>
    <row r="763" spans="1:4" x14ac:dyDescent="0.3">
      <c r="A763" s="1">
        <v>42522</v>
      </c>
      <c r="B763">
        <v>3.4239000000000002</v>
      </c>
      <c r="C763">
        <v>3.4245000000000001</v>
      </c>
      <c r="D763">
        <f t="shared" si="11"/>
        <v>3.4241999999999999</v>
      </c>
    </row>
    <row r="764" spans="1:4" x14ac:dyDescent="0.3">
      <c r="A764" s="1">
        <v>42552</v>
      </c>
      <c r="B764">
        <v>3.2749999999999999</v>
      </c>
      <c r="C764">
        <v>3.2755999999999998</v>
      </c>
      <c r="D764">
        <f t="shared" si="11"/>
        <v>3.2752999999999997</v>
      </c>
    </row>
    <row r="765" spans="1:4" x14ac:dyDescent="0.3">
      <c r="A765" s="1">
        <v>42583</v>
      </c>
      <c r="B765">
        <v>3.2090999999999998</v>
      </c>
      <c r="C765">
        <v>3.2097000000000002</v>
      </c>
      <c r="D765">
        <f t="shared" si="11"/>
        <v>3.2094</v>
      </c>
    </row>
    <row r="766" spans="1:4" x14ac:dyDescent="0.3">
      <c r="A766" s="1">
        <v>42614</v>
      </c>
      <c r="B766">
        <v>3.2557999999999998</v>
      </c>
      <c r="C766">
        <v>3.2564000000000002</v>
      </c>
      <c r="D766">
        <f t="shared" si="11"/>
        <v>3.2561</v>
      </c>
    </row>
    <row r="767" spans="1:4" x14ac:dyDescent="0.3">
      <c r="A767" s="1">
        <v>42644</v>
      </c>
      <c r="B767">
        <v>3.1852</v>
      </c>
      <c r="C767">
        <v>3.1858</v>
      </c>
      <c r="D767">
        <f t="shared" si="11"/>
        <v>3.1855000000000002</v>
      </c>
    </row>
    <row r="768" spans="1:4" x14ac:dyDescent="0.3">
      <c r="A768" s="1">
        <v>42675</v>
      </c>
      <c r="B768">
        <v>3.3414000000000001</v>
      </c>
      <c r="C768">
        <v>3.3420000000000001</v>
      </c>
      <c r="D768">
        <f t="shared" si="11"/>
        <v>3.3417000000000003</v>
      </c>
    </row>
    <row r="769" spans="1:4" x14ac:dyDescent="0.3">
      <c r="A769" s="1">
        <v>42705</v>
      </c>
      <c r="B769">
        <v>3.3517000000000001</v>
      </c>
      <c r="C769">
        <v>3.3523000000000001</v>
      </c>
      <c r="D769">
        <f t="shared" si="11"/>
        <v>3.3520000000000003</v>
      </c>
    </row>
    <row r="770" spans="1:4" x14ac:dyDescent="0.3">
      <c r="A770" s="1">
        <v>42736</v>
      </c>
      <c r="B770">
        <v>3.1960000000000002</v>
      </c>
      <c r="C770">
        <v>3.1966000000000001</v>
      </c>
      <c r="D770">
        <f t="shared" si="11"/>
        <v>3.1962999999999999</v>
      </c>
    </row>
    <row r="771" spans="1:4" x14ac:dyDescent="0.3">
      <c r="A771" s="1">
        <v>42767</v>
      </c>
      <c r="B771">
        <v>3.1036000000000001</v>
      </c>
      <c r="C771">
        <v>3.1042000000000001</v>
      </c>
      <c r="D771">
        <f t="shared" ref="D771:D834" si="12">(B771+C771)/2</f>
        <v>3.1039000000000003</v>
      </c>
    </row>
    <row r="772" spans="1:4" x14ac:dyDescent="0.3">
      <c r="A772" s="1">
        <v>42795</v>
      </c>
      <c r="B772">
        <v>3.1273</v>
      </c>
      <c r="C772">
        <v>3.1278999999999999</v>
      </c>
      <c r="D772">
        <f t="shared" si="12"/>
        <v>3.1276000000000002</v>
      </c>
    </row>
    <row r="773" spans="1:4" x14ac:dyDescent="0.3">
      <c r="A773" s="1">
        <v>42826</v>
      </c>
      <c r="B773">
        <v>3.1356000000000002</v>
      </c>
      <c r="C773">
        <v>3.1362000000000001</v>
      </c>
      <c r="D773">
        <f t="shared" si="12"/>
        <v>3.1359000000000004</v>
      </c>
    </row>
    <row r="774" spans="1:4" x14ac:dyDescent="0.3">
      <c r="A774" s="1">
        <v>42856</v>
      </c>
      <c r="B774">
        <v>3.2086999999999999</v>
      </c>
      <c r="C774">
        <v>3.2094999999999998</v>
      </c>
      <c r="D774">
        <f t="shared" si="12"/>
        <v>3.2090999999999998</v>
      </c>
    </row>
    <row r="775" spans="1:4" x14ac:dyDescent="0.3">
      <c r="A775" s="1">
        <v>42887</v>
      </c>
      <c r="B775">
        <v>3.2948</v>
      </c>
      <c r="C775">
        <v>3.2953999999999999</v>
      </c>
      <c r="D775">
        <f t="shared" si="12"/>
        <v>3.2950999999999997</v>
      </c>
    </row>
    <row r="776" spans="1:4" x14ac:dyDescent="0.3">
      <c r="A776" s="1">
        <v>42917</v>
      </c>
      <c r="B776">
        <v>3.2054999999999998</v>
      </c>
      <c r="C776">
        <v>3.2061000000000002</v>
      </c>
      <c r="D776">
        <f t="shared" si="12"/>
        <v>3.2058</v>
      </c>
    </row>
    <row r="777" spans="1:4" x14ac:dyDescent="0.3">
      <c r="A777" s="1">
        <v>42948</v>
      </c>
      <c r="B777">
        <v>3.1503000000000001</v>
      </c>
      <c r="C777">
        <v>3.1509</v>
      </c>
      <c r="D777">
        <f t="shared" si="12"/>
        <v>3.1505999999999998</v>
      </c>
    </row>
    <row r="778" spans="1:4" x14ac:dyDescent="0.3">
      <c r="A778" s="1">
        <v>42979</v>
      </c>
      <c r="B778">
        <v>3.1341999999999999</v>
      </c>
      <c r="C778">
        <v>3.1347999999999998</v>
      </c>
      <c r="D778">
        <f t="shared" si="12"/>
        <v>3.1345000000000001</v>
      </c>
    </row>
    <row r="779" spans="1:4" x14ac:dyDescent="0.3">
      <c r="A779" s="1">
        <v>43009</v>
      </c>
      <c r="B779">
        <v>3.1905999999999999</v>
      </c>
      <c r="C779">
        <v>3.1911999999999998</v>
      </c>
      <c r="D779">
        <f t="shared" si="12"/>
        <v>3.1909000000000001</v>
      </c>
    </row>
    <row r="780" spans="1:4" x14ac:dyDescent="0.3">
      <c r="A780" s="1">
        <v>43040</v>
      </c>
      <c r="B780">
        <v>3.2587000000000002</v>
      </c>
      <c r="C780">
        <v>3.2593999999999999</v>
      </c>
      <c r="D780">
        <f t="shared" si="12"/>
        <v>3.2590500000000002</v>
      </c>
    </row>
    <row r="781" spans="1:4" x14ac:dyDescent="0.3">
      <c r="A781" s="1">
        <v>43070</v>
      </c>
      <c r="B781">
        <v>3.2913000000000001</v>
      </c>
      <c r="C781">
        <v>3.2919</v>
      </c>
      <c r="D781">
        <f t="shared" si="12"/>
        <v>3.2915999999999999</v>
      </c>
    </row>
    <row r="782" spans="1:4" x14ac:dyDescent="0.3">
      <c r="A782" s="1">
        <v>43101</v>
      </c>
      <c r="B782">
        <v>3.21</v>
      </c>
      <c r="C782">
        <v>3.2105999999999999</v>
      </c>
      <c r="D782">
        <f t="shared" si="12"/>
        <v>3.2103000000000002</v>
      </c>
    </row>
    <row r="783" spans="1:4" x14ac:dyDescent="0.3">
      <c r="A783" s="1">
        <v>43132</v>
      </c>
      <c r="B783">
        <v>3.2408999999999999</v>
      </c>
      <c r="C783">
        <v>3.2414999999999998</v>
      </c>
      <c r="D783">
        <f t="shared" si="12"/>
        <v>3.2412000000000001</v>
      </c>
    </row>
    <row r="784" spans="1:4" x14ac:dyDescent="0.3">
      <c r="A784" s="1">
        <v>43160</v>
      </c>
      <c r="B784">
        <v>3.2786</v>
      </c>
      <c r="C784">
        <v>3.2791999999999999</v>
      </c>
      <c r="D784">
        <f t="shared" si="12"/>
        <v>3.2789000000000001</v>
      </c>
    </row>
    <row r="785" spans="1:4" x14ac:dyDescent="0.3">
      <c r="A785" s="1">
        <v>43191</v>
      </c>
      <c r="B785">
        <v>3.4068999999999998</v>
      </c>
      <c r="C785">
        <v>3.4075000000000002</v>
      </c>
      <c r="D785">
        <f t="shared" si="12"/>
        <v>3.4072</v>
      </c>
    </row>
    <row r="786" spans="1:4" x14ac:dyDescent="0.3">
      <c r="A786" s="1">
        <v>43221</v>
      </c>
      <c r="B786">
        <v>3.6355</v>
      </c>
      <c r="C786">
        <v>3.6360999999999999</v>
      </c>
      <c r="D786">
        <f t="shared" si="12"/>
        <v>3.6357999999999997</v>
      </c>
    </row>
    <row r="787" spans="1:4" x14ac:dyDescent="0.3">
      <c r="A787" s="1">
        <v>43252</v>
      </c>
      <c r="B787">
        <v>3.7726000000000002</v>
      </c>
      <c r="C787">
        <v>3.7732000000000001</v>
      </c>
      <c r="D787">
        <f t="shared" si="12"/>
        <v>3.7728999999999999</v>
      </c>
    </row>
    <row r="788" spans="1:4" x14ac:dyDescent="0.3">
      <c r="A788" s="1">
        <v>43282</v>
      </c>
      <c r="B788">
        <v>3.8281000000000001</v>
      </c>
      <c r="C788">
        <v>3.8288000000000002</v>
      </c>
      <c r="D788">
        <f t="shared" si="12"/>
        <v>3.8284500000000001</v>
      </c>
    </row>
    <row r="789" spans="1:4" x14ac:dyDescent="0.3">
      <c r="A789" s="1">
        <v>43313</v>
      </c>
      <c r="B789">
        <v>3.9291999999999998</v>
      </c>
      <c r="C789">
        <v>3.9298000000000002</v>
      </c>
      <c r="D789">
        <f t="shared" si="12"/>
        <v>3.9295</v>
      </c>
    </row>
    <row r="790" spans="1:4" x14ac:dyDescent="0.3">
      <c r="A790" s="1">
        <v>43344</v>
      </c>
      <c r="B790">
        <v>4.1158999999999999</v>
      </c>
      <c r="C790">
        <v>4.1165000000000003</v>
      </c>
      <c r="D790">
        <f t="shared" si="12"/>
        <v>4.1162000000000001</v>
      </c>
    </row>
    <row r="791" spans="1:4" x14ac:dyDescent="0.3">
      <c r="A791" s="1">
        <v>43374</v>
      </c>
      <c r="B791">
        <v>3.7578</v>
      </c>
      <c r="C791">
        <v>3.7584</v>
      </c>
      <c r="D791">
        <f t="shared" si="12"/>
        <v>3.7580999999999998</v>
      </c>
    </row>
    <row r="792" spans="1:4" x14ac:dyDescent="0.3">
      <c r="A792" s="1">
        <v>43405</v>
      </c>
      <c r="B792">
        <v>3.786</v>
      </c>
      <c r="C792">
        <v>3.7867000000000002</v>
      </c>
      <c r="D792">
        <f t="shared" si="12"/>
        <v>3.7863500000000001</v>
      </c>
    </row>
    <row r="793" spans="1:4" x14ac:dyDescent="0.3">
      <c r="A793" s="1">
        <v>43435</v>
      </c>
      <c r="B793">
        <v>3.8843999999999999</v>
      </c>
      <c r="C793">
        <v>3.8851</v>
      </c>
      <c r="D793">
        <f t="shared" si="12"/>
        <v>3.8847499999999999</v>
      </c>
    </row>
    <row r="794" spans="1:4" x14ac:dyDescent="0.3">
      <c r="A794" s="1">
        <v>43466</v>
      </c>
      <c r="B794">
        <v>3.7410999999999999</v>
      </c>
      <c r="C794">
        <v>3.7416999999999998</v>
      </c>
      <c r="D794">
        <f t="shared" si="12"/>
        <v>3.7413999999999996</v>
      </c>
    </row>
    <row r="795" spans="1:4" x14ac:dyDescent="0.3">
      <c r="A795" s="1">
        <v>43497</v>
      </c>
      <c r="B795">
        <v>3.7229999999999999</v>
      </c>
      <c r="C795">
        <v>3.7235999999999998</v>
      </c>
      <c r="D795">
        <f t="shared" si="12"/>
        <v>3.7233000000000001</v>
      </c>
    </row>
    <row r="796" spans="1:4" x14ac:dyDescent="0.3">
      <c r="A796" s="1">
        <v>43525</v>
      </c>
      <c r="B796">
        <v>3.8458999999999999</v>
      </c>
      <c r="C796">
        <v>3.8464999999999998</v>
      </c>
      <c r="D796">
        <f t="shared" si="12"/>
        <v>3.8461999999999996</v>
      </c>
    </row>
    <row r="797" spans="1:4" x14ac:dyDescent="0.3">
      <c r="A797" s="1">
        <v>43556</v>
      </c>
      <c r="B797">
        <v>3.8956</v>
      </c>
      <c r="C797">
        <v>3.8961999999999999</v>
      </c>
      <c r="D797">
        <f t="shared" si="12"/>
        <v>3.8959000000000001</v>
      </c>
    </row>
    <row r="798" spans="1:4" x14ac:dyDescent="0.3">
      <c r="A798" s="1">
        <v>43586</v>
      </c>
      <c r="B798">
        <v>4.0008999999999997</v>
      </c>
      <c r="C798">
        <v>4.0015000000000001</v>
      </c>
      <c r="D798">
        <f t="shared" si="12"/>
        <v>4.0011999999999999</v>
      </c>
    </row>
    <row r="799" spans="1:4" x14ac:dyDescent="0.3">
      <c r="A799" s="1">
        <v>43617</v>
      </c>
      <c r="B799">
        <v>3.8582000000000001</v>
      </c>
      <c r="C799">
        <v>3.8588</v>
      </c>
      <c r="D799">
        <f t="shared" si="12"/>
        <v>3.8585000000000003</v>
      </c>
    </row>
    <row r="800" spans="1:4" x14ac:dyDescent="0.3">
      <c r="A800" s="1">
        <v>43647</v>
      </c>
      <c r="B800">
        <v>3.7787000000000002</v>
      </c>
      <c r="C800">
        <v>3.7793000000000001</v>
      </c>
      <c r="D800">
        <f t="shared" si="12"/>
        <v>3.7789999999999999</v>
      </c>
    </row>
    <row r="801" spans="1:4" x14ac:dyDescent="0.3">
      <c r="A801" s="1">
        <v>43678</v>
      </c>
      <c r="B801">
        <v>4.0194000000000001</v>
      </c>
      <c r="C801">
        <v>4.0199999999999996</v>
      </c>
      <c r="D801">
        <f t="shared" si="12"/>
        <v>4.0197000000000003</v>
      </c>
    </row>
    <row r="802" spans="1:4" x14ac:dyDescent="0.3">
      <c r="A802" s="1">
        <v>43709</v>
      </c>
      <c r="B802">
        <v>4.1208999999999998</v>
      </c>
      <c r="C802">
        <v>4.1215000000000002</v>
      </c>
      <c r="D802">
        <f t="shared" si="12"/>
        <v>4.1212</v>
      </c>
    </row>
    <row r="803" spans="1:4" x14ac:dyDescent="0.3">
      <c r="A803" s="1">
        <v>43739</v>
      </c>
      <c r="B803">
        <v>4.0864000000000003</v>
      </c>
      <c r="C803">
        <v>4.0869999999999997</v>
      </c>
      <c r="D803">
        <f t="shared" si="12"/>
        <v>4.0867000000000004</v>
      </c>
    </row>
    <row r="804" spans="1:4" x14ac:dyDescent="0.3">
      <c r="A804" s="1">
        <v>43770</v>
      </c>
      <c r="B804">
        <v>4.1547000000000001</v>
      </c>
      <c r="C804">
        <v>4.1553000000000004</v>
      </c>
      <c r="D804">
        <f t="shared" si="12"/>
        <v>4.1550000000000002</v>
      </c>
    </row>
    <row r="805" spans="1:4" x14ac:dyDescent="0.3">
      <c r="A805" s="1">
        <v>43800</v>
      </c>
      <c r="B805">
        <v>4.1089000000000002</v>
      </c>
      <c r="C805">
        <v>4.1096000000000004</v>
      </c>
      <c r="D805">
        <f t="shared" si="12"/>
        <v>4.1092500000000003</v>
      </c>
    </row>
    <row r="806" spans="1:4" x14ac:dyDescent="0.3">
      <c r="A806" s="1">
        <v>43831</v>
      </c>
      <c r="B806">
        <v>4.1489000000000003</v>
      </c>
      <c r="C806">
        <v>4.1494999999999997</v>
      </c>
      <c r="D806">
        <f t="shared" si="12"/>
        <v>4.1492000000000004</v>
      </c>
    </row>
    <row r="807" spans="1:4" x14ac:dyDescent="0.3">
      <c r="A807" s="1">
        <v>43862</v>
      </c>
      <c r="B807">
        <v>4.3403999999999998</v>
      </c>
      <c r="C807">
        <v>4.3410000000000002</v>
      </c>
      <c r="D807">
        <f t="shared" si="12"/>
        <v>4.3407</v>
      </c>
    </row>
    <row r="808" spans="1:4" x14ac:dyDescent="0.3">
      <c r="A808" s="1">
        <v>43891</v>
      </c>
      <c r="B808">
        <v>4.8832000000000004</v>
      </c>
      <c r="C808">
        <v>4.8838999999999997</v>
      </c>
      <c r="D808">
        <f t="shared" si="12"/>
        <v>4.8835499999999996</v>
      </c>
    </row>
    <row r="809" spans="1:4" x14ac:dyDescent="0.3">
      <c r="A809" s="1">
        <v>43922</v>
      </c>
      <c r="B809">
        <v>5.3250000000000002</v>
      </c>
      <c r="C809">
        <v>5.3255999999999997</v>
      </c>
      <c r="D809">
        <f t="shared" si="12"/>
        <v>5.3253000000000004</v>
      </c>
    </row>
    <row r="810" spans="1:4" x14ac:dyDescent="0.3">
      <c r="A810" s="1">
        <v>43952</v>
      </c>
      <c r="B810">
        <v>5.6429</v>
      </c>
      <c r="C810">
        <v>5.6433999999999997</v>
      </c>
      <c r="D810">
        <f t="shared" si="12"/>
        <v>5.6431500000000003</v>
      </c>
    </row>
    <row r="811" spans="1:4" x14ac:dyDescent="0.3">
      <c r="A811" s="1">
        <v>43983</v>
      </c>
      <c r="B811">
        <v>5.1959999999999997</v>
      </c>
      <c r="C811">
        <v>5.1966000000000001</v>
      </c>
      <c r="D811">
        <f t="shared" si="12"/>
        <v>5.1962999999999999</v>
      </c>
    </row>
    <row r="812" spans="1:4" x14ac:dyDescent="0.3">
      <c r="A812" s="1">
        <v>44013</v>
      </c>
      <c r="B812">
        <v>5.2796000000000003</v>
      </c>
      <c r="C812">
        <v>5.2801999999999998</v>
      </c>
      <c r="D812">
        <f t="shared" si="12"/>
        <v>5.2798999999999996</v>
      </c>
    </row>
    <row r="813" spans="1:4" x14ac:dyDescent="0.3">
      <c r="A813" s="1">
        <v>44044</v>
      </c>
      <c r="B813">
        <v>5.4606000000000003</v>
      </c>
      <c r="C813">
        <v>5.4611999999999998</v>
      </c>
      <c r="D813">
        <f t="shared" si="12"/>
        <v>5.4609000000000005</v>
      </c>
    </row>
    <row r="814" spans="1:4" x14ac:dyDescent="0.3">
      <c r="A814" s="1">
        <v>44075</v>
      </c>
      <c r="B814">
        <v>5.3989000000000003</v>
      </c>
      <c r="C814">
        <v>5.3994999999999997</v>
      </c>
      <c r="D814">
        <f t="shared" si="12"/>
        <v>5.3992000000000004</v>
      </c>
    </row>
    <row r="815" spans="1:4" x14ac:dyDescent="0.3">
      <c r="A815" s="1">
        <v>44105</v>
      </c>
      <c r="B815">
        <v>5.6252000000000004</v>
      </c>
      <c r="C815">
        <v>5.6257999999999999</v>
      </c>
      <c r="D815">
        <f t="shared" si="12"/>
        <v>5.6255000000000006</v>
      </c>
    </row>
    <row r="816" spans="1:4" x14ac:dyDescent="0.3">
      <c r="A816" s="1">
        <v>44136</v>
      </c>
      <c r="B816">
        <v>5.4172000000000002</v>
      </c>
      <c r="C816">
        <v>5.4177999999999997</v>
      </c>
      <c r="D816">
        <f t="shared" si="12"/>
        <v>5.4175000000000004</v>
      </c>
    </row>
    <row r="817" spans="1:4" x14ac:dyDescent="0.3">
      <c r="A817" s="1">
        <v>44166</v>
      </c>
      <c r="B817">
        <v>5.1448999999999998</v>
      </c>
      <c r="C817">
        <v>5.1456</v>
      </c>
      <c r="D817">
        <f t="shared" si="12"/>
        <v>5.1452499999999999</v>
      </c>
    </row>
    <row r="818" spans="1:4" x14ac:dyDescent="0.3">
      <c r="A818" s="1">
        <v>44197</v>
      </c>
      <c r="B818">
        <v>5.3555999999999999</v>
      </c>
      <c r="C818">
        <v>5.3562000000000003</v>
      </c>
      <c r="D818">
        <f t="shared" si="12"/>
        <v>5.3559000000000001</v>
      </c>
    </row>
    <row r="819" spans="1:4" x14ac:dyDescent="0.3">
      <c r="A819" s="1">
        <v>44228</v>
      </c>
      <c r="B819">
        <v>5.4158999999999997</v>
      </c>
      <c r="C819">
        <v>5.4165000000000001</v>
      </c>
      <c r="D819">
        <f t="shared" si="12"/>
        <v>5.4161999999999999</v>
      </c>
    </row>
    <row r="820" spans="1:4" x14ac:dyDescent="0.3">
      <c r="A820" s="1">
        <v>44256</v>
      </c>
      <c r="B820">
        <v>5.6455000000000002</v>
      </c>
      <c r="C820">
        <v>5.6460999999999997</v>
      </c>
      <c r="D820">
        <f t="shared" si="12"/>
        <v>5.6457999999999995</v>
      </c>
    </row>
    <row r="821" spans="1:4" x14ac:dyDescent="0.3">
      <c r="A821" s="1">
        <v>44287</v>
      </c>
      <c r="B821">
        <v>5.5614999999999997</v>
      </c>
      <c r="C821">
        <v>5.5621</v>
      </c>
      <c r="D821">
        <f t="shared" si="12"/>
        <v>5.5617999999999999</v>
      </c>
    </row>
    <row r="822" spans="1:4" x14ac:dyDescent="0.3">
      <c r="A822" s="1">
        <v>44317</v>
      </c>
      <c r="B822">
        <v>5.2904</v>
      </c>
      <c r="C822">
        <v>5.2911000000000001</v>
      </c>
      <c r="D822">
        <f t="shared" si="12"/>
        <v>5.2907500000000001</v>
      </c>
    </row>
    <row r="823" spans="1:4" x14ac:dyDescent="0.3">
      <c r="A823" s="1">
        <v>44348</v>
      </c>
      <c r="B823">
        <v>5.0312999999999999</v>
      </c>
      <c r="C823">
        <v>5.0319000000000003</v>
      </c>
      <c r="D823">
        <f t="shared" si="12"/>
        <v>5.0316000000000001</v>
      </c>
    </row>
    <row r="824" spans="1:4" x14ac:dyDescent="0.3">
      <c r="A824" s="1">
        <v>44378</v>
      </c>
      <c r="B824">
        <v>5.1559999999999997</v>
      </c>
      <c r="C824">
        <v>5.1566999999999998</v>
      </c>
      <c r="D824">
        <f t="shared" si="12"/>
        <v>5.1563499999999998</v>
      </c>
    </row>
    <row r="825" spans="1:4" x14ac:dyDescent="0.3">
      <c r="A825" s="1">
        <v>44409</v>
      </c>
      <c r="B825">
        <v>5.2511000000000001</v>
      </c>
      <c r="C825">
        <v>5.2516999999999996</v>
      </c>
      <c r="D825">
        <f t="shared" si="12"/>
        <v>5.2514000000000003</v>
      </c>
    </row>
    <row r="826" spans="1:4" x14ac:dyDescent="0.3">
      <c r="A826" s="1">
        <v>44440</v>
      </c>
      <c r="B826">
        <v>5.2790999999999997</v>
      </c>
      <c r="C826">
        <v>5.2797000000000001</v>
      </c>
      <c r="D826">
        <f t="shared" si="12"/>
        <v>5.2793999999999999</v>
      </c>
    </row>
    <row r="827" spans="1:4" x14ac:dyDescent="0.3">
      <c r="A827" s="1">
        <v>44470</v>
      </c>
      <c r="B827">
        <v>5.5393999999999997</v>
      </c>
      <c r="C827">
        <v>5.54</v>
      </c>
      <c r="D827">
        <f t="shared" si="12"/>
        <v>5.5396999999999998</v>
      </c>
    </row>
    <row r="828" spans="1:4" x14ac:dyDescent="0.3">
      <c r="A828" s="1">
        <v>44501</v>
      </c>
      <c r="B828">
        <v>5.5563000000000002</v>
      </c>
      <c r="C828">
        <v>5.5568999999999997</v>
      </c>
      <c r="D828">
        <f t="shared" si="12"/>
        <v>5.5565999999999995</v>
      </c>
    </row>
    <row r="829" spans="1:4" x14ac:dyDescent="0.3">
      <c r="A829" s="1">
        <v>44531</v>
      </c>
      <c r="B829">
        <v>5.6505999999999998</v>
      </c>
      <c r="C829">
        <v>5.6513999999999998</v>
      </c>
      <c r="D829">
        <f t="shared" si="12"/>
        <v>5.6509999999999998</v>
      </c>
    </row>
    <row r="830" spans="1:4" x14ac:dyDescent="0.3">
      <c r="A830" s="1">
        <v>44562</v>
      </c>
      <c r="B830">
        <v>5.5335000000000001</v>
      </c>
      <c r="C830">
        <v>5.5340999999999996</v>
      </c>
      <c r="D830">
        <f t="shared" si="12"/>
        <v>5.5337999999999994</v>
      </c>
    </row>
    <row r="831" spans="1:4" x14ac:dyDescent="0.3">
      <c r="A831" s="1">
        <v>44593</v>
      </c>
      <c r="B831">
        <v>5.1959999999999997</v>
      </c>
      <c r="C831">
        <v>5.1966000000000001</v>
      </c>
      <c r="D831">
        <f t="shared" si="12"/>
        <v>5.1962999999999999</v>
      </c>
    </row>
    <row r="832" spans="1:4" x14ac:dyDescent="0.3">
      <c r="A832" s="1">
        <v>44621</v>
      </c>
      <c r="B832">
        <v>4.9678000000000004</v>
      </c>
      <c r="C832">
        <v>4.9683999999999999</v>
      </c>
      <c r="D832">
        <f t="shared" si="12"/>
        <v>4.9680999999999997</v>
      </c>
    </row>
    <row r="833" spans="1:4" x14ac:dyDescent="0.3">
      <c r="A833" s="1">
        <v>44652</v>
      </c>
      <c r="B833">
        <v>4.7573999999999996</v>
      </c>
      <c r="C833">
        <v>4.758</v>
      </c>
      <c r="D833">
        <f t="shared" si="12"/>
        <v>4.7576999999999998</v>
      </c>
    </row>
    <row r="834" spans="1:4" x14ac:dyDescent="0.3">
      <c r="A834" s="1">
        <v>44682</v>
      </c>
      <c r="B834">
        <v>4.9545000000000003</v>
      </c>
      <c r="C834">
        <v>4.9550999999999998</v>
      </c>
      <c r="D834">
        <f t="shared" si="12"/>
        <v>4.9548000000000005</v>
      </c>
    </row>
    <row r="835" spans="1:4" x14ac:dyDescent="0.3">
      <c r="A835" s="1">
        <v>44713</v>
      </c>
      <c r="B835">
        <v>5.0486000000000004</v>
      </c>
      <c r="C835">
        <v>5.0491999999999999</v>
      </c>
      <c r="D835">
        <f t="shared" ref="D835:D887" si="13">(B835+C835)/2</f>
        <v>5.0488999999999997</v>
      </c>
    </row>
    <row r="836" spans="1:4" x14ac:dyDescent="0.3">
      <c r="A836" s="1">
        <v>44743</v>
      </c>
      <c r="B836">
        <v>5.3674999999999997</v>
      </c>
      <c r="C836">
        <v>5.3681000000000001</v>
      </c>
      <c r="D836">
        <f t="shared" si="13"/>
        <v>5.3677999999999999</v>
      </c>
    </row>
    <row r="837" spans="1:4" x14ac:dyDescent="0.3">
      <c r="A837" s="1">
        <v>44774</v>
      </c>
      <c r="B837">
        <v>5.1426999999999996</v>
      </c>
      <c r="C837">
        <v>5.1433</v>
      </c>
      <c r="D837">
        <f t="shared" si="13"/>
        <v>5.1429999999999998</v>
      </c>
    </row>
    <row r="838" spans="1:4" x14ac:dyDescent="0.3">
      <c r="A838" s="1">
        <v>44805</v>
      </c>
      <c r="B838">
        <v>5.2363999999999997</v>
      </c>
      <c r="C838">
        <v>5.2370000000000001</v>
      </c>
      <c r="D838">
        <f t="shared" si="13"/>
        <v>5.2366999999999999</v>
      </c>
    </row>
    <row r="839" spans="1:4" x14ac:dyDescent="0.3">
      <c r="A839" s="1">
        <v>44835</v>
      </c>
      <c r="B839">
        <v>5.2496999999999998</v>
      </c>
      <c r="C839">
        <v>5.2503000000000002</v>
      </c>
      <c r="D839">
        <f t="shared" si="13"/>
        <v>5.25</v>
      </c>
    </row>
    <row r="840" spans="1:4" x14ac:dyDescent="0.3">
      <c r="A840" s="1">
        <v>44866</v>
      </c>
      <c r="B840">
        <v>5.2740999999999998</v>
      </c>
      <c r="C840">
        <v>5.2747000000000002</v>
      </c>
      <c r="D840">
        <f t="shared" si="13"/>
        <v>5.2744</v>
      </c>
    </row>
    <row r="841" spans="1:4" x14ac:dyDescent="0.3">
      <c r="A841" s="1">
        <v>44896</v>
      </c>
      <c r="B841">
        <v>5.2417999999999996</v>
      </c>
      <c r="C841">
        <v>5.2423999999999999</v>
      </c>
      <c r="D841">
        <f t="shared" si="13"/>
        <v>5.2420999999999998</v>
      </c>
    </row>
    <row r="842" spans="1:4" x14ac:dyDescent="0.3">
      <c r="A842" s="1">
        <v>44927</v>
      </c>
      <c r="B842">
        <v>5.2000999999999999</v>
      </c>
      <c r="C842">
        <v>5.2007000000000003</v>
      </c>
      <c r="D842">
        <f t="shared" si="13"/>
        <v>5.2004000000000001</v>
      </c>
    </row>
    <row r="843" spans="1:4" x14ac:dyDescent="0.3">
      <c r="A843" s="1">
        <v>44958</v>
      </c>
      <c r="B843">
        <v>5.1711</v>
      </c>
      <c r="C843">
        <v>5.1717000000000004</v>
      </c>
      <c r="D843">
        <f t="shared" si="13"/>
        <v>5.1714000000000002</v>
      </c>
    </row>
    <row r="844" spans="1:4" x14ac:dyDescent="0.3">
      <c r="A844" s="1">
        <v>44986</v>
      </c>
      <c r="B844">
        <v>5.2108999999999996</v>
      </c>
      <c r="C844">
        <v>5.2115</v>
      </c>
      <c r="D844">
        <f t="shared" si="13"/>
        <v>5.2111999999999998</v>
      </c>
    </row>
    <row r="845" spans="1:4" x14ac:dyDescent="0.3">
      <c r="A845" s="1">
        <v>45017</v>
      </c>
      <c r="B845">
        <v>5.0190999999999999</v>
      </c>
      <c r="C845">
        <v>5.0197000000000003</v>
      </c>
      <c r="D845">
        <f t="shared" si="13"/>
        <v>5.0194000000000001</v>
      </c>
    </row>
    <row r="846" spans="1:4" x14ac:dyDescent="0.3">
      <c r="A846" s="1">
        <v>45047</v>
      </c>
      <c r="B846">
        <v>4.9821999999999997</v>
      </c>
      <c r="C846">
        <v>4.9828000000000001</v>
      </c>
      <c r="D846">
        <f t="shared" si="13"/>
        <v>4.9824999999999999</v>
      </c>
    </row>
    <row r="847" spans="1:4" x14ac:dyDescent="0.3">
      <c r="A847" s="1">
        <v>45078</v>
      </c>
      <c r="B847">
        <v>4.851</v>
      </c>
      <c r="C847">
        <v>4.8516000000000004</v>
      </c>
      <c r="D847">
        <f t="shared" si="13"/>
        <v>4.8513000000000002</v>
      </c>
    </row>
    <row r="848" spans="1:4" x14ac:dyDescent="0.3">
      <c r="A848" s="1">
        <v>45108</v>
      </c>
      <c r="B848">
        <v>4.8002000000000002</v>
      </c>
      <c r="C848">
        <v>4.8007999999999997</v>
      </c>
      <c r="D848">
        <f t="shared" si="13"/>
        <v>4.8004999999999995</v>
      </c>
    </row>
    <row r="849" spans="1:4" x14ac:dyDescent="0.3">
      <c r="A849" s="1">
        <v>45139</v>
      </c>
      <c r="B849">
        <v>4.9028999999999998</v>
      </c>
      <c r="C849">
        <v>4.9035000000000002</v>
      </c>
      <c r="D849">
        <f t="shared" si="13"/>
        <v>4.9032</v>
      </c>
    </row>
    <row r="850" spans="1:4" x14ac:dyDescent="0.3">
      <c r="A850" s="1">
        <v>45170</v>
      </c>
      <c r="B850">
        <v>4.9363999999999999</v>
      </c>
      <c r="C850">
        <v>4.9370000000000003</v>
      </c>
      <c r="D850">
        <f t="shared" si="13"/>
        <v>4.9367000000000001</v>
      </c>
    </row>
    <row r="851" spans="1:4" x14ac:dyDescent="0.3">
      <c r="A851" s="1">
        <v>45200</v>
      </c>
      <c r="B851">
        <v>5.0641999999999996</v>
      </c>
      <c r="C851">
        <v>5.0648</v>
      </c>
      <c r="D851">
        <f t="shared" si="13"/>
        <v>5.0644999999999998</v>
      </c>
    </row>
    <row r="852" spans="1:4" x14ac:dyDescent="0.3">
      <c r="A852" s="1">
        <v>45231</v>
      </c>
      <c r="B852">
        <v>4.8977000000000004</v>
      </c>
      <c r="C852">
        <v>4.8982999999999999</v>
      </c>
      <c r="D852">
        <f t="shared" si="13"/>
        <v>4.8979999999999997</v>
      </c>
    </row>
    <row r="853" spans="1:4" x14ac:dyDescent="0.3">
      <c r="A853" s="1">
        <v>45261</v>
      </c>
      <c r="B853">
        <v>4.8966000000000003</v>
      </c>
      <c r="C853">
        <v>4.8971999999999998</v>
      </c>
      <c r="D853">
        <f t="shared" si="13"/>
        <v>4.8969000000000005</v>
      </c>
    </row>
    <row r="854" spans="1:4" x14ac:dyDescent="0.3">
      <c r="A854" s="1">
        <v>45292</v>
      </c>
      <c r="B854">
        <v>4.9138000000000002</v>
      </c>
      <c r="C854">
        <v>4.9143999999999997</v>
      </c>
      <c r="D854">
        <f t="shared" si="13"/>
        <v>4.9140999999999995</v>
      </c>
    </row>
    <row r="855" spans="1:4" x14ac:dyDescent="0.3">
      <c r="A855" s="1">
        <v>45323</v>
      </c>
      <c r="B855">
        <v>4.9638</v>
      </c>
      <c r="C855">
        <v>4.9644000000000004</v>
      </c>
      <c r="D855">
        <f t="shared" si="13"/>
        <v>4.9641000000000002</v>
      </c>
    </row>
    <row r="856" spans="1:4" x14ac:dyDescent="0.3">
      <c r="A856" s="1">
        <v>45352</v>
      </c>
      <c r="B856">
        <v>4.9794999999999998</v>
      </c>
      <c r="C856">
        <v>4.9801000000000002</v>
      </c>
      <c r="D856">
        <f t="shared" si="13"/>
        <v>4.9798</v>
      </c>
    </row>
    <row r="857" spans="1:4" x14ac:dyDescent="0.3">
      <c r="A857" s="1">
        <v>45383</v>
      </c>
      <c r="B857">
        <v>5.1284999999999998</v>
      </c>
      <c r="C857">
        <v>5.1291000000000002</v>
      </c>
      <c r="D857">
        <f t="shared" si="13"/>
        <v>5.1288</v>
      </c>
    </row>
    <row r="858" spans="1:4" x14ac:dyDescent="0.3">
      <c r="A858" s="1">
        <v>45413</v>
      </c>
      <c r="B858">
        <v>5.1323999999999996</v>
      </c>
      <c r="C858">
        <v>5.133</v>
      </c>
      <c r="D858">
        <f t="shared" si="13"/>
        <v>5.1326999999999998</v>
      </c>
    </row>
    <row r="859" spans="1:4" x14ac:dyDescent="0.3">
      <c r="A859" s="1">
        <v>45444</v>
      </c>
      <c r="B859">
        <v>5.3883999999999999</v>
      </c>
      <c r="C859">
        <v>5.3890000000000002</v>
      </c>
      <c r="D859">
        <f t="shared" si="13"/>
        <v>5.3887</v>
      </c>
    </row>
    <row r="860" spans="1:4" x14ac:dyDescent="0.3">
      <c r="A860" s="1">
        <v>45474</v>
      </c>
      <c r="B860">
        <v>5.5414000000000003</v>
      </c>
      <c r="C860">
        <v>5.5419999999999998</v>
      </c>
      <c r="D860">
        <f t="shared" si="13"/>
        <v>5.5417000000000005</v>
      </c>
    </row>
    <row r="861" spans="1:4" x14ac:dyDescent="0.3">
      <c r="A861" s="1">
        <v>45505</v>
      </c>
      <c r="B861">
        <v>5.5519999999999996</v>
      </c>
      <c r="C861">
        <v>5.5526</v>
      </c>
      <c r="D861">
        <f t="shared" si="13"/>
        <v>5.5522999999999998</v>
      </c>
    </row>
    <row r="862" spans="1:4" x14ac:dyDescent="0.3">
      <c r="A862" s="1">
        <v>45536</v>
      </c>
      <c r="B862">
        <v>5.5410000000000004</v>
      </c>
      <c r="C862">
        <v>5.5415999999999999</v>
      </c>
      <c r="D862">
        <f t="shared" si="13"/>
        <v>5.5412999999999997</v>
      </c>
    </row>
    <row r="863" spans="1:4" x14ac:dyDescent="0.3">
      <c r="A863" s="1">
        <v>45566</v>
      </c>
      <c r="B863">
        <v>5.6234999999999999</v>
      </c>
      <c r="C863">
        <v>5.6241000000000003</v>
      </c>
      <c r="D863">
        <f t="shared" si="13"/>
        <v>5.6238000000000001</v>
      </c>
    </row>
    <row r="864" spans="1:4" x14ac:dyDescent="0.3">
      <c r="A864" s="1">
        <v>45597</v>
      </c>
      <c r="B864">
        <v>5.8064999999999998</v>
      </c>
      <c r="C864">
        <v>5.8071000000000002</v>
      </c>
      <c r="D864">
        <f t="shared" si="13"/>
        <v>5.8068</v>
      </c>
    </row>
    <row r="865" spans="1:4" x14ac:dyDescent="0.3">
      <c r="A865" s="1">
        <v>45627</v>
      </c>
      <c r="B865">
        <v>6.0964</v>
      </c>
      <c r="C865">
        <v>6.0970000000000004</v>
      </c>
      <c r="D865">
        <f t="shared" si="13"/>
        <v>6.0967000000000002</v>
      </c>
    </row>
    <row r="866" spans="1:4" x14ac:dyDescent="0.3">
      <c r="A866" s="1">
        <v>45658</v>
      </c>
      <c r="B866">
        <v>6.0212000000000003</v>
      </c>
      <c r="C866">
        <v>6.0217999999999998</v>
      </c>
      <c r="D866">
        <f t="shared" si="13"/>
        <v>6.0214999999999996</v>
      </c>
    </row>
    <row r="867" spans="1:4" x14ac:dyDescent="0.3">
      <c r="A867" s="1">
        <v>45689</v>
      </c>
      <c r="B867">
        <v>5.7649999999999997</v>
      </c>
      <c r="C867">
        <v>5.7656000000000001</v>
      </c>
      <c r="D867">
        <f t="shared" si="13"/>
        <v>5.7652999999999999</v>
      </c>
    </row>
    <row r="868" spans="1:4" x14ac:dyDescent="0.3">
      <c r="A868" s="1">
        <v>45717</v>
      </c>
      <c r="B868">
        <v>5.7462</v>
      </c>
      <c r="C868">
        <v>5.7468000000000004</v>
      </c>
      <c r="D868">
        <f t="shared" si="13"/>
        <v>5.7465000000000002</v>
      </c>
    </row>
    <row r="869" spans="1:4" x14ac:dyDescent="0.3">
      <c r="A869" s="1">
        <v>45748</v>
      </c>
      <c r="B869">
        <v>5.7831000000000001</v>
      </c>
      <c r="C869">
        <v>5.7836999999999996</v>
      </c>
      <c r="D869">
        <f t="shared" si="13"/>
        <v>5.7834000000000003</v>
      </c>
    </row>
    <row r="870" spans="1:4" x14ac:dyDescent="0.3">
      <c r="A870" s="1">
        <v>45778</v>
      </c>
      <c r="B870">
        <v>5.6668000000000003</v>
      </c>
      <c r="C870">
        <v>5.6673999999999998</v>
      </c>
      <c r="D870">
        <f t="shared" si="13"/>
        <v>5.6670999999999996</v>
      </c>
    </row>
    <row r="871" spans="1:4" x14ac:dyDescent="0.3">
      <c r="A871" s="1">
        <v>45809</v>
      </c>
      <c r="B871">
        <v>5.5465</v>
      </c>
      <c r="C871">
        <v>5.5471000000000004</v>
      </c>
      <c r="D871">
        <f t="shared" si="13"/>
        <v>5.5468000000000002</v>
      </c>
    </row>
    <row r="872" spans="1:4" x14ac:dyDescent="0.3">
      <c r="A872" s="1">
        <v>45839</v>
      </c>
      <c r="B872">
        <v>5.5278999999999998</v>
      </c>
      <c r="C872">
        <v>5.5285000000000002</v>
      </c>
      <c r="D872">
        <f t="shared" si="13"/>
        <v>5.5282</v>
      </c>
    </row>
    <row r="873" spans="1:4" x14ac:dyDescent="0.3">
      <c r="A873" s="1">
        <v>45870</v>
      </c>
      <c r="B873">
        <v>5.4462999999999999</v>
      </c>
      <c r="C873">
        <v>5.4469000000000003</v>
      </c>
      <c r="D873">
        <f t="shared" si="13"/>
        <v>5.4466000000000001</v>
      </c>
    </row>
    <row r="874" spans="1:4" x14ac:dyDescent="0.3">
      <c r="A874" s="1">
        <v>45901</v>
      </c>
      <c r="B874">
        <v>5.3667999999999996</v>
      </c>
      <c r="C874">
        <v>5.3673999999999999</v>
      </c>
      <c r="D874">
        <f t="shared" si="13"/>
        <v>5.3670999999999998</v>
      </c>
    </row>
    <row r="875" spans="1:4" x14ac:dyDescent="0.3">
      <c r="A875" s="1">
        <v>45931</v>
      </c>
      <c r="B875">
        <v>5.3849</v>
      </c>
      <c r="C875">
        <v>5.3855000000000004</v>
      </c>
      <c r="D875">
        <f t="shared" si="13"/>
        <v>5.3852000000000002</v>
      </c>
    </row>
    <row r="876" spans="1:4" x14ac:dyDescent="0.3">
      <c r="A876" s="1">
        <v>45962</v>
      </c>
      <c r="B876">
        <v>5.3403</v>
      </c>
      <c r="C876">
        <v>5.3409000000000004</v>
      </c>
      <c r="D876">
        <f t="shared" si="13"/>
        <v>5.3406000000000002</v>
      </c>
    </row>
    <row r="877" spans="1:4" x14ac:dyDescent="0.3">
      <c r="A877" s="1">
        <v>45992</v>
      </c>
      <c r="B877">
        <v>5.4524999999999997</v>
      </c>
      <c r="C877">
        <v>5.4531000000000001</v>
      </c>
      <c r="D877">
        <f t="shared" si="13"/>
        <v>5.4527999999999999</v>
      </c>
    </row>
    <row r="878" spans="1:4" x14ac:dyDescent="0.3">
      <c r="A878" s="1">
        <v>46023</v>
      </c>
      <c r="B878">
        <v>5.3373999999999997</v>
      </c>
      <c r="C878">
        <v>5.3380000000000001</v>
      </c>
      <c r="D878">
        <f t="shared" si="13"/>
        <v>5.3376999999999999</v>
      </c>
    </row>
    <row r="879" spans="1:4" x14ac:dyDescent="0.3">
      <c r="A879" s="1">
        <v>46054</v>
      </c>
      <c r="B879">
        <v>5.2</v>
      </c>
      <c r="C879">
        <v>5.2005999999999997</v>
      </c>
      <c r="D879">
        <f t="shared" si="13"/>
        <v>5.2003000000000004</v>
      </c>
    </row>
    <row r="880" spans="1:4" x14ac:dyDescent="0.3">
      <c r="A880" s="1">
        <v>46112</v>
      </c>
      <c r="B880">
        <v>5.2309999999999999</v>
      </c>
      <c r="C880">
        <v>5.2316000000000003</v>
      </c>
      <c r="D880">
        <f t="shared" si="13"/>
        <v>5.2313000000000001</v>
      </c>
    </row>
    <row r="881" spans="1:4" x14ac:dyDescent="0.3">
      <c r="A881" s="1">
        <v>46126</v>
      </c>
      <c r="B881">
        <v>5.0324999999999998</v>
      </c>
      <c r="C881">
        <v>5.0331000000000001</v>
      </c>
      <c r="D881">
        <f t="shared" si="13"/>
        <v>5.0327999999999999</v>
      </c>
    </row>
    <row r="882" spans="1:4" x14ac:dyDescent="0.3">
      <c r="A882" s="1">
        <v>46156</v>
      </c>
      <c r="B882">
        <v>4.9831000000000003</v>
      </c>
      <c r="C882">
        <v>4.9836999999999998</v>
      </c>
      <c r="D882">
        <f t="shared" si="13"/>
        <v>4.9833999999999996</v>
      </c>
    </row>
    <row r="883" spans="1:4" x14ac:dyDescent="0.3">
      <c r="A883" s="1">
        <v>46187</v>
      </c>
      <c r="B883">
        <v>5.1269999999999998</v>
      </c>
      <c r="C883">
        <v>5.1276000000000002</v>
      </c>
      <c r="D883">
        <f t="shared" si="13"/>
        <v>5.1273</v>
      </c>
    </row>
    <row r="884" spans="1:4" x14ac:dyDescent="0.3">
      <c r="A884" s="1">
        <v>46217</v>
      </c>
      <c r="B884">
        <v>5.1132999999999997</v>
      </c>
      <c r="C884">
        <v>5.1139000000000001</v>
      </c>
      <c r="D884">
        <f t="shared" si="13"/>
        <v>5.1135999999999999</v>
      </c>
    </row>
    <row r="885" spans="1:4" x14ac:dyDescent="0.3">
      <c r="A885" s="1">
        <v>46248</v>
      </c>
      <c r="B885">
        <v>5.1525999999999996</v>
      </c>
      <c r="C885">
        <v>5.1532</v>
      </c>
      <c r="D885">
        <f t="shared" si="13"/>
        <v>5.1528999999999998</v>
      </c>
    </row>
    <row r="886" spans="1:4" x14ac:dyDescent="0.3">
      <c r="A886" s="1">
        <v>46279</v>
      </c>
      <c r="B886">
        <v>5.1440999999999999</v>
      </c>
      <c r="C886">
        <v>5.1447000000000003</v>
      </c>
      <c r="D886">
        <f t="shared" si="13"/>
        <v>5.1444000000000001</v>
      </c>
    </row>
    <row r="887" spans="1:4" x14ac:dyDescent="0.3">
      <c r="A887" s="1">
        <v>46309</v>
      </c>
      <c r="B887">
        <v>4.9859</v>
      </c>
      <c r="C887">
        <v>4.9852999999999996</v>
      </c>
      <c r="D887">
        <f t="shared" si="13"/>
        <v>4.9855999999999998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F1053"/>
  <sheetViews>
    <sheetView workbookViewId="0">
      <pane xSplit="1" ySplit="1" topLeftCell="S1037" activePane="bottomRight" state="frozen"/>
      <selection activeCell="D374" sqref="D374"/>
      <selection pane="topRight" activeCell="D374" sqref="D374"/>
      <selection pane="bottomLeft" activeCell="D374" sqref="D374"/>
      <selection pane="bottomRight" activeCell="Z1055" sqref="Z1055"/>
    </sheetView>
  </sheetViews>
  <sheetFormatPr defaultRowHeight="14.4" x14ac:dyDescent="0.3"/>
  <cols>
    <col min="2" max="30" width="15.88671875" customWidth="1"/>
    <col min="32" max="32" width="9.109375" style="14"/>
  </cols>
  <sheetData>
    <row r="1" spans="1:32" s="3" customFormat="1" ht="86.4" x14ac:dyDescent="0.3">
      <c r="A1" s="3" t="s">
        <v>0</v>
      </c>
      <c r="B1" s="3" t="s">
        <v>1</v>
      </c>
      <c r="C1" s="4" t="s">
        <v>29</v>
      </c>
      <c r="D1" s="4" t="s">
        <v>7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13</v>
      </c>
      <c r="K1" s="4" t="s">
        <v>29</v>
      </c>
      <c r="L1" s="4" t="s">
        <v>7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13</v>
      </c>
      <c r="S1" s="4" t="s">
        <v>29</v>
      </c>
      <c r="T1" s="4" t="s">
        <v>7</v>
      </c>
      <c r="U1" s="4" t="s">
        <v>30</v>
      </c>
      <c r="V1" s="4" t="s">
        <v>31</v>
      </c>
      <c r="W1" s="4" t="s">
        <v>32</v>
      </c>
      <c r="X1" s="4" t="s">
        <v>33</v>
      </c>
      <c r="Y1" s="4" t="s">
        <v>34</v>
      </c>
      <c r="Z1" s="4" t="s">
        <v>13</v>
      </c>
      <c r="AA1" s="3" t="s">
        <v>2</v>
      </c>
      <c r="AB1" s="3" t="s">
        <v>3</v>
      </c>
      <c r="AC1" s="3" t="s">
        <v>4</v>
      </c>
      <c r="AD1" s="3" t="s">
        <v>5</v>
      </c>
      <c r="AF1" s="16"/>
    </row>
    <row r="2" spans="1:32" x14ac:dyDescent="0.3">
      <c r="A2" s="1">
        <v>14277</v>
      </c>
      <c r="B2" s="6">
        <v>-1.52E-2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t="s">
        <v>6</v>
      </c>
      <c r="AB2" t="s">
        <v>6</v>
      </c>
      <c r="AC2" t="s">
        <v>6</v>
      </c>
      <c r="AD2" t="s">
        <v>6</v>
      </c>
    </row>
    <row r="3" spans="1:32" x14ac:dyDescent="0.3">
      <c r="A3" s="1">
        <v>14305</v>
      </c>
      <c r="B3" s="6">
        <v>2.4799999999999999E-2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t="s">
        <v>6</v>
      </c>
      <c r="AB3" t="s">
        <v>6</v>
      </c>
      <c r="AC3" t="s">
        <v>6</v>
      </c>
      <c r="AD3" t="s">
        <v>6</v>
      </c>
    </row>
    <row r="4" spans="1:32" x14ac:dyDescent="0.3">
      <c r="A4" s="1">
        <v>14336</v>
      </c>
      <c r="B4" s="6">
        <v>1.8100000000000002E-2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6"/>
      <c r="T4" s="6"/>
      <c r="U4" s="6"/>
      <c r="V4" s="6"/>
      <c r="W4" s="6"/>
      <c r="X4" s="6"/>
      <c r="Y4" s="6"/>
      <c r="Z4" s="6"/>
      <c r="AA4" t="s">
        <v>6</v>
      </c>
      <c r="AB4" t="s">
        <v>6</v>
      </c>
      <c r="AC4" t="s">
        <v>6</v>
      </c>
      <c r="AD4" t="s">
        <v>6</v>
      </c>
    </row>
    <row r="5" spans="1:32" x14ac:dyDescent="0.3">
      <c r="A5" s="1">
        <v>14366</v>
      </c>
      <c r="B5" s="6">
        <v>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6"/>
      <c r="T5" s="6"/>
      <c r="U5" s="6"/>
      <c r="V5" s="6"/>
      <c r="W5" s="6"/>
      <c r="X5" s="6"/>
      <c r="Y5" s="6"/>
      <c r="Z5" s="6"/>
      <c r="AA5" t="s">
        <v>6</v>
      </c>
      <c r="AB5" t="s">
        <v>6</v>
      </c>
      <c r="AC5" t="s">
        <v>6</v>
      </c>
      <c r="AD5" t="s">
        <v>6</v>
      </c>
    </row>
    <row r="6" spans="1:32" x14ac:dyDescent="0.3">
      <c r="A6" s="1">
        <v>14397</v>
      </c>
      <c r="B6" s="6">
        <v>-3.0000000000000001E-3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6"/>
      <c r="T6" s="6"/>
      <c r="U6" s="6"/>
      <c r="V6" s="6"/>
      <c r="W6" s="6"/>
      <c r="X6" s="6"/>
      <c r="Y6" s="6"/>
      <c r="Z6" s="6"/>
      <c r="AA6" t="s">
        <v>6</v>
      </c>
      <c r="AB6" t="s">
        <v>6</v>
      </c>
      <c r="AC6" t="s">
        <v>6</v>
      </c>
      <c r="AD6" t="s">
        <v>6</v>
      </c>
    </row>
    <row r="7" spans="1:32" x14ac:dyDescent="0.3">
      <c r="A7" s="1">
        <v>14427</v>
      </c>
      <c r="B7" s="6">
        <v>-8.8999999999999999E-3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6"/>
      <c r="T7" s="6"/>
      <c r="U7" s="6"/>
      <c r="V7" s="6"/>
      <c r="W7" s="6"/>
      <c r="X7" s="6"/>
      <c r="Y7" s="6"/>
      <c r="Z7" s="6"/>
      <c r="AA7" t="s">
        <v>6</v>
      </c>
      <c r="AB7" t="s">
        <v>6</v>
      </c>
      <c r="AC7" t="s">
        <v>6</v>
      </c>
      <c r="AD7" t="s">
        <v>6</v>
      </c>
    </row>
    <row r="8" spans="1:32" x14ac:dyDescent="0.3">
      <c r="A8" s="1">
        <v>14458</v>
      </c>
      <c r="B8" s="6">
        <v>6.9999999999999993E-3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6"/>
      <c r="T8" s="6"/>
      <c r="U8" s="6"/>
      <c r="V8" s="6"/>
      <c r="W8" s="6"/>
      <c r="X8" s="6"/>
      <c r="Y8" s="6"/>
      <c r="Z8" s="6"/>
      <c r="AA8" t="s">
        <v>6</v>
      </c>
      <c r="AB8" t="s">
        <v>6</v>
      </c>
      <c r="AC8" t="s">
        <v>6</v>
      </c>
      <c r="AD8" t="s">
        <v>6</v>
      </c>
    </row>
    <row r="9" spans="1:32" x14ac:dyDescent="0.3">
      <c r="A9" s="1">
        <v>14489</v>
      </c>
      <c r="B9" s="6">
        <v>-9.8999999999999991E-3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6"/>
      <c r="T9" s="6"/>
      <c r="U9" s="6"/>
      <c r="V9" s="6"/>
      <c r="W9" s="6"/>
      <c r="X9" s="6"/>
      <c r="Y9" s="6"/>
      <c r="Z9" s="6"/>
      <c r="AA9" t="s">
        <v>6</v>
      </c>
      <c r="AB9" t="s">
        <v>6</v>
      </c>
      <c r="AC9" t="s">
        <v>6</v>
      </c>
      <c r="AD9" t="s">
        <v>6</v>
      </c>
    </row>
    <row r="10" spans="1:32" x14ac:dyDescent="0.3">
      <c r="A10" s="1">
        <v>14519</v>
      </c>
      <c r="B10" s="6">
        <v>1.3100000000000001E-2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6"/>
      <c r="T10" s="6"/>
      <c r="U10" s="6"/>
      <c r="V10" s="6"/>
      <c r="W10" s="6"/>
      <c r="X10" s="6"/>
      <c r="Y10" s="6"/>
      <c r="Z10" s="6"/>
      <c r="AA10" t="s">
        <v>6</v>
      </c>
      <c r="AB10" t="s">
        <v>6</v>
      </c>
      <c r="AC10" t="s">
        <v>6</v>
      </c>
      <c r="AD10" t="s">
        <v>6</v>
      </c>
    </row>
    <row r="11" spans="1:32" x14ac:dyDescent="0.3">
      <c r="A11" s="1">
        <v>14550</v>
      </c>
      <c r="B11" s="6">
        <v>3.0000000000000001E-3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6"/>
      <c r="T11" s="6"/>
      <c r="U11" s="6"/>
      <c r="V11" s="6"/>
      <c r="W11" s="6"/>
      <c r="X11" s="6"/>
      <c r="Y11" s="6"/>
      <c r="Z11" s="6"/>
      <c r="AA11" t="s">
        <v>6</v>
      </c>
      <c r="AB11" t="s">
        <v>6</v>
      </c>
      <c r="AC11" t="s">
        <v>6</v>
      </c>
      <c r="AD11" t="s">
        <v>6</v>
      </c>
    </row>
    <row r="12" spans="1:32" x14ac:dyDescent="0.3">
      <c r="A12" s="1">
        <v>14580</v>
      </c>
      <c r="B12" s="6">
        <v>-1.38E-2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6"/>
      <c r="T12" s="6"/>
      <c r="U12" s="6"/>
      <c r="V12" s="6"/>
      <c r="W12" s="6"/>
      <c r="X12" s="6"/>
      <c r="Y12" s="6"/>
      <c r="Z12" s="6"/>
      <c r="AA12" t="s">
        <v>6</v>
      </c>
      <c r="AB12" t="s">
        <v>6</v>
      </c>
      <c r="AC12" t="s">
        <v>6</v>
      </c>
      <c r="AD12" t="s">
        <v>6</v>
      </c>
    </row>
    <row r="13" spans="1:32" x14ac:dyDescent="0.3">
      <c r="A13" s="1">
        <v>14611</v>
      </c>
      <c r="B13" s="6">
        <v>4.8099999999999997E-2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6"/>
      <c r="T13" s="6"/>
      <c r="U13" s="6"/>
      <c r="V13" s="6"/>
      <c r="W13" s="6"/>
      <c r="X13" s="6"/>
      <c r="Y13" s="6"/>
      <c r="Z13" s="6"/>
      <c r="AA13" t="s">
        <v>6</v>
      </c>
      <c r="AB13" t="s">
        <v>6</v>
      </c>
      <c r="AC13" t="s">
        <v>6</v>
      </c>
      <c r="AD13" t="s">
        <v>6</v>
      </c>
    </row>
    <row r="14" spans="1:32" x14ac:dyDescent="0.3">
      <c r="A14" s="1">
        <v>14642</v>
      </c>
      <c r="B14" s="6">
        <v>-6.7000000000000002E-3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6"/>
      <c r="T14" s="6"/>
      <c r="U14" s="6"/>
      <c r="V14" s="6"/>
      <c r="W14" s="6"/>
      <c r="X14" s="6"/>
      <c r="Y14" s="6"/>
      <c r="Z14" s="6"/>
      <c r="AA14" t="s">
        <v>6</v>
      </c>
      <c r="AB14" t="s">
        <v>6</v>
      </c>
      <c r="AC14" t="s">
        <v>6</v>
      </c>
      <c r="AD14" t="s">
        <v>6</v>
      </c>
    </row>
    <row r="15" spans="1:32" x14ac:dyDescent="0.3">
      <c r="A15" s="1">
        <v>14671</v>
      </c>
      <c r="B15" s="6">
        <v>1.7299999999999999E-2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6"/>
      <c r="T15" s="6"/>
      <c r="U15" s="6"/>
      <c r="V15" s="6"/>
      <c r="W15" s="6"/>
      <c r="X15" s="6"/>
      <c r="Y15" s="6"/>
      <c r="Z15" s="6"/>
      <c r="AA15" t="s">
        <v>6</v>
      </c>
      <c r="AB15" t="s">
        <v>6</v>
      </c>
      <c r="AC15" t="s">
        <v>6</v>
      </c>
      <c r="AD15" t="s">
        <v>6</v>
      </c>
    </row>
    <row r="16" spans="1:32" x14ac:dyDescent="0.3">
      <c r="A16" s="1">
        <v>14702</v>
      </c>
      <c r="B16" s="6">
        <v>-8.9999999999999998E-4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6"/>
      <c r="T16" s="6"/>
      <c r="U16" s="6"/>
      <c r="V16" s="6"/>
      <c r="W16" s="6"/>
      <c r="X16" s="6"/>
      <c r="Y16" s="6"/>
      <c r="Z16" s="6"/>
      <c r="AA16" t="s">
        <v>6</v>
      </c>
      <c r="AB16" t="s">
        <v>6</v>
      </c>
      <c r="AC16" t="s">
        <v>6</v>
      </c>
      <c r="AD16" t="s">
        <v>6</v>
      </c>
    </row>
    <row r="17" spans="1:30" x14ac:dyDescent="0.3">
      <c r="A17" s="1">
        <v>14732</v>
      </c>
      <c r="B17" s="6">
        <v>2.8000000000000004E-3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6"/>
      <c r="T17" s="6"/>
      <c r="U17" s="6"/>
      <c r="V17" s="6"/>
      <c r="W17" s="6"/>
      <c r="X17" s="6"/>
      <c r="Y17" s="6"/>
      <c r="Z17" s="6"/>
      <c r="AA17" t="s">
        <v>6</v>
      </c>
      <c r="AB17" t="s">
        <v>6</v>
      </c>
      <c r="AC17" t="s">
        <v>6</v>
      </c>
      <c r="AD17" t="s">
        <v>6</v>
      </c>
    </row>
    <row r="18" spans="1:30" x14ac:dyDescent="0.3">
      <c r="A18" s="1">
        <v>14763</v>
      </c>
      <c r="B18" s="6">
        <v>1.04E-2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6"/>
      <c r="T18" s="6"/>
      <c r="U18" s="6"/>
      <c r="V18" s="6"/>
      <c r="W18" s="6"/>
      <c r="X18" s="6"/>
      <c r="Y18" s="6"/>
      <c r="Z18" s="6"/>
      <c r="AA18" t="s">
        <v>6</v>
      </c>
      <c r="AB18" t="s">
        <v>6</v>
      </c>
      <c r="AC18" t="s">
        <v>6</v>
      </c>
      <c r="AD18" t="s">
        <v>6</v>
      </c>
    </row>
    <row r="19" spans="1:30" x14ac:dyDescent="0.3">
      <c r="A19" s="1">
        <v>14793</v>
      </c>
      <c r="B19" s="6">
        <v>-5.6000000000000008E-3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6"/>
      <c r="T19" s="6"/>
      <c r="U19" s="6"/>
      <c r="V19" s="6"/>
      <c r="W19" s="6"/>
      <c r="X19" s="6"/>
      <c r="Y19" s="6"/>
      <c r="Z19" s="6"/>
      <c r="AA19" t="s">
        <v>6</v>
      </c>
      <c r="AB19" t="s">
        <v>6</v>
      </c>
      <c r="AC19" t="s">
        <v>6</v>
      </c>
      <c r="AD19" t="s">
        <v>6</v>
      </c>
    </row>
    <row r="20" spans="1:30" x14ac:dyDescent="0.3">
      <c r="A20" s="1">
        <v>14824</v>
      </c>
      <c r="B20" s="6">
        <v>2.8000000000000004E-3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6"/>
      <c r="T20" s="6"/>
      <c r="U20" s="6"/>
      <c r="V20" s="6"/>
      <c r="W20" s="6"/>
      <c r="X20" s="6"/>
      <c r="Y20" s="6"/>
      <c r="Z20" s="6"/>
      <c r="AA20" t="s">
        <v>6</v>
      </c>
      <c r="AB20" t="s">
        <v>6</v>
      </c>
      <c r="AC20" t="s">
        <v>6</v>
      </c>
      <c r="AD20" t="s">
        <v>6</v>
      </c>
    </row>
    <row r="21" spans="1:30" x14ac:dyDescent="0.3">
      <c r="A21" s="1">
        <v>14855</v>
      </c>
      <c r="B21" s="6">
        <v>8.9999999999999998E-4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6"/>
      <c r="T21" s="6"/>
      <c r="U21" s="6"/>
      <c r="V21" s="6"/>
      <c r="W21" s="6"/>
      <c r="X21" s="6"/>
      <c r="Y21" s="6"/>
      <c r="Z21" s="6"/>
      <c r="AA21" t="s">
        <v>6</v>
      </c>
      <c r="AB21" t="s">
        <v>6</v>
      </c>
      <c r="AC21" t="s">
        <v>6</v>
      </c>
      <c r="AD21" t="s">
        <v>6</v>
      </c>
    </row>
    <row r="22" spans="1:30" x14ac:dyDescent="0.3">
      <c r="A22" s="1">
        <v>14885</v>
      </c>
      <c r="B22" s="6">
        <v>1.5900000000000001E-2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6"/>
      <c r="T22" s="6"/>
      <c r="U22" s="6"/>
      <c r="V22" s="6"/>
      <c r="W22" s="6"/>
      <c r="X22" s="6"/>
      <c r="Y22" s="6"/>
      <c r="Z22" s="6"/>
      <c r="AA22" t="s">
        <v>6</v>
      </c>
      <c r="AB22" t="s">
        <v>6</v>
      </c>
      <c r="AC22" t="s">
        <v>6</v>
      </c>
      <c r="AD22" t="s">
        <v>6</v>
      </c>
    </row>
    <row r="23" spans="1:30" x14ac:dyDescent="0.3">
      <c r="A23" s="1">
        <v>14916</v>
      </c>
      <c r="B23" s="6">
        <v>2.3E-2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6"/>
      <c r="T23" s="6"/>
      <c r="U23" s="6"/>
      <c r="V23" s="6"/>
      <c r="W23" s="6"/>
      <c r="X23" s="6"/>
      <c r="Y23" s="6"/>
      <c r="Z23" s="6"/>
      <c r="AA23" t="s">
        <v>6</v>
      </c>
      <c r="AB23" t="s">
        <v>6</v>
      </c>
      <c r="AC23" t="s">
        <v>6</v>
      </c>
      <c r="AD23" t="s">
        <v>6</v>
      </c>
    </row>
    <row r="24" spans="1:30" x14ac:dyDescent="0.3">
      <c r="A24" s="1">
        <v>14946</v>
      </c>
      <c r="B24" s="6">
        <v>-1.7100000000000001E-2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6"/>
      <c r="T24" s="6"/>
      <c r="U24" s="6"/>
      <c r="V24" s="6"/>
      <c r="W24" s="6"/>
      <c r="X24" s="6"/>
      <c r="Y24" s="6"/>
      <c r="Z24" s="6"/>
      <c r="AA24" t="s">
        <v>6</v>
      </c>
      <c r="AB24" t="s">
        <v>6</v>
      </c>
      <c r="AC24" t="s">
        <v>6</v>
      </c>
      <c r="AD24" t="s">
        <v>6</v>
      </c>
    </row>
    <row r="25" spans="1:30" x14ac:dyDescent="0.3">
      <c r="A25" s="1">
        <v>14977</v>
      </c>
      <c r="B25" s="6">
        <v>2.6600000000000002E-2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6"/>
      <c r="T25" s="6"/>
      <c r="U25" s="6"/>
      <c r="V25" s="6"/>
      <c r="W25" s="6"/>
      <c r="X25" s="6"/>
      <c r="Y25" s="6"/>
      <c r="Z25" s="6"/>
      <c r="AA25" t="s">
        <v>6</v>
      </c>
      <c r="AB25" t="s">
        <v>6</v>
      </c>
      <c r="AC25" t="s">
        <v>6</v>
      </c>
      <c r="AD25" t="s">
        <v>6</v>
      </c>
    </row>
    <row r="26" spans="1:30" x14ac:dyDescent="0.3">
      <c r="A26" s="1">
        <v>15008</v>
      </c>
      <c r="B26" s="6">
        <v>4.2900000000000001E-2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6"/>
      <c r="T26" s="6"/>
      <c r="U26" s="6"/>
      <c r="V26" s="6"/>
      <c r="W26" s="6"/>
      <c r="X26" s="6"/>
      <c r="Y26" s="6"/>
      <c r="Z26" s="6"/>
      <c r="AA26" t="s">
        <v>6</v>
      </c>
      <c r="AB26" t="s">
        <v>6</v>
      </c>
      <c r="AC26" t="s">
        <v>6</v>
      </c>
      <c r="AD26" t="s">
        <v>6</v>
      </c>
    </row>
    <row r="27" spans="1:30" x14ac:dyDescent="0.3">
      <c r="A27" s="1">
        <v>15036</v>
      </c>
      <c r="B27" s="6">
        <v>-3.3399999999999999E-2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6"/>
      <c r="T27" s="6"/>
      <c r="U27" s="6"/>
      <c r="V27" s="6"/>
      <c r="W27" s="6"/>
      <c r="X27" s="6"/>
      <c r="Y27" s="6"/>
      <c r="Z27" s="6"/>
      <c r="AA27" t="s">
        <v>6</v>
      </c>
      <c r="AB27" t="s">
        <v>6</v>
      </c>
      <c r="AC27" t="s">
        <v>6</v>
      </c>
      <c r="AD27" t="s">
        <v>6</v>
      </c>
    </row>
    <row r="28" spans="1:30" x14ac:dyDescent="0.3">
      <c r="A28" s="1">
        <v>15067</v>
      </c>
      <c r="B28" s="6">
        <v>1.24E-2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6"/>
      <c r="T28" s="6"/>
      <c r="U28" s="6"/>
      <c r="V28" s="6"/>
      <c r="W28" s="6"/>
      <c r="X28" s="6"/>
      <c r="Y28" s="6"/>
      <c r="Z28" s="6"/>
      <c r="AA28" t="s">
        <v>6</v>
      </c>
      <c r="AB28" t="s">
        <v>6</v>
      </c>
      <c r="AC28" t="s">
        <v>6</v>
      </c>
      <c r="AD28" t="s">
        <v>6</v>
      </c>
    </row>
    <row r="29" spans="1:30" x14ac:dyDescent="0.3">
      <c r="A29" s="1">
        <v>15097</v>
      </c>
      <c r="B29" s="6">
        <v>3.7599999999999995E-2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6"/>
      <c r="T29" s="6"/>
      <c r="U29" s="6"/>
      <c r="V29" s="6"/>
      <c r="W29" s="6"/>
      <c r="X29" s="6"/>
      <c r="Y29" s="6"/>
      <c r="Z29" s="6"/>
      <c r="AA29" t="s">
        <v>6</v>
      </c>
      <c r="AB29" t="s">
        <v>6</v>
      </c>
      <c r="AC29" t="s">
        <v>6</v>
      </c>
      <c r="AD29" t="s">
        <v>6</v>
      </c>
    </row>
    <row r="30" spans="1:30" x14ac:dyDescent="0.3">
      <c r="A30" s="1">
        <v>15128</v>
      </c>
      <c r="B30" s="6">
        <v>2.53E-2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6"/>
      <c r="T30" s="6"/>
      <c r="U30" s="6"/>
      <c r="V30" s="6"/>
      <c r="W30" s="6"/>
      <c r="X30" s="6"/>
      <c r="Y30" s="6"/>
      <c r="Z30" s="6"/>
      <c r="AA30" t="s">
        <v>6</v>
      </c>
      <c r="AB30" t="s">
        <v>6</v>
      </c>
      <c r="AC30" t="s">
        <v>6</v>
      </c>
      <c r="AD30" t="s">
        <v>6</v>
      </c>
    </row>
    <row r="31" spans="1:30" x14ac:dyDescent="0.3">
      <c r="A31" s="1">
        <v>15158</v>
      </c>
      <c r="B31" s="6">
        <v>-1.5600000000000001E-2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6"/>
      <c r="T31" s="6"/>
      <c r="U31" s="6"/>
      <c r="V31" s="6"/>
      <c r="W31" s="6"/>
      <c r="X31" s="6"/>
      <c r="Y31" s="6"/>
      <c r="Z31" s="6"/>
      <c r="AA31" t="s">
        <v>6</v>
      </c>
      <c r="AB31" t="s">
        <v>6</v>
      </c>
      <c r="AC31" t="s">
        <v>6</v>
      </c>
      <c r="AD31" t="s">
        <v>6</v>
      </c>
    </row>
    <row r="32" spans="1:30" x14ac:dyDescent="0.3">
      <c r="A32" s="1">
        <v>15189</v>
      </c>
      <c r="B32" s="6">
        <v>1.34E-2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6"/>
      <c r="T32" s="6"/>
      <c r="U32" s="6"/>
      <c r="V32" s="6"/>
      <c r="W32" s="6"/>
      <c r="X32" s="6"/>
      <c r="Y32" s="6"/>
      <c r="Z32" s="6"/>
      <c r="AA32" t="s">
        <v>6</v>
      </c>
      <c r="AB32" t="s">
        <v>6</v>
      </c>
      <c r="AC32" t="s">
        <v>6</v>
      </c>
      <c r="AD32" t="s">
        <v>6</v>
      </c>
    </row>
    <row r="33" spans="1:30" x14ac:dyDescent="0.3">
      <c r="A33" s="1">
        <v>15220</v>
      </c>
      <c r="B33" s="6">
        <v>8.199999999999999E-3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6"/>
      <c r="T33" s="6"/>
      <c r="U33" s="6"/>
      <c r="V33" s="6"/>
      <c r="W33" s="6"/>
      <c r="X33" s="6"/>
      <c r="Y33" s="6"/>
      <c r="Z33" s="6"/>
      <c r="AA33" t="s">
        <v>6</v>
      </c>
      <c r="AB33" t="s">
        <v>6</v>
      </c>
      <c r="AC33" t="s">
        <v>6</v>
      </c>
      <c r="AD33" t="s">
        <v>6</v>
      </c>
    </row>
    <row r="34" spans="1:30" x14ac:dyDescent="0.3">
      <c r="A34" s="1">
        <v>15250</v>
      </c>
      <c r="B34" s="6">
        <v>-1.3899999999999999E-2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6"/>
      <c r="T34" s="6"/>
      <c r="U34" s="6"/>
      <c r="V34" s="6"/>
      <c r="W34" s="6"/>
      <c r="X34" s="6"/>
      <c r="Y34" s="6"/>
      <c r="Z34" s="6"/>
      <c r="AA34" t="s">
        <v>6</v>
      </c>
      <c r="AB34" t="s">
        <v>6</v>
      </c>
      <c r="AC34" t="s">
        <v>6</v>
      </c>
      <c r="AD34" t="s">
        <v>6</v>
      </c>
    </row>
    <row r="35" spans="1:30" x14ac:dyDescent="0.3">
      <c r="A35" s="1">
        <v>15281</v>
      </c>
      <c r="B35" s="6">
        <v>1.9900000000000001E-2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6"/>
      <c r="T35" s="6"/>
      <c r="U35" s="6"/>
      <c r="V35" s="6"/>
      <c r="W35" s="6"/>
      <c r="X35" s="6"/>
      <c r="Y35" s="6"/>
      <c r="Z35" s="6"/>
      <c r="AA35" t="s">
        <v>6</v>
      </c>
      <c r="AB35" t="s">
        <v>6</v>
      </c>
      <c r="AC35" t="s">
        <v>6</v>
      </c>
      <c r="AD35" t="s">
        <v>6</v>
      </c>
    </row>
    <row r="36" spans="1:30" x14ac:dyDescent="0.3">
      <c r="A36" s="1">
        <v>15311</v>
      </c>
      <c r="B36" s="6">
        <v>-1.3000000000000001E-2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6"/>
      <c r="T36" s="6"/>
      <c r="U36" s="6"/>
      <c r="V36" s="6"/>
      <c r="W36" s="6"/>
      <c r="X36" s="6"/>
      <c r="Y36" s="6"/>
      <c r="Z36" s="6"/>
      <c r="AA36" t="s">
        <v>6</v>
      </c>
      <c r="AB36" t="s">
        <v>6</v>
      </c>
      <c r="AC36" t="s">
        <v>6</v>
      </c>
      <c r="AD36" t="s">
        <v>6</v>
      </c>
    </row>
    <row r="37" spans="1:30" x14ac:dyDescent="0.3">
      <c r="A37" s="1">
        <v>15342</v>
      </c>
      <c r="B37" s="6">
        <v>-9.1000000000000004E-3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6"/>
      <c r="T37" s="6"/>
      <c r="U37" s="6"/>
      <c r="V37" s="6"/>
      <c r="W37" s="6"/>
      <c r="X37" s="6"/>
      <c r="Y37" s="6"/>
      <c r="Z37" s="6"/>
      <c r="AA37" t="s">
        <v>6</v>
      </c>
      <c r="AB37" t="s">
        <v>6</v>
      </c>
      <c r="AC37" t="s">
        <v>6</v>
      </c>
      <c r="AD37" t="s">
        <v>6</v>
      </c>
    </row>
    <row r="38" spans="1:30" x14ac:dyDescent="0.3">
      <c r="A38" s="1">
        <v>15373</v>
      </c>
      <c r="B38" s="6">
        <v>5.0000000000000001E-3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6"/>
      <c r="T38" s="6"/>
      <c r="U38" s="6"/>
      <c r="V38" s="6"/>
      <c r="W38" s="6"/>
      <c r="X38" s="6"/>
      <c r="Y38" s="6"/>
      <c r="Z38" s="6"/>
      <c r="AA38" t="s">
        <v>6</v>
      </c>
      <c r="AB38" t="s">
        <v>6</v>
      </c>
      <c r="AC38" t="s">
        <v>6</v>
      </c>
      <c r="AD38" t="s">
        <v>6</v>
      </c>
    </row>
    <row r="39" spans="1:30" x14ac:dyDescent="0.3">
      <c r="A39" s="1">
        <v>15401</v>
      </c>
      <c r="B39" s="6">
        <v>-1.7000000000000001E-3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6"/>
      <c r="T39" s="6"/>
      <c r="U39" s="6"/>
      <c r="V39" s="6"/>
      <c r="W39" s="6"/>
      <c r="X39" s="6"/>
      <c r="Y39" s="6"/>
      <c r="Z39" s="6"/>
      <c r="AA39" t="s">
        <v>6</v>
      </c>
      <c r="AB39" t="s">
        <v>6</v>
      </c>
      <c r="AC39" t="s">
        <v>6</v>
      </c>
      <c r="AD39" t="s">
        <v>6</v>
      </c>
    </row>
    <row r="40" spans="1:30" x14ac:dyDescent="0.3">
      <c r="A40" s="1">
        <v>15432</v>
      </c>
      <c r="B40" s="6">
        <v>4.8099999999999997E-2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6"/>
      <c r="T40" s="6"/>
      <c r="U40" s="6"/>
      <c r="V40" s="6"/>
      <c r="W40" s="6"/>
      <c r="X40" s="6"/>
      <c r="Y40" s="6"/>
      <c r="Z40" s="6"/>
      <c r="AA40" t="s">
        <v>6</v>
      </c>
      <c r="AB40" t="s">
        <v>6</v>
      </c>
      <c r="AC40" t="s">
        <v>6</v>
      </c>
      <c r="AD40" t="s">
        <v>6</v>
      </c>
    </row>
    <row r="41" spans="1:30" x14ac:dyDescent="0.3">
      <c r="A41" s="1">
        <v>15462</v>
      </c>
      <c r="B41" s="6">
        <v>1.9E-2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6"/>
      <c r="T41" s="6"/>
      <c r="U41" s="6"/>
      <c r="V41" s="6"/>
      <c r="W41" s="6"/>
      <c r="X41" s="6"/>
      <c r="Y41" s="6"/>
      <c r="Z41" s="6"/>
      <c r="AA41" t="s">
        <v>6</v>
      </c>
      <c r="AB41" t="s">
        <v>6</v>
      </c>
      <c r="AC41" t="s">
        <v>6</v>
      </c>
      <c r="AD41" t="s">
        <v>6</v>
      </c>
    </row>
    <row r="42" spans="1:30" x14ac:dyDescent="0.3">
      <c r="A42" s="1">
        <v>15493</v>
      </c>
      <c r="B42" s="6">
        <v>3.5699999999999996E-2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6"/>
      <c r="T42" s="6"/>
      <c r="U42" s="6"/>
      <c r="V42" s="6"/>
      <c r="W42" s="6"/>
      <c r="X42" s="6"/>
      <c r="Y42" s="6"/>
      <c r="Z42" s="6"/>
      <c r="AA42" t="s">
        <v>6</v>
      </c>
      <c r="AB42" t="s">
        <v>6</v>
      </c>
      <c r="AC42" t="s">
        <v>6</v>
      </c>
      <c r="AD42" t="s">
        <v>6</v>
      </c>
    </row>
    <row r="43" spans="1:30" x14ac:dyDescent="0.3">
      <c r="A43" s="1">
        <v>15523</v>
      </c>
      <c r="B43" s="6">
        <v>2.92E-2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6"/>
      <c r="T43" s="6"/>
      <c r="U43" s="6"/>
      <c r="V43" s="6"/>
      <c r="W43" s="6"/>
      <c r="X43" s="6"/>
      <c r="Y43" s="6"/>
      <c r="Z43" s="6"/>
      <c r="AA43" t="s">
        <v>6</v>
      </c>
      <c r="AB43" t="s">
        <v>6</v>
      </c>
      <c r="AC43" t="s">
        <v>6</v>
      </c>
      <c r="AD43" t="s">
        <v>6</v>
      </c>
    </row>
    <row r="44" spans="1:30" x14ac:dyDescent="0.3">
      <c r="A44" s="1">
        <v>15554</v>
      </c>
      <c r="B44" s="6">
        <v>1.3100000000000001E-2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6"/>
      <c r="T44" s="6"/>
      <c r="U44" s="6"/>
      <c r="V44" s="6"/>
      <c r="W44" s="6"/>
      <c r="X44" s="6"/>
      <c r="Y44" s="6"/>
      <c r="Z44" s="6"/>
      <c r="AA44" t="s">
        <v>6</v>
      </c>
      <c r="AB44" t="s">
        <v>6</v>
      </c>
      <c r="AC44" t="s">
        <v>6</v>
      </c>
      <c r="AD44" t="s">
        <v>6</v>
      </c>
    </row>
    <row r="45" spans="1:30" x14ac:dyDescent="0.3">
      <c r="A45" s="1">
        <v>15585</v>
      </c>
      <c r="B45" s="6">
        <v>2.0799999999999999E-2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6"/>
      <c r="T45" s="6"/>
      <c r="U45" s="6"/>
      <c r="V45" s="6"/>
      <c r="W45" s="6"/>
      <c r="X45" s="6"/>
      <c r="Y45" s="6"/>
      <c r="Z45" s="6"/>
      <c r="AA45" t="s">
        <v>6</v>
      </c>
      <c r="AB45" t="s">
        <v>6</v>
      </c>
      <c r="AC45" t="s">
        <v>6</v>
      </c>
      <c r="AD45" t="s">
        <v>6</v>
      </c>
    </row>
    <row r="46" spans="1:30" x14ac:dyDescent="0.3">
      <c r="A46" s="1">
        <v>15615</v>
      </c>
      <c r="B46" s="6">
        <v>-1.2E-2</v>
      </c>
      <c r="C46" s="7">
        <v>100</v>
      </c>
      <c r="D46" s="7"/>
      <c r="E46" s="7"/>
      <c r="F46" s="7"/>
      <c r="G46" s="7"/>
      <c r="H46" s="7"/>
      <c r="I46" s="7"/>
      <c r="J46" s="7"/>
      <c r="K46" s="7">
        <v>100</v>
      </c>
      <c r="L46" s="7"/>
      <c r="M46" s="7"/>
      <c r="N46" s="7"/>
      <c r="O46" s="7"/>
      <c r="P46" s="7"/>
      <c r="Q46" s="7"/>
      <c r="R46" s="7"/>
      <c r="S46" s="6"/>
      <c r="T46" s="6"/>
      <c r="U46" s="6"/>
      <c r="V46" s="6"/>
      <c r="W46" s="6"/>
      <c r="X46" s="6"/>
      <c r="Y46" s="6"/>
      <c r="Z46" s="6"/>
      <c r="AA46" t="s">
        <v>6</v>
      </c>
      <c r="AB46" t="s">
        <v>6</v>
      </c>
      <c r="AC46" t="s">
        <v>6</v>
      </c>
      <c r="AD46" t="s">
        <v>6</v>
      </c>
    </row>
    <row r="47" spans="1:30" x14ac:dyDescent="0.3">
      <c r="A47" s="1">
        <v>15646</v>
      </c>
      <c r="B47" s="6">
        <v>2.8000000000000004E-3</v>
      </c>
      <c r="C47" s="7">
        <f>+$C$46/(1+((K47/100)-1))</f>
        <v>99.72078181092941</v>
      </c>
      <c r="D47" s="7"/>
      <c r="E47" s="7"/>
      <c r="F47" s="7"/>
      <c r="G47" s="7"/>
      <c r="H47" s="7"/>
      <c r="I47" s="7"/>
      <c r="J47" s="6"/>
      <c r="K47" s="7">
        <f>+K46*(1+S47)</f>
        <v>100.27999999999999</v>
      </c>
      <c r="L47" s="7"/>
      <c r="M47" s="7"/>
      <c r="N47" s="7"/>
      <c r="O47" s="7"/>
      <c r="P47" s="7"/>
      <c r="Q47" s="7"/>
      <c r="R47" s="7"/>
      <c r="S47" s="6">
        <v>2.8000000000000004E-3</v>
      </c>
      <c r="T47" s="6"/>
      <c r="U47" s="6"/>
      <c r="V47" s="6"/>
      <c r="W47" s="6"/>
      <c r="X47" s="6"/>
      <c r="Y47" s="6"/>
      <c r="Z47" s="6"/>
      <c r="AA47" t="s">
        <v>6</v>
      </c>
      <c r="AB47" t="s">
        <v>6</v>
      </c>
      <c r="AC47" t="s">
        <v>6</v>
      </c>
      <c r="AD47" t="s">
        <v>6</v>
      </c>
    </row>
    <row r="48" spans="1:30" x14ac:dyDescent="0.3">
      <c r="A48" s="1">
        <v>15676</v>
      </c>
      <c r="B48" s="6">
        <v>-2.0999999999999999E-3</v>
      </c>
      <c r="C48" s="7">
        <f t="shared" ref="C48:C111" si="0">+$C$46/(1+((K48/100)-1))</f>
        <v>99.93063614683777</v>
      </c>
      <c r="D48" s="7"/>
      <c r="E48" s="7"/>
      <c r="F48" s="7"/>
      <c r="G48" s="7"/>
      <c r="H48" s="7"/>
      <c r="I48" s="7"/>
      <c r="J48" s="6"/>
      <c r="K48" s="7">
        <f t="shared" ref="K48:K111" si="1">+K47*(1+S48)</f>
        <v>100.06941199999999</v>
      </c>
      <c r="L48" s="7"/>
      <c r="M48" s="7"/>
      <c r="N48" s="7"/>
      <c r="O48" s="7"/>
      <c r="P48" s="7"/>
      <c r="Q48" s="7"/>
      <c r="R48" s="7"/>
      <c r="S48" s="6">
        <v>-2.0999999999999999E-3</v>
      </c>
      <c r="T48" s="6"/>
      <c r="U48" s="6"/>
      <c r="V48" s="6"/>
      <c r="W48" s="6"/>
      <c r="X48" s="6"/>
      <c r="Y48" s="6"/>
      <c r="Z48" s="6"/>
      <c r="AA48" t="s">
        <v>6</v>
      </c>
      <c r="AB48" t="s">
        <v>6</v>
      </c>
      <c r="AC48" t="s">
        <v>6</v>
      </c>
      <c r="AD48" t="s">
        <v>6</v>
      </c>
    </row>
    <row r="49" spans="1:30" x14ac:dyDescent="0.3">
      <c r="A49" s="1">
        <v>15707</v>
      </c>
      <c r="B49" s="6">
        <v>1.8500000000000003E-2</v>
      </c>
      <c r="C49" s="7">
        <f t="shared" si="0"/>
        <v>98.115499407793592</v>
      </c>
      <c r="D49" s="7"/>
      <c r="E49" s="7"/>
      <c r="F49" s="7"/>
      <c r="G49" s="7"/>
      <c r="H49" s="7"/>
      <c r="I49" s="7"/>
      <c r="J49" s="6"/>
      <c r="K49" s="7">
        <f t="shared" si="1"/>
        <v>101.92069612199998</v>
      </c>
      <c r="L49" s="7"/>
      <c r="M49" s="7"/>
      <c r="N49" s="7"/>
      <c r="O49" s="7"/>
      <c r="P49" s="7"/>
      <c r="Q49" s="7"/>
      <c r="R49" s="7"/>
      <c r="S49" s="6">
        <v>1.8500000000000003E-2</v>
      </c>
      <c r="T49" s="6"/>
      <c r="U49" s="6"/>
      <c r="V49" s="6"/>
      <c r="W49" s="6"/>
      <c r="X49" s="6"/>
      <c r="Y49" s="6"/>
      <c r="Z49" s="6"/>
      <c r="AA49" t="s">
        <v>6</v>
      </c>
      <c r="AB49" t="s">
        <v>6</v>
      </c>
      <c r="AC49" t="s">
        <v>6</v>
      </c>
      <c r="AD49" t="s">
        <v>6</v>
      </c>
    </row>
    <row r="50" spans="1:30" x14ac:dyDescent="0.3">
      <c r="A50" s="1">
        <v>15738</v>
      </c>
      <c r="B50" s="6">
        <v>1.3999999999999999E-2</v>
      </c>
      <c r="C50" s="7">
        <f t="shared" si="0"/>
        <v>96.760847542202754</v>
      </c>
      <c r="D50" s="7"/>
      <c r="E50" s="7"/>
      <c r="F50" s="7"/>
      <c r="G50" s="7"/>
      <c r="H50" s="7"/>
      <c r="I50" s="7"/>
      <c r="J50" s="6"/>
      <c r="K50" s="7">
        <f t="shared" si="1"/>
        <v>103.34758586770798</v>
      </c>
      <c r="L50" s="7"/>
      <c r="M50" s="7"/>
      <c r="N50" s="7"/>
      <c r="O50" s="7"/>
      <c r="P50" s="7"/>
      <c r="Q50" s="7"/>
      <c r="R50" s="7"/>
      <c r="S50" s="6">
        <v>1.3999999999999999E-2</v>
      </c>
      <c r="T50" s="6"/>
      <c r="U50" s="6"/>
      <c r="V50" s="6"/>
      <c r="W50" s="6"/>
      <c r="X50" s="6"/>
      <c r="Y50" s="6"/>
      <c r="Z50" s="6"/>
      <c r="AA50" t="s">
        <v>6</v>
      </c>
      <c r="AB50" t="s">
        <v>6</v>
      </c>
      <c r="AC50" t="s">
        <v>6</v>
      </c>
      <c r="AD50" t="s">
        <v>6</v>
      </c>
    </row>
    <row r="51" spans="1:30" x14ac:dyDescent="0.3">
      <c r="A51" s="1">
        <v>15766</v>
      </c>
      <c r="B51" s="6">
        <v>-1.4000000000000002E-3</v>
      </c>
      <c r="C51" s="7">
        <f t="shared" si="0"/>
        <v>96.89650264590702</v>
      </c>
      <c r="D51" s="7"/>
      <c r="E51" s="7"/>
      <c r="F51" s="7"/>
      <c r="G51" s="7"/>
      <c r="H51" s="7"/>
      <c r="I51" s="7"/>
      <c r="J51" s="6"/>
      <c r="K51" s="7">
        <f t="shared" si="1"/>
        <v>103.20289924749319</v>
      </c>
      <c r="L51" s="7"/>
      <c r="M51" s="7"/>
      <c r="N51" s="7"/>
      <c r="O51" s="7"/>
      <c r="P51" s="7"/>
      <c r="Q51" s="7"/>
      <c r="R51" s="7"/>
      <c r="S51" s="6">
        <v>-1.4000000000000002E-3</v>
      </c>
      <c r="T51" s="6"/>
      <c r="U51" s="6"/>
      <c r="V51" s="6"/>
      <c r="W51" s="6"/>
      <c r="X51" s="6"/>
      <c r="Y51" s="6"/>
      <c r="Z51" s="6"/>
      <c r="AA51" t="s">
        <v>6</v>
      </c>
      <c r="AB51" t="s">
        <v>6</v>
      </c>
      <c r="AC51" t="s">
        <v>6</v>
      </c>
      <c r="AD51" t="s">
        <v>6</v>
      </c>
    </row>
    <row r="52" spans="1:30" x14ac:dyDescent="0.3">
      <c r="A52" s="1">
        <v>15797</v>
      </c>
      <c r="B52" s="6">
        <v>3.1099999999999999E-2</v>
      </c>
      <c r="C52" s="7">
        <f t="shared" si="0"/>
        <v>93.9739139229047</v>
      </c>
      <c r="D52" s="7"/>
      <c r="E52" s="7"/>
      <c r="F52" s="7"/>
      <c r="G52" s="7"/>
      <c r="H52" s="7"/>
      <c r="I52" s="7"/>
      <c r="J52" s="6"/>
      <c r="K52" s="7">
        <f t="shared" si="1"/>
        <v>106.41250941409022</v>
      </c>
      <c r="L52" s="7"/>
      <c r="M52" s="7"/>
      <c r="N52" s="7"/>
      <c r="O52" s="7"/>
      <c r="P52" s="7"/>
      <c r="Q52" s="7"/>
      <c r="R52" s="7"/>
      <c r="S52" s="6">
        <v>3.1099999999999999E-2</v>
      </c>
      <c r="T52" s="6"/>
      <c r="U52" s="6"/>
      <c r="V52" s="6"/>
      <c r="W52" s="6"/>
      <c r="X52" s="6"/>
      <c r="Y52" s="6"/>
      <c r="Z52" s="6"/>
      <c r="AA52" t="s">
        <v>6</v>
      </c>
      <c r="AB52" t="s">
        <v>6</v>
      </c>
      <c r="AC52" t="s">
        <v>6</v>
      </c>
      <c r="AD52" t="s">
        <v>6</v>
      </c>
    </row>
    <row r="53" spans="1:30" x14ac:dyDescent="0.3">
      <c r="A53" s="1">
        <v>15827</v>
      </c>
      <c r="B53" s="6">
        <v>4.0000000000000001E-3</v>
      </c>
      <c r="C53" s="7">
        <f t="shared" si="0"/>
        <v>93.59951585946682</v>
      </c>
      <c r="D53" s="7"/>
      <c r="E53" s="7"/>
      <c r="F53" s="7"/>
      <c r="G53" s="7"/>
      <c r="H53" s="7"/>
      <c r="I53" s="7"/>
      <c r="J53" s="6"/>
      <c r="K53" s="7">
        <f t="shared" si="1"/>
        <v>106.83815945174659</v>
      </c>
      <c r="L53" s="7"/>
      <c r="M53" s="7"/>
      <c r="N53" s="7"/>
      <c r="O53" s="7"/>
      <c r="P53" s="7"/>
      <c r="Q53" s="7"/>
      <c r="R53" s="7"/>
      <c r="S53" s="6">
        <v>4.0000000000000001E-3</v>
      </c>
      <c r="T53" s="6"/>
      <c r="U53" s="6"/>
      <c r="V53" s="6"/>
      <c r="W53" s="6"/>
      <c r="X53" s="6"/>
      <c r="Y53" s="6"/>
      <c r="Z53" s="6"/>
      <c r="AA53" t="s">
        <v>6</v>
      </c>
      <c r="AB53" t="s">
        <v>6</v>
      </c>
      <c r="AC53" t="s">
        <v>6</v>
      </c>
      <c r="AD53" t="s">
        <v>6</v>
      </c>
    </row>
    <row r="54" spans="1:30" x14ac:dyDescent="0.3">
      <c r="A54" s="1">
        <v>15858</v>
      </c>
      <c r="B54" s="6">
        <v>-4.6999999999999993E-3</v>
      </c>
      <c r="C54" s="7">
        <f t="shared" si="0"/>
        <v>94.041510960983459</v>
      </c>
      <c r="D54" s="7"/>
      <c r="E54" s="7"/>
      <c r="F54" s="7"/>
      <c r="G54" s="7"/>
      <c r="H54" s="7"/>
      <c r="I54" s="7"/>
      <c r="J54" s="6"/>
      <c r="K54" s="7">
        <f t="shared" si="1"/>
        <v>106.33602010232337</v>
      </c>
      <c r="L54" s="7"/>
      <c r="M54" s="7"/>
      <c r="N54" s="7"/>
      <c r="O54" s="7"/>
      <c r="P54" s="7"/>
      <c r="Q54" s="7"/>
      <c r="R54" s="7"/>
      <c r="S54" s="6">
        <v>-4.6999999999999993E-3</v>
      </c>
      <c r="T54" s="6"/>
      <c r="U54" s="6"/>
      <c r="V54" s="6"/>
      <c r="W54" s="6"/>
      <c r="X54" s="6"/>
      <c r="Y54" s="6"/>
      <c r="Z54" s="6"/>
      <c r="AA54" t="s">
        <v>6</v>
      </c>
      <c r="AB54" t="s">
        <v>6</v>
      </c>
      <c r="AC54" t="s">
        <v>6</v>
      </c>
      <c r="AD54" t="s">
        <v>6</v>
      </c>
    </row>
    <row r="55" spans="1:30" x14ac:dyDescent="0.3">
      <c r="A55" s="1">
        <v>15888</v>
      </c>
      <c r="B55" s="6">
        <v>3.0800000000000001E-2</v>
      </c>
      <c r="C55" s="7">
        <f t="shared" si="0"/>
        <v>91.231578347869075</v>
      </c>
      <c r="D55" s="7"/>
      <c r="E55" s="7"/>
      <c r="F55" s="7"/>
      <c r="G55" s="7"/>
      <c r="H55" s="7"/>
      <c r="I55" s="7"/>
      <c r="J55" s="6"/>
      <c r="K55" s="7">
        <f t="shared" si="1"/>
        <v>109.61116952147493</v>
      </c>
      <c r="L55" s="7"/>
      <c r="M55" s="7"/>
      <c r="N55" s="7"/>
      <c r="O55" s="7"/>
      <c r="P55" s="7"/>
      <c r="Q55" s="7"/>
      <c r="R55" s="7"/>
      <c r="S55" s="6">
        <v>3.0800000000000001E-2</v>
      </c>
      <c r="T55" s="6"/>
      <c r="U55" s="6"/>
      <c r="V55" s="6"/>
      <c r="W55" s="6"/>
      <c r="X55" s="6"/>
      <c r="Y55" s="6"/>
      <c r="Z55" s="6"/>
      <c r="AA55" t="s">
        <v>6</v>
      </c>
      <c r="AB55" t="s">
        <v>6</v>
      </c>
      <c r="AC55" t="s">
        <v>6</v>
      </c>
      <c r="AD55" t="s">
        <v>6</v>
      </c>
    </row>
    <row r="56" spans="1:30" x14ac:dyDescent="0.3">
      <c r="A56" s="1">
        <v>15919</v>
      </c>
      <c r="B56" s="6">
        <v>1.9E-3</v>
      </c>
      <c r="C56" s="7">
        <f t="shared" si="0"/>
        <v>91.058567070435259</v>
      </c>
      <c r="D56" s="7"/>
      <c r="E56" s="7"/>
      <c r="F56" s="7"/>
      <c r="G56" s="7"/>
      <c r="H56" s="7"/>
      <c r="I56" s="7"/>
      <c r="J56" s="6"/>
      <c r="K56" s="7">
        <f t="shared" si="1"/>
        <v>109.81943074356573</v>
      </c>
      <c r="L56" s="7"/>
      <c r="M56" s="7"/>
      <c r="N56" s="7"/>
      <c r="O56" s="7"/>
      <c r="P56" s="7"/>
      <c r="Q56" s="7"/>
      <c r="R56" s="7"/>
      <c r="S56" s="6">
        <v>1.9E-3</v>
      </c>
      <c r="T56" s="6"/>
      <c r="U56" s="6"/>
      <c r="V56" s="6"/>
      <c r="W56" s="6"/>
      <c r="X56" s="6"/>
      <c r="Y56" s="6"/>
      <c r="Z56" s="6"/>
      <c r="AA56" t="s">
        <v>6</v>
      </c>
      <c r="AB56" t="s">
        <v>6</v>
      </c>
      <c r="AC56" t="s">
        <v>6</v>
      </c>
      <c r="AD56" t="s">
        <v>6</v>
      </c>
    </row>
    <row r="57" spans="1:30" x14ac:dyDescent="0.3">
      <c r="A57" s="1">
        <v>15950</v>
      </c>
      <c r="B57" s="6">
        <v>2.0799999999999999E-2</v>
      </c>
      <c r="C57" s="7">
        <f t="shared" si="0"/>
        <v>89.203141722605082</v>
      </c>
      <c r="D57" s="7"/>
      <c r="E57" s="7"/>
      <c r="F57" s="7"/>
      <c r="G57" s="7"/>
      <c r="H57" s="7"/>
      <c r="I57" s="7"/>
      <c r="J57" s="6"/>
      <c r="K57" s="7">
        <f t="shared" si="1"/>
        <v>112.10367490303189</v>
      </c>
      <c r="L57" s="7"/>
      <c r="M57" s="7"/>
      <c r="N57" s="7"/>
      <c r="O57" s="7"/>
      <c r="P57" s="7"/>
      <c r="Q57" s="7"/>
      <c r="R57" s="7"/>
      <c r="S57" s="6">
        <v>2.0799999999999999E-2</v>
      </c>
      <c r="T57" s="6"/>
      <c r="U57" s="6"/>
      <c r="V57" s="6"/>
      <c r="W57" s="6"/>
      <c r="X57" s="6"/>
      <c r="Y57" s="6"/>
      <c r="Z57" s="6"/>
      <c r="AA57" t="s">
        <v>6</v>
      </c>
      <c r="AB57" t="s">
        <v>6</v>
      </c>
      <c r="AC57" t="s">
        <v>6</v>
      </c>
      <c r="AD57" t="s">
        <v>6</v>
      </c>
    </row>
    <row r="58" spans="1:30" x14ac:dyDescent="0.3">
      <c r="A58" s="1">
        <v>15980</v>
      </c>
      <c r="B58" s="6">
        <v>4.1900000000000007E-2</v>
      </c>
      <c r="C58" s="7">
        <f t="shared" si="0"/>
        <v>85.615838105965139</v>
      </c>
      <c r="D58" s="7"/>
      <c r="E58" s="7"/>
      <c r="F58" s="7"/>
      <c r="G58" s="7"/>
      <c r="H58" s="7"/>
      <c r="I58" s="7"/>
      <c r="J58" s="6"/>
      <c r="K58" s="7">
        <f t="shared" si="1"/>
        <v>116.80081888146893</v>
      </c>
      <c r="L58" s="7"/>
      <c r="M58" s="7"/>
      <c r="N58" s="7"/>
      <c r="O58" s="7"/>
      <c r="P58" s="7"/>
      <c r="Q58" s="7"/>
      <c r="R58" s="7"/>
      <c r="S58" s="6">
        <v>4.1900000000000007E-2</v>
      </c>
      <c r="T58" s="6"/>
      <c r="U58" s="6"/>
      <c r="V58" s="6"/>
      <c r="W58" s="6"/>
      <c r="X58" s="6"/>
      <c r="Y58" s="6"/>
      <c r="Z58" s="6"/>
      <c r="AA58" t="s">
        <v>6</v>
      </c>
      <c r="AB58" t="s">
        <v>6</v>
      </c>
      <c r="AC58" t="s">
        <v>6</v>
      </c>
      <c r="AD58" t="s">
        <v>6</v>
      </c>
    </row>
    <row r="59" spans="1:30" x14ac:dyDescent="0.3">
      <c r="A59" s="1">
        <v>16011</v>
      </c>
      <c r="B59" s="6">
        <v>1.1999999999999999E-3</v>
      </c>
      <c r="C59" s="7">
        <f t="shared" si="0"/>
        <v>85.513222239277994</v>
      </c>
      <c r="D59" s="7"/>
      <c r="E59" s="7"/>
      <c r="F59" s="7"/>
      <c r="G59" s="7"/>
      <c r="H59" s="7"/>
      <c r="I59" s="7"/>
      <c r="J59" s="6"/>
      <c r="K59" s="7">
        <f t="shared" si="1"/>
        <v>116.9409798641267</v>
      </c>
      <c r="L59" s="7"/>
      <c r="M59" s="7"/>
      <c r="N59" s="7"/>
      <c r="O59" s="7"/>
      <c r="P59" s="7"/>
      <c r="Q59" s="7"/>
      <c r="R59" s="7"/>
      <c r="S59" s="6">
        <v>1.1999999999999999E-3</v>
      </c>
      <c r="T59" s="6"/>
      <c r="U59" s="6"/>
      <c r="V59" s="6"/>
      <c r="W59" s="6"/>
      <c r="X59" s="6"/>
      <c r="Y59" s="6"/>
      <c r="Z59" s="6"/>
      <c r="AA59" t="s">
        <v>6</v>
      </c>
      <c r="AB59" t="s">
        <v>6</v>
      </c>
      <c r="AC59" t="s">
        <v>6</v>
      </c>
      <c r="AD59" t="s">
        <v>6</v>
      </c>
    </row>
    <row r="60" spans="1:30" x14ac:dyDescent="0.3">
      <c r="A60" s="1">
        <v>16041</v>
      </c>
      <c r="B60" s="6">
        <v>2.0099999999999996E-2</v>
      </c>
      <c r="C60" s="7">
        <f t="shared" si="0"/>
        <v>83.82827393322026</v>
      </c>
      <c r="D60" s="7"/>
      <c r="E60" s="7"/>
      <c r="F60" s="7"/>
      <c r="G60" s="7"/>
      <c r="H60" s="7"/>
      <c r="I60" s="7"/>
      <c r="J60" s="6"/>
      <c r="K60" s="7">
        <f t="shared" si="1"/>
        <v>119.29149355939565</v>
      </c>
      <c r="L60" s="7"/>
      <c r="M60" s="7"/>
      <c r="N60" s="7"/>
      <c r="O60" s="7"/>
      <c r="P60" s="7"/>
      <c r="Q60" s="7"/>
      <c r="R60" s="7"/>
      <c r="S60" s="6">
        <v>2.0099999999999996E-2</v>
      </c>
      <c r="T60" s="6"/>
      <c r="U60" s="6"/>
      <c r="V60" s="6"/>
      <c r="W60" s="6"/>
      <c r="X60" s="6"/>
      <c r="Y60" s="6"/>
      <c r="Z60" s="6"/>
      <c r="AA60" t="s">
        <v>6</v>
      </c>
      <c r="AB60" t="s">
        <v>6</v>
      </c>
      <c r="AC60" t="s">
        <v>6</v>
      </c>
      <c r="AD60" t="s">
        <v>6</v>
      </c>
    </row>
    <row r="61" spans="1:30" x14ac:dyDescent="0.3">
      <c r="A61" s="1">
        <v>16072</v>
      </c>
      <c r="B61" s="6">
        <v>0.1045</v>
      </c>
      <c r="C61" s="7">
        <f t="shared" si="0"/>
        <v>75.897033891552979</v>
      </c>
      <c r="D61" s="7"/>
      <c r="E61" s="7"/>
      <c r="F61" s="7"/>
      <c r="G61" s="7"/>
      <c r="H61" s="7"/>
      <c r="I61" s="7"/>
      <c r="J61" s="6"/>
      <c r="K61" s="7">
        <f t="shared" si="1"/>
        <v>131.75745463635249</v>
      </c>
      <c r="L61" s="7"/>
      <c r="M61" s="7"/>
      <c r="N61" s="7"/>
      <c r="O61" s="7"/>
      <c r="P61" s="7"/>
      <c r="Q61" s="7"/>
      <c r="R61" s="7"/>
      <c r="S61" s="6">
        <v>0.1045</v>
      </c>
      <c r="T61" s="6"/>
      <c r="U61" s="6"/>
      <c r="V61" s="6"/>
      <c r="W61" s="6"/>
      <c r="X61" s="6"/>
      <c r="Y61" s="6"/>
      <c r="Z61" s="6"/>
      <c r="AA61" t="s">
        <v>6</v>
      </c>
      <c r="AB61" t="s">
        <v>6</v>
      </c>
      <c r="AC61" t="s">
        <v>6</v>
      </c>
      <c r="AD61" t="s">
        <v>6</v>
      </c>
    </row>
    <row r="62" spans="1:30" x14ac:dyDescent="0.3">
      <c r="A62" s="1">
        <v>16103</v>
      </c>
      <c r="B62" s="6">
        <v>6.5000000000000006E-3</v>
      </c>
      <c r="C62" s="7">
        <f t="shared" si="0"/>
        <v>75.406889112322901</v>
      </c>
      <c r="D62" s="7"/>
      <c r="E62" s="7"/>
      <c r="F62" s="7"/>
      <c r="G62" s="7"/>
      <c r="H62" s="7"/>
      <c r="I62" s="7"/>
      <c r="J62" s="6"/>
      <c r="K62" s="7">
        <f t="shared" si="1"/>
        <v>132.61387809148877</v>
      </c>
      <c r="L62" s="7"/>
      <c r="M62" s="7"/>
      <c r="N62" s="7"/>
      <c r="O62" s="7"/>
      <c r="P62" s="7"/>
      <c r="Q62" s="7"/>
      <c r="R62" s="7"/>
      <c r="S62" s="6">
        <v>6.5000000000000006E-3</v>
      </c>
      <c r="T62" s="6"/>
      <c r="U62" s="6"/>
      <c r="V62" s="6"/>
      <c r="W62" s="6"/>
      <c r="X62" s="6"/>
      <c r="Y62" s="6"/>
      <c r="Z62" s="6"/>
      <c r="AA62" t="s">
        <v>6</v>
      </c>
      <c r="AB62" t="s">
        <v>6</v>
      </c>
      <c r="AC62" t="s">
        <v>6</v>
      </c>
      <c r="AD62" t="s">
        <v>6</v>
      </c>
    </row>
    <row r="63" spans="1:30" x14ac:dyDescent="0.3">
      <c r="A63" s="1">
        <v>16132</v>
      </c>
      <c r="B63" s="6">
        <v>1.24E-2</v>
      </c>
      <c r="C63" s="7">
        <f t="shared" si="0"/>
        <v>74.483296238959795</v>
      </c>
      <c r="D63" s="7"/>
      <c r="E63" s="7"/>
      <c r="F63" s="7"/>
      <c r="G63" s="7"/>
      <c r="H63" s="7"/>
      <c r="I63" s="7"/>
      <c r="J63" s="6"/>
      <c r="K63" s="7">
        <f t="shared" si="1"/>
        <v>134.25829017982323</v>
      </c>
      <c r="L63" s="7"/>
      <c r="M63" s="7"/>
      <c r="N63" s="7"/>
      <c r="O63" s="7"/>
      <c r="P63" s="7"/>
      <c r="Q63" s="7"/>
      <c r="R63" s="7"/>
      <c r="S63" s="6">
        <v>1.24E-2</v>
      </c>
      <c r="T63" s="6"/>
      <c r="U63" s="6"/>
      <c r="V63" s="6"/>
      <c r="W63" s="6"/>
      <c r="X63" s="6"/>
      <c r="Y63" s="6"/>
      <c r="Z63" s="6"/>
      <c r="AA63" t="s">
        <v>6</v>
      </c>
      <c r="AB63" t="s">
        <v>6</v>
      </c>
      <c r="AC63" t="s">
        <v>6</v>
      </c>
      <c r="AD63" t="s">
        <v>6</v>
      </c>
    </row>
    <row r="64" spans="1:30" x14ac:dyDescent="0.3">
      <c r="A64" s="1">
        <v>16163</v>
      </c>
      <c r="B64" s="6">
        <v>4.1900000000000007E-2</v>
      </c>
      <c r="C64" s="7">
        <f t="shared" si="0"/>
        <v>71.487951088357605</v>
      </c>
      <c r="D64" s="7"/>
      <c r="E64" s="7"/>
      <c r="F64" s="7"/>
      <c r="G64" s="7"/>
      <c r="H64" s="7"/>
      <c r="I64" s="7"/>
      <c r="J64" s="6"/>
      <c r="K64" s="7">
        <f t="shared" si="1"/>
        <v>139.88371253835783</v>
      </c>
      <c r="L64" s="7"/>
      <c r="M64" s="7"/>
      <c r="N64" s="7"/>
      <c r="O64" s="7"/>
      <c r="P64" s="7"/>
      <c r="Q64" s="7"/>
      <c r="R64" s="7"/>
      <c r="S64" s="6">
        <v>4.1900000000000007E-2</v>
      </c>
      <c r="T64" s="6"/>
      <c r="U64" s="6"/>
      <c r="V64" s="6"/>
      <c r="W64" s="6"/>
      <c r="X64" s="6"/>
      <c r="Y64" s="6"/>
      <c r="Z64" s="6"/>
      <c r="AA64" t="s">
        <v>6</v>
      </c>
      <c r="AB64" t="s">
        <v>6</v>
      </c>
      <c r="AC64" t="s">
        <v>6</v>
      </c>
      <c r="AD64" t="s">
        <v>6</v>
      </c>
    </row>
    <row r="65" spans="1:30" x14ac:dyDescent="0.3">
      <c r="A65" s="1">
        <v>16193</v>
      </c>
      <c r="B65" s="6">
        <v>3.4099999999999998E-2</v>
      </c>
      <c r="C65" s="7">
        <f t="shared" si="0"/>
        <v>69.130597706563776</v>
      </c>
      <c r="D65" s="7"/>
      <c r="E65" s="7"/>
      <c r="F65" s="7"/>
      <c r="G65" s="7"/>
      <c r="H65" s="7"/>
      <c r="I65" s="7"/>
      <c r="J65" s="6"/>
      <c r="K65" s="7">
        <f t="shared" si="1"/>
        <v>144.65374713591584</v>
      </c>
      <c r="L65" s="7"/>
      <c r="M65" s="7"/>
      <c r="N65" s="7"/>
      <c r="O65" s="7"/>
      <c r="P65" s="7"/>
      <c r="Q65" s="7"/>
      <c r="R65" s="7"/>
      <c r="S65" s="6">
        <v>3.4099999999999998E-2</v>
      </c>
      <c r="T65" s="6"/>
      <c r="U65" s="6"/>
      <c r="V65" s="6"/>
      <c r="W65" s="6"/>
      <c r="X65" s="6"/>
      <c r="Y65" s="6"/>
      <c r="Z65" s="6"/>
      <c r="AA65" t="s">
        <v>6</v>
      </c>
      <c r="AB65" t="s">
        <v>6</v>
      </c>
      <c r="AC65" t="s">
        <v>6</v>
      </c>
      <c r="AD65" t="s">
        <v>6</v>
      </c>
    </row>
    <row r="66" spans="1:30" x14ac:dyDescent="0.3">
      <c r="A66" s="1">
        <v>16224</v>
      </c>
      <c r="B66" s="6">
        <v>1.72E-2</v>
      </c>
      <c r="C66" s="7">
        <f t="shared" si="0"/>
        <v>67.961657202677713</v>
      </c>
      <c r="D66" s="7"/>
      <c r="E66" s="7"/>
      <c r="F66" s="7"/>
      <c r="G66" s="7"/>
      <c r="H66" s="7"/>
      <c r="I66" s="7"/>
      <c r="J66" s="6"/>
      <c r="K66" s="7">
        <f t="shared" si="1"/>
        <v>147.1417915866536</v>
      </c>
      <c r="L66" s="7"/>
      <c r="M66" s="7"/>
      <c r="N66" s="7"/>
      <c r="O66" s="7"/>
      <c r="P66" s="7"/>
      <c r="Q66" s="7"/>
      <c r="R66" s="7"/>
      <c r="S66" s="6">
        <v>1.72E-2</v>
      </c>
      <c r="T66" s="6"/>
      <c r="U66" s="6"/>
      <c r="V66" s="6"/>
      <c r="W66" s="6"/>
      <c r="X66" s="6"/>
      <c r="Y66" s="6"/>
      <c r="Z66" s="6"/>
      <c r="AA66" t="s">
        <v>6</v>
      </c>
      <c r="AB66" t="s">
        <v>6</v>
      </c>
      <c r="AC66" t="s">
        <v>6</v>
      </c>
      <c r="AD66" t="s">
        <v>6</v>
      </c>
    </row>
    <row r="67" spans="1:30" x14ac:dyDescent="0.3">
      <c r="A67" s="1">
        <v>16254</v>
      </c>
      <c r="B67" s="6">
        <v>5.7599999999999998E-2</v>
      </c>
      <c r="C67" s="7">
        <f t="shared" si="0"/>
        <v>64.260265887554567</v>
      </c>
      <c r="D67" s="7"/>
      <c r="E67" s="7"/>
      <c r="F67" s="7"/>
      <c r="G67" s="7"/>
      <c r="H67" s="7"/>
      <c r="I67" s="7"/>
      <c r="J67" s="6"/>
      <c r="K67" s="7">
        <f t="shared" si="1"/>
        <v>155.61715878204487</v>
      </c>
      <c r="L67" s="7"/>
      <c r="M67" s="7"/>
      <c r="N67" s="7"/>
      <c r="O67" s="7"/>
      <c r="P67" s="7"/>
      <c r="Q67" s="7"/>
      <c r="R67" s="7"/>
      <c r="S67" s="6">
        <v>5.7599999999999998E-2</v>
      </c>
      <c r="T67" s="6"/>
      <c r="U67" s="6"/>
      <c r="V67" s="6"/>
      <c r="W67" s="6"/>
      <c r="X67" s="6"/>
      <c r="Y67" s="6"/>
      <c r="Z67" s="6"/>
      <c r="AA67" t="s">
        <v>6</v>
      </c>
      <c r="AB67" t="s">
        <v>6</v>
      </c>
      <c r="AC67" t="s">
        <v>6</v>
      </c>
      <c r="AD67" t="s">
        <v>6</v>
      </c>
    </row>
    <row r="68" spans="1:30" x14ac:dyDescent="0.3">
      <c r="A68" s="1">
        <v>16285</v>
      </c>
      <c r="B68" s="6">
        <v>1.6899999999999998E-2</v>
      </c>
      <c r="C68" s="7">
        <f t="shared" si="0"/>
        <v>63.192315751356645</v>
      </c>
      <c r="D68" s="7"/>
      <c r="E68" s="7"/>
      <c r="F68" s="7"/>
      <c r="G68" s="7"/>
      <c r="H68" s="7"/>
      <c r="I68" s="7"/>
      <c r="J68" s="6"/>
      <c r="K68" s="7">
        <f t="shared" si="1"/>
        <v>158.2470887654614</v>
      </c>
      <c r="L68" s="7"/>
      <c r="M68" s="7"/>
      <c r="N68" s="7"/>
      <c r="O68" s="7"/>
      <c r="P68" s="7"/>
      <c r="Q68" s="7"/>
      <c r="R68" s="7"/>
      <c r="S68" s="6">
        <v>1.6899999999999998E-2</v>
      </c>
      <c r="T68" s="6"/>
      <c r="U68" s="6"/>
      <c r="V68" s="6"/>
      <c r="W68" s="6"/>
      <c r="X68" s="6"/>
      <c r="Y68" s="6"/>
      <c r="Z68" s="6"/>
      <c r="AA68" t="s">
        <v>6</v>
      </c>
      <c r="AB68" t="s">
        <v>6</v>
      </c>
      <c r="AC68" t="s">
        <v>6</v>
      </c>
      <c r="AD68" t="s">
        <v>6</v>
      </c>
    </row>
    <row r="69" spans="1:30" x14ac:dyDescent="0.3">
      <c r="A69" s="1">
        <v>16316</v>
      </c>
      <c r="B69" s="6">
        <v>6.0999999999999995E-3</v>
      </c>
      <c r="C69" s="7">
        <f t="shared" si="0"/>
        <v>62.809179754852053</v>
      </c>
      <c r="D69" s="7"/>
      <c r="E69" s="7"/>
      <c r="F69" s="7"/>
      <c r="G69" s="7"/>
      <c r="H69" s="7"/>
      <c r="I69" s="7"/>
      <c r="J69" s="6"/>
      <c r="K69" s="7">
        <f t="shared" si="1"/>
        <v>159.2123960069307</v>
      </c>
      <c r="L69" s="7"/>
      <c r="M69" s="7"/>
      <c r="N69" s="7"/>
      <c r="O69" s="7"/>
      <c r="P69" s="7"/>
      <c r="Q69" s="7"/>
      <c r="R69" s="7"/>
      <c r="S69" s="6">
        <v>6.0999999999999995E-3</v>
      </c>
      <c r="T69" s="6"/>
      <c r="U69" s="6"/>
      <c r="V69" s="6"/>
      <c r="W69" s="6"/>
      <c r="X69" s="6"/>
      <c r="Y69" s="6"/>
      <c r="Z69" s="6"/>
      <c r="AA69" t="s">
        <v>6</v>
      </c>
      <c r="AB69" t="s">
        <v>6</v>
      </c>
      <c r="AC69" t="s">
        <v>6</v>
      </c>
      <c r="AD69" t="s">
        <v>6</v>
      </c>
    </row>
    <row r="70" spans="1:30" x14ac:dyDescent="0.3">
      <c r="A70" s="1">
        <v>16346</v>
      </c>
      <c r="B70" s="6">
        <v>2.7000000000000001E-3</v>
      </c>
      <c r="C70" s="7">
        <f t="shared" si="0"/>
        <v>62.640051615490229</v>
      </c>
      <c r="D70" s="7"/>
      <c r="E70" s="7"/>
      <c r="F70" s="7"/>
      <c r="G70" s="7"/>
      <c r="H70" s="7"/>
      <c r="I70" s="7"/>
      <c r="J70" s="6"/>
      <c r="K70" s="7">
        <f t="shared" si="1"/>
        <v>159.64226947614941</v>
      </c>
      <c r="L70" s="7"/>
      <c r="M70" s="7"/>
      <c r="N70" s="7"/>
      <c r="O70" s="7"/>
      <c r="P70" s="7"/>
      <c r="Q70" s="7"/>
      <c r="R70" s="7"/>
      <c r="S70" s="6">
        <v>2.7000000000000001E-3</v>
      </c>
      <c r="T70" s="6"/>
      <c r="U70" s="6"/>
      <c r="V70" s="6"/>
      <c r="W70" s="6"/>
      <c r="X70" s="6"/>
      <c r="Y70" s="6"/>
      <c r="Z70" s="6"/>
      <c r="AA70" t="s">
        <v>6</v>
      </c>
      <c r="AB70" t="s">
        <v>6</v>
      </c>
      <c r="AC70" t="s">
        <v>6</v>
      </c>
      <c r="AD70" t="s">
        <v>6</v>
      </c>
    </row>
    <row r="71" spans="1:30" x14ac:dyDescent="0.3">
      <c r="A71" s="1">
        <v>16377</v>
      </c>
      <c r="B71" s="6">
        <v>3.5200000000000002E-2</v>
      </c>
      <c r="C71" s="7">
        <f t="shared" si="0"/>
        <v>60.510096228255641</v>
      </c>
      <c r="D71" s="7"/>
      <c r="E71" s="7"/>
      <c r="F71" s="7"/>
      <c r="G71" s="7"/>
      <c r="H71" s="7"/>
      <c r="I71" s="7"/>
      <c r="J71" s="6"/>
      <c r="K71" s="7">
        <f t="shared" si="1"/>
        <v>165.26167736170984</v>
      </c>
      <c r="L71" s="7"/>
      <c r="M71" s="7"/>
      <c r="N71" s="7"/>
      <c r="O71" s="7"/>
      <c r="P71" s="7"/>
      <c r="Q71" s="7"/>
      <c r="R71" s="7"/>
      <c r="S71" s="6">
        <v>3.5200000000000002E-2</v>
      </c>
      <c r="T71" s="6"/>
      <c r="U71" s="6"/>
      <c r="V71" s="6"/>
      <c r="W71" s="6"/>
      <c r="X71" s="6"/>
      <c r="Y71" s="6"/>
      <c r="Z71" s="6"/>
      <c r="AA71" t="s">
        <v>6</v>
      </c>
      <c r="AB71" t="s">
        <v>6</v>
      </c>
      <c r="AC71" t="s">
        <v>6</v>
      </c>
      <c r="AD71" t="s">
        <v>6</v>
      </c>
    </row>
    <row r="72" spans="1:30" x14ac:dyDescent="0.3">
      <c r="A72" s="1">
        <v>16407</v>
      </c>
      <c r="B72" s="6">
        <v>-1.03E-2</v>
      </c>
      <c r="C72" s="7">
        <f t="shared" si="0"/>
        <v>61.139836544665705</v>
      </c>
      <c r="D72" s="7"/>
      <c r="E72" s="7"/>
      <c r="F72" s="7"/>
      <c r="G72" s="7"/>
      <c r="H72" s="7"/>
      <c r="I72" s="7"/>
      <c r="J72" s="6"/>
      <c r="K72" s="7">
        <f t="shared" si="1"/>
        <v>163.55948208488422</v>
      </c>
      <c r="L72" s="7"/>
      <c r="M72" s="7"/>
      <c r="N72" s="7"/>
      <c r="O72" s="7"/>
      <c r="P72" s="7"/>
      <c r="Q72" s="7"/>
      <c r="R72" s="7"/>
      <c r="S72" s="6">
        <v>-1.03E-2</v>
      </c>
      <c r="T72" s="6"/>
      <c r="U72" s="6"/>
      <c r="V72" s="6"/>
      <c r="W72" s="6"/>
      <c r="X72" s="6"/>
      <c r="Y72" s="6"/>
      <c r="Z72" s="6"/>
      <c r="AA72" t="s">
        <v>6</v>
      </c>
      <c r="AB72" t="s">
        <v>6</v>
      </c>
      <c r="AC72" t="s">
        <v>6</v>
      </c>
      <c r="AD72" t="s">
        <v>6</v>
      </c>
    </row>
    <row r="73" spans="1:30" x14ac:dyDescent="0.3">
      <c r="A73" s="1">
        <v>16438</v>
      </c>
      <c r="B73" s="6">
        <v>5.1699999999999996E-2</v>
      </c>
      <c r="C73" s="7">
        <f t="shared" si="0"/>
        <v>58.134293567239425</v>
      </c>
      <c r="D73" s="7"/>
      <c r="E73" s="7"/>
      <c r="F73" s="7"/>
      <c r="G73" s="7"/>
      <c r="H73" s="7"/>
      <c r="I73" s="7"/>
      <c r="J73" s="6"/>
      <c r="K73" s="7">
        <f t="shared" si="1"/>
        <v>172.01550730867274</v>
      </c>
      <c r="L73" s="7"/>
      <c r="M73" s="7"/>
      <c r="N73" s="7"/>
      <c r="O73" s="7"/>
      <c r="P73" s="7"/>
      <c r="Q73" s="7"/>
      <c r="R73" s="7"/>
      <c r="S73" s="6">
        <v>5.1699999999999996E-2</v>
      </c>
      <c r="T73" s="6"/>
      <c r="U73" s="6"/>
      <c r="V73" s="6"/>
      <c r="W73" s="6"/>
      <c r="X73" s="6"/>
      <c r="Y73" s="6"/>
      <c r="Z73" s="6"/>
      <c r="AA73" t="s">
        <v>6</v>
      </c>
      <c r="AB73" t="s">
        <v>6</v>
      </c>
      <c r="AC73" t="s">
        <v>6</v>
      </c>
      <c r="AD73" t="s">
        <v>6</v>
      </c>
    </row>
    <row r="74" spans="1:30" x14ac:dyDescent="0.3">
      <c r="A74" s="1">
        <v>16469</v>
      </c>
      <c r="B74" s="6">
        <v>2.52E-2</v>
      </c>
      <c r="C74" s="7">
        <f t="shared" si="0"/>
        <v>56.705319515450093</v>
      </c>
      <c r="D74" s="7"/>
      <c r="E74" s="7"/>
      <c r="F74" s="7"/>
      <c r="G74" s="7"/>
      <c r="H74" s="7"/>
      <c r="I74" s="7"/>
      <c r="J74" s="6"/>
      <c r="K74" s="7">
        <f t="shared" si="1"/>
        <v>176.35029809285126</v>
      </c>
      <c r="L74" s="7"/>
      <c r="M74" s="7"/>
      <c r="N74" s="7"/>
      <c r="O74" s="7"/>
      <c r="P74" s="7"/>
      <c r="Q74" s="7"/>
      <c r="R74" s="7"/>
      <c r="S74" s="6">
        <v>2.52E-2</v>
      </c>
      <c r="T74" s="6"/>
      <c r="U74" s="6"/>
      <c r="V74" s="6"/>
      <c r="W74" s="6"/>
      <c r="X74" s="6"/>
      <c r="Y74" s="6"/>
      <c r="Z74" s="6"/>
      <c r="AA74" t="s">
        <v>6</v>
      </c>
      <c r="AB74" t="s">
        <v>6</v>
      </c>
      <c r="AC74" t="s">
        <v>6</v>
      </c>
      <c r="AD74" t="s">
        <v>6</v>
      </c>
    </row>
    <row r="75" spans="1:30" x14ac:dyDescent="0.3">
      <c r="A75" s="1">
        <v>16497</v>
      </c>
      <c r="B75" s="6">
        <v>1.29E-2</v>
      </c>
      <c r="C75" s="7">
        <f t="shared" si="0"/>
        <v>55.983137047536871</v>
      </c>
      <c r="D75" s="7"/>
      <c r="E75" s="7"/>
      <c r="F75" s="7"/>
      <c r="G75" s="7"/>
      <c r="H75" s="7"/>
      <c r="I75" s="7"/>
      <c r="J75" s="6"/>
      <c r="K75" s="7">
        <f t="shared" si="1"/>
        <v>178.62521693824903</v>
      </c>
      <c r="L75" s="7"/>
      <c r="M75" s="7"/>
      <c r="N75" s="7"/>
      <c r="O75" s="7"/>
      <c r="P75" s="7"/>
      <c r="Q75" s="7"/>
      <c r="R75" s="7"/>
      <c r="S75" s="6">
        <v>1.29E-2</v>
      </c>
      <c r="T75" s="6"/>
      <c r="U75" s="6"/>
      <c r="V75" s="6"/>
      <c r="W75" s="6"/>
      <c r="X75" s="6"/>
      <c r="Y75" s="6"/>
      <c r="Z75" s="6"/>
      <c r="AA75" t="s">
        <v>6</v>
      </c>
      <c r="AB75" t="s">
        <v>6</v>
      </c>
      <c r="AC75" t="s">
        <v>6</v>
      </c>
      <c r="AD75" t="s">
        <v>6</v>
      </c>
    </row>
    <row r="76" spans="1:30" x14ac:dyDescent="0.3">
      <c r="A76" s="1">
        <v>16528</v>
      </c>
      <c r="B76" s="6">
        <v>1.1899999999999999E-2</v>
      </c>
      <c r="C76" s="7">
        <f t="shared" si="0"/>
        <v>55.324772257670588</v>
      </c>
      <c r="D76" s="7"/>
      <c r="E76" s="7"/>
      <c r="F76" s="7"/>
      <c r="G76" s="7"/>
      <c r="H76" s="7"/>
      <c r="I76" s="7"/>
      <c r="J76" s="6"/>
      <c r="K76" s="7">
        <f t="shared" si="1"/>
        <v>180.75085701981419</v>
      </c>
      <c r="L76" s="7"/>
      <c r="M76" s="7"/>
      <c r="N76" s="7"/>
      <c r="O76" s="7"/>
      <c r="P76" s="7"/>
      <c r="Q76" s="7"/>
      <c r="R76" s="7"/>
      <c r="S76" s="6">
        <v>1.1899999999999999E-2</v>
      </c>
      <c r="T76" s="6"/>
      <c r="U76" s="6"/>
      <c r="V76" s="6"/>
      <c r="W76" s="6"/>
      <c r="X76" s="6"/>
      <c r="Y76" s="6"/>
      <c r="Z76" s="6"/>
      <c r="AA76" t="s">
        <v>6</v>
      </c>
      <c r="AB76" t="s">
        <v>6</v>
      </c>
      <c r="AC76" t="s">
        <v>6</v>
      </c>
      <c r="AD76" t="s">
        <v>6</v>
      </c>
    </row>
    <row r="77" spans="1:30" x14ac:dyDescent="0.3">
      <c r="A77" s="1">
        <v>16558</v>
      </c>
      <c r="B77" s="6">
        <v>6.7000000000000002E-3</v>
      </c>
      <c r="C77" s="7">
        <f t="shared" si="0"/>
        <v>54.956563283670015</v>
      </c>
      <c r="D77" s="7"/>
      <c r="E77" s="7"/>
      <c r="F77" s="7"/>
      <c r="G77" s="7"/>
      <c r="H77" s="7"/>
      <c r="I77" s="7"/>
      <c r="J77" s="6"/>
      <c r="K77" s="7">
        <f t="shared" si="1"/>
        <v>181.96188776184692</v>
      </c>
      <c r="L77" s="7"/>
      <c r="M77" s="7"/>
      <c r="N77" s="7"/>
      <c r="O77" s="7"/>
      <c r="P77" s="7"/>
      <c r="Q77" s="7"/>
      <c r="R77" s="7"/>
      <c r="S77" s="6">
        <v>6.7000000000000002E-3</v>
      </c>
      <c r="T77" s="6"/>
      <c r="U77" s="6"/>
      <c r="V77" s="6"/>
      <c r="W77" s="6"/>
      <c r="X77" s="6"/>
      <c r="Y77" s="6"/>
      <c r="Z77" s="6"/>
      <c r="AA77" t="s">
        <v>6</v>
      </c>
      <c r="AB77" t="s">
        <v>6</v>
      </c>
      <c r="AC77" t="s">
        <v>6</v>
      </c>
      <c r="AD77" t="s">
        <v>6</v>
      </c>
    </row>
    <row r="78" spans="1:30" x14ac:dyDescent="0.3">
      <c r="A78" s="1">
        <v>16589</v>
      </c>
      <c r="B78" s="6">
        <v>2E-3</v>
      </c>
      <c r="C78" s="7">
        <f t="shared" si="0"/>
        <v>54.846869544580848</v>
      </c>
      <c r="D78" s="7"/>
      <c r="E78" s="7"/>
      <c r="F78" s="7"/>
      <c r="G78" s="7"/>
      <c r="H78" s="7"/>
      <c r="I78" s="7"/>
      <c r="J78" s="6"/>
      <c r="K78" s="7">
        <f t="shared" si="1"/>
        <v>182.32581153737061</v>
      </c>
      <c r="L78" s="7"/>
      <c r="M78" s="7"/>
      <c r="N78" s="7"/>
      <c r="O78" s="7"/>
      <c r="P78" s="7"/>
      <c r="Q78" s="7"/>
      <c r="R78" s="7"/>
      <c r="S78" s="6">
        <v>2E-3</v>
      </c>
      <c r="T78" s="6"/>
      <c r="U78" s="6"/>
      <c r="V78" s="6"/>
      <c r="W78" s="6"/>
      <c r="X78" s="6"/>
      <c r="Y78" s="6"/>
      <c r="Z78" s="6"/>
      <c r="AA78" t="s">
        <v>6</v>
      </c>
      <c r="AB78" t="s">
        <v>6</v>
      </c>
      <c r="AC78" t="s">
        <v>6</v>
      </c>
      <c r="AD78" t="s">
        <v>6</v>
      </c>
    </row>
    <row r="79" spans="1:30" x14ac:dyDescent="0.3">
      <c r="A79" s="1">
        <v>16619</v>
      </c>
      <c r="B79" s="6">
        <v>2.8500000000000001E-2</v>
      </c>
      <c r="C79" s="7">
        <f t="shared" si="0"/>
        <v>53.32704865783262</v>
      </c>
      <c r="D79" s="7"/>
      <c r="E79" s="7"/>
      <c r="F79" s="7"/>
      <c r="G79" s="7"/>
      <c r="H79" s="7"/>
      <c r="I79" s="7"/>
      <c r="J79" s="6"/>
      <c r="K79" s="7">
        <f t="shared" si="1"/>
        <v>187.52209716618566</v>
      </c>
      <c r="L79" s="7"/>
      <c r="M79" s="7"/>
      <c r="N79" s="7"/>
      <c r="O79" s="7"/>
      <c r="P79" s="7"/>
      <c r="Q79" s="7"/>
      <c r="R79" s="7"/>
      <c r="S79" s="6">
        <v>2.8500000000000001E-2</v>
      </c>
      <c r="T79" s="6"/>
      <c r="U79" s="6"/>
      <c r="V79" s="6"/>
      <c r="W79" s="6"/>
      <c r="X79" s="6"/>
      <c r="Y79" s="6"/>
      <c r="Z79" s="6"/>
      <c r="AA79" t="s">
        <v>6</v>
      </c>
      <c r="AB79" t="s">
        <v>6</v>
      </c>
      <c r="AC79" t="s">
        <v>6</v>
      </c>
      <c r="AD79" t="s">
        <v>6</v>
      </c>
    </row>
    <row r="80" spans="1:30" x14ac:dyDescent="0.3">
      <c r="A80" s="1">
        <v>16650</v>
      </c>
      <c r="B80" s="6">
        <v>2.2000000000000002E-2</v>
      </c>
      <c r="C80" s="7">
        <f t="shared" si="0"/>
        <v>52.179108275765778</v>
      </c>
      <c r="D80" s="7"/>
      <c r="E80" s="7"/>
      <c r="F80" s="7"/>
      <c r="G80" s="7"/>
      <c r="H80" s="7"/>
      <c r="I80" s="7"/>
      <c r="J80" s="6"/>
      <c r="K80" s="7">
        <f t="shared" si="1"/>
        <v>191.64758330384174</v>
      </c>
      <c r="L80" s="7"/>
      <c r="M80" s="7"/>
      <c r="N80" s="7"/>
      <c r="O80" s="7"/>
      <c r="P80" s="7"/>
      <c r="Q80" s="7"/>
      <c r="R80" s="7"/>
      <c r="S80" s="6">
        <v>2.2000000000000002E-2</v>
      </c>
      <c r="T80" s="6"/>
      <c r="U80" s="6"/>
      <c r="V80" s="6"/>
      <c r="W80" s="6"/>
      <c r="X80" s="6"/>
      <c r="Y80" s="6"/>
      <c r="Z80" s="6"/>
      <c r="AA80" t="s">
        <v>6</v>
      </c>
      <c r="AB80" t="s">
        <v>6</v>
      </c>
      <c r="AC80" t="s">
        <v>6</v>
      </c>
      <c r="AD80" t="s">
        <v>6</v>
      </c>
    </row>
    <row r="81" spans="1:30" x14ac:dyDescent="0.3">
      <c r="A81" s="1">
        <v>16681</v>
      </c>
      <c r="B81" s="6">
        <v>6.7000000000000002E-3</v>
      </c>
      <c r="C81" s="7">
        <f t="shared" si="0"/>
        <v>51.831834981390465</v>
      </c>
      <c r="D81" s="7"/>
      <c r="E81" s="7"/>
      <c r="F81" s="7"/>
      <c r="G81" s="7"/>
      <c r="H81" s="7"/>
      <c r="I81" s="7"/>
      <c r="J81" s="6"/>
      <c r="K81" s="7">
        <f t="shared" si="1"/>
        <v>192.93162211197748</v>
      </c>
      <c r="L81" s="7"/>
      <c r="M81" s="7"/>
      <c r="N81" s="7"/>
      <c r="O81" s="7"/>
      <c r="P81" s="7"/>
      <c r="Q81" s="7"/>
      <c r="R81" s="7"/>
      <c r="S81" s="6">
        <v>6.7000000000000002E-3</v>
      </c>
      <c r="T81" s="6"/>
      <c r="U81" s="6"/>
      <c r="V81" s="6"/>
      <c r="W81" s="6"/>
      <c r="X81" s="6"/>
      <c r="Y81" s="6"/>
      <c r="Z81" s="6"/>
      <c r="AA81" t="s">
        <v>6</v>
      </c>
      <c r="AB81" t="s">
        <v>6</v>
      </c>
      <c r="AC81" t="s">
        <v>6</v>
      </c>
      <c r="AD81" t="s">
        <v>6</v>
      </c>
    </row>
    <row r="82" spans="1:30" x14ac:dyDescent="0.3">
      <c r="A82" s="1">
        <v>16711</v>
      </c>
      <c r="B82" s="6">
        <v>-1.84E-2</v>
      </c>
      <c r="C82" s="7">
        <f t="shared" si="0"/>
        <v>52.803417870202182</v>
      </c>
      <c r="D82" s="7"/>
      <c r="E82" s="7"/>
      <c r="F82" s="7"/>
      <c r="G82" s="7"/>
      <c r="H82" s="7"/>
      <c r="I82" s="7"/>
      <c r="J82" s="6"/>
      <c r="K82" s="7">
        <f t="shared" si="1"/>
        <v>189.3816802651171</v>
      </c>
      <c r="L82" s="7"/>
      <c r="M82" s="7"/>
      <c r="N82" s="7"/>
      <c r="O82" s="7"/>
      <c r="P82" s="7"/>
      <c r="Q82" s="7"/>
      <c r="R82" s="7"/>
      <c r="S82" s="6">
        <v>-1.84E-2</v>
      </c>
      <c r="T82" s="6"/>
      <c r="U82" s="6"/>
      <c r="V82" s="6"/>
      <c r="W82" s="6"/>
      <c r="X82" s="6"/>
      <c r="Y82" s="6"/>
      <c r="Z82" s="6"/>
      <c r="AA82" t="s">
        <v>6</v>
      </c>
      <c r="AB82" t="s">
        <v>6</v>
      </c>
      <c r="AC82" t="s">
        <v>6</v>
      </c>
      <c r="AD82" t="s">
        <v>6</v>
      </c>
    </row>
    <row r="83" spans="1:30" x14ac:dyDescent="0.3">
      <c r="A83" s="1">
        <v>16742</v>
      </c>
      <c r="B83" s="6">
        <v>-5.6000000000000008E-3</v>
      </c>
      <c r="C83" s="7">
        <f t="shared" si="0"/>
        <v>53.100782250806702</v>
      </c>
      <c r="D83" s="7"/>
      <c r="E83" s="7"/>
      <c r="F83" s="7"/>
      <c r="G83" s="7"/>
      <c r="H83" s="7"/>
      <c r="I83" s="7"/>
      <c r="J83" s="6"/>
      <c r="K83" s="7">
        <f t="shared" si="1"/>
        <v>188.32114285563244</v>
      </c>
      <c r="L83" s="7"/>
      <c r="M83" s="7"/>
      <c r="N83" s="7"/>
      <c r="O83" s="7"/>
      <c r="P83" s="7"/>
      <c r="Q83" s="7"/>
      <c r="R83" s="7"/>
      <c r="S83" s="6">
        <v>-5.6000000000000008E-3</v>
      </c>
      <c r="T83" s="6"/>
      <c r="U83" s="6"/>
      <c r="V83" s="6"/>
      <c r="W83" s="6"/>
      <c r="X83" s="6"/>
      <c r="Y83" s="6"/>
      <c r="Z83" s="6"/>
      <c r="AA83" t="s">
        <v>6</v>
      </c>
      <c r="AB83" t="s">
        <v>6</v>
      </c>
      <c r="AC83" t="s">
        <v>6</v>
      </c>
      <c r="AD83" t="s">
        <v>6</v>
      </c>
    </row>
    <row r="84" spans="1:30" x14ac:dyDescent="0.3">
      <c r="A84" s="1">
        <v>16772</v>
      </c>
      <c r="B84" s="6">
        <v>-8.0000000000000004E-4</v>
      </c>
      <c r="C84" s="7">
        <f t="shared" si="0"/>
        <v>53.143296888317352</v>
      </c>
      <c r="D84" s="7"/>
      <c r="E84" s="7"/>
      <c r="F84" s="7"/>
      <c r="G84" s="7"/>
      <c r="H84" s="7"/>
      <c r="I84" s="7"/>
      <c r="J84" s="6"/>
      <c r="K84" s="7">
        <f t="shared" si="1"/>
        <v>188.17048594134795</v>
      </c>
      <c r="L84" s="7"/>
      <c r="M84" s="7"/>
      <c r="N84" s="7"/>
      <c r="O84" s="7"/>
      <c r="P84" s="7"/>
      <c r="Q84" s="7"/>
      <c r="R84" s="7"/>
      <c r="S84" s="6">
        <v>-8.0000000000000004E-4</v>
      </c>
      <c r="T84" s="6"/>
      <c r="U84" s="6"/>
      <c r="V84" s="6"/>
      <c r="W84" s="6"/>
      <c r="X84" s="6"/>
      <c r="Y84" s="6"/>
      <c r="Z84" s="6"/>
      <c r="AA84" t="s">
        <v>6</v>
      </c>
      <c r="AB84" t="s">
        <v>6</v>
      </c>
      <c r="AC84" t="s">
        <v>6</v>
      </c>
      <c r="AD84" t="s">
        <v>6</v>
      </c>
    </row>
    <row r="85" spans="1:30" x14ac:dyDescent="0.3">
      <c r="A85" s="1">
        <v>16803</v>
      </c>
      <c r="B85" s="6">
        <v>-3.1400000000000004E-2</v>
      </c>
      <c r="C85" s="7">
        <f t="shared" si="0"/>
        <v>54.866092182859127</v>
      </c>
      <c r="D85" s="7"/>
      <c r="E85" s="7"/>
      <c r="F85" s="7"/>
      <c r="G85" s="7"/>
      <c r="H85" s="7"/>
      <c r="I85" s="7"/>
      <c r="J85" s="6"/>
      <c r="K85" s="7">
        <f t="shared" si="1"/>
        <v>182.26193268278962</v>
      </c>
      <c r="L85" s="7"/>
      <c r="M85" s="7"/>
      <c r="N85" s="7"/>
      <c r="O85" s="7"/>
      <c r="P85" s="7"/>
      <c r="Q85" s="7"/>
      <c r="R85" s="7"/>
      <c r="S85" s="6">
        <v>-3.1400000000000004E-2</v>
      </c>
      <c r="T85" s="6"/>
      <c r="U85" s="6"/>
      <c r="V85" s="6"/>
      <c r="W85" s="6"/>
      <c r="X85" s="6"/>
      <c r="Y85" s="6"/>
      <c r="Z85" s="6"/>
      <c r="AA85" t="s">
        <v>6</v>
      </c>
      <c r="AB85" s="2">
        <v>22900000</v>
      </c>
      <c r="AC85" s="2">
        <v>39600000</v>
      </c>
      <c r="AD85" t="s">
        <v>6</v>
      </c>
    </row>
    <row r="86" spans="1:30" x14ac:dyDescent="0.3">
      <c r="A86" s="1">
        <v>16834</v>
      </c>
      <c r="B86" s="6">
        <v>2.1099999999999997E-2</v>
      </c>
      <c r="C86" s="7">
        <f t="shared" si="0"/>
        <v>53.732339812808867</v>
      </c>
      <c r="D86" s="7"/>
      <c r="E86" s="7"/>
      <c r="F86" s="7"/>
      <c r="G86" s="7"/>
      <c r="H86" s="7"/>
      <c r="I86" s="7"/>
      <c r="J86" s="6"/>
      <c r="K86" s="7">
        <f t="shared" si="1"/>
        <v>186.10765946239647</v>
      </c>
      <c r="L86" s="7"/>
      <c r="M86" s="7"/>
      <c r="N86" s="7"/>
      <c r="O86" s="7"/>
      <c r="P86" s="7"/>
      <c r="Q86" s="7"/>
      <c r="R86" s="7"/>
      <c r="S86" s="6">
        <v>2.1099999999999997E-2</v>
      </c>
      <c r="T86" s="6"/>
      <c r="U86" s="6"/>
      <c r="V86" s="6"/>
      <c r="W86" s="6"/>
      <c r="X86" s="6"/>
      <c r="Y86" s="6"/>
      <c r="Z86" s="6"/>
      <c r="AA86" t="s">
        <v>6</v>
      </c>
      <c r="AB86" s="2">
        <v>23600000</v>
      </c>
      <c r="AC86" s="2">
        <v>39300000</v>
      </c>
      <c r="AD86" t="s">
        <v>6</v>
      </c>
    </row>
    <row r="87" spans="1:30" x14ac:dyDescent="0.3">
      <c r="A87" s="1">
        <v>16862</v>
      </c>
      <c r="B87" s="6">
        <v>8.2899999999999988E-2</v>
      </c>
      <c r="C87" s="7">
        <f t="shared" si="0"/>
        <v>49.618930476321786</v>
      </c>
      <c r="D87" s="7"/>
      <c r="E87" s="7"/>
      <c r="F87" s="7"/>
      <c r="G87" s="7"/>
      <c r="H87" s="7"/>
      <c r="I87" s="7"/>
      <c r="J87" s="6"/>
      <c r="K87" s="7">
        <f t="shared" si="1"/>
        <v>201.53598443182912</v>
      </c>
      <c r="L87" s="7"/>
      <c r="M87" s="7"/>
      <c r="N87" s="7"/>
      <c r="O87" s="7"/>
      <c r="P87" s="7"/>
      <c r="Q87" s="7"/>
      <c r="R87" s="7"/>
      <c r="S87" s="6">
        <v>8.2899999999999988E-2</v>
      </c>
      <c r="T87" s="6"/>
      <c r="U87" s="6"/>
      <c r="V87" s="6"/>
      <c r="W87" s="6"/>
      <c r="X87" s="6"/>
      <c r="Y87" s="6"/>
      <c r="Z87" s="6"/>
      <c r="AA87" t="s">
        <v>6</v>
      </c>
      <c r="AB87" s="2">
        <v>23900000</v>
      </c>
      <c r="AC87" s="2">
        <v>38600000</v>
      </c>
      <c r="AD87" t="s">
        <v>6</v>
      </c>
    </row>
    <row r="88" spans="1:30" x14ac:dyDescent="0.3">
      <c r="A88" s="1">
        <v>16893</v>
      </c>
      <c r="B88" s="6">
        <v>1.34E-2</v>
      </c>
      <c r="C88" s="7">
        <f t="shared" si="0"/>
        <v>48.962828573437726</v>
      </c>
      <c r="D88" s="7"/>
      <c r="E88" s="7"/>
      <c r="F88" s="7"/>
      <c r="G88" s="7"/>
      <c r="H88" s="7"/>
      <c r="I88" s="7"/>
      <c r="J88" s="6"/>
      <c r="K88" s="7">
        <f t="shared" si="1"/>
        <v>204.23656662321565</v>
      </c>
      <c r="L88" s="7"/>
      <c r="M88" s="7"/>
      <c r="N88" s="7"/>
      <c r="O88" s="7"/>
      <c r="P88" s="7"/>
      <c r="Q88" s="7"/>
      <c r="R88" s="7"/>
      <c r="S88" s="6">
        <v>1.34E-2</v>
      </c>
      <c r="T88" s="6"/>
      <c r="U88" s="6"/>
      <c r="V88" s="6"/>
      <c r="W88" s="6"/>
      <c r="X88" s="6"/>
      <c r="Y88" s="6"/>
      <c r="Z88" s="6"/>
      <c r="AA88" t="s">
        <v>6</v>
      </c>
      <c r="AB88" s="2">
        <v>23700000</v>
      </c>
      <c r="AC88" s="2">
        <v>42000000</v>
      </c>
      <c r="AD88" t="s">
        <v>6</v>
      </c>
    </row>
    <row r="89" spans="1:30" x14ac:dyDescent="0.3">
      <c r="A89" s="1">
        <v>16923</v>
      </c>
      <c r="B89" s="6">
        <v>1.6E-2</v>
      </c>
      <c r="C89" s="7">
        <f t="shared" si="0"/>
        <v>48.191760406926889</v>
      </c>
      <c r="D89" s="7"/>
      <c r="E89" s="7"/>
      <c r="F89" s="7"/>
      <c r="G89" s="7"/>
      <c r="H89" s="7"/>
      <c r="I89" s="7"/>
      <c r="J89" s="6"/>
      <c r="K89" s="7">
        <f t="shared" si="1"/>
        <v>207.5043516891871</v>
      </c>
      <c r="L89" s="7"/>
      <c r="M89" s="7"/>
      <c r="N89" s="7"/>
      <c r="O89" s="7"/>
      <c r="P89" s="7"/>
      <c r="Q89" s="7"/>
      <c r="R89" s="7"/>
      <c r="S89" s="6">
        <v>1.6E-2</v>
      </c>
      <c r="T89" s="6"/>
      <c r="U89" s="6"/>
      <c r="V89" s="6"/>
      <c r="W89" s="6"/>
      <c r="X89" s="6"/>
      <c r="Y89" s="6"/>
      <c r="Z89" s="6"/>
      <c r="AA89" t="s">
        <v>6</v>
      </c>
      <c r="AB89" s="2">
        <v>24200000</v>
      </c>
      <c r="AC89" s="2">
        <v>42700000</v>
      </c>
      <c r="AD89" t="s">
        <v>6</v>
      </c>
    </row>
    <row r="90" spans="1:30" x14ac:dyDescent="0.3">
      <c r="A90" s="1">
        <v>16954</v>
      </c>
      <c r="B90" s="6">
        <v>1.9900000000000001E-2</v>
      </c>
      <c r="C90" s="7">
        <f t="shared" si="0"/>
        <v>47.25145642408755</v>
      </c>
      <c r="D90" s="7"/>
      <c r="E90" s="7"/>
      <c r="F90" s="7"/>
      <c r="G90" s="7"/>
      <c r="H90" s="7"/>
      <c r="I90" s="7"/>
      <c r="J90" s="6"/>
      <c r="K90" s="7">
        <f t="shared" si="1"/>
        <v>211.63368828780193</v>
      </c>
      <c r="L90" s="7"/>
      <c r="M90" s="7"/>
      <c r="N90" s="7"/>
      <c r="O90" s="7"/>
      <c r="P90" s="7"/>
      <c r="Q90" s="7"/>
      <c r="R90" s="7"/>
      <c r="S90" s="6">
        <v>1.9900000000000001E-2</v>
      </c>
      <c r="T90" s="6"/>
      <c r="U90" s="6"/>
      <c r="V90" s="6"/>
      <c r="W90" s="6"/>
      <c r="X90" s="6"/>
      <c r="Y90" s="6"/>
      <c r="Z90" s="6"/>
      <c r="AA90" t="s">
        <v>6</v>
      </c>
      <c r="AB90" s="2">
        <v>24900000</v>
      </c>
      <c r="AC90" s="2">
        <v>43400000</v>
      </c>
      <c r="AD90" t="s">
        <v>6</v>
      </c>
    </row>
    <row r="91" spans="1:30" x14ac:dyDescent="0.3">
      <c r="A91" s="1">
        <v>16984</v>
      </c>
      <c r="B91" s="6">
        <v>3.3599999999999998E-2</v>
      </c>
      <c r="C91" s="7">
        <f t="shared" si="0"/>
        <v>45.715418366957763</v>
      </c>
      <c r="D91" s="7"/>
      <c r="E91" s="7"/>
      <c r="F91" s="7"/>
      <c r="G91" s="7"/>
      <c r="H91" s="7"/>
      <c r="I91" s="7"/>
      <c r="J91" s="6"/>
      <c r="K91" s="7">
        <f t="shared" si="1"/>
        <v>218.7445802142721</v>
      </c>
      <c r="L91" s="7"/>
      <c r="M91" s="7"/>
      <c r="N91" s="7"/>
      <c r="O91" s="7"/>
      <c r="P91" s="7"/>
      <c r="Q91" s="7"/>
      <c r="R91" s="7"/>
      <c r="S91" s="6">
        <v>3.3599999999999998E-2</v>
      </c>
      <c r="T91" s="6"/>
      <c r="U91" s="6"/>
      <c r="V91" s="6"/>
      <c r="W91" s="6"/>
      <c r="X91" s="6"/>
      <c r="Y91" s="6"/>
      <c r="Z91" s="6"/>
      <c r="AA91" t="s">
        <v>6</v>
      </c>
      <c r="AB91" s="2">
        <v>25500000</v>
      </c>
      <c r="AC91" s="2">
        <v>43800000</v>
      </c>
      <c r="AD91" t="s">
        <v>6</v>
      </c>
    </row>
    <row r="92" spans="1:30" x14ac:dyDescent="0.3">
      <c r="A92" s="1">
        <v>17015</v>
      </c>
      <c r="B92" s="6">
        <v>2.86E-2</v>
      </c>
      <c r="C92" s="7">
        <f t="shared" si="0"/>
        <v>44.444311070345869</v>
      </c>
      <c r="D92" s="7"/>
      <c r="E92" s="7"/>
      <c r="F92" s="7"/>
      <c r="G92" s="7"/>
      <c r="H92" s="7"/>
      <c r="I92" s="7"/>
      <c r="J92" s="6"/>
      <c r="K92" s="7">
        <f t="shared" si="1"/>
        <v>225.00067520840028</v>
      </c>
      <c r="L92" s="7"/>
      <c r="M92" s="7"/>
      <c r="N92" s="7"/>
      <c r="O92" s="7"/>
      <c r="P92" s="7"/>
      <c r="Q92" s="7"/>
      <c r="R92" s="7"/>
      <c r="S92" s="6">
        <v>2.86E-2</v>
      </c>
      <c r="T92" s="6"/>
      <c r="U92" s="6"/>
      <c r="V92" s="6"/>
      <c r="W92" s="6"/>
      <c r="X92" s="6"/>
      <c r="Y92" s="6"/>
      <c r="Z92" s="6"/>
      <c r="AA92" t="s">
        <v>6</v>
      </c>
      <c r="AB92" s="2">
        <v>25700000</v>
      </c>
      <c r="AC92" s="2">
        <v>44900000</v>
      </c>
      <c r="AD92" t="s">
        <v>6</v>
      </c>
    </row>
    <row r="93" spans="1:30" x14ac:dyDescent="0.3">
      <c r="A93" s="1">
        <v>17046</v>
      </c>
      <c r="B93" s="6">
        <v>-2.46E-2</v>
      </c>
      <c r="C93" s="7">
        <f t="shared" si="0"/>
        <v>45.565215368408722</v>
      </c>
      <c r="D93" s="7"/>
      <c r="E93" s="7"/>
      <c r="F93" s="7"/>
      <c r="G93" s="7"/>
      <c r="H93" s="7"/>
      <c r="I93" s="7"/>
      <c r="J93" s="6"/>
      <c r="K93" s="7">
        <f t="shared" si="1"/>
        <v>219.46565859827365</v>
      </c>
      <c r="L93" s="7"/>
      <c r="M93" s="7"/>
      <c r="N93" s="7"/>
      <c r="O93" s="7"/>
      <c r="P93" s="7"/>
      <c r="Q93" s="7"/>
      <c r="R93" s="7"/>
      <c r="S93" s="6">
        <v>-2.46E-2</v>
      </c>
      <c r="T93" s="6"/>
      <c r="U93" s="6"/>
      <c r="V93" s="6"/>
      <c r="W93" s="6"/>
      <c r="X93" s="6"/>
      <c r="Y93" s="6"/>
      <c r="Z93" s="6"/>
      <c r="AA93" t="s">
        <v>6</v>
      </c>
      <c r="AB93" s="2">
        <v>25700000</v>
      </c>
      <c r="AC93" s="2">
        <v>45300000</v>
      </c>
      <c r="AD93" t="s">
        <v>6</v>
      </c>
    </row>
    <row r="94" spans="1:30" x14ac:dyDescent="0.3">
      <c r="A94" s="1">
        <v>17076</v>
      </c>
      <c r="B94" s="6">
        <v>1.04E-2</v>
      </c>
      <c r="C94" s="7">
        <f t="shared" si="0"/>
        <v>45.096214735163031</v>
      </c>
      <c r="D94" s="7"/>
      <c r="E94" s="7"/>
      <c r="F94" s="7"/>
      <c r="G94" s="7"/>
      <c r="H94" s="7"/>
      <c r="I94" s="7"/>
      <c r="J94" s="6"/>
      <c r="K94" s="7">
        <f t="shared" si="1"/>
        <v>221.74810144769569</v>
      </c>
      <c r="L94" s="7"/>
      <c r="M94" s="7"/>
      <c r="N94" s="7"/>
      <c r="O94" s="7"/>
      <c r="P94" s="7"/>
      <c r="Q94" s="7"/>
      <c r="R94" s="7"/>
      <c r="S94" s="6">
        <v>1.04E-2</v>
      </c>
      <c r="T94" s="6"/>
      <c r="U94" s="6"/>
      <c r="V94" s="6"/>
      <c r="W94" s="6"/>
      <c r="X94" s="6"/>
      <c r="Y94" s="6"/>
      <c r="Z94" s="6"/>
      <c r="AA94" t="s">
        <v>6</v>
      </c>
      <c r="AB94" s="2">
        <v>25600000</v>
      </c>
      <c r="AC94" s="2">
        <v>45400000</v>
      </c>
      <c r="AD94" t="s">
        <v>6</v>
      </c>
    </row>
    <row r="95" spans="1:30" x14ac:dyDescent="0.3">
      <c r="A95" s="1">
        <v>17107</v>
      </c>
      <c r="B95" s="6">
        <v>1.2800000000000001E-2</v>
      </c>
      <c r="C95" s="7">
        <f t="shared" si="0"/>
        <v>44.526278372001414</v>
      </c>
      <c r="D95" s="7"/>
      <c r="E95" s="7"/>
      <c r="F95" s="7"/>
      <c r="G95" s="7"/>
      <c r="H95" s="7"/>
      <c r="I95" s="7"/>
      <c r="J95" s="6"/>
      <c r="K95" s="7">
        <f t="shared" si="1"/>
        <v>224.58647714622617</v>
      </c>
      <c r="L95" s="7"/>
      <c r="M95" s="7"/>
      <c r="N95" s="7"/>
      <c r="O95" s="7"/>
      <c r="P95" s="7"/>
      <c r="Q95" s="7"/>
      <c r="R95" s="7"/>
      <c r="S95" s="6">
        <v>1.2800000000000001E-2</v>
      </c>
      <c r="T95" s="6"/>
      <c r="U95" s="6"/>
      <c r="V95" s="6"/>
      <c r="W95" s="6"/>
      <c r="X95" s="6"/>
      <c r="Y95" s="6"/>
      <c r="Z95" s="6"/>
      <c r="AA95" t="s">
        <v>6</v>
      </c>
      <c r="AB95" s="2">
        <v>25300000</v>
      </c>
      <c r="AC95" s="2">
        <v>45800000</v>
      </c>
      <c r="AD95" t="s">
        <v>6</v>
      </c>
    </row>
    <row r="96" spans="1:30" x14ac:dyDescent="0.3">
      <c r="A96" s="1">
        <v>17137</v>
      </c>
      <c r="B96" s="6">
        <v>-3.2000000000000002E-3</v>
      </c>
      <c r="C96" s="7">
        <f t="shared" si="0"/>
        <v>44.669219875603339</v>
      </c>
      <c r="D96" s="7"/>
      <c r="E96" s="7"/>
      <c r="F96" s="7"/>
      <c r="G96" s="7"/>
      <c r="H96" s="7"/>
      <c r="I96" s="7"/>
      <c r="J96" s="6"/>
      <c r="K96" s="7">
        <f t="shared" si="1"/>
        <v>223.86780041935825</v>
      </c>
      <c r="L96" s="7"/>
      <c r="M96" s="7"/>
      <c r="N96" s="7"/>
      <c r="O96" s="7"/>
      <c r="P96" s="7"/>
      <c r="Q96" s="7"/>
      <c r="R96" s="7"/>
      <c r="S96" s="6">
        <v>-3.2000000000000002E-3</v>
      </c>
      <c r="T96" s="6"/>
      <c r="U96" s="6"/>
      <c r="V96" s="6"/>
      <c r="W96" s="6"/>
      <c r="X96" s="6"/>
      <c r="Y96" s="6"/>
      <c r="Z96" s="6"/>
      <c r="AA96" t="s">
        <v>6</v>
      </c>
      <c r="AB96" s="2">
        <v>25700000</v>
      </c>
      <c r="AC96" s="2">
        <v>45400000</v>
      </c>
      <c r="AD96" t="s">
        <v>6</v>
      </c>
    </row>
    <row r="97" spans="1:30" x14ac:dyDescent="0.3">
      <c r="A97" s="1">
        <v>17168</v>
      </c>
      <c r="B97" s="6">
        <v>0.16800000000000001</v>
      </c>
      <c r="C97" s="7">
        <f t="shared" si="0"/>
        <v>38.244195098975467</v>
      </c>
      <c r="D97" s="7"/>
      <c r="E97" s="7"/>
      <c r="F97" s="7"/>
      <c r="G97" s="7"/>
      <c r="H97" s="7"/>
      <c r="I97" s="7"/>
      <c r="J97" s="6"/>
      <c r="K97" s="7">
        <f t="shared" si="1"/>
        <v>261.47759088981041</v>
      </c>
      <c r="L97" s="7"/>
      <c r="M97" s="7"/>
      <c r="N97" s="7"/>
      <c r="O97" s="7"/>
      <c r="P97" s="7"/>
      <c r="Q97" s="7"/>
      <c r="R97" s="7"/>
      <c r="S97" s="6">
        <v>0.16800000000000001</v>
      </c>
      <c r="T97" s="6"/>
      <c r="U97" s="6"/>
      <c r="V97" s="6"/>
      <c r="W97" s="6"/>
      <c r="X97" s="6"/>
      <c r="Y97" s="6"/>
      <c r="Z97" s="6"/>
      <c r="AA97" t="s">
        <v>6</v>
      </c>
      <c r="AB97" s="2">
        <v>25900000</v>
      </c>
      <c r="AC97" s="2">
        <v>47800000</v>
      </c>
      <c r="AD97" t="s">
        <v>6</v>
      </c>
    </row>
    <row r="98" spans="1:30" x14ac:dyDescent="0.3">
      <c r="A98" s="1">
        <v>17199</v>
      </c>
      <c r="B98" s="6">
        <v>3.2400000000000005E-2</v>
      </c>
      <c r="C98" s="7">
        <f t="shared" si="0"/>
        <v>37.043970456194764</v>
      </c>
      <c r="D98" s="7"/>
      <c r="E98" s="7"/>
      <c r="F98" s="7"/>
      <c r="G98" s="7"/>
      <c r="H98" s="7"/>
      <c r="I98" s="7"/>
      <c r="J98" s="6"/>
      <c r="K98" s="7">
        <f t="shared" si="1"/>
        <v>269.94946483464025</v>
      </c>
      <c r="L98" s="7"/>
      <c r="M98" s="7"/>
      <c r="N98" s="7"/>
      <c r="O98" s="7"/>
      <c r="P98" s="7"/>
      <c r="Q98" s="7"/>
      <c r="R98" s="7"/>
      <c r="S98" s="6">
        <v>3.2400000000000005E-2</v>
      </c>
      <c r="T98" s="6"/>
      <c r="U98" s="6"/>
      <c r="V98" s="6"/>
      <c r="W98" s="6"/>
      <c r="X98" s="6"/>
      <c r="Y98" s="6"/>
      <c r="Z98" s="6"/>
      <c r="AA98" t="s">
        <v>6</v>
      </c>
      <c r="AB98" s="2">
        <v>25900000</v>
      </c>
      <c r="AC98" s="2">
        <v>47900000</v>
      </c>
      <c r="AD98" t="s">
        <v>6</v>
      </c>
    </row>
    <row r="99" spans="1:30" x14ac:dyDescent="0.3">
      <c r="A99" s="1">
        <v>17227</v>
      </c>
      <c r="B99" s="6">
        <v>3.4200000000000001E-2</v>
      </c>
      <c r="C99" s="7">
        <f t="shared" si="0"/>
        <v>35.818961957256583</v>
      </c>
      <c r="D99" s="7"/>
      <c r="E99" s="7"/>
      <c r="F99" s="7"/>
      <c r="G99" s="7"/>
      <c r="H99" s="7"/>
      <c r="I99" s="7"/>
      <c r="J99" s="6"/>
      <c r="K99" s="7">
        <f t="shared" si="1"/>
        <v>279.18173653198494</v>
      </c>
      <c r="L99" s="7"/>
      <c r="M99" s="7"/>
      <c r="N99" s="7"/>
      <c r="O99" s="7"/>
      <c r="P99" s="7"/>
      <c r="Q99" s="7"/>
      <c r="R99" s="7"/>
      <c r="S99" s="6">
        <v>3.4200000000000001E-2</v>
      </c>
      <c r="T99" s="6"/>
      <c r="U99" s="6"/>
      <c r="V99" s="6"/>
      <c r="W99" s="6"/>
      <c r="X99" s="6"/>
      <c r="Y99" s="6"/>
      <c r="Z99" s="6"/>
      <c r="AA99" t="s">
        <v>6</v>
      </c>
      <c r="AB99" s="2">
        <v>25600000</v>
      </c>
      <c r="AC99" s="2">
        <v>47900000</v>
      </c>
      <c r="AD99" t="s">
        <v>6</v>
      </c>
    </row>
    <row r="100" spans="1:30" x14ac:dyDescent="0.3">
      <c r="A100" s="1">
        <v>17258</v>
      </c>
      <c r="B100" s="6">
        <v>-9.8999999999999991E-3</v>
      </c>
      <c r="C100" s="7">
        <f t="shared" si="0"/>
        <v>36.177115399713756</v>
      </c>
      <c r="D100" s="7"/>
      <c r="E100" s="7"/>
      <c r="F100" s="7"/>
      <c r="G100" s="7"/>
      <c r="H100" s="7"/>
      <c r="I100" s="7"/>
      <c r="J100" s="6"/>
      <c r="K100" s="7">
        <f t="shared" si="1"/>
        <v>276.41783734031827</v>
      </c>
      <c r="L100" s="7"/>
      <c r="M100" s="7"/>
      <c r="N100" s="7"/>
      <c r="O100" s="7"/>
      <c r="P100" s="7"/>
      <c r="Q100" s="7"/>
      <c r="R100" s="7"/>
      <c r="S100" s="6">
        <v>-9.8999999999999991E-3</v>
      </c>
      <c r="T100" s="6"/>
      <c r="U100" s="6"/>
      <c r="V100" s="6"/>
      <c r="W100" s="6"/>
      <c r="X100" s="6"/>
      <c r="Y100" s="6"/>
      <c r="Z100" s="6"/>
      <c r="AA100" t="s">
        <v>6</v>
      </c>
      <c r="AB100" s="2">
        <v>25200000</v>
      </c>
      <c r="AC100" s="2">
        <v>47200000</v>
      </c>
      <c r="AD100" t="s">
        <v>6</v>
      </c>
    </row>
    <row r="101" spans="1:30" x14ac:dyDescent="0.3">
      <c r="A101" s="1">
        <v>17288</v>
      </c>
      <c r="B101" s="6">
        <v>6.4000000000000003E-3</v>
      </c>
      <c r="C101" s="7">
        <f t="shared" si="0"/>
        <v>35.947054252497772</v>
      </c>
      <c r="D101" s="7"/>
      <c r="E101" s="7"/>
      <c r="F101" s="7"/>
      <c r="G101" s="7"/>
      <c r="H101" s="7"/>
      <c r="I101" s="7"/>
      <c r="J101" s="6"/>
      <c r="K101" s="7">
        <f t="shared" si="1"/>
        <v>278.18691149929629</v>
      </c>
      <c r="L101" s="7"/>
      <c r="M101" s="7"/>
      <c r="N101" s="7"/>
      <c r="O101" s="7"/>
      <c r="P101" s="7"/>
      <c r="Q101" s="7"/>
      <c r="R101" s="7"/>
      <c r="S101" s="6">
        <v>6.4000000000000003E-3</v>
      </c>
      <c r="T101" s="6"/>
      <c r="U101" s="6"/>
      <c r="V101" s="6"/>
      <c r="W101" s="6"/>
      <c r="X101" s="6"/>
      <c r="Y101" s="6"/>
      <c r="Z101" s="6"/>
      <c r="AA101" t="s">
        <v>6</v>
      </c>
      <c r="AB101" s="2">
        <v>25200000</v>
      </c>
      <c r="AC101" s="2">
        <v>46900000</v>
      </c>
      <c r="AD101" t="s">
        <v>6</v>
      </c>
    </row>
    <row r="102" spans="1:30" x14ac:dyDescent="0.3">
      <c r="A102" s="1">
        <v>17319</v>
      </c>
      <c r="B102" s="6">
        <v>-1.18E-2</v>
      </c>
      <c r="C102" s="7">
        <f t="shared" si="0"/>
        <v>36.376294527927314</v>
      </c>
      <c r="D102" s="7"/>
      <c r="E102" s="7"/>
      <c r="F102" s="7"/>
      <c r="G102" s="7"/>
      <c r="H102" s="7"/>
      <c r="I102" s="7"/>
      <c r="J102" s="6"/>
      <c r="K102" s="7">
        <f t="shared" si="1"/>
        <v>274.90430594360458</v>
      </c>
      <c r="L102" s="7"/>
      <c r="M102" s="7"/>
      <c r="N102" s="7"/>
      <c r="O102" s="7"/>
      <c r="P102" s="7"/>
      <c r="Q102" s="7"/>
      <c r="R102" s="7"/>
      <c r="S102" s="6">
        <v>-1.18E-2</v>
      </c>
      <c r="T102" s="6"/>
      <c r="U102" s="6"/>
      <c r="V102" s="6"/>
      <c r="W102" s="6"/>
      <c r="X102" s="6"/>
      <c r="Y102" s="6"/>
      <c r="Z102" s="6"/>
      <c r="AA102" t="s">
        <v>6</v>
      </c>
      <c r="AB102" s="2">
        <v>25300000</v>
      </c>
      <c r="AC102" s="2">
        <v>47400000</v>
      </c>
      <c r="AD102" t="s">
        <v>6</v>
      </c>
    </row>
    <row r="103" spans="1:30" x14ac:dyDescent="0.3">
      <c r="A103" s="1">
        <v>17349</v>
      </c>
      <c r="B103" s="6">
        <v>4.8999999999999998E-3</v>
      </c>
      <c r="C103" s="7">
        <f t="shared" si="0"/>
        <v>36.198919820805379</v>
      </c>
      <c r="D103" s="7"/>
      <c r="E103" s="7"/>
      <c r="F103" s="7"/>
      <c r="G103" s="7"/>
      <c r="H103" s="7"/>
      <c r="I103" s="7"/>
      <c r="J103" s="6"/>
      <c r="K103" s="7">
        <f t="shared" si="1"/>
        <v>276.25133704272821</v>
      </c>
      <c r="L103" s="7"/>
      <c r="M103" s="7"/>
      <c r="N103" s="7"/>
      <c r="O103" s="7"/>
      <c r="P103" s="7"/>
      <c r="Q103" s="7"/>
      <c r="R103" s="7"/>
      <c r="S103" s="6">
        <v>4.8999999999999998E-3</v>
      </c>
      <c r="T103" s="6"/>
      <c r="U103" s="6"/>
      <c r="V103" s="6"/>
      <c r="W103" s="6"/>
      <c r="X103" s="6"/>
      <c r="Y103" s="6"/>
      <c r="Z103" s="6"/>
      <c r="AA103" t="s">
        <v>6</v>
      </c>
      <c r="AB103" s="2">
        <v>25700000</v>
      </c>
      <c r="AC103" s="2">
        <v>47500000</v>
      </c>
      <c r="AD103" t="s">
        <v>6</v>
      </c>
    </row>
    <row r="104" spans="1:30" x14ac:dyDescent="0.3">
      <c r="A104" s="1">
        <v>17380</v>
      </c>
      <c r="B104" s="6">
        <v>0</v>
      </c>
      <c r="C104" s="7">
        <f t="shared" si="0"/>
        <v>36.198919820805379</v>
      </c>
      <c r="D104" s="7"/>
      <c r="E104" s="7"/>
      <c r="F104" s="7"/>
      <c r="G104" s="7"/>
      <c r="H104" s="7"/>
      <c r="I104" s="7"/>
      <c r="J104" s="6"/>
      <c r="K104" s="7">
        <f t="shared" si="1"/>
        <v>276.25133704272821</v>
      </c>
      <c r="L104" s="7"/>
      <c r="M104" s="7"/>
      <c r="N104" s="7"/>
      <c r="O104" s="7"/>
      <c r="P104" s="7"/>
      <c r="Q104" s="7"/>
      <c r="R104" s="7"/>
      <c r="S104" s="6">
        <v>0</v>
      </c>
      <c r="T104" s="6"/>
      <c r="U104" s="6"/>
      <c r="V104" s="6"/>
      <c r="W104" s="6"/>
      <c r="X104" s="6"/>
      <c r="Y104" s="6"/>
      <c r="Z104" s="6"/>
      <c r="AA104" t="s">
        <v>6</v>
      </c>
      <c r="AB104" s="2">
        <v>25600000</v>
      </c>
      <c r="AC104" s="2">
        <v>47400000</v>
      </c>
      <c r="AD104" t="s">
        <v>6</v>
      </c>
    </row>
    <row r="105" spans="1:30" x14ac:dyDescent="0.3">
      <c r="A105" s="1">
        <v>17411</v>
      </c>
      <c r="B105" s="6">
        <v>-2.9999999999999997E-4</v>
      </c>
      <c r="C105" s="7">
        <f t="shared" si="0"/>
        <v>36.209782755632062</v>
      </c>
      <c r="D105" s="7"/>
      <c r="E105" s="7"/>
      <c r="F105" s="7"/>
      <c r="G105" s="7"/>
      <c r="H105" s="7"/>
      <c r="I105" s="7"/>
      <c r="J105" s="6"/>
      <c r="K105" s="7">
        <f t="shared" si="1"/>
        <v>276.16846164161541</v>
      </c>
      <c r="L105" s="7"/>
      <c r="M105" s="7"/>
      <c r="N105" s="7"/>
      <c r="O105" s="7"/>
      <c r="P105" s="7"/>
      <c r="Q105" s="7"/>
      <c r="R105" s="7"/>
      <c r="S105" s="6">
        <v>-2.9999999999999997E-4</v>
      </c>
      <c r="T105" s="6"/>
      <c r="U105" s="6"/>
      <c r="V105" s="6"/>
      <c r="W105" s="6"/>
      <c r="X105" s="6"/>
      <c r="Y105" s="6"/>
      <c r="Z105" s="6"/>
      <c r="AA105" t="s">
        <v>6</v>
      </c>
      <c r="AB105" s="2">
        <v>25100000</v>
      </c>
      <c r="AC105" s="2">
        <v>47200000</v>
      </c>
      <c r="AD105" t="s">
        <v>6</v>
      </c>
    </row>
    <row r="106" spans="1:30" x14ac:dyDescent="0.3">
      <c r="A106" s="1">
        <v>17441</v>
      </c>
      <c r="B106" s="6">
        <v>1.3000000000000001E-2</v>
      </c>
      <c r="C106" s="7">
        <f t="shared" si="0"/>
        <v>35.745096501117537</v>
      </c>
      <c r="D106" s="7"/>
      <c r="E106" s="7"/>
      <c r="F106" s="7"/>
      <c r="G106" s="7"/>
      <c r="H106" s="7"/>
      <c r="I106" s="7"/>
      <c r="J106" s="6"/>
      <c r="K106" s="7">
        <f t="shared" si="1"/>
        <v>279.75865164295641</v>
      </c>
      <c r="L106" s="7"/>
      <c r="M106" s="7"/>
      <c r="N106" s="7"/>
      <c r="O106" s="7"/>
      <c r="P106" s="7"/>
      <c r="Q106" s="7"/>
      <c r="R106" s="7"/>
      <c r="S106" s="6">
        <v>1.3000000000000001E-2</v>
      </c>
      <c r="T106" s="6"/>
      <c r="U106" s="6"/>
      <c r="V106" s="6"/>
      <c r="W106" s="6"/>
      <c r="X106" s="6"/>
      <c r="Y106" s="6"/>
      <c r="Z106" s="6"/>
      <c r="AA106" t="s">
        <v>6</v>
      </c>
      <c r="AB106" s="2">
        <v>24700000</v>
      </c>
      <c r="AC106" s="2">
        <v>46700000</v>
      </c>
      <c r="AD106" t="s">
        <v>6</v>
      </c>
    </row>
    <row r="107" spans="1:30" x14ac:dyDescent="0.3">
      <c r="A107" s="1">
        <v>17472</v>
      </c>
      <c r="B107" s="6">
        <v>5.8999999999999999E-3</v>
      </c>
      <c r="C107" s="7">
        <f t="shared" si="0"/>
        <v>35.535437420337544</v>
      </c>
      <c r="D107" s="7"/>
      <c r="E107" s="7"/>
      <c r="F107" s="7"/>
      <c r="G107" s="7"/>
      <c r="H107" s="7"/>
      <c r="I107" s="7"/>
      <c r="J107" s="6"/>
      <c r="K107" s="7">
        <f t="shared" si="1"/>
        <v>281.40922768764983</v>
      </c>
      <c r="L107" s="7"/>
      <c r="M107" s="7"/>
      <c r="N107" s="7"/>
      <c r="O107" s="7"/>
      <c r="P107" s="7"/>
      <c r="Q107" s="7"/>
      <c r="R107" s="7"/>
      <c r="S107" s="6">
        <v>5.8999999999999999E-3</v>
      </c>
      <c r="T107" s="6"/>
      <c r="U107" s="6"/>
      <c r="V107" s="6"/>
      <c r="W107" s="6"/>
      <c r="X107" s="6"/>
      <c r="Y107" s="6"/>
      <c r="Z107" s="6"/>
      <c r="AA107" t="s">
        <v>6</v>
      </c>
      <c r="AB107" s="2">
        <v>24900000</v>
      </c>
      <c r="AC107" s="2">
        <v>46600000</v>
      </c>
      <c r="AD107" t="s">
        <v>6</v>
      </c>
    </row>
    <row r="108" spans="1:30" x14ac:dyDescent="0.3">
      <c r="A108" s="1">
        <v>17502</v>
      </c>
      <c r="B108" s="6">
        <v>-9.7000000000000003E-3</v>
      </c>
      <c r="C108" s="7">
        <f t="shared" si="0"/>
        <v>35.883507442530089</v>
      </c>
      <c r="D108" s="7"/>
      <c r="E108" s="7"/>
      <c r="F108" s="7"/>
      <c r="G108" s="7"/>
      <c r="H108" s="7"/>
      <c r="I108" s="7"/>
      <c r="J108" s="6"/>
      <c r="K108" s="7">
        <f t="shared" si="1"/>
        <v>278.67955817907961</v>
      </c>
      <c r="L108" s="7"/>
      <c r="M108" s="7"/>
      <c r="N108" s="7"/>
      <c r="O108" s="7"/>
      <c r="P108" s="7"/>
      <c r="Q108" s="7"/>
      <c r="R108" s="7"/>
      <c r="S108" s="6">
        <v>-9.7000000000000003E-3</v>
      </c>
      <c r="T108" s="6"/>
      <c r="U108" s="6"/>
      <c r="V108" s="6"/>
      <c r="W108" s="6"/>
      <c r="X108" s="6"/>
      <c r="Y108" s="6"/>
      <c r="Z108" s="6"/>
      <c r="AA108" t="s">
        <v>6</v>
      </c>
      <c r="AB108" s="2">
        <v>25400000</v>
      </c>
      <c r="AC108" s="2">
        <v>46500000</v>
      </c>
      <c r="AD108" t="s">
        <v>6</v>
      </c>
    </row>
    <row r="109" spans="1:30" x14ac:dyDescent="0.3">
      <c r="A109" s="1">
        <v>17533</v>
      </c>
      <c r="B109" s="6">
        <v>6.13E-2</v>
      </c>
      <c r="C109" s="7">
        <f t="shared" si="0"/>
        <v>33.810899314548287</v>
      </c>
      <c r="D109" s="7"/>
      <c r="E109" s="7"/>
      <c r="F109" s="7"/>
      <c r="G109" s="7"/>
      <c r="H109" s="7"/>
      <c r="I109" s="7"/>
      <c r="J109" s="6"/>
      <c r="K109" s="7">
        <f t="shared" si="1"/>
        <v>295.76261509545714</v>
      </c>
      <c r="L109" s="7"/>
      <c r="M109" s="7"/>
      <c r="N109" s="7"/>
      <c r="O109" s="7"/>
      <c r="P109" s="7"/>
      <c r="Q109" s="7"/>
      <c r="R109" s="7"/>
      <c r="S109" s="6">
        <v>6.13E-2</v>
      </c>
      <c r="T109" s="6"/>
      <c r="U109" s="6"/>
      <c r="V109" s="6"/>
      <c r="W109" s="6"/>
      <c r="X109" s="6"/>
      <c r="Y109" s="6"/>
      <c r="Z109" s="6"/>
      <c r="AA109" t="s">
        <v>6</v>
      </c>
      <c r="AB109" s="2">
        <v>25800000</v>
      </c>
      <c r="AC109" s="2">
        <v>46500000</v>
      </c>
      <c r="AD109" t="s">
        <v>6</v>
      </c>
    </row>
    <row r="110" spans="1:30" x14ac:dyDescent="0.3">
      <c r="A110" s="1">
        <v>17564</v>
      </c>
      <c r="B110" s="6">
        <v>2.8999999999999998E-3</v>
      </c>
      <c r="C110" s="7">
        <f t="shared" si="0"/>
        <v>33.713131233969776</v>
      </c>
      <c r="D110" s="7"/>
      <c r="E110" s="7"/>
      <c r="F110" s="7"/>
      <c r="G110" s="7"/>
      <c r="H110" s="7"/>
      <c r="I110" s="7"/>
      <c r="J110" s="6"/>
      <c r="K110" s="7">
        <f t="shared" si="1"/>
        <v>296.62032667923393</v>
      </c>
      <c r="L110" s="7"/>
      <c r="M110" s="7"/>
      <c r="N110" s="7"/>
      <c r="O110" s="7"/>
      <c r="P110" s="7"/>
      <c r="Q110" s="7"/>
      <c r="R110" s="7"/>
      <c r="S110" s="6">
        <v>2.8999999999999998E-3</v>
      </c>
      <c r="T110" s="6"/>
      <c r="U110" s="6"/>
      <c r="V110" s="6"/>
      <c r="W110" s="6"/>
      <c r="X110" s="6"/>
      <c r="Y110" s="6"/>
      <c r="Z110" s="6"/>
      <c r="AA110" t="s">
        <v>6</v>
      </c>
      <c r="AB110" s="2">
        <v>25900000</v>
      </c>
      <c r="AC110" s="2">
        <v>46800000</v>
      </c>
      <c r="AD110" t="s">
        <v>6</v>
      </c>
    </row>
    <row r="111" spans="1:30" x14ac:dyDescent="0.3">
      <c r="A111" s="1">
        <v>17593</v>
      </c>
      <c r="B111" s="6">
        <v>6.3E-3</v>
      </c>
      <c r="C111" s="7">
        <f t="shared" si="0"/>
        <v>33.5020682042828</v>
      </c>
      <c r="D111" s="7"/>
      <c r="E111" s="7"/>
      <c r="F111" s="7"/>
      <c r="G111" s="7"/>
      <c r="H111" s="7"/>
      <c r="I111" s="7"/>
      <c r="J111" s="6"/>
      <c r="K111" s="7">
        <f t="shared" si="1"/>
        <v>298.48903473731309</v>
      </c>
      <c r="L111" s="7"/>
      <c r="M111" s="7"/>
      <c r="N111" s="7"/>
      <c r="O111" s="7"/>
      <c r="P111" s="7"/>
      <c r="Q111" s="7"/>
      <c r="R111" s="7"/>
      <c r="S111" s="6">
        <v>6.3E-3</v>
      </c>
      <c r="T111" s="6"/>
      <c r="U111" s="6"/>
      <c r="V111" s="6"/>
      <c r="W111" s="6"/>
      <c r="X111" s="6"/>
      <c r="Y111" s="6"/>
      <c r="Z111" s="6"/>
      <c r="AA111" t="s">
        <v>6</v>
      </c>
      <c r="AB111" s="2">
        <v>25800000</v>
      </c>
      <c r="AC111" s="2">
        <v>46200000</v>
      </c>
      <c r="AD111" t="s">
        <v>6</v>
      </c>
    </row>
    <row r="112" spans="1:30" x14ac:dyDescent="0.3">
      <c r="A112" s="1">
        <v>17624</v>
      </c>
      <c r="B112" s="6">
        <v>1.47E-2</v>
      </c>
      <c r="C112" s="7">
        <f t="shared" ref="C112:C175" si="2">+$C$46/(1+((K112/100)-1))</f>
        <v>33.016722385220064</v>
      </c>
      <c r="D112" s="7"/>
      <c r="E112" s="7"/>
      <c r="F112" s="7"/>
      <c r="G112" s="7"/>
      <c r="H112" s="7"/>
      <c r="I112" s="7"/>
      <c r="J112" s="6"/>
      <c r="K112" s="7">
        <f t="shared" ref="K112:K175" si="3">+K111*(1+S112)</f>
        <v>302.87682354795157</v>
      </c>
      <c r="L112" s="7"/>
      <c r="M112" s="7"/>
      <c r="N112" s="7"/>
      <c r="O112" s="7"/>
      <c r="P112" s="7"/>
      <c r="Q112" s="7"/>
      <c r="R112" s="7"/>
      <c r="S112" s="6">
        <v>1.47E-2</v>
      </c>
      <c r="T112" s="6"/>
      <c r="U112" s="6"/>
      <c r="V112" s="6"/>
      <c r="W112" s="6"/>
      <c r="X112" s="6"/>
      <c r="Y112" s="6"/>
      <c r="Z112" s="6"/>
      <c r="AA112" t="s">
        <v>6</v>
      </c>
      <c r="AB112" s="2">
        <v>25800000</v>
      </c>
      <c r="AC112" s="2">
        <v>46700000</v>
      </c>
      <c r="AD112" t="s">
        <v>6</v>
      </c>
    </row>
    <row r="113" spans="1:30" x14ac:dyDescent="0.3">
      <c r="A113" s="1">
        <v>17654</v>
      </c>
      <c r="B113" s="6">
        <v>-8.9999999999999998E-4</v>
      </c>
      <c r="C113" s="7">
        <f t="shared" si="2"/>
        <v>33.046464203002763</v>
      </c>
      <c r="D113" s="7"/>
      <c r="E113" s="7"/>
      <c r="F113" s="7"/>
      <c r="G113" s="7"/>
      <c r="H113" s="7"/>
      <c r="I113" s="7"/>
      <c r="J113" s="6"/>
      <c r="K113" s="7">
        <f t="shared" si="3"/>
        <v>302.60423440675839</v>
      </c>
      <c r="L113" s="7"/>
      <c r="M113" s="7"/>
      <c r="N113" s="7"/>
      <c r="O113" s="7"/>
      <c r="P113" s="7"/>
      <c r="Q113" s="7"/>
      <c r="R113" s="7"/>
      <c r="S113" s="6">
        <v>-8.9999999999999998E-4</v>
      </c>
      <c r="T113" s="6"/>
      <c r="U113" s="6"/>
      <c r="V113" s="6"/>
      <c r="W113" s="6"/>
      <c r="X113" s="6"/>
      <c r="Y113" s="6"/>
      <c r="Z113" s="6"/>
      <c r="AA113" t="s">
        <v>6</v>
      </c>
      <c r="AB113" s="2">
        <v>25500000</v>
      </c>
      <c r="AC113" s="2">
        <v>46200000</v>
      </c>
      <c r="AD113" t="s">
        <v>6</v>
      </c>
    </row>
    <row r="114" spans="1:30" x14ac:dyDescent="0.3">
      <c r="A114" s="1">
        <v>17685</v>
      </c>
      <c r="B114" s="6">
        <v>1.9699999999999999E-2</v>
      </c>
      <c r="C114" s="7">
        <f t="shared" si="2"/>
        <v>32.408026089048512</v>
      </c>
      <c r="D114" s="7"/>
      <c r="E114" s="7"/>
      <c r="F114" s="7"/>
      <c r="G114" s="7"/>
      <c r="H114" s="7"/>
      <c r="I114" s="7"/>
      <c r="J114" s="6"/>
      <c r="K114" s="7">
        <f t="shared" si="3"/>
        <v>308.56553782457155</v>
      </c>
      <c r="L114" s="7"/>
      <c r="M114" s="7"/>
      <c r="N114" s="7"/>
      <c r="O114" s="7"/>
      <c r="P114" s="7"/>
      <c r="Q114" s="7"/>
      <c r="R114" s="7"/>
      <c r="S114" s="6">
        <v>1.9699999999999999E-2</v>
      </c>
      <c r="T114" s="6"/>
      <c r="U114" s="6"/>
      <c r="V114" s="6"/>
      <c r="W114" s="6"/>
      <c r="X114" s="6"/>
      <c r="Y114" s="6"/>
      <c r="Z114" s="6"/>
      <c r="AA114" t="s">
        <v>6</v>
      </c>
      <c r="AB114" s="2">
        <v>25100000</v>
      </c>
      <c r="AC114" s="2">
        <v>47000000</v>
      </c>
      <c r="AD114" t="s">
        <v>6</v>
      </c>
    </row>
    <row r="115" spans="1:30" x14ac:dyDescent="0.3">
      <c r="A115" s="1">
        <v>17715</v>
      </c>
      <c r="B115" s="6">
        <v>0</v>
      </c>
      <c r="C115" s="7">
        <f t="shared" si="2"/>
        <v>32.408026089048512</v>
      </c>
      <c r="D115" s="7"/>
      <c r="E115" s="7"/>
      <c r="F115" s="7"/>
      <c r="G115" s="7"/>
      <c r="H115" s="7"/>
      <c r="I115" s="7"/>
      <c r="J115" s="6"/>
      <c r="K115" s="7">
        <f t="shared" si="3"/>
        <v>308.56553782457155</v>
      </c>
      <c r="L115" s="7"/>
      <c r="M115" s="7"/>
      <c r="N115" s="7"/>
      <c r="O115" s="7"/>
      <c r="P115" s="7"/>
      <c r="Q115" s="7"/>
      <c r="R115" s="7"/>
      <c r="S115" s="6">
        <v>0</v>
      </c>
      <c r="T115" s="6"/>
      <c r="U115" s="6"/>
      <c r="V115" s="6"/>
      <c r="W115" s="6"/>
      <c r="X115" s="6"/>
      <c r="Y115" s="6"/>
      <c r="Z115" s="6"/>
      <c r="AA115" t="s">
        <v>6</v>
      </c>
      <c r="AB115" s="2">
        <v>25100000</v>
      </c>
      <c r="AC115" s="2">
        <v>46500000</v>
      </c>
      <c r="AD115" t="s">
        <v>6</v>
      </c>
    </row>
    <row r="116" spans="1:30" x14ac:dyDescent="0.3">
      <c r="A116" s="1">
        <v>17746</v>
      </c>
      <c r="B116" s="6">
        <v>-8.3999999999999995E-3</v>
      </c>
      <c r="C116" s="7">
        <f t="shared" si="2"/>
        <v>32.682559589601162</v>
      </c>
      <c r="D116" s="7"/>
      <c r="E116" s="7"/>
      <c r="F116" s="7"/>
      <c r="G116" s="7"/>
      <c r="H116" s="7"/>
      <c r="I116" s="7"/>
      <c r="J116" s="6"/>
      <c r="K116" s="7">
        <f t="shared" si="3"/>
        <v>305.97358730684516</v>
      </c>
      <c r="L116" s="7"/>
      <c r="M116" s="7"/>
      <c r="N116" s="7"/>
      <c r="O116" s="7"/>
      <c r="P116" s="7"/>
      <c r="Q116" s="7"/>
      <c r="R116" s="7"/>
      <c r="S116" s="6">
        <v>-8.3999999999999995E-3</v>
      </c>
      <c r="T116" s="6"/>
      <c r="U116" s="6"/>
      <c r="V116" s="6"/>
      <c r="W116" s="6"/>
      <c r="X116" s="6"/>
      <c r="Y116" s="6"/>
      <c r="Z116" s="6"/>
      <c r="AA116" t="s">
        <v>6</v>
      </c>
      <c r="AB116" s="2">
        <v>25300000</v>
      </c>
      <c r="AC116" s="2">
        <v>47300000</v>
      </c>
      <c r="AD116" t="s">
        <v>6</v>
      </c>
    </row>
    <row r="117" spans="1:30" x14ac:dyDescent="0.3">
      <c r="A117" s="1">
        <v>17777</v>
      </c>
      <c r="B117" s="6">
        <v>1.4499999999999999E-2</v>
      </c>
      <c r="C117" s="7">
        <f t="shared" si="2"/>
        <v>32.215435770922781</v>
      </c>
      <c r="D117" s="7"/>
      <c r="E117" s="7"/>
      <c r="F117" s="7"/>
      <c r="G117" s="7"/>
      <c r="H117" s="7"/>
      <c r="I117" s="7"/>
      <c r="J117" s="6"/>
      <c r="K117" s="7">
        <f t="shared" si="3"/>
        <v>310.41020432279441</v>
      </c>
      <c r="L117" s="7"/>
      <c r="M117" s="7"/>
      <c r="N117" s="7"/>
      <c r="O117" s="7"/>
      <c r="P117" s="7"/>
      <c r="Q117" s="7"/>
      <c r="R117" s="7"/>
      <c r="S117" s="6">
        <v>1.4499999999999999E-2</v>
      </c>
      <c r="T117" s="6"/>
      <c r="U117" s="6"/>
      <c r="V117" s="6"/>
      <c r="W117" s="6"/>
      <c r="X117" s="6"/>
      <c r="Y117" s="6"/>
      <c r="Z117" s="6"/>
      <c r="AA117" t="s">
        <v>6</v>
      </c>
      <c r="AB117" s="2">
        <v>25300000</v>
      </c>
      <c r="AC117" s="2">
        <v>47400000</v>
      </c>
      <c r="AD117" t="s">
        <v>6</v>
      </c>
    </row>
    <row r="118" spans="1:30" x14ac:dyDescent="0.3">
      <c r="A118" s="1">
        <v>17807</v>
      </c>
      <c r="B118" s="6">
        <v>-5.4100000000000002E-2</v>
      </c>
      <c r="C118" s="7">
        <f t="shared" si="2"/>
        <v>34.057972059332677</v>
      </c>
      <c r="D118" s="7"/>
      <c r="E118" s="7"/>
      <c r="F118" s="7"/>
      <c r="G118" s="7"/>
      <c r="H118" s="7"/>
      <c r="I118" s="7"/>
      <c r="J118" s="6"/>
      <c r="K118" s="7">
        <f t="shared" si="3"/>
        <v>293.61701226893121</v>
      </c>
      <c r="L118" s="7"/>
      <c r="M118" s="7"/>
      <c r="N118" s="7"/>
      <c r="O118" s="7"/>
      <c r="P118" s="7"/>
      <c r="Q118" s="7"/>
      <c r="R118" s="7"/>
      <c r="S118" s="6">
        <v>-5.4100000000000002E-2</v>
      </c>
      <c r="T118" s="6"/>
      <c r="U118" s="6"/>
      <c r="V118" s="6"/>
      <c r="W118" s="6"/>
      <c r="X118" s="6"/>
      <c r="Y118" s="6"/>
      <c r="Z118" s="6"/>
      <c r="AA118" t="s">
        <v>6</v>
      </c>
      <c r="AB118" s="2">
        <v>25200000</v>
      </c>
      <c r="AC118" s="2">
        <v>47700000</v>
      </c>
      <c r="AD118" t="s">
        <v>6</v>
      </c>
    </row>
    <row r="119" spans="1:30" x14ac:dyDescent="0.3">
      <c r="A119" s="1">
        <v>17838</v>
      </c>
      <c r="B119" s="6">
        <v>-1.2500000000000001E-2</v>
      </c>
      <c r="C119" s="7">
        <f t="shared" si="2"/>
        <v>34.489085629703972</v>
      </c>
      <c r="D119" s="7"/>
      <c r="E119" s="7"/>
      <c r="F119" s="7"/>
      <c r="G119" s="7"/>
      <c r="H119" s="7"/>
      <c r="I119" s="7"/>
      <c r="J119" s="6"/>
      <c r="K119" s="7">
        <f t="shared" si="3"/>
        <v>289.9467996155696</v>
      </c>
      <c r="L119" s="7"/>
      <c r="M119" s="7"/>
      <c r="N119" s="7"/>
      <c r="O119" s="7"/>
      <c r="P119" s="7"/>
      <c r="Q119" s="7"/>
      <c r="R119" s="7"/>
      <c r="S119" s="6">
        <v>-1.2500000000000001E-2</v>
      </c>
      <c r="T119" s="6"/>
      <c r="U119" s="6"/>
      <c r="V119" s="6"/>
      <c r="W119" s="6"/>
      <c r="X119" s="6"/>
      <c r="Y119" s="6"/>
      <c r="Z119" s="6"/>
      <c r="AA119" t="s">
        <v>6</v>
      </c>
      <c r="AB119" s="2">
        <v>25800000</v>
      </c>
      <c r="AC119" s="2">
        <v>48400000</v>
      </c>
      <c r="AD119" t="s">
        <v>6</v>
      </c>
    </row>
    <row r="120" spans="1:30" x14ac:dyDescent="0.3">
      <c r="A120" s="1">
        <v>17868</v>
      </c>
      <c r="B120" s="6">
        <v>-7.4000000000000003E-3</v>
      </c>
      <c r="C120" s="7">
        <f t="shared" si="2"/>
        <v>34.746207565690085</v>
      </c>
      <c r="D120" s="7"/>
      <c r="E120" s="7"/>
      <c r="F120" s="7"/>
      <c r="G120" s="7"/>
      <c r="H120" s="7"/>
      <c r="I120" s="7"/>
      <c r="J120" s="6"/>
      <c r="K120" s="7">
        <f t="shared" si="3"/>
        <v>287.80119329841438</v>
      </c>
      <c r="L120" s="7"/>
      <c r="M120" s="7"/>
      <c r="N120" s="7"/>
      <c r="O120" s="7"/>
      <c r="P120" s="7"/>
      <c r="Q120" s="7"/>
      <c r="R120" s="7"/>
      <c r="S120" s="6">
        <v>-7.4000000000000003E-3</v>
      </c>
      <c r="T120" s="6"/>
      <c r="U120" s="6"/>
      <c r="V120" s="6"/>
      <c r="W120" s="6"/>
      <c r="X120" s="6"/>
      <c r="Y120" s="6"/>
      <c r="Z120" s="6"/>
      <c r="AA120" t="s">
        <v>6</v>
      </c>
      <c r="AB120" s="2">
        <v>27400000</v>
      </c>
      <c r="AC120" s="2">
        <v>50000000</v>
      </c>
      <c r="AD120" t="s">
        <v>6</v>
      </c>
    </row>
    <row r="121" spans="1:30" x14ac:dyDescent="0.3">
      <c r="A121" s="1">
        <v>17899</v>
      </c>
      <c r="B121" s="6">
        <v>1.1999999999999999E-3</v>
      </c>
      <c r="C121" s="7">
        <f t="shared" si="2"/>
        <v>34.704562091180662</v>
      </c>
      <c r="D121" s="7"/>
      <c r="E121" s="7"/>
      <c r="F121" s="7"/>
      <c r="G121" s="7"/>
      <c r="H121" s="7"/>
      <c r="I121" s="7"/>
      <c r="J121" s="6"/>
      <c r="K121" s="7">
        <f t="shared" si="3"/>
        <v>288.14655473037249</v>
      </c>
      <c r="L121" s="7"/>
      <c r="M121" s="7"/>
      <c r="N121" s="7"/>
      <c r="O121" s="7"/>
      <c r="P121" s="7"/>
      <c r="Q121" s="7"/>
      <c r="R121" s="7"/>
      <c r="S121" s="6">
        <v>1.1999999999999999E-3</v>
      </c>
      <c r="T121" s="6"/>
      <c r="U121" s="6"/>
      <c r="V121" s="6"/>
      <c r="W121" s="6"/>
      <c r="X121" s="6"/>
      <c r="Y121" s="6"/>
      <c r="Z121" s="6"/>
      <c r="AA121" t="s">
        <v>6</v>
      </c>
      <c r="AB121" s="2">
        <v>27400000</v>
      </c>
      <c r="AC121" s="2">
        <v>50600000</v>
      </c>
      <c r="AD121" t="s">
        <v>6</v>
      </c>
    </row>
    <row r="122" spans="1:30" x14ac:dyDescent="0.3">
      <c r="A122" s="1">
        <v>17930</v>
      </c>
      <c r="B122" s="6">
        <v>2.3199999999999998E-2</v>
      </c>
      <c r="C122" s="7">
        <f t="shared" si="2"/>
        <v>33.917672098495565</v>
      </c>
      <c r="D122" s="7"/>
      <c r="E122" s="7"/>
      <c r="F122" s="7"/>
      <c r="G122" s="7"/>
      <c r="H122" s="7"/>
      <c r="I122" s="7"/>
      <c r="J122" s="6"/>
      <c r="K122" s="7">
        <f t="shared" si="3"/>
        <v>294.83155480011715</v>
      </c>
      <c r="L122" s="7"/>
      <c r="M122" s="7"/>
      <c r="N122" s="7"/>
      <c r="O122" s="7"/>
      <c r="P122" s="7"/>
      <c r="Q122" s="7"/>
      <c r="R122" s="7"/>
      <c r="S122" s="6">
        <v>2.3199999999999998E-2</v>
      </c>
      <c r="T122" s="6"/>
      <c r="U122" s="6"/>
      <c r="V122" s="6"/>
      <c r="W122" s="6"/>
      <c r="X122" s="6"/>
      <c r="Y122" s="6"/>
      <c r="Z122" s="6"/>
      <c r="AA122" t="s">
        <v>6</v>
      </c>
      <c r="AB122" s="2">
        <v>27300000</v>
      </c>
      <c r="AC122" s="2">
        <v>50600000</v>
      </c>
      <c r="AD122" t="s">
        <v>6</v>
      </c>
    </row>
    <row r="123" spans="1:30" x14ac:dyDescent="0.3">
      <c r="A123" s="1">
        <v>17958</v>
      </c>
      <c r="B123" s="6">
        <v>-2.3999999999999998E-3</v>
      </c>
      <c r="C123" s="7">
        <f t="shared" si="2"/>
        <v>33.999270347329151</v>
      </c>
      <c r="D123" s="7"/>
      <c r="E123" s="7"/>
      <c r="F123" s="7"/>
      <c r="G123" s="7"/>
      <c r="H123" s="7"/>
      <c r="I123" s="7"/>
      <c r="J123" s="6"/>
      <c r="K123" s="7">
        <f t="shared" si="3"/>
        <v>294.12395906859689</v>
      </c>
      <c r="L123" s="7"/>
      <c r="M123" s="7"/>
      <c r="N123" s="7"/>
      <c r="O123" s="7"/>
      <c r="P123" s="7"/>
      <c r="Q123" s="7"/>
      <c r="R123" s="7"/>
      <c r="S123" s="6">
        <v>-2.3999999999999998E-3</v>
      </c>
      <c r="T123" s="6"/>
      <c r="U123" s="6"/>
      <c r="V123" s="6"/>
      <c r="W123" s="6"/>
      <c r="X123" s="6"/>
      <c r="Y123" s="6"/>
      <c r="Z123" s="6"/>
      <c r="AA123" t="s">
        <v>6</v>
      </c>
      <c r="AB123" s="2">
        <v>27300000</v>
      </c>
      <c r="AC123" s="2">
        <v>51300000</v>
      </c>
      <c r="AD123" t="s">
        <v>6</v>
      </c>
    </row>
    <row r="124" spans="1:30" x14ac:dyDescent="0.3">
      <c r="A124" s="1">
        <v>17989</v>
      </c>
      <c r="B124" s="6">
        <v>1.0500000000000001E-2</v>
      </c>
      <c r="C124" s="7">
        <f t="shared" si="2"/>
        <v>33.645987478801736</v>
      </c>
      <c r="D124" s="7"/>
      <c r="E124" s="7"/>
      <c r="F124" s="7"/>
      <c r="G124" s="7"/>
      <c r="H124" s="7"/>
      <c r="I124" s="7"/>
      <c r="J124" s="6"/>
      <c r="K124" s="7">
        <f t="shared" si="3"/>
        <v>297.21226063881716</v>
      </c>
      <c r="L124" s="7"/>
      <c r="M124" s="7"/>
      <c r="N124" s="7"/>
      <c r="O124" s="7"/>
      <c r="P124" s="7"/>
      <c r="Q124" s="7"/>
      <c r="R124" s="7"/>
      <c r="S124" s="6">
        <v>1.0500000000000001E-2</v>
      </c>
      <c r="T124" s="6"/>
      <c r="U124" s="6"/>
      <c r="V124" s="6"/>
      <c r="W124" s="6"/>
      <c r="X124" s="6"/>
      <c r="Y124" s="6"/>
      <c r="Z124" s="6"/>
      <c r="AA124" t="s">
        <v>6</v>
      </c>
      <c r="AB124" s="2">
        <v>27300000</v>
      </c>
      <c r="AC124" s="2">
        <v>51700000</v>
      </c>
      <c r="AD124" t="s">
        <v>6</v>
      </c>
    </row>
    <row r="125" spans="1:30" x14ac:dyDescent="0.3">
      <c r="A125" s="1">
        <v>18019</v>
      </c>
      <c r="B125" s="6">
        <v>8.8999999999999999E-3</v>
      </c>
      <c r="C125" s="7">
        <f t="shared" si="2"/>
        <v>33.349179778770683</v>
      </c>
      <c r="D125" s="7"/>
      <c r="E125" s="7"/>
      <c r="F125" s="7"/>
      <c r="G125" s="7"/>
      <c r="H125" s="7"/>
      <c r="I125" s="7"/>
      <c r="J125" s="6"/>
      <c r="K125" s="7">
        <f t="shared" si="3"/>
        <v>299.85744975850258</v>
      </c>
      <c r="L125" s="7"/>
      <c r="M125" s="7"/>
      <c r="N125" s="7"/>
      <c r="O125" s="7"/>
      <c r="P125" s="7"/>
      <c r="Q125" s="7"/>
      <c r="R125" s="7"/>
      <c r="S125" s="6">
        <v>8.8999999999999999E-3</v>
      </c>
      <c r="T125" s="6"/>
      <c r="U125" s="6"/>
      <c r="V125" s="6"/>
      <c r="W125" s="6"/>
      <c r="X125" s="6"/>
      <c r="Y125" s="6"/>
      <c r="Z125" s="6"/>
      <c r="AA125" t="s">
        <v>6</v>
      </c>
      <c r="AB125" s="2">
        <v>27100000</v>
      </c>
      <c r="AC125" s="2">
        <v>52100000</v>
      </c>
      <c r="AD125" t="s">
        <v>6</v>
      </c>
    </row>
    <row r="126" spans="1:30" x14ac:dyDescent="0.3">
      <c r="A126" s="1">
        <v>18050</v>
      </c>
      <c r="B126" s="6">
        <v>-8.6E-3</v>
      </c>
      <c r="C126" s="7">
        <f t="shared" si="2"/>
        <v>33.638470626155623</v>
      </c>
      <c r="D126" s="7"/>
      <c r="E126" s="7"/>
      <c r="F126" s="7"/>
      <c r="G126" s="7"/>
      <c r="H126" s="7"/>
      <c r="I126" s="7"/>
      <c r="J126" s="6"/>
      <c r="K126" s="7">
        <f t="shared" si="3"/>
        <v>297.27867569057946</v>
      </c>
      <c r="L126" s="7"/>
      <c r="M126" s="7"/>
      <c r="N126" s="7"/>
      <c r="O126" s="7"/>
      <c r="P126" s="7"/>
      <c r="Q126" s="7"/>
      <c r="R126" s="7"/>
      <c r="S126" s="6">
        <v>-8.6E-3</v>
      </c>
      <c r="T126" s="6"/>
      <c r="U126" s="6"/>
      <c r="V126" s="6"/>
      <c r="W126" s="6"/>
      <c r="X126" s="6"/>
      <c r="Y126" s="6"/>
      <c r="Z126" s="6"/>
      <c r="AA126" t="s">
        <v>6</v>
      </c>
      <c r="AB126" s="2">
        <v>27200000</v>
      </c>
      <c r="AC126" s="2">
        <v>53500000</v>
      </c>
      <c r="AD126" t="s">
        <v>6</v>
      </c>
    </row>
    <row r="127" spans="1:30" x14ac:dyDescent="0.3">
      <c r="A127" s="1">
        <v>18080</v>
      </c>
      <c r="B127" s="6">
        <v>-1.11E-2</v>
      </c>
      <c r="C127" s="7">
        <f t="shared" si="2"/>
        <v>34.016048767474594</v>
      </c>
      <c r="D127" s="7"/>
      <c r="E127" s="7"/>
      <c r="F127" s="7"/>
      <c r="G127" s="7"/>
      <c r="H127" s="7"/>
      <c r="I127" s="7"/>
      <c r="J127" s="6"/>
      <c r="K127" s="7">
        <f t="shared" si="3"/>
        <v>293.97888239041401</v>
      </c>
      <c r="L127" s="7"/>
      <c r="M127" s="7"/>
      <c r="N127" s="7"/>
      <c r="O127" s="7"/>
      <c r="P127" s="7"/>
      <c r="Q127" s="7"/>
      <c r="R127" s="7"/>
      <c r="S127" s="6">
        <v>-1.11E-2</v>
      </c>
      <c r="T127" s="6"/>
      <c r="U127" s="6"/>
      <c r="V127" s="6"/>
      <c r="W127" s="6"/>
      <c r="X127" s="6"/>
      <c r="Y127" s="6"/>
      <c r="Z127" s="6"/>
      <c r="AA127" t="s">
        <v>6</v>
      </c>
      <c r="AB127" s="2">
        <v>27300000</v>
      </c>
      <c r="AC127" s="2">
        <v>54300000</v>
      </c>
      <c r="AD127" t="s">
        <v>6</v>
      </c>
    </row>
    <row r="128" spans="1:30" x14ac:dyDescent="0.3">
      <c r="A128" s="1">
        <v>18111</v>
      </c>
      <c r="B128" s="6">
        <v>7.000000000000001E-4</v>
      </c>
      <c r="C128" s="7">
        <f t="shared" si="2"/>
        <v>33.99225418954191</v>
      </c>
      <c r="D128" s="7"/>
      <c r="E128" s="7"/>
      <c r="F128" s="7"/>
      <c r="G128" s="7"/>
      <c r="H128" s="7"/>
      <c r="I128" s="7"/>
      <c r="J128" s="6"/>
      <c r="K128" s="7">
        <f t="shared" si="3"/>
        <v>294.1846676080873</v>
      </c>
      <c r="L128" s="7"/>
      <c r="M128" s="7"/>
      <c r="N128" s="7"/>
      <c r="O128" s="7"/>
      <c r="P128" s="7"/>
      <c r="Q128" s="7"/>
      <c r="R128" s="7"/>
      <c r="S128" s="6">
        <v>7.000000000000001E-4</v>
      </c>
      <c r="T128" s="6"/>
      <c r="U128" s="6"/>
      <c r="V128" s="6"/>
      <c r="W128" s="6"/>
      <c r="X128" s="6"/>
      <c r="Y128" s="6"/>
      <c r="Z128" s="6"/>
      <c r="AA128" t="s">
        <v>6</v>
      </c>
      <c r="AB128" s="2">
        <v>27600000</v>
      </c>
      <c r="AC128" s="2">
        <v>54400000</v>
      </c>
      <c r="AD128" t="s">
        <v>6</v>
      </c>
    </row>
    <row r="129" spans="1:30" x14ac:dyDescent="0.3">
      <c r="A129" s="1">
        <v>18142</v>
      </c>
      <c r="B129" s="6">
        <v>-3.7000000000000002E-3</v>
      </c>
      <c r="C129" s="7">
        <f t="shared" si="2"/>
        <v>34.118492612207085</v>
      </c>
      <c r="D129" s="7"/>
      <c r="E129" s="7"/>
      <c r="F129" s="7"/>
      <c r="G129" s="7"/>
      <c r="H129" s="7"/>
      <c r="I129" s="7"/>
      <c r="J129" s="6"/>
      <c r="K129" s="7">
        <f t="shared" si="3"/>
        <v>293.09618433793736</v>
      </c>
      <c r="L129" s="7"/>
      <c r="M129" s="7"/>
      <c r="N129" s="7"/>
      <c r="O129" s="7"/>
      <c r="P129" s="7"/>
      <c r="Q129" s="7"/>
      <c r="R129" s="7"/>
      <c r="S129" s="6">
        <v>-3.7000000000000002E-3</v>
      </c>
      <c r="T129" s="6"/>
      <c r="U129" s="6"/>
      <c r="V129" s="6"/>
      <c r="W129" s="6"/>
      <c r="X129" s="6"/>
      <c r="Y129" s="6"/>
      <c r="Z129" s="6"/>
      <c r="AA129" t="s">
        <v>6</v>
      </c>
      <c r="AB129" s="2">
        <v>27500000</v>
      </c>
      <c r="AC129" s="2">
        <v>55300000</v>
      </c>
      <c r="AD129" t="s">
        <v>6</v>
      </c>
    </row>
    <row r="130" spans="1:30" x14ac:dyDescent="0.3">
      <c r="A130" s="1">
        <v>18172</v>
      </c>
      <c r="B130" s="6">
        <v>-3.2000000000000002E-3</v>
      </c>
      <c r="C130" s="7">
        <f t="shared" si="2"/>
        <v>34.228022283514328</v>
      </c>
      <c r="D130" s="7"/>
      <c r="E130" s="7"/>
      <c r="F130" s="7"/>
      <c r="G130" s="7"/>
      <c r="H130" s="7"/>
      <c r="I130" s="7"/>
      <c r="J130" s="6"/>
      <c r="K130" s="7">
        <f t="shared" si="3"/>
        <v>292.15827654805594</v>
      </c>
      <c r="L130" s="7"/>
      <c r="M130" s="7"/>
      <c r="N130" s="7"/>
      <c r="O130" s="7"/>
      <c r="P130" s="7"/>
      <c r="Q130" s="7"/>
      <c r="R130" s="7"/>
      <c r="S130" s="6">
        <v>-3.2000000000000002E-3</v>
      </c>
      <c r="T130" s="6"/>
      <c r="U130" s="6"/>
      <c r="V130" s="6"/>
      <c r="W130" s="6"/>
      <c r="X130" s="6"/>
      <c r="Y130" s="6"/>
      <c r="Z130" s="6"/>
      <c r="AA130" t="s">
        <v>6</v>
      </c>
      <c r="AB130" s="2">
        <v>27600000</v>
      </c>
      <c r="AC130" s="2">
        <v>55900000</v>
      </c>
      <c r="AD130" t="s">
        <v>6</v>
      </c>
    </row>
    <row r="131" spans="1:30" x14ac:dyDescent="0.3">
      <c r="A131" s="1">
        <v>18203</v>
      </c>
      <c r="B131" s="6">
        <v>1.8200000000000001E-2</v>
      </c>
      <c r="C131" s="7">
        <f t="shared" si="2"/>
        <v>33.616207310463885</v>
      </c>
      <c r="D131" s="7"/>
      <c r="E131" s="7"/>
      <c r="F131" s="7"/>
      <c r="G131" s="7"/>
      <c r="H131" s="7"/>
      <c r="I131" s="7"/>
      <c r="J131" s="6"/>
      <c r="K131" s="7">
        <f t="shared" si="3"/>
        <v>297.47555718123056</v>
      </c>
      <c r="L131" s="7"/>
      <c r="M131" s="7"/>
      <c r="N131" s="7"/>
      <c r="O131" s="7"/>
      <c r="P131" s="7"/>
      <c r="Q131" s="7"/>
      <c r="R131" s="7"/>
      <c r="S131" s="6">
        <v>1.8200000000000001E-2</v>
      </c>
      <c r="T131" s="6"/>
      <c r="U131" s="6"/>
      <c r="V131" s="6"/>
      <c r="W131" s="6"/>
      <c r="X131" s="6"/>
      <c r="Y131" s="6"/>
      <c r="Z131" s="6"/>
      <c r="AA131" t="s">
        <v>6</v>
      </c>
      <c r="AB131" s="2">
        <v>28200000</v>
      </c>
      <c r="AC131" s="2">
        <v>56700000</v>
      </c>
      <c r="AD131" t="s">
        <v>6</v>
      </c>
    </row>
    <row r="132" spans="1:30" x14ac:dyDescent="0.3">
      <c r="A132" s="1">
        <v>18233</v>
      </c>
      <c r="B132" s="6">
        <v>8.3999999999999995E-3</v>
      </c>
      <c r="C132" s="7">
        <f t="shared" si="2"/>
        <v>33.336183370154586</v>
      </c>
      <c r="D132" s="7"/>
      <c r="E132" s="7"/>
      <c r="F132" s="7"/>
      <c r="G132" s="7"/>
      <c r="H132" s="7"/>
      <c r="I132" s="7"/>
      <c r="J132" s="6"/>
      <c r="K132" s="7">
        <f t="shared" si="3"/>
        <v>299.97435186155286</v>
      </c>
      <c r="L132" s="7"/>
      <c r="M132" s="7"/>
      <c r="N132" s="7"/>
      <c r="O132" s="7"/>
      <c r="P132" s="7"/>
      <c r="Q132" s="7"/>
      <c r="R132" s="7"/>
      <c r="S132" s="6">
        <v>8.3999999999999995E-3</v>
      </c>
      <c r="T132" s="6"/>
      <c r="U132" s="6"/>
      <c r="V132" s="6"/>
      <c r="W132" s="6"/>
      <c r="X132" s="6"/>
      <c r="Y132" s="6"/>
      <c r="Z132" s="6"/>
      <c r="AA132" t="s">
        <v>6</v>
      </c>
      <c r="AB132" s="2">
        <v>29300000</v>
      </c>
      <c r="AC132" s="2">
        <v>58300000</v>
      </c>
      <c r="AD132" t="s">
        <v>6</v>
      </c>
    </row>
    <row r="133" spans="1:30" x14ac:dyDescent="0.3">
      <c r="A133" s="1">
        <v>18264</v>
      </c>
      <c r="B133" s="6">
        <v>1.5300000000000001E-2</v>
      </c>
      <c r="C133" s="7">
        <f t="shared" si="2"/>
        <v>32.833825834880912</v>
      </c>
      <c r="D133" s="7"/>
      <c r="E133" s="7"/>
      <c r="F133" s="7"/>
      <c r="G133" s="7"/>
      <c r="H133" s="7"/>
      <c r="I133" s="7"/>
      <c r="J133" s="6"/>
      <c r="K133" s="7">
        <f t="shared" si="3"/>
        <v>304.56395944503464</v>
      </c>
      <c r="L133" s="7"/>
      <c r="M133" s="7"/>
      <c r="N133" s="7"/>
      <c r="O133" s="7"/>
      <c r="P133" s="7"/>
      <c r="Q133" s="7"/>
      <c r="R133" s="7"/>
      <c r="S133" s="6">
        <v>1.5300000000000001E-2</v>
      </c>
      <c r="T133" s="6"/>
      <c r="U133" s="6"/>
      <c r="V133" s="6"/>
      <c r="W133" s="6"/>
      <c r="X133" s="6"/>
      <c r="Y133" s="6"/>
      <c r="Z133" s="6"/>
      <c r="AA133" t="s">
        <v>6</v>
      </c>
      <c r="AB133" s="2">
        <v>30600000</v>
      </c>
      <c r="AC133" s="2">
        <v>59100000</v>
      </c>
      <c r="AD133" t="s">
        <v>6</v>
      </c>
    </row>
    <row r="134" spans="1:30" x14ac:dyDescent="0.3">
      <c r="A134" s="1">
        <v>18295</v>
      </c>
      <c r="B134" s="6">
        <v>4.8999999999999998E-3</v>
      </c>
      <c r="C134" s="7">
        <f t="shared" si="2"/>
        <v>32.673724584417272</v>
      </c>
      <c r="D134" s="7"/>
      <c r="E134" s="7"/>
      <c r="F134" s="7"/>
      <c r="G134" s="7"/>
      <c r="H134" s="7"/>
      <c r="I134" s="7"/>
      <c r="J134" s="6"/>
      <c r="K134" s="7">
        <f t="shared" si="3"/>
        <v>306.05632284631525</v>
      </c>
      <c r="L134" s="7"/>
      <c r="M134" s="7"/>
      <c r="N134" s="7"/>
      <c r="O134" s="7"/>
      <c r="P134" s="7"/>
      <c r="Q134" s="7"/>
      <c r="R134" s="7"/>
      <c r="S134" s="6">
        <v>4.8999999999999998E-3</v>
      </c>
      <c r="T134" s="6"/>
      <c r="U134" s="6"/>
      <c r="V134" s="6"/>
      <c r="W134" s="6"/>
      <c r="X134" s="6"/>
      <c r="Y134" s="6"/>
      <c r="Z134" s="6"/>
      <c r="AA134" t="s">
        <v>6</v>
      </c>
      <c r="AB134" s="2">
        <v>30900000</v>
      </c>
      <c r="AC134" s="2">
        <v>59800000</v>
      </c>
      <c r="AD134" t="s">
        <v>6</v>
      </c>
    </row>
    <row r="135" spans="1:30" x14ac:dyDescent="0.3">
      <c r="A135" s="1">
        <v>18323</v>
      </c>
      <c r="B135" s="6">
        <v>6.3E-3</v>
      </c>
      <c r="C135" s="7">
        <f t="shared" si="2"/>
        <v>32.469168820845944</v>
      </c>
      <c r="D135" s="7"/>
      <c r="E135" s="7"/>
      <c r="F135" s="7"/>
      <c r="G135" s="7"/>
      <c r="H135" s="7"/>
      <c r="I135" s="7"/>
      <c r="J135" s="6"/>
      <c r="K135" s="7">
        <f t="shared" si="3"/>
        <v>307.98447768024704</v>
      </c>
      <c r="L135" s="7"/>
      <c r="M135" s="7"/>
      <c r="N135" s="7"/>
      <c r="O135" s="7"/>
      <c r="P135" s="7"/>
      <c r="Q135" s="7"/>
      <c r="R135" s="7"/>
      <c r="S135" s="6">
        <v>6.3E-3</v>
      </c>
      <c r="T135" s="6"/>
      <c r="U135" s="6"/>
      <c r="V135" s="6"/>
      <c r="W135" s="6"/>
      <c r="X135" s="6"/>
      <c r="Y135" s="6"/>
      <c r="Z135" s="6"/>
      <c r="AA135" t="s">
        <v>6</v>
      </c>
      <c r="AB135" s="2">
        <v>31500000</v>
      </c>
      <c r="AC135" s="2">
        <v>60200000</v>
      </c>
      <c r="AD135" t="s">
        <v>6</v>
      </c>
    </row>
    <row r="136" spans="1:30" x14ac:dyDescent="0.3">
      <c r="A136" s="1">
        <v>18354</v>
      </c>
      <c r="B136" s="6">
        <v>6.3E-3</v>
      </c>
      <c r="C136" s="7">
        <f t="shared" si="2"/>
        <v>32.265893690595192</v>
      </c>
      <c r="D136" s="7"/>
      <c r="E136" s="7"/>
      <c r="F136" s="7"/>
      <c r="G136" s="7"/>
      <c r="H136" s="7"/>
      <c r="I136" s="7"/>
      <c r="J136" s="6"/>
      <c r="K136" s="7">
        <f t="shared" si="3"/>
        <v>309.92477988963259</v>
      </c>
      <c r="L136" s="7"/>
      <c r="M136" s="7"/>
      <c r="N136" s="7"/>
      <c r="O136" s="7"/>
      <c r="P136" s="7"/>
      <c r="Q136" s="7"/>
      <c r="R136" s="7"/>
      <c r="S136" s="6">
        <v>6.3E-3</v>
      </c>
      <c r="T136" s="6"/>
      <c r="U136" s="6"/>
      <c r="V136" s="6"/>
      <c r="W136" s="6"/>
      <c r="X136" s="6"/>
      <c r="Y136" s="6"/>
      <c r="Z136" s="6"/>
      <c r="AA136" t="s">
        <v>6</v>
      </c>
      <c r="AB136" s="2">
        <v>31300000</v>
      </c>
      <c r="AC136" s="2">
        <v>60700000</v>
      </c>
      <c r="AD136" t="s">
        <v>6</v>
      </c>
    </row>
    <row r="137" spans="1:30" x14ac:dyDescent="0.3">
      <c r="A137" s="1">
        <v>18384</v>
      </c>
      <c r="B137" s="6">
        <v>1.3000000000000001E-2</v>
      </c>
      <c r="C137" s="7">
        <f t="shared" si="2"/>
        <v>31.851820030202564</v>
      </c>
      <c r="D137" s="7"/>
      <c r="E137" s="7"/>
      <c r="F137" s="7"/>
      <c r="G137" s="7"/>
      <c r="H137" s="7"/>
      <c r="I137" s="7"/>
      <c r="J137" s="6"/>
      <c r="K137" s="7">
        <f t="shared" si="3"/>
        <v>313.9538020281978</v>
      </c>
      <c r="L137" s="7"/>
      <c r="M137" s="7"/>
      <c r="N137" s="7"/>
      <c r="O137" s="7"/>
      <c r="P137" s="7"/>
      <c r="Q137" s="7"/>
      <c r="R137" s="7"/>
      <c r="S137" s="6">
        <v>1.3000000000000001E-2</v>
      </c>
      <c r="T137" s="6"/>
      <c r="U137" s="6"/>
      <c r="V137" s="6"/>
      <c r="W137" s="6"/>
      <c r="X137" s="6"/>
      <c r="Y137" s="6"/>
      <c r="Z137" s="6"/>
      <c r="AA137" t="s">
        <v>6</v>
      </c>
      <c r="AB137" s="2">
        <v>31700000</v>
      </c>
      <c r="AC137" s="2">
        <v>62200000</v>
      </c>
      <c r="AD137" t="s">
        <v>6</v>
      </c>
    </row>
    <row r="138" spans="1:30" x14ac:dyDescent="0.3">
      <c r="A138" s="1">
        <v>18415</v>
      </c>
      <c r="B138" s="6">
        <v>-1.3300000000000001E-2</v>
      </c>
      <c r="C138" s="7">
        <f t="shared" si="2"/>
        <v>32.281159450899523</v>
      </c>
      <c r="D138" s="7"/>
      <c r="E138" s="7"/>
      <c r="F138" s="7"/>
      <c r="G138" s="7"/>
      <c r="H138" s="7"/>
      <c r="I138" s="7"/>
      <c r="J138" s="6"/>
      <c r="K138" s="7">
        <f t="shared" si="3"/>
        <v>309.77821646122277</v>
      </c>
      <c r="L138" s="7"/>
      <c r="M138" s="7"/>
      <c r="N138" s="7"/>
      <c r="O138" s="7"/>
      <c r="P138" s="7"/>
      <c r="Q138" s="7"/>
      <c r="R138" s="7"/>
      <c r="S138" s="6">
        <v>-1.3300000000000001E-2</v>
      </c>
      <c r="T138" s="6"/>
      <c r="U138" s="6"/>
      <c r="V138" s="6"/>
      <c r="W138" s="6"/>
      <c r="X138" s="6"/>
      <c r="Y138" s="6"/>
      <c r="Z138" s="6"/>
      <c r="AA138" t="s">
        <v>6</v>
      </c>
      <c r="AB138" s="2">
        <v>32500000</v>
      </c>
      <c r="AC138" s="2">
        <v>64600000</v>
      </c>
      <c r="AD138" t="s">
        <v>6</v>
      </c>
    </row>
    <row r="139" spans="1:30" x14ac:dyDescent="0.3">
      <c r="A139" s="1">
        <v>18445</v>
      </c>
      <c r="B139" s="6">
        <v>5.1000000000000004E-3</v>
      </c>
      <c r="C139" s="7">
        <f t="shared" si="2"/>
        <v>32.117360910257212</v>
      </c>
      <c r="D139" s="7"/>
      <c r="E139" s="7"/>
      <c r="F139" s="7"/>
      <c r="G139" s="7"/>
      <c r="H139" s="7"/>
      <c r="I139" s="7"/>
      <c r="J139" s="6"/>
      <c r="K139" s="7">
        <f t="shared" si="3"/>
        <v>311.35808536517504</v>
      </c>
      <c r="L139" s="7"/>
      <c r="M139" s="7"/>
      <c r="N139" s="7"/>
      <c r="O139" s="7"/>
      <c r="P139" s="7"/>
      <c r="Q139" s="7"/>
      <c r="R139" s="7"/>
      <c r="S139" s="6">
        <v>5.1000000000000004E-3</v>
      </c>
      <c r="T139" s="6"/>
      <c r="U139" s="6"/>
      <c r="V139" s="6"/>
      <c r="W139" s="6"/>
      <c r="X139" s="6"/>
      <c r="Y139" s="6"/>
      <c r="Z139" s="6"/>
      <c r="AA139" t="s">
        <v>6</v>
      </c>
      <c r="AB139" s="2">
        <v>33200000</v>
      </c>
      <c r="AC139" s="2">
        <v>66400000</v>
      </c>
      <c r="AD139" t="s">
        <v>6</v>
      </c>
    </row>
    <row r="140" spans="1:30" x14ac:dyDescent="0.3">
      <c r="A140" s="1">
        <v>18476</v>
      </c>
      <c r="B140" s="6">
        <v>9.0000000000000011E-3</v>
      </c>
      <c r="C140" s="7">
        <f t="shared" si="2"/>
        <v>31.830882963584948</v>
      </c>
      <c r="D140" s="7"/>
      <c r="E140" s="7"/>
      <c r="F140" s="7"/>
      <c r="G140" s="7"/>
      <c r="H140" s="7"/>
      <c r="I140" s="7"/>
      <c r="J140" s="6"/>
      <c r="K140" s="7">
        <f t="shared" si="3"/>
        <v>314.16030813346157</v>
      </c>
      <c r="L140" s="7"/>
      <c r="M140" s="7"/>
      <c r="N140" s="7"/>
      <c r="O140" s="7"/>
      <c r="P140" s="7"/>
      <c r="Q140" s="7"/>
      <c r="R140" s="7"/>
      <c r="S140" s="6">
        <v>9.0000000000000011E-3</v>
      </c>
      <c r="T140" s="6"/>
      <c r="U140" s="6"/>
      <c r="V140" s="6"/>
      <c r="W140" s="6"/>
      <c r="X140" s="6"/>
      <c r="Y140" s="6"/>
      <c r="Z140" s="6"/>
      <c r="AA140" t="s">
        <v>6</v>
      </c>
      <c r="AB140" s="2">
        <v>34500000</v>
      </c>
      <c r="AC140" s="2">
        <v>69600000</v>
      </c>
      <c r="AD140" t="s">
        <v>6</v>
      </c>
    </row>
    <row r="141" spans="1:30" x14ac:dyDescent="0.3">
      <c r="A141" s="1">
        <v>18507</v>
      </c>
      <c r="B141" s="6">
        <v>2.6000000000000002E-2</v>
      </c>
      <c r="C141" s="7">
        <f t="shared" si="2"/>
        <v>31.024252401154921</v>
      </c>
      <c r="D141" s="7"/>
      <c r="E141" s="7"/>
      <c r="F141" s="7"/>
      <c r="G141" s="7"/>
      <c r="H141" s="7"/>
      <c r="I141" s="7"/>
      <c r="J141" s="6"/>
      <c r="K141" s="7">
        <f t="shared" si="3"/>
        <v>322.32847614493159</v>
      </c>
      <c r="L141" s="7"/>
      <c r="M141" s="7"/>
      <c r="N141" s="7"/>
      <c r="O141" s="7"/>
      <c r="P141" s="7"/>
      <c r="Q141" s="7"/>
      <c r="R141" s="7"/>
      <c r="S141" s="6">
        <v>2.6000000000000002E-2</v>
      </c>
      <c r="T141" s="6"/>
      <c r="U141" s="6"/>
      <c r="V141" s="6"/>
      <c r="W141" s="6"/>
      <c r="X141" s="6"/>
      <c r="Y141" s="6"/>
      <c r="Z141" s="6"/>
      <c r="AA141" t="s">
        <v>6</v>
      </c>
      <c r="AB141" s="2">
        <v>35700000</v>
      </c>
      <c r="AC141" s="2">
        <v>73100000</v>
      </c>
      <c r="AD141" t="s">
        <v>6</v>
      </c>
    </row>
    <row r="142" spans="1:30" x14ac:dyDescent="0.3">
      <c r="A142" s="1">
        <v>18537</v>
      </c>
      <c r="B142" s="6">
        <v>2E-3</v>
      </c>
      <c r="C142" s="7">
        <f t="shared" si="2"/>
        <v>30.962327745663597</v>
      </c>
      <c r="D142" s="7"/>
      <c r="E142" s="7"/>
      <c r="F142" s="7"/>
      <c r="G142" s="7"/>
      <c r="H142" s="7"/>
      <c r="I142" s="7"/>
      <c r="J142" s="6"/>
      <c r="K142" s="7">
        <f t="shared" si="3"/>
        <v>322.97313309722142</v>
      </c>
      <c r="L142" s="7"/>
      <c r="M142" s="7"/>
      <c r="N142" s="7"/>
      <c r="O142" s="7"/>
      <c r="P142" s="7"/>
      <c r="Q142" s="7"/>
      <c r="R142" s="7"/>
      <c r="S142" s="6">
        <v>2E-3</v>
      </c>
      <c r="T142" s="6"/>
      <c r="U142" s="6"/>
      <c r="V142" s="6"/>
      <c r="W142" s="6"/>
      <c r="X142" s="6"/>
      <c r="Y142" s="6"/>
      <c r="Z142" s="6"/>
      <c r="AA142" t="s">
        <v>6</v>
      </c>
      <c r="AB142" s="2">
        <v>36400000</v>
      </c>
      <c r="AC142" s="2">
        <v>74800000</v>
      </c>
      <c r="AD142" t="s">
        <v>6</v>
      </c>
    </row>
    <row r="143" spans="1:30" x14ac:dyDescent="0.3">
      <c r="A143" s="1">
        <v>18568</v>
      </c>
      <c r="B143" s="6">
        <v>-2.0899999999999998E-2</v>
      </c>
      <c r="C143" s="7">
        <f t="shared" si="2"/>
        <v>31.623253749018073</v>
      </c>
      <c r="D143" s="7"/>
      <c r="E143" s="7"/>
      <c r="F143" s="7"/>
      <c r="G143" s="7"/>
      <c r="H143" s="7"/>
      <c r="I143" s="7"/>
      <c r="J143" s="6"/>
      <c r="K143" s="7">
        <f t="shared" si="3"/>
        <v>316.22299461548948</v>
      </c>
      <c r="L143" s="7"/>
      <c r="M143" s="7"/>
      <c r="N143" s="7"/>
      <c r="O143" s="7"/>
      <c r="P143" s="7"/>
      <c r="Q143" s="7"/>
      <c r="R143" s="7"/>
      <c r="S143" s="6">
        <v>-2.0899999999999998E-2</v>
      </c>
      <c r="T143" s="6"/>
      <c r="U143" s="6"/>
      <c r="V143" s="6"/>
      <c r="W143" s="6"/>
      <c r="X143" s="6"/>
      <c r="Y143" s="6"/>
      <c r="Z143" s="6"/>
      <c r="AA143" t="s">
        <v>6</v>
      </c>
      <c r="AB143" s="2">
        <v>36900000</v>
      </c>
      <c r="AC143" s="2">
        <v>74600000</v>
      </c>
      <c r="AD143" t="s">
        <v>6</v>
      </c>
    </row>
    <row r="144" spans="1:30" x14ac:dyDescent="0.3">
      <c r="A144" s="1">
        <v>18598</v>
      </c>
      <c r="B144" s="6">
        <v>-1.61E-2</v>
      </c>
      <c r="C144" s="7">
        <f t="shared" si="2"/>
        <v>32.140719330234859</v>
      </c>
      <c r="D144" s="7"/>
      <c r="E144" s="7"/>
      <c r="F144" s="7"/>
      <c r="G144" s="7"/>
      <c r="H144" s="7"/>
      <c r="I144" s="7"/>
      <c r="J144" s="6"/>
      <c r="K144" s="7">
        <f t="shared" si="3"/>
        <v>311.13180440218008</v>
      </c>
      <c r="L144" s="7"/>
      <c r="M144" s="7"/>
      <c r="N144" s="7"/>
      <c r="O144" s="7"/>
      <c r="P144" s="7"/>
      <c r="Q144" s="7"/>
      <c r="R144" s="7"/>
      <c r="S144" s="6">
        <v>-1.61E-2</v>
      </c>
      <c r="T144" s="6"/>
      <c r="U144" s="6"/>
      <c r="V144" s="6"/>
      <c r="W144" s="6"/>
      <c r="X144" s="6"/>
      <c r="Y144" s="6"/>
      <c r="Z144" s="6"/>
      <c r="AA144" t="s">
        <v>6</v>
      </c>
      <c r="AB144" s="2">
        <v>39100000</v>
      </c>
      <c r="AC144" s="2">
        <v>78400000</v>
      </c>
      <c r="AD144" t="s">
        <v>6</v>
      </c>
    </row>
    <row r="145" spans="1:30" x14ac:dyDescent="0.3">
      <c r="A145" s="1">
        <v>18629</v>
      </c>
      <c r="B145" s="6">
        <v>2.4500000000000001E-2</v>
      </c>
      <c r="C145" s="7">
        <f t="shared" si="2"/>
        <v>31.372102811356623</v>
      </c>
      <c r="D145" s="7"/>
      <c r="E145" s="7"/>
      <c r="F145" s="7"/>
      <c r="G145" s="7"/>
      <c r="H145" s="7"/>
      <c r="I145" s="7"/>
      <c r="J145" s="6"/>
      <c r="K145" s="7">
        <f t="shared" si="3"/>
        <v>318.75453361003349</v>
      </c>
      <c r="L145" s="7"/>
      <c r="M145" s="7"/>
      <c r="N145" s="7"/>
      <c r="O145" s="7"/>
      <c r="P145" s="7"/>
      <c r="Q145" s="7"/>
      <c r="R145" s="7"/>
      <c r="S145" s="6">
        <v>2.4500000000000001E-2</v>
      </c>
      <c r="T145" s="6"/>
      <c r="U145" s="6"/>
      <c r="V145" s="6"/>
      <c r="W145" s="6"/>
      <c r="X145" s="6"/>
      <c r="Y145" s="6"/>
      <c r="Z145" s="6"/>
      <c r="AA145" t="s">
        <v>6</v>
      </c>
      <c r="AB145" s="2">
        <v>39100000</v>
      </c>
      <c r="AC145" s="2">
        <v>79800000</v>
      </c>
      <c r="AD145" t="s">
        <v>6</v>
      </c>
    </row>
    <row r="146" spans="1:30" x14ac:dyDescent="0.3">
      <c r="A146" s="1">
        <v>18660</v>
      </c>
      <c r="B146" s="6">
        <v>2.0499999999999997E-2</v>
      </c>
      <c r="C146" s="7">
        <f t="shared" si="2"/>
        <v>30.74189398467087</v>
      </c>
      <c r="D146" s="7"/>
      <c r="E146" s="7"/>
      <c r="F146" s="7"/>
      <c r="G146" s="7"/>
      <c r="H146" s="7"/>
      <c r="I146" s="7"/>
      <c r="J146" s="6"/>
      <c r="K146" s="7">
        <f t="shared" si="3"/>
        <v>325.28900154903914</v>
      </c>
      <c r="L146" s="7"/>
      <c r="M146" s="7"/>
      <c r="N146" s="7"/>
      <c r="O146" s="7"/>
      <c r="P146" s="7"/>
      <c r="Q146" s="7"/>
      <c r="R146" s="7"/>
      <c r="S146" s="6">
        <v>2.0499999999999997E-2</v>
      </c>
      <c r="T146" s="6"/>
      <c r="U146" s="6"/>
      <c r="V146" s="6"/>
      <c r="W146" s="6"/>
      <c r="X146" s="6"/>
      <c r="Y146" s="6"/>
      <c r="Z146" s="6"/>
      <c r="AA146" t="s">
        <v>6</v>
      </c>
      <c r="AB146" s="2">
        <v>38900000</v>
      </c>
      <c r="AC146" s="2">
        <v>80100000</v>
      </c>
      <c r="AD146" t="s">
        <v>6</v>
      </c>
    </row>
    <row r="147" spans="1:30" x14ac:dyDescent="0.3">
      <c r="A147" s="1">
        <v>18688</v>
      </c>
      <c r="B147" s="6">
        <v>6.0000000000000001E-3</v>
      </c>
      <c r="C147" s="7">
        <f t="shared" si="2"/>
        <v>30.558542728301063</v>
      </c>
      <c r="D147" s="7"/>
      <c r="E147" s="7"/>
      <c r="F147" s="7"/>
      <c r="G147" s="7"/>
      <c r="H147" s="7"/>
      <c r="I147" s="7"/>
      <c r="J147" s="6"/>
      <c r="K147" s="7">
        <f t="shared" si="3"/>
        <v>327.24073555833337</v>
      </c>
      <c r="L147" s="7"/>
      <c r="M147" s="7"/>
      <c r="N147" s="7"/>
      <c r="O147" s="7"/>
      <c r="P147" s="7"/>
      <c r="Q147" s="7"/>
      <c r="R147" s="7"/>
      <c r="S147" s="6">
        <v>6.0000000000000001E-3</v>
      </c>
      <c r="T147" s="6"/>
      <c r="U147" s="6"/>
      <c r="V147" s="6"/>
      <c r="W147" s="6"/>
      <c r="X147" s="6"/>
      <c r="Y147" s="6"/>
      <c r="Z147" s="6"/>
      <c r="AA147" t="s">
        <v>6</v>
      </c>
      <c r="AB147" s="2">
        <v>38900000</v>
      </c>
      <c r="AC147" s="2">
        <v>79700000</v>
      </c>
      <c r="AD147" t="s">
        <v>6</v>
      </c>
    </row>
    <row r="148" spans="1:30" x14ac:dyDescent="0.3">
      <c r="A148" s="1">
        <v>18719</v>
      </c>
      <c r="B148" s="6">
        <v>1.1599999999999999E-2</v>
      </c>
      <c r="C148" s="7">
        <f t="shared" si="2"/>
        <v>30.208128438415443</v>
      </c>
      <c r="D148" s="7"/>
      <c r="E148" s="7"/>
      <c r="F148" s="7"/>
      <c r="G148" s="7"/>
      <c r="H148" s="7"/>
      <c r="I148" s="7"/>
      <c r="J148" s="6"/>
      <c r="K148" s="7">
        <f t="shared" si="3"/>
        <v>331.03672809081007</v>
      </c>
      <c r="L148" s="7"/>
      <c r="M148" s="7"/>
      <c r="N148" s="7"/>
      <c r="O148" s="7"/>
      <c r="P148" s="7"/>
      <c r="Q148" s="7"/>
      <c r="R148" s="7"/>
      <c r="S148" s="6">
        <v>1.1599999999999999E-2</v>
      </c>
      <c r="T148" s="6"/>
      <c r="U148" s="6"/>
      <c r="V148" s="6"/>
      <c r="W148" s="6"/>
      <c r="X148" s="6"/>
      <c r="Y148" s="6"/>
      <c r="Z148" s="6"/>
      <c r="AA148" t="s">
        <v>6</v>
      </c>
      <c r="AB148" s="2">
        <v>38600000</v>
      </c>
      <c r="AC148" s="2">
        <v>81000000</v>
      </c>
      <c r="AD148" t="s">
        <v>6</v>
      </c>
    </row>
    <row r="149" spans="1:30" x14ac:dyDescent="0.3">
      <c r="A149" s="1">
        <v>18749</v>
      </c>
      <c r="B149" s="6">
        <v>1.67E-2</v>
      </c>
      <c r="C149" s="7">
        <f t="shared" si="2"/>
        <v>29.711939056177286</v>
      </c>
      <c r="D149" s="7"/>
      <c r="E149" s="7"/>
      <c r="F149" s="7"/>
      <c r="G149" s="7"/>
      <c r="H149" s="7"/>
      <c r="I149" s="7"/>
      <c r="J149" s="6"/>
      <c r="K149" s="7">
        <f t="shared" si="3"/>
        <v>336.56504144992658</v>
      </c>
      <c r="L149" s="7"/>
      <c r="M149" s="7"/>
      <c r="N149" s="7"/>
      <c r="O149" s="7"/>
      <c r="P149" s="7"/>
      <c r="Q149" s="7"/>
      <c r="R149" s="7"/>
      <c r="S149" s="6">
        <v>1.67E-2</v>
      </c>
      <c r="T149" s="6"/>
      <c r="U149" s="6"/>
      <c r="V149" s="6"/>
      <c r="W149" s="6"/>
      <c r="X149" s="6"/>
      <c r="Y149" s="6"/>
      <c r="Z149" s="6"/>
      <c r="AA149" t="s">
        <v>6</v>
      </c>
      <c r="AB149" s="2">
        <v>39800000</v>
      </c>
      <c r="AC149" s="2">
        <v>82400000</v>
      </c>
      <c r="AD149" t="s">
        <v>6</v>
      </c>
    </row>
    <row r="150" spans="1:30" x14ac:dyDescent="0.3">
      <c r="A150" s="1">
        <v>18780</v>
      </c>
      <c r="B150" s="6">
        <v>2.4700000000000003E-2</v>
      </c>
      <c r="C150" s="7">
        <f t="shared" si="2"/>
        <v>28.995744175053463</v>
      </c>
      <c r="D150" s="7"/>
      <c r="E150" s="7"/>
      <c r="F150" s="7"/>
      <c r="G150" s="7"/>
      <c r="H150" s="7"/>
      <c r="I150" s="7"/>
      <c r="J150" s="6"/>
      <c r="K150" s="7">
        <f t="shared" si="3"/>
        <v>344.87819797373976</v>
      </c>
      <c r="L150" s="7"/>
      <c r="M150" s="7"/>
      <c r="N150" s="7"/>
      <c r="O150" s="7"/>
      <c r="P150" s="7"/>
      <c r="Q150" s="7"/>
      <c r="R150" s="7"/>
      <c r="S150" s="6">
        <v>2.4700000000000003E-2</v>
      </c>
      <c r="T150" s="6"/>
      <c r="U150" s="6"/>
      <c r="V150" s="6"/>
      <c r="W150" s="6"/>
      <c r="X150" s="6"/>
      <c r="Y150" s="6"/>
      <c r="Z150" s="6"/>
      <c r="AA150" t="s">
        <v>6</v>
      </c>
      <c r="AB150" s="2">
        <v>40000000</v>
      </c>
      <c r="AC150" s="2">
        <v>83500000</v>
      </c>
      <c r="AD150" t="s">
        <v>6</v>
      </c>
    </row>
    <row r="151" spans="1:30" x14ac:dyDescent="0.3">
      <c r="A151" s="1">
        <v>18810</v>
      </c>
      <c r="B151" s="6">
        <v>1.89E-2</v>
      </c>
      <c r="C151" s="7">
        <f t="shared" si="2"/>
        <v>28.457890053050807</v>
      </c>
      <c r="D151" s="7"/>
      <c r="E151" s="7"/>
      <c r="F151" s="7"/>
      <c r="G151" s="7"/>
      <c r="H151" s="7"/>
      <c r="I151" s="7"/>
      <c r="J151" s="6"/>
      <c r="K151" s="7">
        <f t="shared" si="3"/>
        <v>351.39639591544341</v>
      </c>
      <c r="L151" s="7"/>
      <c r="M151" s="7"/>
      <c r="N151" s="7"/>
      <c r="O151" s="7"/>
      <c r="P151" s="7"/>
      <c r="Q151" s="7"/>
      <c r="R151" s="7"/>
      <c r="S151" s="6">
        <v>1.89E-2</v>
      </c>
      <c r="T151" s="6"/>
      <c r="U151" s="6"/>
      <c r="V151" s="6"/>
      <c r="W151" s="6"/>
      <c r="X151" s="6"/>
      <c r="Y151" s="6"/>
      <c r="Z151" s="6"/>
      <c r="AA151" t="s">
        <v>6</v>
      </c>
      <c r="AB151" s="2">
        <v>40000000</v>
      </c>
      <c r="AC151" s="2">
        <v>84800000</v>
      </c>
      <c r="AD151" t="s">
        <v>6</v>
      </c>
    </row>
    <row r="152" spans="1:30" x14ac:dyDescent="0.3">
      <c r="A152" s="1">
        <v>18841</v>
      </c>
      <c r="B152" s="6">
        <v>-2.0400000000000001E-2</v>
      </c>
      <c r="C152" s="7">
        <f t="shared" si="2"/>
        <v>29.050520674817072</v>
      </c>
      <c r="D152" s="7"/>
      <c r="E152" s="7"/>
      <c r="F152" s="7"/>
      <c r="G152" s="7"/>
      <c r="H152" s="7"/>
      <c r="I152" s="7"/>
      <c r="J152" s="6"/>
      <c r="K152" s="7">
        <f t="shared" si="3"/>
        <v>344.22790943876839</v>
      </c>
      <c r="L152" s="7"/>
      <c r="M152" s="7"/>
      <c r="N152" s="7"/>
      <c r="O152" s="7"/>
      <c r="P152" s="7"/>
      <c r="Q152" s="7"/>
      <c r="R152" s="7"/>
      <c r="S152" s="6">
        <v>-2.0400000000000001E-2</v>
      </c>
      <c r="T152" s="6"/>
      <c r="U152" s="6"/>
      <c r="V152" s="6"/>
      <c r="W152" s="6"/>
      <c r="X152" s="6"/>
      <c r="Y152" s="6"/>
      <c r="Z152" s="6"/>
      <c r="AA152" t="s">
        <v>6</v>
      </c>
      <c r="AB152" s="2">
        <v>40600000</v>
      </c>
      <c r="AC152" s="2">
        <v>86800000</v>
      </c>
      <c r="AD152" t="s">
        <v>6</v>
      </c>
    </row>
    <row r="153" spans="1:30" x14ac:dyDescent="0.3">
      <c r="A153" s="1">
        <v>18872</v>
      </c>
      <c r="B153" s="6">
        <v>3.8E-3</v>
      </c>
      <c r="C153" s="7">
        <f t="shared" si="2"/>
        <v>28.940546597745641</v>
      </c>
      <c r="D153" s="7"/>
      <c r="E153" s="7"/>
      <c r="F153" s="7"/>
      <c r="G153" s="7"/>
      <c r="H153" s="7"/>
      <c r="I153" s="7"/>
      <c r="J153" s="6"/>
      <c r="K153" s="7">
        <f t="shared" si="3"/>
        <v>345.53597549463569</v>
      </c>
      <c r="L153" s="7"/>
      <c r="M153" s="7"/>
      <c r="N153" s="7"/>
      <c r="O153" s="7"/>
      <c r="P153" s="7"/>
      <c r="Q153" s="7"/>
      <c r="R153" s="7"/>
      <c r="S153" s="6">
        <v>3.8E-3</v>
      </c>
      <c r="T153" s="6"/>
      <c r="U153" s="6"/>
      <c r="V153" s="6"/>
      <c r="W153" s="6"/>
      <c r="X153" s="6"/>
      <c r="Y153" s="6"/>
      <c r="Z153" s="6"/>
      <c r="AA153" t="s">
        <v>6</v>
      </c>
      <c r="AB153" s="2">
        <v>41300000</v>
      </c>
      <c r="AC153" s="2">
        <v>86600000</v>
      </c>
      <c r="AD153" t="s">
        <v>6</v>
      </c>
    </row>
    <row r="154" spans="1:30" x14ac:dyDescent="0.3">
      <c r="A154" s="1">
        <v>18902</v>
      </c>
      <c r="B154" s="6">
        <v>4.0000000000000002E-4</v>
      </c>
      <c r="C154" s="7">
        <f t="shared" si="2"/>
        <v>28.928975007742544</v>
      </c>
      <c r="D154" s="7"/>
      <c r="E154" s="7"/>
      <c r="F154" s="7"/>
      <c r="G154" s="7"/>
      <c r="H154" s="7"/>
      <c r="I154" s="7"/>
      <c r="J154" s="6"/>
      <c r="K154" s="7">
        <f t="shared" si="3"/>
        <v>345.67418988483354</v>
      </c>
      <c r="L154" s="7"/>
      <c r="M154" s="7"/>
      <c r="N154" s="7"/>
      <c r="O154" s="7"/>
      <c r="P154" s="7"/>
      <c r="Q154" s="7"/>
      <c r="R154" s="7"/>
      <c r="S154" s="6">
        <v>4.0000000000000002E-4</v>
      </c>
      <c r="T154" s="6"/>
      <c r="U154" s="6"/>
      <c r="V154" s="6"/>
      <c r="W154" s="6"/>
      <c r="X154" s="6"/>
      <c r="Y154" s="6"/>
      <c r="Z154" s="6"/>
      <c r="AA154" t="s">
        <v>6</v>
      </c>
      <c r="AB154" s="2">
        <v>41300000</v>
      </c>
      <c r="AC154" s="2">
        <v>88500000</v>
      </c>
      <c r="AD154" t="s">
        <v>6</v>
      </c>
    </row>
    <row r="155" spans="1:30" x14ac:dyDescent="0.3">
      <c r="A155" s="1">
        <v>18933</v>
      </c>
      <c r="B155" s="6">
        <v>2.8999999999999998E-3</v>
      </c>
      <c r="C155" s="7">
        <f t="shared" si="2"/>
        <v>28.845323569391311</v>
      </c>
      <c r="D155" s="7"/>
      <c r="E155" s="7"/>
      <c r="F155" s="7"/>
      <c r="G155" s="7"/>
      <c r="H155" s="7"/>
      <c r="I155" s="7"/>
      <c r="J155" s="6"/>
      <c r="K155" s="7">
        <f t="shared" si="3"/>
        <v>346.67664503549952</v>
      </c>
      <c r="L155" s="7"/>
      <c r="M155" s="7"/>
      <c r="N155" s="7"/>
      <c r="O155" s="7"/>
      <c r="P155" s="7"/>
      <c r="Q155" s="7"/>
      <c r="R155" s="7"/>
      <c r="S155" s="6">
        <v>2.8999999999999998E-3</v>
      </c>
      <c r="T155" s="6"/>
      <c r="U155" s="6"/>
      <c r="V155" s="6"/>
      <c r="W155" s="6"/>
      <c r="X155" s="6"/>
      <c r="Y155" s="6"/>
      <c r="Z155" s="6"/>
      <c r="AA155" t="s">
        <v>6</v>
      </c>
      <c r="AB155" s="2">
        <v>42300000</v>
      </c>
      <c r="AC155" s="2">
        <v>88600000</v>
      </c>
      <c r="AD155" t="s">
        <v>6</v>
      </c>
    </row>
    <row r="156" spans="1:30" x14ac:dyDescent="0.3">
      <c r="A156" s="1">
        <v>18963</v>
      </c>
      <c r="B156" s="6">
        <v>-1.4000000000000002E-3</v>
      </c>
      <c r="C156" s="7">
        <f t="shared" si="2"/>
        <v>28.885763638485191</v>
      </c>
      <c r="D156" s="7"/>
      <c r="E156" s="7"/>
      <c r="F156" s="7"/>
      <c r="G156" s="7"/>
      <c r="H156" s="7"/>
      <c r="I156" s="7"/>
      <c r="J156" s="6"/>
      <c r="K156" s="7">
        <f t="shared" si="3"/>
        <v>346.19129773244981</v>
      </c>
      <c r="L156" s="7"/>
      <c r="M156" s="7"/>
      <c r="N156" s="7"/>
      <c r="O156" s="7"/>
      <c r="P156" s="7"/>
      <c r="Q156" s="7"/>
      <c r="R156" s="7"/>
      <c r="S156" s="6">
        <v>-1.4000000000000002E-3</v>
      </c>
      <c r="T156" s="6"/>
      <c r="U156" s="6"/>
      <c r="V156" s="6"/>
      <c r="W156" s="6"/>
      <c r="X156" s="6"/>
      <c r="Y156" s="6"/>
      <c r="Z156" s="6"/>
      <c r="AA156" t="s">
        <v>6</v>
      </c>
      <c r="AB156" s="2">
        <v>43700000</v>
      </c>
      <c r="AC156" s="2">
        <v>90700000</v>
      </c>
      <c r="AD156" t="s">
        <v>6</v>
      </c>
    </row>
    <row r="157" spans="1:30" x14ac:dyDescent="0.3">
      <c r="A157" s="1">
        <v>18994</v>
      </c>
      <c r="B157" s="6">
        <v>0.13470000000000001</v>
      </c>
      <c r="C157" s="7">
        <f t="shared" si="2"/>
        <v>25.456740670208156</v>
      </c>
      <c r="D157" s="7"/>
      <c r="E157" s="7"/>
      <c r="F157" s="7"/>
      <c r="G157" s="7"/>
      <c r="H157" s="7"/>
      <c r="I157" s="7"/>
      <c r="J157" s="6"/>
      <c r="K157" s="7">
        <f t="shared" si="3"/>
        <v>392.8232655370108</v>
      </c>
      <c r="L157" s="7"/>
      <c r="M157" s="7"/>
      <c r="N157" s="7"/>
      <c r="O157" s="7"/>
      <c r="P157" s="7"/>
      <c r="Q157" s="7"/>
      <c r="R157" s="7"/>
      <c r="S157" s="6">
        <v>0.13470000000000001</v>
      </c>
      <c r="T157" s="6"/>
      <c r="U157" s="6"/>
      <c r="V157" s="6"/>
      <c r="W157" s="6"/>
      <c r="X157" s="6"/>
      <c r="Y157" s="6"/>
      <c r="Z157" s="6"/>
      <c r="AA157" t="s">
        <v>6</v>
      </c>
      <c r="AB157" s="2">
        <v>42100000</v>
      </c>
      <c r="AC157" s="2">
        <v>90700000</v>
      </c>
      <c r="AD157" t="s">
        <v>6</v>
      </c>
    </row>
    <row r="158" spans="1:30" x14ac:dyDescent="0.3">
      <c r="A158" s="1">
        <v>19025</v>
      </c>
      <c r="B158" s="6">
        <v>-1.72E-2</v>
      </c>
      <c r="C158" s="7">
        <f t="shared" si="2"/>
        <v>25.902259534196329</v>
      </c>
      <c r="D158" s="7"/>
      <c r="E158" s="7"/>
      <c r="F158" s="7"/>
      <c r="G158" s="7"/>
      <c r="H158" s="7"/>
      <c r="I158" s="7"/>
      <c r="J158" s="6"/>
      <c r="K158" s="7">
        <f t="shared" si="3"/>
        <v>386.06670536977424</v>
      </c>
      <c r="L158" s="7"/>
      <c r="M158" s="7"/>
      <c r="N158" s="7"/>
      <c r="O158" s="7"/>
      <c r="P158" s="7"/>
      <c r="Q158" s="7"/>
      <c r="R158" s="7"/>
      <c r="S158" s="6">
        <v>-1.72E-2</v>
      </c>
      <c r="T158" s="6"/>
      <c r="U158" s="6"/>
      <c r="V158" s="6"/>
      <c r="W158" s="6"/>
      <c r="X158" s="6"/>
      <c r="Y158" s="6"/>
      <c r="Z158" s="6"/>
      <c r="AA158" t="s">
        <v>6</v>
      </c>
      <c r="AB158" s="2">
        <v>41800000</v>
      </c>
      <c r="AC158" s="2">
        <v>90700000</v>
      </c>
      <c r="AD158" t="s">
        <v>6</v>
      </c>
    </row>
    <row r="159" spans="1:30" x14ac:dyDescent="0.3">
      <c r="A159" s="1">
        <v>19054</v>
      </c>
      <c r="B159" s="6">
        <v>1.7500000000000002E-2</v>
      </c>
      <c r="C159" s="7">
        <f t="shared" si="2"/>
        <v>25.456766126974276</v>
      </c>
      <c r="D159" s="7"/>
      <c r="E159" s="7"/>
      <c r="F159" s="7"/>
      <c r="G159" s="7"/>
      <c r="H159" s="7"/>
      <c r="I159" s="7"/>
      <c r="J159" s="6"/>
      <c r="K159" s="7">
        <f t="shared" si="3"/>
        <v>392.82287271374531</v>
      </c>
      <c r="L159" s="7"/>
      <c r="M159" s="7"/>
      <c r="N159" s="7"/>
      <c r="O159" s="7"/>
      <c r="P159" s="7"/>
      <c r="Q159" s="7"/>
      <c r="R159" s="7"/>
      <c r="S159" s="6">
        <v>1.7500000000000002E-2</v>
      </c>
      <c r="T159" s="6"/>
      <c r="U159" s="6"/>
      <c r="V159" s="6"/>
      <c r="W159" s="6"/>
      <c r="X159" s="6"/>
      <c r="Y159" s="6"/>
      <c r="Z159" s="6"/>
      <c r="AA159" t="s">
        <v>6</v>
      </c>
      <c r="AB159" s="2">
        <v>41500000</v>
      </c>
      <c r="AC159" s="2">
        <v>90700000</v>
      </c>
      <c r="AD159" t="s">
        <v>6</v>
      </c>
    </row>
    <row r="160" spans="1:30" x14ac:dyDescent="0.3">
      <c r="A160" s="1">
        <v>19085</v>
      </c>
      <c r="B160" s="6">
        <v>5.1699999999999996E-2</v>
      </c>
      <c r="C160" s="7">
        <f t="shared" si="2"/>
        <v>24.205349554981723</v>
      </c>
      <c r="D160" s="7"/>
      <c r="E160" s="7"/>
      <c r="F160" s="7"/>
      <c r="G160" s="7"/>
      <c r="H160" s="7"/>
      <c r="I160" s="7"/>
      <c r="J160" s="6"/>
      <c r="K160" s="7">
        <f t="shared" si="3"/>
        <v>413.13181523304598</v>
      </c>
      <c r="L160" s="7"/>
      <c r="M160" s="7"/>
      <c r="N160" s="7"/>
      <c r="O160" s="7"/>
      <c r="P160" s="7"/>
      <c r="Q160" s="7"/>
      <c r="R160" s="7"/>
      <c r="S160" s="6">
        <v>5.1699999999999996E-2</v>
      </c>
      <c r="T160" s="6"/>
      <c r="U160" s="6"/>
      <c r="V160" s="6"/>
      <c r="W160" s="6"/>
      <c r="X160" s="6"/>
      <c r="Y160" s="6"/>
      <c r="Z160" s="6"/>
      <c r="AA160" t="s">
        <v>6</v>
      </c>
      <c r="AB160" s="2">
        <v>42100000</v>
      </c>
      <c r="AC160" s="2">
        <v>91000000</v>
      </c>
      <c r="AD160" t="s">
        <v>6</v>
      </c>
    </row>
    <row r="161" spans="1:30" x14ac:dyDescent="0.3">
      <c r="A161" s="1">
        <v>19115</v>
      </c>
      <c r="B161" s="6">
        <v>8.199999999999999E-3</v>
      </c>
      <c r="C161" s="7">
        <f t="shared" si="2"/>
        <v>24.008480018827338</v>
      </c>
      <c r="D161" s="7"/>
      <c r="E161" s="7"/>
      <c r="F161" s="7"/>
      <c r="G161" s="7"/>
      <c r="H161" s="7"/>
      <c r="I161" s="7"/>
      <c r="J161" s="6"/>
      <c r="K161" s="7">
        <f t="shared" si="3"/>
        <v>416.51949611795698</v>
      </c>
      <c r="L161" s="7"/>
      <c r="M161" s="7"/>
      <c r="N161" s="7"/>
      <c r="O161" s="7"/>
      <c r="P161" s="7"/>
      <c r="Q161" s="7"/>
      <c r="R161" s="7"/>
      <c r="S161" s="6">
        <v>8.199999999999999E-3</v>
      </c>
      <c r="T161" s="6"/>
      <c r="U161" s="6"/>
      <c r="V161" s="6"/>
      <c r="W161" s="6"/>
      <c r="X161" s="6"/>
      <c r="Y161" s="6"/>
      <c r="Z161" s="6"/>
      <c r="AA161" t="s">
        <v>6</v>
      </c>
      <c r="AB161" s="2">
        <v>42300000</v>
      </c>
      <c r="AC161" s="2">
        <v>90700000</v>
      </c>
      <c r="AD161" t="s">
        <v>6</v>
      </c>
    </row>
    <row r="162" spans="1:30" x14ac:dyDescent="0.3">
      <c r="A162" s="1">
        <v>19146</v>
      </c>
      <c r="B162" s="6">
        <v>0</v>
      </c>
      <c r="C162" s="7">
        <f t="shared" si="2"/>
        <v>24.008480018827338</v>
      </c>
      <c r="D162" s="7"/>
      <c r="E162" s="7"/>
      <c r="F162" s="7"/>
      <c r="G162" s="7"/>
      <c r="H162" s="7"/>
      <c r="I162" s="7"/>
      <c r="J162" s="6"/>
      <c r="K162" s="7">
        <f t="shared" si="3"/>
        <v>416.51949611795698</v>
      </c>
      <c r="L162" s="7"/>
      <c r="M162" s="7"/>
      <c r="N162" s="7"/>
      <c r="O162" s="7"/>
      <c r="P162" s="7"/>
      <c r="Q162" s="7"/>
      <c r="R162" s="7"/>
      <c r="S162" s="6">
        <v>0</v>
      </c>
      <c r="T162" s="6"/>
      <c r="U162" s="6"/>
      <c r="V162" s="6"/>
      <c r="W162" s="6"/>
      <c r="X162" s="6"/>
      <c r="Y162" s="6"/>
      <c r="Z162" s="6"/>
      <c r="AA162" t="s">
        <v>6</v>
      </c>
      <c r="AB162" s="2">
        <v>43200000</v>
      </c>
      <c r="AC162" s="2">
        <v>92500000</v>
      </c>
      <c r="AD162" t="s">
        <v>6</v>
      </c>
    </row>
    <row r="163" spans="1:30" x14ac:dyDescent="0.3">
      <c r="A163" s="1">
        <v>19176</v>
      </c>
      <c r="B163" s="6">
        <v>1.6299999999999999E-2</v>
      </c>
      <c r="C163" s="7">
        <f t="shared" si="2"/>
        <v>23.623418300528716</v>
      </c>
      <c r="D163" s="7"/>
      <c r="E163" s="7"/>
      <c r="F163" s="7"/>
      <c r="G163" s="7"/>
      <c r="H163" s="7"/>
      <c r="I163" s="7"/>
      <c r="J163" s="6"/>
      <c r="K163" s="7">
        <f t="shared" si="3"/>
        <v>423.30876390467967</v>
      </c>
      <c r="L163" s="7"/>
      <c r="M163" s="7"/>
      <c r="N163" s="7"/>
      <c r="O163" s="7"/>
      <c r="P163" s="7"/>
      <c r="Q163" s="7"/>
      <c r="R163" s="7"/>
      <c r="S163" s="6">
        <v>1.6299999999999999E-2</v>
      </c>
      <c r="T163" s="6"/>
      <c r="U163" s="6"/>
      <c r="V163" s="6"/>
      <c r="W163" s="6"/>
      <c r="X163" s="6"/>
      <c r="Y163" s="6"/>
      <c r="Z163" s="6"/>
      <c r="AA163" t="s">
        <v>6</v>
      </c>
      <c r="AB163" s="2">
        <v>44500000</v>
      </c>
      <c r="AC163" s="2">
        <v>94700000</v>
      </c>
      <c r="AD163" t="s">
        <v>6</v>
      </c>
    </row>
    <row r="164" spans="1:30" x14ac:dyDescent="0.3">
      <c r="A164" s="1">
        <v>19207</v>
      </c>
      <c r="B164" s="6">
        <v>0</v>
      </c>
      <c r="C164" s="7">
        <f t="shared" si="2"/>
        <v>23.623418300528716</v>
      </c>
      <c r="D164" s="7"/>
      <c r="E164" s="7"/>
      <c r="F164" s="7"/>
      <c r="G164" s="7"/>
      <c r="H164" s="7"/>
      <c r="I164" s="7"/>
      <c r="J164" s="6"/>
      <c r="K164" s="7">
        <f t="shared" si="3"/>
        <v>423.30876390467967</v>
      </c>
      <c r="L164" s="7"/>
      <c r="M164" s="7"/>
      <c r="N164" s="7"/>
      <c r="O164" s="7"/>
      <c r="P164" s="7"/>
      <c r="Q164" s="7"/>
      <c r="R164" s="7"/>
      <c r="S164" s="6">
        <v>0</v>
      </c>
      <c r="T164" s="6"/>
      <c r="U164" s="6"/>
      <c r="V164" s="6"/>
      <c r="W164" s="6"/>
      <c r="X164" s="6"/>
      <c r="Y164" s="6"/>
      <c r="Z164" s="6"/>
      <c r="AA164" t="s">
        <v>6</v>
      </c>
      <c r="AB164" s="2">
        <v>45300000</v>
      </c>
      <c r="AC164" s="2">
        <v>97500000</v>
      </c>
      <c r="AD164" t="s">
        <v>6</v>
      </c>
    </row>
    <row r="165" spans="1:30" x14ac:dyDescent="0.3">
      <c r="A165" s="1">
        <v>19238</v>
      </c>
      <c r="B165" s="6">
        <v>2.4E-2</v>
      </c>
      <c r="C165" s="7">
        <f t="shared" si="2"/>
        <v>23.069744434110074</v>
      </c>
      <c r="D165" s="7"/>
      <c r="E165" s="7"/>
      <c r="F165" s="7"/>
      <c r="G165" s="7"/>
      <c r="H165" s="7"/>
      <c r="I165" s="7"/>
      <c r="J165" s="6"/>
      <c r="K165" s="7">
        <f t="shared" si="3"/>
        <v>433.46817423839201</v>
      </c>
      <c r="L165" s="7"/>
      <c r="M165" s="7"/>
      <c r="N165" s="7"/>
      <c r="O165" s="7"/>
      <c r="P165" s="7"/>
      <c r="Q165" s="7"/>
      <c r="R165" s="7"/>
      <c r="S165" s="6">
        <v>2.4E-2</v>
      </c>
      <c r="T165" s="6"/>
      <c r="U165" s="6"/>
      <c r="V165" s="6"/>
      <c r="W165" s="6"/>
      <c r="X165" s="6"/>
      <c r="Y165" s="6"/>
      <c r="Z165" s="6"/>
      <c r="AA165" t="s">
        <v>6</v>
      </c>
      <c r="AB165" s="2">
        <v>46000000</v>
      </c>
      <c r="AC165" s="2">
        <v>98900000</v>
      </c>
      <c r="AD165" t="s">
        <v>6</v>
      </c>
    </row>
    <row r="166" spans="1:30" x14ac:dyDescent="0.3">
      <c r="A166" s="1">
        <v>19268</v>
      </c>
      <c r="B166" s="6">
        <v>0</v>
      </c>
      <c r="C166" s="7">
        <f t="shared" si="2"/>
        <v>23.069744434110074</v>
      </c>
      <c r="D166" s="7"/>
      <c r="E166" s="7"/>
      <c r="F166" s="7"/>
      <c r="G166" s="7"/>
      <c r="H166" s="7"/>
      <c r="I166" s="7"/>
      <c r="J166" s="6"/>
      <c r="K166" s="7">
        <f t="shared" si="3"/>
        <v>433.46817423839201</v>
      </c>
      <c r="L166" s="7"/>
      <c r="M166" s="7"/>
      <c r="N166" s="7"/>
      <c r="O166" s="7"/>
      <c r="P166" s="7"/>
      <c r="Q166" s="7"/>
      <c r="R166" s="7"/>
      <c r="S166" s="6">
        <v>0</v>
      </c>
      <c r="T166" s="6"/>
      <c r="U166" s="6"/>
      <c r="V166" s="6"/>
      <c r="W166" s="6"/>
      <c r="X166" s="6"/>
      <c r="Y166" s="6"/>
      <c r="Z166" s="6"/>
      <c r="AA166" t="s">
        <v>6</v>
      </c>
      <c r="AB166" s="2">
        <v>46500000</v>
      </c>
      <c r="AC166" s="2">
        <v>100100000</v>
      </c>
      <c r="AD166" t="s">
        <v>6</v>
      </c>
    </row>
    <row r="167" spans="1:30" x14ac:dyDescent="0.3">
      <c r="A167" s="1">
        <v>19299</v>
      </c>
      <c r="B167" s="6">
        <v>0</v>
      </c>
      <c r="C167" s="7">
        <f t="shared" si="2"/>
        <v>23.069744434110074</v>
      </c>
      <c r="D167" s="7"/>
      <c r="E167" s="7"/>
      <c r="F167" s="7"/>
      <c r="G167" s="7"/>
      <c r="H167" s="7"/>
      <c r="I167" s="7"/>
      <c r="J167" s="6"/>
      <c r="K167" s="7">
        <f t="shared" si="3"/>
        <v>433.46817423839201</v>
      </c>
      <c r="L167" s="7"/>
      <c r="M167" s="7"/>
      <c r="N167" s="7"/>
      <c r="O167" s="7"/>
      <c r="P167" s="7"/>
      <c r="Q167" s="7"/>
      <c r="R167" s="7"/>
      <c r="S167" s="6">
        <v>0</v>
      </c>
      <c r="T167" s="6"/>
      <c r="U167" s="6"/>
      <c r="V167" s="6"/>
      <c r="W167" s="6"/>
      <c r="X167" s="6"/>
      <c r="Y167" s="6"/>
      <c r="Z167" s="6"/>
      <c r="AA167" t="s">
        <v>6</v>
      </c>
      <c r="AB167" s="2">
        <v>48000000</v>
      </c>
      <c r="AC167" s="2">
        <v>101300000</v>
      </c>
      <c r="AD167" t="s">
        <v>6</v>
      </c>
    </row>
    <row r="168" spans="1:30" x14ac:dyDescent="0.3">
      <c r="A168" s="1">
        <v>19329</v>
      </c>
      <c r="B168" s="6">
        <v>1.5600000000000001E-2</v>
      </c>
      <c r="C168" s="7">
        <f t="shared" si="2"/>
        <v>22.715384436894521</v>
      </c>
      <c r="D168" s="7"/>
      <c r="E168" s="7"/>
      <c r="F168" s="7"/>
      <c r="G168" s="7"/>
      <c r="H168" s="7"/>
      <c r="I168" s="7"/>
      <c r="J168" s="6"/>
      <c r="K168" s="7">
        <f t="shared" si="3"/>
        <v>440.23027775651093</v>
      </c>
      <c r="L168" s="7"/>
      <c r="M168" s="7"/>
      <c r="N168" s="7"/>
      <c r="O168" s="7"/>
      <c r="P168" s="7"/>
      <c r="Q168" s="7"/>
      <c r="R168" s="7"/>
      <c r="S168" s="6">
        <v>1.5600000000000001E-2</v>
      </c>
      <c r="T168" s="6"/>
      <c r="U168" s="6"/>
      <c r="V168" s="6"/>
      <c r="W168" s="6"/>
      <c r="X168" s="6"/>
      <c r="Y168" s="6"/>
      <c r="Z168" s="6"/>
      <c r="AA168" t="s">
        <v>6</v>
      </c>
      <c r="AB168" s="2">
        <v>51400000</v>
      </c>
      <c r="AC168" s="2">
        <v>104100000</v>
      </c>
      <c r="AD168" t="s">
        <v>6</v>
      </c>
    </row>
    <row r="169" spans="1:30" x14ac:dyDescent="0.3">
      <c r="A169" s="1">
        <v>19360</v>
      </c>
      <c r="B169" s="6">
        <v>3.85E-2</v>
      </c>
      <c r="C169" s="7">
        <f t="shared" si="2"/>
        <v>21.873263781313934</v>
      </c>
      <c r="D169" s="7"/>
      <c r="E169" s="7"/>
      <c r="F169" s="7"/>
      <c r="G169" s="7"/>
      <c r="H169" s="7"/>
      <c r="I169" s="7"/>
      <c r="J169" s="6"/>
      <c r="K169" s="7">
        <f t="shared" si="3"/>
        <v>457.17914345013656</v>
      </c>
      <c r="L169" s="7"/>
      <c r="M169" s="7"/>
      <c r="N169" s="7"/>
      <c r="O169" s="7"/>
      <c r="P169" s="7"/>
      <c r="Q169" s="7"/>
      <c r="R169" s="7"/>
      <c r="S169" s="6">
        <v>3.85E-2</v>
      </c>
      <c r="T169" s="6"/>
      <c r="U169" s="6"/>
      <c r="V169" s="6"/>
      <c r="W169" s="6"/>
      <c r="X169" s="6"/>
      <c r="Y169" s="6"/>
      <c r="Z169" s="6"/>
      <c r="AA169" t="s">
        <v>6</v>
      </c>
      <c r="AB169" s="2">
        <v>51000000</v>
      </c>
      <c r="AC169" s="2">
        <v>104900000</v>
      </c>
      <c r="AD169" t="s">
        <v>6</v>
      </c>
    </row>
    <row r="170" spans="1:30" x14ac:dyDescent="0.3">
      <c r="A170" s="1">
        <v>19391</v>
      </c>
      <c r="B170" s="6">
        <v>3.7000000000000005E-2</v>
      </c>
      <c r="C170" s="7">
        <f t="shared" si="2"/>
        <v>21.092829104449311</v>
      </c>
      <c r="D170" s="7"/>
      <c r="E170" s="7"/>
      <c r="F170" s="7"/>
      <c r="G170" s="7"/>
      <c r="H170" s="7"/>
      <c r="I170" s="7"/>
      <c r="J170" s="6"/>
      <c r="K170" s="7">
        <f t="shared" si="3"/>
        <v>474.09477175779159</v>
      </c>
      <c r="L170" s="7"/>
      <c r="M170" s="7"/>
      <c r="N170" s="7"/>
      <c r="O170" s="7"/>
      <c r="P170" s="7"/>
      <c r="Q170" s="7"/>
      <c r="R170" s="7"/>
      <c r="S170" s="6">
        <v>3.7000000000000005E-2</v>
      </c>
      <c r="T170" s="6"/>
      <c r="U170" s="6"/>
      <c r="V170" s="6"/>
      <c r="W170" s="6"/>
      <c r="X170" s="6"/>
      <c r="Y170" s="6"/>
      <c r="Z170" s="6"/>
      <c r="AA170" t="s">
        <v>6</v>
      </c>
      <c r="AB170" s="2">
        <v>50500000</v>
      </c>
      <c r="AC170" s="2">
        <v>104900000</v>
      </c>
      <c r="AD170" t="s">
        <v>6</v>
      </c>
    </row>
    <row r="171" spans="1:30" x14ac:dyDescent="0.3">
      <c r="A171" s="1">
        <v>19419</v>
      </c>
      <c r="B171" s="6">
        <v>7.1399999999999991E-2</v>
      </c>
      <c r="C171" s="7">
        <f t="shared" si="2"/>
        <v>19.687165488565721</v>
      </c>
      <c r="D171" s="7"/>
      <c r="E171" s="7"/>
      <c r="F171" s="7"/>
      <c r="G171" s="7"/>
      <c r="H171" s="7"/>
      <c r="I171" s="7"/>
      <c r="J171" s="6"/>
      <c r="K171" s="7">
        <f t="shared" si="3"/>
        <v>507.94513846129786</v>
      </c>
      <c r="L171" s="7"/>
      <c r="M171" s="7"/>
      <c r="N171" s="7"/>
      <c r="O171" s="7"/>
      <c r="P171" s="7"/>
      <c r="Q171" s="7"/>
      <c r="R171" s="7"/>
      <c r="S171" s="6">
        <v>7.1399999999999991E-2</v>
      </c>
      <c r="T171" s="6"/>
      <c r="U171" s="6"/>
      <c r="V171" s="6"/>
      <c r="W171" s="6"/>
      <c r="X171" s="6"/>
      <c r="Y171" s="6"/>
      <c r="Z171" s="6"/>
      <c r="AA171" t="s">
        <v>6</v>
      </c>
      <c r="AB171" s="2">
        <v>51200000</v>
      </c>
      <c r="AC171" s="2">
        <v>106700000</v>
      </c>
      <c r="AD171" t="s">
        <v>6</v>
      </c>
    </row>
    <row r="172" spans="1:30" x14ac:dyDescent="0.3">
      <c r="A172" s="1">
        <v>19450</v>
      </c>
      <c r="B172" s="6">
        <v>1.3300000000000001E-2</v>
      </c>
      <c r="C172" s="7">
        <f t="shared" si="2"/>
        <v>19.428762941444507</v>
      </c>
      <c r="D172" s="7"/>
      <c r="E172" s="7"/>
      <c r="F172" s="7"/>
      <c r="G172" s="7"/>
      <c r="H172" s="7"/>
      <c r="I172" s="7"/>
      <c r="J172" s="6"/>
      <c r="K172" s="7">
        <f t="shared" si="3"/>
        <v>514.70080880283319</v>
      </c>
      <c r="L172" s="7"/>
      <c r="M172" s="7"/>
      <c r="N172" s="7"/>
      <c r="O172" s="7"/>
      <c r="P172" s="7"/>
      <c r="Q172" s="7"/>
      <c r="R172" s="7"/>
      <c r="S172" s="6">
        <v>1.3300000000000001E-2</v>
      </c>
      <c r="T172" s="6"/>
      <c r="U172" s="6"/>
      <c r="V172" s="6"/>
      <c r="W172" s="6"/>
      <c r="X172" s="6"/>
      <c r="Y172" s="6"/>
      <c r="Z172" s="6"/>
      <c r="AA172" t="s">
        <v>6</v>
      </c>
      <c r="AB172" s="2">
        <v>52100000</v>
      </c>
      <c r="AC172" s="2">
        <v>108200000</v>
      </c>
      <c r="AD172" t="s">
        <v>6</v>
      </c>
    </row>
    <row r="173" spans="1:30" x14ac:dyDescent="0.3">
      <c r="A173" s="1">
        <v>19480</v>
      </c>
      <c r="B173" s="6">
        <v>-1.9699999999999999E-2</v>
      </c>
      <c r="C173" s="7">
        <f t="shared" si="2"/>
        <v>19.819201205186687</v>
      </c>
      <c r="D173" s="7"/>
      <c r="E173" s="7"/>
      <c r="F173" s="7"/>
      <c r="G173" s="7"/>
      <c r="H173" s="7"/>
      <c r="I173" s="7"/>
      <c r="J173" s="6"/>
      <c r="K173" s="7">
        <f t="shared" si="3"/>
        <v>504.56120286941734</v>
      </c>
      <c r="L173" s="7"/>
      <c r="M173" s="7"/>
      <c r="N173" s="7"/>
      <c r="O173" s="7"/>
      <c r="P173" s="7"/>
      <c r="Q173" s="7"/>
      <c r="R173" s="7"/>
      <c r="S173" s="6">
        <v>-1.9699999999999999E-2</v>
      </c>
      <c r="T173" s="6"/>
      <c r="U173" s="6"/>
      <c r="V173" s="6"/>
      <c r="W173" s="6"/>
      <c r="X173" s="6"/>
      <c r="Y173" s="6"/>
      <c r="Z173" s="6"/>
      <c r="AA173" t="s">
        <v>6</v>
      </c>
      <c r="AB173" s="2">
        <v>53900000</v>
      </c>
      <c r="AC173" s="2">
        <v>110300000</v>
      </c>
      <c r="AD173" t="s">
        <v>6</v>
      </c>
    </row>
    <row r="174" spans="1:30" x14ac:dyDescent="0.3">
      <c r="A174" s="1">
        <v>19511</v>
      </c>
      <c r="B174" s="6">
        <v>1.34E-2</v>
      </c>
      <c r="C174" s="7">
        <f t="shared" si="2"/>
        <v>19.557135588303417</v>
      </c>
      <c r="D174" s="7"/>
      <c r="E174" s="7"/>
      <c r="F174" s="7"/>
      <c r="G174" s="7"/>
      <c r="H174" s="7"/>
      <c r="I174" s="7"/>
      <c r="J174" s="6"/>
      <c r="K174" s="7">
        <f t="shared" si="3"/>
        <v>511.32232298786755</v>
      </c>
      <c r="L174" s="7"/>
      <c r="M174" s="7"/>
      <c r="N174" s="7"/>
      <c r="O174" s="7"/>
      <c r="P174" s="7"/>
      <c r="Q174" s="7"/>
      <c r="R174" s="7"/>
      <c r="S174" s="6">
        <v>1.34E-2</v>
      </c>
      <c r="T174" s="6"/>
      <c r="U174" s="6"/>
      <c r="V174" s="6"/>
      <c r="W174" s="6"/>
      <c r="X174" s="6"/>
      <c r="Y174" s="6"/>
      <c r="Z174" s="6"/>
      <c r="AA174" t="s">
        <v>6</v>
      </c>
      <c r="AB174" s="2">
        <v>54500000</v>
      </c>
      <c r="AC174" s="2">
        <v>113500000</v>
      </c>
      <c r="AD174" t="s">
        <v>6</v>
      </c>
    </row>
    <row r="175" spans="1:30" x14ac:dyDescent="0.3">
      <c r="A175" s="1">
        <v>19541</v>
      </c>
      <c r="B175" s="6">
        <v>6.6E-3</v>
      </c>
      <c r="C175" s="7">
        <f t="shared" si="2"/>
        <v>19.428904816514425</v>
      </c>
      <c r="D175" s="7"/>
      <c r="E175" s="7"/>
      <c r="F175" s="7"/>
      <c r="G175" s="7"/>
      <c r="H175" s="7"/>
      <c r="I175" s="7"/>
      <c r="J175" s="6"/>
      <c r="K175" s="7">
        <f t="shared" si="3"/>
        <v>514.69705031958745</v>
      </c>
      <c r="L175" s="7"/>
      <c r="M175" s="7"/>
      <c r="N175" s="7"/>
      <c r="O175" s="7"/>
      <c r="P175" s="7"/>
      <c r="Q175" s="7"/>
      <c r="R175" s="7"/>
      <c r="S175" s="6">
        <v>6.6E-3</v>
      </c>
      <c r="T175" s="6"/>
      <c r="U175" s="6"/>
      <c r="V175" s="6"/>
      <c r="W175" s="6"/>
      <c r="X175" s="6"/>
      <c r="Y175" s="6"/>
      <c r="Z175" s="6"/>
      <c r="AA175" t="s">
        <v>6</v>
      </c>
      <c r="AB175" s="2">
        <v>53400000</v>
      </c>
      <c r="AC175" s="2">
        <v>112200000</v>
      </c>
      <c r="AD175" t="s">
        <v>6</v>
      </c>
    </row>
    <row r="176" spans="1:30" x14ac:dyDescent="0.3">
      <c r="A176" s="1">
        <v>19572</v>
      </c>
      <c r="B176" s="6">
        <v>0</v>
      </c>
      <c r="C176" s="7">
        <f t="shared" ref="C176:C239" si="4">+$C$46/(1+((K176/100)-1))</f>
        <v>19.428904816514425</v>
      </c>
      <c r="D176" s="7"/>
      <c r="E176" s="7"/>
      <c r="F176" s="7"/>
      <c r="G176" s="7"/>
      <c r="H176" s="7"/>
      <c r="I176" s="7"/>
      <c r="J176" s="6"/>
      <c r="K176" s="7">
        <f t="shared" ref="K176:K239" si="5">+K175*(1+S176)</f>
        <v>514.69705031958745</v>
      </c>
      <c r="L176" s="7"/>
      <c r="M176" s="7"/>
      <c r="N176" s="7"/>
      <c r="O176" s="7"/>
      <c r="P176" s="7"/>
      <c r="Q176" s="7"/>
      <c r="R176" s="7"/>
      <c r="S176" s="6">
        <v>0</v>
      </c>
      <c r="T176" s="6"/>
      <c r="U176" s="6"/>
      <c r="V176" s="6"/>
      <c r="W176" s="6"/>
      <c r="X176" s="6"/>
      <c r="Y176" s="6"/>
      <c r="Z176" s="6"/>
      <c r="AA176" t="s">
        <v>6</v>
      </c>
      <c r="AB176" s="2">
        <v>53500000</v>
      </c>
      <c r="AC176" s="2">
        <v>113500000</v>
      </c>
      <c r="AD176" t="s">
        <v>6</v>
      </c>
    </row>
    <row r="177" spans="1:30" x14ac:dyDescent="0.3">
      <c r="A177" s="1">
        <v>19603</v>
      </c>
      <c r="B177" s="6">
        <v>0</v>
      </c>
      <c r="C177" s="7">
        <f t="shared" si="4"/>
        <v>19.428904816514425</v>
      </c>
      <c r="D177" s="7"/>
      <c r="E177" s="7"/>
      <c r="F177" s="7"/>
      <c r="G177" s="7"/>
      <c r="H177" s="7"/>
      <c r="I177" s="7"/>
      <c r="J177" s="6"/>
      <c r="K177" s="7">
        <f t="shared" si="5"/>
        <v>514.69705031958745</v>
      </c>
      <c r="L177" s="7"/>
      <c r="M177" s="7"/>
      <c r="N177" s="7"/>
      <c r="O177" s="7"/>
      <c r="P177" s="7"/>
      <c r="Q177" s="7"/>
      <c r="R177" s="7"/>
      <c r="S177" s="6">
        <v>0</v>
      </c>
      <c r="T177" s="6"/>
      <c r="U177" s="6"/>
      <c r="V177" s="6"/>
      <c r="W177" s="6"/>
      <c r="X177" s="6"/>
      <c r="Y177" s="6"/>
      <c r="Z177" s="6"/>
      <c r="AA177" t="s">
        <v>6</v>
      </c>
      <c r="AB177" s="2">
        <v>54700000</v>
      </c>
      <c r="AC177" s="2">
        <v>114600000</v>
      </c>
      <c r="AD177" t="s">
        <v>6</v>
      </c>
    </row>
    <row r="178" spans="1:30" x14ac:dyDescent="0.3">
      <c r="A178" s="1">
        <v>19633</v>
      </c>
      <c r="B178" s="6">
        <v>1.32E-2</v>
      </c>
      <c r="C178" s="7">
        <f t="shared" si="4"/>
        <v>19.175784461621024</v>
      </c>
      <c r="D178" s="7"/>
      <c r="E178" s="7"/>
      <c r="F178" s="7"/>
      <c r="G178" s="7"/>
      <c r="H178" s="7"/>
      <c r="I178" s="7"/>
      <c r="J178" s="6"/>
      <c r="K178" s="7">
        <f t="shared" si="5"/>
        <v>521.49105138380605</v>
      </c>
      <c r="L178" s="7"/>
      <c r="M178" s="7"/>
      <c r="N178" s="7"/>
      <c r="O178" s="7"/>
      <c r="P178" s="7"/>
      <c r="Q178" s="7"/>
      <c r="R178" s="7"/>
      <c r="S178" s="6">
        <v>1.32E-2</v>
      </c>
      <c r="T178" s="6"/>
      <c r="U178" s="6"/>
      <c r="V178" s="6"/>
      <c r="W178" s="6"/>
      <c r="X178" s="6"/>
      <c r="Y178" s="6"/>
      <c r="Z178" s="6"/>
      <c r="AA178" t="s">
        <v>6</v>
      </c>
      <c r="AB178" s="2">
        <v>56200000</v>
      </c>
      <c r="AC178" s="2">
        <v>117300000</v>
      </c>
      <c r="AD178" t="s">
        <v>6</v>
      </c>
    </row>
    <row r="179" spans="1:30" x14ac:dyDescent="0.3">
      <c r="A179" s="1">
        <v>19664</v>
      </c>
      <c r="B179" s="6">
        <v>-6.5000000000000006E-3</v>
      </c>
      <c r="C179" s="7">
        <f t="shared" si="4"/>
        <v>19.301242538118796</v>
      </c>
      <c r="D179" s="7"/>
      <c r="E179" s="7"/>
      <c r="F179" s="7"/>
      <c r="G179" s="7"/>
      <c r="H179" s="7"/>
      <c r="I179" s="7"/>
      <c r="J179" s="6"/>
      <c r="K179" s="7">
        <f t="shared" si="5"/>
        <v>518.10135954981138</v>
      </c>
      <c r="L179" s="7"/>
      <c r="M179" s="7"/>
      <c r="N179" s="7"/>
      <c r="O179" s="7"/>
      <c r="P179" s="7"/>
      <c r="Q179" s="7"/>
      <c r="R179" s="7"/>
      <c r="S179" s="6">
        <v>-6.5000000000000006E-3</v>
      </c>
      <c r="T179" s="6"/>
      <c r="U179" s="6"/>
      <c r="V179" s="6"/>
      <c r="W179" s="6"/>
      <c r="X179" s="6"/>
      <c r="Y179" s="6"/>
      <c r="Z179" s="6"/>
      <c r="AA179" t="s">
        <v>6</v>
      </c>
      <c r="AB179" s="2">
        <v>57700000</v>
      </c>
      <c r="AC179" s="2">
        <v>121200000</v>
      </c>
      <c r="AD179" t="s">
        <v>6</v>
      </c>
    </row>
    <row r="180" spans="1:30" x14ac:dyDescent="0.3">
      <c r="A180" s="1">
        <v>19694</v>
      </c>
      <c r="B180" s="6">
        <v>1.3100000000000001E-2</v>
      </c>
      <c r="C180" s="7">
        <f t="shared" si="4"/>
        <v>19.051665717223173</v>
      </c>
      <c r="D180" s="7"/>
      <c r="E180" s="7"/>
      <c r="F180" s="7"/>
      <c r="G180" s="7"/>
      <c r="H180" s="7"/>
      <c r="I180" s="7"/>
      <c r="J180" s="6"/>
      <c r="K180" s="7">
        <f t="shared" si="5"/>
        <v>524.88848735991394</v>
      </c>
      <c r="L180" s="7"/>
      <c r="M180" s="7"/>
      <c r="N180" s="7"/>
      <c r="O180" s="7"/>
      <c r="P180" s="7"/>
      <c r="Q180" s="7"/>
      <c r="R180" s="7"/>
      <c r="S180" s="6">
        <v>1.3100000000000001E-2</v>
      </c>
      <c r="T180" s="6"/>
      <c r="U180" s="6"/>
      <c r="V180" s="6"/>
      <c r="W180" s="6"/>
      <c r="X180" s="6"/>
      <c r="Y180" s="6"/>
      <c r="Z180" s="6"/>
      <c r="AA180" t="s">
        <v>6</v>
      </c>
      <c r="AB180" s="2">
        <v>60900000</v>
      </c>
      <c r="AC180" s="2">
        <v>124100000</v>
      </c>
      <c r="AD180" t="s">
        <v>6</v>
      </c>
    </row>
    <row r="181" spans="1:30" x14ac:dyDescent="0.3">
      <c r="A181" s="1">
        <v>19725</v>
      </c>
      <c r="B181" s="6">
        <v>3.8699999999999998E-2</v>
      </c>
      <c r="C181" s="7">
        <f t="shared" si="4"/>
        <v>18.341836639282921</v>
      </c>
      <c r="D181" s="7"/>
      <c r="E181" s="7"/>
      <c r="F181" s="7"/>
      <c r="G181" s="7"/>
      <c r="H181" s="7"/>
      <c r="I181" s="7"/>
      <c r="J181" s="6"/>
      <c r="K181" s="7">
        <f t="shared" si="5"/>
        <v>545.2016718207426</v>
      </c>
      <c r="L181" s="7"/>
      <c r="M181" s="7"/>
      <c r="N181" s="7"/>
      <c r="O181" s="7"/>
      <c r="P181" s="7"/>
      <c r="Q181" s="7"/>
      <c r="R181" s="7"/>
      <c r="S181" s="6">
        <v>3.8699999999999998E-2</v>
      </c>
      <c r="T181" s="6"/>
      <c r="U181" s="6"/>
      <c r="V181" s="6"/>
      <c r="W181" s="6"/>
      <c r="X181" s="6"/>
      <c r="Y181" s="6"/>
      <c r="Z181" s="6"/>
      <c r="AA181" t="s">
        <v>6</v>
      </c>
      <c r="AB181" s="2">
        <v>55500000</v>
      </c>
      <c r="AC181" s="2">
        <v>126100000</v>
      </c>
      <c r="AD181" t="s">
        <v>6</v>
      </c>
    </row>
    <row r="182" spans="1:30" x14ac:dyDescent="0.3">
      <c r="A182" s="1">
        <v>19756</v>
      </c>
      <c r="B182" s="6">
        <v>1.24E-2</v>
      </c>
      <c r="C182" s="7">
        <f t="shared" si="4"/>
        <v>18.117183563100475</v>
      </c>
      <c r="D182" s="7"/>
      <c r="E182" s="7"/>
      <c r="F182" s="7"/>
      <c r="G182" s="7"/>
      <c r="H182" s="7"/>
      <c r="I182" s="7"/>
      <c r="J182" s="6"/>
      <c r="K182" s="7">
        <f t="shared" si="5"/>
        <v>551.96217255131978</v>
      </c>
      <c r="L182" s="7"/>
      <c r="M182" s="7"/>
      <c r="N182" s="7"/>
      <c r="O182" s="7"/>
      <c r="P182" s="7"/>
      <c r="Q182" s="7"/>
      <c r="R182" s="7"/>
      <c r="S182" s="6">
        <v>1.24E-2</v>
      </c>
      <c r="T182" s="6"/>
      <c r="U182" s="6"/>
      <c r="V182" s="6"/>
      <c r="W182" s="6"/>
      <c r="X182" s="6"/>
      <c r="Y182" s="6"/>
      <c r="Z182" s="6"/>
      <c r="AA182" t="s">
        <v>6</v>
      </c>
      <c r="AB182" s="2">
        <v>60400000</v>
      </c>
      <c r="AC182" s="2">
        <v>128200000</v>
      </c>
      <c r="AD182" t="s">
        <v>6</v>
      </c>
    </row>
    <row r="183" spans="1:30" x14ac:dyDescent="0.3">
      <c r="A183" s="1">
        <v>19784</v>
      </c>
      <c r="B183" s="6">
        <v>1.84E-2</v>
      </c>
      <c r="C183" s="7">
        <f t="shared" si="4"/>
        <v>17.789850317262843</v>
      </c>
      <c r="D183" s="7"/>
      <c r="E183" s="7"/>
      <c r="F183" s="7"/>
      <c r="G183" s="7"/>
      <c r="H183" s="7"/>
      <c r="I183" s="7"/>
      <c r="J183" s="6"/>
      <c r="K183" s="7">
        <f t="shared" si="5"/>
        <v>562.11827652626403</v>
      </c>
      <c r="L183" s="7"/>
      <c r="M183" s="7"/>
      <c r="N183" s="7"/>
      <c r="O183" s="7"/>
      <c r="P183" s="7"/>
      <c r="Q183" s="7"/>
      <c r="R183" s="7"/>
      <c r="S183" s="6">
        <v>1.84E-2</v>
      </c>
      <c r="T183" s="6"/>
      <c r="U183" s="6"/>
      <c r="V183" s="6"/>
      <c r="W183" s="6"/>
      <c r="X183" s="6"/>
      <c r="Y183" s="6"/>
      <c r="Z183" s="6"/>
      <c r="AA183" t="s">
        <v>6</v>
      </c>
      <c r="AB183" s="2">
        <v>60500000</v>
      </c>
      <c r="AC183" s="2">
        <v>128400000</v>
      </c>
      <c r="AD183" t="s">
        <v>6</v>
      </c>
    </row>
    <row r="184" spans="1:30" x14ac:dyDescent="0.3">
      <c r="A184" s="1">
        <v>19815</v>
      </c>
      <c r="B184" s="6">
        <v>4.2199999999999994E-2</v>
      </c>
      <c r="C184" s="7">
        <f t="shared" si="4"/>
        <v>17.069516712015773</v>
      </c>
      <c r="D184" s="7"/>
      <c r="E184" s="7"/>
      <c r="F184" s="7"/>
      <c r="G184" s="7"/>
      <c r="H184" s="7"/>
      <c r="I184" s="7"/>
      <c r="J184" s="6"/>
      <c r="K184" s="7">
        <f t="shared" si="5"/>
        <v>585.83966779567243</v>
      </c>
      <c r="L184" s="7"/>
      <c r="M184" s="7"/>
      <c r="N184" s="7"/>
      <c r="O184" s="7"/>
      <c r="P184" s="7"/>
      <c r="Q184" s="7"/>
      <c r="R184" s="7"/>
      <c r="S184" s="6">
        <v>4.2199999999999994E-2</v>
      </c>
      <c r="T184" s="6"/>
      <c r="U184" s="6"/>
      <c r="V184" s="6"/>
      <c r="W184" s="6"/>
      <c r="X184" s="6"/>
      <c r="Y184" s="6"/>
      <c r="Z184" s="6"/>
      <c r="AA184" t="s">
        <v>6</v>
      </c>
      <c r="AB184" s="2">
        <v>60700000</v>
      </c>
      <c r="AC184" s="2">
        <v>130900000</v>
      </c>
      <c r="AD184" t="s">
        <v>6</v>
      </c>
    </row>
    <row r="185" spans="1:30" x14ac:dyDescent="0.3">
      <c r="A185" s="1">
        <v>19845</v>
      </c>
      <c r="B185" s="6">
        <v>5.7999999999999996E-3</v>
      </c>
      <c r="C185" s="7">
        <f t="shared" si="4"/>
        <v>16.971084422366051</v>
      </c>
      <c r="D185" s="7"/>
      <c r="E185" s="7"/>
      <c r="F185" s="7"/>
      <c r="G185" s="7"/>
      <c r="H185" s="7"/>
      <c r="I185" s="7"/>
      <c r="J185" s="6"/>
      <c r="K185" s="7">
        <f t="shared" si="5"/>
        <v>589.23753786888733</v>
      </c>
      <c r="L185" s="7"/>
      <c r="M185" s="7"/>
      <c r="N185" s="7"/>
      <c r="O185" s="7"/>
      <c r="P185" s="7"/>
      <c r="Q185" s="7"/>
      <c r="R185" s="7"/>
      <c r="S185" s="6">
        <v>5.7999999999999996E-3</v>
      </c>
      <c r="T185" s="6"/>
      <c r="U185" s="6"/>
      <c r="V185" s="6"/>
      <c r="W185" s="6"/>
      <c r="X185" s="6"/>
      <c r="Y185" s="6"/>
      <c r="Z185" s="6"/>
      <c r="AA185" t="s">
        <v>6</v>
      </c>
      <c r="AB185" s="2">
        <v>60100000</v>
      </c>
      <c r="AC185" s="2">
        <v>131000000</v>
      </c>
      <c r="AD185" t="s">
        <v>6</v>
      </c>
    </row>
    <row r="186" spans="1:30" x14ac:dyDescent="0.3">
      <c r="A186" s="1">
        <v>19876</v>
      </c>
      <c r="B186" s="6">
        <v>1.72E-2</v>
      </c>
      <c r="C186" s="7">
        <f t="shared" si="4"/>
        <v>16.684117599652033</v>
      </c>
      <c r="D186" s="7"/>
      <c r="E186" s="7"/>
      <c r="F186" s="7"/>
      <c r="G186" s="7"/>
      <c r="H186" s="7"/>
      <c r="I186" s="7"/>
      <c r="J186" s="6"/>
      <c r="K186" s="7">
        <f t="shared" si="5"/>
        <v>599.37242352023225</v>
      </c>
      <c r="L186" s="7"/>
      <c r="M186" s="7"/>
      <c r="N186" s="7"/>
      <c r="O186" s="7"/>
      <c r="P186" s="7"/>
      <c r="Q186" s="7"/>
      <c r="R186" s="7"/>
      <c r="S186" s="6">
        <v>1.72E-2</v>
      </c>
      <c r="T186" s="6"/>
      <c r="U186" s="6"/>
      <c r="V186" s="6"/>
      <c r="W186" s="6"/>
      <c r="X186" s="6"/>
      <c r="Y186" s="6"/>
      <c r="Z186" s="6"/>
      <c r="AA186" t="s">
        <v>6</v>
      </c>
      <c r="AB186" s="2">
        <v>60400000</v>
      </c>
      <c r="AC186" s="2">
        <v>133200000</v>
      </c>
      <c r="AD186" t="s">
        <v>6</v>
      </c>
    </row>
    <row r="187" spans="1:30" x14ac:dyDescent="0.3">
      <c r="A187" s="1">
        <v>19906</v>
      </c>
      <c r="B187" s="6">
        <v>1.6899999999999998E-2</v>
      </c>
      <c r="C187" s="7">
        <f t="shared" si="4"/>
        <v>16.406841970353071</v>
      </c>
      <c r="D187" s="7"/>
      <c r="E187" s="7"/>
      <c r="F187" s="7"/>
      <c r="G187" s="7"/>
      <c r="H187" s="7"/>
      <c r="I187" s="7"/>
      <c r="J187" s="6"/>
      <c r="K187" s="7">
        <f t="shared" si="5"/>
        <v>609.5018174777241</v>
      </c>
      <c r="L187" s="7"/>
      <c r="M187" s="7"/>
      <c r="N187" s="7"/>
      <c r="O187" s="7"/>
      <c r="P187" s="7"/>
      <c r="Q187" s="7"/>
      <c r="R187" s="7"/>
      <c r="S187" s="6">
        <v>1.6899999999999998E-2</v>
      </c>
      <c r="T187" s="6"/>
      <c r="U187" s="6"/>
      <c r="V187" s="6"/>
      <c r="W187" s="6"/>
      <c r="X187" s="6"/>
      <c r="Y187" s="6"/>
      <c r="Z187" s="6"/>
      <c r="AA187" t="s">
        <v>6</v>
      </c>
      <c r="AB187" s="2">
        <v>61900000</v>
      </c>
      <c r="AC187" s="2">
        <v>135100000</v>
      </c>
      <c r="AD187" t="s">
        <v>6</v>
      </c>
    </row>
    <row r="188" spans="1:30" x14ac:dyDescent="0.3">
      <c r="A188" s="1">
        <v>19937</v>
      </c>
      <c r="B188" s="6">
        <v>1.11E-2</v>
      </c>
      <c r="C188" s="7">
        <f t="shared" si="4"/>
        <v>16.226725319308745</v>
      </c>
      <c r="D188" s="7"/>
      <c r="E188" s="7"/>
      <c r="F188" s="7"/>
      <c r="G188" s="7"/>
      <c r="H188" s="7"/>
      <c r="I188" s="7"/>
      <c r="J188" s="6"/>
      <c r="K188" s="7">
        <f t="shared" si="5"/>
        <v>616.26728765172686</v>
      </c>
      <c r="L188" s="7"/>
      <c r="M188" s="7"/>
      <c r="N188" s="7"/>
      <c r="O188" s="7"/>
      <c r="P188" s="7"/>
      <c r="Q188" s="7"/>
      <c r="R188" s="7"/>
      <c r="S188" s="6">
        <v>1.11E-2</v>
      </c>
      <c r="T188" s="6"/>
      <c r="U188" s="6"/>
      <c r="V188" s="6"/>
      <c r="W188" s="6"/>
      <c r="X188" s="6"/>
      <c r="Y188" s="6"/>
      <c r="Z188" s="6"/>
      <c r="AA188" t="s">
        <v>6</v>
      </c>
      <c r="AB188" s="2">
        <v>65400000</v>
      </c>
      <c r="AC188" s="2">
        <v>139600000</v>
      </c>
      <c r="AD188" t="s">
        <v>6</v>
      </c>
    </row>
    <row r="189" spans="1:30" x14ac:dyDescent="0.3">
      <c r="A189" s="1">
        <v>19968</v>
      </c>
      <c r="B189" s="6">
        <v>1.1000000000000001E-2</v>
      </c>
      <c r="C189" s="7">
        <f t="shared" si="4"/>
        <v>16.050173411779173</v>
      </c>
      <c r="D189" s="7"/>
      <c r="E189" s="7"/>
      <c r="F189" s="7"/>
      <c r="G189" s="7"/>
      <c r="H189" s="7"/>
      <c r="I189" s="7"/>
      <c r="J189" s="6"/>
      <c r="K189" s="7">
        <f t="shared" si="5"/>
        <v>623.0462278158958</v>
      </c>
      <c r="L189" s="7"/>
      <c r="M189" s="7"/>
      <c r="N189" s="7"/>
      <c r="O189" s="7"/>
      <c r="P189" s="7"/>
      <c r="Q189" s="7"/>
      <c r="R189" s="7"/>
      <c r="S189" s="6">
        <v>1.1000000000000001E-2</v>
      </c>
      <c r="T189" s="6"/>
      <c r="U189" s="6"/>
      <c r="V189" s="6"/>
      <c r="W189" s="6"/>
      <c r="X189" s="6"/>
      <c r="Y189" s="6"/>
      <c r="Z189" s="6"/>
      <c r="AA189" t="s">
        <v>6</v>
      </c>
      <c r="AB189" s="2">
        <v>67300000</v>
      </c>
      <c r="AC189" s="2">
        <v>143100000</v>
      </c>
      <c r="AD189" t="s">
        <v>6</v>
      </c>
    </row>
    <row r="190" spans="1:30" x14ac:dyDescent="0.3">
      <c r="A190" s="1">
        <v>19998</v>
      </c>
      <c r="B190" s="6">
        <v>1.09E-2</v>
      </c>
      <c r="C190" s="7">
        <f t="shared" si="4"/>
        <v>15.877112881372216</v>
      </c>
      <c r="D190" s="7"/>
      <c r="E190" s="7"/>
      <c r="F190" s="7"/>
      <c r="G190" s="7"/>
      <c r="H190" s="7"/>
      <c r="I190" s="7"/>
      <c r="J190" s="6"/>
      <c r="K190" s="7">
        <f t="shared" si="5"/>
        <v>629.83743169908905</v>
      </c>
      <c r="L190" s="7"/>
      <c r="M190" s="7"/>
      <c r="N190" s="7"/>
      <c r="O190" s="7"/>
      <c r="P190" s="7"/>
      <c r="Q190" s="7"/>
      <c r="R190" s="7"/>
      <c r="S190" s="6">
        <v>1.09E-2</v>
      </c>
      <c r="T190" s="6"/>
      <c r="U190" s="6"/>
      <c r="V190" s="6"/>
      <c r="W190" s="6"/>
      <c r="X190" s="6"/>
      <c r="Y190" s="6"/>
      <c r="Z190" s="6"/>
      <c r="AA190" t="s">
        <v>6</v>
      </c>
      <c r="AB190" s="2">
        <v>68300000</v>
      </c>
      <c r="AC190" s="2">
        <v>147600000</v>
      </c>
      <c r="AD190" t="s">
        <v>6</v>
      </c>
    </row>
    <row r="191" spans="1:30" x14ac:dyDescent="0.3">
      <c r="A191" s="1">
        <v>20029</v>
      </c>
      <c r="B191" s="6">
        <v>1.61E-2</v>
      </c>
      <c r="C191" s="7">
        <f t="shared" si="4"/>
        <v>15.625541660635976</v>
      </c>
      <c r="D191" s="7"/>
      <c r="E191" s="7"/>
      <c r="F191" s="7"/>
      <c r="G191" s="7"/>
      <c r="H191" s="7"/>
      <c r="I191" s="7"/>
      <c r="J191" s="6"/>
      <c r="K191" s="7">
        <f t="shared" si="5"/>
        <v>639.97781434944443</v>
      </c>
      <c r="L191" s="7"/>
      <c r="M191" s="7"/>
      <c r="N191" s="7"/>
      <c r="O191" s="7"/>
      <c r="P191" s="7"/>
      <c r="Q191" s="7"/>
      <c r="R191" s="7"/>
      <c r="S191" s="6">
        <v>1.61E-2</v>
      </c>
      <c r="T191" s="6"/>
      <c r="U191" s="6"/>
      <c r="V191" s="6"/>
      <c r="W191" s="6"/>
      <c r="X191" s="6"/>
      <c r="Y191" s="6"/>
      <c r="Z191" s="6"/>
      <c r="AA191" t="s">
        <v>6</v>
      </c>
      <c r="AB191" s="2">
        <v>69900000</v>
      </c>
      <c r="AC191" s="2">
        <v>147400000</v>
      </c>
      <c r="AD191" t="s">
        <v>6</v>
      </c>
    </row>
    <row r="192" spans="1:30" x14ac:dyDescent="0.3">
      <c r="A192" s="1">
        <v>20059</v>
      </c>
      <c r="B192" s="6">
        <v>5.3E-3</v>
      </c>
      <c r="C192" s="7">
        <f t="shared" si="4"/>
        <v>15.543162897280387</v>
      </c>
      <c r="D192" s="7"/>
      <c r="E192" s="7"/>
      <c r="F192" s="7"/>
      <c r="G192" s="7"/>
      <c r="H192" s="7"/>
      <c r="I192" s="7"/>
      <c r="J192" s="6"/>
      <c r="K192" s="7">
        <f t="shared" si="5"/>
        <v>643.36969676549654</v>
      </c>
      <c r="L192" s="7"/>
      <c r="M192" s="7"/>
      <c r="N192" s="7"/>
      <c r="O192" s="7"/>
      <c r="P192" s="7"/>
      <c r="Q192" s="7"/>
      <c r="R192" s="7"/>
      <c r="S192" s="6">
        <v>5.3E-3</v>
      </c>
      <c r="T192" s="6"/>
      <c r="U192" s="6"/>
      <c r="V192" s="6"/>
      <c r="W192" s="6"/>
      <c r="X192" s="6"/>
      <c r="Y192" s="6"/>
      <c r="Z192" s="6"/>
      <c r="AA192" t="s">
        <v>6</v>
      </c>
      <c r="AB192" s="2">
        <v>74000000</v>
      </c>
      <c r="AC192" s="2">
        <v>151500000</v>
      </c>
      <c r="AD192" t="s">
        <v>6</v>
      </c>
    </row>
    <row r="193" spans="1:30" x14ac:dyDescent="0.3">
      <c r="A193" s="1">
        <v>20090</v>
      </c>
      <c r="B193" s="6">
        <v>4.7400000000000005E-2</v>
      </c>
      <c r="C193" s="7">
        <f t="shared" si="4"/>
        <v>14.83975835142294</v>
      </c>
      <c r="D193" s="7"/>
      <c r="E193" s="7"/>
      <c r="F193" s="7"/>
      <c r="G193" s="7"/>
      <c r="H193" s="7"/>
      <c r="I193" s="7"/>
      <c r="J193" s="6"/>
      <c r="K193" s="7">
        <f t="shared" si="5"/>
        <v>673.86542039218114</v>
      </c>
      <c r="L193" s="7"/>
      <c r="M193" s="7"/>
      <c r="N193" s="7"/>
      <c r="O193" s="7"/>
      <c r="P193" s="7"/>
      <c r="Q193" s="7"/>
      <c r="R193" s="7"/>
      <c r="S193" s="6">
        <v>4.7400000000000005E-2</v>
      </c>
      <c r="T193" s="6"/>
      <c r="U193" s="6"/>
      <c r="V193" s="6"/>
      <c r="W193" s="6"/>
      <c r="X193" s="6"/>
      <c r="Y193" s="6"/>
      <c r="Z193" s="6"/>
      <c r="AA193" t="s">
        <v>6</v>
      </c>
      <c r="AB193" s="2">
        <v>72000000</v>
      </c>
      <c r="AC193" s="2">
        <v>150800000</v>
      </c>
      <c r="AD193" t="s">
        <v>6</v>
      </c>
    </row>
    <row r="194" spans="1:30" x14ac:dyDescent="0.3">
      <c r="A194" s="1">
        <v>20121</v>
      </c>
      <c r="B194" s="6">
        <v>0</v>
      </c>
      <c r="C194" s="7">
        <f t="shared" si="4"/>
        <v>14.83975835142294</v>
      </c>
      <c r="D194" s="7"/>
      <c r="E194" s="7"/>
      <c r="F194" s="7"/>
      <c r="G194" s="7"/>
      <c r="H194" s="7"/>
      <c r="I194" s="7"/>
      <c r="J194" s="6"/>
      <c r="K194" s="7">
        <f t="shared" si="5"/>
        <v>673.86542039218114</v>
      </c>
      <c r="L194" s="7"/>
      <c r="M194" s="7"/>
      <c r="N194" s="7"/>
      <c r="O194" s="7"/>
      <c r="P194" s="7"/>
      <c r="Q194" s="7"/>
      <c r="R194" s="7"/>
      <c r="S194" s="6">
        <v>0</v>
      </c>
      <c r="T194" s="6"/>
      <c r="U194" s="6"/>
      <c r="V194" s="6"/>
      <c r="W194" s="6"/>
      <c r="X194" s="6"/>
      <c r="Y194" s="6"/>
      <c r="Z194" s="6"/>
      <c r="AA194" t="s">
        <v>6</v>
      </c>
      <c r="AB194" s="2">
        <v>71800000</v>
      </c>
      <c r="AC194" s="2">
        <v>152800000</v>
      </c>
      <c r="AD194" t="s">
        <v>6</v>
      </c>
    </row>
    <row r="195" spans="1:30" x14ac:dyDescent="0.3">
      <c r="A195" s="1">
        <v>20149</v>
      </c>
      <c r="B195" s="6">
        <v>1.5100000000000001E-2</v>
      </c>
      <c r="C195" s="7">
        <f t="shared" si="4"/>
        <v>14.619011281078654</v>
      </c>
      <c r="D195" s="7"/>
      <c r="E195" s="7"/>
      <c r="F195" s="7"/>
      <c r="G195" s="7"/>
      <c r="H195" s="7"/>
      <c r="I195" s="7"/>
      <c r="J195" s="6"/>
      <c r="K195" s="7">
        <f t="shared" si="5"/>
        <v>684.04078824010298</v>
      </c>
      <c r="L195" s="7"/>
      <c r="M195" s="7"/>
      <c r="N195" s="7"/>
      <c r="O195" s="7"/>
      <c r="P195" s="7"/>
      <c r="Q195" s="7"/>
      <c r="R195" s="7"/>
      <c r="S195" s="6">
        <v>1.5100000000000001E-2</v>
      </c>
      <c r="T195" s="6"/>
      <c r="U195" s="6"/>
      <c r="V195" s="6"/>
      <c r="W195" s="6"/>
      <c r="X195" s="6"/>
      <c r="Y195" s="6"/>
      <c r="Z195" s="6"/>
      <c r="AA195" t="s">
        <v>6</v>
      </c>
      <c r="AB195" s="2">
        <v>72500000</v>
      </c>
      <c r="AC195" s="2">
        <v>153200000</v>
      </c>
      <c r="AD195" t="s">
        <v>6</v>
      </c>
    </row>
    <row r="196" spans="1:30" x14ac:dyDescent="0.3">
      <c r="A196" s="1">
        <v>20180</v>
      </c>
      <c r="B196" s="6">
        <v>2.4799999999999999E-2</v>
      </c>
      <c r="C196" s="7">
        <f t="shared" si="4"/>
        <v>14.265233490513911</v>
      </c>
      <c r="D196" s="7"/>
      <c r="E196" s="7"/>
      <c r="F196" s="7"/>
      <c r="G196" s="7"/>
      <c r="H196" s="7"/>
      <c r="I196" s="7"/>
      <c r="J196" s="6"/>
      <c r="K196" s="7">
        <f t="shared" si="5"/>
        <v>701.00499978845744</v>
      </c>
      <c r="L196" s="7"/>
      <c r="M196" s="7"/>
      <c r="N196" s="7"/>
      <c r="O196" s="7"/>
      <c r="P196" s="7"/>
      <c r="Q196" s="7"/>
      <c r="R196" s="7"/>
      <c r="S196" s="6">
        <v>2.4799999999999999E-2</v>
      </c>
      <c r="T196" s="6"/>
      <c r="U196" s="6"/>
      <c r="V196" s="6"/>
      <c r="W196" s="6"/>
      <c r="X196" s="6"/>
      <c r="Y196" s="6"/>
      <c r="Z196" s="6"/>
      <c r="AA196" t="s">
        <v>6</v>
      </c>
      <c r="AB196" s="2">
        <v>73200000</v>
      </c>
      <c r="AC196" s="2">
        <v>156500000</v>
      </c>
      <c r="AD196" t="s">
        <v>6</v>
      </c>
    </row>
    <row r="197" spans="1:30" x14ac:dyDescent="0.3">
      <c r="A197" s="1">
        <v>20210</v>
      </c>
      <c r="B197" s="6">
        <v>9.7000000000000003E-3</v>
      </c>
      <c r="C197" s="7">
        <f t="shared" si="4"/>
        <v>14.128190047057455</v>
      </c>
      <c r="D197" s="7"/>
      <c r="E197" s="7"/>
      <c r="F197" s="7"/>
      <c r="G197" s="7"/>
      <c r="H197" s="7"/>
      <c r="I197" s="7"/>
      <c r="J197" s="6"/>
      <c r="K197" s="7">
        <f t="shared" si="5"/>
        <v>707.80474828640547</v>
      </c>
      <c r="L197" s="7"/>
      <c r="M197" s="7"/>
      <c r="N197" s="7"/>
      <c r="O197" s="7"/>
      <c r="P197" s="7"/>
      <c r="Q197" s="7"/>
      <c r="R197" s="7"/>
      <c r="S197" s="6">
        <v>9.7000000000000003E-3</v>
      </c>
      <c r="T197" s="6"/>
      <c r="U197" s="6"/>
      <c r="V197" s="6"/>
      <c r="W197" s="6"/>
      <c r="X197" s="6"/>
      <c r="Y197" s="6"/>
      <c r="Z197" s="6"/>
      <c r="AA197" t="s">
        <v>6</v>
      </c>
      <c r="AB197" s="2">
        <v>76200000</v>
      </c>
      <c r="AC197" s="2">
        <v>158200000</v>
      </c>
      <c r="AD197" t="s">
        <v>6</v>
      </c>
    </row>
    <row r="198" spans="1:30" x14ac:dyDescent="0.3">
      <c r="A198" s="1">
        <v>20241</v>
      </c>
      <c r="B198" s="6">
        <v>4.7999999999999996E-3</v>
      </c>
      <c r="C198" s="7">
        <f t="shared" si="4"/>
        <v>14.060698693329472</v>
      </c>
      <c r="D198" s="7"/>
      <c r="E198" s="7"/>
      <c r="F198" s="7"/>
      <c r="G198" s="7"/>
      <c r="H198" s="7"/>
      <c r="I198" s="7"/>
      <c r="J198" s="6"/>
      <c r="K198" s="7">
        <f t="shared" si="5"/>
        <v>711.2022110781802</v>
      </c>
      <c r="L198" s="7"/>
      <c r="M198" s="7"/>
      <c r="N198" s="7"/>
      <c r="O198" s="7"/>
      <c r="P198" s="7"/>
      <c r="Q198" s="7"/>
      <c r="R198" s="7"/>
      <c r="S198" s="6">
        <v>4.7999999999999996E-3</v>
      </c>
      <c r="T198" s="6"/>
      <c r="U198" s="6"/>
      <c r="V198" s="6"/>
      <c r="W198" s="6"/>
      <c r="X198" s="6"/>
      <c r="Y198" s="6"/>
      <c r="Z198" s="6"/>
      <c r="AA198" t="s">
        <v>6</v>
      </c>
      <c r="AB198" s="2">
        <v>75900000</v>
      </c>
      <c r="AC198" s="2">
        <v>161100000</v>
      </c>
      <c r="AD198" t="s">
        <v>6</v>
      </c>
    </row>
    <row r="199" spans="1:30" x14ac:dyDescent="0.3">
      <c r="A199" s="1">
        <v>20271</v>
      </c>
      <c r="B199" s="6">
        <v>1.43E-2</v>
      </c>
      <c r="C199" s="7">
        <f t="shared" si="4"/>
        <v>13.862465437572189</v>
      </c>
      <c r="D199" s="7"/>
      <c r="E199" s="7"/>
      <c r="F199" s="7"/>
      <c r="G199" s="7"/>
      <c r="H199" s="7"/>
      <c r="I199" s="7"/>
      <c r="J199" s="6"/>
      <c r="K199" s="7">
        <f t="shared" si="5"/>
        <v>721.37240269659821</v>
      </c>
      <c r="L199" s="7"/>
      <c r="M199" s="7"/>
      <c r="N199" s="7"/>
      <c r="O199" s="7"/>
      <c r="P199" s="7"/>
      <c r="Q199" s="7"/>
      <c r="R199" s="7"/>
      <c r="S199" s="6">
        <v>1.43E-2</v>
      </c>
      <c r="T199" s="6"/>
      <c r="U199" s="6"/>
      <c r="V199" s="6"/>
      <c r="W199" s="6"/>
      <c r="X199" s="6"/>
      <c r="Y199" s="6"/>
      <c r="Z199" s="6"/>
      <c r="AA199" t="s">
        <v>6</v>
      </c>
      <c r="AB199" s="2">
        <v>75800000</v>
      </c>
      <c r="AC199" s="2">
        <v>161800000</v>
      </c>
      <c r="AD199" t="s">
        <v>6</v>
      </c>
    </row>
    <row r="200" spans="1:30" x14ac:dyDescent="0.3">
      <c r="A200" s="1">
        <v>20302</v>
      </c>
      <c r="B200" s="6">
        <v>4.6999999999999993E-3</v>
      </c>
      <c r="C200" s="7">
        <f t="shared" si="4"/>
        <v>13.797616639367165</v>
      </c>
      <c r="D200" s="7"/>
      <c r="E200" s="7"/>
      <c r="F200" s="7"/>
      <c r="G200" s="7"/>
      <c r="H200" s="7"/>
      <c r="I200" s="7"/>
      <c r="J200" s="6"/>
      <c r="K200" s="7">
        <f t="shared" si="5"/>
        <v>724.76285298927212</v>
      </c>
      <c r="L200" s="7"/>
      <c r="M200" s="7"/>
      <c r="N200" s="7"/>
      <c r="O200" s="7"/>
      <c r="P200" s="7"/>
      <c r="Q200" s="7"/>
      <c r="R200" s="7"/>
      <c r="S200" s="6">
        <v>4.6999999999999993E-3</v>
      </c>
      <c r="T200" s="6"/>
      <c r="U200" s="6"/>
      <c r="V200" s="6"/>
      <c r="W200" s="6"/>
      <c r="X200" s="6"/>
      <c r="Y200" s="6"/>
      <c r="Z200" s="6"/>
      <c r="AA200" t="s">
        <v>6</v>
      </c>
      <c r="AB200" s="2">
        <v>77300000</v>
      </c>
      <c r="AC200" s="2">
        <v>165500000</v>
      </c>
      <c r="AD200" t="s">
        <v>6</v>
      </c>
    </row>
    <row r="201" spans="1:30" x14ac:dyDescent="0.3">
      <c r="A201" s="1">
        <v>20333</v>
      </c>
      <c r="B201" s="6">
        <v>1.8700000000000001E-2</v>
      </c>
      <c r="C201" s="7">
        <f t="shared" si="4"/>
        <v>13.544337527601026</v>
      </c>
      <c r="D201" s="7"/>
      <c r="E201" s="7"/>
      <c r="F201" s="7"/>
      <c r="G201" s="7"/>
      <c r="H201" s="7"/>
      <c r="I201" s="7"/>
      <c r="J201" s="6"/>
      <c r="K201" s="7">
        <f t="shared" si="5"/>
        <v>738.31591834017149</v>
      </c>
      <c r="L201" s="7"/>
      <c r="M201" s="7"/>
      <c r="N201" s="7"/>
      <c r="O201" s="7"/>
      <c r="P201" s="7"/>
      <c r="Q201" s="7"/>
      <c r="R201" s="7"/>
      <c r="S201" s="6">
        <v>1.8700000000000001E-2</v>
      </c>
      <c r="T201" s="6"/>
      <c r="U201" s="6"/>
      <c r="V201" s="6"/>
      <c r="W201" s="6"/>
      <c r="X201" s="6"/>
      <c r="Y201" s="6"/>
      <c r="Z201" s="6"/>
      <c r="AA201" t="s">
        <v>6</v>
      </c>
      <c r="AB201" s="2">
        <v>79400000</v>
      </c>
      <c r="AC201" s="2">
        <v>169700000</v>
      </c>
      <c r="AD201" t="s">
        <v>6</v>
      </c>
    </row>
    <row r="202" spans="1:30" x14ac:dyDescent="0.3">
      <c r="A202" s="1">
        <v>20363</v>
      </c>
      <c r="B202" s="6">
        <v>2.29E-2</v>
      </c>
      <c r="C202" s="7">
        <f t="shared" si="4"/>
        <v>13.24111597184576</v>
      </c>
      <c r="D202" s="7"/>
      <c r="E202" s="7"/>
      <c r="F202" s="7"/>
      <c r="G202" s="7"/>
      <c r="H202" s="7"/>
      <c r="I202" s="7"/>
      <c r="J202" s="6"/>
      <c r="K202" s="7">
        <f t="shared" si="5"/>
        <v>755.22335287016131</v>
      </c>
      <c r="L202" s="7"/>
      <c r="M202" s="7"/>
      <c r="N202" s="7"/>
      <c r="O202" s="7"/>
      <c r="P202" s="7"/>
      <c r="Q202" s="7"/>
      <c r="R202" s="7"/>
      <c r="S202" s="6">
        <v>2.29E-2</v>
      </c>
      <c r="T202" s="6"/>
      <c r="U202" s="6"/>
      <c r="V202" s="6"/>
      <c r="W202" s="6"/>
      <c r="X202" s="6"/>
      <c r="Y202" s="6"/>
      <c r="Z202" s="6"/>
      <c r="AA202" t="s">
        <v>6</v>
      </c>
      <c r="AB202" s="2">
        <v>81000000</v>
      </c>
      <c r="AC202" s="2">
        <v>172700000</v>
      </c>
      <c r="AD202" t="s">
        <v>6</v>
      </c>
    </row>
    <row r="203" spans="1:30" x14ac:dyDescent="0.3">
      <c r="A203" s="1">
        <v>20394</v>
      </c>
      <c r="B203" s="6">
        <v>0</v>
      </c>
      <c r="C203" s="7">
        <f t="shared" si="4"/>
        <v>13.24111597184576</v>
      </c>
      <c r="D203" s="7"/>
      <c r="E203" s="7"/>
      <c r="F203" s="7"/>
      <c r="G203" s="7"/>
      <c r="H203" s="7"/>
      <c r="I203" s="7"/>
      <c r="J203" s="6"/>
      <c r="K203" s="7">
        <f t="shared" si="5"/>
        <v>755.22335287016131</v>
      </c>
      <c r="L203" s="7"/>
      <c r="M203" s="7"/>
      <c r="N203" s="7"/>
      <c r="O203" s="7"/>
      <c r="P203" s="7"/>
      <c r="Q203" s="7"/>
      <c r="R203" s="7"/>
      <c r="S203" s="6">
        <v>0</v>
      </c>
      <c r="T203" s="6"/>
      <c r="U203" s="6"/>
      <c r="V203" s="6"/>
      <c r="W203" s="6"/>
      <c r="X203" s="6"/>
      <c r="Y203" s="6"/>
      <c r="Z203" s="6"/>
      <c r="AA203" t="s">
        <v>6</v>
      </c>
      <c r="AB203" s="2">
        <v>83700000</v>
      </c>
      <c r="AC203" s="2">
        <v>174300000</v>
      </c>
      <c r="AD203" t="s">
        <v>6</v>
      </c>
    </row>
    <row r="204" spans="1:30" x14ac:dyDescent="0.3">
      <c r="A204" s="1">
        <v>20424</v>
      </c>
      <c r="B204" s="6">
        <v>9.0000000000000011E-3</v>
      </c>
      <c r="C204" s="7">
        <f t="shared" si="4"/>
        <v>13.123008891819387</v>
      </c>
      <c r="D204" s="7"/>
      <c r="E204" s="7"/>
      <c r="F204" s="7"/>
      <c r="G204" s="7"/>
      <c r="H204" s="7"/>
      <c r="I204" s="7"/>
      <c r="J204" s="6"/>
      <c r="K204" s="7">
        <f t="shared" si="5"/>
        <v>762.02036304599267</v>
      </c>
      <c r="L204" s="7"/>
      <c r="M204" s="7"/>
      <c r="N204" s="7"/>
      <c r="O204" s="7"/>
      <c r="P204" s="7"/>
      <c r="Q204" s="7"/>
      <c r="R204" s="7"/>
      <c r="S204" s="6">
        <v>9.0000000000000011E-3</v>
      </c>
      <c r="T204" s="6"/>
      <c r="U204" s="6"/>
      <c r="V204" s="6"/>
      <c r="W204" s="6"/>
      <c r="X204" s="6"/>
      <c r="Y204" s="6"/>
      <c r="Z204" s="6"/>
      <c r="AA204" t="s">
        <v>6</v>
      </c>
      <c r="AB204" s="2">
        <v>87800000</v>
      </c>
      <c r="AC204" s="2">
        <v>177900000</v>
      </c>
      <c r="AD204" t="s">
        <v>6</v>
      </c>
    </row>
    <row r="205" spans="1:30" x14ac:dyDescent="0.3">
      <c r="A205" s="1">
        <v>20455</v>
      </c>
      <c r="B205" s="6">
        <v>2.6699999999999998E-2</v>
      </c>
      <c r="C205" s="7">
        <f t="shared" si="4"/>
        <v>12.781736526560231</v>
      </c>
      <c r="D205" s="7"/>
      <c r="E205" s="7"/>
      <c r="F205" s="7"/>
      <c r="G205" s="7"/>
      <c r="H205" s="7"/>
      <c r="I205" s="7"/>
      <c r="J205" s="6"/>
      <c r="K205" s="7">
        <f t="shared" si="5"/>
        <v>782.36630673932063</v>
      </c>
      <c r="L205" s="7"/>
      <c r="M205" s="7"/>
      <c r="N205" s="7"/>
      <c r="O205" s="7"/>
      <c r="P205" s="7"/>
      <c r="Q205" s="7"/>
      <c r="R205" s="7"/>
      <c r="S205" s="6">
        <v>2.6699999999999998E-2</v>
      </c>
      <c r="T205" s="6"/>
      <c r="U205" s="6"/>
      <c r="V205" s="6"/>
      <c r="W205" s="6"/>
      <c r="X205" s="6"/>
      <c r="Y205" s="6"/>
      <c r="Z205" s="6"/>
      <c r="AA205" t="s">
        <v>6</v>
      </c>
      <c r="AB205" s="2">
        <v>85400000</v>
      </c>
      <c r="AC205" s="2">
        <v>178900000</v>
      </c>
      <c r="AD205" t="s">
        <v>6</v>
      </c>
    </row>
    <row r="206" spans="1:30" x14ac:dyDescent="0.3">
      <c r="A206" s="1">
        <v>20486</v>
      </c>
      <c r="B206" s="6">
        <v>4.7599999999999996E-2</v>
      </c>
      <c r="C206" s="7">
        <f t="shared" si="4"/>
        <v>12.200970338450009</v>
      </c>
      <c r="D206" s="7"/>
      <c r="E206" s="7"/>
      <c r="F206" s="7"/>
      <c r="G206" s="7"/>
      <c r="H206" s="7"/>
      <c r="I206" s="7"/>
      <c r="J206" s="6"/>
      <c r="K206" s="7">
        <f t="shared" si="5"/>
        <v>819.60694294011239</v>
      </c>
      <c r="L206" s="7"/>
      <c r="M206" s="7"/>
      <c r="N206" s="7"/>
      <c r="O206" s="7"/>
      <c r="P206" s="7"/>
      <c r="Q206" s="7"/>
      <c r="R206" s="7"/>
      <c r="S206" s="6">
        <v>4.7599999999999996E-2</v>
      </c>
      <c r="T206" s="6"/>
      <c r="U206" s="6"/>
      <c r="V206" s="6"/>
      <c r="W206" s="6"/>
      <c r="X206" s="6"/>
      <c r="Y206" s="6"/>
      <c r="Z206" s="6"/>
      <c r="AA206" t="s">
        <v>6</v>
      </c>
      <c r="AB206" s="2">
        <v>84800000</v>
      </c>
      <c r="AC206" s="2">
        <v>181900000</v>
      </c>
      <c r="AD206" t="s">
        <v>6</v>
      </c>
    </row>
    <row r="207" spans="1:30" x14ac:dyDescent="0.3">
      <c r="A207" s="1">
        <v>20515</v>
      </c>
      <c r="B207" s="6">
        <v>4.0999999999999995E-3</v>
      </c>
      <c r="C207" s="7">
        <f t="shared" si="4"/>
        <v>12.1511506209043</v>
      </c>
      <c r="D207" s="7"/>
      <c r="E207" s="7"/>
      <c r="F207" s="7"/>
      <c r="G207" s="7"/>
      <c r="H207" s="7"/>
      <c r="I207" s="7"/>
      <c r="J207" s="6"/>
      <c r="K207" s="7">
        <f t="shared" si="5"/>
        <v>822.96733140616686</v>
      </c>
      <c r="L207" s="7"/>
      <c r="M207" s="7"/>
      <c r="N207" s="7"/>
      <c r="O207" s="7"/>
      <c r="P207" s="7"/>
      <c r="Q207" s="7"/>
      <c r="R207" s="7"/>
      <c r="S207" s="6">
        <v>4.0999999999999995E-3</v>
      </c>
      <c r="T207" s="6"/>
      <c r="U207" s="6"/>
      <c r="V207" s="6"/>
      <c r="W207" s="6"/>
      <c r="X207" s="6"/>
      <c r="Y207" s="6"/>
      <c r="Z207" s="6"/>
      <c r="AA207" t="s">
        <v>6</v>
      </c>
      <c r="AB207" s="2">
        <v>85200000</v>
      </c>
      <c r="AC207" s="2">
        <v>185900000</v>
      </c>
      <c r="AD207" t="s">
        <v>6</v>
      </c>
    </row>
    <row r="208" spans="1:30" x14ac:dyDescent="0.3">
      <c r="A208" s="1">
        <v>20546</v>
      </c>
      <c r="B208" s="6">
        <v>4.0999999999999995E-3</v>
      </c>
      <c r="C208" s="7">
        <f t="shared" si="4"/>
        <v>12.101534330150685</v>
      </c>
      <c r="D208" s="7"/>
      <c r="E208" s="7"/>
      <c r="F208" s="7"/>
      <c r="G208" s="7"/>
      <c r="H208" s="7"/>
      <c r="I208" s="7"/>
      <c r="J208" s="6"/>
      <c r="K208" s="7">
        <f t="shared" si="5"/>
        <v>826.3414974649321</v>
      </c>
      <c r="L208" s="7"/>
      <c r="M208" s="7"/>
      <c r="N208" s="7"/>
      <c r="O208" s="7"/>
      <c r="P208" s="7"/>
      <c r="Q208" s="7"/>
      <c r="R208" s="7"/>
      <c r="S208" s="6">
        <v>4.0999999999999995E-3</v>
      </c>
      <c r="T208" s="6"/>
      <c r="U208" s="6"/>
      <c r="V208" s="6"/>
      <c r="W208" s="6"/>
      <c r="X208" s="6"/>
      <c r="Y208" s="6"/>
      <c r="Z208" s="6"/>
      <c r="AA208" t="s">
        <v>6</v>
      </c>
      <c r="AB208" s="2">
        <v>87400000</v>
      </c>
      <c r="AC208" s="2">
        <v>189500000</v>
      </c>
      <c r="AD208" t="s">
        <v>6</v>
      </c>
    </row>
    <row r="209" spans="1:30" x14ac:dyDescent="0.3">
      <c r="A209" s="1">
        <v>20576</v>
      </c>
      <c r="B209" s="6">
        <v>2.46E-2</v>
      </c>
      <c r="C209" s="7">
        <f t="shared" si="4"/>
        <v>11.810984120779507</v>
      </c>
      <c r="D209" s="7"/>
      <c r="E209" s="7"/>
      <c r="F209" s="7"/>
      <c r="G209" s="7"/>
      <c r="H209" s="7"/>
      <c r="I209" s="7"/>
      <c r="J209" s="6"/>
      <c r="K209" s="7">
        <f t="shared" si="5"/>
        <v>846.66949830256942</v>
      </c>
      <c r="L209" s="7"/>
      <c r="M209" s="7"/>
      <c r="N209" s="7"/>
      <c r="O209" s="7"/>
      <c r="P209" s="7"/>
      <c r="Q209" s="7"/>
      <c r="R209" s="7"/>
      <c r="S209" s="6">
        <v>2.46E-2</v>
      </c>
      <c r="T209" s="6"/>
      <c r="U209" s="6"/>
      <c r="V209" s="6"/>
      <c r="W209" s="6"/>
      <c r="X209" s="6"/>
      <c r="Y209" s="6"/>
      <c r="Z209" s="6"/>
      <c r="AA209" t="s">
        <v>6</v>
      </c>
      <c r="AB209" s="2">
        <v>89600000</v>
      </c>
      <c r="AC209" s="2">
        <v>193700000</v>
      </c>
      <c r="AD209" t="s">
        <v>6</v>
      </c>
    </row>
    <row r="210" spans="1:30" x14ac:dyDescent="0.3">
      <c r="A210" s="1">
        <v>20607</v>
      </c>
      <c r="B210" s="6">
        <v>1.2E-2</v>
      </c>
      <c r="C210" s="7">
        <f t="shared" si="4"/>
        <v>11.670932925671449</v>
      </c>
      <c r="D210" s="7"/>
      <c r="E210" s="7"/>
      <c r="F210" s="7"/>
      <c r="G210" s="7"/>
      <c r="H210" s="7"/>
      <c r="I210" s="7"/>
      <c r="J210" s="6"/>
      <c r="K210" s="7">
        <f t="shared" si="5"/>
        <v>856.82953228220026</v>
      </c>
      <c r="L210" s="7"/>
      <c r="M210" s="7"/>
      <c r="N210" s="7"/>
      <c r="O210" s="7"/>
      <c r="P210" s="7"/>
      <c r="Q210" s="7"/>
      <c r="R210" s="7"/>
      <c r="S210" s="6">
        <v>1.2E-2</v>
      </c>
      <c r="T210" s="6"/>
      <c r="U210" s="6"/>
      <c r="V210" s="6"/>
      <c r="W210" s="6"/>
      <c r="X210" s="6"/>
      <c r="Y210" s="6"/>
      <c r="Z210" s="6"/>
      <c r="AA210" t="s">
        <v>6</v>
      </c>
      <c r="AB210" s="2">
        <v>90700000</v>
      </c>
      <c r="AC210" s="2">
        <v>196600000</v>
      </c>
      <c r="AD210" t="s">
        <v>6</v>
      </c>
    </row>
    <row r="211" spans="1:30" x14ac:dyDescent="0.3">
      <c r="A211" s="1">
        <v>20637</v>
      </c>
      <c r="B211" s="6">
        <v>1.1899999999999999E-2</v>
      </c>
      <c r="C211" s="7">
        <f t="shared" si="4"/>
        <v>11.533682108579356</v>
      </c>
      <c r="D211" s="7"/>
      <c r="E211" s="7"/>
      <c r="F211" s="7"/>
      <c r="G211" s="7"/>
      <c r="H211" s="7"/>
      <c r="I211" s="7"/>
      <c r="J211" s="6"/>
      <c r="K211" s="7">
        <f t="shared" si="5"/>
        <v>867.0258037163585</v>
      </c>
      <c r="L211" s="7"/>
      <c r="M211" s="7"/>
      <c r="N211" s="7"/>
      <c r="O211" s="7"/>
      <c r="P211" s="7"/>
      <c r="Q211" s="7"/>
      <c r="R211" s="7"/>
      <c r="S211" s="6">
        <v>1.1899999999999999E-2</v>
      </c>
      <c r="T211" s="6"/>
      <c r="U211" s="6"/>
      <c r="V211" s="6"/>
      <c r="W211" s="6"/>
      <c r="X211" s="6"/>
      <c r="Y211" s="6"/>
      <c r="Z211" s="6"/>
      <c r="AA211" t="s">
        <v>6</v>
      </c>
      <c r="AB211" s="2">
        <v>91600000</v>
      </c>
      <c r="AC211" s="2">
        <v>198600000</v>
      </c>
      <c r="AD211" t="s">
        <v>6</v>
      </c>
    </row>
    <row r="212" spans="1:30" x14ac:dyDescent="0.3">
      <c r="A212" s="1">
        <v>20668</v>
      </c>
      <c r="B212" s="6">
        <v>3.5200000000000002E-2</v>
      </c>
      <c r="C212" s="7">
        <f t="shared" si="4"/>
        <v>11.141501264083614</v>
      </c>
      <c r="D212" s="7"/>
      <c r="E212" s="7"/>
      <c r="F212" s="7"/>
      <c r="G212" s="7"/>
      <c r="H212" s="7"/>
      <c r="I212" s="7"/>
      <c r="J212" s="6"/>
      <c r="K212" s="7">
        <f t="shared" si="5"/>
        <v>897.54511200717423</v>
      </c>
      <c r="L212" s="7"/>
      <c r="M212" s="7"/>
      <c r="N212" s="7"/>
      <c r="O212" s="7"/>
      <c r="P212" s="7"/>
      <c r="Q212" s="7"/>
      <c r="R212" s="7"/>
      <c r="S212" s="6">
        <v>3.5200000000000002E-2</v>
      </c>
      <c r="T212" s="6"/>
      <c r="U212" s="6"/>
      <c r="V212" s="6"/>
      <c r="W212" s="6"/>
      <c r="X212" s="6"/>
      <c r="Y212" s="6"/>
      <c r="Z212" s="6"/>
      <c r="AA212" t="s">
        <v>6</v>
      </c>
      <c r="AB212" s="2">
        <v>91700000</v>
      </c>
      <c r="AC212" s="2">
        <v>199100000</v>
      </c>
      <c r="AD212" t="s">
        <v>6</v>
      </c>
    </row>
    <row r="213" spans="1:30" x14ac:dyDescent="0.3">
      <c r="A213" s="1">
        <v>20699</v>
      </c>
      <c r="B213" s="6">
        <v>2.2599999999999999E-2</v>
      </c>
      <c r="C213" s="7">
        <f t="shared" si="4"/>
        <v>10.895268202702535</v>
      </c>
      <c r="D213" s="7"/>
      <c r="E213" s="7"/>
      <c r="F213" s="7"/>
      <c r="G213" s="7"/>
      <c r="H213" s="7"/>
      <c r="I213" s="7"/>
      <c r="J213" s="6"/>
      <c r="K213" s="7">
        <f t="shared" si="5"/>
        <v>917.82963153853632</v>
      </c>
      <c r="L213" s="7"/>
      <c r="M213" s="7"/>
      <c r="N213" s="7"/>
      <c r="O213" s="7"/>
      <c r="P213" s="7"/>
      <c r="Q213" s="7"/>
      <c r="R213" s="7"/>
      <c r="S213" s="6">
        <v>2.2599999999999999E-2</v>
      </c>
      <c r="T213" s="6"/>
      <c r="U213" s="6"/>
      <c r="V213" s="6"/>
      <c r="W213" s="6"/>
      <c r="X213" s="6"/>
      <c r="Y213" s="6"/>
      <c r="Z213" s="6"/>
      <c r="AA213" t="s">
        <v>6</v>
      </c>
      <c r="AB213" s="2">
        <v>91500000</v>
      </c>
      <c r="AC213" s="2">
        <v>202000000</v>
      </c>
      <c r="AD213" t="s">
        <v>6</v>
      </c>
    </row>
    <row r="214" spans="1:30" x14ac:dyDescent="0.3">
      <c r="A214" s="1">
        <v>20729</v>
      </c>
      <c r="B214" s="6">
        <v>3.5200000000000002E-2</v>
      </c>
      <c r="C214" s="7">
        <f t="shared" si="4"/>
        <v>10.524795404465356</v>
      </c>
      <c r="D214" s="7"/>
      <c r="E214" s="7"/>
      <c r="F214" s="7"/>
      <c r="G214" s="7"/>
      <c r="H214" s="7"/>
      <c r="I214" s="7"/>
      <c r="J214" s="6"/>
      <c r="K214" s="7">
        <f t="shared" si="5"/>
        <v>950.13723456869275</v>
      </c>
      <c r="L214" s="7"/>
      <c r="M214" s="7"/>
      <c r="N214" s="7"/>
      <c r="O214" s="7"/>
      <c r="P214" s="7"/>
      <c r="Q214" s="7"/>
      <c r="R214" s="7"/>
      <c r="S214" s="6">
        <v>3.5200000000000002E-2</v>
      </c>
      <c r="T214" s="6"/>
      <c r="U214" s="6"/>
      <c r="V214" s="6"/>
      <c r="W214" s="6"/>
      <c r="X214" s="6"/>
      <c r="Y214" s="6"/>
      <c r="Z214" s="6"/>
      <c r="AA214" t="s">
        <v>6</v>
      </c>
      <c r="AB214" s="2">
        <v>93600000</v>
      </c>
      <c r="AC214" s="2">
        <v>205100000</v>
      </c>
      <c r="AD214" t="s">
        <v>6</v>
      </c>
    </row>
    <row r="215" spans="1:30" x14ac:dyDescent="0.3">
      <c r="A215" s="1">
        <v>20760</v>
      </c>
      <c r="B215" s="6">
        <v>7.0999999999999995E-3</v>
      </c>
      <c r="C215" s="7">
        <f t="shared" si="4"/>
        <v>10.450596171646664</v>
      </c>
      <c r="D215" s="7"/>
      <c r="E215" s="7"/>
      <c r="F215" s="7"/>
      <c r="G215" s="7"/>
      <c r="H215" s="7"/>
      <c r="I215" s="7"/>
      <c r="J215" s="6"/>
      <c r="K215" s="7">
        <f t="shared" si="5"/>
        <v>956.88320893413061</v>
      </c>
      <c r="L215" s="7"/>
      <c r="M215" s="7"/>
      <c r="N215" s="7"/>
      <c r="O215" s="7"/>
      <c r="P215" s="7"/>
      <c r="Q215" s="7"/>
      <c r="R215" s="7"/>
      <c r="S215" s="6">
        <v>7.0999999999999995E-3</v>
      </c>
      <c r="T215" s="6"/>
      <c r="U215" s="6"/>
      <c r="V215" s="6"/>
      <c r="W215" s="6"/>
      <c r="X215" s="6"/>
      <c r="Y215" s="6"/>
      <c r="Z215" s="6"/>
      <c r="AA215" t="s">
        <v>6</v>
      </c>
      <c r="AB215" s="2">
        <v>95600000</v>
      </c>
      <c r="AC215" s="2">
        <v>208800000</v>
      </c>
      <c r="AD215" t="s">
        <v>6</v>
      </c>
    </row>
    <row r="216" spans="1:30" x14ac:dyDescent="0.3">
      <c r="A216" s="1">
        <v>20790</v>
      </c>
      <c r="B216" s="6">
        <v>7.0999999999999995E-3</v>
      </c>
      <c r="C216" s="7">
        <f t="shared" si="4"/>
        <v>10.376920039367155</v>
      </c>
      <c r="D216" s="7"/>
      <c r="E216" s="7"/>
      <c r="F216" s="7"/>
      <c r="G216" s="7"/>
      <c r="H216" s="7"/>
      <c r="I216" s="7"/>
      <c r="J216" s="6"/>
      <c r="K216" s="7">
        <f t="shared" si="5"/>
        <v>963.67707971756306</v>
      </c>
      <c r="L216" s="7"/>
      <c r="M216" s="7"/>
      <c r="N216" s="7"/>
      <c r="O216" s="7"/>
      <c r="P216" s="7"/>
      <c r="Q216" s="7"/>
      <c r="R216" s="7"/>
      <c r="S216" s="6">
        <v>7.0999999999999995E-3</v>
      </c>
      <c r="T216" s="6"/>
      <c r="U216" s="6"/>
      <c r="V216" s="6"/>
      <c r="W216" s="6"/>
      <c r="X216" s="6"/>
      <c r="Y216" s="6"/>
      <c r="Z216" s="6"/>
      <c r="AA216" t="s">
        <v>6</v>
      </c>
      <c r="AB216" s="2">
        <v>103000000</v>
      </c>
      <c r="AC216" s="2">
        <v>217300000</v>
      </c>
      <c r="AD216" t="s">
        <v>6</v>
      </c>
    </row>
    <row r="217" spans="1:30" x14ac:dyDescent="0.3">
      <c r="A217" s="1">
        <v>20821</v>
      </c>
      <c r="B217" s="6">
        <v>2.46E-2</v>
      </c>
      <c r="C217" s="7">
        <f t="shared" si="4"/>
        <v>10.127776731765719</v>
      </c>
      <c r="D217" s="7"/>
      <c r="E217" s="7"/>
      <c r="F217" s="7"/>
      <c r="G217" s="7"/>
      <c r="H217" s="7"/>
      <c r="I217" s="7"/>
      <c r="J217" s="6"/>
      <c r="K217" s="7">
        <f t="shared" si="5"/>
        <v>987.38353587861502</v>
      </c>
      <c r="L217" s="7"/>
      <c r="M217" s="7"/>
      <c r="N217" s="7"/>
      <c r="O217" s="7"/>
      <c r="P217" s="7"/>
      <c r="Q217" s="7"/>
      <c r="R217" s="7"/>
      <c r="S217" s="6">
        <v>2.46E-2</v>
      </c>
      <c r="T217" s="6"/>
      <c r="U217" s="6"/>
      <c r="V217" s="6"/>
      <c r="W217" s="6"/>
      <c r="X217" s="6"/>
      <c r="Y217" s="6"/>
      <c r="Z217" s="6"/>
      <c r="AA217" t="s">
        <v>6</v>
      </c>
      <c r="AB217" s="2">
        <v>100800000</v>
      </c>
      <c r="AC217" s="2">
        <v>216700000</v>
      </c>
      <c r="AD217" t="s">
        <v>6</v>
      </c>
    </row>
    <row r="218" spans="1:30" x14ac:dyDescent="0.3">
      <c r="A218" s="1">
        <v>20852</v>
      </c>
      <c r="B218" s="6">
        <v>6.8999999999999999E-3</v>
      </c>
      <c r="C218" s="7">
        <f t="shared" si="4"/>
        <v>10.058373951500368</v>
      </c>
      <c r="D218" s="7"/>
      <c r="E218" s="7"/>
      <c r="F218" s="7"/>
      <c r="G218" s="7"/>
      <c r="H218" s="7"/>
      <c r="I218" s="7"/>
      <c r="J218" s="6"/>
      <c r="K218" s="7">
        <f t="shared" si="5"/>
        <v>994.19648227617733</v>
      </c>
      <c r="L218" s="7"/>
      <c r="M218" s="7"/>
      <c r="N218" s="7"/>
      <c r="O218" s="7"/>
      <c r="P218" s="7"/>
      <c r="Q218" s="7"/>
      <c r="R218" s="7"/>
      <c r="S218" s="6">
        <v>6.8999999999999999E-3</v>
      </c>
      <c r="T218" s="6"/>
      <c r="U218" s="6"/>
      <c r="V218" s="6"/>
      <c r="W218" s="6"/>
      <c r="X218" s="6"/>
      <c r="Y218" s="6"/>
      <c r="Z218" s="6"/>
      <c r="AA218" t="s">
        <v>6</v>
      </c>
      <c r="AB218" s="2">
        <v>100600000</v>
      </c>
      <c r="AC218" s="2">
        <v>220300000</v>
      </c>
      <c r="AD218" t="s">
        <v>6</v>
      </c>
    </row>
    <row r="219" spans="1:30" x14ac:dyDescent="0.3">
      <c r="A219" s="1">
        <v>20880</v>
      </c>
      <c r="B219" s="6">
        <v>2.7300000000000001E-2</v>
      </c>
      <c r="C219" s="7">
        <f t="shared" si="4"/>
        <v>9.7910775348003192</v>
      </c>
      <c r="D219" s="7"/>
      <c r="E219" s="7"/>
      <c r="F219" s="7"/>
      <c r="G219" s="7"/>
      <c r="H219" s="7"/>
      <c r="I219" s="7"/>
      <c r="J219" s="6"/>
      <c r="K219" s="7">
        <f t="shared" si="5"/>
        <v>1021.3380462423171</v>
      </c>
      <c r="L219" s="7"/>
      <c r="M219" s="7"/>
      <c r="N219" s="7"/>
      <c r="O219" s="7"/>
      <c r="P219" s="7"/>
      <c r="Q219" s="7"/>
      <c r="R219" s="7"/>
      <c r="S219" s="6">
        <v>2.7300000000000001E-2</v>
      </c>
      <c r="T219" s="6"/>
      <c r="U219" s="6"/>
      <c r="V219" s="6"/>
      <c r="W219" s="6"/>
      <c r="X219" s="6"/>
      <c r="Y219" s="6"/>
      <c r="Z219" s="6"/>
      <c r="AA219" t="s">
        <v>6</v>
      </c>
      <c r="AB219" s="2">
        <v>102900000</v>
      </c>
      <c r="AC219" s="2">
        <v>223500000</v>
      </c>
      <c r="AD219" t="s">
        <v>6</v>
      </c>
    </row>
    <row r="220" spans="1:30" x14ac:dyDescent="0.3">
      <c r="A220" s="1">
        <v>20911</v>
      </c>
      <c r="B220" s="6">
        <v>1.66E-2</v>
      </c>
      <c r="C220" s="7">
        <f t="shared" si="4"/>
        <v>9.6311996210902215</v>
      </c>
      <c r="D220" s="7"/>
      <c r="E220" s="7"/>
      <c r="F220" s="7"/>
      <c r="G220" s="7"/>
      <c r="H220" s="7"/>
      <c r="I220" s="7"/>
      <c r="J220" s="6"/>
      <c r="K220" s="7">
        <f t="shared" si="5"/>
        <v>1038.2922578099394</v>
      </c>
      <c r="L220" s="7"/>
      <c r="M220" s="7"/>
      <c r="N220" s="7"/>
      <c r="O220" s="7"/>
      <c r="P220" s="7"/>
      <c r="Q220" s="7"/>
      <c r="R220" s="7"/>
      <c r="S220" s="6">
        <v>1.66E-2</v>
      </c>
      <c r="T220" s="6"/>
      <c r="U220" s="6"/>
      <c r="V220" s="6"/>
      <c r="W220" s="6"/>
      <c r="X220" s="6"/>
      <c r="Y220" s="6"/>
      <c r="Z220" s="6"/>
      <c r="AA220" t="s">
        <v>6</v>
      </c>
      <c r="AB220" s="2">
        <v>103300000</v>
      </c>
      <c r="AC220" s="2">
        <v>226800000</v>
      </c>
      <c r="AD220" t="s">
        <v>6</v>
      </c>
    </row>
    <row r="221" spans="1:30" x14ac:dyDescent="0.3">
      <c r="A221" s="1">
        <v>20941</v>
      </c>
      <c r="B221" s="6">
        <v>3.3E-3</v>
      </c>
      <c r="C221" s="7">
        <f t="shared" si="4"/>
        <v>9.599521201126505</v>
      </c>
      <c r="D221" s="7"/>
      <c r="E221" s="7"/>
      <c r="F221" s="7"/>
      <c r="G221" s="7"/>
      <c r="H221" s="7"/>
      <c r="I221" s="7"/>
      <c r="J221" s="6"/>
      <c r="K221" s="7">
        <f t="shared" si="5"/>
        <v>1041.7186222607122</v>
      </c>
      <c r="L221" s="7"/>
      <c r="M221" s="7"/>
      <c r="N221" s="7"/>
      <c r="O221" s="7"/>
      <c r="P221" s="7"/>
      <c r="Q221" s="7"/>
      <c r="R221" s="7"/>
      <c r="S221" s="6">
        <v>3.3E-3</v>
      </c>
      <c r="T221" s="6"/>
      <c r="U221" s="6"/>
      <c r="V221" s="6"/>
      <c r="W221" s="6"/>
      <c r="X221" s="6"/>
      <c r="Y221" s="6"/>
      <c r="Z221" s="6"/>
      <c r="AA221" t="s">
        <v>6</v>
      </c>
      <c r="AB221" s="2">
        <v>104400000</v>
      </c>
      <c r="AC221" s="2">
        <v>230700000</v>
      </c>
      <c r="AD221" t="s">
        <v>6</v>
      </c>
    </row>
    <row r="222" spans="1:30" x14ac:dyDescent="0.3">
      <c r="A222" s="1">
        <v>20972</v>
      </c>
      <c r="B222" s="6">
        <v>-9.7999999999999997E-3</v>
      </c>
      <c r="C222" s="7">
        <f t="shared" si="4"/>
        <v>9.6945275713254944</v>
      </c>
      <c r="D222" s="7"/>
      <c r="E222" s="7"/>
      <c r="F222" s="7"/>
      <c r="G222" s="7"/>
      <c r="H222" s="7"/>
      <c r="I222" s="7"/>
      <c r="J222" s="6"/>
      <c r="K222" s="7">
        <f t="shared" si="5"/>
        <v>1031.5097797625572</v>
      </c>
      <c r="L222" s="7"/>
      <c r="M222" s="7"/>
      <c r="N222" s="7"/>
      <c r="O222" s="7"/>
      <c r="P222" s="7"/>
      <c r="Q222" s="7"/>
      <c r="R222" s="7"/>
      <c r="S222" s="6">
        <v>-9.7999999999999997E-3</v>
      </c>
      <c r="T222" s="6"/>
      <c r="U222" s="6"/>
      <c r="V222" s="6"/>
      <c r="W222" s="6"/>
      <c r="X222" s="6"/>
      <c r="Y222" s="6"/>
      <c r="Z222" s="6"/>
      <c r="AA222" t="s">
        <v>6</v>
      </c>
      <c r="AB222" s="2">
        <v>104700000</v>
      </c>
      <c r="AC222" s="2">
        <v>235400000</v>
      </c>
      <c r="AD222" t="s">
        <v>6</v>
      </c>
    </row>
    <row r="223" spans="1:30" x14ac:dyDescent="0.3">
      <c r="A223" s="1">
        <v>21002</v>
      </c>
      <c r="B223" s="6">
        <v>9.8999999999999991E-3</v>
      </c>
      <c r="C223" s="7">
        <f t="shared" si="4"/>
        <v>9.5994925946385745</v>
      </c>
      <c r="D223" s="7"/>
      <c r="E223" s="7"/>
      <c r="F223" s="7"/>
      <c r="G223" s="7"/>
      <c r="H223" s="7"/>
      <c r="I223" s="7"/>
      <c r="J223" s="6"/>
      <c r="K223" s="7">
        <f t="shared" si="5"/>
        <v>1041.7217265822064</v>
      </c>
      <c r="L223" s="7"/>
      <c r="M223" s="7"/>
      <c r="N223" s="7"/>
      <c r="O223" s="7"/>
      <c r="P223" s="7"/>
      <c r="Q223" s="7"/>
      <c r="R223" s="7"/>
      <c r="S223" s="6">
        <v>9.8999999999999991E-3</v>
      </c>
      <c r="T223" s="6"/>
      <c r="U223" s="6"/>
      <c r="V223" s="6"/>
      <c r="W223" s="6"/>
      <c r="X223" s="6"/>
      <c r="Y223" s="6"/>
      <c r="Z223" s="6"/>
      <c r="AA223" t="s">
        <v>6</v>
      </c>
      <c r="AB223" s="2">
        <v>105500000</v>
      </c>
      <c r="AC223" s="2">
        <v>239000000</v>
      </c>
      <c r="AD223" t="s">
        <v>6</v>
      </c>
    </row>
    <row r="224" spans="1:30" x14ac:dyDescent="0.3">
      <c r="A224" s="1">
        <v>21033</v>
      </c>
      <c r="B224" s="6">
        <v>9.7999999999999997E-3</v>
      </c>
      <c r="C224" s="7">
        <f t="shared" si="4"/>
        <v>9.5063305551976374</v>
      </c>
      <c r="D224" s="7"/>
      <c r="E224" s="7"/>
      <c r="F224" s="7"/>
      <c r="G224" s="7"/>
      <c r="H224" s="7"/>
      <c r="I224" s="7"/>
      <c r="J224" s="6"/>
      <c r="K224" s="7">
        <f t="shared" si="5"/>
        <v>1051.9305995027121</v>
      </c>
      <c r="L224" s="7"/>
      <c r="M224" s="7"/>
      <c r="N224" s="7"/>
      <c r="O224" s="7"/>
      <c r="P224" s="7"/>
      <c r="Q224" s="7"/>
      <c r="R224" s="7"/>
      <c r="S224" s="6">
        <v>9.7999999999999997E-3</v>
      </c>
      <c r="T224" s="6"/>
      <c r="U224" s="6"/>
      <c r="V224" s="6"/>
      <c r="W224" s="6"/>
      <c r="X224" s="6"/>
      <c r="Y224" s="6"/>
      <c r="Z224" s="6"/>
      <c r="AA224" t="s">
        <v>6</v>
      </c>
      <c r="AB224" s="2">
        <v>108000000</v>
      </c>
      <c r="AC224" s="2">
        <v>243900000</v>
      </c>
      <c r="AD224" t="s">
        <v>6</v>
      </c>
    </row>
    <row r="225" spans="1:30" x14ac:dyDescent="0.3">
      <c r="A225" s="1">
        <v>21064</v>
      </c>
      <c r="B225" s="6">
        <v>2.2599999999999999E-2</v>
      </c>
      <c r="C225" s="7">
        <f t="shared" si="4"/>
        <v>9.2962356299605293</v>
      </c>
      <c r="D225" s="7"/>
      <c r="E225" s="7"/>
      <c r="F225" s="7"/>
      <c r="G225" s="7"/>
      <c r="H225" s="7"/>
      <c r="I225" s="7"/>
      <c r="J225" s="6"/>
      <c r="K225" s="7">
        <f t="shared" si="5"/>
        <v>1075.7042310514732</v>
      </c>
      <c r="L225" s="7"/>
      <c r="M225" s="7"/>
      <c r="N225" s="7"/>
      <c r="O225" s="7"/>
      <c r="P225" s="7"/>
      <c r="Q225" s="7"/>
      <c r="R225" s="7"/>
      <c r="S225" s="6">
        <v>2.2599999999999999E-2</v>
      </c>
      <c r="T225" s="6"/>
      <c r="U225" s="6"/>
      <c r="V225" s="6"/>
      <c r="W225" s="6"/>
      <c r="X225" s="6"/>
      <c r="Y225" s="6"/>
      <c r="Z225" s="6"/>
      <c r="AA225" t="s">
        <v>6</v>
      </c>
      <c r="AB225" s="2">
        <v>113100000</v>
      </c>
      <c r="AC225" s="2">
        <v>254000000</v>
      </c>
      <c r="AD225" t="s">
        <v>6</v>
      </c>
    </row>
    <row r="226" spans="1:30" x14ac:dyDescent="0.3">
      <c r="A226" s="1">
        <v>21094</v>
      </c>
      <c r="B226" s="6">
        <v>6.3E-3</v>
      </c>
      <c r="C226" s="7">
        <f t="shared" si="4"/>
        <v>9.2380360031407438</v>
      </c>
      <c r="D226" s="7"/>
      <c r="E226" s="7"/>
      <c r="F226" s="7"/>
      <c r="G226" s="7"/>
      <c r="H226" s="7"/>
      <c r="I226" s="7"/>
      <c r="J226" s="6"/>
      <c r="K226" s="7">
        <f t="shared" si="5"/>
        <v>1082.4811677070975</v>
      </c>
      <c r="L226" s="7"/>
      <c r="M226" s="7"/>
      <c r="N226" s="7"/>
      <c r="O226" s="7"/>
      <c r="P226" s="7"/>
      <c r="Q226" s="7"/>
      <c r="R226" s="7"/>
      <c r="S226" s="6">
        <v>6.3E-3</v>
      </c>
      <c r="T226" s="6"/>
      <c r="U226" s="6"/>
      <c r="V226" s="6"/>
      <c r="W226" s="6"/>
      <c r="X226" s="6"/>
      <c r="Y226" s="6"/>
      <c r="Z226" s="6"/>
      <c r="AA226" t="s">
        <v>6</v>
      </c>
      <c r="AB226" s="2">
        <v>116100000</v>
      </c>
      <c r="AC226" s="2">
        <v>264000000</v>
      </c>
      <c r="AD226" t="s">
        <v>6</v>
      </c>
    </row>
    <row r="227" spans="1:30" x14ac:dyDescent="0.3">
      <c r="A227" s="1">
        <v>21125</v>
      </c>
      <c r="B227" s="6">
        <v>6.3E-3</v>
      </c>
      <c r="C227" s="7">
        <f t="shared" si="4"/>
        <v>9.1802007384882671</v>
      </c>
      <c r="D227" s="7"/>
      <c r="E227" s="7"/>
      <c r="F227" s="7"/>
      <c r="G227" s="7"/>
      <c r="H227" s="7"/>
      <c r="I227" s="7"/>
      <c r="J227" s="6"/>
      <c r="K227" s="7">
        <f t="shared" si="5"/>
        <v>1089.3007990636522</v>
      </c>
      <c r="L227" s="7"/>
      <c r="M227" s="7"/>
      <c r="N227" s="7"/>
      <c r="O227" s="7"/>
      <c r="P227" s="7"/>
      <c r="Q227" s="7"/>
      <c r="R227" s="7"/>
      <c r="S227" s="6">
        <v>6.3E-3</v>
      </c>
      <c r="T227" s="6"/>
      <c r="U227" s="6"/>
      <c r="V227" s="6"/>
      <c r="W227" s="6"/>
      <c r="X227" s="6"/>
      <c r="Y227" s="6"/>
      <c r="Z227" s="6"/>
      <c r="AA227" t="s">
        <v>6</v>
      </c>
      <c r="AB227" s="2">
        <v>124900000</v>
      </c>
      <c r="AC227" s="2">
        <v>273400000</v>
      </c>
      <c r="AD227" t="s">
        <v>6</v>
      </c>
    </row>
    <row r="228" spans="1:30" x14ac:dyDescent="0.3">
      <c r="A228" s="1">
        <v>21155</v>
      </c>
      <c r="B228" s="6">
        <v>6.1999999999999998E-3</v>
      </c>
      <c r="C228" s="7">
        <f t="shared" si="4"/>
        <v>9.1236342064085338</v>
      </c>
      <c r="D228" s="7"/>
      <c r="E228" s="7"/>
      <c r="F228" s="7"/>
      <c r="G228" s="7"/>
      <c r="H228" s="7"/>
      <c r="I228" s="7"/>
      <c r="J228" s="6"/>
      <c r="K228" s="7">
        <f t="shared" si="5"/>
        <v>1096.0544640178468</v>
      </c>
      <c r="L228" s="7"/>
      <c r="M228" s="7"/>
      <c r="N228" s="7"/>
      <c r="O228" s="7"/>
      <c r="P228" s="7"/>
      <c r="Q228" s="7"/>
      <c r="R228" s="7"/>
      <c r="S228" s="6">
        <v>6.1999999999999998E-3</v>
      </c>
      <c r="T228" s="6"/>
      <c r="U228" s="6"/>
      <c r="V228" s="6"/>
      <c r="W228" s="6"/>
      <c r="X228" s="6"/>
      <c r="Y228" s="6"/>
      <c r="Z228" s="6"/>
      <c r="AA228" t="s">
        <v>6</v>
      </c>
      <c r="AB228" s="2">
        <v>137600000</v>
      </c>
      <c r="AC228" s="2">
        <v>290900000</v>
      </c>
      <c r="AD228" t="s">
        <v>6</v>
      </c>
    </row>
    <row r="229" spans="1:30" x14ac:dyDescent="0.3">
      <c r="A229" s="1">
        <v>21186</v>
      </c>
      <c r="B229" s="6">
        <v>9.300000000000001E-3</v>
      </c>
      <c r="C229" s="7">
        <f t="shared" si="4"/>
        <v>9.0395662403730661</v>
      </c>
      <c r="D229" s="7"/>
      <c r="E229" s="7"/>
      <c r="F229" s="7"/>
      <c r="G229" s="7"/>
      <c r="H229" s="7"/>
      <c r="I229" s="7"/>
      <c r="J229" s="6"/>
      <c r="K229" s="7">
        <f t="shared" si="5"/>
        <v>1106.2477705332128</v>
      </c>
      <c r="L229" s="7"/>
      <c r="M229" s="7"/>
      <c r="N229" s="7"/>
      <c r="O229" s="7"/>
      <c r="P229" s="7"/>
      <c r="Q229" s="7"/>
      <c r="R229" s="7"/>
      <c r="S229" s="6">
        <v>9.300000000000001E-3</v>
      </c>
      <c r="T229" s="6"/>
      <c r="U229" s="6"/>
      <c r="V229" s="6"/>
      <c r="W229" s="6"/>
      <c r="X229" s="6"/>
      <c r="Y229" s="6"/>
      <c r="Z229" s="6"/>
      <c r="AA229" t="s">
        <v>6</v>
      </c>
      <c r="AB229" s="2">
        <v>128700000</v>
      </c>
      <c r="AC229" s="2">
        <v>291400000</v>
      </c>
      <c r="AD229" t="s">
        <v>6</v>
      </c>
    </row>
    <row r="230" spans="1:30" x14ac:dyDescent="0.3">
      <c r="A230" s="1">
        <v>21217</v>
      </c>
      <c r="B230" s="6">
        <v>9.1999999999999998E-3</v>
      </c>
      <c r="C230" s="7">
        <f t="shared" si="4"/>
        <v>8.9571603650149267</v>
      </c>
      <c r="D230" s="7"/>
      <c r="E230" s="7"/>
      <c r="F230" s="7"/>
      <c r="G230" s="7"/>
      <c r="H230" s="7"/>
      <c r="I230" s="7"/>
      <c r="J230" s="6"/>
      <c r="K230" s="7">
        <f t="shared" si="5"/>
        <v>1116.4252500221185</v>
      </c>
      <c r="L230" s="7"/>
      <c r="M230" s="7"/>
      <c r="N230" s="7"/>
      <c r="O230" s="7"/>
      <c r="P230" s="7"/>
      <c r="Q230" s="7"/>
      <c r="R230" s="7"/>
      <c r="S230" s="6">
        <v>9.1999999999999998E-3</v>
      </c>
      <c r="T230" s="6"/>
      <c r="U230" s="6"/>
      <c r="V230" s="6"/>
      <c r="W230" s="6"/>
      <c r="X230" s="6"/>
      <c r="Y230" s="6"/>
      <c r="Z230" s="6"/>
      <c r="AA230" t="s">
        <v>6</v>
      </c>
      <c r="AB230" s="2">
        <v>130600000</v>
      </c>
      <c r="AC230" s="2">
        <v>297700000</v>
      </c>
      <c r="AD230" t="s">
        <v>6</v>
      </c>
    </row>
    <row r="231" spans="1:30" x14ac:dyDescent="0.3">
      <c r="A231" s="1">
        <v>21245</v>
      </c>
      <c r="B231" s="6">
        <v>1.8200000000000001E-2</v>
      </c>
      <c r="C231" s="7">
        <f t="shared" si="4"/>
        <v>8.7970539825328284</v>
      </c>
      <c r="D231" s="7"/>
      <c r="E231" s="7"/>
      <c r="F231" s="7"/>
      <c r="G231" s="7"/>
      <c r="H231" s="7"/>
      <c r="I231" s="7"/>
      <c r="J231" s="6"/>
      <c r="K231" s="7">
        <f t="shared" si="5"/>
        <v>1136.744189572521</v>
      </c>
      <c r="L231" s="7"/>
      <c r="M231" s="7"/>
      <c r="N231" s="7"/>
      <c r="O231" s="7"/>
      <c r="P231" s="7"/>
      <c r="Q231" s="7"/>
      <c r="R231" s="7"/>
      <c r="S231" s="6">
        <v>1.8200000000000001E-2</v>
      </c>
      <c r="T231" s="6"/>
      <c r="U231" s="6"/>
      <c r="V231" s="6"/>
      <c r="W231" s="6"/>
      <c r="X231" s="6"/>
      <c r="Y231" s="6"/>
      <c r="Z231" s="6"/>
      <c r="AA231" t="s">
        <v>6</v>
      </c>
      <c r="AB231" s="2">
        <v>130700000</v>
      </c>
      <c r="AC231" s="2">
        <v>304700000</v>
      </c>
      <c r="AD231" t="s">
        <v>6</v>
      </c>
    </row>
    <row r="232" spans="1:30" x14ac:dyDescent="0.3">
      <c r="A232" s="1">
        <v>21276</v>
      </c>
      <c r="B232" s="6">
        <v>2.3900000000000001E-2</v>
      </c>
      <c r="C232" s="7">
        <f t="shared" si="4"/>
        <v>8.5917120641984859</v>
      </c>
      <c r="D232" s="7"/>
      <c r="E232" s="7"/>
      <c r="F232" s="7"/>
      <c r="G232" s="7"/>
      <c r="H232" s="7"/>
      <c r="I232" s="7"/>
      <c r="J232" s="6"/>
      <c r="K232" s="7">
        <f t="shared" si="5"/>
        <v>1163.9123757033044</v>
      </c>
      <c r="L232" s="7"/>
      <c r="M232" s="7"/>
      <c r="N232" s="7"/>
      <c r="O232" s="7"/>
      <c r="P232" s="7"/>
      <c r="Q232" s="7"/>
      <c r="R232" s="7"/>
      <c r="S232" s="6">
        <v>2.3900000000000001E-2</v>
      </c>
      <c r="T232" s="6"/>
      <c r="U232" s="6"/>
      <c r="V232" s="6"/>
      <c r="W232" s="6"/>
      <c r="X232" s="6"/>
      <c r="Y232" s="6"/>
      <c r="Z232" s="6"/>
      <c r="AA232" t="s">
        <v>6</v>
      </c>
      <c r="AB232" s="2">
        <v>133800000</v>
      </c>
      <c r="AC232" s="2">
        <v>313000000</v>
      </c>
      <c r="AD232" t="s">
        <v>6</v>
      </c>
    </row>
    <row r="233" spans="1:30" x14ac:dyDescent="0.3">
      <c r="A233" s="1">
        <v>21306</v>
      </c>
      <c r="B233" s="6">
        <v>5.7999999999999996E-3</v>
      </c>
      <c r="C233" s="7">
        <f t="shared" si="4"/>
        <v>8.5421674927405888</v>
      </c>
      <c r="D233" s="7"/>
      <c r="E233" s="7"/>
      <c r="F233" s="7"/>
      <c r="G233" s="7"/>
      <c r="H233" s="7"/>
      <c r="I233" s="7"/>
      <c r="J233" s="6"/>
      <c r="K233" s="7">
        <f t="shared" si="5"/>
        <v>1170.6630674823837</v>
      </c>
      <c r="L233" s="7"/>
      <c r="M233" s="7"/>
      <c r="N233" s="7"/>
      <c r="O233" s="7"/>
      <c r="P233" s="7"/>
      <c r="Q233" s="7"/>
      <c r="R233" s="7"/>
      <c r="S233" s="6">
        <v>5.7999999999999996E-3</v>
      </c>
      <c r="T233" s="6"/>
      <c r="U233" s="6"/>
      <c r="V233" s="6"/>
      <c r="W233" s="6"/>
      <c r="X233" s="6"/>
      <c r="Y233" s="6"/>
      <c r="Z233" s="6"/>
      <c r="AA233" t="s">
        <v>6</v>
      </c>
      <c r="AB233" s="2">
        <v>136100000</v>
      </c>
      <c r="AC233" s="2">
        <v>316300000</v>
      </c>
      <c r="AD233" t="s">
        <v>6</v>
      </c>
    </row>
    <row r="234" spans="1:30" x14ac:dyDescent="0.3">
      <c r="A234" s="1">
        <v>21337</v>
      </c>
      <c r="B234" s="6">
        <v>5.7999999999999996E-3</v>
      </c>
      <c r="C234" s="7">
        <f t="shared" si="4"/>
        <v>8.4929086227287609</v>
      </c>
      <c r="D234" s="7"/>
      <c r="E234" s="7"/>
      <c r="F234" s="7"/>
      <c r="G234" s="7"/>
      <c r="H234" s="7"/>
      <c r="I234" s="7"/>
      <c r="J234" s="6"/>
      <c r="K234" s="7">
        <f t="shared" si="5"/>
        <v>1177.4529132737816</v>
      </c>
      <c r="L234" s="7"/>
      <c r="M234" s="7"/>
      <c r="N234" s="7"/>
      <c r="O234" s="7"/>
      <c r="P234" s="7"/>
      <c r="Q234" s="7"/>
      <c r="R234" s="7"/>
      <c r="S234" s="6">
        <v>5.7999999999999996E-3</v>
      </c>
      <c r="T234" s="6"/>
      <c r="U234" s="6"/>
      <c r="V234" s="6"/>
      <c r="W234" s="6"/>
      <c r="X234" s="6"/>
      <c r="Y234" s="6"/>
      <c r="Z234" s="6"/>
      <c r="AA234" t="s">
        <v>6</v>
      </c>
      <c r="AB234" s="2">
        <v>137100000</v>
      </c>
      <c r="AC234" s="2">
        <v>322600000</v>
      </c>
      <c r="AD234" t="s">
        <v>6</v>
      </c>
    </row>
    <row r="235" spans="1:30" x14ac:dyDescent="0.3">
      <c r="A235" s="1">
        <v>21367</v>
      </c>
      <c r="B235" s="6">
        <v>2.3099999999999999E-2</v>
      </c>
      <c r="C235" s="7">
        <f t="shared" si="4"/>
        <v>8.30115201126846</v>
      </c>
      <c r="D235" s="7"/>
      <c r="E235" s="7"/>
      <c r="F235" s="7"/>
      <c r="G235" s="7"/>
      <c r="H235" s="7"/>
      <c r="I235" s="7"/>
      <c r="J235" s="6"/>
      <c r="K235" s="7">
        <f t="shared" si="5"/>
        <v>1204.6520755704059</v>
      </c>
      <c r="L235" s="7"/>
      <c r="M235" s="7"/>
      <c r="N235" s="7"/>
      <c r="O235" s="7"/>
      <c r="P235" s="7"/>
      <c r="Q235" s="7"/>
      <c r="R235" s="7"/>
      <c r="S235" s="6">
        <v>2.3099999999999999E-2</v>
      </c>
      <c r="T235" s="6"/>
      <c r="U235" s="6"/>
      <c r="V235" s="6"/>
      <c r="W235" s="6"/>
      <c r="X235" s="6"/>
      <c r="Y235" s="6"/>
      <c r="Z235" s="6"/>
      <c r="AA235" t="s">
        <v>6</v>
      </c>
      <c r="AB235" s="2">
        <v>139000000</v>
      </c>
      <c r="AC235" s="2">
        <v>325600000</v>
      </c>
      <c r="AD235" t="s">
        <v>6</v>
      </c>
    </row>
    <row r="236" spans="1:30" x14ac:dyDescent="0.3">
      <c r="A236" s="1">
        <v>21398</v>
      </c>
      <c r="B236" s="6">
        <v>2.8000000000000004E-3</v>
      </c>
      <c r="C236" s="7">
        <f t="shared" si="4"/>
        <v>8.2779736849505987</v>
      </c>
      <c r="D236" s="7"/>
      <c r="E236" s="7"/>
      <c r="F236" s="7"/>
      <c r="G236" s="7"/>
      <c r="H236" s="7"/>
      <c r="I236" s="7"/>
      <c r="J236" s="6"/>
      <c r="K236" s="7">
        <f t="shared" si="5"/>
        <v>1208.025101382003</v>
      </c>
      <c r="L236" s="7"/>
      <c r="M236" s="7"/>
      <c r="N236" s="7"/>
      <c r="O236" s="7"/>
      <c r="P236" s="7"/>
      <c r="Q236" s="7"/>
      <c r="R236" s="7"/>
      <c r="S236" s="6">
        <v>2.8000000000000004E-3</v>
      </c>
      <c r="T236" s="6"/>
      <c r="U236" s="6"/>
      <c r="V236" s="6"/>
      <c r="W236" s="6"/>
      <c r="X236" s="6"/>
      <c r="Y236" s="6"/>
      <c r="Z236" s="6"/>
      <c r="AA236" t="s">
        <v>6</v>
      </c>
      <c r="AB236" s="2">
        <v>141300000</v>
      </c>
      <c r="AC236" s="2">
        <v>330300000</v>
      </c>
      <c r="AD236" t="s">
        <v>6</v>
      </c>
    </row>
    <row r="237" spans="1:30" x14ac:dyDescent="0.3">
      <c r="A237" s="1">
        <v>21429</v>
      </c>
      <c r="B237" s="6">
        <v>1.9699999999999999E-2</v>
      </c>
      <c r="C237" s="7">
        <f t="shared" si="4"/>
        <v>8.1180481366584267</v>
      </c>
      <c r="D237" s="7"/>
      <c r="E237" s="7"/>
      <c r="F237" s="7"/>
      <c r="G237" s="7"/>
      <c r="H237" s="7"/>
      <c r="I237" s="7"/>
      <c r="J237" s="6"/>
      <c r="K237" s="7">
        <f t="shared" si="5"/>
        <v>1231.8231958792285</v>
      </c>
      <c r="L237" s="7"/>
      <c r="M237" s="7"/>
      <c r="N237" s="7"/>
      <c r="O237" s="7"/>
      <c r="P237" s="7"/>
      <c r="Q237" s="7"/>
      <c r="R237" s="7"/>
      <c r="S237" s="6">
        <v>1.9699999999999999E-2</v>
      </c>
      <c r="T237" s="6"/>
      <c r="U237" s="6"/>
      <c r="V237" s="6"/>
      <c r="W237" s="6"/>
      <c r="X237" s="6"/>
      <c r="Y237" s="6"/>
      <c r="Z237" s="6"/>
      <c r="AA237" t="s">
        <v>6</v>
      </c>
      <c r="AB237" s="2">
        <v>145400000</v>
      </c>
      <c r="AC237" s="2">
        <v>340700000</v>
      </c>
      <c r="AD237" t="s">
        <v>6</v>
      </c>
    </row>
    <row r="238" spans="1:30" x14ac:dyDescent="0.3">
      <c r="A238" s="1">
        <v>21459</v>
      </c>
      <c r="B238" s="6">
        <v>2.75E-2</v>
      </c>
      <c r="C238" s="7">
        <f t="shared" si="4"/>
        <v>7.9007767753366682</v>
      </c>
      <c r="D238" s="7"/>
      <c r="E238" s="7"/>
      <c r="F238" s="7"/>
      <c r="G238" s="7"/>
      <c r="H238" s="7"/>
      <c r="I238" s="7"/>
      <c r="J238" s="6"/>
      <c r="K238" s="7">
        <f t="shared" si="5"/>
        <v>1265.6983337659074</v>
      </c>
      <c r="L238" s="7"/>
      <c r="M238" s="7"/>
      <c r="N238" s="7"/>
      <c r="O238" s="7"/>
      <c r="P238" s="7"/>
      <c r="Q238" s="7"/>
      <c r="R238" s="7"/>
      <c r="S238" s="6">
        <v>2.75E-2</v>
      </c>
      <c r="T238" s="6"/>
      <c r="U238" s="6"/>
      <c r="V238" s="6"/>
      <c r="W238" s="6"/>
      <c r="X238" s="6"/>
      <c r="Y238" s="6"/>
      <c r="Z238" s="6"/>
      <c r="AA238" t="s">
        <v>6</v>
      </c>
      <c r="AB238" s="2">
        <v>148300000</v>
      </c>
      <c r="AC238" s="2">
        <v>342300000</v>
      </c>
      <c r="AD238" t="s">
        <v>6</v>
      </c>
    </row>
    <row r="239" spans="1:30" x14ac:dyDescent="0.3">
      <c r="A239" s="1">
        <v>21490</v>
      </c>
      <c r="B239" s="6">
        <v>6.1699999999999998E-2</v>
      </c>
      <c r="C239" s="7">
        <f t="shared" si="4"/>
        <v>7.4416283086904667</v>
      </c>
      <c r="D239" s="7"/>
      <c r="E239" s="7"/>
      <c r="F239" s="7"/>
      <c r="G239" s="7"/>
      <c r="H239" s="7"/>
      <c r="I239" s="7"/>
      <c r="J239" s="6"/>
      <c r="K239" s="7">
        <f t="shared" si="5"/>
        <v>1343.791920959264</v>
      </c>
      <c r="L239" s="7"/>
      <c r="M239" s="7"/>
      <c r="N239" s="7"/>
      <c r="O239" s="7"/>
      <c r="P239" s="7"/>
      <c r="Q239" s="7"/>
      <c r="R239" s="7"/>
      <c r="S239" s="6">
        <v>6.1699999999999998E-2</v>
      </c>
      <c r="T239" s="6"/>
      <c r="U239" s="6"/>
      <c r="V239" s="6"/>
      <c r="W239" s="6"/>
      <c r="X239" s="6"/>
      <c r="Y239" s="6"/>
      <c r="Z239" s="6"/>
      <c r="AA239" t="s">
        <v>6</v>
      </c>
      <c r="AB239" s="2">
        <v>154800000</v>
      </c>
      <c r="AC239" s="2">
        <v>347900000</v>
      </c>
      <c r="AD239" t="s">
        <v>6</v>
      </c>
    </row>
    <row r="240" spans="1:30" x14ac:dyDescent="0.3">
      <c r="A240" s="1">
        <v>21520</v>
      </c>
      <c r="B240" s="6">
        <v>0</v>
      </c>
      <c r="C240" s="7">
        <f t="shared" ref="C240:C303" si="6">+$C$46/(1+((K240/100)-1))</f>
        <v>7.4416283086904667</v>
      </c>
      <c r="D240" s="7"/>
      <c r="E240" s="7"/>
      <c r="F240" s="7"/>
      <c r="G240" s="7"/>
      <c r="H240" s="7"/>
      <c r="I240" s="7"/>
      <c r="J240" s="6"/>
      <c r="K240" s="7">
        <f t="shared" ref="K240:K303" si="7">+K239*(1+S240)</f>
        <v>1343.791920959264</v>
      </c>
      <c r="L240" s="7"/>
      <c r="M240" s="7"/>
      <c r="N240" s="7"/>
      <c r="O240" s="7"/>
      <c r="P240" s="7"/>
      <c r="Q240" s="7"/>
      <c r="R240" s="7"/>
      <c r="S240" s="6">
        <v>0</v>
      </c>
      <c r="T240" s="6"/>
      <c r="U240" s="6"/>
      <c r="V240" s="6"/>
      <c r="W240" s="6"/>
      <c r="X240" s="6"/>
      <c r="Y240" s="6"/>
      <c r="Z240" s="6"/>
      <c r="AA240" t="s">
        <v>6</v>
      </c>
      <c r="AB240" s="2">
        <v>161900000</v>
      </c>
      <c r="AC240" s="2">
        <v>353100000</v>
      </c>
      <c r="AD240" t="s">
        <v>6</v>
      </c>
    </row>
    <row r="241" spans="1:30" x14ac:dyDescent="0.3">
      <c r="A241" s="1">
        <v>21551</v>
      </c>
      <c r="B241" s="6">
        <v>5.5599999999999997E-2</v>
      </c>
      <c r="C241" s="7">
        <f t="shared" si="6"/>
        <v>7.049666832787481</v>
      </c>
      <c r="D241" s="7"/>
      <c r="E241" s="7"/>
      <c r="F241" s="7"/>
      <c r="G241" s="7"/>
      <c r="H241" s="7"/>
      <c r="I241" s="7"/>
      <c r="J241" s="6"/>
      <c r="K241" s="7">
        <f t="shared" si="7"/>
        <v>1418.5067517645991</v>
      </c>
      <c r="L241" s="7"/>
      <c r="M241" s="7"/>
      <c r="N241" s="7"/>
      <c r="O241" s="7"/>
      <c r="P241" s="7"/>
      <c r="Q241" s="7"/>
      <c r="R241" s="7"/>
      <c r="S241" s="6">
        <v>5.5599999999999997E-2</v>
      </c>
      <c r="T241" s="6"/>
      <c r="U241" s="6"/>
      <c r="V241" s="6"/>
      <c r="W241" s="6"/>
      <c r="X241" s="6"/>
      <c r="Y241" s="6"/>
      <c r="Z241" s="6"/>
      <c r="AA241" t="s">
        <v>6</v>
      </c>
      <c r="AB241" s="2">
        <v>157800000</v>
      </c>
      <c r="AC241" s="2">
        <v>358400000</v>
      </c>
      <c r="AD241" t="s">
        <v>6</v>
      </c>
    </row>
    <row r="242" spans="1:30" x14ac:dyDescent="0.3">
      <c r="A242" s="1">
        <v>21582</v>
      </c>
      <c r="B242" s="6">
        <v>3.8300000000000001E-2</v>
      </c>
      <c r="C242" s="7">
        <f t="shared" si="6"/>
        <v>6.7896242249710888</v>
      </c>
      <c r="D242" s="7"/>
      <c r="E242" s="7"/>
      <c r="F242" s="7"/>
      <c r="G242" s="7"/>
      <c r="H242" s="7"/>
      <c r="I242" s="7"/>
      <c r="J242" s="6"/>
      <c r="K242" s="7">
        <f t="shared" si="7"/>
        <v>1472.8355603571833</v>
      </c>
      <c r="L242" s="7"/>
      <c r="M242" s="7"/>
      <c r="N242" s="7"/>
      <c r="O242" s="7"/>
      <c r="P242" s="7"/>
      <c r="Q242" s="7"/>
      <c r="R242" s="7"/>
      <c r="S242" s="6">
        <v>3.8300000000000001E-2</v>
      </c>
      <c r="T242" s="6"/>
      <c r="U242" s="6"/>
      <c r="V242" s="6"/>
      <c r="W242" s="6"/>
      <c r="X242" s="6"/>
      <c r="Y242" s="6"/>
      <c r="Z242" s="6"/>
      <c r="AA242" t="s">
        <v>6</v>
      </c>
      <c r="AB242" s="2">
        <v>156500000</v>
      </c>
      <c r="AC242" s="2">
        <v>360400000</v>
      </c>
      <c r="AD242" t="s">
        <v>6</v>
      </c>
    </row>
    <row r="243" spans="1:30" x14ac:dyDescent="0.3">
      <c r="A243" s="1">
        <v>21610</v>
      </c>
      <c r="B243" s="6">
        <v>4.1500000000000002E-2</v>
      </c>
      <c r="C243" s="7">
        <f t="shared" si="6"/>
        <v>6.5190823091417069</v>
      </c>
      <c r="D243" s="7"/>
      <c r="E243" s="7"/>
      <c r="F243" s="7"/>
      <c r="G243" s="7"/>
      <c r="H243" s="7"/>
      <c r="I243" s="7"/>
      <c r="J243" s="6"/>
      <c r="K243" s="7">
        <f t="shared" si="7"/>
        <v>1533.9582361120065</v>
      </c>
      <c r="L243" s="7"/>
      <c r="M243" s="7"/>
      <c r="N243" s="7"/>
      <c r="O243" s="7"/>
      <c r="P243" s="7"/>
      <c r="Q243" s="7"/>
      <c r="R243" s="7"/>
      <c r="S243" s="6">
        <v>4.1500000000000002E-2</v>
      </c>
      <c r="T243" s="6"/>
      <c r="U243" s="6"/>
      <c r="V243" s="6"/>
      <c r="W243" s="6"/>
      <c r="X243" s="6"/>
      <c r="Y243" s="6"/>
      <c r="Z243" s="6"/>
      <c r="AA243" t="s">
        <v>6</v>
      </c>
      <c r="AB243" s="2">
        <v>162200000</v>
      </c>
      <c r="AC243" s="2">
        <v>369100000</v>
      </c>
      <c r="AD243" t="s">
        <v>6</v>
      </c>
    </row>
    <row r="244" spans="1:30" x14ac:dyDescent="0.3">
      <c r="A244" s="1">
        <v>21641</v>
      </c>
      <c r="B244" s="6">
        <v>1.77E-2</v>
      </c>
      <c r="C244" s="7">
        <f t="shared" si="6"/>
        <v>6.4057013944597685</v>
      </c>
      <c r="D244" s="7"/>
      <c r="E244" s="7"/>
      <c r="F244" s="7"/>
      <c r="G244" s="7"/>
      <c r="H244" s="7"/>
      <c r="I244" s="7"/>
      <c r="J244" s="6"/>
      <c r="K244" s="7">
        <f t="shared" si="7"/>
        <v>1561.1092968911892</v>
      </c>
      <c r="L244" s="7"/>
      <c r="M244" s="7"/>
      <c r="N244" s="7"/>
      <c r="O244" s="7"/>
      <c r="P244" s="7"/>
      <c r="Q244" s="7"/>
      <c r="R244" s="7"/>
      <c r="S244" s="6">
        <v>1.77E-2</v>
      </c>
      <c r="T244" s="6"/>
      <c r="U244" s="6"/>
      <c r="V244" s="6"/>
      <c r="W244" s="6"/>
      <c r="X244" s="6"/>
      <c r="Y244" s="6"/>
      <c r="Z244" s="6"/>
      <c r="AA244" t="s">
        <v>6</v>
      </c>
      <c r="AB244" s="2">
        <v>165400000</v>
      </c>
      <c r="AC244" s="2">
        <v>375900000</v>
      </c>
      <c r="AD244" t="s">
        <v>6</v>
      </c>
    </row>
    <row r="245" spans="1:30" x14ac:dyDescent="0.3">
      <c r="A245" s="1">
        <v>21671</v>
      </c>
      <c r="B245" s="6">
        <v>8.6999999999999994E-3</v>
      </c>
      <c r="C245" s="7">
        <f t="shared" si="6"/>
        <v>6.3504524580745212</v>
      </c>
      <c r="D245" s="7"/>
      <c r="E245" s="7"/>
      <c r="F245" s="7"/>
      <c r="G245" s="7"/>
      <c r="H245" s="7"/>
      <c r="I245" s="7"/>
      <c r="J245" s="6"/>
      <c r="K245" s="7">
        <f t="shared" si="7"/>
        <v>1574.6909477741424</v>
      </c>
      <c r="L245" s="7"/>
      <c r="M245" s="7"/>
      <c r="N245" s="7"/>
      <c r="O245" s="7"/>
      <c r="P245" s="7"/>
      <c r="Q245" s="7"/>
      <c r="R245" s="7"/>
      <c r="S245" s="6">
        <v>8.6999999999999994E-3</v>
      </c>
      <c r="T245" s="6"/>
      <c r="U245" s="6"/>
      <c r="V245" s="6"/>
      <c r="W245" s="6"/>
      <c r="X245" s="6"/>
      <c r="Y245" s="6"/>
      <c r="Z245" s="6"/>
      <c r="AA245" t="s">
        <v>6</v>
      </c>
      <c r="AB245" s="2">
        <v>168300000</v>
      </c>
      <c r="AC245" s="2">
        <v>379900000</v>
      </c>
      <c r="AD245" t="s">
        <v>6</v>
      </c>
    </row>
    <row r="246" spans="1:30" x14ac:dyDescent="0.3">
      <c r="A246" s="1">
        <v>21702</v>
      </c>
      <c r="B246" s="6">
        <v>1.5100000000000001E-2</v>
      </c>
      <c r="C246" s="7">
        <f t="shared" si="6"/>
        <v>6.2559870535656801</v>
      </c>
      <c r="D246" s="7"/>
      <c r="E246" s="7"/>
      <c r="F246" s="7"/>
      <c r="G246" s="7"/>
      <c r="H246" s="7"/>
      <c r="I246" s="7"/>
      <c r="J246" s="6"/>
      <c r="K246" s="7">
        <f t="shared" si="7"/>
        <v>1598.4687810855319</v>
      </c>
      <c r="L246" s="7"/>
      <c r="M246" s="7"/>
      <c r="N246" s="7"/>
      <c r="O246" s="7"/>
      <c r="P246" s="7"/>
      <c r="Q246" s="7"/>
      <c r="R246" s="7"/>
      <c r="S246" s="6">
        <v>1.5100000000000001E-2</v>
      </c>
      <c r="T246" s="6"/>
      <c r="U246" s="6"/>
      <c r="V246" s="6"/>
      <c r="W246" s="6"/>
      <c r="X246" s="6"/>
      <c r="Y246" s="6"/>
      <c r="Z246" s="6"/>
      <c r="AA246" t="s">
        <v>6</v>
      </c>
      <c r="AB246" s="2">
        <v>169200000</v>
      </c>
      <c r="AC246" s="2">
        <v>391700000</v>
      </c>
      <c r="AD246" t="s">
        <v>6</v>
      </c>
    </row>
    <row r="247" spans="1:30" x14ac:dyDescent="0.3">
      <c r="A247" s="1">
        <v>21732</v>
      </c>
      <c r="B247" s="6">
        <v>1.49E-2</v>
      </c>
      <c r="C247" s="7">
        <f t="shared" si="6"/>
        <v>6.1641413474881066</v>
      </c>
      <c r="D247" s="7"/>
      <c r="E247" s="7"/>
      <c r="F247" s="7"/>
      <c r="G247" s="7"/>
      <c r="H247" s="7"/>
      <c r="I247" s="7"/>
      <c r="J247" s="6"/>
      <c r="K247" s="7">
        <f t="shared" si="7"/>
        <v>1622.2859659237063</v>
      </c>
      <c r="L247" s="7"/>
      <c r="M247" s="7"/>
      <c r="N247" s="7"/>
      <c r="O247" s="7"/>
      <c r="P247" s="7"/>
      <c r="Q247" s="7"/>
      <c r="R247" s="7"/>
      <c r="S247" s="6">
        <v>1.49E-2</v>
      </c>
      <c r="T247" s="6"/>
      <c r="U247" s="6"/>
      <c r="V247" s="6"/>
      <c r="W247" s="6"/>
      <c r="X247" s="6"/>
      <c r="Y247" s="6"/>
      <c r="Z247" s="6"/>
      <c r="AA247" t="s">
        <v>6</v>
      </c>
      <c r="AB247" s="2">
        <v>177000000</v>
      </c>
      <c r="AC247" s="2">
        <v>404700000</v>
      </c>
      <c r="AD247" t="s">
        <v>6</v>
      </c>
    </row>
    <row r="248" spans="1:30" x14ac:dyDescent="0.3">
      <c r="A248" s="1">
        <v>21763</v>
      </c>
      <c r="B248" s="6">
        <v>6.0700000000000004E-2</v>
      </c>
      <c r="C248" s="7">
        <f t="shared" si="6"/>
        <v>5.8113899759480603</v>
      </c>
      <c r="D248" s="7"/>
      <c r="E248" s="7"/>
      <c r="F248" s="7"/>
      <c r="G248" s="7"/>
      <c r="H248" s="7"/>
      <c r="I248" s="7"/>
      <c r="J248" s="6"/>
      <c r="K248" s="7">
        <f t="shared" si="7"/>
        <v>1720.7587240552753</v>
      </c>
      <c r="L248" s="7"/>
      <c r="M248" s="7"/>
      <c r="N248" s="7"/>
      <c r="O248" s="7"/>
      <c r="P248" s="7"/>
      <c r="Q248" s="7"/>
      <c r="R248" s="7"/>
      <c r="S248" s="6">
        <v>6.0700000000000004E-2</v>
      </c>
      <c r="T248" s="6"/>
      <c r="U248" s="6"/>
      <c r="V248" s="6"/>
      <c r="W248" s="6"/>
      <c r="X248" s="6"/>
      <c r="Y248" s="6"/>
      <c r="Z248" s="6"/>
      <c r="AA248" t="s">
        <v>6</v>
      </c>
      <c r="AB248" s="2">
        <v>183500000</v>
      </c>
      <c r="AC248" s="2">
        <v>425200000</v>
      </c>
      <c r="AD248" t="s">
        <v>6</v>
      </c>
    </row>
    <row r="249" spans="1:30" x14ac:dyDescent="0.3">
      <c r="A249" s="1">
        <v>21794</v>
      </c>
      <c r="B249" s="6">
        <v>1.38E-2</v>
      </c>
      <c r="C249" s="7">
        <f t="shared" si="6"/>
        <v>5.7322844505307353</v>
      </c>
      <c r="D249" s="7"/>
      <c r="E249" s="7"/>
      <c r="F249" s="7"/>
      <c r="G249" s="7"/>
      <c r="H249" s="7"/>
      <c r="I249" s="7"/>
      <c r="J249" s="6"/>
      <c r="K249" s="7">
        <f t="shared" si="7"/>
        <v>1744.5051944472382</v>
      </c>
      <c r="L249" s="7"/>
      <c r="M249" s="7"/>
      <c r="N249" s="7"/>
      <c r="O249" s="7"/>
      <c r="P249" s="7"/>
      <c r="Q249" s="7"/>
      <c r="R249" s="7"/>
      <c r="S249" s="6">
        <v>1.38E-2</v>
      </c>
      <c r="T249" s="6"/>
      <c r="U249" s="6"/>
      <c r="V249" s="6"/>
      <c r="W249" s="6"/>
      <c r="X249" s="6"/>
      <c r="Y249" s="6"/>
      <c r="Z249" s="6"/>
      <c r="AA249" t="s">
        <v>6</v>
      </c>
      <c r="AB249" s="2">
        <v>190700000</v>
      </c>
      <c r="AC249" s="2">
        <v>441600000</v>
      </c>
      <c r="AD249" t="s">
        <v>6</v>
      </c>
    </row>
    <row r="250" spans="1:30" x14ac:dyDescent="0.3">
      <c r="A250" s="1">
        <v>21824</v>
      </c>
      <c r="B250" s="6">
        <v>4.0899999999999999E-2</v>
      </c>
      <c r="C250" s="7">
        <f t="shared" si="6"/>
        <v>5.5070462585558033</v>
      </c>
      <c r="D250" s="7"/>
      <c r="E250" s="7"/>
      <c r="F250" s="7"/>
      <c r="G250" s="7"/>
      <c r="H250" s="7"/>
      <c r="I250" s="7"/>
      <c r="J250" s="6"/>
      <c r="K250" s="7">
        <f t="shared" si="7"/>
        <v>1815.8554569001301</v>
      </c>
      <c r="L250" s="7"/>
      <c r="M250" s="7"/>
      <c r="N250" s="7"/>
      <c r="O250" s="7"/>
      <c r="P250" s="7"/>
      <c r="Q250" s="7"/>
      <c r="R250" s="7"/>
      <c r="S250" s="6">
        <v>4.0899999999999999E-2</v>
      </c>
      <c r="T250" s="6"/>
      <c r="U250" s="6"/>
      <c r="V250" s="6"/>
      <c r="W250" s="6"/>
      <c r="X250" s="6"/>
      <c r="Y250" s="6"/>
      <c r="Z250" s="6"/>
      <c r="AA250" t="s">
        <v>6</v>
      </c>
      <c r="AB250" s="2">
        <v>199100000</v>
      </c>
      <c r="AC250" s="2">
        <v>456900000</v>
      </c>
      <c r="AD250" t="s">
        <v>6</v>
      </c>
    </row>
    <row r="251" spans="1:30" x14ac:dyDescent="0.3">
      <c r="A251" s="1">
        <v>21855</v>
      </c>
      <c r="B251" s="6">
        <v>3.3599999999999998E-2</v>
      </c>
      <c r="C251" s="7">
        <f t="shared" si="6"/>
        <v>5.3280246309556913</v>
      </c>
      <c r="D251" s="7"/>
      <c r="E251" s="7"/>
      <c r="F251" s="7"/>
      <c r="G251" s="7"/>
      <c r="H251" s="7"/>
      <c r="I251" s="7"/>
      <c r="J251" s="6"/>
      <c r="K251" s="7">
        <f t="shared" si="7"/>
        <v>1876.8682002519745</v>
      </c>
      <c r="L251" s="7"/>
      <c r="M251" s="7"/>
      <c r="N251" s="7"/>
      <c r="O251" s="7"/>
      <c r="P251" s="7"/>
      <c r="Q251" s="7"/>
      <c r="R251" s="7"/>
      <c r="S251" s="6">
        <v>3.3599999999999998E-2</v>
      </c>
      <c r="T251" s="6"/>
      <c r="U251" s="6"/>
      <c r="V251" s="6"/>
      <c r="W251" s="6"/>
      <c r="X251" s="6"/>
      <c r="Y251" s="6"/>
      <c r="Z251" s="6"/>
      <c r="AA251" t="s">
        <v>6</v>
      </c>
      <c r="AB251" s="2">
        <v>206000000</v>
      </c>
      <c r="AC251" s="2">
        <v>474200000</v>
      </c>
      <c r="AD251" t="s">
        <v>6</v>
      </c>
    </row>
    <row r="252" spans="1:30" x14ac:dyDescent="0.3">
      <c r="A252" s="1">
        <v>21885</v>
      </c>
      <c r="B252" s="6">
        <v>2.1700000000000001E-2</v>
      </c>
      <c r="C252" s="7">
        <f t="shared" si="6"/>
        <v>5.2148621228890004</v>
      </c>
      <c r="D252" s="7"/>
      <c r="E252" s="7"/>
      <c r="F252" s="7"/>
      <c r="G252" s="7"/>
      <c r="H252" s="7"/>
      <c r="I252" s="7"/>
      <c r="J252" s="6"/>
      <c r="K252" s="7">
        <f t="shared" si="7"/>
        <v>1917.5962401974425</v>
      </c>
      <c r="L252" s="7"/>
      <c r="M252" s="7"/>
      <c r="N252" s="7"/>
      <c r="O252" s="7"/>
      <c r="P252" s="7"/>
      <c r="Q252" s="7"/>
      <c r="R252" s="7"/>
      <c r="S252" s="6">
        <v>2.1700000000000001E-2</v>
      </c>
      <c r="T252" s="6"/>
      <c r="U252" s="6"/>
      <c r="V252" s="6"/>
      <c r="W252" s="6"/>
      <c r="X252" s="6"/>
      <c r="Y252" s="6"/>
      <c r="Z252" s="6"/>
      <c r="AA252" t="s">
        <v>6</v>
      </c>
      <c r="AB252" s="2">
        <v>222900000</v>
      </c>
      <c r="AC252" s="2">
        <v>500600000</v>
      </c>
      <c r="AD252" t="s">
        <v>6</v>
      </c>
    </row>
    <row r="253" spans="1:30" x14ac:dyDescent="0.3">
      <c r="A253" s="1">
        <v>21916</v>
      </c>
      <c r="B253" s="6">
        <v>4.2500000000000003E-2</v>
      </c>
      <c r="C253" s="7">
        <f t="shared" si="6"/>
        <v>5.0022658253131889</v>
      </c>
      <c r="D253" s="7"/>
      <c r="E253" s="7"/>
      <c r="F253" s="7"/>
      <c r="G253" s="7"/>
      <c r="H253" s="7"/>
      <c r="I253" s="7"/>
      <c r="J253" s="6"/>
      <c r="K253" s="7">
        <f t="shared" si="7"/>
        <v>1999.0940804058339</v>
      </c>
      <c r="L253" s="7"/>
      <c r="M253" s="7"/>
      <c r="N253" s="7"/>
      <c r="O253" s="7"/>
      <c r="P253" s="7"/>
      <c r="Q253" s="7"/>
      <c r="R253" s="7"/>
      <c r="S253" s="6">
        <v>4.2500000000000003E-2</v>
      </c>
      <c r="T253" s="6"/>
      <c r="U253" s="6"/>
      <c r="V253" s="6"/>
      <c r="W253" s="6"/>
      <c r="X253" s="6"/>
      <c r="Y253" s="6"/>
      <c r="Z253" s="6"/>
      <c r="AA253" t="s">
        <v>6</v>
      </c>
      <c r="AB253" s="2">
        <v>223700000</v>
      </c>
      <c r="AC253" s="2">
        <v>503500000</v>
      </c>
      <c r="AD253" t="s">
        <v>6</v>
      </c>
    </row>
    <row r="254" spans="1:30" x14ac:dyDescent="0.3">
      <c r="A254" s="1">
        <v>21947</v>
      </c>
      <c r="B254" s="6">
        <v>2.2099999999999998E-2</v>
      </c>
      <c r="C254" s="7">
        <f t="shared" si="6"/>
        <v>4.8941060809247521</v>
      </c>
      <c r="D254" s="7"/>
      <c r="E254" s="7"/>
      <c r="F254" s="7"/>
      <c r="G254" s="7"/>
      <c r="H254" s="7"/>
      <c r="I254" s="7"/>
      <c r="J254" s="6"/>
      <c r="K254" s="7">
        <f t="shared" si="7"/>
        <v>2043.2740595828029</v>
      </c>
      <c r="L254" s="7"/>
      <c r="M254" s="7"/>
      <c r="N254" s="7"/>
      <c r="O254" s="7"/>
      <c r="P254" s="7"/>
      <c r="Q254" s="7"/>
      <c r="R254" s="7"/>
      <c r="S254" s="6">
        <v>2.2099999999999998E-2</v>
      </c>
      <c r="T254" s="6"/>
      <c r="U254" s="6"/>
      <c r="V254" s="6"/>
      <c r="W254" s="6"/>
      <c r="X254" s="6"/>
      <c r="Y254" s="6"/>
      <c r="Z254" s="6"/>
      <c r="AA254" t="s">
        <v>6</v>
      </c>
      <c r="AB254" s="2">
        <v>224300000</v>
      </c>
      <c r="AC254" s="2">
        <v>514300000</v>
      </c>
      <c r="AD254" t="s">
        <v>6</v>
      </c>
    </row>
    <row r="255" spans="1:30" x14ac:dyDescent="0.3">
      <c r="A255" s="1">
        <v>21976</v>
      </c>
      <c r="B255" s="6">
        <v>2.1600000000000001E-2</v>
      </c>
      <c r="C255" s="7">
        <f t="shared" si="6"/>
        <v>4.7906285052121698</v>
      </c>
      <c r="D255" s="7"/>
      <c r="E255" s="7"/>
      <c r="F255" s="7"/>
      <c r="G255" s="7"/>
      <c r="H255" s="7"/>
      <c r="I255" s="7"/>
      <c r="J255" s="6"/>
      <c r="K255" s="7">
        <f t="shared" si="7"/>
        <v>2087.4087792697915</v>
      </c>
      <c r="L255" s="7"/>
      <c r="M255" s="7"/>
      <c r="N255" s="7"/>
      <c r="O255" s="7"/>
      <c r="P255" s="7"/>
      <c r="Q255" s="7"/>
      <c r="R255" s="7"/>
      <c r="S255" s="6">
        <v>2.1600000000000001E-2</v>
      </c>
      <c r="T255" s="6"/>
      <c r="U255" s="6"/>
      <c r="V255" s="6"/>
      <c r="W255" s="6"/>
      <c r="X255" s="6"/>
      <c r="Y255" s="6"/>
      <c r="Z255" s="6"/>
      <c r="AA255" t="s">
        <v>6</v>
      </c>
      <c r="AB255" s="2">
        <v>225300000</v>
      </c>
      <c r="AC255" s="2">
        <v>519500000</v>
      </c>
      <c r="AD255" t="s">
        <v>6</v>
      </c>
    </row>
    <row r="256" spans="1:30" x14ac:dyDescent="0.3">
      <c r="A256" s="1">
        <v>22007</v>
      </c>
      <c r="B256" s="6">
        <v>1.3000000000000001E-2</v>
      </c>
      <c r="C256" s="7">
        <f t="shared" si="6"/>
        <v>4.7291495609202077</v>
      </c>
      <c r="D256" s="7"/>
      <c r="E256" s="7"/>
      <c r="F256" s="7"/>
      <c r="G256" s="7"/>
      <c r="H256" s="7"/>
      <c r="I256" s="7"/>
      <c r="J256" s="6"/>
      <c r="K256" s="7">
        <f t="shared" si="7"/>
        <v>2114.5450934002984</v>
      </c>
      <c r="L256" s="7"/>
      <c r="M256" s="7"/>
      <c r="N256" s="7"/>
      <c r="O256" s="7"/>
      <c r="P256" s="7"/>
      <c r="Q256" s="7"/>
      <c r="R256" s="7"/>
      <c r="S256" s="6">
        <v>1.3000000000000001E-2</v>
      </c>
      <c r="T256" s="6"/>
      <c r="U256" s="6"/>
      <c r="V256" s="6"/>
      <c r="W256" s="6"/>
      <c r="X256" s="6"/>
      <c r="Y256" s="6"/>
      <c r="Z256" s="6"/>
      <c r="AA256" t="s">
        <v>6</v>
      </c>
      <c r="AB256" s="2">
        <v>223400000</v>
      </c>
      <c r="AC256" s="2">
        <v>527300000</v>
      </c>
      <c r="AD256" t="s">
        <v>6</v>
      </c>
    </row>
    <row r="257" spans="1:30" x14ac:dyDescent="0.3">
      <c r="A257" s="1">
        <v>22037</v>
      </c>
      <c r="B257" s="6">
        <v>1.1200000000000002E-2</v>
      </c>
      <c r="C257" s="7">
        <f t="shared" si="6"/>
        <v>4.6767697398340653</v>
      </c>
      <c r="D257" s="7"/>
      <c r="E257" s="7"/>
      <c r="F257" s="7"/>
      <c r="G257" s="7"/>
      <c r="H257" s="7"/>
      <c r="I257" s="7"/>
      <c r="J257" s="6"/>
      <c r="K257" s="7">
        <f t="shared" si="7"/>
        <v>2138.2279984463821</v>
      </c>
      <c r="L257" s="7"/>
      <c r="M257" s="7"/>
      <c r="N257" s="7"/>
      <c r="O257" s="7"/>
      <c r="P257" s="7"/>
      <c r="Q257" s="7"/>
      <c r="R257" s="7"/>
      <c r="S257" s="6">
        <v>1.1200000000000002E-2</v>
      </c>
      <c r="T257" s="6"/>
      <c r="U257" s="6"/>
      <c r="V257" s="6"/>
      <c r="W257" s="6"/>
      <c r="X257" s="6"/>
      <c r="Y257" s="6"/>
      <c r="Z257" s="6"/>
      <c r="AA257" t="s">
        <v>6</v>
      </c>
      <c r="AB257" s="2">
        <v>227100000</v>
      </c>
      <c r="AC257" s="2">
        <v>535700000</v>
      </c>
      <c r="AD257" t="s">
        <v>6</v>
      </c>
    </row>
    <row r="258" spans="1:30" x14ac:dyDescent="0.3">
      <c r="A258" s="1">
        <v>22068</v>
      </c>
      <c r="B258" s="6">
        <v>2.2200000000000001E-2</v>
      </c>
      <c r="C258" s="7">
        <f t="shared" si="6"/>
        <v>4.5752002933223102</v>
      </c>
      <c r="D258" s="7"/>
      <c r="E258" s="7"/>
      <c r="F258" s="7"/>
      <c r="G258" s="7"/>
      <c r="H258" s="7"/>
      <c r="I258" s="7"/>
      <c r="J258" s="6"/>
      <c r="K258" s="7">
        <f t="shared" si="7"/>
        <v>2185.6966600118917</v>
      </c>
      <c r="L258" s="7"/>
      <c r="M258" s="7"/>
      <c r="N258" s="7"/>
      <c r="O258" s="7"/>
      <c r="P258" s="7"/>
      <c r="Q258" s="7"/>
      <c r="R258" s="7"/>
      <c r="S258" s="6">
        <v>2.2200000000000001E-2</v>
      </c>
      <c r="T258" s="6"/>
      <c r="U258" s="6"/>
      <c r="V258" s="6"/>
      <c r="W258" s="6"/>
      <c r="X258" s="6"/>
      <c r="Y258" s="6"/>
      <c r="Z258" s="6"/>
      <c r="AA258" t="s">
        <v>6</v>
      </c>
      <c r="AB258" s="2">
        <v>227800000</v>
      </c>
      <c r="AC258" s="2">
        <v>549800000</v>
      </c>
      <c r="AD258" t="s">
        <v>6</v>
      </c>
    </row>
    <row r="259" spans="1:30" x14ac:dyDescent="0.3">
      <c r="A259" s="1">
        <v>22098</v>
      </c>
      <c r="B259" s="6">
        <v>1.55E-2</v>
      </c>
      <c r="C259" s="7">
        <f t="shared" si="6"/>
        <v>4.5053671032223628</v>
      </c>
      <c r="D259" s="7"/>
      <c r="E259" s="7"/>
      <c r="F259" s="7"/>
      <c r="G259" s="7"/>
      <c r="H259" s="7"/>
      <c r="I259" s="7"/>
      <c r="J259" s="6"/>
      <c r="K259" s="7">
        <f t="shared" si="7"/>
        <v>2219.5749582420763</v>
      </c>
      <c r="L259" s="7"/>
      <c r="M259" s="7"/>
      <c r="N259" s="7"/>
      <c r="O259" s="7"/>
      <c r="P259" s="7"/>
      <c r="Q259" s="7"/>
      <c r="R259" s="7"/>
      <c r="S259" s="6">
        <v>1.55E-2</v>
      </c>
      <c r="T259" s="6"/>
      <c r="U259" s="6"/>
      <c r="V259" s="6"/>
      <c r="W259" s="6"/>
      <c r="X259" s="6"/>
      <c r="Y259" s="6"/>
      <c r="Z259" s="6"/>
      <c r="AA259" t="s">
        <v>6</v>
      </c>
      <c r="AB259" s="2">
        <v>230700000</v>
      </c>
      <c r="AC259" s="2">
        <v>556700000</v>
      </c>
      <c r="AD259" t="s">
        <v>6</v>
      </c>
    </row>
    <row r="260" spans="1:30" x14ac:dyDescent="0.3">
      <c r="A260" s="1">
        <v>22129</v>
      </c>
      <c r="B260" s="6">
        <v>1.83E-2</v>
      </c>
      <c r="C260" s="7">
        <f t="shared" si="6"/>
        <v>4.4244005727411988</v>
      </c>
      <c r="D260" s="7"/>
      <c r="E260" s="7"/>
      <c r="F260" s="7"/>
      <c r="G260" s="7"/>
      <c r="H260" s="7"/>
      <c r="I260" s="7"/>
      <c r="J260" s="6"/>
      <c r="K260" s="7">
        <f t="shared" si="7"/>
        <v>2260.1931799779063</v>
      </c>
      <c r="L260" s="7"/>
      <c r="M260" s="7"/>
      <c r="N260" s="7"/>
      <c r="O260" s="7"/>
      <c r="P260" s="7"/>
      <c r="Q260" s="7"/>
      <c r="R260" s="7"/>
      <c r="S260" s="6">
        <v>1.83E-2</v>
      </c>
      <c r="T260" s="6"/>
      <c r="U260" s="6"/>
      <c r="V260" s="6"/>
      <c r="W260" s="6"/>
      <c r="X260" s="6"/>
      <c r="Y260" s="6"/>
      <c r="Z260" s="6"/>
      <c r="AA260" t="s">
        <v>6</v>
      </c>
      <c r="AB260" s="2">
        <v>238500000</v>
      </c>
      <c r="AC260" s="2">
        <v>572200000</v>
      </c>
      <c r="AD260" t="s">
        <v>6</v>
      </c>
    </row>
    <row r="261" spans="1:30" x14ac:dyDescent="0.3">
      <c r="A261" s="1">
        <v>22160</v>
      </c>
      <c r="B261" s="6">
        <v>2.4E-2</v>
      </c>
      <c r="C261" s="7">
        <f t="shared" si="6"/>
        <v>4.3207036843175768</v>
      </c>
      <c r="D261" s="7"/>
      <c r="E261" s="7"/>
      <c r="F261" s="7"/>
      <c r="G261" s="7"/>
      <c r="H261" s="7"/>
      <c r="I261" s="7"/>
      <c r="J261" s="6"/>
      <c r="K261" s="7">
        <f t="shared" si="7"/>
        <v>2314.4378162973762</v>
      </c>
      <c r="L261" s="7"/>
      <c r="M261" s="7"/>
      <c r="N261" s="7"/>
      <c r="O261" s="7"/>
      <c r="P261" s="7"/>
      <c r="Q261" s="7"/>
      <c r="R261" s="7"/>
      <c r="S261" s="6">
        <v>2.4E-2</v>
      </c>
      <c r="T261" s="6"/>
      <c r="U261" s="6"/>
      <c r="V261" s="6"/>
      <c r="W261" s="6"/>
      <c r="X261" s="6"/>
      <c r="Y261" s="6"/>
      <c r="Z261" s="6"/>
      <c r="AA261" t="s">
        <v>6</v>
      </c>
      <c r="AB261" s="2">
        <v>251300000</v>
      </c>
      <c r="AC261" s="2">
        <v>602000000</v>
      </c>
      <c r="AD261" t="s">
        <v>6</v>
      </c>
    </row>
    <row r="262" spans="1:30" x14ac:dyDescent="0.3">
      <c r="A262" s="1">
        <v>22190</v>
      </c>
      <c r="B262" s="6">
        <v>2.7900000000000001E-2</v>
      </c>
      <c r="C262" s="7">
        <f t="shared" si="6"/>
        <v>4.2034280419472481</v>
      </c>
      <c r="D262" s="7"/>
      <c r="E262" s="7"/>
      <c r="F262" s="7"/>
      <c r="G262" s="7"/>
      <c r="H262" s="7"/>
      <c r="I262" s="7"/>
      <c r="J262" s="6"/>
      <c r="K262" s="7">
        <f t="shared" si="7"/>
        <v>2379.010631372073</v>
      </c>
      <c r="L262" s="7"/>
      <c r="M262" s="7"/>
      <c r="N262" s="7"/>
      <c r="O262" s="7"/>
      <c r="P262" s="7"/>
      <c r="Q262" s="7"/>
      <c r="R262" s="7"/>
      <c r="S262" s="6">
        <v>2.7900000000000001E-2</v>
      </c>
      <c r="T262" s="6"/>
      <c r="U262" s="6"/>
      <c r="V262" s="6"/>
      <c r="W262" s="6"/>
      <c r="X262" s="6"/>
      <c r="Y262" s="6"/>
      <c r="Z262" s="6"/>
      <c r="AA262" t="s">
        <v>6</v>
      </c>
      <c r="AB262" s="2">
        <v>262800000</v>
      </c>
      <c r="AC262" s="2">
        <v>623900000</v>
      </c>
      <c r="AD262" t="s">
        <v>6</v>
      </c>
    </row>
    <row r="263" spans="1:30" x14ac:dyDescent="0.3">
      <c r="A263" s="1">
        <v>22221</v>
      </c>
      <c r="B263" s="6">
        <v>4.8499999999999995E-2</v>
      </c>
      <c r="C263" s="7">
        <f t="shared" si="6"/>
        <v>4.0089919331876471</v>
      </c>
      <c r="D263" s="7"/>
      <c r="E263" s="7"/>
      <c r="F263" s="7"/>
      <c r="G263" s="7"/>
      <c r="H263" s="7"/>
      <c r="I263" s="7"/>
      <c r="J263" s="6"/>
      <c r="K263" s="7">
        <f t="shared" si="7"/>
        <v>2494.3926469936187</v>
      </c>
      <c r="L263" s="7"/>
      <c r="M263" s="7"/>
      <c r="N263" s="7"/>
      <c r="O263" s="7"/>
      <c r="P263" s="7"/>
      <c r="Q263" s="7"/>
      <c r="R263" s="7"/>
      <c r="S263" s="6">
        <v>4.8499999999999995E-2</v>
      </c>
      <c r="T263" s="6"/>
      <c r="U263" s="6"/>
      <c r="V263" s="6"/>
      <c r="W263" s="6"/>
      <c r="X263" s="6"/>
      <c r="Y263" s="6"/>
      <c r="Z263" s="6"/>
      <c r="AA263" t="s">
        <v>6</v>
      </c>
      <c r="AB263" s="2">
        <v>278600000</v>
      </c>
      <c r="AC263" s="2">
        <v>648100000</v>
      </c>
      <c r="AD263" t="s">
        <v>6</v>
      </c>
    </row>
    <row r="264" spans="1:30" x14ac:dyDescent="0.3">
      <c r="A264" s="1">
        <v>22251</v>
      </c>
      <c r="B264" s="6">
        <v>1.6299999999999999E-2</v>
      </c>
      <c r="C264" s="7">
        <f t="shared" si="6"/>
        <v>3.9446934302741781</v>
      </c>
      <c r="D264" s="7"/>
      <c r="E264" s="7"/>
      <c r="F264" s="7"/>
      <c r="G264" s="7"/>
      <c r="H264" s="7"/>
      <c r="I264" s="7"/>
      <c r="J264" s="6"/>
      <c r="K264" s="7">
        <f t="shared" si="7"/>
        <v>2535.0512471396146</v>
      </c>
      <c r="L264" s="7"/>
      <c r="M264" s="7"/>
      <c r="N264" s="7"/>
      <c r="O264" s="7"/>
      <c r="P264" s="7"/>
      <c r="Q264" s="7"/>
      <c r="R264" s="7"/>
      <c r="S264" s="6">
        <v>1.6299999999999999E-2</v>
      </c>
      <c r="T264" s="6"/>
      <c r="U264" s="6"/>
      <c r="V264" s="6"/>
      <c r="W264" s="6"/>
      <c r="X264" s="6"/>
      <c r="Y264" s="6"/>
      <c r="Z264" s="6"/>
      <c r="AA264" t="s">
        <v>6</v>
      </c>
      <c r="AB264" s="2">
        <v>301500000</v>
      </c>
      <c r="AC264" s="2">
        <v>692000000</v>
      </c>
      <c r="AD264" t="s">
        <v>6</v>
      </c>
    </row>
    <row r="265" spans="1:30" x14ac:dyDescent="0.3">
      <c r="A265" s="1">
        <v>22282</v>
      </c>
      <c r="B265" s="6">
        <v>3.61E-2</v>
      </c>
      <c r="C265" s="7">
        <f t="shared" si="6"/>
        <v>3.8072516458586798</v>
      </c>
      <c r="D265" s="7"/>
      <c r="E265" s="7"/>
      <c r="F265" s="7"/>
      <c r="G265" s="7"/>
      <c r="H265" s="7"/>
      <c r="I265" s="7"/>
      <c r="J265" s="6"/>
      <c r="K265" s="7">
        <f t="shared" si="7"/>
        <v>2626.5665971613548</v>
      </c>
      <c r="L265" s="7"/>
      <c r="M265" s="7"/>
      <c r="N265" s="7"/>
      <c r="O265" s="7"/>
      <c r="P265" s="7"/>
      <c r="Q265" s="7"/>
      <c r="R265" s="7"/>
      <c r="S265" s="6">
        <v>3.61E-2</v>
      </c>
      <c r="T265" s="6"/>
      <c r="U265" s="6"/>
      <c r="V265" s="6"/>
      <c r="W265" s="6"/>
      <c r="X265" s="6"/>
      <c r="Y265" s="6"/>
      <c r="Z265" s="6"/>
      <c r="AA265" t="s">
        <v>6</v>
      </c>
      <c r="AB265" s="2">
        <v>306900000</v>
      </c>
      <c r="AC265" s="2">
        <v>691000000</v>
      </c>
      <c r="AD265" t="s">
        <v>6</v>
      </c>
    </row>
    <row r="266" spans="1:30" x14ac:dyDescent="0.3">
      <c r="A266" s="1">
        <v>22313</v>
      </c>
      <c r="B266" s="6">
        <v>1.55E-2</v>
      </c>
      <c r="C266" s="7">
        <f t="shared" si="6"/>
        <v>3.7491399762271582</v>
      </c>
      <c r="D266" s="7"/>
      <c r="E266" s="7"/>
      <c r="F266" s="7"/>
      <c r="G266" s="7"/>
      <c r="H266" s="7"/>
      <c r="I266" s="7"/>
      <c r="J266" s="6"/>
      <c r="K266" s="7">
        <f t="shared" si="7"/>
        <v>2667.2783794173561</v>
      </c>
      <c r="L266" s="7"/>
      <c r="M266" s="7"/>
      <c r="N266" s="7"/>
      <c r="O266" s="7"/>
      <c r="P266" s="7"/>
      <c r="Q266" s="7"/>
      <c r="R266" s="7"/>
      <c r="S266" s="6">
        <v>1.55E-2</v>
      </c>
      <c r="T266" s="6"/>
      <c r="U266" s="6"/>
      <c r="V266" s="6"/>
      <c r="W266" s="6"/>
      <c r="X266" s="6"/>
      <c r="Y266" s="6"/>
      <c r="Z266" s="6"/>
      <c r="AA266" t="s">
        <v>6</v>
      </c>
      <c r="AB266" s="2">
        <v>312400000</v>
      </c>
      <c r="AC266" s="2">
        <v>720000000</v>
      </c>
      <c r="AD266" t="s">
        <v>6</v>
      </c>
    </row>
    <row r="267" spans="1:30" x14ac:dyDescent="0.3">
      <c r="A267" s="1">
        <v>22341</v>
      </c>
      <c r="B267" s="6">
        <v>4.8300000000000003E-2</v>
      </c>
      <c r="C267" s="7">
        <f t="shared" si="6"/>
        <v>3.5763998628514342</v>
      </c>
      <c r="D267" s="7"/>
      <c r="E267" s="7"/>
      <c r="F267" s="7"/>
      <c r="G267" s="7"/>
      <c r="H267" s="7"/>
      <c r="I267" s="7"/>
      <c r="J267" s="6"/>
      <c r="K267" s="7">
        <f t="shared" si="7"/>
        <v>2796.1079251432143</v>
      </c>
      <c r="L267" s="7"/>
      <c r="M267" s="7"/>
      <c r="N267" s="7"/>
      <c r="O267" s="7"/>
      <c r="P267" s="7"/>
      <c r="Q267" s="7"/>
      <c r="R267" s="7"/>
      <c r="S267" s="6">
        <v>4.8300000000000003E-2</v>
      </c>
      <c r="T267" s="6"/>
      <c r="U267" s="6"/>
      <c r="V267" s="6"/>
      <c r="W267" s="6"/>
      <c r="X267" s="6"/>
      <c r="Y267" s="6"/>
      <c r="Z267" s="6"/>
      <c r="AA267" t="s">
        <v>6</v>
      </c>
      <c r="AB267" s="2">
        <v>319200000</v>
      </c>
      <c r="AC267" s="2">
        <v>746000000</v>
      </c>
      <c r="AD267" t="s">
        <v>6</v>
      </c>
    </row>
    <row r="268" spans="1:30" x14ac:dyDescent="0.3">
      <c r="A268" s="1">
        <v>22372</v>
      </c>
      <c r="B268" s="6">
        <v>3.1600000000000003E-2</v>
      </c>
      <c r="C268" s="7">
        <f t="shared" si="6"/>
        <v>3.4668474824073612</v>
      </c>
      <c r="D268" s="7"/>
      <c r="E268" s="7"/>
      <c r="F268" s="7"/>
      <c r="G268" s="7"/>
      <c r="H268" s="7"/>
      <c r="I268" s="7"/>
      <c r="J268" s="6"/>
      <c r="K268" s="7">
        <f t="shared" si="7"/>
        <v>2884.4649355777401</v>
      </c>
      <c r="L268" s="7"/>
      <c r="M268" s="7"/>
      <c r="N268" s="7"/>
      <c r="O268" s="7"/>
      <c r="P268" s="7"/>
      <c r="Q268" s="7"/>
      <c r="R268" s="7"/>
      <c r="S268" s="6">
        <v>3.1600000000000003E-2</v>
      </c>
      <c r="T268" s="6"/>
      <c r="U268" s="6"/>
      <c r="V268" s="6"/>
      <c r="W268" s="6"/>
      <c r="X268" s="6"/>
      <c r="Y268" s="6"/>
      <c r="Z268" s="6"/>
      <c r="AA268" t="s">
        <v>6</v>
      </c>
      <c r="AB268" s="2">
        <v>316400000</v>
      </c>
      <c r="AC268" s="2">
        <v>758000000</v>
      </c>
      <c r="AD268" t="s">
        <v>6</v>
      </c>
    </row>
    <row r="269" spans="1:30" x14ac:dyDescent="0.3">
      <c r="A269" s="1">
        <v>22402</v>
      </c>
      <c r="B269" s="6">
        <v>1.5300000000000001E-2</v>
      </c>
      <c r="C269" s="7">
        <f t="shared" si="6"/>
        <v>3.4146040405863891</v>
      </c>
      <c r="D269" s="7"/>
      <c r="E269" s="7"/>
      <c r="F269" s="7"/>
      <c r="G269" s="7"/>
      <c r="H269" s="7"/>
      <c r="I269" s="7"/>
      <c r="J269" s="6"/>
      <c r="K269" s="7">
        <f t="shared" si="7"/>
        <v>2928.5972490920799</v>
      </c>
      <c r="L269" s="7"/>
      <c r="M269" s="7"/>
      <c r="N269" s="7"/>
      <c r="O269" s="7"/>
      <c r="P269" s="7"/>
      <c r="Q269" s="7"/>
      <c r="R269" s="7"/>
      <c r="S269" s="6">
        <v>1.5300000000000001E-2</v>
      </c>
      <c r="T269" s="6"/>
      <c r="U269" s="6"/>
      <c r="V269" s="6"/>
      <c r="W269" s="6"/>
      <c r="X269" s="6"/>
      <c r="Y269" s="6"/>
      <c r="Z269" s="6"/>
      <c r="AA269" t="s">
        <v>6</v>
      </c>
      <c r="AB269" s="2">
        <v>318100000</v>
      </c>
      <c r="AC269" s="2">
        <v>761000000</v>
      </c>
      <c r="AD269" t="s">
        <v>6</v>
      </c>
    </row>
    <row r="270" spans="1:30" x14ac:dyDescent="0.3">
      <c r="A270" s="1">
        <v>22433</v>
      </c>
      <c r="B270" s="6">
        <v>1.9699999999999999E-2</v>
      </c>
      <c r="C270" s="7">
        <f t="shared" si="6"/>
        <v>3.348635913098351</v>
      </c>
      <c r="D270" s="7"/>
      <c r="E270" s="7"/>
      <c r="F270" s="7"/>
      <c r="G270" s="7"/>
      <c r="H270" s="7"/>
      <c r="I270" s="7"/>
      <c r="J270" s="6"/>
      <c r="K270" s="7">
        <f t="shared" si="7"/>
        <v>2986.2906148991942</v>
      </c>
      <c r="L270" s="7"/>
      <c r="M270" s="7"/>
      <c r="N270" s="7"/>
      <c r="O270" s="7"/>
      <c r="P270" s="7"/>
      <c r="Q270" s="7"/>
      <c r="R270" s="7"/>
      <c r="S270" s="6">
        <v>1.9699999999999999E-2</v>
      </c>
      <c r="T270" s="6"/>
      <c r="U270" s="6"/>
      <c r="V270" s="6"/>
      <c r="W270" s="6"/>
      <c r="X270" s="6"/>
      <c r="Y270" s="6"/>
      <c r="Z270" s="6"/>
      <c r="AA270" t="s">
        <v>6</v>
      </c>
      <c r="AB270" s="2">
        <v>321200000</v>
      </c>
      <c r="AC270" s="2">
        <v>778000000</v>
      </c>
      <c r="AD270" t="s">
        <v>6</v>
      </c>
    </row>
    <row r="271" spans="1:30" x14ac:dyDescent="0.3">
      <c r="A271" s="1">
        <v>22463</v>
      </c>
      <c r="B271" s="6">
        <v>3.4099999999999998E-2</v>
      </c>
      <c r="C271" s="7">
        <f t="shared" si="6"/>
        <v>3.2382128547513309</v>
      </c>
      <c r="D271" s="7"/>
      <c r="E271" s="7"/>
      <c r="F271" s="7"/>
      <c r="G271" s="7"/>
      <c r="H271" s="7"/>
      <c r="I271" s="7"/>
      <c r="J271" s="6"/>
      <c r="K271" s="7">
        <f t="shared" si="7"/>
        <v>3088.1231248672566</v>
      </c>
      <c r="L271" s="7"/>
      <c r="M271" s="7"/>
      <c r="N271" s="7"/>
      <c r="O271" s="7"/>
      <c r="P271" s="7"/>
      <c r="Q271" s="7"/>
      <c r="R271" s="7"/>
      <c r="S271" s="6">
        <v>3.4099999999999998E-2</v>
      </c>
      <c r="T271" s="6"/>
      <c r="U271" s="6"/>
      <c r="V271" s="6"/>
      <c r="W271" s="6"/>
      <c r="X271" s="6"/>
      <c r="Y271" s="6"/>
      <c r="Z271" s="6"/>
      <c r="AA271" t="s">
        <v>6</v>
      </c>
      <c r="AB271" s="2">
        <v>319900000</v>
      </c>
      <c r="AC271" s="2">
        <v>799000000</v>
      </c>
      <c r="AD271" t="s">
        <v>6</v>
      </c>
    </row>
    <row r="272" spans="1:30" x14ac:dyDescent="0.3">
      <c r="A272" s="1">
        <v>22494</v>
      </c>
      <c r="B272" s="6">
        <v>1.1000000000000001E-2</v>
      </c>
      <c r="C272" s="7">
        <f t="shared" si="6"/>
        <v>3.2029800739380132</v>
      </c>
      <c r="D272" s="7"/>
      <c r="E272" s="7"/>
      <c r="F272" s="7"/>
      <c r="G272" s="7"/>
      <c r="H272" s="7"/>
      <c r="I272" s="7"/>
      <c r="J272" s="6"/>
      <c r="K272" s="7">
        <f t="shared" si="7"/>
        <v>3122.0924792407959</v>
      </c>
      <c r="L272" s="7"/>
      <c r="M272" s="7"/>
      <c r="N272" s="7"/>
      <c r="O272" s="7"/>
      <c r="P272" s="7"/>
      <c r="Q272" s="7"/>
      <c r="R272" s="7"/>
      <c r="S272" s="6">
        <v>1.1000000000000001E-2</v>
      </c>
      <c r="T272" s="6"/>
      <c r="U272" s="6"/>
      <c r="V272" s="6"/>
      <c r="W272" s="6"/>
      <c r="X272" s="6"/>
      <c r="Y272" s="6"/>
      <c r="Z272" s="6"/>
      <c r="AA272" t="s">
        <v>6</v>
      </c>
      <c r="AB272" s="2">
        <v>350300000</v>
      </c>
      <c r="AC272" s="2">
        <v>841000000</v>
      </c>
      <c r="AD272" t="s">
        <v>6</v>
      </c>
    </row>
    <row r="273" spans="1:30" x14ac:dyDescent="0.3">
      <c r="A273" s="1">
        <v>22525</v>
      </c>
      <c r="B273" s="6">
        <v>4.8899999999999999E-2</v>
      </c>
      <c r="C273" s="7">
        <f t="shared" si="6"/>
        <v>3.053656281759952</v>
      </c>
      <c r="D273" s="7"/>
      <c r="E273" s="7"/>
      <c r="F273" s="7"/>
      <c r="G273" s="7"/>
      <c r="H273" s="7"/>
      <c r="I273" s="7"/>
      <c r="J273" s="6"/>
      <c r="K273" s="7">
        <f t="shared" si="7"/>
        <v>3274.7628014756706</v>
      </c>
      <c r="L273" s="7"/>
      <c r="M273" s="7"/>
      <c r="N273" s="7"/>
      <c r="O273" s="7"/>
      <c r="P273" s="7"/>
      <c r="Q273" s="7"/>
      <c r="R273" s="7"/>
      <c r="S273" s="6">
        <v>4.8899999999999999E-2</v>
      </c>
      <c r="T273" s="6"/>
      <c r="U273" s="6"/>
      <c r="V273" s="6"/>
      <c r="W273" s="6"/>
      <c r="X273" s="6"/>
      <c r="Y273" s="6"/>
      <c r="Z273" s="6"/>
      <c r="AA273" t="s">
        <v>6</v>
      </c>
      <c r="AB273" s="2">
        <v>389100000</v>
      </c>
      <c r="AC273" s="2">
        <v>861000000</v>
      </c>
      <c r="AD273" t="s">
        <v>6</v>
      </c>
    </row>
    <row r="274" spans="1:30" x14ac:dyDescent="0.3">
      <c r="A274" s="1">
        <v>22555</v>
      </c>
      <c r="B274" s="6">
        <v>3.73E-2</v>
      </c>
      <c r="C274" s="7">
        <f t="shared" si="6"/>
        <v>2.9438506524245169</v>
      </c>
      <c r="D274" s="7"/>
      <c r="E274" s="7"/>
      <c r="F274" s="7"/>
      <c r="G274" s="7"/>
      <c r="H274" s="7"/>
      <c r="I274" s="7"/>
      <c r="J274" s="6"/>
      <c r="K274" s="7">
        <f t="shared" si="7"/>
        <v>3396.9114539707134</v>
      </c>
      <c r="L274" s="7"/>
      <c r="M274" s="7"/>
      <c r="N274" s="7"/>
      <c r="O274" s="7"/>
      <c r="P274" s="7"/>
      <c r="Q274" s="7"/>
      <c r="R274" s="7"/>
      <c r="S274" s="6">
        <v>3.73E-2</v>
      </c>
      <c r="T274" s="6"/>
      <c r="U274" s="6"/>
      <c r="V274" s="6"/>
      <c r="W274" s="6"/>
      <c r="X274" s="6"/>
      <c r="Y274" s="6"/>
      <c r="Z274" s="6"/>
      <c r="AA274" t="s">
        <v>6</v>
      </c>
      <c r="AB274" s="2">
        <v>392900000</v>
      </c>
      <c r="AC274" s="2">
        <v>910000000</v>
      </c>
      <c r="AD274" t="s">
        <v>6</v>
      </c>
    </row>
    <row r="275" spans="1:30" x14ac:dyDescent="0.3">
      <c r="A275" s="1">
        <v>22586</v>
      </c>
      <c r="B275" s="6">
        <v>4.8000000000000001E-2</v>
      </c>
      <c r="C275" s="7">
        <f t="shared" si="6"/>
        <v>2.8090177981149975</v>
      </c>
      <c r="D275" s="7"/>
      <c r="E275" s="7"/>
      <c r="F275" s="7"/>
      <c r="G275" s="7"/>
      <c r="H275" s="7"/>
      <c r="I275" s="7"/>
      <c r="J275" s="6"/>
      <c r="K275" s="7">
        <f t="shared" si="7"/>
        <v>3559.9632037613078</v>
      </c>
      <c r="L275" s="7"/>
      <c r="M275" s="7"/>
      <c r="N275" s="7"/>
      <c r="O275" s="7"/>
      <c r="P275" s="7"/>
      <c r="Q275" s="7"/>
      <c r="R275" s="7"/>
      <c r="S275" s="6">
        <v>4.8000000000000001E-2</v>
      </c>
      <c r="T275" s="6"/>
      <c r="U275" s="6"/>
      <c r="V275" s="6"/>
      <c r="W275" s="6"/>
      <c r="X275" s="6"/>
      <c r="Y275" s="6"/>
      <c r="Z275" s="6"/>
      <c r="AA275" t="s">
        <v>6</v>
      </c>
      <c r="AB275" s="2">
        <v>411200000</v>
      </c>
      <c r="AC275" s="2">
        <v>950000000</v>
      </c>
      <c r="AD275" t="s">
        <v>6</v>
      </c>
    </row>
    <row r="276" spans="1:30" x14ac:dyDescent="0.3">
      <c r="A276" s="1">
        <v>22616</v>
      </c>
      <c r="B276" s="6">
        <v>2.1899999999999999E-2</v>
      </c>
      <c r="C276" s="7">
        <f t="shared" si="6"/>
        <v>2.7488186692582413</v>
      </c>
      <c r="D276" s="7"/>
      <c r="E276" s="7"/>
      <c r="F276" s="7"/>
      <c r="G276" s="7"/>
      <c r="H276" s="7"/>
      <c r="I276" s="7"/>
      <c r="J276" s="6"/>
      <c r="K276" s="7">
        <f t="shared" si="7"/>
        <v>3637.9263979236807</v>
      </c>
      <c r="L276" s="7"/>
      <c r="M276" s="7"/>
      <c r="N276" s="7"/>
      <c r="O276" s="7"/>
      <c r="P276" s="7"/>
      <c r="Q276" s="7"/>
      <c r="R276" s="7"/>
      <c r="S276" s="6">
        <v>2.1899999999999999E-2</v>
      </c>
      <c r="T276" s="6"/>
      <c r="U276" s="6"/>
      <c r="V276" s="6"/>
      <c r="W276" s="6"/>
      <c r="X276" s="6"/>
      <c r="Y276" s="6"/>
      <c r="Z276" s="6"/>
      <c r="AA276" t="s">
        <v>6</v>
      </c>
      <c r="AB276" s="2">
        <v>454100000</v>
      </c>
      <c r="AC276" s="2">
        <v>1042000000</v>
      </c>
      <c r="AD276" t="s">
        <v>6</v>
      </c>
    </row>
    <row r="277" spans="1:30" x14ac:dyDescent="0.3">
      <c r="A277" s="1">
        <v>22647</v>
      </c>
      <c r="B277" s="6">
        <v>5.1299999999999998E-2</v>
      </c>
      <c r="C277" s="7">
        <f t="shared" si="6"/>
        <v>2.6146853127159151</v>
      </c>
      <c r="D277" s="7"/>
      <c r="E277" s="7"/>
      <c r="F277" s="7"/>
      <c r="G277" s="7"/>
      <c r="H277" s="7"/>
      <c r="I277" s="7"/>
      <c r="J277" s="6"/>
      <c r="K277" s="7">
        <f t="shared" si="7"/>
        <v>3824.5520221371653</v>
      </c>
      <c r="L277" s="7"/>
      <c r="M277" s="7"/>
      <c r="N277" s="7"/>
      <c r="O277" s="7"/>
      <c r="P277" s="7"/>
      <c r="Q277" s="7"/>
      <c r="R277" s="7"/>
      <c r="S277" s="6">
        <v>5.1299999999999998E-2</v>
      </c>
      <c r="T277" s="6"/>
      <c r="U277" s="6"/>
      <c r="V277" s="6"/>
      <c r="W277" s="6"/>
      <c r="X277" s="6"/>
      <c r="Y277" s="6"/>
      <c r="Z277" s="6"/>
      <c r="AA277" t="s">
        <v>6</v>
      </c>
      <c r="AB277" s="2">
        <v>442500000</v>
      </c>
      <c r="AC277" s="2">
        <v>1047000000</v>
      </c>
      <c r="AD277" t="s">
        <v>6</v>
      </c>
    </row>
    <row r="278" spans="1:30" x14ac:dyDescent="0.3">
      <c r="A278" s="1">
        <v>22678</v>
      </c>
      <c r="B278" s="6">
        <v>3.1899999999999998E-2</v>
      </c>
      <c r="C278" s="7">
        <f t="shared" si="6"/>
        <v>2.5338553277603597</v>
      </c>
      <c r="D278" s="7"/>
      <c r="E278" s="7"/>
      <c r="F278" s="7"/>
      <c r="G278" s="7"/>
      <c r="H278" s="7"/>
      <c r="I278" s="7"/>
      <c r="J278" s="6"/>
      <c r="K278" s="7">
        <f t="shared" si="7"/>
        <v>3946.5552316433409</v>
      </c>
      <c r="L278" s="7"/>
      <c r="M278" s="7"/>
      <c r="N278" s="7"/>
      <c r="O278" s="7"/>
      <c r="P278" s="7"/>
      <c r="Q278" s="7"/>
      <c r="R278" s="7"/>
      <c r="S278" s="6">
        <v>3.1899999999999998E-2</v>
      </c>
      <c r="T278" s="6"/>
      <c r="U278" s="6"/>
      <c r="V278" s="6"/>
      <c r="W278" s="6"/>
      <c r="X278" s="6"/>
      <c r="Y278" s="6"/>
      <c r="Z278" s="6"/>
      <c r="AA278" t="s">
        <v>6</v>
      </c>
      <c r="AB278" s="2">
        <v>439300000</v>
      </c>
      <c r="AC278" s="2">
        <v>1068000000</v>
      </c>
      <c r="AD278" t="s">
        <v>6</v>
      </c>
    </row>
    <row r="279" spans="1:30" x14ac:dyDescent="0.3">
      <c r="A279" s="1">
        <v>22706</v>
      </c>
      <c r="B279" s="6">
        <v>3.27E-2</v>
      </c>
      <c r="C279" s="7">
        <f t="shared" si="6"/>
        <v>2.4536218918953812</v>
      </c>
      <c r="D279" s="7"/>
      <c r="E279" s="7"/>
      <c r="F279" s="7"/>
      <c r="G279" s="7"/>
      <c r="H279" s="7"/>
      <c r="I279" s="7"/>
      <c r="J279" s="6"/>
      <c r="K279" s="7">
        <f t="shared" si="7"/>
        <v>4075.6075877180779</v>
      </c>
      <c r="L279" s="7"/>
      <c r="M279" s="7"/>
      <c r="N279" s="7"/>
      <c r="O279" s="7"/>
      <c r="P279" s="7"/>
      <c r="Q279" s="7"/>
      <c r="R279" s="7"/>
      <c r="S279" s="6">
        <v>3.27E-2</v>
      </c>
      <c r="T279" s="6"/>
      <c r="U279" s="6"/>
      <c r="V279" s="6"/>
      <c r="W279" s="6"/>
      <c r="X279" s="6"/>
      <c r="Y279" s="6"/>
      <c r="Z279" s="6"/>
      <c r="AA279" t="s">
        <v>6</v>
      </c>
      <c r="AB279" s="2">
        <v>452800000</v>
      </c>
      <c r="AC279" s="2">
        <v>1073000000</v>
      </c>
      <c r="AD279" t="s">
        <v>6</v>
      </c>
    </row>
    <row r="280" spans="1:30" x14ac:dyDescent="0.3">
      <c r="A280" s="1">
        <v>22737</v>
      </c>
      <c r="B280" s="6">
        <v>2.9100000000000001E-2</v>
      </c>
      <c r="C280" s="7">
        <f t="shared" si="6"/>
        <v>2.384240493533555</v>
      </c>
      <c r="D280" s="7"/>
      <c r="E280" s="7"/>
      <c r="F280" s="7"/>
      <c r="G280" s="7"/>
      <c r="H280" s="7"/>
      <c r="I280" s="7"/>
      <c r="J280" s="6"/>
      <c r="K280" s="7">
        <f t="shared" si="7"/>
        <v>4194.2077685206732</v>
      </c>
      <c r="L280" s="7"/>
      <c r="M280" s="7"/>
      <c r="N280" s="7"/>
      <c r="O280" s="7"/>
      <c r="P280" s="7"/>
      <c r="Q280" s="7"/>
      <c r="R280" s="7"/>
      <c r="S280" s="6">
        <v>2.9100000000000001E-2</v>
      </c>
      <c r="T280" s="6"/>
      <c r="U280" s="6"/>
      <c r="V280" s="6"/>
      <c r="W280" s="6"/>
      <c r="X280" s="6"/>
      <c r="Y280" s="6"/>
      <c r="Z280" s="6"/>
      <c r="AA280" t="s">
        <v>6</v>
      </c>
      <c r="AB280" s="2">
        <v>461800000</v>
      </c>
      <c r="AC280" s="2">
        <v>1105000000</v>
      </c>
      <c r="AD280" t="s">
        <v>6</v>
      </c>
    </row>
    <row r="281" spans="1:30" x14ac:dyDescent="0.3">
      <c r="A281" s="1">
        <v>22767</v>
      </c>
      <c r="B281" s="6">
        <v>3.8800000000000001E-2</v>
      </c>
      <c r="C281" s="7">
        <f t="shared" si="6"/>
        <v>2.2951872290465491</v>
      </c>
      <c r="D281" s="7"/>
      <c r="E281" s="7"/>
      <c r="F281" s="7"/>
      <c r="G281" s="7"/>
      <c r="H281" s="7"/>
      <c r="I281" s="7"/>
      <c r="J281" s="6"/>
      <c r="K281" s="7">
        <f t="shared" si="7"/>
        <v>4356.9430299392752</v>
      </c>
      <c r="L281" s="7"/>
      <c r="M281" s="7"/>
      <c r="N281" s="7"/>
      <c r="O281" s="7"/>
      <c r="P281" s="7"/>
      <c r="Q281" s="7"/>
      <c r="R281" s="7"/>
      <c r="S281" s="6">
        <v>3.8800000000000001E-2</v>
      </c>
      <c r="T281" s="6"/>
      <c r="U281" s="6"/>
      <c r="V281" s="6"/>
      <c r="W281" s="6"/>
      <c r="X281" s="6"/>
      <c r="Y281" s="6"/>
      <c r="Z281" s="6"/>
      <c r="AA281" t="s">
        <v>6</v>
      </c>
      <c r="AB281" s="2">
        <v>477000000</v>
      </c>
      <c r="AC281" s="2">
        <v>1134000000</v>
      </c>
      <c r="AD281" t="s">
        <v>6</v>
      </c>
    </row>
    <row r="282" spans="1:30" x14ac:dyDescent="0.3">
      <c r="A282" s="1">
        <v>22798</v>
      </c>
      <c r="B282" s="6">
        <v>4.2800000000000005E-2</v>
      </c>
      <c r="C282" s="7">
        <f t="shared" si="6"/>
        <v>2.2009850681305609</v>
      </c>
      <c r="D282" s="7"/>
      <c r="E282" s="7"/>
      <c r="F282" s="7"/>
      <c r="G282" s="7"/>
      <c r="H282" s="7"/>
      <c r="I282" s="7"/>
      <c r="J282" s="6"/>
      <c r="K282" s="7">
        <f t="shared" si="7"/>
        <v>4543.4201916206757</v>
      </c>
      <c r="L282" s="7"/>
      <c r="M282" s="7"/>
      <c r="N282" s="7"/>
      <c r="O282" s="7"/>
      <c r="P282" s="7"/>
      <c r="Q282" s="7"/>
      <c r="R282" s="7"/>
      <c r="S282" s="6">
        <v>4.2800000000000005E-2</v>
      </c>
      <c r="T282" s="6"/>
      <c r="U282" s="6"/>
      <c r="V282" s="6"/>
      <c r="W282" s="6"/>
      <c r="X282" s="6"/>
      <c r="Y282" s="6"/>
      <c r="Z282" s="6"/>
      <c r="AA282" t="s">
        <v>6</v>
      </c>
      <c r="AB282" s="2">
        <v>491900000</v>
      </c>
      <c r="AC282" s="2">
        <v>1184000000</v>
      </c>
      <c r="AD282" t="s">
        <v>6</v>
      </c>
    </row>
    <row r="283" spans="1:30" x14ac:dyDescent="0.3">
      <c r="A283" s="1">
        <v>22828</v>
      </c>
      <c r="B283" s="6">
        <v>3.0600000000000002E-2</v>
      </c>
      <c r="C283" s="7">
        <f t="shared" si="6"/>
        <v>2.1356346479046779</v>
      </c>
      <c r="D283" s="7"/>
      <c r="E283" s="7"/>
      <c r="F283" s="7"/>
      <c r="G283" s="7"/>
      <c r="H283" s="7"/>
      <c r="I283" s="7"/>
      <c r="J283" s="6"/>
      <c r="K283" s="7">
        <f t="shared" si="7"/>
        <v>4682.4488494842681</v>
      </c>
      <c r="L283" s="7"/>
      <c r="M283" s="7"/>
      <c r="N283" s="7"/>
      <c r="O283" s="7"/>
      <c r="P283" s="7"/>
      <c r="Q283" s="7"/>
      <c r="R283" s="7"/>
      <c r="S283" s="6">
        <v>3.0600000000000002E-2</v>
      </c>
      <c r="T283" s="6"/>
      <c r="U283" s="6"/>
      <c r="V283" s="6"/>
      <c r="W283" s="6"/>
      <c r="X283" s="6"/>
      <c r="Y283" s="6"/>
      <c r="Z283" s="6"/>
      <c r="AA283" t="s">
        <v>6</v>
      </c>
      <c r="AB283" s="2">
        <v>547600000</v>
      </c>
      <c r="AC283" s="2">
        <v>1235000000</v>
      </c>
      <c r="AD283" t="s">
        <v>6</v>
      </c>
    </row>
    <row r="284" spans="1:30" x14ac:dyDescent="0.3">
      <c r="A284" s="1">
        <v>22859</v>
      </c>
      <c r="B284" s="6">
        <v>5.3600000000000002E-2</v>
      </c>
      <c r="C284" s="7">
        <f t="shared" si="6"/>
        <v>2.0269880864698919</v>
      </c>
      <c r="D284" s="7"/>
      <c r="E284" s="7"/>
      <c r="F284" s="7"/>
      <c r="G284" s="7"/>
      <c r="H284" s="7"/>
      <c r="I284" s="7"/>
      <c r="J284" s="6"/>
      <c r="K284" s="7">
        <f t="shared" si="7"/>
        <v>4933.428107816625</v>
      </c>
      <c r="L284" s="7"/>
      <c r="M284" s="7"/>
      <c r="N284" s="7"/>
      <c r="O284" s="7"/>
      <c r="P284" s="7"/>
      <c r="Q284" s="7"/>
      <c r="R284" s="7"/>
      <c r="S284" s="6">
        <v>5.3600000000000002E-2</v>
      </c>
      <c r="T284" s="6"/>
      <c r="U284" s="6"/>
      <c r="V284" s="6"/>
      <c r="W284" s="6"/>
      <c r="X284" s="6"/>
      <c r="Y284" s="6"/>
      <c r="Z284" s="6"/>
      <c r="AA284" t="s">
        <v>6</v>
      </c>
      <c r="AB284" s="2">
        <v>560500000</v>
      </c>
      <c r="AC284" s="2">
        <v>1307000000</v>
      </c>
      <c r="AD284" t="s">
        <v>6</v>
      </c>
    </row>
    <row r="285" spans="1:30" x14ac:dyDescent="0.3">
      <c r="A285" s="1">
        <v>22890</v>
      </c>
      <c r="B285" s="6">
        <v>4.1299999999999996E-2</v>
      </c>
      <c r="C285" s="7">
        <f t="shared" si="6"/>
        <v>1.94659376401603</v>
      </c>
      <c r="D285" s="7"/>
      <c r="E285" s="7"/>
      <c r="F285" s="7"/>
      <c r="G285" s="7"/>
      <c r="H285" s="7"/>
      <c r="I285" s="7"/>
      <c r="J285" s="6"/>
      <c r="K285" s="7">
        <f t="shared" si="7"/>
        <v>5137.1786886694508</v>
      </c>
      <c r="L285" s="7"/>
      <c r="M285" s="7"/>
      <c r="N285" s="7"/>
      <c r="O285" s="7"/>
      <c r="P285" s="7"/>
      <c r="Q285" s="7"/>
      <c r="R285" s="7"/>
      <c r="S285" s="6">
        <v>4.1299999999999996E-2</v>
      </c>
      <c r="T285" s="6"/>
      <c r="U285" s="6"/>
      <c r="V285" s="6"/>
      <c r="W285" s="6"/>
      <c r="X285" s="6"/>
      <c r="Y285" s="6"/>
      <c r="Z285" s="6"/>
      <c r="AA285" t="s">
        <v>6</v>
      </c>
      <c r="AB285" s="2">
        <v>595700000</v>
      </c>
      <c r="AC285" s="2">
        <v>1365000000</v>
      </c>
      <c r="AD285" t="s">
        <v>6</v>
      </c>
    </row>
    <row r="286" spans="1:30" x14ac:dyDescent="0.3">
      <c r="A286" s="1">
        <v>22920</v>
      </c>
      <c r="B286" s="6">
        <v>2.9100000000000001E-2</v>
      </c>
      <c r="C286" s="7">
        <f t="shared" si="6"/>
        <v>1.8915496686580799</v>
      </c>
      <c r="D286" s="7"/>
      <c r="E286" s="7"/>
      <c r="F286" s="7"/>
      <c r="G286" s="7"/>
      <c r="H286" s="7"/>
      <c r="I286" s="7"/>
      <c r="J286" s="6"/>
      <c r="K286" s="7">
        <f t="shared" si="7"/>
        <v>5286.6705885097317</v>
      </c>
      <c r="L286" s="7"/>
      <c r="M286" s="7"/>
      <c r="N286" s="7"/>
      <c r="O286" s="7"/>
      <c r="P286" s="7"/>
      <c r="Q286" s="7"/>
      <c r="R286" s="7"/>
      <c r="S286" s="6">
        <v>2.9100000000000001E-2</v>
      </c>
      <c r="T286" s="6"/>
      <c r="U286" s="6"/>
      <c r="V286" s="6"/>
      <c r="W286" s="6"/>
      <c r="X286" s="6"/>
      <c r="Y286" s="6"/>
      <c r="Z286" s="6"/>
      <c r="AA286" t="s">
        <v>6</v>
      </c>
      <c r="AB286" s="2">
        <v>619300000</v>
      </c>
      <c r="AC286" s="2">
        <v>1428000000</v>
      </c>
      <c r="AD286" t="s">
        <v>6</v>
      </c>
    </row>
    <row r="287" spans="1:30" x14ac:dyDescent="0.3">
      <c r="A287" s="1">
        <v>22951</v>
      </c>
      <c r="B287" s="6">
        <v>5.1299999999999998E-2</v>
      </c>
      <c r="C287" s="7">
        <f t="shared" si="6"/>
        <v>1.7992482342414917</v>
      </c>
      <c r="D287" s="7"/>
      <c r="E287" s="7"/>
      <c r="F287" s="7"/>
      <c r="G287" s="7"/>
      <c r="H287" s="7"/>
      <c r="I287" s="7"/>
      <c r="J287" s="6"/>
      <c r="K287" s="7">
        <f t="shared" si="7"/>
        <v>5557.8767897002808</v>
      </c>
      <c r="L287" s="7"/>
      <c r="M287" s="7"/>
      <c r="N287" s="7"/>
      <c r="O287" s="7"/>
      <c r="P287" s="7"/>
      <c r="Q287" s="7"/>
      <c r="R287" s="7"/>
      <c r="S287" s="6">
        <v>5.1299999999999998E-2</v>
      </c>
      <c r="T287" s="6"/>
      <c r="U287" s="6"/>
      <c r="V287" s="6"/>
      <c r="W287" s="6"/>
      <c r="X287" s="6"/>
      <c r="Y287" s="6"/>
      <c r="Z287" s="6"/>
      <c r="AA287" t="s">
        <v>6</v>
      </c>
      <c r="AB287" s="2">
        <v>637300000</v>
      </c>
      <c r="AC287" s="2">
        <v>1489000000</v>
      </c>
      <c r="AD287" t="s">
        <v>6</v>
      </c>
    </row>
    <row r="288" spans="1:30" x14ac:dyDescent="0.3">
      <c r="A288" s="1">
        <v>22981</v>
      </c>
      <c r="B288" s="6">
        <v>5.8600000000000006E-2</v>
      </c>
      <c r="C288" s="7">
        <f t="shared" si="6"/>
        <v>1.6996488137554238</v>
      </c>
      <c r="D288" s="7"/>
      <c r="E288" s="7"/>
      <c r="F288" s="7"/>
      <c r="G288" s="7"/>
      <c r="H288" s="7"/>
      <c r="I288" s="7"/>
      <c r="J288" s="6"/>
      <c r="K288" s="7">
        <f t="shared" si="7"/>
        <v>5883.5683695767175</v>
      </c>
      <c r="L288" s="7"/>
      <c r="M288" s="7"/>
      <c r="N288" s="7"/>
      <c r="O288" s="7"/>
      <c r="P288" s="7"/>
      <c r="Q288" s="7"/>
      <c r="R288" s="7"/>
      <c r="S288" s="6">
        <v>5.8600000000000006E-2</v>
      </c>
      <c r="T288" s="6"/>
      <c r="U288" s="6"/>
      <c r="V288" s="6"/>
      <c r="W288" s="6"/>
      <c r="X288" s="6"/>
      <c r="Y288" s="6"/>
      <c r="Z288" s="6"/>
      <c r="AA288" t="s">
        <v>6</v>
      </c>
      <c r="AB288" s="2">
        <v>770600000</v>
      </c>
      <c r="AC288" s="2">
        <v>1691000000</v>
      </c>
      <c r="AD288" t="s">
        <v>6</v>
      </c>
    </row>
    <row r="289" spans="1:30" x14ac:dyDescent="0.3">
      <c r="A289" s="1">
        <v>23012</v>
      </c>
      <c r="B289" s="6">
        <v>6.5199999999999994E-2</v>
      </c>
      <c r="C289" s="7">
        <f t="shared" si="6"/>
        <v>1.5956147331537962</v>
      </c>
      <c r="D289" s="7"/>
      <c r="E289" s="7"/>
      <c r="F289" s="7"/>
      <c r="G289" s="7"/>
      <c r="H289" s="7"/>
      <c r="I289" s="7"/>
      <c r="J289" s="6"/>
      <c r="K289" s="7">
        <f t="shared" si="7"/>
        <v>6267.1770272731192</v>
      </c>
      <c r="L289" s="7"/>
      <c r="M289" s="7"/>
      <c r="N289" s="7"/>
      <c r="O289" s="7"/>
      <c r="P289" s="7"/>
      <c r="Q289" s="7"/>
      <c r="R289" s="7"/>
      <c r="S289" s="6">
        <v>6.5199999999999994E-2</v>
      </c>
      <c r="T289" s="6"/>
      <c r="U289" s="6"/>
      <c r="V289" s="6"/>
      <c r="W289" s="6"/>
      <c r="X289" s="6"/>
      <c r="Y289" s="6"/>
      <c r="Z289" s="6"/>
      <c r="AA289" t="s">
        <v>6</v>
      </c>
      <c r="AB289" s="2">
        <v>771000000</v>
      </c>
      <c r="AC289" s="2">
        <v>1691000000</v>
      </c>
      <c r="AD289" t="s">
        <v>6</v>
      </c>
    </row>
    <row r="290" spans="1:30" x14ac:dyDescent="0.3">
      <c r="A290" s="1">
        <v>23043</v>
      </c>
      <c r="B290" s="6">
        <v>4.7100000000000003E-2</v>
      </c>
      <c r="C290" s="7">
        <f t="shared" si="6"/>
        <v>1.5238417850766843</v>
      </c>
      <c r="D290" s="7"/>
      <c r="E290" s="7"/>
      <c r="F290" s="7"/>
      <c r="G290" s="7"/>
      <c r="H290" s="7"/>
      <c r="I290" s="7"/>
      <c r="J290" s="6"/>
      <c r="K290" s="7">
        <f t="shared" si="7"/>
        <v>6562.3610652576826</v>
      </c>
      <c r="L290" s="7"/>
      <c r="M290" s="7"/>
      <c r="N290" s="7"/>
      <c r="O290" s="7"/>
      <c r="P290" s="7"/>
      <c r="Q290" s="7"/>
      <c r="R290" s="7"/>
      <c r="S290" s="6">
        <v>4.7100000000000003E-2</v>
      </c>
      <c r="T290" s="6"/>
      <c r="U290" s="6"/>
      <c r="V290" s="6"/>
      <c r="W290" s="6"/>
      <c r="X290" s="6"/>
      <c r="Y290" s="6"/>
      <c r="Z290" s="6"/>
      <c r="AA290" t="s">
        <v>6</v>
      </c>
      <c r="AB290" s="2">
        <v>790500000</v>
      </c>
      <c r="AC290" s="2">
        <v>1698000000</v>
      </c>
      <c r="AD290" t="s">
        <v>6</v>
      </c>
    </row>
    <row r="291" spans="1:30" x14ac:dyDescent="0.3">
      <c r="A291" s="1">
        <v>23071</v>
      </c>
      <c r="B291" s="6">
        <v>3.5699999999999996E-2</v>
      </c>
      <c r="C291" s="7">
        <f t="shared" si="6"/>
        <v>1.4713158106369455</v>
      </c>
      <c r="D291" s="7"/>
      <c r="E291" s="7"/>
      <c r="F291" s="7"/>
      <c r="G291" s="7"/>
      <c r="H291" s="7"/>
      <c r="I291" s="7"/>
      <c r="J291" s="6"/>
      <c r="K291" s="7">
        <f t="shared" si="7"/>
        <v>6796.637355287382</v>
      </c>
      <c r="L291" s="7"/>
      <c r="M291" s="7"/>
      <c r="N291" s="7"/>
      <c r="O291" s="7"/>
      <c r="P291" s="7"/>
      <c r="Q291" s="7"/>
      <c r="R291" s="7"/>
      <c r="S291" s="6">
        <v>3.5699999999999996E-2</v>
      </c>
      <c r="T291" s="6"/>
      <c r="U291" s="6"/>
      <c r="V291" s="6"/>
      <c r="W291" s="6"/>
      <c r="X291" s="6"/>
      <c r="Y291" s="6"/>
      <c r="Z291" s="6"/>
      <c r="AA291" t="s">
        <v>6</v>
      </c>
      <c r="AB291" s="2">
        <v>792000000</v>
      </c>
      <c r="AC291" s="2">
        <v>1697000000</v>
      </c>
      <c r="AD291" t="s">
        <v>6</v>
      </c>
    </row>
    <row r="292" spans="1:30" x14ac:dyDescent="0.3">
      <c r="A292" s="1">
        <v>23102</v>
      </c>
      <c r="B292" s="6">
        <v>3.6900000000000002E-2</v>
      </c>
      <c r="C292" s="7">
        <f t="shared" si="6"/>
        <v>1.4189563223425072</v>
      </c>
      <c r="D292" s="7"/>
      <c r="E292" s="7"/>
      <c r="F292" s="7"/>
      <c r="G292" s="7"/>
      <c r="H292" s="7"/>
      <c r="I292" s="7"/>
      <c r="J292" s="6"/>
      <c r="K292" s="7">
        <f t="shared" si="7"/>
        <v>7047.4332736974857</v>
      </c>
      <c r="L292" s="7"/>
      <c r="M292" s="7"/>
      <c r="N292" s="7"/>
      <c r="O292" s="7"/>
      <c r="P292" s="7"/>
      <c r="Q292" s="7"/>
      <c r="R292" s="7"/>
      <c r="S292" s="6">
        <v>3.6900000000000002E-2</v>
      </c>
      <c r="T292" s="6"/>
      <c r="U292" s="6"/>
      <c r="V292" s="6"/>
      <c r="W292" s="6"/>
      <c r="X292" s="6"/>
      <c r="Y292" s="6"/>
      <c r="Z292" s="6"/>
      <c r="AA292" t="s">
        <v>6</v>
      </c>
      <c r="AB292" s="2">
        <v>794400000</v>
      </c>
      <c r="AC292" s="2">
        <v>1700000000</v>
      </c>
      <c r="AD292" t="s">
        <v>6</v>
      </c>
    </row>
    <row r="293" spans="1:30" x14ac:dyDescent="0.3">
      <c r="A293" s="1">
        <v>23132</v>
      </c>
      <c r="B293" s="6">
        <v>4.1900000000000007E-2</v>
      </c>
      <c r="C293" s="7">
        <f t="shared" si="6"/>
        <v>1.3618930054155938</v>
      </c>
      <c r="D293" s="7"/>
      <c r="E293" s="7"/>
      <c r="F293" s="7"/>
      <c r="G293" s="7"/>
      <c r="H293" s="7"/>
      <c r="I293" s="7"/>
      <c r="J293" s="6"/>
      <c r="K293" s="7">
        <f t="shared" si="7"/>
        <v>7342.7207278654105</v>
      </c>
      <c r="L293" s="7"/>
      <c r="M293" s="7"/>
      <c r="N293" s="7"/>
      <c r="O293" s="7"/>
      <c r="P293" s="7"/>
      <c r="Q293" s="7"/>
      <c r="R293" s="7"/>
      <c r="S293" s="6">
        <v>4.1900000000000007E-2</v>
      </c>
      <c r="T293" s="6"/>
      <c r="U293" s="6"/>
      <c r="V293" s="6"/>
      <c r="W293" s="6"/>
      <c r="X293" s="6"/>
      <c r="Y293" s="6"/>
      <c r="Z293" s="6"/>
      <c r="AA293" t="s">
        <v>6</v>
      </c>
      <c r="AB293" s="2">
        <v>822500000</v>
      </c>
      <c r="AC293" s="2">
        <v>1769000000</v>
      </c>
      <c r="AD293" t="s">
        <v>6</v>
      </c>
    </row>
    <row r="294" spans="1:30" x14ac:dyDescent="0.3">
      <c r="A294" s="1">
        <v>23163</v>
      </c>
      <c r="B294" s="6">
        <v>5.91E-2</v>
      </c>
      <c r="C294" s="7">
        <f t="shared" si="6"/>
        <v>1.285896521023127</v>
      </c>
      <c r="D294" s="7"/>
      <c r="E294" s="7"/>
      <c r="F294" s="7"/>
      <c r="G294" s="7"/>
      <c r="H294" s="7"/>
      <c r="I294" s="7"/>
      <c r="J294" s="6"/>
      <c r="K294" s="7">
        <f t="shared" si="7"/>
        <v>7776.6755228822558</v>
      </c>
      <c r="L294" s="7"/>
      <c r="M294" s="7"/>
      <c r="N294" s="7"/>
      <c r="O294" s="7"/>
      <c r="P294" s="7"/>
      <c r="Q294" s="7"/>
      <c r="R294" s="7"/>
      <c r="S294" s="6">
        <v>5.91E-2</v>
      </c>
      <c r="T294" s="6"/>
      <c r="U294" s="6"/>
      <c r="V294" s="6"/>
      <c r="W294" s="6"/>
      <c r="X294" s="6"/>
      <c r="Y294" s="6"/>
      <c r="Z294" s="6"/>
      <c r="AA294" t="s">
        <v>6</v>
      </c>
      <c r="AB294" s="2">
        <v>861500000</v>
      </c>
      <c r="AC294" s="2">
        <v>1873000000</v>
      </c>
      <c r="AD294" t="s">
        <v>6</v>
      </c>
    </row>
    <row r="295" spans="1:30" x14ac:dyDescent="0.3">
      <c r="A295" s="1">
        <v>23193</v>
      </c>
      <c r="B295" s="6">
        <v>6.59E-2</v>
      </c>
      <c r="C295" s="7">
        <f t="shared" si="6"/>
        <v>1.2063950849264724</v>
      </c>
      <c r="D295" s="7"/>
      <c r="E295" s="7"/>
      <c r="F295" s="7"/>
      <c r="G295" s="7"/>
      <c r="H295" s="7"/>
      <c r="I295" s="7"/>
      <c r="J295" s="6"/>
      <c r="K295" s="7">
        <f t="shared" si="7"/>
        <v>8289.1584398401974</v>
      </c>
      <c r="L295" s="7"/>
      <c r="M295" s="7"/>
      <c r="N295" s="7"/>
      <c r="O295" s="7"/>
      <c r="P295" s="7"/>
      <c r="Q295" s="7"/>
      <c r="R295" s="7"/>
      <c r="S295" s="6">
        <v>6.59E-2</v>
      </c>
      <c r="T295" s="6"/>
      <c r="U295" s="6"/>
      <c r="V295" s="6"/>
      <c r="W295" s="6"/>
      <c r="X295" s="6"/>
      <c r="Y295" s="6"/>
      <c r="Z295" s="6"/>
      <c r="AA295" t="s">
        <v>6</v>
      </c>
      <c r="AB295" s="2">
        <v>879600000</v>
      </c>
      <c r="AC295" s="2">
        <v>1910000000</v>
      </c>
      <c r="AD295" t="s">
        <v>6</v>
      </c>
    </row>
    <row r="296" spans="1:30" x14ac:dyDescent="0.3">
      <c r="A296" s="1">
        <v>23224</v>
      </c>
      <c r="B296" s="6">
        <v>4.2199999999999994E-2</v>
      </c>
      <c r="C296" s="7">
        <f t="shared" si="6"/>
        <v>1.1575466176611708</v>
      </c>
      <c r="D296" s="7"/>
      <c r="E296" s="7"/>
      <c r="F296" s="7"/>
      <c r="G296" s="7"/>
      <c r="H296" s="7"/>
      <c r="I296" s="7"/>
      <c r="J296" s="6"/>
      <c r="K296" s="7">
        <f t="shared" si="7"/>
        <v>8638.9609260014531</v>
      </c>
      <c r="L296" s="7"/>
      <c r="M296" s="7"/>
      <c r="N296" s="7"/>
      <c r="O296" s="7"/>
      <c r="P296" s="7"/>
      <c r="Q296" s="7"/>
      <c r="R296" s="7"/>
      <c r="S296" s="6">
        <v>4.2199999999999994E-2</v>
      </c>
      <c r="T296" s="6"/>
      <c r="U296" s="6"/>
      <c r="V296" s="6"/>
      <c r="W296" s="6"/>
      <c r="X296" s="6"/>
      <c r="Y296" s="6"/>
      <c r="Z296" s="6"/>
      <c r="AA296" t="s">
        <v>6</v>
      </c>
      <c r="AB296" s="2">
        <v>920300000</v>
      </c>
      <c r="AC296" s="2">
        <v>2027000000</v>
      </c>
      <c r="AD296" t="s">
        <v>6</v>
      </c>
    </row>
    <row r="297" spans="1:30" x14ac:dyDescent="0.3">
      <c r="A297" s="1">
        <v>23255</v>
      </c>
      <c r="B297" s="6">
        <v>3.9300000000000002E-2</v>
      </c>
      <c r="C297" s="7">
        <f t="shared" si="6"/>
        <v>1.1137752503234595</v>
      </c>
      <c r="D297" s="7"/>
      <c r="E297" s="7"/>
      <c r="F297" s="7"/>
      <c r="G297" s="7"/>
      <c r="H297" s="7"/>
      <c r="I297" s="7"/>
      <c r="J297" s="6"/>
      <c r="K297" s="7">
        <f t="shared" si="7"/>
        <v>8978.4720903933085</v>
      </c>
      <c r="L297" s="7"/>
      <c r="M297" s="7"/>
      <c r="N297" s="7"/>
      <c r="O297" s="7"/>
      <c r="P297" s="7"/>
      <c r="Q297" s="7"/>
      <c r="R297" s="7"/>
      <c r="S297" s="6">
        <v>3.9300000000000002E-2</v>
      </c>
      <c r="T297" s="6"/>
      <c r="U297" s="6"/>
      <c r="V297" s="6"/>
      <c r="W297" s="6"/>
      <c r="X297" s="6"/>
      <c r="Y297" s="6"/>
      <c r="Z297" s="6"/>
      <c r="AA297" t="s">
        <v>6</v>
      </c>
      <c r="AB297" s="2">
        <v>1042200000</v>
      </c>
      <c r="AC297" s="2">
        <v>2139000000</v>
      </c>
      <c r="AD297" t="s">
        <v>6</v>
      </c>
    </row>
    <row r="298" spans="1:30" x14ac:dyDescent="0.3">
      <c r="A298" s="1">
        <v>23285</v>
      </c>
      <c r="B298" s="6">
        <v>6.2400000000000004E-2</v>
      </c>
      <c r="C298" s="7">
        <f t="shared" si="6"/>
        <v>1.0483577280906053</v>
      </c>
      <c r="D298" s="7"/>
      <c r="E298" s="7"/>
      <c r="F298" s="7"/>
      <c r="G298" s="7"/>
      <c r="H298" s="7"/>
      <c r="I298" s="7"/>
      <c r="J298" s="6"/>
      <c r="K298" s="7">
        <f t="shared" si="7"/>
        <v>9538.7287488338516</v>
      </c>
      <c r="L298" s="7"/>
      <c r="M298" s="7"/>
      <c r="N298" s="7"/>
      <c r="O298" s="7"/>
      <c r="P298" s="7"/>
      <c r="Q298" s="7"/>
      <c r="R298" s="7"/>
      <c r="S298" s="6">
        <v>6.2400000000000004E-2</v>
      </c>
      <c r="T298" s="6"/>
      <c r="U298" s="6"/>
      <c r="V298" s="6"/>
      <c r="W298" s="6"/>
      <c r="X298" s="6"/>
      <c r="Y298" s="6"/>
      <c r="Z298" s="6"/>
      <c r="AA298" t="s">
        <v>6</v>
      </c>
      <c r="AB298" s="2">
        <v>1107500000</v>
      </c>
      <c r="AC298" s="2">
        <v>2246000000</v>
      </c>
      <c r="AD298" t="s">
        <v>6</v>
      </c>
    </row>
    <row r="299" spans="1:30" x14ac:dyDescent="0.3">
      <c r="A299" s="1">
        <v>23316</v>
      </c>
      <c r="B299" s="6">
        <v>5.16E-2</v>
      </c>
      <c r="C299" s="7">
        <f t="shared" si="6"/>
        <v>0.99691682016984151</v>
      </c>
      <c r="D299" s="7"/>
      <c r="E299" s="7"/>
      <c r="F299" s="7"/>
      <c r="G299" s="7"/>
      <c r="H299" s="7"/>
      <c r="I299" s="7"/>
      <c r="J299" s="6"/>
      <c r="K299" s="7">
        <f t="shared" si="7"/>
        <v>10030.92715227368</v>
      </c>
      <c r="L299" s="7"/>
      <c r="M299" s="7"/>
      <c r="N299" s="7"/>
      <c r="O299" s="7"/>
      <c r="P299" s="7"/>
      <c r="Q299" s="7"/>
      <c r="R299" s="7"/>
      <c r="S299" s="6">
        <v>5.16E-2</v>
      </c>
      <c r="T299" s="6"/>
      <c r="U299" s="6"/>
      <c r="V299" s="6"/>
      <c r="W299" s="6"/>
      <c r="X299" s="6"/>
      <c r="Y299" s="6"/>
      <c r="Z299" s="6"/>
      <c r="AA299" t="s">
        <v>6</v>
      </c>
      <c r="AB299" s="2">
        <v>1159300000</v>
      </c>
      <c r="AC299" s="2">
        <v>2403000000</v>
      </c>
      <c r="AD299" t="s">
        <v>6</v>
      </c>
    </row>
    <row r="300" spans="1:30" x14ac:dyDescent="0.3">
      <c r="A300" s="1">
        <v>23346</v>
      </c>
      <c r="B300" s="6">
        <v>5.8899999999999994E-2</v>
      </c>
      <c r="C300" s="7">
        <f t="shared" si="6"/>
        <v>0.94146455772012605</v>
      </c>
      <c r="D300" s="7"/>
      <c r="E300" s="7"/>
      <c r="F300" s="7"/>
      <c r="G300" s="7"/>
      <c r="H300" s="7"/>
      <c r="I300" s="7"/>
      <c r="J300" s="6"/>
      <c r="K300" s="7">
        <f t="shared" si="7"/>
        <v>10621.7487615426</v>
      </c>
      <c r="L300" s="7"/>
      <c r="M300" s="7"/>
      <c r="N300" s="7"/>
      <c r="O300" s="7"/>
      <c r="P300" s="7"/>
      <c r="Q300" s="7"/>
      <c r="R300" s="7"/>
      <c r="S300" s="6">
        <v>5.8899999999999994E-2</v>
      </c>
      <c r="T300" s="6"/>
      <c r="U300" s="6"/>
      <c r="V300" s="6"/>
      <c r="W300" s="6"/>
      <c r="X300" s="6"/>
      <c r="Y300" s="6"/>
      <c r="Z300" s="6"/>
      <c r="AA300" t="s">
        <v>6</v>
      </c>
      <c r="AB300" s="2">
        <v>1368700000</v>
      </c>
      <c r="AC300" s="2">
        <v>2778000000</v>
      </c>
      <c r="AD300" t="s">
        <v>6</v>
      </c>
    </row>
    <row r="301" spans="1:30" x14ac:dyDescent="0.3">
      <c r="A301" s="1">
        <v>23377</v>
      </c>
      <c r="B301" s="6">
        <v>6.5199999999999994E-2</v>
      </c>
      <c r="C301" s="7">
        <f t="shared" si="6"/>
        <v>0.88383830052584111</v>
      </c>
      <c r="D301" s="7"/>
      <c r="E301" s="7"/>
      <c r="F301" s="7"/>
      <c r="G301" s="7"/>
      <c r="H301" s="7"/>
      <c r="I301" s="7"/>
      <c r="J301" s="6"/>
      <c r="K301" s="7">
        <f t="shared" si="7"/>
        <v>11314.286780795177</v>
      </c>
      <c r="L301" s="7"/>
      <c r="M301" s="7"/>
      <c r="N301" s="7"/>
      <c r="O301" s="7"/>
      <c r="P301" s="7"/>
      <c r="Q301" s="7"/>
      <c r="R301" s="7"/>
      <c r="S301" s="6">
        <v>6.5199999999999994E-2</v>
      </c>
      <c r="T301" s="6"/>
      <c r="U301" s="6"/>
      <c r="V301" s="6"/>
      <c r="W301" s="6"/>
      <c r="X301" s="6"/>
      <c r="Y301" s="6"/>
      <c r="Z301" s="6"/>
      <c r="AA301" t="s">
        <v>6</v>
      </c>
      <c r="AB301" s="2">
        <v>1354000000</v>
      </c>
      <c r="AC301" s="2">
        <v>2765000000</v>
      </c>
      <c r="AD301" t="s">
        <v>6</v>
      </c>
    </row>
    <row r="302" spans="1:30" x14ac:dyDescent="0.3">
      <c r="A302" s="1">
        <v>23408</v>
      </c>
      <c r="B302" s="6">
        <v>6.2400000000000004E-2</v>
      </c>
      <c r="C302" s="7">
        <f t="shared" si="6"/>
        <v>0.83192611118772708</v>
      </c>
      <c r="D302" s="7"/>
      <c r="E302" s="7"/>
      <c r="F302" s="7"/>
      <c r="G302" s="7"/>
      <c r="H302" s="7"/>
      <c r="I302" s="7"/>
      <c r="J302" s="6"/>
      <c r="K302" s="7">
        <f t="shared" si="7"/>
        <v>12020.298275916795</v>
      </c>
      <c r="L302" s="7"/>
      <c r="M302" s="7"/>
      <c r="N302" s="7"/>
      <c r="O302" s="7"/>
      <c r="P302" s="7"/>
      <c r="Q302" s="7"/>
      <c r="R302" s="7"/>
      <c r="S302" s="6">
        <v>6.2400000000000004E-2</v>
      </c>
      <c r="T302" s="6"/>
      <c r="U302" s="6"/>
      <c r="V302" s="6"/>
      <c r="W302" s="6"/>
      <c r="X302" s="6"/>
      <c r="Y302" s="6"/>
      <c r="Z302" s="6"/>
      <c r="AA302" t="s">
        <v>6</v>
      </c>
      <c r="AB302" s="2">
        <v>1390000000</v>
      </c>
      <c r="AC302" s="2">
        <v>2850000000</v>
      </c>
      <c r="AD302" t="s">
        <v>6</v>
      </c>
    </row>
    <row r="303" spans="1:30" x14ac:dyDescent="0.3">
      <c r="A303" s="1">
        <v>23437</v>
      </c>
      <c r="B303" s="6">
        <v>7.51E-2</v>
      </c>
      <c r="C303" s="7">
        <f t="shared" si="6"/>
        <v>0.77381277200979182</v>
      </c>
      <c r="D303" s="7"/>
      <c r="E303" s="7"/>
      <c r="F303" s="7"/>
      <c r="G303" s="7"/>
      <c r="H303" s="7"/>
      <c r="I303" s="7"/>
      <c r="J303" s="6"/>
      <c r="K303" s="7">
        <f t="shared" si="7"/>
        <v>12923.022676438146</v>
      </c>
      <c r="L303" s="7"/>
      <c r="M303" s="7"/>
      <c r="N303" s="7"/>
      <c r="O303" s="7"/>
      <c r="P303" s="7"/>
      <c r="Q303" s="7"/>
      <c r="R303" s="7"/>
      <c r="S303" s="6">
        <v>7.51E-2</v>
      </c>
      <c r="T303" s="6"/>
      <c r="U303" s="6"/>
      <c r="V303" s="6"/>
      <c r="W303" s="6"/>
      <c r="X303" s="6"/>
      <c r="Y303" s="6"/>
      <c r="Z303" s="6"/>
      <c r="AA303" t="s">
        <v>6</v>
      </c>
      <c r="AB303" s="2">
        <v>1453800000</v>
      </c>
      <c r="AC303" s="2">
        <v>3026000000</v>
      </c>
      <c r="AD303" t="s">
        <v>6</v>
      </c>
    </row>
    <row r="304" spans="1:30" x14ac:dyDescent="0.3">
      <c r="A304" s="1">
        <v>23468</v>
      </c>
      <c r="B304" s="6">
        <v>2.5699999999999997E-2</v>
      </c>
      <c r="C304" s="7">
        <f t="shared" ref="C304:C337" si="8">+$C$46/(1+((K304/100)-1))</f>
        <v>0.75442407332533079</v>
      </c>
      <c r="D304" s="7"/>
      <c r="E304" s="7"/>
      <c r="F304" s="7"/>
      <c r="G304" s="7"/>
      <c r="H304" s="7"/>
      <c r="I304" s="7"/>
      <c r="J304" s="6"/>
      <c r="K304" s="7">
        <f t="shared" ref="K304:L340" si="9">+K303*(1+S304)</f>
        <v>13255.144359222608</v>
      </c>
      <c r="L304" s="7"/>
      <c r="M304" s="7"/>
      <c r="N304" s="7"/>
      <c r="O304" s="7"/>
      <c r="P304" s="7"/>
      <c r="Q304" s="7"/>
      <c r="R304" s="7"/>
      <c r="S304" s="6">
        <v>2.5699999999999997E-2</v>
      </c>
      <c r="T304" s="6"/>
      <c r="U304" s="6"/>
      <c r="V304" s="6"/>
      <c r="W304" s="6"/>
      <c r="X304" s="6"/>
      <c r="Y304" s="6"/>
      <c r="Z304" s="6"/>
      <c r="AA304" t="s">
        <v>6</v>
      </c>
      <c r="AB304" s="2">
        <v>1535400000</v>
      </c>
      <c r="AC304" s="2">
        <v>3100000000</v>
      </c>
      <c r="AD304" t="s">
        <v>6</v>
      </c>
    </row>
    <row r="305" spans="1:30" x14ac:dyDescent="0.3">
      <c r="A305" s="1">
        <v>23498</v>
      </c>
      <c r="B305" s="6">
        <v>2.3599999999999999E-2</v>
      </c>
      <c r="C305" s="7">
        <f t="shared" si="8"/>
        <v>0.73703016151360956</v>
      </c>
      <c r="D305" s="7"/>
      <c r="E305" s="7"/>
      <c r="F305" s="7"/>
      <c r="G305" s="7"/>
      <c r="H305" s="7"/>
      <c r="I305" s="7"/>
      <c r="J305" s="6"/>
      <c r="K305" s="7">
        <f t="shared" si="9"/>
        <v>13567.965766100262</v>
      </c>
      <c r="L305" s="7"/>
      <c r="M305" s="7"/>
      <c r="N305" s="7"/>
      <c r="O305" s="7"/>
      <c r="P305" s="7"/>
      <c r="Q305" s="7"/>
      <c r="R305" s="7"/>
      <c r="S305" s="6">
        <v>2.3599999999999999E-2</v>
      </c>
      <c r="T305" s="6"/>
      <c r="U305" s="6"/>
      <c r="V305" s="6"/>
      <c r="W305" s="6"/>
      <c r="X305" s="6"/>
      <c r="Y305" s="6"/>
      <c r="Z305" s="6"/>
      <c r="AA305" t="s">
        <v>6</v>
      </c>
      <c r="AB305" s="2">
        <v>1569500000</v>
      </c>
      <c r="AC305" s="2">
        <v>3280000000</v>
      </c>
      <c r="AD305" t="s">
        <v>6</v>
      </c>
    </row>
    <row r="306" spans="1:30" x14ac:dyDescent="0.3">
      <c r="A306" s="1">
        <v>23529</v>
      </c>
      <c r="B306" s="6">
        <v>8.5800000000000001E-2</v>
      </c>
      <c r="C306" s="7">
        <f t="shared" si="8"/>
        <v>0.6787899811324456</v>
      </c>
      <c r="D306" s="7"/>
      <c r="E306" s="7"/>
      <c r="F306" s="7"/>
      <c r="G306" s="7"/>
      <c r="H306" s="7"/>
      <c r="I306" s="7"/>
      <c r="J306" s="6"/>
      <c r="K306" s="7">
        <f t="shared" si="9"/>
        <v>14732.097228831666</v>
      </c>
      <c r="L306" s="7"/>
      <c r="M306" s="7"/>
      <c r="N306" s="7"/>
      <c r="O306" s="7"/>
      <c r="P306" s="7"/>
      <c r="Q306" s="7"/>
      <c r="R306" s="7"/>
      <c r="S306" s="6">
        <v>8.5800000000000001E-2</v>
      </c>
      <c r="T306" s="6"/>
      <c r="U306" s="6"/>
      <c r="V306" s="6"/>
      <c r="W306" s="6"/>
      <c r="X306" s="6"/>
      <c r="Y306" s="6"/>
      <c r="Z306" s="6"/>
      <c r="AA306" t="s">
        <v>6</v>
      </c>
      <c r="AB306" s="2">
        <v>1654800000</v>
      </c>
      <c r="AC306" s="2">
        <v>3593000000</v>
      </c>
      <c r="AD306" t="s">
        <v>6</v>
      </c>
    </row>
    <row r="307" spans="1:30" x14ac:dyDescent="0.3">
      <c r="A307" s="1">
        <v>23559</v>
      </c>
      <c r="B307" s="6">
        <v>7.3499999999999996E-2</v>
      </c>
      <c r="C307" s="7">
        <f t="shared" si="8"/>
        <v>0.63231484036557573</v>
      </c>
      <c r="D307" s="7"/>
      <c r="E307" s="7"/>
      <c r="F307" s="7"/>
      <c r="G307" s="7"/>
      <c r="H307" s="7"/>
      <c r="I307" s="7"/>
      <c r="J307" s="6"/>
      <c r="K307" s="7">
        <f t="shared" si="9"/>
        <v>15814.906375150793</v>
      </c>
      <c r="L307" s="7"/>
      <c r="M307" s="7"/>
      <c r="N307" s="7"/>
      <c r="O307" s="7"/>
      <c r="P307" s="7"/>
      <c r="Q307" s="7"/>
      <c r="R307" s="7"/>
      <c r="S307" s="6">
        <v>7.3499999999999996E-2</v>
      </c>
      <c r="T307" s="6"/>
      <c r="U307" s="6"/>
      <c r="V307" s="6"/>
      <c r="W307" s="6"/>
      <c r="X307" s="6"/>
      <c r="Y307" s="6"/>
      <c r="Z307" s="6"/>
      <c r="AA307" t="s">
        <v>6</v>
      </c>
      <c r="AB307" s="2">
        <v>1753800000</v>
      </c>
      <c r="AC307" s="2">
        <v>3673000000</v>
      </c>
      <c r="AD307" t="s">
        <v>6</v>
      </c>
    </row>
    <row r="308" spans="1:30" x14ac:dyDescent="0.3">
      <c r="A308" s="1">
        <v>23590</v>
      </c>
      <c r="B308" s="6">
        <v>3.15E-2</v>
      </c>
      <c r="C308" s="7">
        <f t="shared" si="8"/>
        <v>0.61300517728121739</v>
      </c>
      <c r="D308" s="7"/>
      <c r="E308" s="7"/>
      <c r="F308" s="7"/>
      <c r="G308" s="7"/>
      <c r="H308" s="7"/>
      <c r="I308" s="7"/>
      <c r="J308" s="6"/>
      <c r="K308" s="7">
        <f t="shared" si="9"/>
        <v>16313.075925968044</v>
      </c>
      <c r="L308" s="7"/>
      <c r="M308" s="7"/>
      <c r="N308" s="7"/>
      <c r="O308" s="7"/>
      <c r="P308" s="7"/>
      <c r="Q308" s="7"/>
      <c r="R308" s="7"/>
      <c r="S308" s="6">
        <v>3.15E-2</v>
      </c>
      <c r="T308" s="6"/>
      <c r="U308" s="6"/>
      <c r="V308" s="6"/>
      <c r="W308" s="6"/>
      <c r="X308" s="6"/>
      <c r="Y308" s="6"/>
      <c r="Z308" s="6"/>
      <c r="AA308" t="s">
        <v>6</v>
      </c>
      <c r="AB308" s="2">
        <v>1935600000</v>
      </c>
      <c r="AC308" s="2">
        <v>3915000000</v>
      </c>
      <c r="AD308" t="s">
        <v>6</v>
      </c>
    </row>
    <row r="309" spans="1:30" x14ac:dyDescent="0.3">
      <c r="A309" s="1">
        <v>23621</v>
      </c>
      <c r="B309" s="6">
        <v>3.3500000000000002E-2</v>
      </c>
      <c r="C309" s="7">
        <f t="shared" si="8"/>
        <v>0.5931351497641193</v>
      </c>
      <c r="D309" s="7"/>
      <c r="E309" s="7"/>
      <c r="F309" s="7"/>
      <c r="G309" s="7"/>
      <c r="H309" s="7"/>
      <c r="I309" s="7"/>
      <c r="J309" s="6"/>
      <c r="K309" s="7">
        <f t="shared" si="9"/>
        <v>16859.563969487976</v>
      </c>
      <c r="L309" s="7"/>
      <c r="M309" s="7"/>
      <c r="N309" s="7"/>
      <c r="O309" s="7"/>
      <c r="P309" s="7"/>
      <c r="Q309" s="7"/>
      <c r="R309" s="7"/>
      <c r="S309" s="6">
        <v>3.3500000000000002E-2</v>
      </c>
      <c r="T309" s="6"/>
      <c r="U309" s="6"/>
      <c r="V309" s="6"/>
      <c r="W309" s="6"/>
      <c r="X309" s="6"/>
      <c r="Y309" s="6"/>
      <c r="Z309" s="6"/>
      <c r="AA309" t="s">
        <v>6</v>
      </c>
      <c r="AB309" s="2">
        <v>1915500000</v>
      </c>
      <c r="AC309" s="2">
        <v>4156000000</v>
      </c>
      <c r="AD309" t="s">
        <v>6</v>
      </c>
    </row>
    <row r="310" spans="1:30" x14ac:dyDescent="0.3">
      <c r="A310" s="1">
        <v>23651</v>
      </c>
      <c r="B310" s="6">
        <v>5.0499999999999996E-2</v>
      </c>
      <c r="C310" s="7">
        <f t="shared" si="8"/>
        <v>0.56462175132234116</v>
      </c>
      <c r="D310" s="7"/>
      <c r="E310" s="7"/>
      <c r="F310" s="7"/>
      <c r="G310" s="7"/>
      <c r="H310" s="7"/>
      <c r="I310" s="7"/>
      <c r="J310" s="6"/>
      <c r="K310" s="7">
        <f t="shared" si="9"/>
        <v>17710.971949947118</v>
      </c>
      <c r="L310" s="7"/>
      <c r="M310" s="7"/>
      <c r="N310" s="7"/>
      <c r="O310" s="7"/>
      <c r="P310" s="7"/>
      <c r="Q310" s="7"/>
      <c r="R310" s="7"/>
      <c r="S310" s="6">
        <v>5.0499999999999996E-2</v>
      </c>
      <c r="T310" s="6"/>
      <c r="U310" s="6"/>
      <c r="V310" s="6"/>
      <c r="W310" s="6"/>
      <c r="X310" s="6"/>
      <c r="Y310" s="6"/>
      <c r="Z310" s="6"/>
      <c r="AA310" t="s">
        <v>6</v>
      </c>
      <c r="AB310" s="2">
        <v>1959000000</v>
      </c>
      <c r="AC310" s="2">
        <v>4424000000</v>
      </c>
      <c r="AD310" t="s">
        <v>6</v>
      </c>
    </row>
    <row r="311" spans="1:30" x14ac:dyDescent="0.3">
      <c r="A311" s="1">
        <v>23682</v>
      </c>
      <c r="B311" s="6">
        <v>6.2699999999999992E-2</v>
      </c>
      <c r="C311" s="7">
        <f t="shared" si="8"/>
        <v>0.53130869607823572</v>
      </c>
      <c r="D311" s="7"/>
      <c r="E311" s="7"/>
      <c r="F311" s="7"/>
      <c r="G311" s="7"/>
      <c r="H311" s="7"/>
      <c r="I311" s="7"/>
      <c r="J311" s="6"/>
      <c r="K311" s="7">
        <f t="shared" si="9"/>
        <v>18821.449891208802</v>
      </c>
      <c r="L311" s="7"/>
      <c r="M311" s="7"/>
      <c r="N311" s="7"/>
      <c r="O311" s="7"/>
      <c r="P311" s="7"/>
      <c r="Q311" s="7"/>
      <c r="R311" s="7"/>
      <c r="S311" s="6">
        <v>6.2699999999999992E-2</v>
      </c>
      <c r="T311" s="6"/>
      <c r="U311" s="6"/>
      <c r="V311" s="6"/>
      <c r="W311" s="6"/>
      <c r="X311" s="6"/>
      <c r="Y311" s="6"/>
      <c r="Z311" s="6"/>
      <c r="AA311" t="s">
        <v>6</v>
      </c>
      <c r="AB311" s="2">
        <v>2045000000</v>
      </c>
      <c r="AC311" s="2">
        <v>4638000000</v>
      </c>
      <c r="AD311" t="s">
        <v>6</v>
      </c>
    </row>
    <row r="312" spans="1:30" x14ac:dyDescent="0.3">
      <c r="A312" s="1">
        <v>23712</v>
      </c>
      <c r="B312" s="6">
        <v>4.7400000000000005E-2</v>
      </c>
      <c r="C312" s="7">
        <f t="shared" si="8"/>
        <v>0.50726436516921491</v>
      </c>
      <c r="D312" s="7"/>
      <c r="E312" s="7"/>
      <c r="F312" s="7"/>
      <c r="G312" s="7"/>
      <c r="H312" s="7"/>
      <c r="I312" s="7"/>
      <c r="J312" s="6"/>
      <c r="K312" s="7">
        <f t="shared" si="9"/>
        <v>19713.5866160521</v>
      </c>
      <c r="L312" s="7"/>
      <c r="M312" s="7"/>
      <c r="N312" s="7"/>
      <c r="O312" s="7"/>
      <c r="P312" s="7"/>
      <c r="Q312" s="7"/>
      <c r="R312" s="7"/>
      <c r="S312" s="6">
        <v>4.7400000000000005E-2</v>
      </c>
      <c r="T312" s="6"/>
      <c r="U312" s="6"/>
      <c r="V312" s="6"/>
      <c r="W312" s="6"/>
      <c r="X312" s="6"/>
      <c r="Y312" s="6"/>
      <c r="Z312" s="6"/>
      <c r="AA312" t="s">
        <v>6</v>
      </c>
      <c r="AB312" s="2">
        <v>2312700000</v>
      </c>
      <c r="AC312" s="2">
        <v>5128000000</v>
      </c>
      <c r="AD312" t="s">
        <v>6</v>
      </c>
    </row>
    <row r="313" spans="1:30" x14ac:dyDescent="0.3">
      <c r="A313" s="1">
        <v>23743</v>
      </c>
      <c r="B313" s="6">
        <v>5.8200000000000002E-2</v>
      </c>
      <c r="C313" s="7">
        <f t="shared" si="8"/>
        <v>0.47936530445021253</v>
      </c>
      <c r="D313" s="7"/>
      <c r="E313" s="7"/>
      <c r="F313" s="7"/>
      <c r="G313" s="7"/>
      <c r="H313" s="7"/>
      <c r="I313" s="7"/>
      <c r="J313" s="6"/>
      <c r="K313" s="7">
        <f t="shared" si="9"/>
        <v>20860.917357106333</v>
      </c>
      <c r="L313" s="7"/>
      <c r="M313" s="7"/>
      <c r="N313" s="7"/>
      <c r="O313" s="7"/>
      <c r="P313" s="7"/>
      <c r="Q313" s="7"/>
      <c r="R313" s="7"/>
      <c r="S313" s="6">
        <v>5.8200000000000002E-2</v>
      </c>
      <c r="T313" s="6"/>
      <c r="U313" s="6"/>
      <c r="V313" s="6"/>
      <c r="W313" s="6"/>
      <c r="X313" s="6"/>
      <c r="Y313" s="6"/>
      <c r="Z313" s="6"/>
      <c r="AA313" t="s">
        <v>6</v>
      </c>
      <c r="AB313" s="2">
        <v>2254700000</v>
      </c>
      <c r="AC313" s="2">
        <v>5131000000</v>
      </c>
      <c r="AD313" t="s">
        <v>6</v>
      </c>
    </row>
    <row r="314" spans="1:30" x14ac:dyDescent="0.3">
      <c r="A314" s="1">
        <v>23774</v>
      </c>
      <c r="B314" s="6">
        <v>4.0999999999999995E-2</v>
      </c>
      <c r="C314" s="7">
        <f t="shared" si="8"/>
        <v>0.46048540293007928</v>
      </c>
      <c r="D314" s="7"/>
      <c r="E314" s="7"/>
      <c r="F314" s="7"/>
      <c r="G314" s="7"/>
      <c r="H314" s="7"/>
      <c r="I314" s="7"/>
      <c r="J314" s="6"/>
      <c r="K314" s="7">
        <f t="shared" si="9"/>
        <v>21716.214968747692</v>
      </c>
      <c r="L314" s="7"/>
      <c r="M314" s="7"/>
      <c r="N314" s="7"/>
      <c r="O314" s="7"/>
      <c r="P314" s="7"/>
      <c r="Q314" s="7"/>
      <c r="R314" s="7"/>
      <c r="S314" s="6">
        <v>4.0999999999999995E-2</v>
      </c>
      <c r="T314" s="6"/>
      <c r="U314" s="6"/>
      <c r="V314" s="6"/>
      <c r="W314" s="6"/>
      <c r="X314" s="6"/>
      <c r="Y314" s="6"/>
      <c r="Z314" s="6"/>
      <c r="AA314" t="s">
        <v>6</v>
      </c>
      <c r="AB314" s="2">
        <v>2230600000</v>
      </c>
      <c r="AC314" s="2">
        <v>5384000000</v>
      </c>
      <c r="AD314" t="s">
        <v>6</v>
      </c>
    </row>
    <row r="315" spans="1:30" x14ac:dyDescent="0.3">
      <c r="A315" s="1">
        <v>23802</v>
      </c>
      <c r="B315" s="6">
        <v>4.7400000000000005E-2</v>
      </c>
      <c r="C315" s="7">
        <f t="shared" si="8"/>
        <v>0.43964617426969566</v>
      </c>
      <c r="D315" s="7"/>
      <c r="E315" s="7"/>
      <c r="F315" s="7"/>
      <c r="G315" s="7"/>
      <c r="H315" s="7"/>
      <c r="I315" s="7"/>
      <c r="J315" s="6"/>
      <c r="K315" s="7">
        <f t="shared" si="9"/>
        <v>22745.563558266334</v>
      </c>
      <c r="L315" s="7"/>
      <c r="M315" s="7"/>
      <c r="N315" s="7"/>
      <c r="O315" s="7"/>
      <c r="P315" s="7"/>
      <c r="Q315" s="7"/>
      <c r="R315" s="7"/>
      <c r="S315" s="6">
        <v>4.7400000000000005E-2</v>
      </c>
      <c r="T315" s="6"/>
      <c r="U315" s="6"/>
      <c r="V315" s="6"/>
      <c r="W315" s="6"/>
      <c r="X315" s="6"/>
      <c r="Y315" s="6"/>
      <c r="Z315" s="6"/>
      <c r="AA315" t="s">
        <v>6</v>
      </c>
      <c r="AB315" s="2">
        <v>2459100000</v>
      </c>
      <c r="AC315" s="2">
        <v>5561000000</v>
      </c>
      <c r="AD315" t="s">
        <v>6</v>
      </c>
    </row>
    <row r="316" spans="1:30" x14ac:dyDescent="0.3">
      <c r="A316" s="1">
        <v>23833</v>
      </c>
      <c r="B316" s="6">
        <v>2.8500000000000001E-2</v>
      </c>
      <c r="C316" s="7">
        <f t="shared" si="8"/>
        <v>0.42746346550286407</v>
      </c>
      <c r="D316" s="7"/>
      <c r="E316" s="7"/>
      <c r="F316" s="7"/>
      <c r="G316" s="7"/>
      <c r="H316" s="7"/>
      <c r="I316" s="7"/>
      <c r="J316" s="6"/>
      <c r="K316" s="7">
        <f t="shared" si="9"/>
        <v>23393.812119676924</v>
      </c>
      <c r="L316" s="7"/>
      <c r="M316" s="7"/>
      <c r="N316" s="7"/>
      <c r="O316" s="7"/>
      <c r="P316" s="7"/>
      <c r="Q316" s="7"/>
      <c r="R316" s="7"/>
      <c r="S316" s="6">
        <v>2.8500000000000001E-2</v>
      </c>
      <c r="T316" s="6"/>
      <c r="U316" s="6"/>
      <c r="V316" s="6"/>
      <c r="W316" s="6"/>
      <c r="X316" s="6"/>
      <c r="Y316" s="6"/>
      <c r="Z316" s="6"/>
      <c r="AA316" t="s">
        <v>6</v>
      </c>
      <c r="AB316" s="2">
        <v>2489000000</v>
      </c>
      <c r="AC316" s="2">
        <v>5845000000</v>
      </c>
      <c r="AD316" t="s">
        <v>6</v>
      </c>
    </row>
    <row r="317" spans="1:30" x14ac:dyDescent="0.3">
      <c r="A317" s="1">
        <v>23863</v>
      </c>
      <c r="B317" s="6">
        <v>3.1899999999999998E-2</v>
      </c>
      <c r="C317" s="7">
        <f t="shared" si="8"/>
        <v>0.41424892480169012</v>
      </c>
      <c r="D317" s="7"/>
      <c r="E317" s="7"/>
      <c r="F317" s="7"/>
      <c r="G317" s="7"/>
      <c r="H317" s="7"/>
      <c r="I317" s="7"/>
      <c r="J317" s="6"/>
      <c r="K317" s="7">
        <f t="shared" si="9"/>
        <v>24140.074726294621</v>
      </c>
      <c r="L317" s="7"/>
      <c r="M317" s="7"/>
      <c r="N317" s="7"/>
      <c r="O317" s="7"/>
      <c r="P317" s="7"/>
      <c r="Q317" s="7"/>
      <c r="R317" s="7"/>
      <c r="S317" s="6">
        <v>3.1899999999999998E-2</v>
      </c>
      <c r="T317" s="6"/>
      <c r="U317" s="6"/>
      <c r="V317" s="6"/>
      <c r="W317" s="6"/>
      <c r="X317" s="6"/>
      <c r="Y317" s="6"/>
      <c r="Z317" s="6"/>
      <c r="AA317" t="s">
        <v>6</v>
      </c>
      <c r="AB317" s="2">
        <v>2677400000</v>
      </c>
      <c r="AC317" s="2">
        <v>6144000000</v>
      </c>
      <c r="AD317" t="s">
        <v>6</v>
      </c>
    </row>
    <row r="318" spans="1:30" x14ac:dyDescent="0.3">
      <c r="A318" s="1">
        <v>23894</v>
      </c>
      <c r="B318" s="6">
        <v>1.11E-2</v>
      </c>
      <c r="C318" s="7">
        <f t="shared" si="8"/>
        <v>0.40970124102629812</v>
      </c>
      <c r="D318" s="7"/>
      <c r="E318" s="7"/>
      <c r="F318" s="7"/>
      <c r="G318" s="7"/>
      <c r="H318" s="7"/>
      <c r="I318" s="7"/>
      <c r="J318" s="6"/>
      <c r="K318" s="7">
        <f t="shared" si="9"/>
        <v>24408.029555756493</v>
      </c>
      <c r="L318" s="7"/>
      <c r="M318" s="7"/>
      <c r="N318" s="7"/>
      <c r="O318" s="7"/>
      <c r="P318" s="7"/>
      <c r="Q318" s="7"/>
      <c r="R318" s="7"/>
      <c r="S318" s="6">
        <v>1.11E-2</v>
      </c>
      <c r="T318" s="6"/>
      <c r="U318" s="6"/>
      <c r="V318" s="6"/>
      <c r="W318" s="6"/>
      <c r="X318" s="6"/>
      <c r="Y318" s="6"/>
      <c r="Z318" s="6"/>
      <c r="AA318" t="s">
        <v>6</v>
      </c>
      <c r="AB318" s="2">
        <v>2784900000</v>
      </c>
      <c r="AC318" s="2">
        <v>6607000000</v>
      </c>
      <c r="AD318" t="s">
        <v>6</v>
      </c>
    </row>
    <row r="319" spans="1:30" x14ac:dyDescent="0.3">
      <c r="A319" s="1">
        <v>23924</v>
      </c>
      <c r="B319" s="6">
        <v>3.3799999999999997E-2</v>
      </c>
      <c r="C319" s="7">
        <f t="shared" si="8"/>
        <v>0.39630609501479797</v>
      </c>
      <c r="D319" s="7"/>
      <c r="E319" s="7"/>
      <c r="F319" s="7"/>
      <c r="G319" s="7"/>
      <c r="H319" s="7"/>
      <c r="I319" s="7"/>
      <c r="J319" s="6"/>
      <c r="K319" s="7">
        <f t="shared" si="9"/>
        <v>25233.020954741063</v>
      </c>
      <c r="L319" s="7"/>
      <c r="M319" s="7"/>
      <c r="N319" s="7"/>
      <c r="O319" s="7"/>
      <c r="P319" s="7"/>
      <c r="Q319" s="7"/>
      <c r="R319" s="7"/>
      <c r="S319" s="6">
        <v>3.3799999999999997E-2</v>
      </c>
      <c r="T319" s="6"/>
      <c r="U319" s="6"/>
      <c r="V319" s="6"/>
      <c r="W319" s="6"/>
      <c r="X319" s="6"/>
      <c r="Y319" s="6"/>
      <c r="Z319" s="6"/>
      <c r="AA319" t="s">
        <v>6</v>
      </c>
      <c r="AB319" s="2">
        <v>2927300000</v>
      </c>
      <c r="AC319" s="2">
        <v>6858000000</v>
      </c>
      <c r="AD319" t="s">
        <v>6</v>
      </c>
    </row>
    <row r="320" spans="1:30" x14ac:dyDescent="0.3">
      <c r="A320" s="1">
        <v>23955</v>
      </c>
      <c r="B320" s="6">
        <v>1.1200000000000002E-2</v>
      </c>
      <c r="C320" s="7">
        <f t="shared" si="8"/>
        <v>0.39191662877254541</v>
      </c>
      <c r="D320" s="7"/>
      <c r="E320" s="7"/>
      <c r="F320" s="7"/>
      <c r="G320" s="7"/>
      <c r="H320" s="7"/>
      <c r="I320" s="7"/>
      <c r="J320" s="6"/>
      <c r="K320" s="7">
        <f t="shared" si="9"/>
        <v>25515.630789434166</v>
      </c>
      <c r="L320" s="7"/>
      <c r="M320" s="7"/>
      <c r="N320" s="7"/>
      <c r="O320" s="7"/>
      <c r="P320" s="7"/>
      <c r="Q320" s="7"/>
      <c r="R320" s="7"/>
      <c r="S320" s="6">
        <v>1.1200000000000002E-2</v>
      </c>
      <c r="T320" s="6"/>
      <c r="U320" s="6"/>
      <c r="V320" s="6"/>
      <c r="W320" s="6"/>
      <c r="X320" s="6"/>
      <c r="Y320" s="6"/>
      <c r="Z320" s="6"/>
      <c r="AA320" t="s">
        <v>6</v>
      </c>
      <c r="AB320" s="2">
        <v>3079000000</v>
      </c>
      <c r="AC320" s="2">
        <v>7290000000</v>
      </c>
      <c r="AD320" t="s">
        <v>6</v>
      </c>
    </row>
    <row r="321" spans="1:30" x14ac:dyDescent="0.3">
      <c r="A321" s="1">
        <v>23986</v>
      </c>
      <c r="B321" s="6">
        <v>3.1899999999999998E-2</v>
      </c>
      <c r="C321" s="7">
        <f t="shared" si="8"/>
        <v>0.37980097758750403</v>
      </c>
      <c r="D321" s="7"/>
      <c r="E321" s="7"/>
      <c r="F321" s="7"/>
      <c r="G321" s="7"/>
      <c r="H321" s="7"/>
      <c r="I321" s="7"/>
      <c r="J321" s="6"/>
      <c r="K321" s="7">
        <f t="shared" si="9"/>
        <v>26329.579411617116</v>
      </c>
      <c r="L321" s="7"/>
      <c r="M321" s="7"/>
      <c r="N321" s="7"/>
      <c r="O321" s="7"/>
      <c r="P321" s="7"/>
      <c r="Q321" s="7"/>
      <c r="R321" s="7"/>
      <c r="S321" s="6">
        <v>3.1899999999999998E-2</v>
      </c>
      <c r="T321" s="6"/>
      <c r="U321" s="6"/>
      <c r="V321" s="6"/>
      <c r="W321" s="6"/>
      <c r="X321" s="6"/>
      <c r="Y321" s="6"/>
      <c r="Z321" s="6"/>
      <c r="AA321" t="s">
        <v>6</v>
      </c>
      <c r="AB321" s="2">
        <v>3226000000</v>
      </c>
      <c r="AC321" s="2">
        <v>7670000000</v>
      </c>
      <c r="AD321" t="s">
        <v>6</v>
      </c>
    </row>
    <row r="322" spans="1:30" x14ac:dyDescent="0.3">
      <c r="A322" s="1">
        <v>24016</v>
      </c>
      <c r="B322" s="6">
        <v>1.52E-2</v>
      </c>
      <c r="C322" s="7">
        <f t="shared" si="8"/>
        <v>0.37411443812795903</v>
      </c>
      <c r="D322" s="7"/>
      <c r="E322" s="7"/>
      <c r="F322" s="7"/>
      <c r="G322" s="7"/>
      <c r="H322" s="7"/>
      <c r="I322" s="7"/>
      <c r="J322" s="6"/>
      <c r="K322" s="7">
        <f t="shared" si="9"/>
        <v>26729.789018673699</v>
      </c>
      <c r="L322" s="7"/>
      <c r="M322" s="7"/>
      <c r="N322" s="7"/>
      <c r="O322" s="7"/>
      <c r="P322" s="7"/>
      <c r="Q322" s="7"/>
      <c r="R322" s="7"/>
      <c r="S322" s="6">
        <v>1.52E-2</v>
      </c>
      <c r="T322" s="6"/>
      <c r="U322" s="6"/>
      <c r="V322" s="6"/>
      <c r="W322" s="6"/>
      <c r="X322" s="6"/>
      <c r="Y322" s="6"/>
      <c r="Z322" s="6"/>
      <c r="AA322" t="s">
        <v>6</v>
      </c>
      <c r="AB322" s="2">
        <v>3443500000</v>
      </c>
      <c r="AC322" s="2">
        <v>8041000000</v>
      </c>
      <c r="AD322" t="s">
        <v>6</v>
      </c>
    </row>
    <row r="323" spans="1:30" x14ac:dyDescent="0.3">
      <c r="A323" s="1">
        <v>24047</v>
      </c>
      <c r="B323" s="6">
        <v>1.54E-2</v>
      </c>
      <c r="C323" s="7">
        <f t="shared" si="8"/>
        <v>0.36844045511912443</v>
      </c>
      <c r="D323" s="7"/>
      <c r="E323" s="7"/>
      <c r="F323" s="7"/>
      <c r="G323" s="7"/>
      <c r="H323" s="7"/>
      <c r="I323" s="7"/>
      <c r="J323" s="6"/>
      <c r="K323" s="7">
        <f t="shared" si="9"/>
        <v>27141.427769561276</v>
      </c>
      <c r="L323" s="7"/>
      <c r="M323" s="7"/>
      <c r="N323" s="7"/>
      <c r="O323" s="7"/>
      <c r="P323" s="7"/>
      <c r="Q323" s="7"/>
      <c r="R323" s="7"/>
      <c r="S323" s="6">
        <v>1.54E-2</v>
      </c>
      <c r="T323" s="6"/>
      <c r="U323" s="6"/>
      <c r="V323" s="6"/>
      <c r="W323" s="6"/>
      <c r="X323" s="6"/>
      <c r="Y323" s="6"/>
      <c r="Z323" s="6"/>
      <c r="AA323" t="s">
        <v>6</v>
      </c>
      <c r="AB323" s="2">
        <v>3479400000</v>
      </c>
      <c r="AC323" s="2">
        <v>8228000000</v>
      </c>
      <c r="AD323" t="s">
        <v>6</v>
      </c>
    </row>
    <row r="324" spans="1:30" x14ac:dyDescent="0.3">
      <c r="A324" s="1">
        <v>24077</v>
      </c>
      <c r="B324" s="6">
        <v>2.5600000000000001E-2</v>
      </c>
      <c r="C324" s="7">
        <f t="shared" si="8"/>
        <v>0.35924381349368606</v>
      </c>
      <c r="D324" s="7"/>
      <c r="E324" s="7"/>
      <c r="F324" s="7"/>
      <c r="G324" s="7"/>
      <c r="H324" s="7"/>
      <c r="I324" s="7"/>
      <c r="J324" s="6"/>
      <c r="K324" s="7">
        <f t="shared" si="9"/>
        <v>27836.248320462048</v>
      </c>
      <c r="L324" s="7"/>
      <c r="M324" s="7"/>
      <c r="N324" s="7"/>
      <c r="O324" s="7"/>
      <c r="P324" s="7"/>
      <c r="Q324" s="7"/>
      <c r="R324" s="7"/>
      <c r="S324" s="6">
        <v>2.5600000000000001E-2</v>
      </c>
      <c r="T324" s="6"/>
      <c r="U324" s="6"/>
      <c r="V324" s="6"/>
      <c r="W324" s="6"/>
      <c r="X324" s="6"/>
      <c r="Y324" s="6"/>
      <c r="Z324" s="6"/>
      <c r="AA324" t="s">
        <v>6</v>
      </c>
      <c r="AB324" s="2">
        <v>3844000000</v>
      </c>
      <c r="AC324" s="2">
        <v>9051000000</v>
      </c>
      <c r="AD324" t="s">
        <v>6</v>
      </c>
    </row>
    <row r="325" spans="1:30" x14ac:dyDescent="0.3">
      <c r="A325" s="1">
        <v>24108</v>
      </c>
      <c r="B325" s="6">
        <v>9.0800000000000006E-2</v>
      </c>
      <c r="C325" s="7">
        <f t="shared" si="8"/>
        <v>0.32933976301218015</v>
      </c>
      <c r="D325" s="7"/>
      <c r="E325" s="7"/>
      <c r="F325" s="7"/>
      <c r="G325" s="7"/>
      <c r="H325" s="7"/>
      <c r="I325" s="7"/>
      <c r="J325" s="6"/>
      <c r="K325" s="7">
        <f t="shared" si="9"/>
        <v>30363.77966796</v>
      </c>
      <c r="L325" s="7"/>
      <c r="M325" s="7"/>
      <c r="N325" s="7"/>
      <c r="O325" s="7"/>
      <c r="P325" s="7"/>
      <c r="Q325" s="7"/>
      <c r="R325" s="7"/>
      <c r="S325" s="6">
        <v>9.0800000000000006E-2</v>
      </c>
      <c r="T325" s="6"/>
      <c r="U325" s="6"/>
      <c r="V325" s="6"/>
      <c r="W325" s="6"/>
      <c r="X325" s="6"/>
      <c r="Y325" s="6"/>
      <c r="Z325" s="6"/>
      <c r="AA325" t="s">
        <v>6</v>
      </c>
      <c r="AB325" s="2">
        <v>3831100000</v>
      </c>
      <c r="AC325" s="2">
        <v>8780000000</v>
      </c>
      <c r="AD325" t="s">
        <v>6</v>
      </c>
    </row>
    <row r="326" spans="1:30" x14ac:dyDescent="0.3">
      <c r="A326" s="1">
        <v>24139</v>
      </c>
      <c r="B326" s="6">
        <v>4.1500000000000002E-2</v>
      </c>
      <c r="C326" s="7">
        <f t="shared" si="8"/>
        <v>0.3162167671744408</v>
      </c>
      <c r="D326" s="7"/>
      <c r="E326" s="7"/>
      <c r="F326" s="7"/>
      <c r="G326" s="7"/>
      <c r="H326" s="7"/>
      <c r="I326" s="7"/>
      <c r="J326" s="6"/>
      <c r="K326" s="7">
        <f t="shared" si="9"/>
        <v>31623.876524180341</v>
      </c>
      <c r="L326" s="7"/>
      <c r="M326" s="7"/>
      <c r="N326" s="7"/>
      <c r="O326" s="7"/>
      <c r="P326" s="7"/>
      <c r="Q326" s="7"/>
      <c r="R326" s="7"/>
      <c r="S326" s="6">
        <v>4.1500000000000002E-2</v>
      </c>
      <c r="T326" s="6"/>
      <c r="U326" s="6"/>
      <c r="V326" s="6"/>
      <c r="W326" s="6"/>
      <c r="X326" s="6"/>
      <c r="Y326" s="6"/>
      <c r="Z326" s="6"/>
      <c r="AA326" t="s">
        <v>6</v>
      </c>
      <c r="AB326" s="2">
        <v>3768100000</v>
      </c>
      <c r="AC326" s="2">
        <v>8852000000</v>
      </c>
      <c r="AD326" t="s">
        <v>6</v>
      </c>
    </row>
    <row r="327" spans="1:30" x14ac:dyDescent="0.3">
      <c r="A327" s="1">
        <v>24167</v>
      </c>
      <c r="B327" s="6">
        <v>3.5699999999999996E-2</v>
      </c>
      <c r="C327" s="7">
        <f t="shared" si="8"/>
        <v>0.30531695198845304</v>
      </c>
      <c r="D327" s="7"/>
      <c r="E327" s="7"/>
      <c r="F327" s="7"/>
      <c r="G327" s="7"/>
      <c r="H327" s="7"/>
      <c r="I327" s="7"/>
      <c r="J327" s="6"/>
      <c r="K327" s="7">
        <f t="shared" si="9"/>
        <v>32752.848916093582</v>
      </c>
      <c r="L327" s="7"/>
      <c r="M327" s="7"/>
      <c r="N327" s="7"/>
      <c r="O327" s="7"/>
      <c r="P327" s="7"/>
      <c r="Q327" s="7"/>
      <c r="R327" s="7"/>
      <c r="S327" s="6">
        <v>3.5699999999999996E-2</v>
      </c>
      <c r="T327" s="6"/>
      <c r="U327" s="6"/>
      <c r="V327" s="6"/>
      <c r="W327" s="6"/>
      <c r="X327" s="6"/>
      <c r="Y327" s="6"/>
      <c r="Z327" s="6"/>
      <c r="AA327" t="s">
        <v>6</v>
      </c>
      <c r="AB327" s="2">
        <v>3733500000</v>
      </c>
      <c r="AC327" s="2">
        <v>8775000000</v>
      </c>
      <c r="AD327" t="s">
        <v>6</v>
      </c>
    </row>
    <row r="328" spans="1:30" x14ac:dyDescent="0.3">
      <c r="A328" s="1">
        <v>24198</v>
      </c>
      <c r="B328" s="6">
        <v>4.7E-2</v>
      </c>
      <c r="C328" s="7">
        <f t="shared" si="8"/>
        <v>0.29161122443978327</v>
      </c>
      <c r="D328" s="7"/>
      <c r="E328" s="7"/>
      <c r="F328" s="7"/>
      <c r="G328" s="7"/>
      <c r="H328" s="7"/>
      <c r="I328" s="7"/>
      <c r="J328" s="6"/>
      <c r="K328" s="7">
        <f t="shared" si="9"/>
        <v>34292.232815149975</v>
      </c>
      <c r="L328" s="7"/>
      <c r="M328" s="7"/>
      <c r="N328" s="7"/>
      <c r="O328" s="7"/>
      <c r="P328" s="7"/>
      <c r="Q328" s="7"/>
      <c r="R328" s="7"/>
      <c r="S328" s="6">
        <v>4.7E-2</v>
      </c>
      <c r="T328" s="6"/>
      <c r="U328" s="6"/>
      <c r="V328" s="6"/>
      <c r="W328" s="6"/>
      <c r="X328" s="6"/>
      <c r="Y328" s="6"/>
      <c r="Z328" s="6"/>
      <c r="AA328" t="s">
        <v>6</v>
      </c>
      <c r="AB328" s="2">
        <v>3777100000</v>
      </c>
      <c r="AC328" s="2">
        <v>8817000000</v>
      </c>
      <c r="AD328" t="s">
        <v>6</v>
      </c>
    </row>
    <row r="329" spans="1:30" x14ac:dyDescent="0.3">
      <c r="A329" s="1">
        <v>24228</v>
      </c>
      <c r="B329" s="6">
        <v>2.8199999999999999E-2</v>
      </c>
      <c r="C329" s="7">
        <f t="shared" si="8"/>
        <v>0.28361332857399657</v>
      </c>
      <c r="D329" s="7"/>
      <c r="E329" s="7"/>
      <c r="F329" s="7"/>
      <c r="G329" s="7"/>
      <c r="H329" s="7"/>
      <c r="I329" s="7"/>
      <c r="J329" s="6"/>
      <c r="K329" s="7">
        <f t="shared" si="9"/>
        <v>35259.273780537202</v>
      </c>
      <c r="L329" s="7"/>
      <c r="M329" s="7"/>
      <c r="N329" s="7"/>
      <c r="O329" s="7"/>
      <c r="P329" s="7"/>
      <c r="Q329" s="7"/>
      <c r="R329" s="7"/>
      <c r="S329" s="6">
        <v>2.8199999999999999E-2</v>
      </c>
      <c r="T329" s="6"/>
      <c r="U329" s="6"/>
      <c r="V329" s="6"/>
      <c r="W329" s="6"/>
      <c r="X329" s="6"/>
      <c r="Y329" s="6"/>
      <c r="Z329" s="6"/>
      <c r="AA329" t="s">
        <v>6</v>
      </c>
      <c r="AB329" s="2">
        <v>3906700000</v>
      </c>
      <c r="AC329" s="2">
        <v>8994000000</v>
      </c>
      <c r="AD329" t="s">
        <v>6</v>
      </c>
    </row>
    <row r="330" spans="1:30" x14ac:dyDescent="0.3">
      <c r="A330" s="1">
        <v>24259</v>
      </c>
      <c r="B330" s="6">
        <v>3.3700000000000001E-2</v>
      </c>
      <c r="C330" s="7">
        <f t="shared" si="8"/>
        <v>0.27436715543580981</v>
      </c>
      <c r="D330" s="7"/>
      <c r="E330" s="7"/>
      <c r="F330" s="7"/>
      <c r="G330" s="7"/>
      <c r="H330" s="7"/>
      <c r="I330" s="7"/>
      <c r="J330" s="6"/>
      <c r="K330" s="7">
        <f t="shared" si="9"/>
        <v>36447.511306941306</v>
      </c>
      <c r="L330" s="7"/>
      <c r="M330" s="7"/>
      <c r="N330" s="7"/>
      <c r="O330" s="7"/>
      <c r="P330" s="7"/>
      <c r="Q330" s="7"/>
      <c r="R330" s="7"/>
      <c r="S330" s="6">
        <v>3.3700000000000001E-2</v>
      </c>
      <c r="T330" s="6"/>
      <c r="U330" s="6"/>
      <c r="V330" s="6"/>
      <c r="W330" s="6"/>
      <c r="X330" s="6"/>
      <c r="Y330" s="6"/>
      <c r="Z330" s="6"/>
      <c r="AA330" t="s">
        <v>6</v>
      </c>
      <c r="AB330" s="2">
        <v>3942500000</v>
      </c>
      <c r="AC330" s="2">
        <v>9357000000</v>
      </c>
      <c r="AD330" t="s">
        <v>6</v>
      </c>
    </row>
    <row r="331" spans="1:30" x14ac:dyDescent="0.3">
      <c r="A331" s="1">
        <v>24289</v>
      </c>
      <c r="B331" s="6">
        <v>1.8200000000000001E-2</v>
      </c>
      <c r="C331" s="7">
        <f t="shared" si="8"/>
        <v>0.269462930107847</v>
      </c>
      <c r="D331" s="7"/>
      <c r="E331" s="7"/>
      <c r="F331" s="7"/>
      <c r="G331" s="7"/>
      <c r="H331" s="7"/>
      <c r="I331" s="7"/>
      <c r="J331" s="6"/>
      <c r="K331" s="7">
        <f t="shared" si="9"/>
        <v>37110.856012727636</v>
      </c>
      <c r="L331" s="7"/>
      <c r="M331" s="7"/>
      <c r="N331" s="7"/>
      <c r="O331" s="7"/>
      <c r="P331" s="7"/>
      <c r="Q331" s="7"/>
      <c r="R331" s="7"/>
      <c r="S331" s="6">
        <v>1.8200000000000001E-2</v>
      </c>
      <c r="T331" s="6"/>
      <c r="U331" s="6"/>
      <c r="V331" s="6"/>
      <c r="W331" s="6"/>
      <c r="X331" s="6"/>
      <c r="Y331" s="6"/>
      <c r="Z331" s="6"/>
      <c r="AA331" t="s">
        <v>6</v>
      </c>
      <c r="AB331" s="2">
        <v>3948200000</v>
      </c>
      <c r="AC331" s="2">
        <v>9245000000</v>
      </c>
      <c r="AD331" t="s">
        <v>6</v>
      </c>
    </row>
    <row r="332" spans="1:30" x14ac:dyDescent="0.3">
      <c r="A332" s="1">
        <v>24320</v>
      </c>
      <c r="B332" s="6">
        <v>1.5800000000000002E-2</v>
      </c>
      <c r="C332" s="7">
        <f t="shared" si="8"/>
        <v>0.2652716382239092</v>
      </c>
      <c r="D332" s="7"/>
      <c r="E332" s="7"/>
      <c r="F332" s="7"/>
      <c r="G332" s="7"/>
      <c r="H332" s="7"/>
      <c r="I332" s="7"/>
      <c r="J332" s="6"/>
      <c r="K332" s="7">
        <f t="shared" si="9"/>
        <v>37697.207537728733</v>
      </c>
      <c r="L332" s="7"/>
      <c r="M332" s="7"/>
      <c r="N332" s="7"/>
      <c r="O332" s="7"/>
      <c r="P332" s="7"/>
      <c r="Q332" s="7"/>
      <c r="R332" s="7"/>
      <c r="S332" s="6">
        <v>1.5800000000000002E-2</v>
      </c>
      <c r="T332" s="6"/>
      <c r="U332" s="6"/>
      <c r="V332" s="6"/>
      <c r="W332" s="6"/>
      <c r="X332" s="6"/>
      <c r="Y332" s="6"/>
      <c r="Z332" s="6"/>
      <c r="AA332" t="s">
        <v>6</v>
      </c>
      <c r="AB332" s="2">
        <v>4013400000</v>
      </c>
      <c r="AC332" s="2">
        <v>9512000000</v>
      </c>
      <c r="AD332" t="s">
        <v>6</v>
      </c>
    </row>
    <row r="333" spans="1:30" x14ac:dyDescent="0.3">
      <c r="A333" s="1">
        <v>24351</v>
      </c>
      <c r="B333" s="6">
        <v>2.3E-2</v>
      </c>
      <c r="C333" s="7">
        <f t="shared" si="8"/>
        <v>0.25930756424624557</v>
      </c>
      <c r="D333" s="7"/>
      <c r="E333" s="7"/>
      <c r="F333" s="7"/>
      <c r="G333" s="7"/>
      <c r="H333" s="7"/>
      <c r="I333" s="7"/>
      <c r="J333" s="6"/>
      <c r="K333" s="7">
        <f t="shared" si="9"/>
        <v>38564.243311096492</v>
      </c>
      <c r="L333" s="7"/>
      <c r="M333" s="7"/>
      <c r="N333" s="7"/>
      <c r="O333" s="7"/>
      <c r="P333" s="7"/>
      <c r="Q333" s="7"/>
      <c r="R333" s="7"/>
      <c r="S333" s="6">
        <v>2.3E-2</v>
      </c>
      <c r="T333" s="6"/>
      <c r="U333" s="6"/>
      <c r="V333" s="6"/>
      <c r="W333" s="6"/>
      <c r="X333" s="6"/>
      <c r="Y333" s="6"/>
      <c r="Z333" s="6"/>
      <c r="AA333" t="s">
        <v>6</v>
      </c>
      <c r="AB333" s="2">
        <v>4150000000</v>
      </c>
      <c r="AC333" s="2">
        <v>9602000000</v>
      </c>
      <c r="AD333" t="s">
        <v>6</v>
      </c>
    </row>
    <row r="334" spans="1:30" x14ac:dyDescent="0.3">
      <c r="A334" s="1">
        <v>24381</v>
      </c>
      <c r="B334" s="6">
        <v>1.8100000000000002E-2</v>
      </c>
      <c r="C334" s="7">
        <f t="shared" si="8"/>
        <v>0.25469753879407286</v>
      </c>
      <c r="D334" s="7"/>
      <c r="E334" s="7"/>
      <c r="F334" s="7"/>
      <c r="G334" s="7"/>
      <c r="H334" s="7"/>
      <c r="I334" s="7"/>
      <c r="J334" s="6"/>
      <c r="K334" s="7">
        <f t="shared" si="9"/>
        <v>39262.25611502734</v>
      </c>
      <c r="L334" s="7"/>
      <c r="M334" s="7"/>
      <c r="N334" s="7"/>
      <c r="O334" s="7"/>
      <c r="P334" s="7"/>
      <c r="Q334" s="7"/>
      <c r="R334" s="7"/>
      <c r="S334" s="6">
        <v>1.8100000000000002E-2</v>
      </c>
      <c r="T334" s="6"/>
      <c r="U334" s="6"/>
      <c r="V334" s="6"/>
      <c r="W334" s="6"/>
      <c r="X334" s="6"/>
      <c r="Y334" s="6"/>
      <c r="Z334" s="6"/>
      <c r="AA334" t="s">
        <v>6</v>
      </c>
      <c r="AB334" s="2">
        <v>4197300000</v>
      </c>
      <c r="AC334" s="2">
        <v>9806000000</v>
      </c>
      <c r="AD334" t="s">
        <v>6</v>
      </c>
    </row>
    <row r="335" spans="1:30" x14ac:dyDescent="0.3">
      <c r="A335" s="1">
        <v>24412</v>
      </c>
      <c r="B335" s="6">
        <v>1.8799999999999997E-2</v>
      </c>
      <c r="C335" s="7">
        <f t="shared" si="8"/>
        <v>0.24999758421090781</v>
      </c>
      <c r="D335" s="7"/>
      <c r="E335" s="7"/>
      <c r="F335" s="7"/>
      <c r="G335" s="7"/>
      <c r="H335" s="7"/>
      <c r="I335" s="7"/>
      <c r="J335" s="6"/>
      <c r="K335" s="7">
        <f t="shared" si="9"/>
        <v>40000.386529989853</v>
      </c>
      <c r="L335" s="7"/>
      <c r="M335" s="7"/>
      <c r="N335" s="7"/>
      <c r="O335" s="7"/>
      <c r="P335" s="7"/>
      <c r="Q335" s="7"/>
      <c r="R335" s="7"/>
      <c r="S335" s="6">
        <v>1.8799999999999997E-2</v>
      </c>
      <c r="T335" s="6"/>
      <c r="U335" s="6"/>
      <c r="V335" s="6"/>
      <c r="W335" s="6"/>
      <c r="X335" s="6"/>
      <c r="Y335" s="6"/>
      <c r="Z335" s="6"/>
      <c r="AA335" t="s">
        <v>6</v>
      </c>
      <c r="AB335" s="2">
        <v>4346100000</v>
      </c>
      <c r="AC335" s="2">
        <v>9943000000</v>
      </c>
      <c r="AD335" t="s">
        <v>6</v>
      </c>
    </row>
    <row r="336" spans="1:30" x14ac:dyDescent="0.3">
      <c r="A336" s="1">
        <v>24442</v>
      </c>
      <c r="B336" s="6">
        <v>1.8000000000000002E-2</v>
      </c>
      <c r="C336" s="7">
        <f t="shared" si="8"/>
        <v>0.24557719470619627</v>
      </c>
      <c r="D336" s="7"/>
      <c r="E336" s="7"/>
      <c r="F336" s="7"/>
      <c r="G336" s="7"/>
      <c r="H336" s="7"/>
      <c r="I336" s="7"/>
      <c r="J336" s="6"/>
      <c r="K336" s="7">
        <f t="shared" si="9"/>
        <v>40720.393487529669</v>
      </c>
      <c r="L336" s="7"/>
      <c r="M336" s="7"/>
      <c r="N336" s="7"/>
      <c r="O336" s="7"/>
      <c r="P336" s="7"/>
      <c r="Q336" s="7"/>
      <c r="R336" s="7"/>
      <c r="S336" s="6">
        <v>1.8000000000000002E-2</v>
      </c>
      <c r="T336" s="6"/>
      <c r="U336" s="6"/>
      <c r="V336" s="6"/>
      <c r="W336" s="6"/>
      <c r="X336" s="6"/>
      <c r="Y336" s="6"/>
      <c r="Z336" s="6"/>
      <c r="AA336" t="s">
        <v>6</v>
      </c>
      <c r="AB336" s="2">
        <v>4761100000</v>
      </c>
      <c r="AC336" s="2">
        <v>10482000000</v>
      </c>
      <c r="AD336" t="s">
        <v>6</v>
      </c>
    </row>
    <row r="337" spans="1:30" x14ac:dyDescent="0.3">
      <c r="A337" s="1">
        <v>24473</v>
      </c>
      <c r="B337" s="6">
        <v>2.98E-2</v>
      </c>
      <c r="C337" s="7">
        <f t="shared" si="8"/>
        <v>0.23847076588288624</v>
      </c>
      <c r="D337" s="7">
        <v>100</v>
      </c>
      <c r="E337" s="7"/>
      <c r="F337" s="7"/>
      <c r="G337" s="7"/>
      <c r="H337" s="7"/>
      <c r="I337" s="7"/>
      <c r="J337" s="6"/>
      <c r="K337" s="7">
        <f t="shared" si="9"/>
        <v>41933.861213458054</v>
      </c>
      <c r="L337" s="7">
        <v>100</v>
      </c>
      <c r="M337" s="7"/>
      <c r="N337" s="7"/>
      <c r="O337" s="7"/>
      <c r="P337" s="7"/>
      <c r="Q337" s="7"/>
      <c r="R337" s="7"/>
      <c r="S337" s="6">
        <v>2.98E-2</v>
      </c>
      <c r="T337" s="6"/>
      <c r="U337" s="6"/>
      <c r="V337" s="6"/>
      <c r="W337" s="6"/>
      <c r="X337" s="6"/>
      <c r="Y337" s="6"/>
      <c r="Z337" s="6"/>
      <c r="AA337" t="s">
        <v>6</v>
      </c>
      <c r="AB337" s="2">
        <v>4630500000</v>
      </c>
      <c r="AC337" s="2">
        <v>10338000000</v>
      </c>
      <c r="AD337" t="s">
        <v>6</v>
      </c>
    </row>
    <row r="338" spans="1:30" x14ac:dyDescent="0.3">
      <c r="A338" s="1">
        <v>24504</v>
      </c>
      <c r="B338" s="6">
        <v>1.52E-2</v>
      </c>
      <c r="C338" s="7"/>
      <c r="D338" s="7">
        <f t="shared" ref="D338:D377" si="10">+$D$337/(1+((L338/100)-1))</f>
        <v>98.502758077226147</v>
      </c>
      <c r="E338" s="7"/>
      <c r="F338" s="7"/>
      <c r="G338" s="7"/>
      <c r="H338" s="7"/>
      <c r="I338" s="7"/>
      <c r="J338" s="6"/>
      <c r="K338" s="7"/>
      <c r="L338" s="7">
        <f t="shared" si="9"/>
        <v>101.52000000000001</v>
      </c>
      <c r="M338" s="7"/>
      <c r="N338" s="7"/>
      <c r="O338" s="7"/>
      <c r="P338" s="7"/>
      <c r="Q338" s="7"/>
      <c r="R338" s="7"/>
      <c r="T338" s="6">
        <v>1.52E-2</v>
      </c>
      <c r="U338" s="6"/>
      <c r="V338" s="6"/>
      <c r="W338" s="6"/>
      <c r="X338" s="6"/>
      <c r="Y338" s="6"/>
      <c r="Z338" s="6"/>
      <c r="AA338" t="s">
        <v>6</v>
      </c>
      <c r="AB338" s="2">
        <v>4844600</v>
      </c>
      <c r="AC338" s="2">
        <v>10584000</v>
      </c>
      <c r="AD338" t="s">
        <v>6</v>
      </c>
    </row>
    <row r="339" spans="1:30" x14ac:dyDescent="0.3">
      <c r="A339" s="1">
        <v>24532</v>
      </c>
      <c r="B339" s="6">
        <v>3.1300000000000001E-2</v>
      </c>
      <c r="C339" s="7"/>
      <c r="D339" s="7">
        <f t="shared" si="10"/>
        <v>95.513195071488553</v>
      </c>
      <c r="E339" s="7"/>
      <c r="F339" s="7"/>
      <c r="G339" s="7"/>
      <c r="H339" s="7"/>
      <c r="I339" s="7"/>
      <c r="J339" s="7"/>
      <c r="K339" s="7"/>
      <c r="L339" s="7">
        <f t="shared" si="9"/>
        <v>104.69757600000003</v>
      </c>
      <c r="M339" s="7"/>
      <c r="N339" s="7"/>
      <c r="O339" s="7"/>
      <c r="P339" s="7"/>
      <c r="Q339" s="7"/>
      <c r="R339" s="7"/>
      <c r="S339" s="6"/>
      <c r="T339" s="6">
        <v>3.1300000000000001E-2</v>
      </c>
      <c r="U339" s="6"/>
      <c r="V339" s="6"/>
      <c r="W339" s="6"/>
      <c r="X339" s="6"/>
      <c r="Y339" s="6"/>
      <c r="Z339" s="6"/>
      <c r="AA339" t="s">
        <v>6</v>
      </c>
      <c r="AB339" s="2">
        <v>5145000</v>
      </c>
      <c r="AC339" s="2">
        <v>10989000</v>
      </c>
      <c r="AD339" t="s">
        <v>6</v>
      </c>
    </row>
    <row r="340" spans="1:30" x14ac:dyDescent="0.3">
      <c r="A340" s="1">
        <v>24563</v>
      </c>
      <c r="B340" s="6">
        <v>3.78E-2</v>
      </c>
      <c r="C340" s="7"/>
      <c r="D340" s="7">
        <f t="shared" si="10"/>
        <v>92.034298584976426</v>
      </c>
      <c r="E340" s="7"/>
      <c r="F340" s="7"/>
      <c r="G340" s="7"/>
      <c r="H340" s="7"/>
      <c r="I340" s="7"/>
      <c r="J340" s="7"/>
      <c r="K340" s="7"/>
      <c r="L340" s="7">
        <f t="shared" si="9"/>
        <v>108.65514437280004</v>
      </c>
      <c r="M340" s="7"/>
      <c r="N340" s="7"/>
      <c r="O340" s="7"/>
      <c r="P340" s="7"/>
      <c r="Q340" s="7"/>
      <c r="R340" s="7"/>
      <c r="S340" s="6"/>
      <c r="T340" s="6">
        <v>3.78E-2</v>
      </c>
      <c r="U340" s="6"/>
      <c r="V340" s="6"/>
      <c r="W340" s="6"/>
      <c r="X340" s="6"/>
      <c r="Y340" s="6"/>
      <c r="Z340" s="6"/>
      <c r="AA340" t="s">
        <v>6</v>
      </c>
      <c r="AB340" s="2">
        <v>4979100</v>
      </c>
      <c r="AC340" s="2">
        <v>11599000</v>
      </c>
      <c r="AD340" t="s">
        <v>6</v>
      </c>
    </row>
    <row r="341" spans="1:30" x14ac:dyDescent="0.3">
      <c r="A341" s="1">
        <v>24593</v>
      </c>
      <c r="B341" s="6">
        <v>1.04E-2</v>
      </c>
      <c r="C341" s="7"/>
      <c r="D341" s="7">
        <f t="shared" si="10"/>
        <v>91.086993848947372</v>
      </c>
      <c r="E341" s="7"/>
      <c r="F341" s="7"/>
      <c r="G341" s="7"/>
      <c r="H341" s="7"/>
      <c r="I341" s="7"/>
      <c r="J341" s="7"/>
      <c r="K341" s="7"/>
      <c r="L341" s="7">
        <f t="shared" ref="L341:M379" si="11">+L340*(1+T341)</f>
        <v>109.78515787427716</v>
      </c>
      <c r="M341" s="7"/>
      <c r="N341" s="7"/>
      <c r="O341" s="7"/>
      <c r="P341" s="7"/>
      <c r="Q341" s="7"/>
      <c r="R341" s="7"/>
      <c r="S341" s="6"/>
      <c r="T341" s="6">
        <v>1.04E-2</v>
      </c>
      <c r="U341" s="6"/>
      <c r="V341" s="6"/>
      <c r="W341" s="6"/>
      <c r="X341" s="6"/>
      <c r="Y341" s="6"/>
      <c r="Z341" s="6"/>
      <c r="AA341" t="s">
        <v>6</v>
      </c>
      <c r="AB341" s="2">
        <v>5066000</v>
      </c>
      <c r="AC341" s="2">
        <v>12189000</v>
      </c>
      <c r="AD341" t="s">
        <v>6</v>
      </c>
    </row>
    <row r="342" spans="1:30" x14ac:dyDescent="0.3">
      <c r="A342" s="1">
        <v>24624</v>
      </c>
      <c r="B342" s="6">
        <v>1.01E-2</v>
      </c>
      <c r="C342" s="7"/>
      <c r="D342" s="7">
        <f t="shared" si="10"/>
        <v>90.17621408667199</v>
      </c>
      <c r="E342" s="7"/>
      <c r="F342" s="7"/>
      <c r="G342" s="7"/>
      <c r="H342" s="7"/>
      <c r="I342" s="7"/>
      <c r="J342" s="7"/>
      <c r="K342" s="7"/>
      <c r="L342" s="7">
        <f t="shared" si="11"/>
        <v>110.89398796880737</v>
      </c>
      <c r="M342" s="7"/>
      <c r="N342" s="7"/>
      <c r="O342" s="7"/>
      <c r="P342" s="7"/>
      <c r="Q342" s="7"/>
      <c r="R342" s="7"/>
      <c r="S342" s="6"/>
      <c r="T342" s="6">
        <v>1.01E-2</v>
      </c>
      <c r="U342" s="6"/>
      <c r="V342" s="6"/>
      <c r="W342" s="6"/>
      <c r="X342" s="6"/>
      <c r="Y342" s="6"/>
      <c r="Z342" s="6"/>
      <c r="AA342" t="s">
        <v>6</v>
      </c>
      <c r="AB342" s="2">
        <v>5188500</v>
      </c>
      <c r="AC342" s="2">
        <v>12753000</v>
      </c>
      <c r="AD342" t="s">
        <v>6</v>
      </c>
    </row>
    <row r="343" spans="1:30" x14ac:dyDescent="0.3">
      <c r="A343" s="1">
        <v>24654</v>
      </c>
      <c r="B343" s="6">
        <v>2.3099999999999999E-2</v>
      </c>
      <c r="C343" s="7"/>
      <c r="D343" s="7">
        <f t="shared" si="10"/>
        <v>88.140176020596215</v>
      </c>
      <c r="E343" s="7"/>
      <c r="F343" s="7"/>
      <c r="G343" s="7"/>
      <c r="H343" s="7"/>
      <c r="I343" s="7"/>
      <c r="J343" s="7"/>
      <c r="K343" s="7"/>
      <c r="L343" s="7">
        <f t="shared" si="11"/>
        <v>113.45563909088681</v>
      </c>
      <c r="M343" s="7"/>
      <c r="N343" s="7"/>
      <c r="O343" s="7"/>
      <c r="P343" s="7"/>
      <c r="Q343" s="7"/>
      <c r="R343" s="7"/>
      <c r="S343" s="6"/>
      <c r="T343" s="6">
        <v>2.3099999999999999E-2</v>
      </c>
      <c r="U343" s="6"/>
      <c r="V343" s="6"/>
      <c r="W343" s="6"/>
      <c r="X343" s="6"/>
      <c r="Y343" s="6"/>
      <c r="Z343" s="6"/>
      <c r="AA343" t="s">
        <v>6</v>
      </c>
      <c r="AB343" s="2">
        <v>5281600</v>
      </c>
      <c r="AC343" s="2">
        <v>12971000</v>
      </c>
      <c r="AD343" t="s">
        <v>6</v>
      </c>
    </row>
    <row r="344" spans="1:30" x14ac:dyDescent="0.3">
      <c r="A344" s="1">
        <v>24685</v>
      </c>
      <c r="B344" s="6">
        <v>1.01E-2</v>
      </c>
      <c r="C344" s="7"/>
      <c r="D344" s="7">
        <f t="shared" si="10"/>
        <v>87.258861519251766</v>
      </c>
      <c r="E344" s="7"/>
      <c r="F344" s="7"/>
      <c r="G344" s="7"/>
      <c r="H344" s="7"/>
      <c r="I344" s="7"/>
      <c r="J344" s="7"/>
      <c r="K344" s="7"/>
      <c r="L344" s="7">
        <f t="shared" si="11"/>
        <v>114.60154104570476</v>
      </c>
      <c r="M344" s="7"/>
      <c r="N344" s="7"/>
      <c r="O344" s="7"/>
      <c r="P344" s="7"/>
      <c r="Q344" s="7"/>
      <c r="R344" s="7"/>
      <c r="S344" s="6"/>
      <c r="T344" s="6">
        <v>1.01E-2</v>
      </c>
      <c r="U344" s="6"/>
      <c r="V344" s="6"/>
      <c r="W344" s="6"/>
      <c r="X344" s="6"/>
      <c r="Y344" s="6"/>
      <c r="Z344" s="6"/>
      <c r="AA344" t="s">
        <v>6</v>
      </c>
      <c r="AB344" s="2">
        <v>5246000</v>
      </c>
      <c r="AC344" s="2">
        <v>13479000</v>
      </c>
      <c r="AD344" t="s">
        <v>6</v>
      </c>
    </row>
    <row r="345" spans="1:30" x14ac:dyDescent="0.3">
      <c r="A345" s="1">
        <v>24716</v>
      </c>
      <c r="B345" s="6">
        <v>1.6500000000000001E-2</v>
      </c>
      <c r="C345" s="7"/>
      <c r="D345" s="7">
        <f t="shared" si="10"/>
        <v>85.842460914168015</v>
      </c>
      <c r="E345" s="7"/>
      <c r="F345" s="7"/>
      <c r="G345" s="7"/>
      <c r="H345" s="7"/>
      <c r="I345" s="7"/>
      <c r="J345" s="7"/>
      <c r="K345" s="7"/>
      <c r="L345" s="7">
        <f t="shared" si="11"/>
        <v>116.49246647295888</v>
      </c>
      <c r="M345" s="7"/>
      <c r="N345" s="7"/>
      <c r="O345" s="7"/>
      <c r="P345" s="7"/>
      <c r="Q345" s="7"/>
      <c r="R345" s="7"/>
      <c r="S345" s="6"/>
      <c r="T345" s="6">
        <v>1.6500000000000001E-2</v>
      </c>
      <c r="U345" s="6"/>
      <c r="V345" s="6"/>
      <c r="W345" s="6"/>
      <c r="X345" s="6"/>
      <c r="Y345" s="6"/>
      <c r="Z345" s="6"/>
      <c r="AA345" t="s">
        <v>6</v>
      </c>
      <c r="AB345" s="2">
        <v>5550300</v>
      </c>
      <c r="AC345" s="2">
        <v>13845000</v>
      </c>
      <c r="AD345" t="s">
        <v>6</v>
      </c>
    </row>
    <row r="346" spans="1:30" x14ac:dyDescent="0.3">
      <c r="A346" s="1">
        <v>24746</v>
      </c>
      <c r="B346" s="6">
        <v>1.83E-2</v>
      </c>
      <c r="C346" s="7"/>
      <c r="D346" s="7">
        <f t="shared" si="10"/>
        <v>84.299775031098903</v>
      </c>
      <c r="E346" s="7"/>
      <c r="F346" s="7"/>
      <c r="G346" s="7"/>
      <c r="H346" s="7"/>
      <c r="I346" s="7"/>
      <c r="J346" s="7"/>
      <c r="K346" s="7"/>
      <c r="L346" s="7">
        <f t="shared" si="11"/>
        <v>118.62427860941402</v>
      </c>
      <c r="M346" s="7"/>
      <c r="N346" s="7"/>
      <c r="O346" s="7"/>
      <c r="P346" s="7"/>
      <c r="Q346" s="7"/>
      <c r="R346" s="7"/>
      <c r="S346" s="6"/>
      <c r="T346" s="6">
        <v>1.83E-2</v>
      </c>
      <c r="U346" s="6"/>
      <c r="V346" s="6"/>
      <c r="W346" s="6"/>
      <c r="X346" s="6"/>
      <c r="Y346" s="6"/>
      <c r="Z346" s="6"/>
      <c r="AA346" t="s">
        <v>6</v>
      </c>
      <c r="AB346" s="2">
        <v>5511800</v>
      </c>
      <c r="AC346" s="2">
        <v>14120000</v>
      </c>
      <c r="AD346" t="s">
        <v>6</v>
      </c>
    </row>
    <row r="347" spans="1:30" x14ac:dyDescent="0.3">
      <c r="A347" s="1">
        <v>24777</v>
      </c>
      <c r="B347" s="6">
        <v>1.7899999999999999E-2</v>
      </c>
      <c r="C347" s="7"/>
      <c r="D347" s="7">
        <f t="shared" si="10"/>
        <v>82.817344563413798</v>
      </c>
      <c r="E347" s="7"/>
      <c r="F347" s="7"/>
      <c r="G347" s="7"/>
      <c r="H347" s="7"/>
      <c r="I347" s="7"/>
      <c r="J347" s="7"/>
      <c r="K347" s="7"/>
      <c r="L347" s="7">
        <f t="shared" si="11"/>
        <v>120.74765319652253</v>
      </c>
      <c r="M347" s="7"/>
      <c r="N347" s="7"/>
      <c r="O347" s="7"/>
      <c r="P347" s="7"/>
      <c r="Q347" s="7"/>
      <c r="R347" s="7"/>
      <c r="S347" s="6"/>
      <c r="T347" s="6">
        <v>1.7899999999999999E-2</v>
      </c>
      <c r="U347" s="6"/>
      <c r="V347" s="6"/>
      <c r="W347" s="6"/>
      <c r="X347" s="6"/>
      <c r="Y347" s="6"/>
      <c r="Z347" s="6"/>
      <c r="AA347" t="s">
        <v>6</v>
      </c>
      <c r="AB347" s="2">
        <v>5756300</v>
      </c>
      <c r="AC347" s="2">
        <v>14771000</v>
      </c>
      <c r="AD347" t="s">
        <v>6</v>
      </c>
    </row>
    <row r="348" spans="1:30" x14ac:dyDescent="0.3">
      <c r="A348" s="1">
        <v>24807</v>
      </c>
      <c r="B348" s="6">
        <v>7.9000000000000008E-3</v>
      </c>
      <c r="C348" s="7"/>
      <c r="D348" s="7">
        <f t="shared" si="10"/>
        <v>82.168215659702142</v>
      </c>
      <c r="E348" s="7"/>
      <c r="F348" s="7"/>
      <c r="G348" s="7"/>
      <c r="H348" s="7"/>
      <c r="I348" s="7"/>
      <c r="J348" s="7"/>
      <c r="K348" s="7"/>
      <c r="L348" s="7">
        <f t="shared" si="11"/>
        <v>121.70155965677506</v>
      </c>
      <c r="M348" s="7"/>
      <c r="N348" s="7"/>
      <c r="O348" s="7"/>
      <c r="P348" s="7"/>
      <c r="Q348" s="7"/>
      <c r="R348" s="7"/>
      <c r="S348" s="6"/>
      <c r="T348" s="6">
        <v>7.9000000000000008E-3</v>
      </c>
      <c r="U348" s="6"/>
      <c r="V348" s="6"/>
      <c r="W348" s="6"/>
      <c r="X348" s="6"/>
      <c r="Y348" s="6"/>
      <c r="Z348" s="6"/>
      <c r="AA348" t="s">
        <v>6</v>
      </c>
      <c r="AB348" s="2">
        <v>6095400</v>
      </c>
      <c r="AC348" s="2">
        <v>15004000</v>
      </c>
      <c r="AD348" t="s">
        <v>6</v>
      </c>
    </row>
    <row r="349" spans="1:30" x14ac:dyDescent="0.3">
      <c r="A349" s="1">
        <v>24838</v>
      </c>
      <c r="B349" s="6">
        <v>2.2200000000000001E-2</v>
      </c>
      <c r="C349" s="7"/>
      <c r="D349" s="7">
        <f t="shared" si="10"/>
        <v>80.383697573568924</v>
      </c>
      <c r="E349" s="7"/>
      <c r="F349" s="7"/>
      <c r="G349" s="7"/>
      <c r="H349" s="7"/>
      <c r="I349" s="7"/>
      <c r="J349" s="7"/>
      <c r="K349" s="7"/>
      <c r="L349" s="7">
        <f t="shared" si="11"/>
        <v>124.40333428115547</v>
      </c>
      <c r="M349" s="7"/>
      <c r="N349" s="7"/>
      <c r="O349" s="7"/>
      <c r="P349" s="7"/>
      <c r="Q349" s="7"/>
      <c r="R349" s="7"/>
      <c r="S349" s="6"/>
      <c r="T349" s="6">
        <v>2.2200000000000001E-2</v>
      </c>
      <c r="U349" s="6"/>
      <c r="V349" s="6"/>
      <c r="W349" s="6"/>
      <c r="X349" s="6"/>
      <c r="Y349" s="6"/>
      <c r="Z349" s="6"/>
      <c r="AA349" t="s">
        <v>6</v>
      </c>
      <c r="AB349" s="2">
        <v>6167900</v>
      </c>
      <c r="AC349" s="2">
        <v>15087000</v>
      </c>
      <c r="AD349" t="s">
        <v>6</v>
      </c>
    </row>
    <row r="350" spans="1:30" x14ac:dyDescent="0.3">
      <c r="A350" s="1">
        <v>24869</v>
      </c>
      <c r="B350" s="6">
        <v>3.1400000000000004E-2</v>
      </c>
      <c r="C350" s="7"/>
      <c r="D350" s="7">
        <f t="shared" si="10"/>
        <v>77.93649173314806</v>
      </c>
      <c r="E350" s="7"/>
      <c r="F350" s="7"/>
      <c r="G350" s="7"/>
      <c r="H350" s="7"/>
      <c r="I350" s="7"/>
      <c r="J350" s="7"/>
      <c r="K350" s="7"/>
      <c r="L350" s="7">
        <f t="shared" si="11"/>
        <v>128.30959897758376</v>
      </c>
      <c r="M350" s="7"/>
      <c r="N350" s="7"/>
      <c r="O350" s="7"/>
      <c r="P350" s="7"/>
      <c r="Q350" s="7"/>
      <c r="R350" s="7"/>
      <c r="S350" s="6"/>
      <c r="T350" s="6">
        <v>3.1400000000000004E-2</v>
      </c>
      <c r="U350" s="6"/>
      <c r="V350" s="6"/>
      <c r="W350" s="6"/>
      <c r="X350" s="6"/>
      <c r="Y350" s="6"/>
      <c r="Z350" s="6"/>
      <c r="AA350" t="s">
        <v>6</v>
      </c>
      <c r="AB350" s="2">
        <v>6311300</v>
      </c>
      <c r="AC350" s="2">
        <v>15508000</v>
      </c>
      <c r="AD350" t="s">
        <v>6</v>
      </c>
    </row>
    <row r="351" spans="1:30" x14ac:dyDescent="0.3">
      <c r="A351" s="1">
        <v>24898</v>
      </c>
      <c r="B351" s="6">
        <v>8.5000000000000006E-3</v>
      </c>
      <c r="C351" s="7"/>
      <c r="D351" s="7">
        <f t="shared" si="10"/>
        <v>77.279615005600462</v>
      </c>
      <c r="E351" s="7"/>
      <c r="F351" s="7"/>
      <c r="G351" s="7"/>
      <c r="H351" s="7"/>
      <c r="I351" s="7"/>
      <c r="J351" s="7"/>
      <c r="K351" s="7"/>
      <c r="L351" s="7">
        <f t="shared" si="11"/>
        <v>129.40023056889322</v>
      </c>
      <c r="M351" s="7"/>
      <c r="N351" s="7"/>
      <c r="O351" s="7"/>
      <c r="P351" s="7"/>
      <c r="Q351" s="7"/>
      <c r="R351" s="7"/>
      <c r="S351" s="6"/>
      <c r="T351" s="6">
        <v>8.5000000000000006E-3</v>
      </c>
      <c r="U351" s="6"/>
      <c r="V351" s="6"/>
      <c r="W351" s="6"/>
      <c r="X351" s="6"/>
      <c r="Y351" s="6"/>
      <c r="Z351" s="6"/>
      <c r="AA351" t="s">
        <v>6</v>
      </c>
      <c r="AB351" s="2">
        <v>6674500</v>
      </c>
      <c r="AC351" s="2">
        <v>16567000</v>
      </c>
      <c r="AD351" t="s">
        <v>6</v>
      </c>
    </row>
    <row r="352" spans="1:30" x14ac:dyDescent="0.3">
      <c r="A352" s="1">
        <v>24929</v>
      </c>
      <c r="B352" s="6">
        <v>2.5499999999999998E-2</v>
      </c>
      <c r="C352" s="7"/>
      <c r="D352" s="7">
        <f t="shared" si="10"/>
        <v>75.357986353584067</v>
      </c>
      <c r="E352" s="7"/>
      <c r="F352" s="7"/>
      <c r="G352" s="7"/>
      <c r="H352" s="7"/>
      <c r="I352" s="7"/>
      <c r="J352" s="7"/>
      <c r="K352" s="7"/>
      <c r="L352" s="7">
        <f t="shared" si="11"/>
        <v>132.6999364484</v>
      </c>
      <c r="M352" s="7"/>
      <c r="N352" s="7"/>
      <c r="O352" s="7"/>
      <c r="P352" s="7"/>
      <c r="Q352" s="7"/>
      <c r="R352" s="7"/>
      <c r="S352" s="6"/>
      <c r="T352" s="6">
        <v>2.5499999999999998E-2</v>
      </c>
      <c r="U352" s="6"/>
      <c r="V352" s="6"/>
      <c r="W352" s="6"/>
      <c r="X352" s="6"/>
      <c r="Y352" s="6"/>
      <c r="Z352" s="6"/>
      <c r="AA352" t="s">
        <v>6</v>
      </c>
      <c r="AB352" s="2">
        <v>6787200</v>
      </c>
      <c r="AC352" s="2">
        <v>17311000</v>
      </c>
      <c r="AD352" t="s">
        <v>6</v>
      </c>
    </row>
    <row r="353" spans="1:30" x14ac:dyDescent="0.3">
      <c r="A353" s="1">
        <v>24959</v>
      </c>
      <c r="B353" s="6">
        <v>2.9600000000000001E-2</v>
      </c>
      <c r="C353" s="7"/>
      <c r="D353" s="7">
        <f t="shared" si="10"/>
        <v>73.191517437435962</v>
      </c>
      <c r="E353" s="7"/>
      <c r="F353" s="7"/>
      <c r="G353" s="7"/>
      <c r="H353" s="7"/>
      <c r="I353" s="7"/>
      <c r="J353" s="7"/>
      <c r="K353" s="7"/>
      <c r="L353" s="7">
        <f t="shared" si="11"/>
        <v>136.62785456727264</v>
      </c>
      <c r="M353" s="7"/>
      <c r="N353" s="7"/>
      <c r="O353" s="7"/>
      <c r="P353" s="7"/>
      <c r="Q353" s="7"/>
      <c r="R353" s="7"/>
      <c r="S353" s="6"/>
      <c r="T353" s="6">
        <v>2.9600000000000001E-2</v>
      </c>
      <c r="U353" s="6"/>
      <c r="V353" s="6"/>
      <c r="W353" s="6"/>
      <c r="X353" s="6"/>
      <c r="Y353" s="6"/>
      <c r="Z353" s="6"/>
      <c r="AA353" t="s">
        <v>6</v>
      </c>
      <c r="AB353" s="2">
        <v>6856100</v>
      </c>
      <c r="AC353" s="2">
        <v>17547000</v>
      </c>
      <c r="AD353" t="s">
        <v>6</v>
      </c>
    </row>
    <row r="354" spans="1:30" x14ac:dyDescent="0.3">
      <c r="A354" s="1">
        <v>24990</v>
      </c>
      <c r="B354" s="6">
        <v>1.09E-2</v>
      </c>
      <c r="C354" s="7"/>
      <c r="D354" s="7">
        <f t="shared" si="10"/>
        <v>72.402332018435033</v>
      </c>
      <c r="E354" s="7"/>
      <c r="F354" s="7"/>
      <c r="G354" s="7"/>
      <c r="H354" s="7"/>
      <c r="I354" s="7"/>
      <c r="J354" s="7"/>
      <c r="K354" s="7"/>
      <c r="L354" s="7">
        <f t="shared" si="11"/>
        <v>138.11709818205588</v>
      </c>
      <c r="M354" s="7"/>
      <c r="N354" s="7"/>
      <c r="O354" s="7"/>
      <c r="P354" s="7"/>
      <c r="Q354" s="7"/>
      <c r="R354" s="7"/>
      <c r="S354" s="6"/>
      <c r="T354" s="6">
        <v>1.09E-2</v>
      </c>
      <c r="U354" s="6"/>
      <c r="V354" s="6"/>
      <c r="W354" s="6"/>
      <c r="X354" s="6"/>
      <c r="Y354" s="6"/>
      <c r="Z354" s="6"/>
      <c r="AA354" t="s">
        <v>6</v>
      </c>
      <c r="AB354" s="2">
        <v>7139200</v>
      </c>
      <c r="AC354" s="2">
        <v>17998000</v>
      </c>
      <c r="AD354" t="s">
        <v>6</v>
      </c>
    </row>
    <row r="355" spans="1:30" x14ac:dyDescent="0.3">
      <c r="A355" s="1">
        <v>25020</v>
      </c>
      <c r="B355" s="6">
        <v>1.54E-2</v>
      </c>
      <c r="C355" s="7"/>
      <c r="D355" s="7">
        <f t="shared" si="10"/>
        <v>71.304246620479645</v>
      </c>
      <c r="E355" s="7"/>
      <c r="F355" s="7"/>
      <c r="G355" s="7"/>
      <c r="H355" s="7"/>
      <c r="I355" s="7"/>
      <c r="J355" s="7"/>
      <c r="K355" s="7"/>
      <c r="L355" s="7">
        <f t="shared" si="11"/>
        <v>140.24410149405955</v>
      </c>
      <c r="M355" s="7"/>
      <c r="N355" s="7"/>
      <c r="O355" s="7"/>
      <c r="P355" s="7"/>
      <c r="Q355" s="7"/>
      <c r="R355" s="7"/>
      <c r="S355" s="6"/>
      <c r="T355" s="6">
        <v>1.54E-2</v>
      </c>
      <c r="U355" s="6"/>
      <c r="V355" s="6"/>
      <c r="W355" s="6"/>
      <c r="X355" s="6"/>
      <c r="Y355" s="6"/>
      <c r="Z355" s="6"/>
      <c r="AA355" t="s">
        <v>6</v>
      </c>
      <c r="AB355" s="2">
        <v>7012800</v>
      </c>
      <c r="AC355" s="2">
        <v>17924000</v>
      </c>
      <c r="AD355" t="s">
        <v>6</v>
      </c>
    </row>
    <row r="356" spans="1:30" x14ac:dyDescent="0.3">
      <c r="A356" s="1">
        <v>25051</v>
      </c>
      <c r="B356" s="6">
        <v>1.47E-2</v>
      </c>
      <c r="C356" s="7"/>
      <c r="D356" s="7">
        <f t="shared" si="10"/>
        <v>70.271259111540019</v>
      </c>
      <c r="E356" s="7"/>
      <c r="F356" s="7"/>
      <c r="G356" s="7"/>
      <c r="H356" s="7"/>
      <c r="I356" s="7"/>
      <c r="J356" s="7"/>
      <c r="K356" s="7"/>
      <c r="L356" s="7">
        <f t="shared" si="11"/>
        <v>142.30568978602221</v>
      </c>
      <c r="M356" s="7"/>
      <c r="N356" s="7"/>
      <c r="O356" s="7"/>
      <c r="P356" s="7"/>
      <c r="Q356" s="7"/>
      <c r="R356" s="7"/>
      <c r="S356" s="6"/>
      <c r="T356" s="6">
        <v>1.47E-2</v>
      </c>
      <c r="U356" s="6"/>
      <c r="V356" s="6"/>
      <c r="W356" s="6"/>
      <c r="X356" s="6"/>
      <c r="Y356" s="6"/>
      <c r="Z356" s="6"/>
      <c r="AA356" t="s">
        <v>6</v>
      </c>
      <c r="AB356" s="2">
        <v>7019200</v>
      </c>
      <c r="AC356" s="2">
        <v>18616000</v>
      </c>
      <c r="AD356" t="s">
        <v>6</v>
      </c>
    </row>
    <row r="357" spans="1:30" x14ac:dyDescent="0.3">
      <c r="A357" s="1">
        <v>25082</v>
      </c>
      <c r="B357" s="6">
        <v>1.1899999999999999E-2</v>
      </c>
      <c r="C357" s="7"/>
      <c r="D357" s="7">
        <f t="shared" si="10"/>
        <v>69.444865215475858</v>
      </c>
      <c r="E357" s="7"/>
      <c r="F357" s="7"/>
      <c r="G357" s="7"/>
      <c r="H357" s="7"/>
      <c r="I357" s="7"/>
      <c r="J357" s="7"/>
      <c r="K357" s="7"/>
      <c r="L357" s="7">
        <f t="shared" si="11"/>
        <v>143.99912749447589</v>
      </c>
      <c r="M357" s="7"/>
      <c r="N357" s="7"/>
      <c r="O357" s="7"/>
      <c r="P357" s="7"/>
      <c r="Q357" s="7"/>
      <c r="R357" s="7"/>
      <c r="S357" s="6"/>
      <c r="T357" s="6">
        <v>1.1899999999999999E-2</v>
      </c>
      <c r="U357" s="6"/>
      <c r="V357" s="6"/>
      <c r="W357" s="6"/>
      <c r="X357" s="6"/>
      <c r="Y357" s="6"/>
      <c r="Z357" s="6"/>
      <c r="AA357" t="s">
        <v>6</v>
      </c>
      <c r="AB357" s="2">
        <v>7146800</v>
      </c>
      <c r="AC357" s="2">
        <v>19268000</v>
      </c>
      <c r="AD357" t="s">
        <v>6</v>
      </c>
    </row>
    <row r="358" spans="1:30" x14ac:dyDescent="0.3">
      <c r="A358" s="1">
        <v>25112</v>
      </c>
      <c r="B358" s="6">
        <v>2.3300000000000001E-2</v>
      </c>
      <c r="C358" s="7"/>
      <c r="D358" s="7">
        <f t="shared" si="10"/>
        <v>67.863642348749963</v>
      </c>
      <c r="E358" s="7"/>
      <c r="F358" s="7"/>
      <c r="G358" s="7"/>
      <c r="H358" s="7"/>
      <c r="I358" s="7"/>
      <c r="J358" s="7"/>
      <c r="K358" s="7"/>
      <c r="L358" s="7">
        <f t="shared" si="11"/>
        <v>147.3543071650972</v>
      </c>
      <c r="M358" s="7"/>
      <c r="N358" s="7"/>
      <c r="O358" s="7"/>
      <c r="P358" s="7"/>
      <c r="Q358" s="7"/>
      <c r="R358" s="7"/>
      <c r="S358" s="6"/>
      <c r="T358" s="6">
        <v>2.3300000000000001E-2</v>
      </c>
      <c r="U358" s="6"/>
      <c r="V358" s="6"/>
      <c r="W358" s="6"/>
      <c r="X358" s="6"/>
      <c r="Y358" s="6"/>
      <c r="Z358" s="6"/>
      <c r="AA358" t="s">
        <v>6</v>
      </c>
      <c r="AB358" s="2">
        <v>7112600</v>
      </c>
      <c r="AC358" s="2">
        <v>19572000</v>
      </c>
      <c r="AD358" t="s">
        <v>6</v>
      </c>
    </row>
    <row r="359" spans="1:30" x14ac:dyDescent="0.3">
      <c r="A359" s="1">
        <v>25143</v>
      </c>
      <c r="B359" s="6">
        <v>1.9E-2</v>
      </c>
      <c r="C359" s="7"/>
      <c r="D359" s="7">
        <f t="shared" si="10"/>
        <v>66.598275121442555</v>
      </c>
      <c r="E359" s="7"/>
      <c r="F359" s="7"/>
      <c r="G359" s="7"/>
      <c r="H359" s="7"/>
      <c r="I359" s="7"/>
      <c r="J359" s="7"/>
      <c r="K359" s="7"/>
      <c r="L359" s="7">
        <f t="shared" si="11"/>
        <v>150.15403900123403</v>
      </c>
      <c r="M359" s="7"/>
      <c r="N359" s="7"/>
      <c r="O359" s="7"/>
      <c r="P359" s="7"/>
      <c r="Q359" s="7"/>
      <c r="R359" s="7"/>
      <c r="S359" s="6"/>
      <c r="T359" s="6">
        <v>1.9E-2</v>
      </c>
      <c r="U359" s="6"/>
      <c r="V359" s="6"/>
      <c r="W359" s="6"/>
      <c r="X359" s="6"/>
      <c r="Y359" s="6"/>
      <c r="Z359" s="6"/>
      <c r="AA359" t="s">
        <v>6</v>
      </c>
      <c r="AB359" s="2">
        <v>7614700</v>
      </c>
      <c r="AC359" s="2">
        <v>20290000</v>
      </c>
      <c r="AD359" t="s">
        <v>6</v>
      </c>
    </row>
    <row r="360" spans="1:30" x14ac:dyDescent="0.3">
      <c r="A360" s="1">
        <v>25173</v>
      </c>
      <c r="B360" s="6">
        <v>1.49E-2</v>
      </c>
      <c r="C360" s="7"/>
      <c r="D360" s="7">
        <f t="shared" si="10"/>
        <v>65.620529235828712</v>
      </c>
      <c r="E360" s="7"/>
      <c r="F360" s="7"/>
      <c r="G360" s="7"/>
      <c r="H360" s="7"/>
      <c r="I360" s="7"/>
      <c r="J360" s="7"/>
      <c r="K360" s="7"/>
      <c r="L360" s="7">
        <f t="shared" si="11"/>
        <v>152.39133418235241</v>
      </c>
      <c r="M360" s="7"/>
      <c r="N360" s="7"/>
      <c r="O360" s="7"/>
      <c r="P360" s="7"/>
      <c r="Q360" s="7"/>
      <c r="R360" s="7"/>
      <c r="S360" s="6"/>
      <c r="T360" s="6">
        <v>1.49E-2</v>
      </c>
      <c r="U360" s="6"/>
      <c r="V360" s="6"/>
      <c r="W360" s="6"/>
      <c r="X360" s="6"/>
      <c r="Y360" s="6"/>
      <c r="Z360" s="6"/>
      <c r="AA360" t="s">
        <v>6</v>
      </c>
      <c r="AB360" s="2">
        <v>8619100</v>
      </c>
      <c r="AC360" s="2">
        <v>21384000</v>
      </c>
      <c r="AD360" t="s">
        <v>6</v>
      </c>
    </row>
    <row r="361" spans="1:30" x14ac:dyDescent="0.3">
      <c r="A361" s="1">
        <v>25204</v>
      </c>
      <c r="B361" s="6">
        <v>2.06E-2</v>
      </c>
      <c r="C361" s="7"/>
      <c r="D361" s="7">
        <f t="shared" si="10"/>
        <v>64.296030997284646</v>
      </c>
      <c r="E361" s="7"/>
      <c r="F361" s="7"/>
      <c r="G361" s="7"/>
      <c r="H361" s="7"/>
      <c r="I361" s="7"/>
      <c r="J361" s="7"/>
      <c r="K361" s="7"/>
      <c r="L361" s="7">
        <f t="shared" si="11"/>
        <v>155.53059566650887</v>
      </c>
      <c r="M361" s="7"/>
      <c r="N361" s="7"/>
      <c r="O361" s="7"/>
      <c r="P361" s="7"/>
      <c r="Q361" s="7"/>
      <c r="R361" s="7"/>
      <c r="S361" s="6"/>
      <c r="T361" s="6">
        <v>2.06E-2</v>
      </c>
      <c r="U361" s="6"/>
      <c r="V361" s="6"/>
      <c r="W361" s="6"/>
      <c r="X361" s="6"/>
      <c r="Y361" s="6"/>
      <c r="Z361" s="6"/>
      <c r="AA361" t="s">
        <v>6</v>
      </c>
      <c r="AB361" s="2">
        <v>7935800</v>
      </c>
      <c r="AC361" s="2">
        <v>21118000</v>
      </c>
      <c r="AD361" t="s">
        <v>6</v>
      </c>
    </row>
    <row r="362" spans="1:30" x14ac:dyDescent="0.3">
      <c r="A362" s="1">
        <v>25235</v>
      </c>
      <c r="B362" s="6">
        <v>1.38E-2</v>
      </c>
      <c r="C362" s="7"/>
      <c r="D362" s="7">
        <f t="shared" si="10"/>
        <v>63.42082363117445</v>
      </c>
      <c r="E362" s="7"/>
      <c r="F362" s="7"/>
      <c r="G362" s="7"/>
      <c r="H362" s="7"/>
      <c r="I362" s="7"/>
      <c r="J362" s="7"/>
      <c r="K362" s="7"/>
      <c r="L362" s="7">
        <f t="shared" si="11"/>
        <v>157.67691788670669</v>
      </c>
      <c r="M362" s="7"/>
      <c r="N362" s="7"/>
      <c r="O362" s="7"/>
      <c r="P362" s="7"/>
      <c r="Q362" s="7"/>
      <c r="R362" s="7"/>
      <c r="S362" s="6"/>
      <c r="T362" s="6">
        <v>1.38E-2</v>
      </c>
      <c r="U362" s="6"/>
      <c r="V362" s="6"/>
      <c r="W362" s="6"/>
      <c r="X362" s="6"/>
      <c r="Y362" s="6"/>
      <c r="Z362" s="6"/>
      <c r="AA362" t="s">
        <v>6</v>
      </c>
      <c r="AB362" s="2">
        <v>8260100</v>
      </c>
      <c r="AC362" s="2">
        <v>21412000</v>
      </c>
      <c r="AD362" t="s">
        <v>6</v>
      </c>
    </row>
    <row r="363" spans="1:30" x14ac:dyDescent="0.3">
      <c r="A363" s="1">
        <v>25263</v>
      </c>
      <c r="B363" s="6">
        <v>1.1299999999999999E-2</v>
      </c>
      <c r="C363" s="7"/>
      <c r="D363" s="7">
        <f t="shared" si="10"/>
        <v>62.71217604190096</v>
      </c>
      <c r="E363" s="7"/>
      <c r="F363" s="7"/>
      <c r="G363" s="7"/>
      <c r="H363" s="7"/>
      <c r="I363" s="7"/>
      <c r="J363" s="7"/>
      <c r="K363" s="7"/>
      <c r="L363" s="7">
        <f t="shared" si="11"/>
        <v>159.45866705882648</v>
      </c>
      <c r="M363" s="7"/>
      <c r="N363" s="7"/>
      <c r="O363" s="7"/>
      <c r="P363" s="7"/>
      <c r="Q363" s="7"/>
      <c r="R363" s="7"/>
      <c r="S363" s="6"/>
      <c r="T363" s="6">
        <v>1.1299999999999999E-2</v>
      </c>
      <c r="U363" s="6"/>
      <c r="V363" s="6"/>
      <c r="W363" s="6"/>
      <c r="X363" s="6"/>
      <c r="Y363" s="6"/>
      <c r="Z363" s="6"/>
      <c r="AA363" t="s">
        <v>6</v>
      </c>
      <c r="AB363" s="2">
        <v>8188900</v>
      </c>
      <c r="AC363" s="2">
        <v>22264000</v>
      </c>
      <c r="AD363" t="s">
        <v>6</v>
      </c>
    </row>
    <row r="364" spans="1:30" x14ac:dyDescent="0.3">
      <c r="A364" s="1">
        <v>25294</v>
      </c>
      <c r="B364" s="6">
        <v>1.6399999999999998E-2</v>
      </c>
      <c r="C364" s="7"/>
      <c r="D364" s="7">
        <f t="shared" si="10"/>
        <v>61.700291265152472</v>
      </c>
      <c r="E364" s="7"/>
      <c r="F364" s="7"/>
      <c r="G364" s="7"/>
      <c r="H364" s="7"/>
      <c r="I364" s="7"/>
      <c r="J364" s="7"/>
      <c r="K364" s="7"/>
      <c r="L364" s="7">
        <f t="shared" si="11"/>
        <v>162.07378919859121</v>
      </c>
      <c r="M364" s="7"/>
      <c r="N364" s="7"/>
      <c r="O364" s="7"/>
      <c r="P364" s="7"/>
      <c r="Q364" s="7"/>
      <c r="R364" s="7"/>
      <c r="S364" s="6"/>
      <c r="T364" s="6">
        <v>1.6399999999999998E-2</v>
      </c>
      <c r="U364" s="6"/>
      <c r="V364" s="6"/>
      <c r="W364" s="6"/>
      <c r="X364" s="6"/>
      <c r="Y364" s="6"/>
      <c r="Z364" s="6"/>
      <c r="AA364" t="s">
        <v>6</v>
      </c>
      <c r="AB364" s="2">
        <v>8371200</v>
      </c>
      <c r="AC364" s="2">
        <v>22637000</v>
      </c>
      <c r="AD364" t="s">
        <v>6</v>
      </c>
    </row>
    <row r="365" spans="1:30" x14ac:dyDescent="0.3">
      <c r="A365" s="1">
        <v>25324</v>
      </c>
      <c r="B365" s="6">
        <v>3.6499999999999998E-2</v>
      </c>
      <c r="C365" s="7"/>
      <c r="D365" s="7">
        <f t="shared" si="10"/>
        <v>59.527536194068958</v>
      </c>
      <c r="E365" s="7"/>
      <c r="F365" s="7"/>
      <c r="G365" s="7"/>
      <c r="H365" s="7"/>
      <c r="I365" s="7"/>
      <c r="J365" s="7"/>
      <c r="K365" s="7"/>
      <c r="L365" s="7">
        <f t="shared" si="11"/>
        <v>167.98948250433978</v>
      </c>
      <c r="M365" s="7"/>
      <c r="N365" s="7"/>
      <c r="O365" s="7"/>
      <c r="P365" s="7"/>
      <c r="Q365" s="7"/>
      <c r="R365" s="7"/>
      <c r="S365" s="6"/>
      <c r="T365" s="6">
        <v>3.6499999999999998E-2</v>
      </c>
      <c r="U365" s="6"/>
      <c r="V365" s="6"/>
      <c r="W365" s="6"/>
      <c r="X365" s="6"/>
      <c r="Y365" s="6"/>
      <c r="Z365" s="6"/>
      <c r="AA365" t="s">
        <v>6</v>
      </c>
      <c r="AB365" s="2">
        <v>8490600</v>
      </c>
      <c r="AC365" s="2">
        <v>23015000</v>
      </c>
      <c r="AD365" t="s">
        <v>6</v>
      </c>
    </row>
    <row r="366" spans="1:30" x14ac:dyDescent="0.3">
      <c r="A366" s="1">
        <v>25355</v>
      </c>
      <c r="B366" s="6">
        <v>1.4199999999999999E-2</v>
      </c>
      <c r="C366" s="7"/>
      <c r="D366" s="7">
        <f t="shared" si="10"/>
        <v>58.694080254455692</v>
      </c>
      <c r="E366" s="7"/>
      <c r="F366" s="7"/>
      <c r="G366" s="7"/>
      <c r="H366" s="7"/>
      <c r="I366" s="7"/>
      <c r="J366" s="7"/>
      <c r="K366" s="7"/>
      <c r="L366" s="7">
        <f t="shared" si="11"/>
        <v>170.3749331559014</v>
      </c>
      <c r="M366" s="7"/>
      <c r="N366" s="7"/>
      <c r="O366" s="7"/>
      <c r="P366" s="7"/>
      <c r="Q366" s="7"/>
      <c r="R366" s="7"/>
      <c r="S366" s="6"/>
      <c r="T366" s="6">
        <v>1.4199999999999999E-2</v>
      </c>
      <c r="U366" s="6"/>
      <c r="V366" s="6"/>
      <c r="W366" s="6"/>
      <c r="X366" s="6"/>
      <c r="Y366" s="6"/>
      <c r="Z366" s="6"/>
      <c r="AA366" t="s">
        <v>6</v>
      </c>
      <c r="AB366" s="2">
        <v>8455000</v>
      </c>
      <c r="AC366" s="2">
        <v>23905000</v>
      </c>
      <c r="AD366" t="s">
        <v>6</v>
      </c>
    </row>
    <row r="367" spans="1:30" x14ac:dyDescent="0.3">
      <c r="A367" s="1">
        <v>25385</v>
      </c>
      <c r="B367" s="6">
        <v>1.52E-2</v>
      </c>
      <c r="C367" s="7"/>
      <c r="D367" s="7">
        <f t="shared" si="10"/>
        <v>57.815287878699451</v>
      </c>
      <c r="E367" s="7"/>
      <c r="F367" s="7"/>
      <c r="G367" s="7"/>
      <c r="H367" s="7"/>
      <c r="I367" s="7"/>
      <c r="J367" s="7"/>
      <c r="K367" s="7"/>
      <c r="L367" s="7">
        <f t="shared" si="11"/>
        <v>172.96463213987113</v>
      </c>
      <c r="M367" s="7"/>
      <c r="N367" s="7"/>
      <c r="O367" s="7"/>
      <c r="P367" s="7"/>
      <c r="Q367" s="7"/>
      <c r="R367" s="7"/>
      <c r="S367" s="6"/>
      <c r="T367" s="6">
        <v>1.52E-2</v>
      </c>
      <c r="U367" s="6"/>
      <c r="V367" s="6"/>
      <c r="W367" s="6"/>
      <c r="X367" s="6"/>
      <c r="Y367" s="6"/>
      <c r="Z367" s="6"/>
      <c r="AA367" t="s">
        <v>6</v>
      </c>
      <c r="AB367" s="2">
        <v>8370100</v>
      </c>
      <c r="AC367" s="2">
        <v>23514000</v>
      </c>
      <c r="AD367" t="s">
        <v>6</v>
      </c>
    </row>
    <row r="368" spans="1:30" x14ac:dyDescent="0.3">
      <c r="A368" s="1">
        <v>25416</v>
      </c>
      <c r="B368" s="6">
        <v>1.78E-2</v>
      </c>
      <c r="C368" s="7"/>
      <c r="D368" s="7">
        <f t="shared" si="10"/>
        <v>56.804173588818472</v>
      </c>
      <c r="E368" s="7"/>
      <c r="F368" s="7"/>
      <c r="G368" s="7"/>
      <c r="H368" s="7"/>
      <c r="I368" s="7"/>
      <c r="J368" s="7"/>
      <c r="K368" s="7"/>
      <c r="L368" s="7">
        <f t="shared" si="11"/>
        <v>176.04340259196084</v>
      </c>
      <c r="M368" s="7"/>
      <c r="N368" s="7"/>
      <c r="O368" s="7"/>
      <c r="P368" s="7"/>
      <c r="Q368" s="7"/>
      <c r="R368" s="7"/>
      <c r="S368" s="6"/>
      <c r="T368" s="6">
        <v>1.78E-2</v>
      </c>
      <c r="U368" s="6"/>
      <c r="V368" s="6"/>
      <c r="W368" s="6"/>
      <c r="X368" s="6"/>
      <c r="Y368" s="6"/>
      <c r="Z368" s="6"/>
      <c r="AA368" t="s">
        <v>6</v>
      </c>
      <c r="AB368" s="2">
        <v>8400000</v>
      </c>
      <c r="AC368" s="2">
        <v>24290000</v>
      </c>
      <c r="AD368" t="s">
        <v>6</v>
      </c>
    </row>
    <row r="369" spans="1:30" x14ac:dyDescent="0.3">
      <c r="A369" s="1">
        <v>25447</v>
      </c>
      <c r="B369" s="6">
        <v>1.7500000000000002E-2</v>
      </c>
      <c r="C369" s="7"/>
      <c r="D369" s="7">
        <f t="shared" si="10"/>
        <v>55.827197630288424</v>
      </c>
      <c r="E369" s="7"/>
      <c r="F369" s="7"/>
      <c r="G369" s="7"/>
      <c r="H369" s="7"/>
      <c r="I369" s="7"/>
      <c r="J369" s="7"/>
      <c r="K369" s="7"/>
      <c r="L369" s="7">
        <f t="shared" si="11"/>
        <v>179.12416213732016</v>
      </c>
      <c r="M369" s="7"/>
      <c r="N369" s="7"/>
      <c r="O369" s="7"/>
      <c r="P369" s="7"/>
      <c r="Q369" s="7"/>
      <c r="R369" s="7"/>
      <c r="S369" s="6"/>
      <c r="T369" s="6">
        <v>1.7500000000000002E-2</v>
      </c>
      <c r="U369" s="6"/>
      <c r="V369" s="6"/>
      <c r="W369" s="6"/>
      <c r="X369" s="6"/>
      <c r="Y369" s="6"/>
      <c r="Z369" s="6"/>
      <c r="AA369" t="s">
        <v>6</v>
      </c>
      <c r="AB369" s="2">
        <v>8436200</v>
      </c>
      <c r="AC369" s="2">
        <v>25019000</v>
      </c>
      <c r="AD369" t="s">
        <v>6</v>
      </c>
    </row>
    <row r="370" spans="1:30" x14ac:dyDescent="0.3">
      <c r="A370" s="1">
        <v>25477</v>
      </c>
      <c r="B370" s="6">
        <v>1.32E-2</v>
      </c>
      <c r="C370" s="7"/>
      <c r="D370" s="7">
        <f t="shared" si="10"/>
        <v>55.099879224524699</v>
      </c>
      <c r="E370" s="7"/>
      <c r="F370" s="7"/>
      <c r="G370" s="7"/>
      <c r="H370" s="7"/>
      <c r="I370" s="7"/>
      <c r="J370" s="7"/>
      <c r="K370" s="7"/>
      <c r="L370" s="7">
        <f t="shared" si="11"/>
        <v>181.48860107753279</v>
      </c>
      <c r="M370" s="7"/>
      <c r="N370" s="7"/>
      <c r="O370" s="7"/>
      <c r="P370" s="7"/>
      <c r="Q370" s="7"/>
      <c r="R370" s="7"/>
      <c r="S370" s="6"/>
      <c r="T370" s="6">
        <v>1.32E-2</v>
      </c>
      <c r="U370" s="6"/>
      <c r="V370" s="6"/>
      <c r="W370" s="6"/>
      <c r="X370" s="6"/>
      <c r="Y370" s="6"/>
      <c r="Z370" s="6"/>
      <c r="AA370" t="s">
        <v>6</v>
      </c>
      <c r="AB370" s="2">
        <v>8850300</v>
      </c>
      <c r="AC370" s="2">
        <v>25307000</v>
      </c>
      <c r="AD370" t="s">
        <v>6</v>
      </c>
    </row>
    <row r="371" spans="1:30" x14ac:dyDescent="0.3">
      <c r="A371" s="1">
        <v>25508</v>
      </c>
      <c r="B371" s="6">
        <v>1.2699999999999999E-2</v>
      </c>
      <c r="C371" s="7"/>
      <c r="D371" s="7">
        <f t="shared" si="10"/>
        <v>54.408886367655477</v>
      </c>
      <c r="E371" s="7"/>
      <c r="F371" s="7"/>
      <c r="G371" s="7"/>
      <c r="H371" s="7"/>
      <c r="I371" s="7"/>
      <c r="J371" s="7"/>
      <c r="K371" s="7"/>
      <c r="L371" s="7">
        <f t="shared" si="11"/>
        <v>183.79350631121744</v>
      </c>
      <c r="M371" s="7"/>
      <c r="N371" s="7"/>
      <c r="O371" s="7"/>
      <c r="P371" s="7"/>
      <c r="Q371" s="7"/>
      <c r="R371" s="7"/>
      <c r="S371" s="6"/>
      <c r="T371" s="6">
        <v>1.2699999999999999E-2</v>
      </c>
      <c r="U371" s="6"/>
      <c r="V371" s="6"/>
      <c r="W371" s="6"/>
      <c r="X371" s="6"/>
      <c r="Y371" s="6"/>
      <c r="Z371" s="6"/>
      <c r="AA371" t="s">
        <v>6</v>
      </c>
      <c r="AB371" s="2">
        <v>9200600</v>
      </c>
      <c r="AC371" s="2">
        <v>26573000</v>
      </c>
      <c r="AD371" t="s">
        <v>6</v>
      </c>
    </row>
    <row r="372" spans="1:30" x14ac:dyDescent="0.3">
      <c r="A372" s="1">
        <v>25538</v>
      </c>
      <c r="B372" s="6">
        <v>1.6399999999999998E-2</v>
      </c>
      <c r="C372" s="7"/>
      <c r="D372" s="7">
        <f t="shared" si="10"/>
        <v>53.530978323155729</v>
      </c>
      <c r="E372" s="7"/>
      <c r="F372" s="7"/>
      <c r="G372" s="7"/>
      <c r="H372" s="7"/>
      <c r="I372" s="7"/>
      <c r="J372" s="7"/>
      <c r="K372" s="7"/>
      <c r="L372" s="7">
        <f t="shared" si="11"/>
        <v>186.80771981472139</v>
      </c>
      <c r="M372" s="7"/>
      <c r="N372" s="7"/>
      <c r="O372" s="7"/>
      <c r="P372" s="7"/>
      <c r="Q372" s="7"/>
      <c r="R372" s="7"/>
      <c r="S372" s="6"/>
      <c r="T372" s="6">
        <v>1.6399999999999998E-2</v>
      </c>
      <c r="U372" s="6"/>
      <c r="V372" s="6"/>
      <c r="W372" s="6"/>
      <c r="X372" s="6"/>
      <c r="Y372" s="6"/>
      <c r="Z372" s="6"/>
      <c r="AA372" t="s">
        <v>6</v>
      </c>
      <c r="AB372" s="2">
        <v>10639200</v>
      </c>
      <c r="AC372" s="2">
        <v>28348000</v>
      </c>
      <c r="AD372" t="s">
        <v>6</v>
      </c>
    </row>
    <row r="373" spans="1:30" x14ac:dyDescent="0.3">
      <c r="A373" s="1">
        <v>25569</v>
      </c>
      <c r="B373" s="6">
        <v>1.38E-2</v>
      </c>
      <c r="C373" s="7"/>
      <c r="D373" s="7">
        <f t="shared" si="10"/>
        <v>52.802306493544805</v>
      </c>
      <c r="E373" s="7"/>
      <c r="F373" s="7"/>
      <c r="G373" s="7"/>
      <c r="H373" s="7"/>
      <c r="I373" s="7"/>
      <c r="J373" s="7"/>
      <c r="K373" s="7"/>
      <c r="L373" s="7">
        <f t="shared" si="11"/>
        <v>189.38566634816456</v>
      </c>
      <c r="M373" s="7"/>
      <c r="N373" s="7"/>
      <c r="O373" s="7"/>
      <c r="P373" s="7"/>
      <c r="Q373" s="7"/>
      <c r="R373" s="7"/>
      <c r="S373" s="6"/>
      <c r="T373" s="6">
        <v>1.38E-2</v>
      </c>
      <c r="U373" s="6"/>
      <c r="V373" s="6"/>
      <c r="W373" s="6"/>
      <c r="X373" s="6"/>
      <c r="Y373" s="6"/>
      <c r="Z373" s="6"/>
      <c r="AA373" t="s">
        <v>6</v>
      </c>
      <c r="AB373" s="2">
        <v>9866000</v>
      </c>
      <c r="AC373" s="2">
        <v>27017000</v>
      </c>
      <c r="AD373" t="s">
        <v>6</v>
      </c>
    </row>
    <row r="374" spans="1:30" x14ac:dyDescent="0.3">
      <c r="A374" s="1">
        <v>25600</v>
      </c>
      <c r="B374" s="6">
        <v>1.3000000000000001E-2</v>
      </c>
      <c r="C374" s="7"/>
      <c r="D374" s="7">
        <f t="shared" si="10"/>
        <v>52.124685580991915</v>
      </c>
      <c r="E374" s="7"/>
      <c r="F374" s="7"/>
      <c r="G374" s="7"/>
      <c r="H374" s="7"/>
      <c r="I374" s="7"/>
      <c r="J374" s="7"/>
      <c r="K374" s="7"/>
      <c r="L374" s="7">
        <f t="shared" si="11"/>
        <v>191.84768001069068</v>
      </c>
      <c r="M374" s="7"/>
      <c r="N374" s="7"/>
      <c r="O374" s="7"/>
      <c r="P374" s="7"/>
      <c r="Q374" s="7"/>
      <c r="R374" s="7"/>
      <c r="S374" s="6"/>
      <c r="T374" s="6">
        <v>1.3000000000000001E-2</v>
      </c>
      <c r="U374" s="6"/>
      <c r="V374" s="6"/>
      <c r="W374" s="6"/>
      <c r="X374" s="6"/>
      <c r="Y374" s="6"/>
      <c r="Z374" s="6"/>
      <c r="AA374" t="s">
        <v>6</v>
      </c>
      <c r="AB374" s="2">
        <v>9773000</v>
      </c>
      <c r="AC374" s="2">
        <v>27290000</v>
      </c>
      <c r="AD374" t="s">
        <v>6</v>
      </c>
    </row>
    <row r="375" spans="1:30" x14ac:dyDescent="0.3">
      <c r="A375" s="1">
        <v>25628</v>
      </c>
      <c r="B375" s="6">
        <v>1.34E-2</v>
      </c>
      <c r="C375" s="7"/>
      <c r="D375" s="7">
        <f t="shared" si="10"/>
        <v>51.435450543706253</v>
      </c>
      <c r="E375" s="7"/>
      <c r="F375" s="7"/>
      <c r="G375" s="7"/>
      <c r="H375" s="7"/>
      <c r="I375" s="7"/>
      <c r="J375" s="7"/>
      <c r="K375" s="7"/>
      <c r="L375" s="7">
        <f t="shared" si="11"/>
        <v>194.41843892283396</v>
      </c>
      <c r="M375" s="7"/>
      <c r="N375" s="7"/>
      <c r="O375" s="7"/>
      <c r="P375" s="7"/>
      <c r="Q375" s="7"/>
      <c r="R375" s="7"/>
      <c r="S375" s="6"/>
      <c r="T375" s="6">
        <v>1.34E-2</v>
      </c>
      <c r="U375" s="6"/>
      <c r="V375" s="6"/>
      <c r="W375" s="6"/>
      <c r="X375" s="6"/>
      <c r="Y375" s="6"/>
      <c r="Z375" s="6"/>
      <c r="AA375" t="s">
        <v>6</v>
      </c>
      <c r="AB375" s="2">
        <v>9471000</v>
      </c>
      <c r="AC375" s="2">
        <v>28057000</v>
      </c>
      <c r="AD375" t="s">
        <v>6</v>
      </c>
    </row>
    <row r="376" spans="1:30" x14ac:dyDescent="0.3">
      <c r="A376" s="1">
        <v>25659</v>
      </c>
      <c r="B376" s="6">
        <v>1.3600000000000001E-2</v>
      </c>
      <c r="C376" s="7"/>
      <c r="D376" s="7">
        <f t="shared" si="10"/>
        <v>50.745314269639152</v>
      </c>
      <c r="E376" s="7"/>
      <c r="F376" s="7"/>
      <c r="G376" s="7"/>
      <c r="H376" s="7"/>
      <c r="I376" s="7"/>
      <c r="J376" s="7"/>
      <c r="K376" s="7"/>
      <c r="L376" s="7">
        <f t="shared" si="11"/>
        <v>197.06252969218451</v>
      </c>
      <c r="M376" s="7"/>
      <c r="N376" s="7"/>
      <c r="O376" s="7"/>
      <c r="P376" s="7"/>
      <c r="Q376" s="7"/>
      <c r="R376" s="7"/>
      <c r="S376" s="6"/>
      <c r="T376" s="6">
        <v>1.3600000000000001E-2</v>
      </c>
      <c r="U376" s="6"/>
      <c r="V376" s="6"/>
      <c r="W376" s="6"/>
      <c r="X376" s="6"/>
      <c r="Y376" s="6"/>
      <c r="Z376" s="6"/>
      <c r="AA376" t="s">
        <v>6</v>
      </c>
      <c r="AB376" s="2">
        <v>9594000</v>
      </c>
      <c r="AC376" s="2">
        <v>28703000</v>
      </c>
      <c r="AD376" t="s">
        <v>6</v>
      </c>
    </row>
    <row r="377" spans="1:30" x14ac:dyDescent="0.3">
      <c r="A377" s="1">
        <v>25689</v>
      </c>
      <c r="B377" s="6">
        <v>9.7999999999999997E-3</v>
      </c>
      <c r="C377" s="7"/>
      <c r="D377" s="7">
        <f t="shared" si="10"/>
        <v>50.252836472211477</v>
      </c>
      <c r="E377" s="7">
        <v>100</v>
      </c>
      <c r="F377" s="7"/>
      <c r="G377" s="7"/>
      <c r="H377" s="7"/>
      <c r="I377" s="7"/>
      <c r="J377" s="7"/>
      <c r="K377" s="7"/>
      <c r="L377" s="7">
        <f t="shared" si="11"/>
        <v>198.99374248316792</v>
      </c>
      <c r="M377" s="7">
        <v>100</v>
      </c>
      <c r="N377" s="7"/>
      <c r="O377" s="7"/>
      <c r="P377" s="7"/>
      <c r="Q377" s="7"/>
      <c r="R377" s="7"/>
      <c r="S377" s="6"/>
      <c r="T377" s="6">
        <v>9.7999999999999997E-3</v>
      </c>
      <c r="U377" s="6"/>
      <c r="V377" s="6"/>
      <c r="W377" s="6"/>
      <c r="X377" s="6"/>
      <c r="Y377" s="6"/>
      <c r="Z377" s="6"/>
      <c r="AA377" t="s">
        <v>6</v>
      </c>
      <c r="AB377" s="2">
        <v>9927000</v>
      </c>
      <c r="AC377" s="2">
        <v>29723000</v>
      </c>
      <c r="AD377" t="s">
        <v>6</v>
      </c>
    </row>
    <row r="378" spans="1:30" x14ac:dyDescent="0.3">
      <c r="A378" s="1">
        <v>25720</v>
      </c>
      <c r="B378" s="6">
        <v>1.5100000000000001E-2</v>
      </c>
      <c r="C378" s="7"/>
      <c r="D378" s="7"/>
      <c r="E378" s="7">
        <f>+E$377/(1+((M378/100)-1))</f>
        <v>98.51246182642106</v>
      </c>
      <c r="F378" s="7"/>
      <c r="G378" s="7"/>
      <c r="H378" s="7"/>
      <c r="I378" s="7"/>
      <c r="J378" s="7"/>
      <c r="K378" s="7"/>
      <c r="L378" s="7"/>
      <c r="M378" s="7">
        <f t="shared" si="11"/>
        <v>101.50999999999999</v>
      </c>
      <c r="N378" s="7"/>
      <c r="O378" s="7"/>
      <c r="P378" s="7"/>
      <c r="Q378" s="7"/>
      <c r="R378" s="7"/>
      <c r="S378" s="6"/>
      <c r="T378" s="6"/>
      <c r="U378" s="6">
        <v>1.5100000000000001E-2</v>
      </c>
      <c r="V378" s="6"/>
      <c r="W378" s="6"/>
      <c r="X378" s="6"/>
      <c r="Y378" s="6"/>
      <c r="Z378" s="6"/>
      <c r="AA378" t="s">
        <v>6</v>
      </c>
      <c r="AB378" s="2">
        <v>10391000</v>
      </c>
      <c r="AC378" s="2">
        <v>30919000</v>
      </c>
      <c r="AD378" t="s">
        <v>6</v>
      </c>
    </row>
    <row r="379" spans="1:30" x14ac:dyDescent="0.3">
      <c r="A379" s="1">
        <v>25750</v>
      </c>
      <c r="B379" s="6">
        <v>7.9000000000000008E-3</v>
      </c>
      <c r="C379" s="7"/>
      <c r="D379" s="7"/>
      <c r="E379" s="7">
        <f t="shared" ref="E379:E442" si="12">+E$377/(1+((M379/100)-1))</f>
        <v>97.740313350948554</v>
      </c>
      <c r="F379" s="7"/>
      <c r="G379" s="7"/>
      <c r="H379" s="7"/>
      <c r="I379" s="7"/>
      <c r="J379" s="7"/>
      <c r="K379" s="7"/>
      <c r="L379" s="7"/>
      <c r="M379" s="7">
        <f t="shared" si="11"/>
        <v>102.31192899999999</v>
      </c>
      <c r="N379" s="7"/>
      <c r="O379" s="7"/>
      <c r="P379" s="7"/>
      <c r="Q379" s="7"/>
      <c r="R379" s="7"/>
      <c r="S379" s="6"/>
      <c r="T379" s="6"/>
      <c r="U379" s="6">
        <v>7.9000000000000008E-3</v>
      </c>
      <c r="V379" s="6"/>
      <c r="W379" s="6"/>
      <c r="X379" s="6"/>
      <c r="Y379" s="6"/>
      <c r="Z379" s="6"/>
      <c r="AA379" t="s">
        <v>6</v>
      </c>
      <c r="AB379" s="2">
        <v>10275000</v>
      </c>
      <c r="AC379" s="2">
        <v>30891000</v>
      </c>
      <c r="AD379" t="s">
        <v>6</v>
      </c>
    </row>
    <row r="380" spans="1:30" x14ac:dyDescent="0.3">
      <c r="A380" s="1">
        <v>25781</v>
      </c>
      <c r="B380" s="6">
        <v>1.5800000000000002E-2</v>
      </c>
      <c r="C380" s="7"/>
      <c r="D380" s="7"/>
      <c r="E380" s="7">
        <f t="shared" si="12"/>
        <v>96.220036769982812</v>
      </c>
      <c r="F380" s="7"/>
      <c r="G380" s="7"/>
      <c r="H380" s="7"/>
      <c r="I380" s="7"/>
      <c r="J380" s="7"/>
      <c r="K380" s="7"/>
      <c r="L380" s="7"/>
      <c r="M380" s="7">
        <f t="shared" ref="M380:M443" si="13">+M379*(1+U380)</f>
        <v>103.9284574782</v>
      </c>
      <c r="N380" s="7"/>
      <c r="O380" s="7"/>
      <c r="P380" s="7"/>
      <c r="Q380" s="7"/>
      <c r="R380" s="7"/>
      <c r="S380" s="6"/>
      <c r="T380" s="6"/>
      <c r="U380" s="6">
        <v>1.5800000000000002E-2</v>
      </c>
      <c r="V380" s="6"/>
      <c r="W380" s="6"/>
      <c r="X380" s="6"/>
      <c r="Y380" s="6"/>
      <c r="Z380" s="6"/>
      <c r="AA380" t="s">
        <v>6</v>
      </c>
      <c r="AB380" s="2">
        <v>10235000</v>
      </c>
      <c r="AC380" s="2">
        <v>31258000</v>
      </c>
      <c r="AD380" t="s">
        <v>6</v>
      </c>
    </row>
    <row r="381" spans="1:30" x14ac:dyDescent="0.3">
      <c r="A381" s="1">
        <v>25812</v>
      </c>
      <c r="B381" s="6">
        <v>2.4199999999999999E-2</v>
      </c>
      <c r="C381" s="7"/>
      <c r="D381" s="7"/>
      <c r="E381" s="7">
        <f t="shared" si="12"/>
        <v>93.946530726403836</v>
      </c>
      <c r="F381" s="7"/>
      <c r="G381" s="7"/>
      <c r="H381" s="7"/>
      <c r="I381" s="7"/>
      <c r="J381" s="7"/>
      <c r="K381" s="7"/>
      <c r="L381" s="7"/>
      <c r="M381" s="7">
        <f t="shared" si="13"/>
        <v>106.44352614917244</v>
      </c>
      <c r="N381" s="7"/>
      <c r="O381" s="7"/>
      <c r="P381" s="7"/>
      <c r="Q381" s="7"/>
      <c r="R381" s="7"/>
      <c r="S381" s="6"/>
      <c r="T381" s="6"/>
      <c r="U381" s="6">
        <v>2.4199999999999999E-2</v>
      </c>
      <c r="V381" s="6"/>
      <c r="W381" s="6"/>
      <c r="X381" s="6"/>
      <c r="Y381" s="6"/>
      <c r="Z381" s="6"/>
      <c r="AA381" t="s">
        <v>6</v>
      </c>
      <c r="AB381" s="2">
        <v>10190000</v>
      </c>
      <c r="AC381" s="2">
        <v>31423000</v>
      </c>
      <c r="AD381" t="s">
        <v>6</v>
      </c>
    </row>
    <row r="382" spans="1:30" x14ac:dyDescent="0.3">
      <c r="A382" s="1">
        <v>25842</v>
      </c>
      <c r="B382" s="6">
        <v>1.15E-2</v>
      </c>
      <c r="C382" s="7"/>
      <c r="D382" s="7"/>
      <c r="E382" s="7">
        <f t="shared" si="12"/>
        <v>92.878428795258358</v>
      </c>
      <c r="F382" s="7"/>
      <c r="G382" s="7"/>
      <c r="H382" s="7"/>
      <c r="I382" s="7"/>
      <c r="J382" s="7"/>
      <c r="K382" s="7"/>
      <c r="L382" s="7"/>
      <c r="M382" s="7">
        <f t="shared" si="13"/>
        <v>107.66762669988793</v>
      </c>
      <c r="N382" s="7"/>
      <c r="O382" s="7"/>
      <c r="P382" s="7"/>
      <c r="Q382" s="7"/>
      <c r="R382" s="7"/>
      <c r="S382" s="6"/>
      <c r="T382" s="6"/>
      <c r="U382" s="6">
        <v>1.15E-2</v>
      </c>
      <c r="V382" s="6"/>
      <c r="W382" s="6"/>
      <c r="X382" s="6"/>
      <c r="Y382" s="6"/>
      <c r="Z382" s="6"/>
      <c r="AA382" t="s">
        <v>6</v>
      </c>
      <c r="AB382" s="2">
        <v>10646000</v>
      </c>
      <c r="AC382" s="2">
        <v>32049000</v>
      </c>
      <c r="AD382" t="s">
        <v>6</v>
      </c>
    </row>
    <row r="383" spans="1:30" x14ac:dyDescent="0.3">
      <c r="A383" s="1">
        <v>25873</v>
      </c>
      <c r="B383" s="6">
        <v>9.5999999999999992E-3</v>
      </c>
      <c r="C383" s="7"/>
      <c r="D383" s="7"/>
      <c r="E383" s="7">
        <f t="shared" si="12"/>
        <v>91.995274163290773</v>
      </c>
      <c r="F383" s="7"/>
      <c r="G383" s="7"/>
      <c r="H383" s="7"/>
      <c r="I383" s="7"/>
      <c r="J383" s="7"/>
      <c r="K383" s="7"/>
      <c r="L383" s="7"/>
      <c r="M383" s="7">
        <f t="shared" si="13"/>
        <v>108.70123591620687</v>
      </c>
      <c r="N383" s="7"/>
      <c r="O383" s="7"/>
      <c r="P383" s="7"/>
      <c r="Q383" s="7"/>
      <c r="R383" s="7"/>
      <c r="S383" s="6"/>
      <c r="T383" s="6"/>
      <c r="U383" s="6">
        <v>9.5999999999999992E-3</v>
      </c>
      <c r="V383" s="6"/>
      <c r="W383" s="6"/>
      <c r="X383" s="6"/>
      <c r="Y383" s="6"/>
      <c r="Z383" s="6"/>
      <c r="AA383" t="s">
        <v>6</v>
      </c>
      <c r="AB383" s="2">
        <v>10889000</v>
      </c>
      <c r="AC383" s="2">
        <v>33337000</v>
      </c>
      <c r="AD383" t="s">
        <v>6</v>
      </c>
    </row>
    <row r="384" spans="1:30" x14ac:dyDescent="0.3">
      <c r="A384" s="1">
        <v>25903</v>
      </c>
      <c r="B384" s="6">
        <v>1.52E-2</v>
      </c>
      <c r="C384" s="7"/>
      <c r="D384" s="7"/>
      <c r="E384" s="7">
        <f t="shared" si="12"/>
        <v>90.617882351547237</v>
      </c>
      <c r="F384" s="7"/>
      <c r="G384" s="7"/>
      <c r="H384" s="7"/>
      <c r="I384" s="7"/>
      <c r="J384" s="7"/>
      <c r="K384" s="7"/>
      <c r="L384" s="7"/>
      <c r="M384" s="7">
        <f t="shared" si="13"/>
        <v>110.35349470213322</v>
      </c>
      <c r="N384" s="7"/>
      <c r="O384" s="7"/>
      <c r="P384" s="7"/>
      <c r="Q384" s="7"/>
      <c r="R384" s="7"/>
      <c r="S384" s="6"/>
      <c r="T384" s="6"/>
      <c r="U384" s="6">
        <v>1.52E-2</v>
      </c>
      <c r="V384" s="6"/>
      <c r="W384" s="6"/>
      <c r="X384" s="6"/>
      <c r="Y384" s="6"/>
      <c r="Z384" s="6"/>
      <c r="AA384" t="s">
        <v>6</v>
      </c>
      <c r="AB384" s="2">
        <v>12361000</v>
      </c>
      <c r="AC384" s="2">
        <v>35455000</v>
      </c>
      <c r="AD384" t="s">
        <v>6</v>
      </c>
    </row>
    <row r="385" spans="1:30" x14ac:dyDescent="0.3">
      <c r="A385" s="1">
        <v>25934</v>
      </c>
      <c r="B385" s="6">
        <v>2.18E-2</v>
      </c>
      <c r="C385" s="7"/>
      <c r="D385" s="7"/>
      <c r="E385" s="7">
        <f t="shared" si="12"/>
        <v>88.684558966086556</v>
      </c>
      <c r="F385" s="7"/>
      <c r="G385" s="7"/>
      <c r="H385" s="7"/>
      <c r="I385" s="7"/>
      <c r="J385" s="7"/>
      <c r="K385" s="7"/>
      <c r="L385" s="7"/>
      <c r="M385" s="7">
        <f t="shared" si="13"/>
        <v>112.75920088663973</v>
      </c>
      <c r="N385" s="7"/>
      <c r="O385" s="7"/>
      <c r="P385" s="7"/>
      <c r="Q385" s="7"/>
      <c r="R385" s="7"/>
      <c r="S385" s="6"/>
      <c r="T385" s="6"/>
      <c r="U385" s="6">
        <v>2.18E-2</v>
      </c>
      <c r="V385" s="6"/>
      <c r="W385" s="6"/>
      <c r="X385" s="6"/>
      <c r="Y385" s="6"/>
      <c r="Z385" s="6"/>
      <c r="AA385" t="s">
        <v>6</v>
      </c>
      <c r="AB385" s="2">
        <v>11641000</v>
      </c>
      <c r="AC385" s="2">
        <v>34489000</v>
      </c>
      <c r="AD385" t="s">
        <v>6</v>
      </c>
    </row>
    <row r="386" spans="1:30" x14ac:dyDescent="0.3">
      <c r="A386" s="1">
        <v>25965</v>
      </c>
      <c r="B386" s="6">
        <v>1.8500000000000003E-2</v>
      </c>
      <c r="C386" s="7"/>
      <c r="D386" s="7"/>
      <c r="E386" s="7">
        <f t="shared" si="12"/>
        <v>87.073695597532208</v>
      </c>
      <c r="F386" s="7"/>
      <c r="G386" s="7"/>
      <c r="H386" s="7"/>
      <c r="I386" s="7"/>
      <c r="J386" s="7"/>
      <c r="K386" s="7"/>
      <c r="L386" s="7"/>
      <c r="M386" s="7">
        <f t="shared" si="13"/>
        <v>114.84524610304257</v>
      </c>
      <c r="N386" s="7"/>
      <c r="O386" s="7"/>
      <c r="P386" s="7"/>
      <c r="Q386" s="7"/>
      <c r="R386" s="7"/>
      <c r="S386" s="6"/>
      <c r="T386" s="6"/>
      <c r="U386" s="6">
        <v>1.8500000000000003E-2</v>
      </c>
      <c r="V386" s="6"/>
      <c r="W386" s="6"/>
      <c r="X386" s="6"/>
      <c r="Y386" s="6"/>
      <c r="Z386" s="6"/>
      <c r="AA386" t="s">
        <v>6</v>
      </c>
      <c r="AB386" s="2">
        <v>11698000</v>
      </c>
      <c r="AC386" s="2">
        <v>34785000</v>
      </c>
      <c r="AD386" t="s">
        <v>6</v>
      </c>
    </row>
    <row r="387" spans="1:30" x14ac:dyDescent="0.3">
      <c r="A387" s="1">
        <v>25993</v>
      </c>
      <c r="B387" s="6">
        <v>2.8999999999999998E-2</v>
      </c>
      <c r="C387" s="7"/>
      <c r="D387" s="7"/>
      <c r="E387" s="7">
        <f t="shared" si="12"/>
        <v>84.619723612762115</v>
      </c>
      <c r="F387" s="7"/>
      <c r="G387" s="7"/>
      <c r="H387" s="7"/>
      <c r="I387" s="7"/>
      <c r="J387" s="7"/>
      <c r="K387" s="7"/>
      <c r="L387" s="7"/>
      <c r="M387" s="7">
        <f t="shared" si="13"/>
        <v>118.17575824003079</v>
      </c>
      <c r="N387" s="7"/>
      <c r="O387" s="7"/>
      <c r="P387" s="7"/>
      <c r="Q387" s="7"/>
      <c r="R387" s="7"/>
      <c r="S387" s="6"/>
      <c r="T387" s="6"/>
      <c r="U387" s="6">
        <v>2.8999999999999998E-2</v>
      </c>
      <c r="V387" s="6"/>
      <c r="W387" s="6"/>
      <c r="X387" s="6"/>
      <c r="Y387" s="6"/>
      <c r="Z387" s="6"/>
      <c r="AA387" t="s">
        <v>6</v>
      </c>
      <c r="AB387" s="2">
        <v>11335000</v>
      </c>
      <c r="AC387" s="2">
        <v>35056000</v>
      </c>
      <c r="AD387" t="s">
        <v>6</v>
      </c>
    </row>
    <row r="388" spans="1:30" x14ac:dyDescent="0.3">
      <c r="A388" s="1">
        <v>26024</v>
      </c>
      <c r="B388" s="6">
        <v>1.3300000000000001E-2</v>
      </c>
      <c r="C388" s="7"/>
      <c r="D388" s="7"/>
      <c r="E388" s="7">
        <f t="shared" si="12"/>
        <v>83.509053205133824</v>
      </c>
      <c r="F388" s="7"/>
      <c r="G388" s="7"/>
      <c r="H388" s="7"/>
      <c r="I388" s="7"/>
      <c r="J388" s="7"/>
      <c r="K388" s="7"/>
      <c r="L388" s="7"/>
      <c r="M388" s="7">
        <f t="shared" si="13"/>
        <v>119.74749582462321</v>
      </c>
      <c r="N388" s="7"/>
      <c r="O388" s="7"/>
      <c r="P388" s="7"/>
      <c r="Q388" s="7"/>
      <c r="R388" s="7"/>
      <c r="S388" s="6"/>
      <c r="T388" s="6"/>
      <c r="U388" s="6">
        <v>1.3300000000000001E-2</v>
      </c>
      <c r="V388" s="6"/>
      <c r="W388" s="6"/>
      <c r="X388" s="6"/>
      <c r="Y388" s="6"/>
      <c r="Z388" s="6"/>
      <c r="AA388" t="s">
        <v>6</v>
      </c>
      <c r="AB388" s="2">
        <v>11955000</v>
      </c>
      <c r="AC388" s="2">
        <v>36061000</v>
      </c>
      <c r="AD388" t="s">
        <v>6</v>
      </c>
    </row>
    <row r="389" spans="1:30" x14ac:dyDescent="0.3">
      <c r="A389" s="1">
        <v>26054</v>
      </c>
      <c r="B389" s="6">
        <v>1.7399999999999999E-2</v>
      </c>
      <c r="C389" s="7"/>
      <c r="D389" s="7"/>
      <c r="E389" s="7">
        <f t="shared" si="12"/>
        <v>82.080846476443696</v>
      </c>
      <c r="F389" s="7"/>
      <c r="G389" s="7"/>
      <c r="H389" s="7"/>
      <c r="I389" s="7"/>
      <c r="J389" s="7"/>
      <c r="K389" s="7"/>
      <c r="L389" s="7"/>
      <c r="M389" s="7">
        <f t="shared" si="13"/>
        <v>121.83110225197167</v>
      </c>
      <c r="N389" s="7"/>
      <c r="O389" s="7"/>
      <c r="P389" s="7"/>
      <c r="Q389" s="7"/>
      <c r="R389" s="7"/>
      <c r="S389" s="6"/>
      <c r="T389" s="6"/>
      <c r="U389" s="6">
        <v>1.7399999999999999E-2</v>
      </c>
      <c r="V389" s="6"/>
      <c r="W389" s="6"/>
      <c r="X389" s="6"/>
      <c r="Y389" s="6"/>
      <c r="Z389" s="6"/>
      <c r="AA389" t="s">
        <v>6</v>
      </c>
      <c r="AB389" s="2">
        <v>12412000</v>
      </c>
      <c r="AC389" s="2">
        <v>37163000</v>
      </c>
      <c r="AD389" t="s">
        <v>6</v>
      </c>
    </row>
    <row r="390" spans="1:30" x14ac:dyDescent="0.3">
      <c r="A390" s="1">
        <v>26085</v>
      </c>
      <c r="B390" s="6">
        <v>2.0099999999999996E-2</v>
      </c>
      <c r="C390" s="7"/>
      <c r="D390" s="7"/>
      <c r="E390" s="7">
        <f t="shared" si="12"/>
        <v>80.463529532833732</v>
      </c>
      <c r="F390" s="7"/>
      <c r="G390" s="7"/>
      <c r="H390" s="7"/>
      <c r="I390" s="7"/>
      <c r="J390" s="7"/>
      <c r="K390" s="7"/>
      <c r="L390" s="7"/>
      <c r="M390" s="7">
        <f t="shared" si="13"/>
        <v>124.27990740723631</v>
      </c>
      <c r="N390" s="7"/>
      <c r="O390" s="7"/>
      <c r="P390" s="7"/>
      <c r="Q390" s="7"/>
      <c r="R390" s="7"/>
      <c r="S390" s="6"/>
      <c r="T390" s="6"/>
      <c r="U390" s="6">
        <v>2.0099999999999996E-2</v>
      </c>
      <c r="V390" s="6"/>
      <c r="W390" s="6"/>
      <c r="X390" s="6"/>
      <c r="Y390" s="6"/>
      <c r="Z390" s="6"/>
      <c r="AA390" t="s">
        <v>6</v>
      </c>
      <c r="AB390" s="2">
        <v>12990000</v>
      </c>
      <c r="AC390" s="2">
        <v>39589000</v>
      </c>
      <c r="AD390" t="s">
        <v>6</v>
      </c>
    </row>
    <row r="391" spans="1:30" x14ac:dyDescent="0.3">
      <c r="A391" s="1">
        <v>26115</v>
      </c>
      <c r="B391" s="6">
        <v>1.3300000000000001E-2</v>
      </c>
      <c r="C391" s="7"/>
      <c r="D391" s="7"/>
      <c r="E391" s="7">
        <f t="shared" si="12"/>
        <v>79.407410966972975</v>
      </c>
      <c r="F391" s="7"/>
      <c r="G391" s="7"/>
      <c r="H391" s="7"/>
      <c r="I391" s="7"/>
      <c r="J391" s="7"/>
      <c r="K391" s="7"/>
      <c r="L391" s="7"/>
      <c r="M391" s="7">
        <f t="shared" si="13"/>
        <v>125.93283017575256</v>
      </c>
      <c r="N391" s="7"/>
      <c r="O391" s="7"/>
      <c r="P391" s="7"/>
      <c r="Q391" s="7"/>
      <c r="R391" s="7"/>
      <c r="S391" s="6"/>
      <c r="T391" s="6"/>
      <c r="U391" s="6">
        <v>1.3300000000000001E-2</v>
      </c>
      <c r="V391" s="6"/>
      <c r="W391" s="6"/>
      <c r="X391" s="6"/>
      <c r="Y391" s="6"/>
      <c r="Z391" s="6"/>
      <c r="AA391" t="s">
        <v>6</v>
      </c>
      <c r="AB391" s="2">
        <v>12774000</v>
      </c>
      <c r="AC391" s="2">
        <v>40058000</v>
      </c>
      <c r="AD391" t="s">
        <v>6</v>
      </c>
    </row>
    <row r="392" spans="1:30" x14ac:dyDescent="0.3">
      <c r="A392" s="1">
        <v>26146</v>
      </c>
      <c r="B392" s="6">
        <v>1.41E-2</v>
      </c>
      <c r="C392" s="7"/>
      <c r="D392" s="7"/>
      <c r="E392" s="7">
        <f t="shared" si="12"/>
        <v>78.303333958162895</v>
      </c>
      <c r="F392" s="7"/>
      <c r="G392" s="7"/>
      <c r="H392" s="7"/>
      <c r="I392" s="7"/>
      <c r="J392" s="7"/>
      <c r="K392" s="7"/>
      <c r="L392" s="7"/>
      <c r="M392" s="7">
        <f t="shared" si="13"/>
        <v>127.70848308123067</v>
      </c>
      <c r="N392" s="7"/>
      <c r="O392" s="7"/>
      <c r="P392" s="7"/>
      <c r="Q392" s="7"/>
      <c r="R392" s="7"/>
      <c r="S392" s="6"/>
      <c r="T392" s="6"/>
      <c r="U392" s="6">
        <v>1.41E-2</v>
      </c>
      <c r="V392" s="6"/>
      <c r="W392" s="6"/>
      <c r="X392" s="6"/>
      <c r="Y392" s="6"/>
      <c r="Z392" s="6"/>
      <c r="AA392" t="s">
        <v>6</v>
      </c>
      <c r="AB392" s="2">
        <v>13146000</v>
      </c>
      <c r="AC392" s="2">
        <v>40660000</v>
      </c>
      <c r="AD392" t="s">
        <v>6</v>
      </c>
    </row>
    <row r="393" spans="1:30" x14ac:dyDescent="0.3">
      <c r="A393" s="1">
        <v>26177</v>
      </c>
      <c r="B393" s="6">
        <v>7.7000000000000002E-3</v>
      </c>
      <c r="C393" s="7"/>
      <c r="D393" s="7"/>
      <c r="E393" s="7">
        <f t="shared" si="12"/>
        <v>77.705005416456174</v>
      </c>
      <c r="F393" s="7"/>
      <c r="G393" s="7"/>
      <c r="H393" s="7"/>
      <c r="I393" s="7"/>
      <c r="J393" s="7"/>
      <c r="K393" s="7"/>
      <c r="L393" s="7"/>
      <c r="M393" s="7">
        <f t="shared" si="13"/>
        <v>128.69183840095616</v>
      </c>
      <c r="N393" s="7"/>
      <c r="O393" s="7"/>
      <c r="P393" s="7"/>
      <c r="Q393" s="7"/>
      <c r="R393" s="7"/>
      <c r="S393" s="6"/>
      <c r="T393" s="6"/>
      <c r="U393" s="6">
        <v>7.7000000000000002E-3</v>
      </c>
      <c r="V393" s="6"/>
      <c r="W393" s="6"/>
      <c r="X393" s="6"/>
      <c r="Y393" s="6"/>
      <c r="Z393" s="6"/>
      <c r="AA393" t="s">
        <v>6</v>
      </c>
      <c r="AB393" s="2">
        <v>13191000</v>
      </c>
      <c r="AC393" s="2">
        <v>42296000</v>
      </c>
      <c r="AD393" t="s">
        <v>6</v>
      </c>
    </row>
    <row r="394" spans="1:30" x14ac:dyDescent="0.3">
      <c r="A394" s="1">
        <v>26207</v>
      </c>
      <c r="B394" s="6">
        <v>1.1899999999999999E-2</v>
      </c>
      <c r="C394" s="7"/>
      <c r="D394" s="7"/>
      <c r="E394" s="7">
        <f t="shared" si="12"/>
        <v>76.791190252451983</v>
      </c>
      <c r="F394" s="7"/>
      <c r="G394" s="7"/>
      <c r="H394" s="7"/>
      <c r="I394" s="7"/>
      <c r="J394" s="7"/>
      <c r="K394" s="7"/>
      <c r="L394" s="7"/>
      <c r="M394" s="7">
        <f t="shared" si="13"/>
        <v>130.22327127792755</v>
      </c>
      <c r="N394" s="7"/>
      <c r="O394" s="7"/>
      <c r="P394" s="7"/>
      <c r="Q394" s="7"/>
      <c r="R394" s="7"/>
      <c r="S394" s="6"/>
      <c r="T394" s="6"/>
      <c r="U394" s="6">
        <v>1.1899999999999999E-2</v>
      </c>
      <c r="V394" s="6"/>
      <c r="W394" s="6"/>
      <c r="X394" s="6"/>
      <c r="Y394" s="6"/>
      <c r="Z394" s="6"/>
      <c r="AA394" t="s">
        <v>6</v>
      </c>
      <c r="AB394" s="2">
        <v>13493000</v>
      </c>
      <c r="AC394" s="2">
        <v>43868000</v>
      </c>
      <c r="AD394" t="s">
        <v>6</v>
      </c>
    </row>
    <row r="395" spans="1:30" x14ac:dyDescent="0.3">
      <c r="A395" s="1">
        <v>26238</v>
      </c>
      <c r="B395" s="6">
        <v>1.29E-2</v>
      </c>
      <c r="C395" s="7"/>
      <c r="D395" s="7"/>
      <c r="E395" s="7">
        <f t="shared" si="12"/>
        <v>75.813199972802849</v>
      </c>
      <c r="F395" s="7"/>
      <c r="G395" s="7"/>
      <c r="H395" s="7"/>
      <c r="I395" s="7"/>
      <c r="J395" s="7"/>
      <c r="K395" s="7"/>
      <c r="L395" s="7"/>
      <c r="M395" s="7">
        <f t="shared" si="13"/>
        <v>131.90315147741279</v>
      </c>
      <c r="N395" s="7"/>
      <c r="O395" s="7"/>
      <c r="P395" s="7"/>
      <c r="Q395" s="7"/>
      <c r="R395" s="7"/>
      <c r="S395" s="6"/>
      <c r="T395" s="6"/>
      <c r="U395" s="6">
        <v>1.29E-2</v>
      </c>
      <c r="V395" s="6"/>
      <c r="W395" s="6"/>
      <c r="X395" s="6"/>
      <c r="Y395" s="6"/>
      <c r="Z395" s="6"/>
      <c r="AA395" t="s">
        <v>6</v>
      </c>
      <c r="AB395" s="2">
        <v>14683000</v>
      </c>
      <c r="AC395" s="2">
        <v>45520000</v>
      </c>
      <c r="AD395" t="s">
        <v>6</v>
      </c>
    </row>
    <row r="396" spans="1:30" x14ac:dyDescent="0.3">
      <c r="A396" s="1">
        <v>26268</v>
      </c>
      <c r="B396" s="6">
        <v>9.0000000000000011E-3</v>
      </c>
      <c r="C396" s="7"/>
      <c r="D396" s="7"/>
      <c r="E396" s="7">
        <f t="shared" si="12"/>
        <v>75.136967267396287</v>
      </c>
      <c r="F396" s="7"/>
      <c r="G396" s="7"/>
      <c r="H396" s="7"/>
      <c r="I396" s="7"/>
      <c r="J396" s="7"/>
      <c r="K396" s="7"/>
      <c r="L396" s="7"/>
      <c r="M396" s="7">
        <f t="shared" si="13"/>
        <v>133.09027984070948</v>
      </c>
      <c r="N396" s="7"/>
      <c r="O396" s="7"/>
      <c r="P396" s="7"/>
      <c r="Q396" s="7"/>
      <c r="R396" s="7"/>
      <c r="S396" s="6"/>
      <c r="T396" s="6"/>
      <c r="U396" s="6">
        <v>9.0000000000000011E-3</v>
      </c>
      <c r="V396" s="6"/>
      <c r="W396" s="6"/>
      <c r="X396" s="6"/>
      <c r="Y396" s="6"/>
      <c r="Z396" s="6"/>
      <c r="AA396" t="s">
        <v>6</v>
      </c>
      <c r="AB396" s="2">
        <v>16603000</v>
      </c>
      <c r="AC396" s="2">
        <v>46289000</v>
      </c>
      <c r="AD396" t="s">
        <v>6</v>
      </c>
    </row>
    <row r="397" spans="1:30" x14ac:dyDescent="0.3">
      <c r="A397" s="1">
        <v>26299</v>
      </c>
      <c r="B397" s="6">
        <v>2.2400000000000003E-2</v>
      </c>
      <c r="C397" s="7"/>
      <c r="D397" s="7"/>
      <c r="E397" s="7">
        <f t="shared" si="12"/>
        <v>73.490773931334402</v>
      </c>
      <c r="F397" s="7"/>
      <c r="G397" s="7"/>
      <c r="H397" s="7"/>
      <c r="I397" s="7"/>
      <c r="J397" s="7"/>
      <c r="K397" s="7"/>
      <c r="L397" s="7"/>
      <c r="M397" s="7">
        <f t="shared" si="13"/>
        <v>136.07150210914136</v>
      </c>
      <c r="N397" s="7"/>
      <c r="O397" s="7"/>
      <c r="P397" s="7"/>
      <c r="Q397" s="7"/>
      <c r="R397" s="7"/>
      <c r="S397" s="6"/>
      <c r="T397" s="6"/>
      <c r="U397" s="6">
        <v>2.2400000000000003E-2</v>
      </c>
      <c r="V397" s="6"/>
      <c r="W397" s="6"/>
      <c r="X397" s="6"/>
      <c r="Y397" s="6"/>
      <c r="Z397" s="6"/>
      <c r="AA397" t="s">
        <v>6</v>
      </c>
      <c r="AB397" s="2">
        <v>15989000</v>
      </c>
      <c r="AC397" s="2">
        <v>44438000</v>
      </c>
      <c r="AD397" t="s">
        <v>6</v>
      </c>
    </row>
    <row r="398" spans="1:30" x14ac:dyDescent="0.3">
      <c r="A398" s="1">
        <v>26330</v>
      </c>
      <c r="B398" s="6">
        <v>1.41E-2</v>
      </c>
      <c r="C398" s="7"/>
      <c r="D398" s="7"/>
      <c r="E398" s="7">
        <f t="shared" si="12"/>
        <v>72.468961573152939</v>
      </c>
      <c r="F398" s="7"/>
      <c r="G398" s="7"/>
      <c r="H398" s="7"/>
      <c r="I398" s="7"/>
      <c r="J398" s="7"/>
      <c r="K398" s="7"/>
      <c r="L398" s="7"/>
      <c r="M398" s="7">
        <f t="shared" si="13"/>
        <v>137.99011028888026</v>
      </c>
      <c r="N398" s="7"/>
      <c r="O398" s="7"/>
      <c r="P398" s="7"/>
      <c r="Q398" s="7"/>
      <c r="R398" s="7"/>
      <c r="S398" s="6"/>
      <c r="T398" s="6"/>
      <c r="U398" s="6">
        <v>1.41E-2</v>
      </c>
      <c r="V398" s="6"/>
      <c r="W398" s="6"/>
      <c r="X398" s="6"/>
      <c r="Y398" s="6"/>
      <c r="Z398" s="6"/>
      <c r="AA398" t="s">
        <v>6</v>
      </c>
      <c r="AB398" s="2">
        <v>15725000</v>
      </c>
      <c r="AC398" s="2">
        <v>45172000</v>
      </c>
      <c r="AD398" t="s">
        <v>6</v>
      </c>
    </row>
    <row r="399" spans="1:30" x14ac:dyDescent="0.3">
      <c r="A399" s="1">
        <v>26359</v>
      </c>
      <c r="B399" s="6">
        <v>0.01</v>
      </c>
      <c r="C399" s="7"/>
      <c r="D399" s="7"/>
      <c r="E399" s="7">
        <f t="shared" si="12"/>
        <v>71.751447102131635</v>
      </c>
      <c r="F399" s="7"/>
      <c r="G399" s="7"/>
      <c r="H399" s="7"/>
      <c r="I399" s="7"/>
      <c r="J399" s="7"/>
      <c r="K399" s="7"/>
      <c r="L399" s="7"/>
      <c r="M399" s="7">
        <f t="shared" si="13"/>
        <v>139.37001139176905</v>
      </c>
      <c r="N399" s="7"/>
      <c r="O399" s="7"/>
      <c r="P399" s="7"/>
      <c r="Q399" s="7"/>
      <c r="R399" s="7"/>
      <c r="S399" s="6"/>
      <c r="T399" s="6"/>
      <c r="U399" s="6">
        <v>0.01</v>
      </c>
      <c r="V399" s="6"/>
      <c r="W399" s="6"/>
      <c r="X399" s="6"/>
      <c r="Y399" s="6"/>
      <c r="Z399" s="6"/>
      <c r="AA399" t="s">
        <v>6</v>
      </c>
      <c r="AB399" s="2">
        <v>15730000</v>
      </c>
      <c r="AC399" s="2">
        <v>47252000</v>
      </c>
      <c r="AD399" t="s">
        <v>6</v>
      </c>
    </row>
    <row r="400" spans="1:30" x14ac:dyDescent="0.3">
      <c r="A400" s="1">
        <v>26390</v>
      </c>
      <c r="B400" s="6">
        <v>1.2199999999999999E-2</v>
      </c>
      <c r="C400" s="7"/>
      <c r="D400" s="7"/>
      <c r="E400" s="7">
        <f t="shared" si="12"/>
        <v>70.886630213526601</v>
      </c>
      <c r="F400" s="7"/>
      <c r="G400" s="7"/>
      <c r="H400" s="7"/>
      <c r="I400" s="7"/>
      <c r="J400" s="7"/>
      <c r="K400" s="7"/>
      <c r="L400" s="7"/>
      <c r="M400" s="7">
        <f t="shared" si="13"/>
        <v>141.07032553074865</v>
      </c>
      <c r="N400" s="7"/>
      <c r="O400" s="7"/>
      <c r="P400" s="7"/>
      <c r="Q400" s="7"/>
      <c r="R400" s="7"/>
      <c r="S400" s="6"/>
      <c r="T400" s="6"/>
      <c r="U400" s="6">
        <v>1.2199999999999999E-2</v>
      </c>
      <c r="V400" s="6"/>
      <c r="W400" s="6"/>
      <c r="X400" s="6"/>
      <c r="Y400" s="6"/>
      <c r="Z400" s="6"/>
      <c r="AA400" t="s">
        <v>6</v>
      </c>
      <c r="AB400" s="2">
        <v>16341000</v>
      </c>
      <c r="AC400" s="2">
        <v>47894000</v>
      </c>
      <c r="AD400" t="s">
        <v>6</v>
      </c>
    </row>
    <row r="401" spans="1:30" x14ac:dyDescent="0.3">
      <c r="A401" s="1">
        <v>26420</v>
      </c>
      <c r="B401" s="6">
        <v>6.6E-3</v>
      </c>
      <c r="C401" s="7"/>
      <c r="D401" s="7"/>
      <c r="E401" s="7">
        <f t="shared" si="12"/>
        <v>70.421846029730389</v>
      </c>
      <c r="F401" s="7"/>
      <c r="G401" s="7"/>
      <c r="H401" s="7"/>
      <c r="I401" s="7"/>
      <c r="J401" s="7"/>
      <c r="K401" s="7"/>
      <c r="L401" s="7"/>
      <c r="M401" s="7">
        <f t="shared" si="13"/>
        <v>142.00138967925159</v>
      </c>
      <c r="N401" s="7"/>
      <c r="O401" s="7"/>
      <c r="P401" s="7"/>
      <c r="Q401" s="7"/>
      <c r="R401" s="7"/>
      <c r="S401" s="6"/>
      <c r="T401" s="6"/>
      <c r="U401" s="6">
        <v>6.6E-3</v>
      </c>
      <c r="V401" s="6"/>
      <c r="W401" s="6"/>
      <c r="X401" s="6"/>
      <c r="Y401" s="6"/>
      <c r="Z401" s="6"/>
      <c r="AA401" t="s">
        <v>6</v>
      </c>
      <c r="AB401" s="2">
        <v>17372000</v>
      </c>
      <c r="AC401" s="2">
        <v>48862000</v>
      </c>
      <c r="AD401" t="s">
        <v>6</v>
      </c>
    </row>
    <row r="402" spans="1:30" x14ac:dyDescent="0.3">
      <c r="A402" s="1">
        <v>26451</v>
      </c>
      <c r="B402" s="6">
        <v>1.1200000000000002E-2</v>
      </c>
      <c r="C402" s="7"/>
      <c r="D402" s="7"/>
      <c r="E402" s="7">
        <f t="shared" si="12"/>
        <v>69.641857228768174</v>
      </c>
      <c r="F402" s="7"/>
      <c r="G402" s="7"/>
      <c r="H402" s="7"/>
      <c r="I402" s="7"/>
      <c r="J402" s="7"/>
      <c r="K402" s="7"/>
      <c r="L402" s="7"/>
      <c r="M402" s="7">
        <f t="shared" si="13"/>
        <v>143.59180524365922</v>
      </c>
      <c r="N402" s="7"/>
      <c r="O402" s="7"/>
      <c r="P402" s="7"/>
      <c r="Q402" s="7"/>
      <c r="R402" s="7"/>
      <c r="S402" s="6"/>
      <c r="T402" s="6"/>
      <c r="U402" s="6">
        <v>1.1200000000000002E-2</v>
      </c>
      <c r="V402" s="6"/>
      <c r="W402" s="6"/>
      <c r="X402" s="6"/>
      <c r="Y402" s="6"/>
      <c r="Z402" s="6"/>
      <c r="AA402" t="s">
        <v>6</v>
      </c>
      <c r="AB402" s="2">
        <v>17624000</v>
      </c>
      <c r="AC402" s="2">
        <v>51852000</v>
      </c>
      <c r="AD402" t="s">
        <v>6</v>
      </c>
    </row>
    <row r="403" spans="1:30" x14ac:dyDescent="0.3">
      <c r="A403" s="1">
        <v>26481</v>
      </c>
      <c r="B403" s="6">
        <v>2.3199999999999998E-2</v>
      </c>
      <c r="C403" s="7"/>
      <c r="D403" s="7"/>
      <c r="E403" s="7">
        <f t="shared" si="12"/>
        <v>68.062800262674116</v>
      </c>
      <c r="F403" s="7"/>
      <c r="G403" s="7"/>
      <c r="H403" s="7"/>
      <c r="I403" s="7"/>
      <c r="J403" s="7"/>
      <c r="K403" s="7"/>
      <c r="L403" s="7"/>
      <c r="M403" s="7">
        <f t="shared" si="13"/>
        <v>146.92313512531214</v>
      </c>
      <c r="N403" s="7"/>
      <c r="O403" s="7"/>
      <c r="P403" s="7"/>
      <c r="Q403" s="7"/>
      <c r="R403" s="7"/>
      <c r="S403" s="6"/>
      <c r="T403" s="6"/>
      <c r="U403" s="6">
        <v>2.3199999999999998E-2</v>
      </c>
      <c r="V403" s="6"/>
      <c r="W403" s="6"/>
      <c r="X403" s="6"/>
      <c r="Y403" s="6"/>
      <c r="Z403" s="6"/>
      <c r="AA403" t="s">
        <v>6</v>
      </c>
      <c r="AB403" s="2">
        <v>17908000</v>
      </c>
      <c r="AC403" s="2">
        <v>51390000</v>
      </c>
      <c r="AD403" t="s">
        <v>6</v>
      </c>
    </row>
    <row r="404" spans="1:30" x14ac:dyDescent="0.3">
      <c r="A404" s="1">
        <v>26512</v>
      </c>
      <c r="B404" s="6">
        <v>1.7500000000000002E-2</v>
      </c>
      <c r="C404" s="7"/>
      <c r="D404" s="7"/>
      <c r="E404" s="7">
        <f t="shared" si="12"/>
        <v>66.892186990343106</v>
      </c>
      <c r="F404" s="7"/>
      <c r="G404" s="7"/>
      <c r="H404" s="7"/>
      <c r="I404" s="7"/>
      <c r="J404" s="7"/>
      <c r="K404" s="7"/>
      <c r="L404" s="7"/>
      <c r="M404" s="7">
        <f t="shared" si="13"/>
        <v>149.49428999000511</v>
      </c>
      <c r="N404" s="7"/>
      <c r="O404" s="7"/>
      <c r="P404" s="7"/>
      <c r="Q404" s="7"/>
      <c r="R404" s="7"/>
      <c r="S404" s="6"/>
      <c r="T404" s="6"/>
      <c r="U404" s="6">
        <v>1.7500000000000002E-2</v>
      </c>
      <c r="V404" s="6"/>
      <c r="W404" s="6"/>
      <c r="X404" s="6"/>
      <c r="Y404" s="6"/>
      <c r="Z404" s="6"/>
      <c r="AA404" t="s">
        <v>6</v>
      </c>
      <c r="AB404" s="2">
        <v>15058000</v>
      </c>
      <c r="AC404" s="2">
        <v>51857000</v>
      </c>
      <c r="AD404" t="s">
        <v>6</v>
      </c>
    </row>
    <row r="405" spans="1:30" x14ac:dyDescent="0.3">
      <c r="A405" s="1">
        <v>26543</v>
      </c>
      <c r="B405" s="6">
        <v>1.55E-2</v>
      </c>
      <c r="C405" s="7"/>
      <c r="D405" s="7"/>
      <c r="E405" s="7">
        <f t="shared" si="12"/>
        <v>65.871183643863219</v>
      </c>
      <c r="F405" s="7"/>
      <c r="G405" s="7"/>
      <c r="H405" s="7"/>
      <c r="I405" s="7"/>
      <c r="J405" s="7"/>
      <c r="K405" s="7"/>
      <c r="L405" s="7"/>
      <c r="M405" s="7">
        <f t="shared" si="13"/>
        <v>151.81145148485021</v>
      </c>
      <c r="N405" s="7"/>
      <c r="O405" s="7"/>
      <c r="P405" s="7"/>
      <c r="Q405" s="7"/>
      <c r="R405" s="7"/>
      <c r="S405" s="6"/>
      <c r="T405" s="6"/>
      <c r="U405" s="6">
        <v>1.55E-2</v>
      </c>
      <c r="V405" s="6"/>
      <c r="W405" s="6"/>
      <c r="X405" s="6"/>
      <c r="Y405" s="6"/>
      <c r="Z405" s="6"/>
      <c r="AA405" t="s">
        <v>6</v>
      </c>
      <c r="AB405" s="2">
        <v>15634000</v>
      </c>
      <c r="AC405" s="2">
        <v>54438000</v>
      </c>
      <c r="AD405" t="s">
        <v>6</v>
      </c>
    </row>
    <row r="406" spans="1:30" x14ac:dyDescent="0.3">
      <c r="A406" s="1">
        <v>26573</v>
      </c>
      <c r="B406" s="6">
        <v>1.78E-2</v>
      </c>
      <c r="C406" s="7"/>
      <c r="D406" s="7"/>
      <c r="E406" s="7">
        <f t="shared" si="12"/>
        <v>64.719182200690923</v>
      </c>
      <c r="F406" s="7"/>
      <c r="G406" s="7"/>
      <c r="H406" s="7"/>
      <c r="I406" s="7"/>
      <c r="J406" s="7"/>
      <c r="K406" s="7"/>
      <c r="L406" s="7"/>
      <c r="M406" s="7">
        <f t="shared" si="13"/>
        <v>154.51369532128055</v>
      </c>
      <c r="N406" s="7"/>
      <c r="O406" s="7"/>
      <c r="P406" s="7"/>
      <c r="Q406" s="7"/>
      <c r="R406" s="7"/>
      <c r="S406" s="6"/>
      <c r="T406" s="6"/>
      <c r="U406" s="6">
        <v>1.78E-2</v>
      </c>
      <c r="V406" s="6"/>
      <c r="W406" s="6"/>
      <c r="X406" s="6"/>
      <c r="Y406" s="6"/>
      <c r="Z406" s="6"/>
      <c r="AA406" t="s">
        <v>6</v>
      </c>
      <c r="AB406" s="2">
        <v>16142000</v>
      </c>
      <c r="AC406" s="2">
        <v>56269000</v>
      </c>
      <c r="AD406" t="s">
        <v>6</v>
      </c>
    </row>
    <row r="407" spans="1:30" x14ac:dyDescent="0.3">
      <c r="A407" s="1">
        <v>26604</v>
      </c>
      <c r="B407" s="6">
        <v>8.8999999999999999E-3</v>
      </c>
      <c r="C407" s="7"/>
      <c r="D407" s="7"/>
      <c r="E407" s="7">
        <f t="shared" si="12"/>
        <v>64.148262662990319</v>
      </c>
      <c r="F407" s="7"/>
      <c r="G407" s="7"/>
      <c r="H407" s="7"/>
      <c r="I407" s="7"/>
      <c r="J407" s="7"/>
      <c r="K407" s="7"/>
      <c r="L407" s="7"/>
      <c r="M407" s="7">
        <f t="shared" si="13"/>
        <v>155.88886720963993</v>
      </c>
      <c r="N407" s="7"/>
      <c r="O407" s="7"/>
      <c r="P407" s="7"/>
      <c r="Q407" s="7"/>
      <c r="R407" s="7"/>
      <c r="S407" s="6"/>
      <c r="T407" s="6"/>
      <c r="U407" s="6">
        <v>8.8999999999999999E-3</v>
      </c>
      <c r="V407" s="6"/>
      <c r="W407" s="6"/>
      <c r="X407" s="6"/>
      <c r="Y407" s="6"/>
      <c r="Z407" s="6"/>
      <c r="AA407" t="s">
        <v>6</v>
      </c>
      <c r="AB407" s="2">
        <v>16656000</v>
      </c>
      <c r="AC407" s="2">
        <v>58052000</v>
      </c>
      <c r="AD407" t="s">
        <v>6</v>
      </c>
    </row>
    <row r="408" spans="1:30" x14ac:dyDescent="0.3">
      <c r="A408" s="1">
        <v>26634</v>
      </c>
      <c r="B408" s="6">
        <v>2.8000000000000004E-3</v>
      </c>
      <c r="C408" s="7"/>
      <c r="D408" s="7"/>
      <c r="E408" s="7">
        <f t="shared" si="12"/>
        <v>63.969149045662462</v>
      </c>
      <c r="F408" s="7"/>
      <c r="G408" s="7"/>
      <c r="H408" s="7"/>
      <c r="I408" s="7"/>
      <c r="J408" s="7"/>
      <c r="K408" s="7"/>
      <c r="L408" s="7"/>
      <c r="M408" s="7">
        <f t="shared" si="13"/>
        <v>156.32535603782691</v>
      </c>
      <c r="N408" s="7"/>
      <c r="O408" s="7"/>
      <c r="P408" s="7"/>
      <c r="Q408" s="7"/>
      <c r="R408" s="7"/>
      <c r="S408" s="6"/>
      <c r="T408" s="6"/>
      <c r="U408" s="6">
        <v>2.8000000000000004E-3</v>
      </c>
      <c r="V408" s="6"/>
      <c r="W408" s="6"/>
      <c r="X408" s="6"/>
      <c r="Y408" s="6"/>
      <c r="Z408" s="6"/>
      <c r="AA408" t="s">
        <v>6</v>
      </c>
      <c r="AB408" s="2">
        <v>20023000</v>
      </c>
      <c r="AC408" s="2">
        <v>63851000</v>
      </c>
      <c r="AD408" t="s">
        <v>6</v>
      </c>
    </row>
    <row r="409" spans="1:30" x14ac:dyDescent="0.3">
      <c r="A409" s="1">
        <v>26665</v>
      </c>
      <c r="B409" s="6">
        <v>1.21E-2</v>
      </c>
      <c r="C409" s="7"/>
      <c r="D409" s="7"/>
      <c r="E409" s="7">
        <f t="shared" si="12"/>
        <v>63.204376094914011</v>
      </c>
      <c r="F409" s="7"/>
      <c r="G409" s="7"/>
      <c r="H409" s="7"/>
      <c r="I409" s="7"/>
      <c r="J409" s="7"/>
      <c r="K409" s="7"/>
      <c r="L409" s="7"/>
      <c r="M409" s="7">
        <f t="shared" si="13"/>
        <v>158.21689284588462</v>
      </c>
      <c r="N409" s="7"/>
      <c r="O409" s="7"/>
      <c r="P409" s="7"/>
      <c r="Q409" s="7"/>
      <c r="R409" s="7"/>
      <c r="S409" s="6"/>
      <c r="T409" s="6"/>
      <c r="U409" s="6">
        <v>1.21E-2</v>
      </c>
      <c r="V409" s="6"/>
      <c r="W409" s="6"/>
      <c r="X409" s="6"/>
      <c r="Y409" s="6"/>
      <c r="Z409" s="6"/>
      <c r="AA409" t="s">
        <v>6</v>
      </c>
      <c r="AB409" s="2">
        <v>19715000</v>
      </c>
      <c r="AC409" s="2">
        <v>60683000</v>
      </c>
      <c r="AD409" t="s">
        <v>6</v>
      </c>
    </row>
    <row r="410" spans="1:30" x14ac:dyDescent="0.3">
      <c r="A410" s="1">
        <v>26696</v>
      </c>
      <c r="B410" s="6">
        <v>1.1000000000000001E-2</v>
      </c>
      <c r="C410" s="7"/>
      <c r="D410" s="7"/>
      <c r="E410" s="7">
        <f t="shared" si="12"/>
        <v>62.516692477659745</v>
      </c>
      <c r="F410" s="7"/>
      <c r="G410" s="7"/>
      <c r="H410" s="7"/>
      <c r="I410" s="7"/>
      <c r="J410" s="7"/>
      <c r="K410" s="7"/>
      <c r="L410" s="7"/>
      <c r="M410" s="7">
        <f t="shared" si="13"/>
        <v>159.95727866718934</v>
      </c>
      <c r="N410" s="7"/>
      <c r="O410" s="7"/>
      <c r="P410" s="7"/>
      <c r="Q410" s="7"/>
      <c r="R410" s="7"/>
      <c r="S410" s="6"/>
      <c r="T410" s="6"/>
      <c r="U410" s="6">
        <v>1.1000000000000001E-2</v>
      </c>
      <c r="V410" s="6"/>
      <c r="W410" s="6"/>
      <c r="X410" s="6"/>
      <c r="Y410" s="6"/>
      <c r="Z410" s="6"/>
      <c r="AA410" t="s">
        <v>6</v>
      </c>
      <c r="AB410" s="2">
        <v>19517000</v>
      </c>
      <c r="AC410" s="2">
        <v>62854000</v>
      </c>
      <c r="AD410" t="s">
        <v>6</v>
      </c>
    </row>
    <row r="411" spans="1:30" x14ac:dyDescent="0.3">
      <c r="A411" s="1">
        <v>26724</v>
      </c>
      <c r="B411" s="6">
        <v>1.5900000000000001E-2</v>
      </c>
      <c r="C411" s="7"/>
      <c r="D411" s="7"/>
      <c r="E411" s="7">
        <f t="shared" si="12"/>
        <v>61.538234548341123</v>
      </c>
      <c r="F411" s="7"/>
      <c r="G411" s="7"/>
      <c r="H411" s="7"/>
      <c r="I411" s="7"/>
      <c r="J411" s="7"/>
      <c r="K411" s="7"/>
      <c r="L411" s="7"/>
      <c r="M411" s="7">
        <f t="shared" si="13"/>
        <v>162.50059939799766</v>
      </c>
      <c r="N411" s="7"/>
      <c r="O411" s="7"/>
      <c r="P411" s="7"/>
      <c r="Q411" s="7"/>
      <c r="R411" s="7"/>
      <c r="S411" s="6"/>
      <c r="T411" s="6"/>
      <c r="U411" s="6">
        <v>1.5900000000000001E-2</v>
      </c>
      <c r="V411" s="6"/>
      <c r="W411" s="6"/>
      <c r="X411" s="6"/>
      <c r="Y411" s="6"/>
      <c r="Z411" s="6"/>
      <c r="AA411" t="s">
        <v>6</v>
      </c>
      <c r="AB411" s="2">
        <v>19739000</v>
      </c>
      <c r="AC411" s="2">
        <v>64966000</v>
      </c>
      <c r="AD411" t="s">
        <v>6</v>
      </c>
    </row>
    <row r="412" spans="1:30" x14ac:dyDescent="0.3">
      <c r="A412" s="1">
        <v>26755</v>
      </c>
      <c r="B412" s="6">
        <v>1.7000000000000001E-2</v>
      </c>
      <c r="C412" s="7"/>
      <c r="D412" s="7"/>
      <c r="E412" s="7">
        <f t="shared" si="12"/>
        <v>60.509571827277412</v>
      </c>
      <c r="F412" s="7"/>
      <c r="G412" s="7"/>
      <c r="H412" s="7"/>
      <c r="I412" s="7"/>
      <c r="J412" s="7"/>
      <c r="K412" s="7"/>
      <c r="L412" s="7"/>
      <c r="M412" s="7">
        <f t="shared" si="13"/>
        <v>165.26310958776361</v>
      </c>
      <c r="N412" s="7"/>
      <c r="O412" s="7"/>
      <c r="P412" s="7"/>
      <c r="Q412" s="7"/>
      <c r="R412" s="7"/>
      <c r="S412" s="6"/>
      <c r="T412" s="6"/>
      <c r="U412" s="6">
        <v>1.7000000000000001E-2</v>
      </c>
      <c r="V412" s="6"/>
      <c r="W412" s="6"/>
      <c r="X412" s="6"/>
      <c r="Y412" s="6"/>
      <c r="Z412" s="6"/>
      <c r="AA412" t="s">
        <v>6</v>
      </c>
      <c r="AB412" s="2">
        <v>20952000</v>
      </c>
      <c r="AC412" s="2">
        <v>68611000</v>
      </c>
      <c r="AD412" t="s">
        <v>6</v>
      </c>
    </row>
    <row r="413" spans="1:30" x14ac:dyDescent="0.3">
      <c r="A413" s="1">
        <v>26785</v>
      </c>
      <c r="B413" s="6">
        <v>8.1000000000000013E-3</v>
      </c>
      <c r="C413" s="7"/>
      <c r="D413" s="7"/>
      <c r="E413" s="7">
        <f t="shared" si="12"/>
        <v>60.02338242959766</v>
      </c>
      <c r="F413" s="7"/>
      <c r="G413" s="7"/>
      <c r="H413" s="7"/>
      <c r="I413" s="7"/>
      <c r="J413" s="7"/>
      <c r="K413" s="7"/>
      <c r="L413" s="7"/>
      <c r="M413" s="7">
        <f t="shared" si="13"/>
        <v>166.6017407754245</v>
      </c>
      <c r="N413" s="7"/>
      <c r="O413" s="7"/>
      <c r="P413" s="7"/>
      <c r="Q413" s="7"/>
      <c r="R413" s="7"/>
      <c r="S413" s="6"/>
      <c r="T413" s="6"/>
      <c r="U413" s="6">
        <v>8.1000000000000013E-3</v>
      </c>
      <c r="V413" s="6"/>
      <c r="W413" s="6"/>
      <c r="X413" s="6"/>
      <c r="Y413" s="6"/>
      <c r="Z413" s="6"/>
      <c r="AA413" t="s">
        <v>6</v>
      </c>
      <c r="AB413" s="2">
        <v>21844000</v>
      </c>
      <c r="AC413" s="2">
        <v>71229000</v>
      </c>
      <c r="AD413" t="s">
        <v>6</v>
      </c>
    </row>
    <row r="414" spans="1:30" x14ac:dyDescent="0.3">
      <c r="A414" s="1">
        <v>26816</v>
      </c>
      <c r="B414" s="6">
        <v>7.8000000000000005E-3</v>
      </c>
      <c r="C414" s="7"/>
      <c r="D414" s="7"/>
      <c r="E414" s="7">
        <f t="shared" si="12"/>
        <v>59.558823605474949</v>
      </c>
      <c r="F414" s="7"/>
      <c r="G414" s="7"/>
      <c r="H414" s="7"/>
      <c r="I414" s="7"/>
      <c r="J414" s="7"/>
      <c r="K414" s="7"/>
      <c r="L414" s="7"/>
      <c r="M414" s="7">
        <f t="shared" si="13"/>
        <v>167.90123435347283</v>
      </c>
      <c r="N414" s="7"/>
      <c r="O414" s="7"/>
      <c r="P414" s="7"/>
      <c r="Q414" s="7"/>
      <c r="R414" s="7"/>
      <c r="S414" s="6"/>
      <c r="T414" s="6"/>
      <c r="U414" s="6">
        <v>7.8000000000000005E-3</v>
      </c>
      <c r="V414" s="6"/>
      <c r="W414" s="6"/>
      <c r="X414" s="6"/>
      <c r="Y414" s="6"/>
      <c r="Z414" s="6"/>
      <c r="AA414" t="s">
        <v>6</v>
      </c>
      <c r="AB414" s="2">
        <v>23871000</v>
      </c>
      <c r="AC414" s="2">
        <v>76748000</v>
      </c>
      <c r="AD414" t="s">
        <v>6</v>
      </c>
    </row>
    <row r="415" spans="1:30" x14ac:dyDescent="0.3">
      <c r="A415" s="1">
        <v>26846</v>
      </c>
      <c r="B415" s="6">
        <v>1.0800000000000001E-2</v>
      </c>
      <c r="C415" s="7"/>
      <c r="D415" s="7"/>
      <c r="E415" s="7">
        <f t="shared" si="12"/>
        <v>58.922461026389946</v>
      </c>
      <c r="F415" s="7"/>
      <c r="G415" s="7"/>
      <c r="H415" s="7"/>
      <c r="I415" s="7"/>
      <c r="J415" s="7"/>
      <c r="K415" s="7"/>
      <c r="L415" s="7"/>
      <c r="M415" s="7">
        <f t="shared" si="13"/>
        <v>169.71456768449033</v>
      </c>
      <c r="N415" s="7"/>
      <c r="O415" s="7"/>
      <c r="P415" s="7"/>
      <c r="Q415" s="7"/>
      <c r="R415" s="7"/>
      <c r="S415" s="6"/>
      <c r="T415" s="6"/>
      <c r="U415" s="6">
        <v>1.0800000000000001E-2</v>
      </c>
      <c r="V415" s="6"/>
      <c r="W415" s="6"/>
      <c r="X415" s="6"/>
      <c r="Y415" s="6"/>
      <c r="Z415" s="6"/>
      <c r="AA415" t="s">
        <v>6</v>
      </c>
      <c r="AB415" s="2">
        <v>23912000</v>
      </c>
      <c r="AC415" s="2">
        <v>76684000</v>
      </c>
      <c r="AD415" t="s">
        <v>6</v>
      </c>
    </row>
    <row r="416" spans="1:30" x14ac:dyDescent="0.3">
      <c r="A416" s="1">
        <v>26877</v>
      </c>
      <c r="B416" s="6">
        <v>1.0700000000000001E-2</v>
      </c>
      <c r="C416" s="7"/>
      <c r="D416" s="7"/>
      <c r="E416" s="7">
        <f t="shared" si="12"/>
        <v>58.29866530759864</v>
      </c>
      <c r="F416" s="7"/>
      <c r="G416" s="7"/>
      <c r="H416" s="7"/>
      <c r="I416" s="7"/>
      <c r="J416" s="7"/>
      <c r="K416" s="7"/>
      <c r="L416" s="7"/>
      <c r="M416" s="7">
        <f t="shared" si="13"/>
        <v>171.53051355871438</v>
      </c>
      <c r="N416" s="7"/>
      <c r="O416" s="7"/>
      <c r="P416" s="7"/>
      <c r="Q416" s="7"/>
      <c r="R416" s="7"/>
      <c r="S416" s="6"/>
      <c r="T416" s="6"/>
      <c r="U416" s="6">
        <v>1.0700000000000001E-2</v>
      </c>
      <c r="V416" s="6"/>
      <c r="W416" s="6"/>
      <c r="X416" s="6"/>
      <c r="Y416" s="6"/>
      <c r="Z416" s="6"/>
      <c r="AA416" t="s">
        <v>6</v>
      </c>
      <c r="AB416" s="2">
        <v>22413000</v>
      </c>
      <c r="AC416" s="2">
        <v>78644000</v>
      </c>
      <c r="AD416" t="s">
        <v>6</v>
      </c>
    </row>
    <row r="417" spans="1:30" x14ac:dyDescent="0.3">
      <c r="A417" s="1">
        <v>26908</v>
      </c>
      <c r="B417" s="6">
        <v>1.24E-2</v>
      </c>
      <c r="C417" s="7"/>
      <c r="D417" s="7"/>
      <c r="E417" s="7">
        <f t="shared" si="12"/>
        <v>57.584616068351089</v>
      </c>
      <c r="F417" s="7"/>
      <c r="G417" s="7"/>
      <c r="H417" s="7"/>
      <c r="I417" s="7"/>
      <c r="J417" s="7"/>
      <c r="K417" s="7"/>
      <c r="L417" s="7"/>
      <c r="M417" s="7">
        <f t="shared" si="13"/>
        <v>173.65749192684243</v>
      </c>
      <c r="N417" s="7"/>
      <c r="O417" s="7"/>
      <c r="P417" s="7"/>
      <c r="Q417" s="7"/>
      <c r="R417" s="7"/>
      <c r="S417" s="6"/>
      <c r="T417" s="6"/>
      <c r="U417" s="6">
        <v>1.24E-2</v>
      </c>
      <c r="V417" s="6"/>
      <c r="W417" s="6"/>
      <c r="X417" s="6"/>
      <c r="Y417" s="6"/>
      <c r="Z417" s="6"/>
      <c r="AA417" t="s">
        <v>6</v>
      </c>
      <c r="AB417" s="2">
        <v>23109000</v>
      </c>
      <c r="AC417" s="2">
        <v>83011000</v>
      </c>
      <c r="AD417" t="s">
        <v>6</v>
      </c>
    </row>
    <row r="418" spans="1:30" x14ac:dyDescent="0.3">
      <c r="A418" s="1">
        <v>26938</v>
      </c>
      <c r="B418" s="6">
        <v>1.1200000000000002E-2</v>
      </c>
      <c r="C418" s="7"/>
      <c r="D418" s="7"/>
      <c r="E418" s="7">
        <f t="shared" si="12"/>
        <v>56.946811776454794</v>
      </c>
      <c r="F418" s="7"/>
      <c r="G418" s="7"/>
      <c r="H418" s="7"/>
      <c r="I418" s="7"/>
      <c r="J418" s="7"/>
      <c r="K418" s="7"/>
      <c r="L418" s="7"/>
      <c r="M418" s="7">
        <f t="shared" si="13"/>
        <v>175.60245583642308</v>
      </c>
      <c r="N418" s="7"/>
      <c r="O418" s="7"/>
      <c r="P418" s="7"/>
      <c r="Q418" s="7"/>
      <c r="R418" s="7"/>
      <c r="S418" s="6"/>
      <c r="T418" s="6"/>
      <c r="U418" s="6">
        <v>1.1200000000000002E-2</v>
      </c>
      <c r="V418" s="6"/>
      <c r="W418" s="6"/>
      <c r="X418" s="6"/>
      <c r="Y418" s="6"/>
      <c r="Z418" s="6"/>
      <c r="AA418" t="s">
        <v>6</v>
      </c>
      <c r="AB418" s="2">
        <v>24411000</v>
      </c>
      <c r="AC418" s="2">
        <v>85511000</v>
      </c>
      <c r="AD418" t="s">
        <v>6</v>
      </c>
    </row>
    <row r="419" spans="1:30" x14ac:dyDescent="0.3">
      <c r="A419" s="1">
        <v>26969</v>
      </c>
      <c r="B419" s="6">
        <v>9.300000000000001E-3</v>
      </c>
      <c r="C419" s="7"/>
      <c r="D419" s="7"/>
      <c r="E419" s="7">
        <f t="shared" si="12"/>
        <v>56.422086373184165</v>
      </c>
      <c r="F419" s="7"/>
      <c r="G419" s="7"/>
      <c r="H419" s="7"/>
      <c r="I419" s="7"/>
      <c r="J419" s="7"/>
      <c r="K419" s="7"/>
      <c r="L419" s="7"/>
      <c r="M419" s="7">
        <f t="shared" si="13"/>
        <v>177.23555867570184</v>
      </c>
      <c r="N419" s="7"/>
      <c r="O419" s="7"/>
      <c r="P419" s="7"/>
      <c r="Q419" s="7"/>
      <c r="R419" s="7"/>
      <c r="S419" s="6"/>
      <c r="T419" s="6"/>
      <c r="U419" s="6">
        <v>9.300000000000001E-3</v>
      </c>
      <c r="V419" s="6"/>
      <c r="W419" s="6"/>
      <c r="X419" s="6"/>
      <c r="Y419" s="6"/>
      <c r="Z419" s="6"/>
      <c r="AA419" t="s">
        <v>6</v>
      </c>
      <c r="AB419" s="2">
        <v>24863000</v>
      </c>
      <c r="AC419" s="2">
        <v>88630000</v>
      </c>
      <c r="AD419" t="s">
        <v>6</v>
      </c>
    </row>
    <row r="420" spans="1:30" x14ac:dyDescent="0.3">
      <c r="A420" s="1">
        <v>26999</v>
      </c>
      <c r="B420" s="6">
        <v>5.1999999999999998E-3</v>
      </c>
      <c r="C420" s="7"/>
      <c r="D420" s="7"/>
      <c r="E420" s="7">
        <f t="shared" si="12"/>
        <v>56.130209284902669</v>
      </c>
      <c r="F420" s="7"/>
      <c r="G420" s="7"/>
      <c r="H420" s="7"/>
      <c r="I420" s="7"/>
      <c r="J420" s="7"/>
      <c r="K420" s="7"/>
      <c r="L420" s="7"/>
      <c r="M420" s="7">
        <f t="shared" si="13"/>
        <v>178.15718358081551</v>
      </c>
      <c r="N420" s="7"/>
      <c r="O420" s="7"/>
      <c r="P420" s="7"/>
      <c r="Q420" s="7"/>
      <c r="R420" s="7"/>
      <c r="S420" s="6"/>
      <c r="T420" s="6"/>
      <c r="U420" s="6">
        <v>5.1999999999999998E-3</v>
      </c>
      <c r="V420" s="6"/>
      <c r="W420" s="6"/>
      <c r="X420" s="6"/>
      <c r="Y420" s="6"/>
      <c r="Z420" s="6"/>
      <c r="AA420" t="s">
        <v>6</v>
      </c>
      <c r="AB420" s="2">
        <v>28217000</v>
      </c>
      <c r="AC420" s="2">
        <v>93888000</v>
      </c>
      <c r="AD420" t="s">
        <v>6</v>
      </c>
    </row>
    <row r="421" spans="1:30" x14ac:dyDescent="0.3">
      <c r="A421" s="1">
        <v>27030</v>
      </c>
      <c r="B421" s="6">
        <v>9.3999999999999986E-3</v>
      </c>
      <c r="C421" s="7"/>
      <c r="D421" s="7"/>
      <c r="E421" s="7">
        <f t="shared" si="12"/>
        <v>55.607498796218209</v>
      </c>
      <c r="F421" s="7"/>
      <c r="G421" s="7"/>
      <c r="H421" s="7"/>
      <c r="I421" s="7"/>
      <c r="J421" s="7"/>
      <c r="K421" s="7"/>
      <c r="L421" s="7"/>
      <c r="M421" s="7">
        <f t="shared" si="13"/>
        <v>179.8318611064752</v>
      </c>
      <c r="N421" s="7"/>
      <c r="O421" s="7"/>
      <c r="P421" s="7"/>
      <c r="Q421" s="7"/>
      <c r="R421" s="7"/>
      <c r="S421" s="6"/>
      <c r="T421" s="6"/>
      <c r="U421" s="6">
        <v>9.3999999999999986E-3</v>
      </c>
      <c r="V421" s="6"/>
      <c r="W421" s="6"/>
      <c r="X421" s="6"/>
      <c r="Y421" s="6"/>
      <c r="Z421" s="6"/>
      <c r="AA421" t="s">
        <v>6</v>
      </c>
      <c r="AB421" s="2">
        <v>27449000</v>
      </c>
      <c r="AC421" s="2">
        <v>90124000</v>
      </c>
      <c r="AD421" t="s">
        <v>6</v>
      </c>
    </row>
    <row r="422" spans="1:30" x14ac:dyDescent="0.3">
      <c r="A422" s="1">
        <v>27061</v>
      </c>
      <c r="B422" s="6">
        <v>3.56E-2</v>
      </c>
      <c r="C422" s="7"/>
      <c r="D422" s="7"/>
      <c r="E422" s="7">
        <f t="shared" si="12"/>
        <v>53.695923905193325</v>
      </c>
      <c r="F422" s="7"/>
      <c r="G422" s="7"/>
      <c r="H422" s="7"/>
      <c r="I422" s="7"/>
      <c r="J422" s="7"/>
      <c r="K422" s="7"/>
      <c r="L422" s="7"/>
      <c r="M422" s="7">
        <f t="shared" si="13"/>
        <v>186.23387536186573</v>
      </c>
      <c r="N422" s="7"/>
      <c r="O422" s="7"/>
      <c r="P422" s="7"/>
      <c r="Q422" s="7"/>
      <c r="R422" s="7"/>
      <c r="S422" s="6"/>
      <c r="T422" s="6"/>
      <c r="U422" s="6">
        <v>3.56E-2</v>
      </c>
      <c r="V422" s="6"/>
      <c r="W422" s="6"/>
      <c r="X422" s="6"/>
      <c r="Y422" s="6"/>
      <c r="Z422" s="6"/>
      <c r="AA422" t="s">
        <v>6</v>
      </c>
      <c r="AB422" s="2">
        <v>28105000</v>
      </c>
      <c r="AC422" s="2">
        <v>94294000</v>
      </c>
      <c r="AD422" t="s">
        <v>6</v>
      </c>
    </row>
    <row r="423" spans="1:30" x14ac:dyDescent="0.3">
      <c r="A423" s="1">
        <v>27089</v>
      </c>
      <c r="B423" s="6">
        <v>4.1599999999999998E-2</v>
      </c>
      <c r="C423" s="7"/>
      <c r="D423" s="7"/>
      <c r="E423" s="7">
        <f t="shared" si="12"/>
        <v>51.551386237704797</v>
      </c>
      <c r="F423" s="7"/>
      <c r="G423" s="7"/>
      <c r="H423" s="7"/>
      <c r="I423" s="7"/>
      <c r="J423" s="7"/>
      <c r="K423" s="7"/>
      <c r="L423" s="7"/>
      <c r="M423" s="7">
        <f t="shared" si="13"/>
        <v>193.98120457691937</v>
      </c>
      <c r="N423" s="7"/>
      <c r="O423" s="7"/>
      <c r="P423" s="7"/>
      <c r="Q423" s="7"/>
      <c r="R423" s="7"/>
      <c r="S423" s="6"/>
      <c r="T423" s="6"/>
      <c r="U423" s="6">
        <v>4.1599999999999998E-2</v>
      </c>
      <c r="V423" s="6"/>
      <c r="W423" s="6"/>
      <c r="X423" s="6"/>
      <c r="Y423" s="6"/>
      <c r="Z423" s="6"/>
      <c r="AA423" t="s">
        <v>6</v>
      </c>
      <c r="AB423" s="2">
        <v>27289000</v>
      </c>
      <c r="AC423" s="2">
        <v>97555000</v>
      </c>
      <c r="AD423" t="s">
        <v>6</v>
      </c>
    </row>
    <row r="424" spans="1:30" x14ac:dyDescent="0.3">
      <c r="A424" s="1">
        <v>27120</v>
      </c>
      <c r="B424" s="6">
        <v>5.1200000000000002E-2</v>
      </c>
      <c r="C424" s="7"/>
      <c r="D424" s="7"/>
      <c r="E424" s="7">
        <f t="shared" si="12"/>
        <v>49.040512022169715</v>
      </c>
      <c r="F424" s="7"/>
      <c r="G424" s="7"/>
      <c r="H424" s="7"/>
      <c r="I424" s="7"/>
      <c r="J424" s="7"/>
      <c r="K424" s="7"/>
      <c r="L424" s="7"/>
      <c r="M424" s="7">
        <f t="shared" si="13"/>
        <v>203.91304225125762</v>
      </c>
      <c r="N424" s="7"/>
      <c r="O424" s="7"/>
      <c r="P424" s="7"/>
      <c r="Q424" s="7"/>
      <c r="R424" s="7"/>
      <c r="S424" s="6"/>
      <c r="T424" s="6"/>
      <c r="U424" s="6">
        <v>5.1200000000000002E-2</v>
      </c>
      <c r="V424" s="6"/>
      <c r="W424" s="6"/>
      <c r="X424" s="6"/>
      <c r="Y424" s="6"/>
      <c r="Z424" s="6"/>
      <c r="AA424" t="s">
        <v>6</v>
      </c>
      <c r="AB424" s="2">
        <v>28309000</v>
      </c>
      <c r="AC424" s="2">
        <v>98825000</v>
      </c>
      <c r="AD424" t="s">
        <v>6</v>
      </c>
    </row>
    <row r="425" spans="1:30" x14ac:dyDescent="0.3">
      <c r="A425" s="1">
        <v>27150</v>
      </c>
      <c r="B425" s="6">
        <v>1.8600000000000002E-2</v>
      </c>
      <c r="C425" s="7"/>
      <c r="D425" s="7"/>
      <c r="E425" s="7">
        <f t="shared" si="12"/>
        <v>48.145014747859534</v>
      </c>
      <c r="F425" s="7"/>
      <c r="G425" s="7"/>
      <c r="H425" s="7"/>
      <c r="I425" s="7"/>
      <c r="J425" s="7"/>
      <c r="K425" s="7"/>
      <c r="L425" s="7"/>
      <c r="M425" s="7">
        <f t="shared" si="13"/>
        <v>207.70582483713099</v>
      </c>
      <c r="N425" s="7"/>
      <c r="O425" s="7"/>
      <c r="P425" s="7"/>
      <c r="Q425" s="7"/>
      <c r="R425" s="7"/>
      <c r="S425" s="6"/>
      <c r="T425" s="6"/>
      <c r="U425" s="6">
        <v>1.8600000000000002E-2</v>
      </c>
      <c r="V425" s="6"/>
      <c r="W425" s="6"/>
      <c r="X425" s="6"/>
      <c r="Y425" s="6"/>
      <c r="Z425" s="6"/>
      <c r="AA425" t="s">
        <v>6</v>
      </c>
      <c r="AB425" s="2">
        <v>28294000</v>
      </c>
      <c r="AC425" s="2">
        <v>100560000</v>
      </c>
      <c r="AD425" t="s">
        <v>6</v>
      </c>
    </row>
    <row r="426" spans="1:30" x14ac:dyDescent="0.3">
      <c r="A426" s="1">
        <v>27181</v>
      </c>
      <c r="B426" s="6">
        <v>1.2800000000000001E-2</v>
      </c>
      <c r="C426" s="7"/>
      <c r="D426" s="7"/>
      <c r="E426" s="7">
        <f t="shared" si="12"/>
        <v>47.536546946938714</v>
      </c>
      <c r="F426" s="7"/>
      <c r="G426" s="7"/>
      <c r="H426" s="7"/>
      <c r="I426" s="7"/>
      <c r="J426" s="7"/>
      <c r="K426" s="7"/>
      <c r="L426" s="7"/>
      <c r="M426" s="7">
        <f t="shared" si="13"/>
        <v>210.36445939504625</v>
      </c>
      <c r="N426" s="7"/>
      <c r="O426" s="7"/>
      <c r="P426" s="7"/>
      <c r="Q426" s="7"/>
      <c r="R426" s="7"/>
      <c r="S426" s="6"/>
      <c r="T426" s="6"/>
      <c r="U426" s="6">
        <v>1.2800000000000001E-2</v>
      </c>
      <c r="V426" s="6"/>
      <c r="W426" s="6"/>
      <c r="X426" s="6"/>
      <c r="Y426" s="6"/>
      <c r="Z426" s="6"/>
      <c r="AA426" t="s">
        <v>6</v>
      </c>
      <c r="AB426" s="2">
        <v>29326000</v>
      </c>
      <c r="AC426" s="2">
        <v>105084000</v>
      </c>
      <c r="AD426" t="s">
        <v>6</v>
      </c>
    </row>
    <row r="427" spans="1:30" x14ac:dyDescent="0.3">
      <c r="A427" s="1">
        <v>27211</v>
      </c>
      <c r="B427" s="6">
        <v>2.2200000000000001E-2</v>
      </c>
      <c r="C427" s="7"/>
      <c r="D427" s="7"/>
      <c r="E427" s="7">
        <f t="shared" si="12"/>
        <v>46.504154712325104</v>
      </c>
      <c r="F427" s="7"/>
      <c r="G427" s="7"/>
      <c r="H427" s="7"/>
      <c r="I427" s="7"/>
      <c r="J427" s="7"/>
      <c r="K427" s="7"/>
      <c r="L427" s="7"/>
      <c r="M427" s="7">
        <f t="shared" si="13"/>
        <v>215.03455039361629</v>
      </c>
      <c r="N427" s="7"/>
      <c r="O427" s="7"/>
      <c r="P427" s="7"/>
      <c r="Q427" s="7"/>
      <c r="R427" s="7"/>
      <c r="S427" s="6"/>
      <c r="T427" s="6"/>
      <c r="U427" s="6">
        <v>2.2200000000000001E-2</v>
      </c>
      <c r="V427" s="6"/>
      <c r="W427" s="6"/>
      <c r="X427" s="6"/>
      <c r="Y427" s="6"/>
      <c r="Z427" s="6"/>
      <c r="AA427" t="s">
        <v>6</v>
      </c>
      <c r="AB427" s="2">
        <v>28863000</v>
      </c>
      <c r="AC427" s="2">
        <v>102704000</v>
      </c>
      <c r="AD427" t="s">
        <v>6</v>
      </c>
    </row>
    <row r="428" spans="1:30" x14ac:dyDescent="0.3">
      <c r="A428" s="1">
        <v>27242</v>
      </c>
      <c r="B428" s="6">
        <v>1.95E-2</v>
      </c>
      <c r="C428" s="7"/>
      <c r="D428" s="7"/>
      <c r="E428" s="7">
        <f t="shared" si="12"/>
        <v>45.614668673197741</v>
      </c>
      <c r="F428" s="7"/>
      <c r="G428" s="7"/>
      <c r="H428" s="7"/>
      <c r="I428" s="7"/>
      <c r="J428" s="7"/>
      <c r="K428" s="7"/>
      <c r="L428" s="7"/>
      <c r="M428" s="7">
        <f t="shared" si="13"/>
        <v>219.22772412629183</v>
      </c>
      <c r="N428" s="7"/>
      <c r="O428" s="7"/>
      <c r="P428" s="7"/>
      <c r="Q428" s="7"/>
      <c r="R428" s="7"/>
      <c r="S428" s="6"/>
      <c r="T428" s="6"/>
      <c r="U428" s="6">
        <v>1.95E-2</v>
      </c>
      <c r="V428" s="6"/>
      <c r="W428" s="6"/>
      <c r="X428" s="6"/>
      <c r="Y428" s="6"/>
      <c r="Z428" s="6"/>
      <c r="AA428" t="s">
        <v>6</v>
      </c>
      <c r="AB428" s="2">
        <v>28061000</v>
      </c>
      <c r="AC428" s="2">
        <v>107892000</v>
      </c>
      <c r="AD428" t="s">
        <v>6</v>
      </c>
    </row>
    <row r="429" spans="1:30" x14ac:dyDescent="0.3">
      <c r="A429" s="1">
        <v>27273</v>
      </c>
      <c r="B429" s="6">
        <v>1.61E-2</v>
      </c>
      <c r="C429" s="7"/>
      <c r="D429" s="7"/>
      <c r="E429" s="7">
        <f t="shared" si="12"/>
        <v>44.891908939275403</v>
      </c>
      <c r="F429" s="7"/>
      <c r="G429" s="7"/>
      <c r="H429" s="7"/>
      <c r="I429" s="7"/>
      <c r="J429" s="7"/>
      <c r="K429" s="7"/>
      <c r="L429" s="7"/>
      <c r="M429" s="7">
        <f t="shared" si="13"/>
        <v>222.75729048472513</v>
      </c>
      <c r="N429" s="7"/>
      <c r="O429" s="7"/>
      <c r="P429" s="7"/>
      <c r="Q429" s="7"/>
      <c r="R429" s="7"/>
      <c r="S429" s="6"/>
      <c r="T429" s="6"/>
      <c r="U429" s="6">
        <v>1.61E-2</v>
      </c>
      <c r="V429" s="6"/>
      <c r="W429" s="6"/>
      <c r="X429" s="6"/>
      <c r="Y429" s="6"/>
      <c r="Z429" s="6"/>
      <c r="AA429" t="s">
        <v>6</v>
      </c>
      <c r="AB429" s="2">
        <v>28295000</v>
      </c>
      <c r="AC429" s="2">
        <v>108057000</v>
      </c>
      <c r="AD429" t="s">
        <v>6</v>
      </c>
    </row>
    <row r="430" spans="1:30" x14ac:dyDescent="0.3">
      <c r="A430" s="1">
        <v>27303</v>
      </c>
      <c r="B430" s="6">
        <v>1.6799999999999999E-2</v>
      </c>
      <c r="C430" s="7"/>
      <c r="D430" s="7"/>
      <c r="E430" s="7">
        <f t="shared" si="12"/>
        <v>44.150185817540716</v>
      </c>
      <c r="F430" s="7"/>
      <c r="G430" s="7"/>
      <c r="H430" s="7"/>
      <c r="I430" s="7"/>
      <c r="J430" s="7"/>
      <c r="K430" s="7"/>
      <c r="L430" s="7"/>
      <c r="M430" s="7">
        <f t="shared" si="13"/>
        <v>226.4996129648685</v>
      </c>
      <c r="N430" s="7"/>
      <c r="O430" s="7"/>
      <c r="P430" s="7"/>
      <c r="Q430" s="7"/>
      <c r="R430" s="7"/>
      <c r="S430" s="6"/>
      <c r="T430" s="6"/>
      <c r="U430" s="6">
        <v>1.6799999999999999E-2</v>
      </c>
      <c r="V430" s="6"/>
      <c r="W430" s="6"/>
      <c r="X430" s="6"/>
      <c r="Y430" s="6"/>
      <c r="Z430" s="6"/>
      <c r="AA430" t="s">
        <v>6</v>
      </c>
      <c r="AB430" s="2">
        <v>27730000</v>
      </c>
      <c r="AC430" s="2">
        <v>110694000</v>
      </c>
      <c r="AD430" t="s">
        <v>6</v>
      </c>
    </row>
    <row r="431" spans="1:30" x14ac:dyDescent="0.3">
      <c r="A431" s="1">
        <v>27334</v>
      </c>
      <c r="B431" s="6">
        <v>2.2200000000000001E-2</v>
      </c>
      <c r="C431" s="7"/>
      <c r="D431" s="7"/>
      <c r="E431" s="7">
        <f t="shared" si="12"/>
        <v>43.191338111466173</v>
      </c>
      <c r="F431" s="7"/>
      <c r="G431" s="7"/>
      <c r="H431" s="7"/>
      <c r="I431" s="7"/>
      <c r="J431" s="7"/>
      <c r="K431" s="7"/>
      <c r="L431" s="7"/>
      <c r="M431" s="7">
        <f t="shared" si="13"/>
        <v>231.5279043726886</v>
      </c>
      <c r="N431" s="7"/>
      <c r="O431" s="7"/>
      <c r="P431" s="7"/>
      <c r="Q431" s="7"/>
      <c r="R431" s="7"/>
      <c r="S431" s="6"/>
      <c r="T431" s="6"/>
      <c r="U431" s="6">
        <v>2.2200000000000001E-2</v>
      </c>
      <c r="V431" s="6"/>
      <c r="W431" s="6"/>
      <c r="X431" s="6"/>
      <c r="Y431" s="6"/>
      <c r="Z431" s="6"/>
      <c r="AA431" t="s">
        <v>6</v>
      </c>
      <c r="AB431" s="2">
        <v>30450000</v>
      </c>
      <c r="AC431" s="2">
        <v>118326000</v>
      </c>
      <c r="AD431" t="s">
        <v>6</v>
      </c>
    </row>
    <row r="432" spans="1:30" x14ac:dyDescent="0.3">
      <c r="A432" s="1">
        <v>27364</v>
      </c>
      <c r="B432" s="6">
        <v>2.3799999999999998E-2</v>
      </c>
      <c r="C432" s="7"/>
      <c r="D432" s="7"/>
      <c r="E432" s="7">
        <f t="shared" si="12"/>
        <v>42.187280827765356</v>
      </c>
      <c r="F432" s="7"/>
      <c r="G432" s="7"/>
      <c r="H432" s="7"/>
      <c r="I432" s="7"/>
      <c r="J432" s="7"/>
      <c r="K432" s="7"/>
      <c r="L432" s="7"/>
      <c r="M432" s="7">
        <f t="shared" si="13"/>
        <v>237.0382684967586</v>
      </c>
      <c r="N432" s="7"/>
      <c r="O432" s="7"/>
      <c r="P432" s="7"/>
      <c r="Q432" s="7"/>
      <c r="R432" s="7"/>
      <c r="S432" s="6"/>
      <c r="T432" s="6"/>
      <c r="U432" s="6">
        <v>2.3799999999999998E-2</v>
      </c>
      <c r="V432" s="6"/>
      <c r="W432" s="6"/>
      <c r="X432" s="6"/>
      <c r="Y432" s="6"/>
      <c r="Z432" s="6"/>
      <c r="AA432" t="s">
        <v>6</v>
      </c>
      <c r="AB432" s="2">
        <v>36908000</v>
      </c>
      <c r="AC432" s="2">
        <v>125345000</v>
      </c>
      <c r="AD432" t="s">
        <v>6</v>
      </c>
    </row>
    <row r="433" spans="1:30" x14ac:dyDescent="0.3">
      <c r="A433" s="1">
        <v>27395</v>
      </c>
      <c r="B433" s="6">
        <v>2.7799999999999998E-2</v>
      </c>
      <c r="C433" s="7"/>
      <c r="D433" s="7"/>
      <c r="E433" s="7">
        <f t="shared" si="12"/>
        <v>41.046196563305458</v>
      </c>
      <c r="F433" s="7"/>
      <c r="G433" s="7"/>
      <c r="H433" s="7"/>
      <c r="I433" s="7"/>
      <c r="J433" s="7"/>
      <c r="K433" s="7"/>
      <c r="L433" s="7"/>
      <c r="M433" s="7">
        <f t="shared" si="13"/>
        <v>243.62793236096852</v>
      </c>
      <c r="N433" s="7"/>
      <c r="O433" s="7"/>
      <c r="P433" s="7"/>
      <c r="Q433" s="7"/>
      <c r="R433" s="7"/>
      <c r="S433" s="6"/>
      <c r="T433" s="6"/>
      <c r="U433" s="6">
        <v>2.7799999999999998E-2</v>
      </c>
      <c r="V433" s="6"/>
      <c r="W433" s="6"/>
      <c r="X433" s="6"/>
      <c r="Y433" s="6"/>
      <c r="Z433" s="6"/>
      <c r="AA433" t="s">
        <v>6</v>
      </c>
      <c r="AB433" s="2">
        <v>31713000</v>
      </c>
      <c r="AC433" s="2">
        <v>116417000</v>
      </c>
      <c r="AD433" t="s">
        <v>6</v>
      </c>
    </row>
    <row r="434" spans="1:30" x14ac:dyDescent="0.3">
      <c r="A434" s="1">
        <v>27426</v>
      </c>
      <c r="B434" s="6">
        <v>2.41E-2</v>
      </c>
      <c r="C434" s="7"/>
      <c r="D434" s="7"/>
      <c r="E434" s="7">
        <f t="shared" si="12"/>
        <v>40.080262243243297</v>
      </c>
      <c r="F434" s="7"/>
      <c r="G434" s="7"/>
      <c r="H434" s="7"/>
      <c r="I434" s="7"/>
      <c r="J434" s="7"/>
      <c r="K434" s="7"/>
      <c r="L434" s="7"/>
      <c r="M434" s="7">
        <f t="shared" si="13"/>
        <v>249.49936553086786</v>
      </c>
      <c r="N434" s="7"/>
      <c r="O434" s="7"/>
      <c r="P434" s="7"/>
      <c r="Q434" s="7"/>
      <c r="R434" s="7"/>
      <c r="S434" s="6"/>
      <c r="T434" s="6"/>
      <c r="U434" s="6">
        <v>2.41E-2</v>
      </c>
      <c r="V434" s="6"/>
      <c r="W434" s="6"/>
      <c r="X434" s="6"/>
      <c r="Y434" s="6"/>
      <c r="Z434" s="6"/>
      <c r="AA434" t="s">
        <v>6</v>
      </c>
      <c r="AB434" s="2">
        <v>30528000</v>
      </c>
      <c r="AC434" s="2">
        <v>116792000</v>
      </c>
      <c r="AD434" t="s">
        <v>6</v>
      </c>
    </row>
    <row r="435" spans="1:30" x14ac:dyDescent="0.3">
      <c r="A435" s="1">
        <v>27454</v>
      </c>
      <c r="B435" s="6">
        <v>1.29E-2</v>
      </c>
      <c r="C435" s="7"/>
      <c r="D435" s="7"/>
      <c r="E435" s="7">
        <f t="shared" si="12"/>
        <v>39.569811672665907</v>
      </c>
      <c r="F435" s="7"/>
      <c r="G435" s="7"/>
      <c r="H435" s="7"/>
      <c r="I435" s="7"/>
      <c r="J435" s="7"/>
      <c r="K435" s="7"/>
      <c r="L435" s="7"/>
      <c r="M435" s="7">
        <f t="shared" si="13"/>
        <v>252.71790734621604</v>
      </c>
      <c r="N435" s="7"/>
      <c r="O435" s="7"/>
      <c r="P435" s="7"/>
      <c r="Q435" s="7"/>
      <c r="R435" s="7"/>
      <c r="S435" s="6"/>
      <c r="T435" s="6"/>
      <c r="U435" s="6">
        <v>1.29E-2</v>
      </c>
      <c r="V435" s="6"/>
      <c r="W435" s="6"/>
      <c r="X435" s="6"/>
      <c r="Y435" s="6"/>
      <c r="Z435" s="6"/>
      <c r="AA435" t="s">
        <v>6</v>
      </c>
      <c r="AB435" s="2">
        <v>32168000</v>
      </c>
      <c r="AC435" s="2">
        <v>121239000</v>
      </c>
      <c r="AD435" t="s">
        <v>6</v>
      </c>
    </row>
    <row r="436" spans="1:30" x14ac:dyDescent="0.3">
      <c r="A436" s="1">
        <v>27485</v>
      </c>
      <c r="B436" s="6">
        <v>2.2200000000000001E-2</v>
      </c>
      <c r="C436" s="7"/>
      <c r="D436" s="7"/>
      <c r="E436" s="7">
        <f t="shared" si="12"/>
        <v>38.710439906736362</v>
      </c>
      <c r="F436" s="7"/>
      <c r="G436" s="7"/>
      <c r="H436" s="7"/>
      <c r="I436" s="7"/>
      <c r="J436" s="7"/>
      <c r="K436" s="7"/>
      <c r="L436" s="7"/>
      <c r="M436" s="7">
        <f t="shared" si="13"/>
        <v>258.32824488930203</v>
      </c>
      <c r="N436" s="7"/>
      <c r="O436" s="7"/>
      <c r="P436" s="7"/>
      <c r="Q436" s="7"/>
      <c r="R436" s="7"/>
      <c r="S436" s="6"/>
      <c r="T436" s="6"/>
      <c r="U436" s="6">
        <v>2.2200000000000001E-2</v>
      </c>
      <c r="V436" s="6"/>
      <c r="W436" s="6"/>
      <c r="X436" s="6"/>
      <c r="Y436" s="6"/>
      <c r="Z436" s="6"/>
      <c r="AA436" t="s">
        <v>6</v>
      </c>
      <c r="AB436" s="2">
        <v>32128000</v>
      </c>
      <c r="AC436" s="2">
        <v>123915000</v>
      </c>
      <c r="AD436" t="s">
        <v>6</v>
      </c>
    </row>
    <row r="437" spans="1:30" x14ac:dyDescent="0.3">
      <c r="A437" s="1">
        <v>27515</v>
      </c>
      <c r="B437" s="6">
        <v>1.89E-2</v>
      </c>
      <c r="C437" s="7"/>
      <c r="D437" s="7"/>
      <c r="E437" s="7">
        <f t="shared" si="12"/>
        <v>37.99238385193479</v>
      </c>
      <c r="F437" s="7"/>
      <c r="G437" s="7"/>
      <c r="H437" s="7"/>
      <c r="I437" s="7"/>
      <c r="J437" s="7"/>
      <c r="K437" s="7"/>
      <c r="L437" s="7"/>
      <c r="M437" s="7">
        <f t="shared" si="13"/>
        <v>263.21064871770983</v>
      </c>
      <c r="N437" s="7"/>
      <c r="O437" s="7"/>
      <c r="P437" s="7"/>
      <c r="Q437" s="7"/>
      <c r="R437" s="7"/>
      <c r="S437" s="6"/>
      <c r="T437" s="6"/>
      <c r="U437" s="6">
        <v>1.89E-2</v>
      </c>
      <c r="V437" s="6"/>
      <c r="W437" s="6"/>
      <c r="X437" s="6"/>
      <c r="Y437" s="6"/>
      <c r="Z437" s="6"/>
      <c r="AA437" t="s">
        <v>6</v>
      </c>
      <c r="AB437" s="2">
        <v>32033000</v>
      </c>
      <c r="AC437" s="2">
        <v>129887000</v>
      </c>
      <c r="AD437" t="s">
        <v>6</v>
      </c>
    </row>
    <row r="438" spans="1:30" x14ac:dyDescent="0.3">
      <c r="A438" s="1">
        <v>27546</v>
      </c>
      <c r="B438" s="6">
        <v>2.9600000000000001E-2</v>
      </c>
      <c r="C438" s="7"/>
      <c r="D438" s="7"/>
      <c r="E438" s="7">
        <f t="shared" si="12"/>
        <v>36.900139716331381</v>
      </c>
      <c r="F438" s="7"/>
      <c r="G438" s="7"/>
      <c r="H438" s="7"/>
      <c r="I438" s="7"/>
      <c r="J438" s="7"/>
      <c r="K438" s="7"/>
      <c r="L438" s="7"/>
      <c r="M438" s="7">
        <f t="shared" si="13"/>
        <v>271.00168391975404</v>
      </c>
      <c r="N438" s="7"/>
      <c r="O438" s="7"/>
      <c r="P438" s="7"/>
      <c r="Q438" s="7"/>
      <c r="R438" s="7"/>
      <c r="S438" s="6"/>
      <c r="T438" s="6"/>
      <c r="U438" s="6">
        <v>2.9600000000000001E-2</v>
      </c>
      <c r="V438" s="6"/>
      <c r="W438" s="6"/>
      <c r="X438" s="6"/>
      <c r="Y438" s="6"/>
      <c r="Z438" s="6"/>
      <c r="AA438" t="s">
        <v>6</v>
      </c>
      <c r="AB438" s="2">
        <v>34659000</v>
      </c>
      <c r="AC438" s="2">
        <v>138543000</v>
      </c>
      <c r="AD438" t="s">
        <v>6</v>
      </c>
    </row>
    <row r="439" spans="1:30" x14ac:dyDescent="0.3">
      <c r="A439" s="1">
        <v>27576</v>
      </c>
      <c r="B439" s="6">
        <v>2.0199999999999999E-2</v>
      </c>
      <c r="C439" s="7"/>
      <c r="D439" s="7"/>
      <c r="E439" s="7">
        <f t="shared" si="12"/>
        <v>36.169515503167403</v>
      </c>
      <c r="F439" s="7"/>
      <c r="G439" s="7"/>
      <c r="H439" s="7"/>
      <c r="I439" s="7"/>
      <c r="J439" s="7"/>
      <c r="K439" s="7"/>
      <c r="L439" s="7"/>
      <c r="M439" s="7">
        <f t="shared" si="13"/>
        <v>276.47591793493308</v>
      </c>
      <c r="N439" s="7"/>
      <c r="O439" s="7"/>
      <c r="P439" s="7"/>
      <c r="Q439" s="7"/>
      <c r="R439" s="7"/>
      <c r="S439" s="6"/>
      <c r="T439" s="6"/>
      <c r="U439" s="6">
        <v>2.0199999999999999E-2</v>
      </c>
      <c r="V439" s="6"/>
      <c r="W439" s="6"/>
      <c r="X439" s="6"/>
      <c r="Y439" s="6"/>
      <c r="Z439" s="6"/>
      <c r="AA439" t="s">
        <v>6</v>
      </c>
      <c r="AB439" s="2">
        <v>35720000</v>
      </c>
      <c r="AC439" s="2">
        <v>137720000</v>
      </c>
      <c r="AD439" t="s">
        <v>6</v>
      </c>
    </row>
    <row r="440" spans="1:30" x14ac:dyDescent="0.3">
      <c r="A440" s="1">
        <v>27607</v>
      </c>
      <c r="B440" s="6">
        <v>3.3000000000000002E-2</v>
      </c>
      <c r="C440" s="7"/>
      <c r="D440" s="7"/>
      <c r="E440" s="7">
        <f t="shared" si="12"/>
        <v>35.014051793966509</v>
      </c>
      <c r="F440" s="7"/>
      <c r="G440" s="7"/>
      <c r="H440" s="7"/>
      <c r="I440" s="7"/>
      <c r="J440" s="7"/>
      <c r="K440" s="7"/>
      <c r="L440" s="7"/>
      <c r="M440" s="7">
        <f t="shared" si="13"/>
        <v>285.59962322678587</v>
      </c>
      <c r="N440" s="7"/>
      <c r="O440" s="7"/>
      <c r="P440" s="7"/>
      <c r="Q440" s="7"/>
      <c r="R440" s="7"/>
      <c r="S440" s="6"/>
      <c r="T440" s="6"/>
      <c r="U440" s="6">
        <v>3.3000000000000002E-2</v>
      </c>
      <c r="V440" s="6"/>
      <c r="W440" s="6"/>
      <c r="X440" s="6"/>
      <c r="Y440" s="6"/>
      <c r="Z440" s="6"/>
      <c r="AA440" t="s">
        <v>6</v>
      </c>
      <c r="AB440" s="2">
        <v>35810000</v>
      </c>
      <c r="AC440" s="2">
        <v>146875000</v>
      </c>
      <c r="AD440" t="s">
        <v>6</v>
      </c>
    </row>
    <row r="441" spans="1:30" x14ac:dyDescent="0.3">
      <c r="A441" s="1">
        <v>27638</v>
      </c>
      <c r="B441" s="6">
        <v>1.9099999999999999E-2</v>
      </c>
      <c r="C441" s="7"/>
      <c r="D441" s="7"/>
      <c r="E441" s="7">
        <f t="shared" si="12"/>
        <v>34.357817480096664</v>
      </c>
      <c r="F441" s="7"/>
      <c r="G441" s="7"/>
      <c r="H441" s="7"/>
      <c r="I441" s="7"/>
      <c r="J441" s="7"/>
      <c r="K441" s="7"/>
      <c r="L441" s="7"/>
      <c r="M441" s="7">
        <f t="shared" si="13"/>
        <v>291.05457603041742</v>
      </c>
      <c r="N441" s="7"/>
      <c r="O441" s="7"/>
      <c r="P441" s="7"/>
      <c r="Q441" s="7"/>
      <c r="R441" s="7"/>
      <c r="S441" s="6"/>
      <c r="T441" s="6"/>
      <c r="U441" s="6">
        <v>1.9099999999999999E-2</v>
      </c>
      <c r="V441" s="6"/>
      <c r="W441" s="6"/>
      <c r="X441" s="6"/>
      <c r="Y441" s="6"/>
      <c r="Z441" s="6"/>
      <c r="AA441" t="s">
        <v>6</v>
      </c>
      <c r="AB441" s="2">
        <v>36910000</v>
      </c>
      <c r="AC441" s="2">
        <v>150191000</v>
      </c>
      <c r="AD441" t="s">
        <v>6</v>
      </c>
    </row>
    <row r="442" spans="1:30" x14ac:dyDescent="0.3">
      <c r="A442" s="1">
        <v>27668</v>
      </c>
      <c r="B442" s="6">
        <v>2.06E-2</v>
      </c>
      <c r="C442" s="7"/>
      <c r="D442" s="7"/>
      <c r="E442" s="7">
        <f t="shared" si="12"/>
        <v>33.664332236034355</v>
      </c>
      <c r="F442" s="7"/>
      <c r="G442" s="7"/>
      <c r="H442" s="7"/>
      <c r="I442" s="7"/>
      <c r="J442" s="7"/>
      <c r="K442" s="7"/>
      <c r="L442" s="7"/>
      <c r="M442" s="7">
        <f t="shared" si="13"/>
        <v>297.05030029664402</v>
      </c>
      <c r="N442" s="7"/>
      <c r="O442" s="7"/>
      <c r="P442" s="7"/>
      <c r="Q442" s="7"/>
      <c r="R442" s="7"/>
      <c r="S442" s="6"/>
      <c r="T442" s="6"/>
      <c r="U442" s="6">
        <v>2.06E-2</v>
      </c>
      <c r="V442" s="6"/>
      <c r="W442" s="6"/>
      <c r="X442" s="6"/>
      <c r="Y442" s="6"/>
      <c r="Z442" s="6"/>
      <c r="AA442" t="s">
        <v>6</v>
      </c>
      <c r="AB442" s="2">
        <v>37812000</v>
      </c>
      <c r="AC442" s="2">
        <v>152159000</v>
      </c>
      <c r="AD442" t="s">
        <v>6</v>
      </c>
    </row>
    <row r="443" spans="1:30" x14ac:dyDescent="0.3">
      <c r="A443" s="1">
        <v>27699</v>
      </c>
      <c r="B443" s="6">
        <v>1.84E-2</v>
      </c>
      <c r="C443" s="7"/>
      <c r="D443" s="7"/>
      <c r="E443" s="7">
        <f t="shared" ref="E443:E506" si="14">+E$377/(1+((M443/100)-1))</f>
        <v>33.056099996106006</v>
      </c>
      <c r="F443" s="7"/>
      <c r="G443" s="7"/>
      <c r="H443" s="7"/>
      <c r="I443" s="7"/>
      <c r="J443" s="7"/>
      <c r="K443" s="7"/>
      <c r="L443" s="7"/>
      <c r="M443" s="7">
        <f t="shared" si="13"/>
        <v>302.51602582210228</v>
      </c>
      <c r="N443" s="7"/>
      <c r="O443" s="7"/>
      <c r="P443" s="7"/>
      <c r="Q443" s="7"/>
      <c r="R443" s="7"/>
      <c r="S443" s="6"/>
      <c r="T443" s="6"/>
      <c r="U443" s="6">
        <v>1.84E-2</v>
      </c>
      <c r="V443" s="6"/>
      <c r="W443" s="6"/>
      <c r="X443" s="6"/>
      <c r="Y443" s="6"/>
      <c r="Z443" s="6"/>
      <c r="AA443" t="s">
        <v>6</v>
      </c>
      <c r="AB443" s="2">
        <v>40937000</v>
      </c>
      <c r="AC443" s="2">
        <v>164880000</v>
      </c>
      <c r="AD443" t="s">
        <v>6</v>
      </c>
    </row>
    <row r="444" spans="1:30" x14ac:dyDescent="0.3">
      <c r="A444" s="1">
        <v>27729</v>
      </c>
      <c r="B444" s="6">
        <v>1.3000000000000001E-2</v>
      </c>
      <c r="C444" s="7"/>
      <c r="D444" s="7"/>
      <c r="E444" s="7">
        <f t="shared" si="14"/>
        <v>32.631885484803561</v>
      </c>
      <c r="F444" s="7"/>
      <c r="G444" s="7"/>
      <c r="H444" s="7"/>
      <c r="I444" s="7"/>
      <c r="J444" s="7"/>
      <c r="K444" s="7"/>
      <c r="L444" s="7"/>
      <c r="M444" s="7">
        <f t="shared" ref="M444:M507" si="15">+M443*(1+U444)</f>
        <v>306.4487341577896</v>
      </c>
      <c r="N444" s="7"/>
      <c r="O444" s="7"/>
      <c r="P444" s="7"/>
      <c r="Q444" s="7"/>
      <c r="R444" s="7"/>
      <c r="S444" s="6"/>
      <c r="T444" s="6"/>
      <c r="U444" s="6">
        <v>1.3000000000000001E-2</v>
      </c>
      <c r="V444" s="6"/>
      <c r="W444" s="6"/>
      <c r="X444" s="6"/>
      <c r="Y444" s="6"/>
      <c r="Z444" s="6"/>
      <c r="AA444" t="s">
        <v>6</v>
      </c>
      <c r="AB444" s="2">
        <v>49955000</v>
      </c>
      <c r="AC444" s="2">
        <v>179922000</v>
      </c>
      <c r="AD444" t="s">
        <v>6</v>
      </c>
    </row>
    <row r="445" spans="1:30" x14ac:dyDescent="0.3">
      <c r="A445" s="1">
        <v>27760</v>
      </c>
      <c r="B445" s="6">
        <v>3.15E-2</v>
      </c>
      <c r="C445" s="7"/>
      <c r="D445" s="7"/>
      <c r="E445" s="7">
        <f t="shared" si="14"/>
        <v>31.635371289193955</v>
      </c>
      <c r="F445" s="7"/>
      <c r="G445" s="7"/>
      <c r="H445" s="7"/>
      <c r="I445" s="7"/>
      <c r="J445" s="7"/>
      <c r="K445" s="7"/>
      <c r="L445" s="7"/>
      <c r="M445" s="7">
        <f t="shared" si="15"/>
        <v>316.10186928375998</v>
      </c>
      <c r="N445" s="7"/>
      <c r="O445" s="7"/>
      <c r="P445" s="7"/>
      <c r="Q445" s="7"/>
      <c r="R445" s="7"/>
      <c r="S445" s="6"/>
      <c r="T445" s="6"/>
      <c r="U445" s="6">
        <v>3.15E-2</v>
      </c>
      <c r="V445" s="6"/>
      <c r="W445" s="6"/>
      <c r="X445" s="6"/>
      <c r="Y445" s="6"/>
      <c r="Z445" s="6"/>
      <c r="AA445" t="s">
        <v>6</v>
      </c>
      <c r="AB445" s="2">
        <v>46858000</v>
      </c>
      <c r="AC445" s="2">
        <v>169626000</v>
      </c>
      <c r="AD445" t="s">
        <v>6</v>
      </c>
    </row>
    <row r="446" spans="1:30" x14ac:dyDescent="0.3">
      <c r="A446" s="1">
        <v>27791</v>
      </c>
      <c r="B446" s="6">
        <v>5.5800000000000002E-2</v>
      </c>
      <c r="C446" s="7"/>
      <c r="D446" s="7"/>
      <c r="E446" s="7">
        <f t="shared" si="14"/>
        <v>29.963412852049583</v>
      </c>
      <c r="F446" s="7"/>
      <c r="G446" s="7"/>
      <c r="H446" s="7"/>
      <c r="I446" s="7"/>
      <c r="J446" s="7"/>
      <c r="K446" s="7"/>
      <c r="L446" s="7"/>
      <c r="M446" s="7">
        <f t="shared" si="15"/>
        <v>333.74035358979381</v>
      </c>
      <c r="N446" s="7"/>
      <c r="O446" s="7"/>
      <c r="P446" s="7"/>
      <c r="Q446" s="7"/>
      <c r="R446" s="7"/>
      <c r="S446" s="6"/>
      <c r="T446" s="6"/>
      <c r="U446" s="6">
        <v>5.5800000000000002E-2</v>
      </c>
      <c r="V446" s="6"/>
      <c r="W446" s="6"/>
      <c r="X446" s="6"/>
      <c r="Y446" s="6"/>
      <c r="Z446" s="6"/>
      <c r="AA446" t="s">
        <v>6</v>
      </c>
      <c r="AB446" s="2">
        <v>44990000</v>
      </c>
      <c r="AC446" s="2">
        <v>172702000</v>
      </c>
      <c r="AD446" t="s">
        <v>6</v>
      </c>
    </row>
    <row r="447" spans="1:30" x14ac:dyDescent="0.3">
      <c r="A447" s="1">
        <v>27820</v>
      </c>
      <c r="B447" s="6">
        <v>2.2599999999999999E-2</v>
      </c>
      <c r="C447" s="7"/>
      <c r="D447" s="7"/>
      <c r="E447" s="7">
        <f t="shared" si="14"/>
        <v>29.30120560536826</v>
      </c>
      <c r="F447" s="7"/>
      <c r="G447" s="7"/>
      <c r="H447" s="7"/>
      <c r="I447" s="7"/>
      <c r="J447" s="7"/>
      <c r="K447" s="7"/>
      <c r="L447" s="7"/>
      <c r="M447" s="7">
        <f t="shared" si="15"/>
        <v>341.28288558092316</v>
      </c>
      <c r="N447" s="7"/>
      <c r="O447" s="7"/>
      <c r="P447" s="7"/>
      <c r="Q447" s="7"/>
      <c r="R447" s="7"/>
      <c r="S447" s="6"/>
      <c r="T447" s="6"/>
      <c r="U447" s="6">
        <v>2.2599999999999999E-2</v>
      </c>
      <c r="V447" s="6"/>
      <c r="W447" s="6"/>
      <c r="X447" s="6"/>
      <c r="Y447" s="6"/>
      <c r="Z447" s="6"/>
      <c r="AA447" t="s">
        <v>6</v>
      </c>
      <c r="AB447" s="2">
        <v>44205000</v>
      </c>
      <c r="AC447" s="2">
        <v>175163000</v>
      </c>
      <c r="AD447" t="s">
        <v>6</v>
      </c>
    </row>
    <row r="448" spans="1:30" x14ac:dyDescent="0.3">
      <c r="A448" s="1">
        <v>27851</v>
      </c>
      <c r="B448" s="6">
        <v>2.6499999999999999E-2</v>
      </c>
      <c r="C448" s="7"/>
      <c r="D448" s="7"/>
      <c r="E448" s="7">
        <f t="shared" si="14"/>
        <v>28.54476922101146</v>
      </c>
      <c r="F448" s="7"/>
      <c r="G448" s="7"/>
      <c r="H448" s="7"/>
      <c r="I448" s="7"/>
      <c r="J448" s="7"/>
      <c r="K448" s="7"/>
      <c r="L448" s="7"/>
      <c r="M448" s="7">
        <f t="shared" si="15"/>
        <v>350.32688204881759</v>
      </c>
      <c r="N448" s="7"/>
      <c r="O448" s="7"/>
      <c r="P448" s="7"/>
      <c r="Q448" s="7"/>
      <c r="R448" s="7"/>
      <c r="S448" s="6"/>
      <c r="T448" s="6"/>
      <c r="U448" s="6">
        <v>2.6499999999999999E-2</v>
      </c>
      <c r="V448" s="6"/>
      <c r="W448" s="6"/>
      <c r="X448" s="6"/>
      <c r="Y448" s="6"/>
      <c r="Z448" s="6"/>
      <c r="AA448" t="s">
        <v>6</v>
      </c>
      <c r="AB448" s="2">
        <v>45428000</v>
      </c>
      <c r="AC448" s="2">
        <v>180621000</v>
      </c>
      <c r="AD448" t="s">
        <v>6</v>
      </c>
    </row>
    <row r="449" spans="1:30" x14ac:dyDescent="0.3">
      <c r="A449" s="1">
        <v>27881</v>
      </c>
      <c r="B449" s="6">
        <v>2.5000000000000001E-2</v>
      </c>
      <c r="C449" s="7"/>
      <c r="D449" s="7"/>
      <c r="E449" s="7">
        <f t="shared" si="14"/>
        <v>27.848555337572154</v>
      </c>
      <c r="F449" s="7"/>
      <c r="G449" s="7"/>
      <c r="H449" s="7"/>
      <c r="I449" s="7"/>
      <c r="J449" s="7"/>
      <c r="K449" s="7"/>
      <c r="L449" s="7"/>
      <c r="M449" s="7">
        <f t="shared" si="15"/>
        <v>359.08505410003801</v>
      </c>
      <c r="N449" s="7"/>
      <c r="O449" s="7"/>
      <c r="P449" s="7"/>
      <c r="Q449" s="7"/>
      <c r="R449" s="7"/>
      <c r="S449" s="6"/>
      <c r="T449" s="6"/>
      <c r="U449" s="6">
        <v>2.5000000000000001E-2</v>
      </c>
      <c r="V449" s="6"/>
      <c r="W449" s="6"/>
      <c r="X449" s="6"/>
      <c r="Y449" s="6"/>
      <c r="Z449" s="6"/>
      <c r="AA449" t="s">
        <v>6</v>
      </c>
      <c r="AB449" s="2">
        <v>46600000</v>
      </c>
      <c r="AC449" s="2">
        <v>187467000</v>
      </c>
      <c r="AD449" t="s">
        <v>6</v>
      </c>
    </row>
    <row r="450" spans="1:30" x14ac:dyDescent="0.3">
      <c r="A450" s="1">
        <v>27912</v>
      </c>
      <c r="B450" s="6">
        <v>1.8100000000000002E-2</v>
      </c>
      <c r="C450" s="7"/>
      <c r="D450" s="7"/>
      <c r="E450" s="7">
        <f t="shared" si="14"/>
        <v>27.353457752256315</v>
      </c>
      <c r="F450" s="7"/>
      <c r="G450" s="7"/>
      <c r="H450" s="7"/>
      <c r="I450" s="7"/>
      <c r="J450" s="7"/>
      <c r="K450" s="7"/>
      <c r="L450" s="7"/>
      <c r="M450" s="7">
        <f t="shared" si="15"/>
        <v>365.58449357924871</v>
      </c>
      <c r="N450" s="7"/>
      <c r="O450" s="7"/>
      <c r="P450" s="7"/>
      <c r="Q450" s="7"/>
      <c r="R450" s="7"/>
      <c r="S450" s="6"/>
      <c r="T450" s="6"/>
      <c r="U450" s="6">
        <v>1.8100000000000002E-2</v>
      </c>
      <c r="V450" s="6"/>
      <c r="W450" s="6"/>
      <c r="X450" s="6"/>
      <c r="Y450" s="6"/>
      <c r="Z450" s="6"/>
      <c r="AA450" t="s">
        <v>6</v>
      </c>
      <c r="AB450" s="2">
        <v>51317000</v>
      </c>
      <c r="AC450" s="2">
        <v>204459000</v>
      </c>
      <c r="AD450" t="s">
        <v>6</v>
      </c>
    </row>
    <row r="451" spans="1:30" x14ac:dyDescent="0.3">
      <c r="A451" s="1">
        <v>27942</v>
      </c>
      <c r="B451" s="6">
        <v>2.0400000000000001E-2</v>
      </c>
      <c r="C451" s="7"/>
      <c r="D451" s="7"/>
      <c r="E451" s="7">
        <f t="shared" si="14"/>
        <v>26.806603050035587</v>
      </c>
      <c r="F451" s="7"/>
      <c r="G451" s="7"/>
      <c r="H451" s="7"/>
      <c r="I451" s="7"/>
      <c r="J451" s="7"/>
      <c r="K451" s="7"/>
      <c r="L451" s="7"/>
      <c r="M451" s="7">
        <f t="shared" si="15"/>
        <v>373.04241724826539</v>
      </c>
      <c r="N451" s="7"/>
      <c r="O451" s="7"/>
      <c r="P451" s="7"/>
      <c r="Q451" s="7"/>
      <c r="R451" s="7"/>
      <c r="S451" s="6"/>
      <c r="T451" s="6"/>
      <c r="U451" s="6">
        <v>2.0400000000000001E-2</v>
      </c>
      <c r="V451" s="6"/>
      <c r="W451" s="6"/>
      <c r="X451" s="6"/>
      <c r="Y451" s="6"/>
      <c r="Z451" s="6"/>
      <c r="AA451" t="s">
        <v>6</v>
      </c>
      <c r="AB451" s="2">
        <v>55473000</v>
      </c>
      <c r="AC451" s="2">
        <v>202441000</v>
      </c>
      <c r="AD451" t="s">
        <v>6</v>
      </c>
    </row>
    <row r="452" spans="1:30" x14ac:dyDescent="0.3">
      <c r="A452" s="1">
        <v>27973</v>
      </c>
      <c r="B452" s="6">
        <v>3.5200000000000002E-2</v>
      </c>
      <c r="C452" s="7"/>
      <c r="D452" s="7"/>
      <c r="E452" s="7">
        <f t="shared" si="14"/>
        <v>25.895095682028202</v>
      </c>
      <c r="F452" s="7"/>
      <c r="G452" s="7"/>
      <c r="H452" s="7"/>
      <c r="I452" s="7"/>
      <c r="J452" s="7"/>
      <c r="K452" s="7"/>
      <c r="L452" s="7"/>
      <c r="M452" s="7">
        <f t="shared" si="15"/>
        <v>386.17351033540427</v>
      </c>
      <c r="N452" s="7"/>
      <c r="O452" s="7"/>
      <c r="P452" s="7"/>
      <c r="Q452" s="7"/>
      <c r="R452" s="7"/>
      <c r="S452" s="6"/>
      <c r="T452" s="6"/>
      <c r="U452" s="6">
        <v>3.5200000000000002E-2</v>
      </c>
      <c r="V452" s="6"/>
      <c r="W452" s="6"/>
      <c r="X452" s="6"/>
      <c r="Y452" s="6"/>
      <c r="Z452" s="6"/>
      <c r="AA452" t="s">
        <v>6</v>
      </c>
      <c r="AB452" s="2">
        <v>58204000</v>
      </c>
      <c r="AC452" s="2">
        <v>202683000</v>
      </c>
      <c r="AD452" t="s">
        <v>6</v>
      </c>
    </row>
    <row r="453" spans="1:30" x14ac:dyDescent="0.3">
      <c r="A453" s="1">
        <v>28004</v>
      </c>
      <c r="B453" s="6">
        <v>2.6600000000000002E-2</v>
      </c>
      <c r="C453" s="7"/>
      <c r="D453" s="7"/>
      <c r="E453" s="7">
        <f t="shared" si="14"/>
        <v>25.224133724944672</v>
      </c>
      <c r="F453" s="7"/>
      <c r="G453" s="7"/>
      <c r="H453" s="7"/>
      <c r="I453" s="7"/>
      <c r="J453" s="7"/>
      <c r="K453" s="7"/>
      <c r="L453" s="7"/>
      <c r="M453" s="7">
        <f t="shared" si="15"/>
        <v>396.44572571032603</v>
      </c>
      <c r="N453" s="7"/>
      <c r="O453" s="7"/>
      <c r="P453" s="7"/>
      <c r="Q453" s="7"/>
      <c r="R453" s="7"/>
      <c r="S453" s="6"/>
      <c r="T453" s="6"/>
      <c r="U453" s="6">
        <v>2.6600000000000002E-2</v>
      </c>
      <c r="V453" s="6"/>
      <c r="W453" s="6"/>
      <c r="X453" s="6"/>
      <c r="Y453" s="6"/>
      <c r="Z453" s="6"/>
      <c r="AA453" t="s">
        <v>6</v>
      </c>
      <c r="AB453" s="2">
        <v>59879000</v>
      </c>
      <c r="AC453" s="2">
        <v>208098000</v>
      </c>
      <c r="AD453" t="s">
        <v>6</v>
      </c>
    </row>
    <row r="454" spans="1:30" x14ac:dyDescent="0.3">
      <c r="A454" s="1">
        <v>28034</v>
      </c>
      <c r="B454" s="6">
        <v>2.3199999999999998E-2</v>
      </c>
      <c r="C454" s="7"/>
      <c r="D454" s="7"/>
      <c r="E454" s="7">
        <f t="shared" si="14"/>
        <v>24.65220262406633</v>
      </c>
      <c r="F454" s="7"/>
      <c r="G454" s="7"/>
      <c r="H454" s="7"/>
      <c r="I454" s="7"/>
      <c r="J454" s="7"/>
      <c r="K454" s="7"/>
      <c r="L454" s="7"/>
      <c r="M454" s="7">
        <f t="shared" si="15"/>
        <v>405.64326654680565</v>
      </c>
      <c r="N454" s="7"/>
      <c r="O454" s="7"/>
      <c r="P454" s="7"/>
      <c r="Q454" s="7"/>
      <c r="R454" s="7"/>
      <c r="S454" s="6"/>
      <c r="T454" s="6"/>
      <c r="U454" s="6">
        <v>2.3199999999999998E-2</v>
      </c>
      <c r="V454" s="6"/>
      <c r="W454" s="6"/>
      <c r="X454" s="6"/>
      <c r="Y454" s="6"/>
      <c r="Z454" s="6"/>
      <c r="AA454" t="s">
        <v>6</v>
      </c>
      <c r="AB454" s="2">
        <v>62051000</v>
      </c>
      <c r="AC454" s="2">
        <v>217410000</v>
      </c>
      <c r="AD454" t="s">
        <v>6</v>
      </c>
    </row>
    <row r="455" spans="1:30" x14ac:dyDescent="0.3">
      <c r="A455" s="1">
        <v>28065</v>
      </c>
      <c r="B455" s="6">
        <v>1.77E-2</v>
      </c>
      <c r="C455" s="7"/>
      <c r="D455" s="7"/>
      <c r="E455" s="7">
        <f t="shared" si="14"/>
        <v>24.223447601519435</v>
      </c>
      <c r="F455" s="7"/>
      <c r="G455" s="7"/>
      <c r="H455" s="7"/>
      <c r="I455" s="7"/>
      <c r="J455" s="7"/>
      <c r="K455" s="7"/>
      <c r="L455" s="7"/>
      <c r="M455" s="7">
        <f t="shared" si="15"/>
        <v>412.82315236468412</v>
      </c>
      <c r="N455" s="7"/>
      <c r="O455" s="7"/>
      <c r="P455" s="7"/>
      <c r="Q455" s="7"/>
      <c r="R455" s="7"/>
      <c r="S455" s="6"/>
      <c r="T455" s="6"/>
      <c r="U455" s="6">
        <v>1.77E-2</v>
      </c>
      <c r="V455" s="6"/>
      <c r="W455" s="6"/>
      <c r="X455" s="6"/>
      <c r="Y455" s="6"/>
      <c r="Z455" s="6"/>
      <c r="AA455" t="s">
        <v>6</v>
      </c>
      <c r="AB455" s="2">
        <v>67853000</v>
      </c>
      <c r="AC455" s="2">
        <v>226161000</v>
      </c>
      <c r="AD455" t="s">
        <v>6</v>
      </c>
    </row>
    <row r="456" spans="1:30" x14ac:dyDescent="0.3">
      <c r="A456" s="1">
        <v>28095</v>
      </c>
      <c r="B456" s="6">
        <v>2.4799999999999999E-2</v>
      </c>
      <c r="C456" s="7"/>
      <c r="D456" s="7"/>
      <c r="E456" s="7">
        <f t="shared" si="14"/>
        <v>23.637243951521697</v>
      </c>
      <c r="F456" s="7"/>
      <c r="G456" s="7"/>
      <c r="H456" s="7"/>
      <c r="I456" s="7"/>
      <c r="J456" s="7"/>
      <c r="K456" s="7"/>
      <c r="L456" s="7"/>
      <c r="M456" s="7">
        <f t="shared" si="15"/>
        <v>423.06116654332828</v>
      </c>
      <c r="N456" s="7"/>
      <c r="O456" s="7"/>
      <c r="P456" s="7"/>
      <c r="Q456" s="7"/>
      <c r="R456" s="7"/>
      <c r="S456" s="6"/>
      <c r="T456" s="6"/>
      <c r="U456" s="6">
        <v>2.4799999999999999E-2</v>
      </c>
      <c r="V456" s="6"/>
      <c r="W456" s="6"/>
      <c r="X456" s="6"/>
      <c r="Y456" s="6"/>
      <c r="Z456" s="6"/>
      <c r="AA456" t="s">
        <v>6</v>
      </c>
      <c r="AB456" s="2">
        <v>79484000</v>
      </c>
      <c r="AC456" s="2">
        <v>248706000</v>
      </c>
      <c r="AD456" t="s">
        <v>6</v>
      </c>
    </row>
    <row r="457" spans="1:30" x14ac:dyDescent="0.3">
      <c r="A457" s="1">
        <v>28126</v>
      </c>
      <c r="B457" s="6">
        <v>3.6200000000000003E-2</v>
      </c>
      <c r="C457" s="7"/>
      <c r="D457" s="7"/>
      <c r="E457" s="7">
        <f t="shared" si="14"/>
        <v>22.811468781626807</v>
      </c>
      <c r="F457" s="7"/>
      <c r="G457" s="7"/>
      <c r="H457" s="7"/>
      <c r="I457" s="7"/>
      <c r="J457" s="7"/>
      <c r="K457" s="7"/>
      <c r="L457" s="7"/>
      <c r="M457" s="7">
        <f t="shared" si="15"/>
        <v>438.37598077219678</v>
      </c>
      <c r="N457" s="7"/>
      <c r="O457" s="7"/>
      <c r="P457" s="7"/>
      <c r="Q457" s="7"/>
      <c r="R457" s="7"/>
      <c r="S457" s="6"/>
      <c r="T457" s="6"/>
      <c r="U457" s="6">
        <v>3.6200000000000003E-2</v>
      </c>
      <c r="V457" s="6"/>
      <c r="W457" s="6"/>
      <c r="X457" s="6"/>
      <c r="Y457" s="6"/>
      <c r="Z457" s="6"/>
      <c r="AA457" t="s">
        <v>6</v>
      </c>
      <c r="AB457" s="2">
        <v>83988000</v>
      </c>
      <c r="AC457" s="2">
        <v>228831000</v>
      </c>
      <c r="AD457" t="s">
        <v>6</v>
      </c>
    </row>
    <row r="458" spans="1:30" x14ac:dyDescent="0.3">
      <c r="A458" s="1">
        <v>28157</v>
      </c>
      <c r="B458" s="6">
        <v>3.9900000000000005E-2</v>
      </c>
      <c r="C458" s="7"/>
      <c r="D458" s="7"/>
      <c r="E458" s="7">
        <f t="shared" si="14"/>
        <v>21.936213849049722</v>
      </c>
      <c r="F458" s="7"/>
      <c r="G458" s="7"/>
      <c r="H458" s="7"/>
      <c r="I458" s="7"/>
      <c r="J458" s="7"/>
      <c r="K458" s="7"/>
      <c r="L458" s="7"/>
      <c r="M458" s="7">
        <f t="shared" si="15"/>
        <v>455.86718240500744</v>
      </c>
      <c r="N458" s="7"/>
      <c r="O458" s="7"/>
      <c r="P458" s="7"/>
      <c r="Q458" s="7"/>
      <c r="R458" s="7"/>
      <c r="S458" s="6"/>
      <c r="T458" s="6"/>
      <c r="U458" s="6">
        <v>3.9900000000000005E-2</v>
      </c>
      <c r="V458" s="6"/>
      <c r="W458" s="6"/>
      <c r="X458" s="6"/>
      <c r="Y458" s="6"/>
      <c r="Z458" s="6"/>
      <c r="AA458" t="s">
        <v>6</v>
      </c>
      <c r="AB458" s="2">
        <v>80921000</v>
      </c>
      <c r="AC458" s="2">
        <v>232628000</v>
      </c>
      <c r="AD458" t="s">
        <v>6</v>
      </c>
    </row>
    <row r="459" spans="1:30" x14ac:dyDescent="0.3">
      <c r="A459" s="1">
        <v>28185</v>
      </c>
      <c r="B459" s="6">
        <v>4.8000000000000001E-2</v>
      </c>
      <c r="C459" s="7"/>
      <c r="D459" s="7"/>
      <c r="E459" s="7">
        <f t="shared" si="14"/>
        <v>20.931501764360423</v>
      </c>
      <c r="F459" s="7"/>
      <c r="G459" s="7"/>
      <c r="H459" s="7"/>
      <c r="I459" s="7"/>
      <c r="J459" s="7"/>
      <c r="K459" s="7"/>
      <c r="L459" s="7"/>
      <c r="M459" s="7">
        <f t="shared" si="15"/>
        <v>477.74880716044783</v>
      </c>
      <c r="N459" s="7"/>
      <c r="O459" s="7"/>
      <c r="P459" s="7"/>
      <c r="Q459" s="7"/>
      <c r="R459" s="7"/>
      <c r="S459" s="6"/>
      <c r="T459" s="6"/>
      <c r="U459" s="6">
        <v>4.8000000000000001E-2</v>
      </c>
      <c r="V459" s="6"/>
      <c r="W459" s="6"/>
      <c r="X459" s="6"/>
      <c r="Y459" s="6"/>
      <c r="Z459" s="6"/>
      <c r="AA459" t="s">
        <v>6</v>
      </c>
      <c r="AB459" s="2">
        <v>79046000</v>
      </c>
      <c r="AC459" s="2">
        <v>239464000</v>
      </c>
      <c r="AD459" t="s">
        <v>6</v>
      </c>
    </row>
    <row r="460" spans="1:30" x14ac:dyDescent="0.3">
      <c r="A460" s="1">
        <v>28216</v>
      </c>
      <c r="B460" s="6">
        <v>4.4299999999999999E-2</v>
      </c>
      <c r="C460" s="7"/>
      <c r="D460" s="7"/>
      <c r="E460" s="7">
        <f t="shared" si="14"/>
        <v>20.043571544920443</v>
      </c>
      <c r="F460" s="7"/>
      <c r="G460" s="7"/>
      <c r="H460" s="7"/>
      <c r="I460" s="7"/>
      <c r="J460" s="7"/>
      <c r="K460" s="7"/>
      <c r="L460" s="7"/>
      <c r="M460" s="7">
        <f t="shared" si="15"/>
        <v>498.91307931765567</v>
      </c>
      <c r="N460" s="7"/>
      <c r="O460" s="7"/>
      <c r="P460" s="7"/>
      <c r="Q460" s="7"/>
      <c r="R460" s="7"/>
      <c r="S460" s="6"/>
      <c r="T460" s="6"/>
      <c r="U460" s="6">
        <v>4.4299999999999999E-2</v>
      </c>
      <c r="V460" s="6"/>
      <c r="W460" s="6"/>
      <c r="X460" s="6"/>
      <c r="Y460" s="6"/>
      <c r="Z460" s="6"/>
      <c r="AA460" t="s">
        <v>6</v>
      </c>
      <c r="AB460" s="2">
        <v>83700000</v>
      </c>
      <c r="AC460" s="2">
        <v>255727000</v>
      </c>
      <c r="AD460" t="s">
        <v>6</v>
      </c>
    </row>
    <row r="461" spans="1:30" x14ac:dyDescent="0.3">
      <c r="A461" s="1">
        <v>28246</v>
      </c>
      <c r="B461" s="6">
        <v>2.1600000000000001E-2</v>
      </c>
      <c r="C461" s="7"/>
      <c r="D461" s="7"/>
      <c r="E461" s="7">
        <f t="shared" si="14"/>
        <v>19.619784206069347</v>
      </c>
      <c r="F461" s="7"/>
      <c r="G461" s="7"/>
      <c r="H461" s="7"/>
      <c r="I461" s="7"/>
      <c r="J461" s="7"/>
      <c r="K461" s="7"/>
      <c r="L461" s="7"/>
      <c r="M461" s="7">
        <f t="shared" si="15"/>
        <v>509.68960183091707</v>
      </c>
      <c r="N461" s="7"/>
      <c r="O461" s="7"/>
      <c r="P461" s="7"/>
      <c r="Q461" s="7"/>
      <c r="R461" s="7"/>
      <c r="S461" s="6"/>
      <c r="T461" s="6"/>
      <c r="U461" s="6">
        <v>2.1600000000000001E-2</v>
      </c>
      <c r="V461" s="6"/>
      <c r="W461" s="6"/>
      <c r="X461" s="6"/>
      <c r="Y461" s="6"/>
      <c r="Z461" s="6"/>
      <c r="AA461" t="s">
        <v>6</v>
      </c>
      <c r="AB461" s="2">
        <v>87705000</v>
      </c>
      <c r="AC461" s="2">
        <v>259534000</v>
      </c>
      <c r="AD461" t="s">
        <v>6</v>
      </c>
    </row>
    <row r="462" spans="1:30" x14ac:dyDescent="0.3">
      <c r="A462" s="1">
        <v>28277</v>
      </c>
      <c r="B462" s="6">
        <v>2.5699999999999997E-2</v>
      </c>
      <c r="C462" s="7"/>
      <c r="D462" s="7"/>
      <c r="E462" s="7">
        <f t="shared" si="14"/>
        <v>19.128189730008135</v>
      </c>
      <c r="F462" s="7"/>
      <c r="G462" s="7"/>
      <c r="H462" s="7"/>
      <c r="I462" s="7"/>
      <c r="J462" s="7"/>
      <c r="K462" s="7"/>
      <c r="L462" s="7"/>
      <c r="M462" s="7">
        <f t="shared" si="15"/>
        <v>522.78862459797165</v>
      </c>
      <c r="N462" s="7"/>
      <c r="O462" s="7"/>
      <c r="P462" s="7"/>
      <c r="Q462" s="7"/>
      <c r="R462" s="7"/>
      <c r="S462" s="6"/>
      <c r="T462" s="6"/>
      <c r="U462" s="6">
        <v>2.5699999999999997E-2</v>
      </c>
      <c r="V462" s="6"/>
      <c r="W462" s="6"/>
      <c r="X462" s="6"/>
      <c r="Y462" s="6"/>
      <c r="Z462" s="6"/>
      <c r="AA462" t="s">
        <v>6</v>
      </c>
      <c r="AB462" s="2">
        <v>93623000</v>
      </c>
      <c r="AC462" s="2">
        <v>275941000</v>
      </c>
      <c r="AD462" t="s">
        <v>6</v>
      </c>
    </row>
    <row r="463" spans="1:30" x14ac:dyDescent="0.3">
      <c r="A463" s="1">
        <v>28307</v>
      </c>
      <c r="B463" s="6">
        <v>1.9299999999999998E-2</v>
      </c>
      <c r="C463" s="7"/>
      <c r="D463" s="7"/>
      <c r="E463" s="7">
        <f t="shared" si="14"/>
        <v>18.766005817726022</v>
      </c>
      <c r="F463" s="7"/>
      <c r="G463" s="7"/>
      <c r="H463" s="7"/>
      <c r="I463" s="7"/>
      <c r="J463" s="7"/>
      <c r="K463" s="7"/>
      <c r="L463" s="7"/>
      <c r="M463" s="7">
        <f t="shared" si="15"/>
        <v>532.87844505271255</v>
      </c>
      <c r="N463" s="7"/>
      <c r="O463" s="7"/>
      <c r="P463" s="7"/>
      <c r="Q463" s="7"/>
      <c r="R463" s="7"/>
      <c r="S463" s="6"/>
      <c r="T463" s="6"/>
      <c r="U463" s="6">
        <v>1.9299999999999998E-2</v>
      </c>
      <c r="V463" s="6"/>
      <c r="W463" s="6"/>
      <c r="X463" s="6"/>
      <c r="Y463" s="6"/>
      <c r="Z463" s="6"/>
      <c r="AA463" t="s">
        <v>6</v>
      </c>
      <c r="AB463" s="2">
        <v>100395000</v>
      </c>
      <c r="AC463" s="2">
        <v>277429000</v>
      </c>
      <c r="AD463" t="s">
        <v>6</v>
      </c>
    </row>
    <row r="464" spans="1:30" x14ac:dyDescent="0.3">
      <c r="A464" s="1">
        <v>28338</v>
      </c>
      <c r="B464" s="6">
        <v>1.5700000000000002E-2</v>
      </c>
      <c r="C464" s="7"/>
      <c r="D464" s="7"/>
      <c r="E464" s="7">
        <f t="shared" si="14"/>
        <v>18.475933659275398</v>
      </c>
      <c r="F464" s="7"/>
      <c r="G464" s="7"/>
      <c r="H464" s="7"/>
      <c r="I464" s="7"/>
      <c r="J464" s="7"/>
      <c r="K464" s="7"/>
      <c r="L464" s="7"/>
      <c r="M464" s="7">
        <f t="shared" si="15"/>
        <v>541.2446366400402</v>
      </c>
      <c r="N464" s="7"/>
      <c r="O464" s="7"/>
      <c r="P464" s="7"/>
      <c r="Q464" s="7"/>
      <c r="R464" s="7"/>
      <c r="S464" s="6"/>
      <c r="T464" s="6"/>
      <c r="U464" s="6">
        <v>1.5700000000000002E-2</v>
      </c>
      <c r="V464" s="6"/>
      <c r="W464" s="6"/>
      <c r="X464" s="6"/>
      <c r="Y464" s="6"/>
      <c r="Z464" s="6"/>
      <c r="AA464" t="s">
        <v>6</v>
      </c>
      <c r="AB464" s="2">
        <v>100359000</v>
      </c>
      <c r="AC464" s="2">
        <v>282832000</v>
      </c>
      <c r="AD464" t="s">
        <v>6</v>
      </c>
    </row>
    <row r="465" spans="1:30" x14ac:dyDescent="0.3">
      <c r="A465" s="1">
        <v>28369</v>
      </c>
      <c r="B465" s="6">
        <v>1.9900000000000001E-2</v>
      </c>
      <c r="C465" s="7"/>
      <c r="D465" s="7"/>
      <c r="E465" s="7">
        <f t="shared" si="14"/>
        <v>18.115436473453666</v>
      </c>
      <c r="F465" s="7"/>
      <c r="G465" s="7"/>
      <c r="H465" s="7"/>
      <c r="I465" s="7"/>
      <c r="J465" s="7"/>
      <c r="K465" s="7"/>
      <c r="L465" s="7"/>
      <c r="M465" s="7">
        <f t="shared" si="15"/>
        <v>552.01540490917705</v>
      </c>
      <c r="N465" s="7"/>
      <c r="O465" s="7"/>
      <c r="P465" s="7"/>
      <c r="Q465" s="7"/>
      <c r="R465" s="7"/>
      <c r="S465" s="6"/>
      <c r="T465" s="6"/>
      <c r="U465" s="6">
        <v>1.9900000000000001E-2</v>
      </c>
      <c r="V465" s="6"/>
      <c r="W465" s="6"/>
      <c r="X465" s="6"/>
      <c r="Y465" s="6"/>
      <c r="Z465" s="6"/>
      <c r="AA465" t="s">
        <v>6</v>
      </c>
      <c r="AB465" s="2">
        <v>102093000</v>
      </c>
      <c r="AC465" s="2">
        <v>294606000</v>
      </c>
      <c r="AD465" t="s">
        <v>6</v>
      </c>
    </row>
    <row r="466" spans="1:30" x14ac:dyDescent="0.3">
      <c r="A466" s="1">
        <v>28399</v>
      </c>
      <c r="B466" s="6">
        <v>2.2599999999999999E-2</v>
      </c>
      <c r="C466" s="7"/>
      <c r="D466" s="7"/>
      <c r="E466" s="7">
        <f t="shared" si="14"/>
        <v>17.71507576124943</v>
      </c>
      <c r="F466" s="7"/>
      <c r="G466" s="7"/>
      <c r="H466" s="7"/>
      <c r="I466" s="7"/>
      <c r="J466" s="7"/>
      <c r="K466" s="7"/>
      <c r="L466" s="7"/>
      <c r="M466" s="7">
        <f t="shared" si="15"/>
        <v>564.49095306012441</v>
      </c>
      <c r="N466" s="7"/>
      <c r="O466" s="7"/>
      <c r="P466" s="7"/>
      <c r="Q466" s="7"/>
      <c r="R466" s="7"/>
      <c r="S466" s="6"/>
      <c r="T466" s="6"/>
      <c r="U466" s="6">
        <v>2.2599999999999999E-2</v>
      </c>
      <c r="V466" s="6"/>
      <c r="W466" s="6"/>
      <c r="X466" s="6"/>
      <c r="Y466" s="6"/>
      <c r="Z466" s="6"/>
      <c r="AA466" t="s">
        <v>6</v>
      </c>
      <c r="AB466" s="2">
        <v>106718000</v>
      </c>
      <c r="AC466" s="2">
        <v>304453000</v>
      </c>
      <c r="AD466" t="s">
        <v>6</v>
      </c>
    </row>
    <row r="467" spans="1:30" x14ac:dyDescent="0.3">
      <c r="A467" s="1">
        <v>28430</v>
      </c>
      <c r="B467" s="6">
        <v>2.86E-2</v>
      </c>
      <c r="C467" s="7"/>
      <c r="D467" s="7"/>
      <c r="E467" s="7">
        <f t="shared" si="14"/>
        <v>17.222511920328049</v>
      </c>
      <c r="F467" s="7"/>
      <c r="G467" s="7"/>
      <c r="H467" s="7"/>
      <c r="I467" s="7"/>
      <c r="J467" s="7"/>
      <c r="K467" s="7"/>
      <c r="L467" s="7"/>
      <c r="M467" s="7">
        <f t="shared" si="15"/>
        <v>580.635394317644</v>
      </c>
      <c r="N467" s="7"/>
      <c r="O467" s="7"/>
      <c r="P467" s="7"/>
      <c r="Q467" s="7"/>
      <c r="R467" s="7"/>
      <c r="S467" s="6"/>
      <c r="T467" s="6"/>
      <c r="U467" s="6">
        <v>2.86E-2</v>
      </c>
      <c r="V467" s="6"/>
      <c r="W467" s="6"/>
      <c r="X467" s="6"/>
      <c r="Y467" s="6"/>
      <c r="Z467" s="6"/>
      <c r="AA467" t="s">
        <v>6</v>
      </c>
      <c r="AB467" s="2">
        <v>113588000</v>
      </c>
      <c r="AC467" s="2">
        <v>312037000</v>
      </c>
      <c r="AD467" t="s">
        <v>6</v>
      </c>
    </row>
    <row r="468" spans="1:30" x14ac:dyDescent="0.3">
      <c r="A468" s="1">
        <v>28460</v>
      </c>
      <c r="B468" s="6">
        <v>2.7999999999999997E-2</v>
      </c>
      <c r="C468" s="7"/>
      <c r="D468" s="7"/>
      <c r="E468" s="7">
        <f t="shared" si="14"/>
        <v>16.753416264910552</v>
      </c>
      <c r="F468" s="7"/>
      <c r="G468" s="7"/>
      <c r="H468" s="7"/>
      <c r="I468" s="7"/>
      <c r="J468" s="7"/>
      <c r="K468" s="7"/>
      <c r="L468" s="7"/>
      <c r="M468" s="7">
        <f t="shared" si="15"/>
        <v>596.89318535853806</v>
      </c>
      <c r="N468" s="7"/>
      <c r="O468" s="7"/>
      <c r="P468" s="7"/>
      <c r="Q468" s="7"/>
      <c r="R468" s="7"/>
      <c r="S468" s="6"/>
      <c r="T468" s="6"/>
      <c r="U468" s="6">
        <v>2.7999999999999997E-2</v>
      </c>
      <c r="V468" s="6"/>
      <c r="W468" s="6"/>
      <c r="X468" s="6"/>
      <c r="Y468" s="6"/>
      <c r="Z468" s="6"/>
      <c r="AA468" t="s">
        <v>6</v>
      </c>
      <c r="AB468" s="2">
        <v>129843000</v>
      </c>
      <c r="AC468" s="2">
        <v>343223000</v>
      </c>
      <c r="AD468" t="s">
        <v>6</v>
      </c>
    </row>
    <row r="469" spans="1:30" x14ac:dyDescent="0.3">
      <c r="A469" s="1">
        <v>28491</v>
      </c>
      <c r="B469" s="6">
        <v>1.7500000000000002E-2</v>
      </c>
      <c r="C469" s="7"/>
      <c r="D469" s="7"/>
      <c r="E469" s="7">
        <f t="shared" si="14"/>
        <v>16.465273970428058</v>
      </c>
      <c r="F469" s="7"/>
      <c r="G469" s="7"/>
      <c r="H469" s="7"/>
      <c r="I469" s="7"/>
      <c r="J469" s="7"/>
      <c r="K469" s="7"/>
      <c r="L469" s="7"/>
      <c r="M469" s="7">
        <f t="shared" si="15"/>
        <v>607.33881610231253</v>
      </c>
      <c r="N469" s="7"/>
      <c r="O469" s="7"/>
      <c r="P469" s="7"/>
      <c r="Q469" s="7"/>
      <c r="R469" s="7"/>
      <c r="S469" s="6"/>
      <c r="T469" s="6"/>
      <c r="U469" s="6">
        <v>1.7500000000000002E-2</v>
      </c>
      <c r="V469" s="6"/>
      <c r="W469" s="6"/>
      <c r="X469" s="6"/>
      <c r="Y469" s="6"/>
      <c r="Z469" s="6"/>
      <c r="AA469" t="s">
        <v>6</v>
      </c>
      <c r="AB469" s="2">
        <v>128034000</v>
      </c>
      <c r="AC469" s="2">
        <v>321171000</v>
      </c>
      <c r="AD469" t="s">
        <v>6</v>
      </c>
    </row>
    <row r="470" spans="1:30" x14ac:dyDescent="0.3">
      <c r="A470" s="1">
        <v>28522</v>
      </c>
      <c r="B470" s="6">
        <v>3.8599999999999995E-2</v>
      </c>
      <c r="C470" s="7"/>
      <c r="D470" s="7"/>
      <c r="E470" s="7">
        <f t="shared" si="14"/>
        <v>15.853335230529614</v>
      </c>
      <c r="F470" s="7"/>
      <c r="G470" s="7"/>
      <c r="H470" s="7"/>
      <c r="I470" s="7"/>
      <c r="J470" s="7"/>
      <c r="K470" s="7"/>
      <c r="L470" s="7"/>
      <c r="M470" s="7">
        <f t="shared" si="15"/>
        <v>630.78209440386183</v>
      </c>
      <c r="N470" s="7"/>
      <c r="O470" s="7"/>
      <c r="P470" s="7"/>
      <c r="Q470" s="7"/>
      <c r="R470" s="7"/>
      <c r="S470" s="6"/>
      <c r="T470" s="6"/>
      <c r="U470" s="6">
        <v>3.8599999999999995E-2</v>
      </c>
      <c r="V470" s="6"/>
      <c r="W470" s="6"/>
      <c r="X470" s="6"/>
      <c r="Y470" s="6"/>
      <c r="Z470" s="6"/>
      <c r="AA470" t="s">
        <v>6</v>
      </c>
      <c r="AB470" s="2">
        <v>123408000</v>
      </c>
      <c r="AC470" s="2">
        <v>328309000</v>
      </c>
      <c r="AD470" t="s">
        <v>6</v>
      </c>
    </row>
    <row r="471" spans="1:30" x14ac:dyDescent="0.3">
      <c r="A471" s="1">
        <v>28550</v>
      </c>
      <c r="B471" s="6">
        <v>2.5499999999999998E-2</v>
      </c>
      <c r="C471" s="7"/>
      <c r="D471" s="7"/>
      <c r="E471" s="7">
        <f t="shared" si="14"/>
        <v>15.459127479794844</v>
      </c>
      <c r="F471" s="7"/>
      <c r="G471" s="7"/>
      <c r="H471" s="7"/>
      <c r="I471" s="7"/>
      <c r="J471" s="7"/>
      <c r="K471" s="7"/>
      <c r="L471" s="7"/>
      <c r="M471" s="7">
        <f t="shared" si="15"/>
        <v>646.86703781116034</v>
      </c>
      <c r="N471" s="7"/>
      <c r="O471" s="7"/>
      <c r="P471" s="7"/>
      <c r="Q471" s="7"/>
      <c r="R471" s="7"/>
      <c r="S471" s="6"/>
      <c r="T471" s="6"/>
      <c r="U471" s="6">
        <v>2.5499999999999998E-2</v>
      </c>
      <c r="V471" s="6"/>
      <c r="W471" s="6"/>
      <c r="X471" s="6"/>
      <c r="Y471" s="6"/>
      <c r="Z471" s="6"/>
      <c r="AA471" t="s">
        <v>6</v>
      </c>
      <c r="AB471" s="2">
        <v>122218000</v>
      </c>
      <c r="AC471" s="2">
        <v>338909000</v>
      </c>
      <c r="AD471" t="s">
        <v>6</v>
      </c>
    </row>
    <row r="472" spans="1:30" x14ac:dyDescent="0.3">
      <c r="A472" s="1">
        <v>28581</v>
      </c>
      <c r="B472" s="6">
        <v>1.8600000000000002E-2</v>
      </c>
      <c r="C472" s="7"/>
      <c r="D472" s="7"/>
      <c r="E472" s="7">
        <f t="shared" si="14"/>
        <v>15.176838287644655</v>
      </c>
      <c r="F472" s="7"/>
      <c r="G472" s="7"/>
      <c r="H472" s="7"/>
      <c r="I472" s="7"/>
      <c r="J472" s="7"/>
      <c r="K472" s="7"/>
      <c r="L472" s="7"/>
      <c r="M472" s="7">
        <f t="shared" si="15"/>
        <v>658.89876471444791</v>
      </c>
      <c r="N472" s="7"/>
      <c r="O472" s="7"/>
      <c r="P472" s="7"/>
      <c r="Q472" s="7"/>
      <c r="R472" s="7"/>
      <c r="S472" s="6"/>
      <c r="T472" s="6"/>
      <c r="U472" s="6">
        <v>1.8600000000000002E-2</v>
      </c>
      <c r="V472" s="6"/>
      <c r="W472" s="6"/>
      <c r="X472" s="6"/>
      <c r="Y472" s="6"/>
      <c r="Z472" s="6"/>
      <c r="AA472" t="s">
        <v>6</v>
      </c>
      <c r="AB472" s="2">
        <v>130819000</v>
      </c>
      <c r="AC472" s="2">
        <v>354454000</v>
      </c>
      <c r="AD472" t="s">
        <v>6</v>
      </c>
    </row>
    <row r="473" spans="1:30" x14ac:dyDescent="0.3">
      <c r="A473" s="1">
        <v>28611</v>
      </c>
      <c r="B473" s="6">
        <v>2.92E-2</v>
      </c>
      <c r="C473" s="7"/>
      <c r="D473" s="7"/>
      <c r="E473" s="7">
        <f t="shared" si="14"/>
        <v>14.746247850412608</v>
      </c>
      <c r="F473" s="7"/>
      <c r="G473" s="7"/>
      <c r="H473" s="7"/>
      <c r="I473" s="7"/>
      <c r="J473" s="7"/>
      <c r="K473" s="7"/>
      <c r="L473" s="7"/>
      <c r="M473" s="7">
        <f t="shared" si="15"/>
        <v>678.13860864410969</v>
      </c>
      <c r="N473" s="7"/>
      <c r="O473" s="7"/>
      <c r="P473" s="7"/>
      <c r="Q473" s="7"/>
      <c r="R473" s="7"/>
      <c r="S473" s="6"/>
      <c r="T473" s="6"/>
      <c r="U473" s="6">
        <v>2.92E-2</v>
      </c>
      <c r="V473" s="6"/>
      <c r="W473" s="6"/>
      <c r="X473" s="6"/>
      <c r="Y473" s="6"/>
      <c r="Z473" s="6"/>
      <c r="AA473" t="s">
        <v>6</v>
      </c>
      <c r="AB473" s="2">
        <v>133935000</v>
      </c>
      <c r="AC473" s="2">
        <v>358574000</v>
      </c>
      <c r="AD473" t="s">
        <v>6</v>
      </c>
    </row>
    <row r="474" spans="1:30" x14ac:dyDescent="0.3">
      <c r="A474" s="1">
        <v>28642</v>
      </c>
      <c r="B474" s="6">
        <v>0.05</v>
      </c>
      <c r="C474" s="7"/>
      <c r="D474" s="7"/>
      <c r="E474" s="7">
        <f t="shared" si="14"/>
        <v>14.044045571821531</v>
      </c>
      <c r="F474" s="7"/>
      <c r="G474" s="7"/>
      <c r="H474" s="7"/>
      <c r="I474" s="7"/>
      <c r="J474" s="7"/>
      <c r="K474" s="7"/>
      <c r="L474" s="7"/>
      <c r="M474" s="7">
        <f t="shared" si="15"/>
        <v>712.04553907631521</v>
      </c>
      <c r="N474" s="7"/>
      <c r="O474" s="7"/>
      <c r="P474" s="7"/>
      <c r="Q474" s="7"/>
      <c r="R474" s="7"/>
      <c r="S474" s="6"/>
      <c r="T474" s="6"/>
      <c r="U474" s="6">
        <v>0.05</v>
      </c>
      <c r="V474" s="6"/>
      <c r="W474" s="6"/>
      <c r="X474" s="6"/>
      <c r="Y474" s="6"/>
      <c r="Z474" s="6"/>
      <c r="AA474" t="s">
        <v>6</v>
      </c>
      <c r="AB474" s="2">
        <v>137938000</v>
      </c>
      <c r="AC474" s="2">
        <v>381592000</v>
      </c>
      <c r="AD474" t="s">
        <v>6</v>
      </c>
    </row>
    <row r="475" spans="1:30" x14ac:dyDescent="0.3">
      <c r="A475" s="1">
        <v>28672</v>
      </c>
      <c r="B475" s="6">
        <v>4.2199999999999994E-2</v>
      </c>
      <c r="C475" s="7"/>
      <c r="D475" s="7"/>
      <c r="E475" s="7">
        <f t="shared" si="14"/>
        <v>13.475384352160365</v>
      </c>
      <c r="F475" s="7"/>
      <c r="G475" s="7"/>
      <c r="H475" s="7"/>
      <c r="I475" s="7"/>
      <c r="J475" s="7"/>
      <c r="K475" s="7"/>
      <c r="L475" s="7"/>
      <c r="M475" s="7">
        <f t="shared" si="15"/>
        <v>742.0938608253357</v>
      </c>
      <c r="N475" s="7"/>
      <c r="O475" s="7"/>
      <c r="P475" s="7"/>
      <c r="Q475" s="7"/>
      <c r="R475" s="7"/>
      <c r="S475" s="6"/>
      <c r="T475" s="6"/>
      <c r="U475" s="6">
        <v>4.2199999999999994E-2</v>
      </c>
      <c r="V475" s="6"/>
      <c r="W475" s="6"/>
      <c r="X475" s="6"/>
      <c r="Y475" s="6"/>
      <c r="Z475" s="6"/>
      <c r="AA475" t="s">
        <v>6</v>
      </c>
      <c r="AB475" s="2">
        <v>147439000</v>
      </c>
      <c r="AC475" s="2">
        <v>383871000</v>
      </c>
      <c r="AD475" t="s">
        <v>6</v>
      </c>
    </row>
    <row r="476" spans="1:30" x14ac:dyDescent="0.3">
      <c r="A476" s="1">
        <v>28703</v>
      </c>
      <c r="B476" s="6">
        <v>2.63E-2</v>
      </c>
      <c r="C476" s="7"/>
      <c r="D476" s="7"/>
      <c r="E476" s="7">
        <f t="shared" si="14"/>
        <v>13.130063677443598</v>
      </c>
      <c r="F476" s="7"/>
      <c r="G476" s="7"/>
      <c r="H476" s="7"/>
      <c r="I476" s="7"/>
      <c r="J476" s="7"/>
      <c r="K476" s="7"/>
      <c r="L476" s="7"/>
      <c r="M476" s="7">
        <f t="shared" si="15"/>
        <v>761.61092936504201</v>
      </c>
      <c r="N476" s="7"/>
      <c r="O476" s="7"/>
      <c r="P476" s="7"/>
      <c r="Q476" s="7"/>
      <c r="R476" s="7"/>
      <c r="S476" s="6"/>
      <c r="T476" s="6"/>
      <c r="U476" s="6">
        <v>2.63E-2</v>
      </c>
      <c r="V476" s="6"/>
      <c r="W476" s="6"/>
      <c r="X476" s="6"/>
      <c r="Y476" s="6"/>
      <c r="Z476" s="6"/>
      <c r="AA476" t="s">
        <v>6</v>
      </c>
      <c r="AB476" s="2">
        <v>152822000</v>
      </c>
      <c r="AC476" s="2">
        <v>395961000</v>
      </c>
      <c r="AD476" t="s">
        <v>6</v>
      </c>
    </row>
    <row r="477" spans="1:30" x14ac:dyDescent="0.3">
      <c r="A477" s="1">
        <v>28734</v>
      </c>
      <c r="B477" s="6">
        <v>2.4500000000000001E-2</v>
      </c>
      <c r="C477" s="7"/>
      <c r="D477" s="7"/>
      <c r="E477" s="7">
        <f t="shared" si="14"/>
        <v>12.816069963341725</v>
      </c>
      <c r="F477" s="7"/>
      <c r="G477" s="7"/>
      <c r="H477" s="7"/>
      <c r="I477" s="7"/>
      <c r="J477" s="7"/>
      <c r="K477" s="7"/>
      <c r="L477" s="7"/>
      <c r="M477" s="7">
        <f t="shared" si="15"/>
        <v>780.27039713448551</v>
      </c>
      <c r="N477" s="7"/>
      <c r="O477" s="7"/>
      <c r="P477" s="7"/>
      <c r="Q477" s="7"/>
      <c r="R477" s="7"/>
      <c r="S477" s="6"/>
      <c r="T477" s="6"/>
      <c r="U477" s="6">
        <v>2.4500000000000001E-2</v>
      </c>
      <c r="V477" s="6"/>
      <c r="W477" s="6"/>
      <c r="X477" s="6"/>
      <c r="Y477" s="6"/>
      <c r="Z477" s="6"/>
      <c r="AA477" t="s">
        <v>6</v>
      </c>
      <c r="AB477" s="2">
        <v>159218000</v>
      </c>
      <c r="AC477" s="2">
        <v>415091000</v>
      </c>
      <c r="AD477" t="s">
        <v>6</v>
      </c>
    </row>
    <row r="478" spans="1:30" x14ac:dyDescent="0.3">
      <c r="A478" s="1">
        <v>28764</v>
      </c>
      <c r="B478" s="6">
        <v>2.7000000000000003E-2</v>
      </c>
      <c r="C478" s="7"/>
      <c r="D478" s="7"/>
      <c r="E478" s="7">
        <f t="shared" si="14"/>
        <v>12.479133362552803</v>
      </c>
      <c r="F478" s="7"/>
      <c r="G478" s="7"/>
      <c r="H478" s="7"/>
      <c r="I478" s="7"/>
      <c r="J478" s="7"/>
      <c r="K478" s="7"/>
      <c r="L478" s="7"/>
      <c r="M478" s="7">
        <f t="shared" si="15"/>
        <v>801.3376978571165</v>
      </c>
      <c r="N478" s="7"/>
      <c r="O478" s="7"/>
      <c r="P478" s="7"/>
      <c r="Q478" s="7"/>
      <c r="R478" s="7"/>
      <c r="S478" s="6"/>
      <c r="T478" s="6"/>
      <c r="U478" s="6">
        <v>2.7000000000000003E-2</v>
      </c>
      <c r="V478" s="6"/>
      <c r="W478" s="6"/>
      <c r="X478" s="6"/>
      <c r="Y478" s="6"/>
      <c r="Z478" s="6"/>
      <c r="AA478" t="s">
        <v>6</v>
      </c>
      <c r="AB478" s="2">
        <v>168387000</v>
      </c>
      <c r="AC478" s="2">
        <v>425545000</v>
      </c>
      <c r="AD478" t="s">
        <v>6</v>
      </c>
    </row>
    <row r="479" spans="1:30" x14ac:dyDescent="0.3">
      <c r="A479" s="1">
        <v>28795</v>
      </c>
      <c r="B479" s="6">
        <v>2.5099999999999997E-2</v>
      </c>
      <c r="C479" s="7"/>
      <c r="D479" s="7"/>
      <c r="E479" s="7">
        <f t="shared" si="14"/>
        <v>12.173576590140282</v>
      </c>
      <c r="F479" s="7"/>
      <c r="G479" s="7"/>
      <c r="H479" s="7"/>
      <c r="I479" s="7"/>
      <c r="J479" s="7"/>
      <c r="K479" s="7"/>
      <c r="L479" s="7"/>
      <c r="M479" s="7">
        <f t="shared" si="15"/>
        <v>821.45127407333007</v>
      </c>
      <c r="N479" s="7"/>
      <c r="O479" s="7"/>
      <c r="P479" s="7"/>
      <c r="Q479" s="7"/>
      <c r="R479" s="7"/>
      <c r="S479" s="6"/>
      <c r="T479" s="6"/>
      <c r="U479" s="6">
        <v>2.5099999999999997E-2</v>
      </c>
      <c r="V479" s="6"/>
      <c r="W479" s="6"/>
      <c r="X479" s="6"/>
      <c r="Y479" s="6"/>
      <c r="Z479" s="6"/>
      <c r="AA479" t="s">
        <v>6</v>
      </c>
      <c r="AB479" s="2">
        <v>175019000</v>
      </c>
      <c r="AC479" s="2">
        <v>442387000</v>
      </c>
      <c r="AD479" t="s">
        <v>6</v>
      </c>
    </row>
    <row r="480" spans="1:30" x14ac:dyDescent="0.3">
      <c r="A480" s="1">
        <v>28825</v>
      </c>
      <c r="B480" s="6">
        <v>1.6500000000000001E-2</v>
      </c>
      <c r="C480" s="7"/>
      <c r="D480" s="7"/>
      <c r="E480" s="7">
        <f t="shared" si="14"/>
        <v>11.975973035061765</v>
      </c>
      <c r="F480" s="7"/>
      <c r="G480" s="7"/>
      <c r="H480" s="7"/>
      <c r="I480" s="7"/>
      <c r="J480" s="7"/>
      <c r="K480" s="7"/>
      <c r="L480" s="7"/>
      <c r="M480" s="7">
        <f t="shared" si="15"/>
        <v>835.00522009553993</v>
      </c>
      <c r="N480" s="7"/>
      <c r="O480" s="7"/>
      <c r="P480" s="7"/>
      <c r="Q480" s="7"/>
      <c r="R480" s="7"/>
      <c r="S480" s="6"/>
      <c r="T480" s="6"/>
      <c r="U480" s="6">
        <v>1.6500000000000001E-2</v>
      </c>
      <c r="V480" s="6"/>
      <c r="W480" s="6"/>
      <c r="X480" s="6"/>
      <c r="Y480" s="6"/>
      <c r="Z480" s="6"/>
      <c r="AA480" t="s">
        <v>6</v>
      </c>
      <c r="AB480" s="2">
        <v>193669000</v>
      </c>
      <c r="AC480" s="2">
        <v>484609000</v>
      </c>
      <c r="AD480" t="s">
        <v>6</v>
      </c>
    </row>
    <row r="481" spans="1:30" x14ac:dyDescent="0.3">
      <c r="A481" s="1">
        <v>28856</v>
      </c>
      <c r="B481" s="6">
        <v>4.1299999999999996E-2</v>
      </c>
      <c r="C481" s="7"/>
      <c r="D481" s="7"/>
      <c r="E481" s="7">
        <f t="shared" si="14"/>
        <v>11.500982459485034</v>
      </c>
      <c r="F481" s="7"/>
      <c r="G481" s="7"/>
      <c r="H481" s="7"/>
      <c r="I481" s="7"/>
      <c r="J481" s="7"/>
      <c r="K481" s="7"/>
      <c r="L481" s="7"/>
      <c r="M481" s="7">
        <f t="shared" si="15"/>
        <v>869.49093568548562</v>
      </c>
      <c r="N481" s="7"/>
      <c r="O481" s="7"/>
      <c r="P481" s="7"/>
      <c r="Q481" s="7"/>
      <c r="R481" s="7"/>
      <c r="S481" s="6"/>
      <c r="T481" s="6"/>
      <c r="U481" s="6">
        <v>4.1299999999999996E-2</v>
      </c>
      <c r="V481" s="6"/>
      <c r="W481" s="6"/>
      <c r="X481" s="6"/>
      <c r="Y481" s="6"/>
      <c r="Z481" s="6"/>
      <c r="AA481" t="s">
        <v>6</v>
      </c>
      <c r="AB481" s="2">
        <v>196694000</v>
      </c>
      <c r="AC481" s="2">
        <v>458164000</v>
      </c>
      <c r="AD481" t="s">
        <v>6</v>
      </c>
    </row>
    <row r="482" spans="1:30" x14ac:dyDescent="0.3">
      <c r="A482" s="1">
        <v>28887</v>
      </c>
      <c r="B482" s="6">
        <v>2.1400000000000002E-2</v>
      </c>
      <c r="C482" s="7"/>
      <c r="D482" s="7"/>
      <c r="E482" s="7">
        <f t="shared" si="14"/>
        <v>11.260018072728641</v>
      </c>
      <c r="F482" s="7"/>
      <c r="G482" s="7"/>
      <c r="H482" s="7"/>
      <c r="I482" s="7"/>
      <c r="J482" s="7"/>
      <c r="K482" s="7"/>
      <c r="L482" s="7"/>
      <c r="M482" s="7">
        <f t="shared" si="15"/>
        <v>888.09804170915504</v>
      </c>
      <c r="N482" s="7"/>
      <c r="O482" s="7"/>
      <c r="P482" s="7"/>
      <c r="Q482" s="7"/>
      <c r="R482" s="7"/>
      <c r="S482" s="6"/>
      <c r="T482" s="6"/>
      <c r="U482" s="6">
        <v>2.1400000000000002E-2</v>
      </c>
      <c r="V482" s="6"/>
      <c r="W482" s="6"/>
      <c r="X482" s="6"/>
      <c r="Y482" s="6"/>
      <c r="Z482" s="6"/>
      <c r="AA482" t="s">
        <v>6</v>
      </c>
      <c r="AB482" s="2">
        <v>202309000</v>
      </c>
      <c r="AC482" s="2">
        <v>487953000</v>
      </c>
      <c r="AD482" t="s">
        <v>6</v>
      </c>
    </row>
    <row r="483" spans="1:30" x14ac:dyDescent="0.3">
      <c r="A483" s="1">
        <v>28915</v>
      </c>
      <c r="B483" s="6">
        <v>5.91E-2</v>
      </c>
      <c r="C483" s="7"/>
      <c r="D483" s="7"/>
      <c r="E483" s="7">
        <f t="shared" si="14"/>
        <v>10.631685461928658</v>
      </c>
      <c r="F483" s="7"/>
      <c r="G483" s="7"/>
      <c r="H483" s="7"/>
      <c r="I483" s="7"/>
      <c r="J483" s="7"/>
      <c r="K483" s="7"/>
      <c r="L483" s="7"/>
      <c r="M483" s="7">
        <f t="shared" si="15"/>
        <v>940.58463597416608</v>
      </c>
      <c r="N483" s="7"/>
      <c r="O483" s="7"/>
      <c r="P483" s="7"/>
      <c r="Q483" s="7"/>
      <c r="R483" s="7"/>
      <c r="S483" s="6"/>
      <c r="T483" s="6"/>
      <c r="U483" s="6">
        <v>5.91E-2</v>
      </c>
      <c r="V483" s="6"/>
      <c r="W483" s="6"/>
      <c r="X483" s="6"/>
      <c r="Y483" s="6"/>
      <c r="Z483" s="6"/>
      <c r="AA483" t="s">
        <v>6</v>
      </c>
      <c r="AB483" s="2">
        <v>199266000</v>
      </c>
      <c r="AC483" s="2">
        <v>486911000</v>
      </c>
      <c r="AD483" t="s">
        <v>6</v>
      </c>
    </row>
    <row r="484" spans="1:30" x14ac:dyDescent="0.3">
      <c r="A484" s="1">
        <v>28946</v>
      </c>
      <c r="B484" s="6">
        <v>3.3599999999999998E-2</v>
      </c>
      <c r="C484" s="7"/>
      <c r="D484" s="7"/>
      <c r="E484" s="7">
        <f t="shared" si="14"/>
        <v>10.28607339582881</v>
      </c>
      <c r="F484" s="7"/>
      <c r="G484" s="7"/>
      <c r="H484" s="7"/>
      <c r="I484" s="7"/>
      <c r="J484" s="7"/>
      <c r="K484" s="7"/>
      <c r="L484" s="7"/>
      <c r="M484" s="7">
        <f t="shared" si="15"/>
        <v>972.18827974289809</v>
      </c>
      <c r="N484" s="7"/>
      <c r="O484" s="7"/>
      <c r="P484" s="7"/>
      <c r="Q484" s="7"/>
      <c r="R484" s="7"/>
      <c r="S484" s="6"/>
      <c r="T484" s="6"/>
      <c r="U484" s="6">
        <v>3.3599999999999998E-2</v>
      </c>
      <c r="V484" s="6"/>
      <c r="W484" s="6"/>
      <c r="X484" s="6"/>
      <c r="Y484" s="6"/>
      <c r="Z484" s="6"/>
      <c r="AA484" t="s">
        <v>6</v>
      </c>
      <c r="AB484" s="2">
        <v>202374000</v>
      </c>
      <c r="AC484" s="2">
        <v>499207000</v>
      </c>
      <c r="AD484" t="s">
        <v>6</v>
      </c>
    </row>
    <row r="485" spans="1:30" x14ac:dyDescent="0.3">
      <c r="A485" s="1">
        <v>28976</v>
      </c>
      <c r="B485" s="6">
        <v>2.0899999999999998E-2</v>
      </c>
      <c r="C485" s="7"/>
      <c r="D485" s="7"/>
      <c r="E485" s="7">
        <f t="shared" si="14"/>
        <v>10.075495539062405</v>
      </c>
      <c r="F485" s="7"/>
      <c r="G485" s="7"/>
      <c r="H485" s="7"/>
      <c r="I485" s="7"/>
      <c r="J485" s="7"/>
      <c r="K485" s="7"/>
      <c r="L485" s="7"/>
      <c r="M485" s="7">
        <f t="shared" si="15"/>
        <v>992.50701478952453</v>
      </c>
      <c r="N485" s="7"/>
      <c r="O485" s="7"/>
      <c r="P485" s="7"/>
      <c r="Q485" s="7"/>
      <c r="R485" s="7"/>
      <c r="S485" s="6"/>
      <c r="T485" s="6"/>
      <c r="U485" s="6">
        <v>2.0899999999999998E-2</v>
      </c>
      <c r="V485" s="6"/>
      <c r="W485" s="6"/>
      <c r="X485" s="6"/>
      <c r="Y485" s="6"/>
      <c r="Z485" s="6"/>
      <c r="AA485" t="s">
        <v>6</v>
      </c>
      <c r="AB485" s="2">
        <v>207102000</v>
      </c>
      <c r="AC485" s="2">
        <v>516310000</v>
      </c>
      <c r="AD485" t="s">
        <v>6</v>
      </c>
    </row>
    <row r="486" spans="1:30" x14ac:dyDescent="0.3">
      <c r="A486" s="1">
        <v>29007</v>
      </c>
      <c r="B486" s="6">
        <v>4.3400000000000001E-2</v>
      </c>
      <c r="C486" s="7"/>
      <c r="D486" s="7"/>
      <c r="E486" s="7">
        <f t="shared" si="14"/>
        <v>9.6564074554939676</v>
      </c>
      <c r="F486" s="7"/>
      <c r="G486" s="7"/>
      <c r="H486" s="7"/>
      <c r="I486" s="7"/>
      <c r="J486" s="7"/>
      <c r="K486" s="7"/>
      <c r="L486" s="7"/>
      <c r="M486" s="7">
        <f t="shared" si="15"/>
        <v>1035.58181923139</v>
      </c>
      <c r="N486" s="7"/>
      <c r="O486" s="7"/>
      <c r="P486" s="7"/>
      <c r="Q486" s="7"/>
      <c r="R486" s="7"/>
      <c r="S486" s="6"/>
      <c r="T486" s="6"/>
      <c r="U486" s="6">
        <v>4.3400000000000001E-2</v>
      </c>
      <c r="V486" s="6"/>
      <c r="W486" s="6"/>
      <c r="X486" s="6"/>
      <c r="Y486" s="6"/>
      <c r="Z486" s="6"/>
      <c r="AA486" t="s">
        <v>6</v>
      </c>
      <c r="AB486" s="2">
        <v>215106000</v>
      </c>
      <c r="AC486" s="2">
        <v>564956000</v>
      </c>
      <c r="AD486" t="s">
        <v>6</v>
      </c>
    </row>
    <row r="487" spans="1:30" x14ac:dyDescent="0.3">
      <c r="A487" s="1">
        <v>29037</v>
      </c>
      <c r="B487" s="6">
        <v>4.3499999999999997E-2</v>
      </c>
      <c r="C487" s="7"/>
      <c r="D487" s="7"/>
      <c r="E487" s="7">
        <f t="shared" si="14"/>
        <v>9.2538643560076341</v>
      </c>
      <c r="F487" s="7"/>
      <c r="G487" s="7"/>
      <c r="H487" s="7"/>
      <c r="I487" s="7"/>
      <c r="J487" s="7"/>
      <c r="K487" s="7"/>
      <c r="L487" s="7"/>
      <c r="M487" s="7">
        <f t="shared" si="15"/>
        <v>1080.6296283679555</v>
      </c>
      <c r="N487" s="7"/>
      <c r="O487" s="7"/>
      <c r="P487" s="7"/>
      <c r="Q487" s="7"/>
      <c r="R487" s="7"/>
      <c r="S487" s="6"/>
      <c r="T487" s="6"/>
      <c r="U487" s="6">
        <v>4.3499999999999997E-2</v>
      </c>
      <c r="V487" s="6"/>
      <c r="W487" s="6"/>
      <c r="X487" s="6"/>
      <c r="Y487" s="6"/>
      <c r="Z487" s="6"/>
      <c r="AA487" t="s">
        <v>6</v>
      </c>
      <c r="AB487" s="2">
        <v>229711000</v>
      </c>
      <c r="AC487" s="2">
        <v>575432000</v>
      </c>
      <c r="AD487" t="s">
        <v>6</v>
      </c>
    </row>
    <row r="488" spans="1:30" x14ac:dyDescent="0.3">
      <c r="A488" s="1">
        <v>29068</v>
      </c>
      <c r="B488" s="6">
        <v>3.4000000000000002E-2</v>
      </c>
      <c r="C488" s="7"/>
      <c r="D488" s="7"/>
      <c r="E488" s="7">
        <f t="shared" si="14"/>
        <v>8.9495786808584477</v>
      </c>
      <c r="F488" s="7"/>
      <c r="G488" s="7"/>
      <c r="H488" s="7"/>
      <c r="I488" s="7"/>
      <c r="J488" s="7"/>
      <c r="K488" s="7"/>
      <c r="L488" s="7"/>
      <c r="M488" s="7">
        <f t="shared" si="15"/>
        <v>1117.371035732466</v>
      </c>
      <c r="N488" s="7"/>
      <c r="O488" s="7"/>
      <c r="P488" s="7"/>
      <c r="Q488" s="7"/>
      <c r="R488" s="7"/>
      <c r="S488" s="6"/>
      <c r="T488" s="6"/>
      <c r="U488" s="6">
        <v>3.4000000000000002E-2</v>
      </c>
      <c r="V488" s="6"/>
      <c r="W488" s="6"/>
      <c r="X488" s="6"/>
      <c r="Y488" s="6"/>
      <c r="Z488" s="6"/>
      <c r="AA488" t="s">
        <v>6</v>
      </c>
      <c r="AB488" s="2">
        <v>237372000</v>
      </c>
      <c r="AC488" s="2">
        <v>587464000</v>
      </c>
      <c r="AD488" t="s">
        <v>6</v>
      </c>
    </row>
    <row r="489" spans="1:30" x14ac:dyDescent="0.3">
      <c r="A489" s="1">
        <v>29099</v>
      </c>
      <c r="B489" s="6">
        <v>6.4500000000000002E-2</v>
      </c>
      <c r="C489" s="7"/>
      <c r="D489" s="7"/>
      <c r="E489" s="7">
        <f t="shared" si="14"/>
        <v>8.4073073563724261</v>
      </c>
      <c r="F489" s="7"/>
      <c r="G489" s="7"/>
      <c r="H489" s="7"/>
      <c r="I489" s="7"/>
      <c r="J489" s="7"/>
      <c r="K489" s="7"/>
      <c r="L489" s="7"/>
      <c r="M489" s="7">
        <f t="shared" si="15"/>
        <v>1189.44146753721</v>
      </c>
      <c r="N489" s="7"/>
      <c r="O489" s="7"/>
      <c r="P489" s="7"/>
      <c r="Q489" s="7"/>
      <c r="R489" s="7"/>
      <c r="S489" s="6"/>
      <c r="T489" s="6"/>
      <c r="U489" s="6">
        <v>6.4500000000000002E-2</v>
      </c>
      <c r="V489" s="6"/>
      <c r="W489" s="6"/>
      <c r="X489" s="6"/>
      <c r="Y489" s="6"/>
      <c r="Z489" s="6"/>
      <c r="AA489" t="s">
        <v>6</v>
      </c>
      <c r="AB489" s="2">
        <v>251087000</v>
      </c>
      <c r="AC489" s="2">
        <v>634111000</v>
      </c>
      <c r="AD489" t="s">
        <v>6</v>
      </c>
    </row>
    <row r="490" spans="1:30" x14ac:dyDescent="0.3">
      <c r="A490" s="1">
        <v>29129</v>
      </c>
      <c r="B490" s="6">
        <v>4.7E-2</v>
      </c>
      <c r="C490" s="7"/>
      <c r="D490" s="7"/>
      <c r="E490" s="7">
        <f t="shared" si="14"/>
        <v>8.0299019640615334</v>
      </c>
      <c r="F490" s="7"/>
      <c r="G490" s="7"/>
      <c r="H490" s="7"/>
      <c r="I490" s="7"/>
      <c r="J490" s="7"/>
      <c r="K490" s="7"/>
      <c r="L490" s="7"/>
      <c r="M490" s="7">
        <f t="shared" si="15"/>
        <v>1245.3452165114588</v>
      </c>
      <c r="N490" s="7"/>
      <c r="O490" s="7"/>
      <c r="P490" s="7"/>
      <c r="Q490" s="7"/>
      <c r="R490" s="7"/>
      <c r="S490" s="6"/>
      <c r="T490" s="6"/>
      <c r="U490" s="6">
        <v>4.7E-2</v>
      </c>
      <c r="V490" s="6"/>
      <c r="W490" s="6"/>
      <c r="X490" s="6"/>
      <c r="Y490" s="6"/>
      <c r="Z490" s="6"/>
      <c r="AA490" t="s">
        <v>6</v>
      </c>
      <c r="AB490" s="2">
        <v>268243000</v>
      </c>
      <c r="AC490" s="2">
        <v>656871000</v>
      </c>
      <c r="AD490" t="s">
        <v>6</v>
      </c>
    </row>
    <row r="491" spans="1:30" x14ac:dyDescent="0.3">
      <c r="A491" s="1">
        <v>29160</v>
      </c>
      <c r="B491" s="6">
        <v>4.7199999999999999E-2</v>
      </c>
      <c r="C491" s="7"/>
      <c r="D491" s="7"/>
      <c r="E491" s="7">
        <f t="shared" si="14"/>
        <v>7.66797360968443</v>
      </c>
      <c r="F491" s="7"/>
      <c r="G491" s="7"/>
      <c r="H491" s="7"/>
      <c r="I491" s="7"/>
      <c r="J491" s="7"/>
      <c r="K491" s="7"/>
      <c r="L491" s="7"/>
      <c r="M491" s="7">
        <f t="shared" si="15"/>
        <v>1304.1255107307995</v>
      </c>
      <c r="N491" s="7"/>
      <c r="O491" s="7"/>
      <c r="P491" s="7"/>
      <c r="Q491" s="7"/>
      <c r="R491" s="7"/>
      <c r="S491" s="6"/>
      <c r="T491" s="6"/>
      <c r="U491" s="6">
        <v>4.7199999999999999E-2</v>
      </c>
      <c r="V491" s="6"/>
      <c r="W491" s="6"/>
      <c r="X491" s="6"/>
      <c r="Y491" s="6"/>
      <c r="Z491" s="6"/>
      <c r="AA491" t="s">
        <v>6</v>
      </c>
      <c r="AB491" s="2">
        <v>292706000</v>
      </c>
      <c r="AC491" s="2">
        <v>707479000</v>
      </c>
      <c r="AD491" t="s">
        <v>6</v>
      </c>
    </row>
    <row r="492" spans="1:30" x14ac:dyDescent="0.3">
      <c r="A492" s="1">
        <v>29190</v>
      </c>
      <c r="B492" s="6">
        <v>7.0599999999999996E-2</v>
      </c>
      <c r="C492" s="7"/>
      <c r="D492" s="7"/>
      <c r="E492" s="7">
        <f t="shared" si="14"/>
        <v>7.1623142253730894</v>
      </c>
      <c r="F492" s="7"/>
      <c r="G492" s="7"/>
      <c r="H492" s="7"/>
      <c r="I492" s="7"/>
      <c r="J492" s="7"/>
      <c r="K492" s="7"/>
      <c r="L492" s="7"/>
      <c r="M492" s="7">
        <f t="shared" si="15"/>
        <v>1396.196771788394</v>
      </c>
      <c r="N492" s="7"/>
      <c r="O492" s="7"/>
      <c r="P492" s="7"/>
      <c r="Q492" s="7"/>
      <c r="R492" s="7"/>
      <c r="S492" s="6"/>
      <c r="T492" s="6"/>
      <c r="U492" s="6">
        <v>7.0599999999999996E-2</v>
      </c>
      <c r="V492" s="6"/>
      <c r="W492" s="6"/>
      <c r="X492" s="6"/>
      <c r="Y492" s="6"/>
      <c r="Z492" s="6"/>
      <c r="AA492" t="s">
        <v>6</v>
      </c>
      <c r="AB492" s="2">
        <v>366247000</v>
      </c>
      <c r="AC492" s="2">
        <v>838226000</v>
      </c>
      <c r="AD492" t="s">
        <v>6</v>
      </c>
    </row>
    <row r="493" spans="1:30" x14ac:dyDescent="0.3">
      <c r="A493" s="1">
        <v>29221</v>
      </c>
      <c r="B493" s="6">
        <v>4.4800000000000006E-2</v>
      </c>
      <c r="C493" s="7"/>
      <c r="D493" s="7"/>
      <c r="E493" s="7">
        <f t="shared" si="14"/>
        <v>6.8552012111151317</v>
      </c>
      <c r="F493" s="7"/>
      <c r="G493" s="7"/>
      <c r="H493" s="7"/>
      <c r="I493" s="7"/>
      <c r="J493" s="7"/>
      <c r="K493" s="7"/>
      <c r="L493" s="7"/>
      <c r="M493" s="7">
        <f t="shared" si="15"/>
        <v>1458.7463871645141</v>
      </c>
      <c r="N493" s="7"/>
      <c r="O493" s="7"/>
      <c r="P493" s="7"/>
      <c r="Q493" s="7"/>
      <c r="R493" s="7"/>
      <c r="S493" s="6"/>
      <c r="T493" s="6"/>
      <c r="U493" s="6">
        <v>4.4800000000000006E-2</v>
      </c>
      <c r="V493" s="6"/>
      <c r="W493" s="6"/>
      <c r="X493" s="6"/>
      <c r="Y493" s="6"/>
      <c r="Z493" s="6"/>
      <c r="AA493">
        <v>6.62</v>
      </c>
      <c r="AB493" s="2">
        <v>339824000</v>
      </c>
      <c r="AC493" s="2">
        <v>814000000</v>
      </c>
      <c r="AD493" t="s">
        <v>6</v>
      </c>
    </row>
    <row r="494" spans="1:30" x14ac:dyDescent="0.3">
      <c r="A494" s="1">
        <v>29252</v>
      </c>
      <c r="B494" s="6">
        <v>3.3500000000000002E-2</v>
      </c>
      <c r="C494" s="7"/>
      <c r="D494" s="7"/>
      <c r="E494" s="7">
        <f t="shared" si="14"/>
        <v>6.6329958501355888</v>
      </c>
      <c r="F494" s="7"/>
      <c r="G494" s="7"/>
      <c r="H494" s="7"/>
      <c r="I494" s="7"/>
      <c r="J494" s="7"/>
      <c r="K494" s="7"/>
      <c r="L494" s="7"/>
      <c r="M494" s="7">
        <f t="shared" si="15"/>
        <v>1507.6143911345255</v>
      </c>
      <c r="N494" s="7"/>
      <c r="O494" s="7"/>
      <c r="P494" s="7"/>
      <c r="Q494" s="7"/>
      <c r="R494" s="7"/>
      <c r="S494" s="6"/>
      <c r="T494" s="6"/>
      <c r="U494" s="6">
        <v>3.3500000000000002E-2</v>
      </c>
      <c r="V494" s="6"/>
      <c r="W494" s="6"/>
      <c r="X494" s="6"/>
      <c r="Y494" s="6"/>
      <c r="Z494" s="6"/>
      <c r="AA494">
        <v>4.62</v>
      </c>
      <c r="AB494" s="2">
        <v>323939000</v>
      </c>
      <c r="AC494" s="2">
        <v>845000000</v>
      </c>
      <c r="AD494" t="s">
        <v>6</v>
      </c>
    </row>
    <row r="495" spans="1:30" x14ac:dyDescent="0.3">
      <c r="A495" s="1">
        <v>29281</v>
      </c>
      <c r="B495" s="6">
        <v>4.3400000000000001E-2</v>
      </c>
      <c r="C495" s="7"/>
      <c r="D495" s="7"/>
      <c r="E495" s="7">
        <f t="shared" si="14"/>
        <v>6.3570978053820095</v>
      </c>
      <c r="F495" s="7"/>
      <c r="G495" s="7"/>
      <c r="H495" s="7"/>
      <c r="I495" s="7"/>
      <c r="J495" s="7"/>
      <c r="K495" s="7"/>
      <c r="L495" s="7"/>
      <c r="M495" s="7">
        <f t="shared" si="15"/>
        <v>1573.0448557097641</v>
      </c>
      <c r="N495" s="7"/>
      <c r="O495" s="7"/>
      <c r="P495" s="7"/>
      <c r="Q495" s="7"/>
      <c r="R495" s="7"/>
      <c r="S495" s="6"/>
      <c r="T495" s="6"/>
      <c r="U495" s="6">
        <v>4.3400000000000001E-2</v>
      </c>
      <c r="V495" s="6"/>
      <c r="W495" s="6"/>
      <c r="X495" s="6"/>
      <c r="Y495" s="6"/>
      <c r="Z495" s="6"/>
      <c r="AA495">
        <v>6.04</v>
      </c>
      <c r="AB495" s="2">
        <v>337933000</v>
      </c>
      <c r="AC495" s="2">
        <v>878000000</v>
      </c>
      <c r="AD495" t="s">
        <v>6</v>
      </c>
    </row>
    <row r="496" spans="1:30" x14ac:dyDescent="0.3">
      <c r="A496" s="1">
        <v>29312</v>
      </c>
      <c r="B496" s="6">
        <v>3.9300000000000002E-2</v>
      </c>
      <c r="C496" s="7"/>
      <c r="D496" s="7"/>
      <c r="E496" s="7">
        <f t="shared" si="14"/>
        <v>6.1167110606966322</v>
      </c>
      <c r="F496" s="7"/>
      <c r="G496" s="7"/>
      <c r="H496" s="7"/>
      <c r="I496" s="7"/>
      <c r="J496" s="7"/>
      <c r="K496" s="7"/>
      <c r="L496" s="7"/>
      <c r="M496" s="7">
        <f t="shared" si="15"/>
        <v>1634.8655185391576</v>
      </c>
      <c r="N496" s="7"/>
      <c r="O496" s="7"/>
      <c r="P496" s="7"/>
      <c r="Q496" s="7"/>
      <c r="R496" s="7"/>
      <c r="S496" s="6"/>
      <c r="T496" s="6"/>
      <c r="U496" s="6">
        <v>3.9300000000000002E-2</v>
      </c>
      <c r="V496" s="6"/>
      <c r="W496" s="6"/>
      <c r="X496" s="6"/>
      <c r="Y496" s="6"/>
      <c r="Z496" s="6"/>
      <c r="AA496">
        <v>5.29</v>
      </c>
      <c r="AB496" s="2">
        <v>364959000</v>
      </c>
      <c r="AC496" s="2">
        <v>957000000</v>
      </c>
      <c r="AD496" t="s">
        <v>6</v>
      </c>
    </row>
    <row r="497" spans="1:30" x14ac:dyDescent="0.3">
      <c r="A497" s="1">
        <v>29342</v>
      </c>
      <c r="B497" s="6">
        <v>6.5199999999999994E-2</v>
      </c>
      <c r="C497" s="7"/>
      <c r="D497" s="7"/>
      <c r="E497" s="7">
        <f t="shared" si="14"/>
        <v>5.7423122988139621</v>
      </c>
      <c r="F497" s="7"/>
      <c r="G497" s="7"/>
      <c r="H497" s="7"/>
      <c r="I497" s="7"/>
      <c r="J497" s="7"/>
      <c r="K497" s="7"/>
      <c r="L497" s="7"/>
      <c r="M497" s="7">
        <f t="shared" si="15"/>
        <v>1741.4587503479106</v>
      </c>
      <c r="N497" s="7"/>
      <c r="O497" s="7"/>
      <c r="P497" s="7"/>
      <c r="Q497" s="7"/>
      <c r="R497" s="7"/>
      <c r="S497" s="6"/>
      <c r="T497" s="6"/>
      <c r="U497" s="6">
        <v>6.5199999999999994E-2</v>
      </c>
      <c r="V497" s="6"/>
      <c r="W497" s="6"/>
      <c r="X497" s="6"/>
      <c r="Y497" s="6"/>
      <c r="Z497" s="6"/>
      <c r="AA497">
        <v>5.7</v>
      </c>
      <c r="AB497" s="2">
        <v>372738000</v>
      </c>
      <c r="AC497" s="2">
        <v>1011000000</v>
      </c>
      <c r="AD497" t="s">
        <v>6</v>
      </c>
    </row>
    <row r="498" spans="1:30" x14ac:dyDescent="0.3">
      <c r="A498" s="1">
        <v>29373</v>
      </c>
      <c r="B498" s="6">
        <v>5.0199999999999995E-2</v>
      </c>
      <c r="C498" s="7"/>
      <c r="D498" s="7"/>
      <c r="E498" s="7">
        <f t="shared" si="14"/>
        <v>5.467827365086614</v>
      </c>
      <c r="F498" s="7"/>
      <c r="G498" s="7"/>
      <c r="H498" s="7"/>
      <c r="I498" s="7"/>
      <c r="J498" s="7"/>
      <c r="K498" s="7"/>
      <c r="L498" s="7"/>
      <c r="M498" s="7">
        <f t="shared" si="15"/>
        <v>1828.8799796153758</v>
      </c>
      <c r="N498" s="7"/>
      <c r="O498" s="7"/>
      <c r="P498" s="7"/>
      <c r="Q498" s="7"/>
      <c r="R498" s="7"/>
      <c r="S498" s="6"/>
      <c r="T498" s="6"/>
      <c r="U498" s="6">
        <v>5.0199999999999995E-2</v>
      </c>
      <c r="V498" s="6"/>
      <c r="W498" s="6"/>
      <c r="X498" s="6"/>
      <c r="Y498" s="6"/>
      <c r="Z498" s="6"/>
      <c r="AA498">
        <v>5.31</v>
      </c>
      <c r="AB498" s="2">
        <v>416236000</v>
      </c>
      <c r="AC498" s="2">
        <v>1101000000</v>
      </c>
      <c r="AD498" t="s">
        <v>6</v>
      </c>
    </row>
    <row r="499" spans="1:30" x14ac:dyDescent="0.3">
      <c r="A499" s="1">
        <v>29403</v>
      </c>
      <c r="B499" s="6">
        <v>5.2400000000000002E-2</v>
      </c>
      <c r="C499" s="7"/>
      <c r="D499" s="7"/>
      <c r="E499" s="7">
        <f t="shared" si="14"/>
        <v>5.1955790242176114</v>
      </c>
      <c r="F499" s="7"/>
      <c r="G499" s="7"/>
      <c r="H499" s="7"/>
      <c r="I499" s="7"/>
      <c r="J499" s="7"/>
      <c r="K499" s="7"/>
      <c r="L499" s="7"/>
      <c r="M499" s="7">
        <f t="shared" si="15"/>
        <v>1924.7132905472215</v>
      </c>
      <c r="N499" s="7"/>
      <c r="O499" s="7"/>
      <c r="P499" s="7"/>
      <c r="Q499" s="7"/>
      <c r="R499" s="7"/>
      <c r="S499" s="6"/>
      <c r="T499" s="6"/>
      <c r="U499" s="6">
        <v>5.2400000000000002E-2</v>
      </c>
      <c r="V499" s="6"/>
      <c r="W499" s="6"/>
      <c r="X499" s="6"/>
      <c r="Y499" s="6"/>
      <c r="Z499" s="6"/>
      <c r="AA499">
        <v>5.55</v>
      </c>
      <c r="AB499" s="2">
        <v>439890000</v>
      </c>
      <c r="AC499" s="2">
        <v>1076000000</v>
      </c>
      <c r="AD499" t="s">
        <v>6</v>
      </c>
    </row>
    <row r="500" spans="1:30" x14ac:dyDescent="0.3">
      <c r="A500" s="1">
        <v>29434</v>
      </c>
      <c r="B500" s="6">
        <v>5.4600000000000003E-2</v>
      </c>
      <c r="C500" s="7"/>
      <c r="D500" s="7"/>
      <c r="E500" s="7">
        <f t="shared" si="14"/>
        <v>4.9265873546535284</v>
      </c>
      <c r="F500" s="7"/>
      <c r="G500" s="7"/>
      <c r="H500" s="7"/>
      <c r="I500" s="7"/>
      <c r="J500" s="7"/>
      <c r="K500" s="7"/>
      <c r="L500" s="7"/>
      <c r="M500" s="7">
        <f t="shared" si="15"/>
        <v>2029.8026362110998</v>
      </c>
      <c r="N500" s="7"/>
      <c r="O500" s="7"/>
      <c r="P500" s="7"/>
      <c r="Q500" s="7"/>
      <c r="R500" s="7"/>
      <c r="S500" s="6"/>
      <c r="T500" s="6"/>
      <c r="U500" s="6">
        <v>5.4600000000000003E-2</v>
      </c>
      <c r="V500" s="6"/>
      <c r="W500" s="6"/>
      <c r="X500" s="6"/>
      <c r="Y500" s="6"/>
      <c r="Z500" s="6"/>
      <c r="AA500">
        <v>4.95</v>
      </c>
      <c r="AB500" s="2">
        <v>446615000</v>
      </c>
      <c r="AC500" s="2">
        <v>1129000000</v>
      </c>
      <c r="AD500" t="s">
        <v>6</v>
      </c>
    </row>
    <row r="501" spans="1:30" x14ac:dyDescent="0.3">
      <c r="A501" s="1">
        <v>29465</v>
      </c>
      <c r="B501" s="6">
        <v>6.1500000000000006E-2</v>
      </c>
      <c r="C501" s="7"/>
      <c r="D501" s="7"/>
      <c r="E501" s="7">
        <f t="shared" si="14"/>
        <v>4.6411562455520761</v>
      </c>
      <c r="F501" s="7"/>
      <c r="G501" s="7"/>
      <c r="H501" s="7"/>
      <c r="I501" s="7"/>
      <c r="J501" s="7"/>
      <c r="K501" s="7"/>
      <c r="L501" s="7"/>
      <c r="M501" s="7">
        <f t="shared" si="15"/>
        <v>2154.6354983380825</v>
      </c>
      <c r="N501" s="7"/>
      <c r="O501" s="7"/>
      <c r="P501" s="7"/>
      <c r="Q501" s="7"/>
      <c r="R501" s="7"/>
      <c r="S501" s="6"/>
      <c r="T501" s="6"/>
      <c r="U501" s="6">
        <v>6.1500000000000006E-2</v>
      </c>
      <c r="V501" s="6"/>
      <c r="W501" s="6"/>
      <c r="X501" s="6"/>
      <c r="Y501" s="6"/>
      <c r="Z501" s="6"/>
      <c r="AA501">
        <v>4.2300000000000004</v>
      </c>
      <c r="AB501" s="2">
        <v>459175000</v>
      </c>
      <c r="AC501" s="2">
        <v>1170000000</v>
      </c>
      <c r="AD501" t="s">
        <v>6</v>
      </c>
    </row>
    <row r="502" spans="1:30" x14ac:dyDescent="0.3">
      <c r="A502" s="1">
        <v>29495</v>
      </c>
      <c r="B502" s="6">
        <v>6.7799999999999999E-2</v>
      </c>
      <c r="C502" s="7"/>
      <c r="D502" s="7"/>
      <c r="E502" s="7">
        <f t="shared" si="14"/>
        <v>4.3464658602285775</v>
      </c>
      <c r="F502" s="7"/>
      <c r="G502" s="7"/>
      <c r="H502" s="7"/>
      <c r="I502" s="7"/>
      <c r="J502" s="7"/>
      <c r="K502" s="7"/>
      <c r="L502" s="7"/>
      <c r="M502" s="7">
        <f t="shared" si="15"/>
        <v>2300.7197851254045</v>
      </c>
      <c r="N502" s="7"/>
      <c r="O502" s="7"/>
      <c r="P502" s="7"/>
      <c r="Q502" s="7"/>
      <c r="R502" s="7"/>
      <c r="S502" s="6"/>
      <c r="T502" s="6"/>
      <c r="U502" s="6">
        <v>6.7799999999999999E-2</v>
      </c>
      <c r="V502" s="6"/>
      <c r="W502" s="6"/>
      <c r="X502" s="6"/>
      <c r="Y502" s="6"/>
      <c r="Z502" s="6"/>
      <c r="AA502">
        <v>9.48</v>
      </c>
      <c r="AB502" s="2">
        <v>468517000</v>
      </c>
      <c r="AC502" s="2">
        <v>1221000000</v>
      </c>
      <c r="AD502" t="s">
        <v>6</v>
      </c>
    </row>
    <row r="503" spans="1:30" x14ac:dyDescent="0.3">
      <c r="A503" s="1">
        <v>29526</v>
      </c>
      <c r="B503" s="6">
        <v>6.8199999999999997E-2</v>
      </c>
      <c r="C503" s="7"/>
      <c r="D503" s="7"/>
      <c r="E503" s="7">
        <f t="shared" si="14"/>
        <v>4.0689626102121119</v>
      </c>
      <c r="F503" s="7"/>
      <c r="G503" s="7"/>
      <c r="H503" s="7"/>
      <c r="I503" s="7"/>
      <c r="J503" s="7"/>
      <c r="K503" s="7"/>
      <c r="L503" s="7"/>
      <c r="M503" s="7">
        <f t="shared" si="15"/>
        <v>2457.6288744709573</v>
      </c>
      <c r="N503" s="7"/>
      <c r="O503" s="7"/>
      <c r="P503" s="7"/>
      <c r="Q503" s="7"/>
      <c r="R503" s="7"/>
      <c r="S503" s="6"/>
      <c r="T503" s="6"/>
      <c r="U503" s="6">
        <v>6.8199999999999997E-2</v>
      </c>
      <c r="V503" s="6"/>
      <c r="W503" s="6"/>
      <c r="X503" s="6"/>
      <c r="Y503" s="6"/>
      <c r="Z503" s="6"/>
      <c r="AA503">
        <v>6.67</v>
      </c>
      <c r="AB503" s="2">
        <v>512562000</v>
      </c>
      <c r="AC503" s="2">
        <v>1326000000</v>
      </c>
      <c r="AD503" t="s">
        <v>6</v>
      </c>
    </row>
    <row r="504" spans="1:30" x14ac:dyDescent="0.3">
      <c r="A504" s="1">
        <v>29556</v>
      </c>
      <c r="B504" s="6">
        <v>4.9699999999999994E-2</v>
      </c>
      <c r="C504" s="7"/>
      <c r="D504" s="7"/>
      <c r="E504" s="7">
        <f t="shared" si="14"/>
        <v>3.8763100030600279</v>
      </c>
      <c r="F504" s="7"/>
      <c r="G504" s="7"/>
      <c r="H504" s="7"/>
      <c r="I504" s="7"/>
      <c r="J504" s="7"/>
      <c r="K504" s="7"/>
      <c r="L504" s="7"/>
      <c r="M504" s="7">
        <f t="shared" si="15"/>
        <v>2579.7730295321639</v>
      </c>
      <c r="N504" s="7"/>
      <c r="O504" s="7"/>
      <c r="P504" s="7"/>
      <c r="Q504" s="7"/>
      <c r="R504" s="7"/>
      <c r="S504" s="6"/>
      <c r="T504" s="6"/>
      <c r="U504" s="6">
        <v>4.9699999999999994E-2</v>
      </c>
      <c r="V504" s="6"/>
      <c r="W504" s="6"/>
      <c r="X504" s="6"/>
      <c r="Y504" s="6"/>
      <c r="Z504" s="6"/>
      <c r="AA504">
        <v>6.61</v>
      </c>
      <c r="AB504" s="2">
        <v>580353000</v>
      </c>
      <c r="AC504" s="2">
        <v>1487000000</v>
      </c>
      <c r="AD504" t="s">
        <v>6</v>
      </c>
    </row>
    <row r="505" spans="1:30" x14ac:dyDescent="0.3">
      <c r="A505" s="1">
        <v>29587</v>
      </c>
      <c r="B505" s="6">
        <v>4.9200000000000001E-2</v>
      </c>
      <c r="C505" s="7"/>
      <c r="D505" s="7"/>
      <c r="E505" s="7">
        <f t="shared" si="14"/>
        <v>3.6945386990659821</v>
      </c>
      <c r="F505" s="7"/>
      <c r="G505" s="7"/>
      <c r="H505" s="7"/>
      <c r="I505" s="7"/>
      <c r="J505" s="7"/>
      <c r="K505" s="7"/>
      <c r="L505" s="7"/>
      <c r="M505" s="7">
        <f t="shared" si="15"/>
        <v>2706.6978625851461</v>
      </c>
      <c r="N505" s="7"/>
      <c r="O505" s="7"/>
      <c r="P505" s="7"/>
      <c r="Q505" s="7"/>
      <c r="R505" s="7"/>
      <c r="S505" s="6"/>
      <c r="T505" s="6"/>
      <c r="U505" s="6">
        <v>4.9200000000000001E-2</v>
      </c>
      <c r="V505" s="6"/>
      <c r="W505" s="6"/>
      <c r="X505" s="6"/>
      <c r="Y505" s="6"/>
      <c r="Z505" s="6"/>
      <c r="AA505">
        <v>6.84</v>
      </c>
      <c r="AB505" s="2">
        <v>580291000</v>
      </c>
      <c r="AC505" s="2">
        <v>1366000000</v>
      </c>
      <c r="AD505" t="s">
        <v>6</v>
      </c>
    </row>
    <row r="506" spans="1:30" x14ac:dyDescent="0.3">
      <c r="A506" s="1">
        <v>29618</v>
      </c>
      <c r="B506" s="6">
        <v>8.4100000000000008E-2</v>
      </c>
      <c r="C506" s="7"/>
      <c r="D506" s="7"/>
      <c r="E506" s="7">
        <f t="shared" si="14"/>
        <v>3.4079316475103605</v>
      </c>
      <c r="F506" s="7"/>
      <c r="G506" s="7"/>
      <c r="H506" s="7"/>
      <c r="I506" s="7"/>
      <c r="J506" s="7"/>
      <c r="K506" s="7"/>
      <c r="L506" s="7"/>
      <c r="M506" s="7">
        <f t="shared" si="15"/>
        <v>2934.3311528285572</v>
      </c>
      <c r="N506" s="7"/>
      <c r="O506" s="7"/>
      <c r="P506" s="7"/>
      <c r="Q506" s="7"/>
      <c r="R506" s="7"/>
      <c r="S506" s="6"/>
      <c r="T506" s="6"/>
      <c r="U506" s="6">
        <v>8.4100000000000008E-2</v>
      </c>
      <c r="V506" s="6"/>
      <c r="W506" s="6"/>
      <c r="X506" s="6"/>
      <c r="Y506" s="6"/>
      <c r="Z506" s="6"/>
      <c r="AA506">
        <v>6.4</v>
      </c>
      <c r="AB506" s="2">
        <v>574021000</v>
      </c>
      <c r="AC506" s="2">
        <v>1425000000</v>
      </c>
      <c r="AD506" t="s">
        <v>6</v>
      </c>
    </row>
    <row r="507" spans="1:30" x14ac:dyDescent="0.3">
      <c r="A507" s="1">
        <v>29646</v>
      </c>
      <c r="B507" s="6">
        <v>5.28E-2</v>
      </c>
      <c r="C507" s="7"/>
      <c r="D507" s="7"/>
      <c r="E507" s="7">
        <f t="shared" ref="E507:E566" si="16">+E$377/(1+((M507/100)-1))</f>
        <v>3.2370171423920602</v>
      </c>
      <c r="F507" s="7"/>
      <c r="G507" s="7"/>
      <c r="H507" s="7"/>
      <c r="I507" s="7"/>
      <c r="J507" s="7"/>
      <c r="K507" s="7"/>
      <c r="L507" s="7"/>
      <c r="M507" s="7">
        <f t="shared" si="15"/>
        <v>3089.2638376979048</v>
      </c>
      <c r="N507" s="7"/>
      <c r="O507" s="7"/>
      <c r="P507" s="7"/>
      <c r="Q507" s="7"/>
      <c r="R507" s="7"/>
      <c r="S507" s="6"/>
      <c r="T507" s="6"/>
      <c r="U507" s="6">
        <v>5.28E-2</v>
      </c>
      <c r="V507" s="6"/>
      <c r="W507" s="6"/>
      <c r="X507" s="6"/>
      <c r="Y507" s="6"/>
      <c r="Z507" s="6"/>
      <c r="AA507">
        <v>4.97</v>
      </c>
      <c r="AB507" s="2">
        <v>573731000</v>
      </c>
      <c r="AC507" s="2">
        <v>1394000000</v>
      </c>
      <c r="AD507" t="s">
        <v>6</v>
      </c>
    </row>
    <row r="508" spans="1:30" x14ac:dyDescent="0.3">
      <c r="A508" s="1">
        <v>29677</v>
      </c>
      <c r="B508" s="6">
        <v>5.4000000000000006E-2</v>
      </c>
      <c r="C508" s="7"/>
      <c r="D508" s="7"/>
      <c r="E508" s="7">
        <f t="shared" si="16"/>
        <v>3.0711737593852559</v>
      </c>
      <c r="F508" s="7"/>
      <c r="G508" s="7"/>
      <c r="H508" s="7"/>
      <c r="I508" s="7"/>
      <c r="J508" s="7"/>
      <c r="K508" s="7"/>
      <c r="L508" s="7"/>
      <c r="M508" s="7">
        <f t="shared" ref="M508:N568" si="17">+M507*(1+U508)</f>
        <v>3256.0840849335918</v>
      </c>
      <c r="N508" s="7"/>
      <c r="O508" s="7"/>
      <c r="P508" s="7"/>
      <c r="Q508" s="7"/>
      <c r="R508" s="7"/>
      <c r="S508" s="6"/>
      <c r="T508" s="6"/>
      <c r="U508" s="6">
        <v>5.4000000000000006E-2</v>
      </c>
      <c r="V508" s="6"/>
      <c r="W508" s="6"/>
      <c r="X508" s="6"/>
      <c r="Y508" s="6"/>
      <c r="Z508" s="6"/>
      <c r="AA508">
        <v>6.46</v>
      </c>
      <c r="AB508" s="2">
        <v>565801000</v>
      </c>
      <c r="AC508" s="2">
        <v>1512000000</v>
      </c>
      <c r="AD508" t="s">
        <v>6</v>
      </c>
    </row>
    <row r="509" spans="1:30" x14ac:dyDescent="0.3">
      <c r="A509" s="1">
        <v>29707</v>
      </c>
      <c r="B509" s="6">
        <v>6.3E-2</v>
      </c>
      <c r="C509" s="7"/>
      <c r="D509" s="7"/>
      <c r="E509" s="7">
        <f t="shared" si="16"/>
        <v>2.8891568761855657</v>
      </c>
      <c r="F509" s="7"/>
      <c r="G509" s="7"/>
      <c r="H509" s="7"/>
      <c r="I509" s="7"/>
      <c r="J509" s="7"/>
      <c r="K509" s="7"/>
      <c r="L509" s="7"/>
      <c r="M509" s="7">
        <f t="shared" si="17"/>
        <v>3461.2173822844079</v>
      </c>
      <c r="N509" s="7"/>
      <c r="O509" s="7"/>
      <c r="P509" s="7"/>
      <c r="Q509" s="7"/>
      <c r="R509" s="7"/>
      <c r="S509" s="6"/>
      <c r="T509" s="6"/>
      <c r="U509" s="6">
        <v>6.3E-2</v>
      </c>
      <c r="V509" s="6"/>
      <c r="W509" s="6"/>
      <c r="X509" s="6"/>
      <c r="Y509" s="6"/>
      <c r="Z509" s="6"/>
      <c r="AA509">
        <v>5.56</v>
      </c>
      <c r="AB509" s="2">
        <v>597848000</v>
      </c>
      <c r="AC509" s="2">
        <v>1583000000</v>
      </c>
      <c r="AD509" t="s">
        <v>6</v>
      </c>
    </row>
    <row r="510" spans="1:30" x14ac:dyDescent="0.3">
      <c r="A510" s="1">
        <v>29738</v>
      </c>
      <c r="B510" s="6">
        <v>4.2099999999999999E-2</v>
      </c>
      <c r="C510" s="7"/>
      <c r="D510" s="7"/>
      <c r="E510" s="7">
        <f t="shared" si="16"/>
        <v>2.7724372672349733</v>
      </c>
      <c r="F510" s="7"/>
      <c r="G510" s="7"/>
      <c r="H510" s="7"/>
      <c r="I510" s="7"/>
      <c r="J510" s="7"/>
      <c r="K510" s="7"/>
      <c r="L510" s="7"/>
      <c r="M510" s="7">
        <f t="shared" si="17"/>
        <v>3606.9346340785814</v>
      </c>
      <c r="N510" s="7"/>
      <c r="O510" s="7"/>
      <c r="P510" s="7"/>
      <c r="Q510" s="7"/>
      <c r="R510" s="7"/>
      <c r="S510" s="6"/>
      <c r="T510" s="6"/>
      <c r="U510" s="6">
        <v>4.2099999999999999E-2</v>
      </c>
      <c r="V510" s="6"/>
      <c r="W510" s="6"/>
      <c r="X510" s="6"/>
      <c r="Y510" s="6"/>
      <c r="Z510" s="6"/>
      <c r="AA510">
        <v>5.52</v>
      </c>
      <c r="AB510" s="2">
        <v>646193000</v>
      </c>
      <c r="AC510" s="2">
        <v>1718000000</v>
      </c>
      <c r="AD510" t="s">
        <v>6</v>
      </c>
    </row>
    <row r="511" spans="1:30" x14ac:dyDescent="0.3">
      <c r="A511" s="1">
        <v>29768</v>
      </c>
      <c r="B511" s="6">
        <v>5.0900000000000001E-2</v>
      </c>
      <c r="C511" s="7"/>
      <c r="D511" s="7"/>
      <c r="E511" s="7">
        <f t="shared" si="16"/>
        <v>2.6381551691264375</v>
      </c>
      <c r="F511" s="7"/>
      <c r="G511" s="7"/>
      <c r="H511" s="7"/>
      <c r="I511" s="7"/>
      <c r="J511" s="7"/>
      <c r="K511" s="7"/>
      <c r="L511" s="7"/>
      <c r="M511" s="7">
        <f t="shared" si="17"/>
        <v>3790.527606953181</v>
      </c>
      <c r="N511" s="7"/>
      <c r="O511" s="7"/>
      <c r="P511" s="7"/>
      <c r="Q511" s="7"/>
      <c r="R511" s="7"/>
      <c r="S511" s="6"/>
      <c r="T511" s="6"/>
      <c r="U511" s="6">
        <v>5.0900000000000001E-2</v>
      </c>
      <c r="V511" s="6"/>
      <c r="W511" s="6"/>
      <c r="X511" s="6"/>
      <c r="Y511" s="6"/>
      <c r="Z511" s="6"/>
      <c r="AA511">
        <v>6.26</v>
      </c>
      <c r="AB511" s="2">
        <v>689100000</v>
      </c>
      <c r="AC511" s="2">
        <v>1725000000</v>
      </c>
      <c r="AD511" t="s">
        <v>6</v>
      </c>
    </row>
    <row r="512" spans="1:30" x14ac:dyDescent="0.3">
      <c r="A512" s="1">
        <v>29799</v>
      </c>
      <c r="B512" s="6">
        <v>8.5699999999999998E-2</v>
      </c>
      <c r="C512" s="7"/>
      <c r="D512" s="7"/>
      <c r="E512" s="7">
        <f t="shared" si="16"/>
        <v>2.429911733560318</v>
      </c>
      <c r="F512" s="7"/>
      <c r="G512" s="7"/>
      <c r="H512" s="7"/>
      <c r="I512" s="7"/>
      <c r="J512" s="7"/>
      <c r="K512" s="7"/>
      <c r="L512" s="7"/>
      <c r="M512" s="7">
        <f t="shared" si="17"/>
        <v>4115.3758228690695</v>
      </c>
      <c r="N512" s="7"/>
      <c r="O512" s="7"/>
      <c r="P512" s="7"/>
      <c r="Q512" s="7"/>
      <c r="R512" s="7"/>
      <c r="S512" s="6"/>
      <c r="T512" s="6"/>
      <c r="U512" s="6">
        <v>8.5699999999999998E-2</v>
      </c>
      <c r="V512" s="6"/>
      <c r="W512" s="6"/>
      <c r="X512" s="6"/>
      <c r="Y512" s="6"/>
      <c r="Z512" s="6"/>
      <c r="AA512">
        <v>5.5</v>
      </c>
      <c r="AB512" s="2">
        <v>714335000</v>
      </c>
      <c r="AC512" s="2">
        <v>1803000000</v>
      </c>
      <c r="AD512" t="s">
        <v>6</v>
      </c>
    </row>
    <row r="513" spans="1:30" x14ac:dyDescent="0.3">
      <c r="A513" s="1">
        <v>29830</v>
      </c>
      <c r="B513" s="6">
        <v>4.3400000000000001E-2</v>
      </c>
      <c r="C513" s="7"/>
      <c r="D513" s="7"/>
      <c r="E513" s="7">
        <f t="shared" si="16"/>
        <v>2.3288400743342126</v>
      </c>
      <c r="F513" s="7"/>
      <c r="G513" s="7"/>
      <c r="H513" s="7"/>
      <c r="I513" s="7"/>
      <c r="J513" s="7"/>
      <c r="K513" s="7"/>
      <c r="L513" s="7"/>
      <c r="M513" s="7">
        <f t="shared" si="17"/>
        <v>4293.9831335815879</v>
      </c>
      <c r="N513" s="7"/>
      <c r="O513" s="7"/>
      <c r="P513" s="7"/>
      <c r="Q513" s="7"/>
      <c r="R513" s="7"/>
      <c r="S513" s="6"/>
      <c r="T513" s="6"/>
      <c r="U513" s="6">
        <v>4.3400000000000001E-2</v>
      </c>
      <c r="V513" s="6"/>
      <c r="W513" s="6"/>
      <c r="X513" s="6"/>
      <c r="Y513" s="6"/>
      <c r="Z513" s="6"/>
      <c r="AA513">
        <v>5.26</v>
      </c>
      <c r="AB513" s="2">
        <v>739984000</v>
      </c>
      <c r="AC513" s="2">
        <v>1881000000</v>
      </c>
      <c r="AD513" t="s">
        <v>6</v>
      </c>
    </row>
    <row r="514" spans="1:30" x14ac:dyDescent="0.3">
      <c r="A514" s="1">
        <v>29860</v>
      </c>
      <c r="B514" s="6">
        <v>4.6500000000000007E-2</v>
      </c>
      <c r="C514" s="7"/>
      <c r="D514" s="7"/>
      <c r="E514" s="7">
        <f t="shared" si="16"/>
        <v>2.2253607972615503</v>
      </c>
      <c r="F514" s="7"/>
      <c r="G514" s="7"/>
      <c r="H514" s="7"/>
      <c r="I514" s="7"/>
      <c r="J514" s="7"/>
      <c r="K514" s="7"/>
      <c r="L514" s="7"/>
      <c r="M514" s="7">
        <f t="shared" si="17"/>
        <v>4493.6533492931321</v>
      </c>
      <c r="N514" s="7"/>
      <c r="O514" s="7"/>
      <c r="P514" s="7"/>
      <c r="Q514" s="7"/>
      <c r="R514" s="7"/>
      <c r="S514" s="6"/>
      <c r="T514" s="6"/>
      <c r="U514" s="6">
        <v>4.6500000000000007E-2</v>
      </c>
      <c r="V514" s="6"/>
      <c r="W514" s="6"/>
      <c r="X514" s="6"/>
      <c r="Y514" s="6"/>
      <c r="Z514" s="6"/>
      <c r="AA514">
        <v>5.08</v>
      </c>
      <c r="AB514" s="2">
        <v>767684000</v>
      </c>
      <c r="AC514" s="2">
        <v>2104000000</v>
      </c>
      <c r="AD514" t="s">
        <v>6</v>
      </c>
    </row>
    <row r="515" spans="1:30" x14ac:dyDescent="0.3">
      <c r="A515" s="1">
        <v>29891</v>
      </c>
      <c r="B515" s="6">
        <v>4.9200000000000001E-2</v>
      </c>
      <c r="C515" s="7"/>
      <c r="D515" s="7"/>
      <c r="E515" s="7">
        <f t="shared" si="16"/>
        <v>2.1210072410041465</v>
      </c>
      <c r="F515" s="7"/>
      <c r="G515" s="7"/>
      <c r="H515" s="7"/>
      <c r="I515" s="7"/>
      <c r="J515" s="7"/>
      <c r="K515" s="7"/>
      <c r="L515" s="7"/>
      <c r="M515" s="7">
        <f t="shared" si="17"/>
        <v>4714.7410940783539</v>
      </c>
      <c r="N515" s="7"/>
      <c r="O515" s="7"/>
      <c r="P515" s="7"/>
      <c r="Q515" s="7"/>
      <c r="R515" s="7"/>
      <c r="S515" s="6"/>
      <c r="T515" s="6"/>
      <c r="U515" s="6">
        <v>4.9200000000000001E-2</v>
      </c>
      <c r="V515" s="6"/>
      <c r="W515" s="6"/>
      <c r="X515" s="6"/>
      <c r="Y515" s="6"/>
      <c r="Z515" s="6"/>
      <c r="AA515">
        <v>5.27</v>
      </c>
      <c r="AB515" s="2">
        <v>862272000</v>
      </c>
      <c r="AC515" s="2">
        <v>2289000000</v>
      </c>
      <c r="AD515" t="s">
        <v>6</v>
      </c>
    </row>
    <row r="516" spans="1:30" x14ac:dyDescent="0.3">
      <c r="A516" s="1">
        <v>29921</v>
      </c>
      <c r="B516" s="6">
        <v>4.4400000000000002E-2</v>
      </c>
      <c r="C516" s="7"/>
      <c r="D516" s="7"/>
      <c r="E516" s="7">
        <f t="shared" si="16"/>
        <v>2.0308380323670492</v>
      </c>
      <c r="F516" s="7"/>
      <c r="G516" s="7"/>
      <c r="H516" s="7"/>
      <c r="I516" s="7"/>
      <c r="J516" s="7"/>
      <c r="K516" s="7"/>
      <c r="L516" s="7"/>
      <c r="M516" s="7">
        <f t="shared" si="17"/>
        <v>4924.0755986554332</v>
      </c>
      <c r="N516" s="7"/>
      <c r="O516" s="7"/>
      <c r="P516" s="7"/>
      <c r="Q516" s="7"/>
      <c r="R516" s="7"/>
      <c r="S516" s="6"/>
      <c r="T516" s="6"/>
      <c r="U516" s="6">
        <v>4.4400000000000002E-2</v>
      </c>
      <c r="V516" s="6"/>
      <c r="W516" s="6"/>
      <c r="X516" s="6"/>
      <c r="Y516" s="6"/>
      <c r="Z516" s="6"/>
      <c r="AA516">
        <v>5.93</v>
      </c>
      <c r="AB516" s="2">
        <v>970535000</v>
      </c>
      <c r="AC516" s="2">
        <v>2790000000</v>
      </c>
      <c r="AD516" t="s">
        <v>6</v>
      </c>
    </row>
    <row r="517" spans="1:30" x14ac:dyDescent="0.3">
      <c r="A517" s="1">
        <v>29952</v>
      </c>
      <c r="B517" s="6">
        <v>3.9399999999999998E-2</v>
      </c>
      <c r="C517" s="7"/>
      <c r="D517" s="7"/>
      <c r="E517" s="7">
        <f t="shared" si="16"/>
        <v>1.953856101950211</v>
      </c>
      <c r="F517" s="7"/>
      <c r="G517" s="7"/>
      <c r="H517" s="7"/>
      <c r="I517" s="7"/>
      <c r="J517" s="7"/>
      <c r="K517" s="7"/>
      <c r="L517" s="7"/>
      <c r="M517" s="7">
        <f t="shared" si="17"/>
        <v>5118.0841772424574</v>
      </c>
      <c r="N517" s="7"/>
      <c r="O517" s="7"/>
      <c r="P517" s="7"/>
      <c r="Q517" s="7"/>
      <c r="R517" s="7"/>
      <c r="S517" s="6"/>
      <c r="T517" s="6"/>
      <c r="U517" s="6">
        <v>3.9399999999999998E-2</v>
      </c>
      <c r="V517" s="6"/>
      <c r="W517" s="6"/>
      <c r="X517" s="6"/>
      <c r="Y517" s="6"/>
      <c r="Z517" s="6"/>
      <c r="AA517">
        <v>6.97</v>
      </c>
      <c r="AB517" s="2">
        <v>1070000000</v>
      </c>
      <c r="AC517" s="2">
        <v>2615000000</v>
      </c>
      <c r="AD517" t="s">
        <v>6</v>
      </c>
    </row>
    <row r="518" spans="1:30" x14ac:dyDescent="0.3">
      <c r="A518" s="1">
        <v>29983</v>
      </c>
      <c r="B518" s="6">
        <v>5.9000000000000004E-2</v>
      </c>
      <c r="C518" s="7"/>
      <c r="D518" s="7"/>
      <c r="E518" s="7">
        <f t="shared" si="16"/>
        <v>1.8450010405573285</v>
      </c>
      <c r="F518" s="7"/>
      <c r="G518" s="7"/>
      <c r="H518" s="7"/>
      <c r="I518" s="7"/>
      <c r="J518" s="7"/>
      <c r="K518" s="7"/>
      <c r="L518" s="7"/>
      <c r="M518" s="7">
        <f t="shared" si="17"/>
        <v>5420.0511436997622</v>
      </c>
      <c r="N518" s="7"/>
      <c r="O518" s="7"/>
      <c r="P518" s="7"/>
      <c r="Q518" s="7"/>
      <c r="R518" s="7"/>
      <c r="S518" s="6"/>
      <c r="T518" s="6"/>
      <c r="U518" s="6">
        <v>5.9000000000000004E-2</v>
      </c>
      <c r="V518" s="6"/>
      <c r="W518" s="6"/>
      <c r="X518" s="6"/>
      <c r="Y518" s="6"/>
      <c r="Z518" s="6"/>
      <c r="AA518">
        <v>6.64</v>
      </c>
      <c r="AB518" s="2">
        <v>1035000000</v>
      </c>
      <c r="AC518" s="2">
        <v>2673000000</v>
      </c>
      <c r="AD518" t="s">
        <v>6</v>
      </c>
    </row>
    <row r="519" spans="1:30" x14ac:dyDescent="0.3">
      <c r="A519" s="1">
        <v>30011</v>
      </c>
      <c r="B519" s="6">
        <v>5.8099999999999999E-2</v>
      </c>
      <c r="C519" s="7"/>
      <c r="D519" s="7"/>
      <c r="E519" s="7">
        <f t="shared" si="16"/>
        <v>1.7436925059609947</v>
      </c>
      <c r="F519" s="7"/>
      <c r="G519" s="7"/>
      <c r="H519" s="7"/>
      <c r="I519" s="7"/>
      <c r="J519" s="7"/>
      <c r="K519" s="7"/>
      <c r="L519" s="7"/>
      <c r="M519" s="7">
        <f t="shared" si="17"/>
        <v>5734.9561151487187</v>
      </c>
      <c r="N519" s="7"/>
      <c r="O519" s="7"/>
      <c r="P519" s="7"/>
      <c r="Q519" s="7"/>
      <c r="R519" s="7"/>
      <c r="S519" s="6"/>
      <c r="T519" s="6"/>
      <c r="U519" s="6">
        <v>5.8099999999999999E-2</v>
      </c>
      <c r="V519" s="6"/>
      <c r="W519" s="6"/>
      <c r="X519" s="6"/>
      <c r="Y519" s="6"/>
      <c r="Z519" s="6"/>
      <c r="AA519">
        <v>5.71</v>
      </c>
      <c r="AB519" s="2">
        <v>1089000000</v>
      </c>
      <c r="AC519" s="2">
        <v>2611000000</v>
      </c>
      <c r="AD519" t="s">
        <v>6</v>
      </c>
    </row>
    <row r="520" spans="1:30" x14ac:dyDescent="0.3">
      <c r="A520" s="1">
        <v>30042</v>
      </c>
      <c r="B520" s="6">
        <v>5.3399999999999996E-2</v>
      </c>
      <c r="C520" s="7"/>
      <c r="D520" s="7"/>
      <c r="E520" s="7">
        <f t="shared" si="16"/>
        <v>1.6552995120191709</v>
      </c>
      <c r="F520" s="7"/>
      <c r="G520" s="7"/>
      <c r="H520" s="7"/>
      <c r="I520" s="7"/>
      <c r="J520" s="7"/>
      <c r="K520" s="7"/>
      <c r="L520" s="7"/>
      <c r="M520" s="7">
        <f t="shared" si="17"/>
        <v>6041.20277169766</v>
      </c>
      <c r="N520" s="7"/>
      <c r="O520" s="7"/>
      <c r="P520" s="7"/>
      <c r="Q520" s="7"/>
      <c r="R520" s="7"/>
      <c r="S520" s="6"/>
      <c r="T520" s="6"/>
      <c r="U520" s="6">
        <v>5.3399999999999996E-2</v>
      </c>
      <c r="V520" s="6"/>
      <c r="W520" s="6"/>
      <c r="X520" s="6"/>
      <c r="Y520" s="6"/>
      <c r="Z520" s="6"/>
      <c r="AA520">
        <v>5.89</v>
      </c>
      <c r="AB520" s="2">
        <v>1050000000</v>
      </c>
      <c r="AC520" s="2">
        <v>2817000000</v>
      </c>
      <c r="AD520" t="s">
        <v>6</v>
      </c>
    </row>
    <row r="521" spans="1:30" x14ac:dyDescent="0.3">
      <c r="A521" s="1">
        <v>30072</v>
      </c>
      <c r="B521" s="6">
        <v>6.0199999999999997E-2</v>
      </c>
      <c r="C521" s="7"/>
      <c r="D521" s="7"/>
      <c r="E521" s="7">
        <f t="shared" si="16"/>
        <v>1.5613087266734305</v>
      </c>
      <c r="F521" s="7"/>
      <c r="G521" s="7"/>
      <c r="H521" s="7"/>
      <c r="I521" s="7"/>
      <c r="J521" s="7"/>
      <c r="K521" s="7"/>
      <c r="L521" s="7"/>
      <c r="M521" s="7">
        <f t="shared" si="17"/>
        <v>6404.8831785538596</v>
      </c>
      <c r="N521" s="7"/>
      <c r="O521" s="7"/>
      <c r="P521" s="7"/>
      <c r="Q521" s="7"/>
      <c r="R521" s="7"/>
      <c r="S521" s="6"/>
      <c r="T521" s="6"/>
      <c r="U521" s="6">
        <v>6.0199999999999997E-2</v>
      </c>
      <c r="V521" s="6"/>
      <c r="W521" s="6"/>
      <c r="X521" s="6"/>
      <c r="Y521" s="6"/>
      <c r="Z521" s="6"/>
      <c r="AA521">
        <v>6.66</v>
      </c>
      <c r="AB521" s="2">
        <v>1121000000</v>
      </c>
      <c r="AC521" s="2">
        <v>2991000000</v>
      </c>
      <c r="AD521" t="s">
        <v>6</v>
      </c>
    </row>
    <row r="522" spans="1:30" x14ac:dyDescent="0.3">
      <c r="A522" s="1">
        <v>30103</v>
      </c>
      <c r="B522" s="6">
        <v>8.3699999999999997E-2</v>
      </c>
      <c r="C522" s="7"/>
      <c r="D522" s="7"/>
      <c r="E522" s="7">
        <f t="shared" si="16"/>
        <v>1.4407204269386644</v>
      </c>
      <c r="F522" s="7"/>
      <c r="G522" s="7"/>
      <c r="H522" s="7"/>
      <c r="I522" s="7"/>
      <c r="J522" s="7"/>
      <c r="K522" s="7"/>
      <c r="L522" s="7"/>
      <c r="M522" s="7">
        <f t="shared" si="17"/>
        <v>6940.9719005988172</v>
      </c>
      <c r="N522" s="7"/>
      <c r="O522" s="7"/>
      <c r="P522" s="7"/>
      <c r="Q522" s="7"/>
      <c r="R522" s="7"/>
      <c r="S522" s="6"/>
      <c r="T522" s="6"/>
      <c r="U522" s="6">
        <v>8.3699999999999997E-2</v>
      </c>
      <c r="V522" s="6"/>
      <c r="W522" s="6"/>
      <c r="X522" s="6"/>
      <c r="Y522" s="6"/>
      <c r="Z522" s="6"/>
      <c r="AA522">
        <v>7.1</v>
      </c>
      <c r="AB522" s="2">
        <v>1220000000</v>
      </c>
      <c r="AC522" s="2">
        <v>3211000000</v>
      </c>
      <c r="AD522" t="s">
        <v>6</v>
      </c>
    </row>
    <row r="523" spans="1:30" x14ac:dyDescent="0.3">
      <c r="A523" s="1">
        <v>30133</v>
      </c>
      <c r="B523" s="6">
        <v>6.7099999999999993E-2</v>
      </c>
      <c r="C523" s="7"/>
      <c r="D523" s="7"/>
      <c r="E523" s="7">
        <f t="shared" si="16"/>
        <v>1.3501269111973238</v>
      </c>
      <c r="F523" s="7"/>
      <c r="G523" s="7"/>
      <c r="H523" s="7"/>
      <c r="I523" s="7"/>
      <c r="J523" s="7"/>
      <c r="K523" s="7"/>
      <c r="L523" s="7"/>
      <c r="M523" s="7">
        <f t="shared" si="17"/>
        <v>7406.7111151289973</v>
      </c>
      <c r="N523" s="7"/>
      <c r="O523" s="7"/>
      <c r="P523" s="7"/>
      <c r="Q523" s="7"/>
      <c r="R523" s="7"/>
      <c r="S523" s="6"/>
      <c r="T523" s="6"/>
      <c r="U523" s="6">
        <v>6.7099999999999993E-2</v>
      </c>
      <c r="V523" s="6"/>
      <c r="W523" s="6"/>
      <c r="X523" s="6"/>
      <c r="Y523" s="6"/>
      <c r="Z523" s="6"/>
      <c r="AA523">
        <v>6.36</v>
      </c>
      <c r="AB523" s="2">
        <v>1298000000</v>
      </c>
      <c r="AC523" s="2">
        <v>3357000000</v>
      </c>
      <c r="AD523" t="s">
        <v>6</v>
      </c>
    </row>
    <row r="524" spans="1:30" x14ac:dyDescent="0.3">
      <c r="A524" s="1">
        <v>30164</v>
      </c>
      <c r="B524" s="6">
        <v>6.3E-2</v>
      </c>
      <c r="C524" s="7"/>
      <c r="D524" s="7"/>
      <c r="E524" s="7">
        <f t="shared" si="16"/>
        <v>1.2701099823116877</v>
      </c>
      <c r="F524" s="7"/>
      <c r="G524" s="7"/>
      <c r="H524" s="7"/>
      <c r="I524" s="7"/>
      <c r="J524" s="7"/>
      <c r="K524" s="7"/>
      <c r="L524" s="7"/>
      <c r="M524" s="7">
        <f t="shared" si="17"/>
        <v>7873.3339153821235</v>
      </c>
      <c r="N524" s="7"/>
      <c r="O524" s="7"/>
      <c r="P524" s="7"/>
      <c r="Q524" s="7"/>
      <c r="R524" s="7"/>
      <c r="S524" s="6"/>
      <c r="T524" s="6"/>
      <c r="U524" s="6">
        <v>6.3E-2</v>
      </c>
      <c r="V524" s="6"/>
      <c r="W524" s="6"/>
      <c r="X524" s="6"/>
      <c r="Y524" s="6"/>
      <c r="Z524" s="6"/>
      <c r="AA524">
        <v>5.97</v>
      </c>
      <c r="AB524" s="2">
        <v>1334000000</v>
      </c>
      <c r="AC524" s="2">
        <v>3378000000</v>
      </c>
      <c r="AD524" t="s">
        <v>6</v>
      </c>
    </row>
    <row r="525" spans="1:30" x14ac:dyDescent="0.3">
      <c r="A525" s="1">
        <v>30195</v>
      </c>
      <c r="B525" s="6">
        <v>3.6200000000000003E-2</v>
      </c>
      <c r="C525" s="7"/>
      <c r="D525" s="7"/>
      <c r="E525" s="7">
        <f t="shared" si="16"/>
        <v>1.2257382573940241</v>
      </c>
      <c r="F525" s="7"/>
      <c r="G525" s="7"/>
      <c r="H525" s="7"/>
      <c r="I525" s="7"/>
      <c r="J525" s="7"/>
      <c r="K525" s="7"/>
      <c r="L525" s="7"/>
      <c r="M525" s="7">
        <f t="shared" si="17"/>
        <v>8158.3486031189568</v>
      </c>
      <c r="N525" s="7"/>
      <c r="O525" s="7"/>
      <c r="P525" s="7"/>
      <c r="Q525" s="7"/>
      <c r="R525" s="7"/>
      <c r="S525" s="6"/>
      <c r="T525" s="6"/>
      <c r="U525" s="6">
        <v>3.6200000000000003E-2</v>
      </c>
      <c r="V525" s="6"/>
      <c r="W525" s="6"/>
      <c r="X525" s="6"/>
      <c r="Y525" s="6"/>
      <c r="Z525" s="6"/>
      <c r="AA525">
        <v>5.08</v>
      </c>
      <c r="AB525" s="2">
        <v>1356000000</v>
      </c>
      <c r="AC525" s="2">
        <v>3544000000</v>
      </c>
      <c r="AD525" t="s">
        <v>6</v>
      </c>
    </row>
    <row r="526" spans="1:30" x14ac:dyDescent="0.3">
      <c r="A526" s="1">
        <v>30225</v>
      </c>
      <c r="B526" s="6">
        <v>3.6499999999999998E-2</v>
      </c>
      <c r="C526" s="7"/>
      <c r="D526" s="7"/>
      <c r="E526" s="7">
        <f t="shared" si="16"/>
        <v>1.1825742956044611</v>
      </c>
      <c r="F526" s="7"/>
      <c r="G526" s="7"/>
      <c r="H526" s="7"/>
      <c r="I526" s="7"/>
      <c r="J526" s="7"/>
      <c r="K526" s="7"/>
      <c r="L526" s="7"/>
      <c r="M526" s="7">
        <f t="shared" si="17"/>
        <v>8456.1283271327993</v>
      </c>
      <c r="N526" s="7"/>
      <c r="O526" s="7"/>
      <c r="P526" s="7"/>
      <c r="Q526" s="7"/>
      <c r="R526" s="7"/>
      <c r="S526" s="6"/>
      <c r="T526" s="6"/>
      <c r="U526" s="6">
        <v>3.6499999999999998E-2</v>
      </c>
      <c r="V526" s="6"/>
      <c r="W526" s="6"/>
      <c r="X526" s="6"/>
      <c r="Y526" s="6"/>
      <c r="Z526" s="6"/>
      <c r="AA526">
        <v>4.4400000000000004</v>
      </c>
      <c r="AB526" s="2">
        <v>1461000000</v>
      </c>
      <c r="AC526" s="2">
        <v>3830000000</v>
      </c>
      <c r="AD526" t="s">
        <v>6</v>
      </c>
    </row>
    <row r="527" spans="1:30" x14ac:dyDescent="0.3">
      <c r="A527" s="1">
        <v>30256</v>
      </c>
      <c r="B527" s="6">
        <v>5.3699999999999998E-2</v>
      </c>
      <c r="C527" s="7"/>
      <c r="D527" s="7"/>
      <c r="E527" s="7">
        <f t="shared" si="16"/>
        <v>1.1223064397878533</v>
      </c>
      <c r="F527" s="7"/>
      <c r="G527" s="7"/>
      <c r="H527" s="7"/>
      <c r="I527" s="7"/>
      <c r="J527" s="7"/>
      <c r="K527" s="7"/>
      <c r="L527" s="7"/>
      <c r="M527" s="7">
        <f t="shared" si="17"/>
        <v>8910.2224182998307</v>
      </c>
      <c r="N527" s="7"/>
      <c r="O527" s="7"/>
      <c r="P527" s="7"/>
      <c r="Q527" s="7"/>
      <c r="R527" s="7"/>
      <c r="S527" s="6"/>
      <c r="T527" s="6"/>
      <c r="U527" s="6">
        <v>5.3699999999999998E-2</v>
      </c>
      <c r="V527" s="6"/>
      <c r="W527" s="6"/>
      <c r="X527" s="6"/>
      <c r="Y527" s="6"/>
      <c r="Z527" s="6"/>
      <c r="AA527">
        <v>5.29</v>
      </c>
      <c r="AB527" s="2">
        <v>1706000000</v>
      </c>
      <c r="AC527" s="2">
        <v>4149000000</v>
      </c>
      <c r="AD527" t="s">
        <v>6</v>
      </c>
    </row>
    <row r="528" spans="1:30" x14ac:dyDescent="0.3">
      <c r="A528" s="1">
        <v>30286</v>
      </c>
      <c r="B528" s="6">
        <v>7.5600000000000001E-2</v>
      </c>
      <c r="C528" s="7"/>
      <c r="D528" s="7"/>
      <c r="E528" s="7">
        <f t="shared" si="16"/>
        <v>1.0434236145294284</v>
      </c>
      <c r="F528" s="7"/>
      <c r="G528" s="7"/>
      <c r="H528" s="7"/>
      <c r="I528" s="7"/>
      <c r="J528" s="7"/>
      <c r="K528" s="7"/>
      <c r="L528" s="7"/>
      <c r="M528" s="7">
        <f t="shared" si="17"/>
        <v>9583.8352331232982</v>
      </c>
      <c r="N528" s="7"/>
      <c r="O528" s="7"/>
      <c r="P528" s="7"/>
      <c r="Q528" s="7"/>
      <c r="R528" s="7"/>
      <c r="S528" s="6"/>
      <c r="T528" s="6"/>
      <c r="U528" s="6">
        <v>7.5600000000000001E-2</v>
      </c>
      <c r="V528" s="6"/>
      <c r="W528" s="6"/>
      <c r="X528" s="6"/>
      <c r="Y528" s="6"/>
      <c r="Z528" s="6"/>
      <c r="AA528">
        <v>7.81</v>
      </c>
      <c r="AB528" s="2">
        <v>1944000000</v>
      </c>
      <c r="AC528" s="2">
        <v>4644000000</v>
      </c>
      <c r="AD528" t="s">
        <v>6</v>
      </c>
    </row>
    <row r="529" spans="1:30" x14ac:dyDescent="0.3">
      <c r="A529" s="1">
        <v>30317</v>
      </c>
      <c r="B529" s="6">
        <v>7.1900000000000006E-2</v>
      </c>
      <c r="C529" s="7"/>
      <c r="D529" s="7"/>
      <c r="E529" s="7">
        <f t="shared" si="16"/>
        <v>0.97343372938653649</v>
      </c>
      <c r="F529" s="7"/>
      <c r="G529" s="7"/>
      <c r="H529" s="7"/>
      <c r="I529" s="7"/>
      <c r="J529" s="7"/>
      <c r="K529" s="7"/>
      <c r="L529" s="7"/>
      <c r="M529" s="7">
        <f t="shared" si="17"/>
        <v>10272.912986384865</v>
      </c>
      <c r="N529" s="7"/>
      <c r="O529" s="7"/>
      <c r="P529" s="7"/>
      <c r="Q529" s="7"/>
      <c r="R529" s="7"/>
      <c r="S529" s="6"/>
      <c r="T529" s="6"/>
      <c r="U529" s="6">
        <v>7.1900000000000006E-2</v>
      </c>
      <c r="V529" s="6"/>
      <c r="W529" s="6"/>
      <c r="X529" s="6"/>
      <c r="Y529" s="6"/>
      <c r="Z529" s="6"/>
      <c r="AA529">
        <v>8.64</v>
      </c>
      <c r="AB529" s="2">
        <v>2059000000</v>
      </c>
      <c r="AC529" s="2">
        <v>4682000000</v>
      </c>
      <c r="AD529" t="s">
        <v>6</v>
      </c>
    </row>
    <row r="530" spans="1:30" x14ac:dyDescent="0.3">
      <c r="A530" s="1">
        <v>30348</v>
      </c>
      <c r="B530" s="6">
        <v>8.09E-2</v>
      </c>
      <c r="C530" s="7"/>
      <c r="D530" s="7"/>
      <c r="E530" s="7">
        <f t="shared" si="16"/>
        <v>0.90057704633780766</v>
      </c>
      <c r="F530" s="7"/>
      <c r="G530" s="7"/>
      <c r="H530" s="7"/>
      <c r="I530" s="7"/>
      <c r="J530" s="7"/>
      <c r="K530" s="7"/>
      <c r="L530" s="7"/>
      <c r="M530" s="7">
        <f t="shared" si="17"/>
        <v>11103.991646983401</v>
      </c>
      <c r="N530" s="7"/>
      <c r="O530" s="7"/>
      <c r="P530" s="7"/>
      <c r="Q530" s="7"/>
      <c r="R530" s="7"/>
      <c r="S530" s="6"/>
      <c r="T530" s="6"/>
      <c r="U530" s="6">
        <v>8.09E-2</v>
      </c>
      <c r="V530" s="6"/>
      <c r="W530" s="6"/>
      <c r="X530" s="6"/>
      <c r="Y530" s="6"/>
      <c r="Z530" s="6"/>
      <c r="AA530">
        <v>7.86</v>
      </c>
      <c r="AB530" s="2">
        <v>2163000000</v>
      </c>
      <c r="AC530" s="2">
        <v>4752000000</v>
      </c>
      <c r="AD530" t="s">
        <v>6</v>
      </c>
    </row>
    <row r="531" spans="1:30" x14ac:dyDescent="0.3">
      <c r="A531" s="1">
        <v>30376</v>
      </c>
      <c r="B531" s="6">
        <v>9.8800000000000013E-2</v>
      </c>
      <c r="C531" s="7"/>
      <c r="D531" s="7"/>
      <c r="E531" s="7">
        <f t="shared" si="16"/>
        <v>0.81960051541482315</v>
      </c>
      <c r="F531" s="7"/>
      <c r="G531" s="7"/>
      <c r="H531" s="7"/>
      <c r="I531" s="7"/>
      <c r="J531" s="7"/>
      <c r="K531" s="7"/>
      <c r="L531" s="7"/>
      <c r="M531" s="7">
        <f t="shared" si="17"/>
        <v>12201.066021705361</v>
      </c>
      <c r="N531" s="7"/>
      <c r="O531" s="7"/>
      <c r="P531" s="7"/>
      <c r="Q531" s="7"/>
      <c r="R531" s="7"/>
      <c r="S531" s="6"/>
      <c r="T531" s="6"/>
      <c r="U531" s="6">
        <v>9.8800000000000013E-2</v>
      </c>
      <c r="V531" s="6"/>
      <c r="W531" s="6"/>
      <c r="X531" s="6"/>
      <c r="Y531" s="6"/>
      <c r="Z531" s="6"/>
      <c r="AA531">
        <v>7.34</v>
      </c>
      <c r="AB531" s="2">
        <v>2072000000</v>
      </c>
      <c r="AC531" s="2">
        <v>4656000000</v>
      </c>
      <c r="AD531" t="s">
        <v>6</v>
      </c>
    </row>
    <row r="532" spans="1:30" x14ac:dyDescent="0.3">
      <c r="A532" s="1">
        <v>30407</v>
      </c>
      <c r="B532" s="6">
        <v>6.4000000000000001E-2</v>
      </c>
      <c r="C532" s="7"/>
      <c r="D532" s="7"/>
      <c r="E532" s="7">
        <f t="shared" si="16"/>
        <v>0.77030123629212688</v>
      </c>
      <c r="F532" s="7"/>
      <c r="G532" s="7"/>
      <c r="H532" s="7"/>
      <c r="I532" s="7"/>
      <c r="J532" s="7"/>
      <c r="K532" s="7"/>
      <c r="L532" s="7"/>
      <c r="M532" s="7">
        <f t="shared" si="17"/>
        <v>12981.934247094505</v>
      </c>
      <c r="N532" s="7"/>
      <c r="O532" s="7"/>
      <c r="P532" s="7"/>
      <c r="Q532" s="7"/>
      <c r="R532" s="7"/>
      <c r="S532" s="6"/>
      <c r="T532" s="6"/>
      <c r="U532" s="6">
        <v>6.4000000000000001E-2</v>
      </c>
      <c r="V532" s="6"/>
      <c r="W532" s="6"/>
      <c r="X532" s="6"/>
      <c r="Y532" s="6"/>
      <c r="Z532" s="6"/>
      <c r="AA532">
        <v>6.58</v>
      </c>
      <c r="AB532" s="2">
        <v>2174000000</v>
      </c>
      <c r="AC532" s="2">
        <v>5041000000</v>
      </c>
      <c r="AD532" t="s">
        <v>6</v>
      </c>
    </row>
    <row r="533" spans="1:30" x14ac:dyDescent="0.3">
      <c r="A533" s="1">
        <v>30437</v>
      </c>
      <c r="B533" s="6">
        <v>4.9699999999999994E-2</v>
      </c>
      <c r="C533" s="7"/>
      <c r="D533" s="7"/>
      <c r="E533" s="7">
        <f t="shared" si="16"/>
        <v>0.73382989072318472</v>
      </c>
      <c r="F533" s="7"/>
      <c r="G533" s="7"/>
      <c r="H533" s="7"/>
      <c r="I533" s="7"/>
      <c r="J533" s="7"/>
      <c r="K533" s="7"/>
      <c r="L533" s="7"/>
      <c r="M533" s="7">
        <f t="shared" si="17"/>
        <v>13627.136379175103</v>
      </c>
      <c r="N533" s="7"/>
      <c r="O533" s="7"/>
      <c r="P533" s="7"/>
      <c r="Q533" s="7"/>
      <c r="R533" s="7"/>
      <c r="S533" s="6"/>
      <c r="T533" s="6"/>
      <c r="U533" s="6">
        <v>4.9699999999999994E-2</v>
      </c>
      <c r="V533" s="6"/>
      <c r="W533" s="6"/>
      <c r="X533" s="6"/>
      <c r="Y533" s="6"/>
      <c r="Z533" s="6"/>
      <c r="AA533">
        <v>6.48</v>
      </c>
      <c r="AB533" s="2">
        <v>2292000000</v>
      </c>
      <c r="AC533" s="2">
        <v>5211000000</v>
      </c>
      <c r="AD533" t="s">
        <v>6</v>
      </c>
    </row>
    <row r="534" spans="1:30" x14ac:dyDescent="0.3">
      <c r="A534" s="1">
        <v>30468</v>
      </c>
      <c r="B534" s="6">
        <v>0.1177</v>
      </c>
      <c r="C534" s="7"/>
      <c r="D534" s="7"/>
      <c r="E534" s="7">
        <f t="shared" si="16"/>
        <v>0.65655353916362602</v>
      </c>
      <c r="F534" s="7"/>
      <c r="G534" s="7"/>
      <c r="H534" s="7"/>
      <c r="I534" s="7"/>
      <c r="J534" s="7"/>
      <c r="K534" s="7"/>
      <c r="L534" s="7"/>
      <c r="M534" s="7">
        <f t="shared" si="17"/>
        <v>15231.050331004011</v>
      </c>
      <c r="N534" s="7"/>
      <c r="O534" s="7"/>
      <c r="P534" s="7"/>
      <c r="Q534" s="7"/>
      <c r="R534" s="7"/>
      <c r="S534" s="6"/>
      <c r="T534" s="6"/>
      <c r="U534" s="6">
        <v>0.1177</v>
      </c>
      <c r="V534" s="6"/>
      <c r="W534" s="6"/>
      <c r="X534" s="6"/>
      <c r="Y534" s="6"/>
      <c r="Z534" s="6"/>
      <c r="AA534">
        <v>9.8800000000000008</v>
      </c>
      <c r="AB534" s="2">
        <v>2361000000</v>
      </c>
      <c r="AC534" s="2">
        <v>5841000000</v>
      </c>
      <c r="AD534" t="s">
        <v>6</v>
      </c>
    </row>
    <row r="535" spans="1:30" x14ac:dyDescent="0.3">
      <c r="A535" s="1">
        <v>30498</v>
      </c>
      <c r="B535" s="6">
        <v>0.12560000000000002</v>
      </c>
      <c r="C535" s="7"/>
      <c r="D535" s="7"/>
      <c r="E535" s="7">
        <f t="shared" si="16"/>
        <v>0.58329205682624918</v>
      </c>
      <c r="F535" s="7"/>
      <c r="G535" s="7"/>
      <c r="H535" s="7"/>
      <c r="I535" s="7"/>
      <c r="J535" s="7"/>
      <c r="K535" s="7"/>
      <c r="L535" s="7"/>
      <c r="M535" s="7">
        <f t="shared" si="17"/>
        <v>17144.070252578113</v>
      </c>
      <c r="N535" s="7"/>
      <c r="O535" s="7"/>
      <c r="P535" s="7"/>
      <c r="Q535" s="7"/>
      <c r="R535" s="7"/>
      <c r="S535" s="6"/>
      <c r="T535" s="6"/>
      <c r="U535" s="6">
        <v>0.12560000000000002</v>
      </c>
      <c r="V535" s="6"/>
      <c r="W535" s="6"/>
      <c r="X535" s="6"/>
      <c r="Y535" s="6"/>
      <c r="Z535" s="6"/>
      <c r="AA535">
        <v>10.08</v>
      </c>
      <c r="AB535" s="2">
        <v>2662000000</v>
      </c>
      <c r="AC535" s="2">
        <v>5935000000</v>
      </c>
      <c r="AD535" t="s">
        <v>6</v>
      </c>
    </row>
    <row r="536" spans="1:30" x14ac:dyDescent="0.3">
      <c r="A536" s="1">
        <v>30529</v>
      </c>
      <c r="B536" s="6">
        <v>7.3300000000000004E-2</v>
      </c>
      <c r="C536" s="7"/>
      <c r="D536" s="7"/>
      <c r="E536" s="7">
        <f t="shared" si="16"/>
        <v>0.54345668203321451</v>
      </c>
      <c r="F536" s="7"/>
      <c r="G536" s="7"/>
      <c r="H536" s="7"/>
      <c r="I536" s="7"/>
      <c r="J536" s="7"/>
      <c r="K536" s="7"/>
      <c r="L536" s="7"/>
      <c r="M536" s="7">
        <f t="shared" si="17"/>
        <v>18400.730602092088</v>
      </c>
      <c r="N536" s="7"/>
      <c r="O536" s="7"/>
      <c r="P536" s="7"/>
      <c r="Q536" s="7"/>
      <c r="R536" s="7"/>
      <c r="S536" s="6"/>
      <c r="T536" s="6"/>
      <c r="U536" s="6">
        <v>7.3300000000000004E-2</v>
      </c>
      <c r="V536" s="6"/>
      <c r="W536" s="6"/>
      <c r="X536" s="6"/>
      <c r="Y536" s="6"/>
      <c r="Z536" s="6"/>
      <c r="AA536">
        <v>9.11</v>
      </c>
      <c r="AB536" s="2">
        <v>2350000000</v>
      </c>
      <c r="AC536" s="2">
        <v>6172000000</v>
      </c>
      <c r="AD536" t="s">
        <v>6</v>
      </c>
    </row>
    <row r="537" spans="1:30" x14ac:dyDescent="0.3">
      <c r="A537" s="1">
        <v>30560</v>
      </c>
      <c r="B537" s="6">
        <v>0.1143</v>
      </c>
      <c r="C537" s="7"/>
      <c r="D537" s="7"/>
      <c r="E537" s="7">
        <f t="shared" si="16"/>
        <v>0.48771128244926371</v>
      </c>
      <c r="F537" s="7"/>
      <c r="G537" s="7"/>
      <c r="H537" s="7"/>
      <c r="I537" s="7"/>
      <c r="J537" s="7"/>
      <c r="K537" s="7"/>
      <c r="L537" s="7"/>
      <c r="M537" s="7">
        <f t="shared" si="17"/>
        <v>20503.934109911213</v>
      </c>
      <c r="N537" s="7"/>
      <c r="O537" s="7"/>
      <c r="P537" s="7"/>
      <c r="Q537" s="7"/>
      <c r="R537" s="7"/>
      <c r="S537" s="6"/>
      <c r="T537" s="6"/>
      <c r="U537" s="6">
        <v>0.1143</v>
      </c>
      <c r="V537" s="6"/>
      <c r="W537" s="6"/>
      <c r="X537" s="6"/>
      <c r="Y537" s="6"/>
      <c r="Z537" s="6"/>
      <c r="AA537">
        <v>10.3</v>
      </c>
      <c r="AB537" s="2">
        <v>2669000000</v>
      </c>
      <c r="AC537" s="2">
        <v>6761000000</v>
      </c>
      <c r="AD537" t="s">
        <v>6</v>
      </c>
    </row>
    <row r="538" spans="1:30" x14ac:dyDescent="0.3">
      <c r="A538" s="1">
        <v>30590</v>
      </c>
      <c r="B538" s="6">
        <v>9.5799999999999996E-2</v>
      </c>
      <c r="C538" s="7"/>
      <c r="D538" s="7"/>
      <c r="E538" s="7">
        <f t="shared" si="16"/>
        <v>0.44507326377921491</v>
      </c>
      <c r="F538" s="7"/>
      <c r="G538" s="7"/>
      <c r="H538" s="7"/>
      <c r="I538" s="7"/>
      <c r="J538" s="7"/>
      <c r="K538" s="7"/>
      <c r="L538" s="7"/>
      <c r="M538" s="7">
        <f t="shared" si="17"/>
        <v>22468.210997640708</v>
      </c>
      <c r="N538" s="7"/>
      <c r="O538" s="7"/>
      <c r="P538" s="7"/>
      <c r="Q538" s="7"/>
      <c r="R538" s="7"/>
      <c r="S538" s="6"/>
      <c r="T538" s="6"/>
      <c r="U538" s="6">
        <v>9.5799999999999996E-2</v>
      </c>
      <c r="V538" s="6"/>
      <c r="W538" s="6"/>
      <c r="X538" s="6"/>
      <c r="Y538" s="6"/>
      <c r="Z538" s="6"/>
      <c r="AA538">
        <v>8.8699999999999992</v>
      </c>
      <c r="AB538" s="2">
        <v>2821000000</v>
      </c>
      <c r="AC538" s="2">
        <v>7383000000</v>
      </c>
      <c r="AD538" t="s">
        <v>6</v>
      </c>
    </row>
    <row r="539" spans="1:30" x14ac:dyDescent="0.3">
      <c r="A539" s="1">
        <v>30621</v>
      </c>
      <c r="B539" s="6">
        <v>4.41E-2</v>
      </c>
      <c r="C539" s="7"/>
      <c r="D539" s="7"/>
      <c r="E539" s="7">
        <f t="shared" si="16"/>
        <v>0.42627455586554436</v>
      </c>
      <c r="F539" s="7"/>
      <c r="G539" s="7"/>
      <c r="H539" s="7"/>
      <c r="I539" s="7"/>
      <c r="J539" s="7"/>
      <c r="K539" s="7"/>
      <c r="L539" s="7"/>
      <c r="M539" s="7">
        <f t="shared" si="17"/>
        <v>23459.059102636664</v>
      </c>
      <c r="N539" s="7"/>
      <c r="O539" s="7"/>
      <c r="P539" s="7"/>
      <c r="Q539" s="7"/>
      <c r="R539" s="7"/>
      <c r="S539" s="6"/>
      <c r="T539" s="6"/>
      <c r="U539" s="6">
        <v>4.41E-2</v>
      </c>
      <c r="V539" s="6"/>
      <c r="W539" s="6"/>
      <c r="X539" s="6"/>
      <c r="Y539" s="6"/>
      <c r="Z539" s="6"/>
      <c r="AA539">
        <v>7.38</v>
      </c>
      <c r="AB539" s="2">
        <v>3189000000</v>
      </c>
      <c r="AC539" s="2">
        <v>7882000000</v>
      </c>
      <c r="AD539" t="s">
        <v>6</v>
      </c>
    </row>
    <row r="540" spans="1:30" x14ac:dyDescent="0.3">
      <c r="A540" s="1">
        <v>30651</v>
      </c>
      <c r="B540" s="6">
        <v>7.8899999999999998E-2</v>
      </c>
      <c r="C540" s="7"/>
      <c r="D540" s="7"/>
      <c r="E540" s="7">
        <f t="shared" si="16"/>
        <v>0.39510108060575072</v>
      </c>
      <c r="F540" s="7"/>
      <c r="G540" s="7"/>
      <c r="H540" s="7"/>
      <c r="I540" s="7"/>
      <c r="J540" s="7"/>
      <c r="K540" s="7"/>
      <c r="L540" s="7"/>
      <c r="M540" s="7">
        <f t="shared" si="17"/>
        <v>25309.978865834695</v>
      </c>
      <c r="N540" s="7"/>
      <c r="O540" s="7"/>
      <c r="P540" s="7"/>
      <c r="Q540" s="7"/>
      <c r="R540" s="7"/>
      <c r="S540" s="6"/>
      <c r="T540" s="6"/>
      <c r="U540" s="6">
        <v>7.8899999999999998E-2</v>
      </c>
      <c r="V540" s="6"/>
      <c r="W540" s="6"/>
      <c r="X540" s="6"/>
      <c r="Y540" s="6"/>
      <c r="Z540" s="6"/>
      <c r="AA540">
        <v>8.68</v>
      </c>
      <c r="AB540" s="2">
        <v>3495000000</v>
      </c>
      <c r="AC540" s="2">
        <v>9177000000</v>
      </c>
      <c r="AD540" t="s">
        <v>6</v>
      </c>
    </row>
    <row r="541" spans="1:30" x14ac:dyDescent="0.3">
      <c r="A541" s="1">
        <v>30682</v>
      </c>
      <c r="B541" s="6">
        <v>8.9800000000000005E-2</v>
      </c>
      <c r="C541" s="7"/>
      <c r="D541" s="7"/>
      <c r="E541" s="7">
        <f t="shared" si="16"/>
        <v>0.36254457754243952</v>
      </c>
      <c r="F541" s="7"/>
      <c r="G541" s="7"/>
      <c r="H541" s="7"/>
      <c r="I541" s="7"/>
      <c r="J541" s="7"/>
      <c r="K541" s="7"/>
      <c r="L541" s="7"/>
      <c r="M541" s="7">
        <f t="shared" si="17"/>
        <v>27582.814967986655</v>
      </c>
      <c r="N541" s="7"/>
      <c r="O541" s="7"/>
      <c r="P541" s="7"/>
      <c r="Q541" s="7"/>
      <c r="R541" s="7"/>
      <c r="S541" s="6"/>
      <c r="T541" s="6"/>
      <c r="U541" s="6">
        <v>8.9800000000000005E-2</v>
      </c>
      <c r="V541" s="6"/>
      <c r="W541" s="6"/>
      <c r="X541" s="6"/>
      <c r="Y541" s="6"/>
      <c r="Z541" s="6"/>
      <c r="AA541">
        <v>9.67</v>
      </c>
      <c r="AB541" s="2">
        <v>3784000000</v>
      </c>
      <c r="AC541" s="2">
        <v>9125000000</v>
      </c>
      <c r="AD541" t="s">
        <v>6</v>
      </c>
    </row>
    <row r="542" spans="1:30" x14ac:dyDescent="0.3">
      <c r="A542" s="1">
        <v>30713</v>
      </c>
      <c r="B542" s="6">
        <v>0.1016</v>
      </c>
      <c r="C542" s="7"/>
      <c r="D542" s="7"/>
      <c r="E542" s="7">
        <f t="shared" si="16"/>
        <v>0.32910727808863438</v>
      </c>
      <c r="F542" s="7"/>
      <c r="G542" s="7"/>
      <c r="H542" s="7"/>
      <c r="I542" s="7"/>
      <c r="J542" s="7"/>
      <c r="K542" s="7"/>
      <c r="L542" s="7"/>
      <c r="M542" s="7">
        <f t="shared" si="17"/>
        <v>30385.228968734096</v>
      </c>
      <c r="N542" s="7"/>
      <c r="O542" s="7"/>
      <c r="P542" s="7"/>
      <c r="Q542" s="7"/>
      <c r="R542" s="7"/>
      <c r="S542" s="6"/>
      <c r="T542" s="6"/>
      <c r="U542" s="6">
        <v>0.1016</v>
      </c>
      <c r="V542" s="6"/>
      <c r="W542" s="6"/>
      <c r="X542" s="6"/>
      <c r="Y542" s="6"/>
      <c r="Z542" s="6"/>
      <c r="AA542">
        <v>9.5</v>
      </c>
      <c r="AB542" s="2">
        <v>3744000000</v>
      </c>
      <c r="AC542" s="2">
        <v>9261000000</v>
      </c>
      <c r="AD542" t="s">
        <v>6</v>
      </c>
    </row>
    <row r="543" spans="1:30" x14ac:dyDescent="0.3">
      <c r="A543" s="1">
        <v>30742</v>
      </c>
      <c r="B543" s="6">
        <v>8.9099999999999999E-2</v>
      </c>
      <c r="C543" s="7"/>
      <c r="D543" s="7"/>
      <c r="E543" s="7">
        <f t="shared" si="16"/>
        <v>0.30218279137694826</v>
      </c>
      <c r="F543" s="7"/>
      <c r="G543" s="7"/>
      <c r="H543" s="7"/>
      <c r="I543" s="7"/>
      <c r="J543" s="7"/>
      <c r="K543" s="7"/>
      <c r="L543" s="7"/>
      <c r="M543" s="7">
        <f t="shared" si="17"/>
        <v>33092.552869848303</v>
      </c>
      <c r="N543" s="7"/>
      <c r="O543" s="7"/>
      <c r="P543" s="7"/>
      <c r="Q543" s="7"/>
      <c r="R543" s="7"/>
      <c r="S543" s="6"/>
      <c r="T543" s="6"/>
      <c r="U543" s="6">
        <v>8.9099999999999999E-2</v>
      </c>
      <c r="V543" s="6"/>
      <c r="W543" s="6"/>
      <c r="X543" s="6"/>
      <c r="Y543" s="6"/>
      <c r="Z543" s="6"/>
      <c r="AA543">
        <v>8.94</v>
      </c>
      <c r="AB543" s="2">
        <v>3539000000</v>
      </c>
      <c r="AC543" s="2">
        <v>10052000000</v>
      </c>
      <c r="AD543" t="s">
        <v>6</v>
      </c>
    </row>
    <row r="544" spans="1:30" x14ac:dyDescent="0.3">
      <c r="A544" s="1">
        <v>30773</v>
      </c>
      <c r="B544" s="6">
        <v>7.9299999999999995E-2</v>
      </c>
      <c r="C544" s="7"/>
      <c r="D544" s="7"/>
      <c r="E544" s="7">
        <f t="shared" si="16"/>
        <v>0.27998034964972507</v>
      </c>
      <c r="F544" s="7"/>
      <c r="G544" s="7"/>
      <c r="H544" s="7"/>
      <c r="I544" s="7"/>
      <c r="J544" s="7"/>
      <c r="K544" s="7"/>
      <c r="L544" s="7"/>
      <c r="M544" s="7">
        <f t="shared" si="17"/>
        <v>35716.792312427271</v>
      </c>
      <c r="N544" s="7"/>
      <c r="O544" s="7"/>
      <c r="P544" s="7"/>
      <c r="Q544" s="7"/>
      <c r="R544" s="7"/>
      <c r="S544" s="6"/>
      <c r="T544" s="6"/>
      <c r="U544" s="6">
        <v>7.9299999999999995E-2</v>
      </c>
      <c r="V544" s="6"/>
      <c r="W544" s="6"/>
      <c r="X544" s="6"/>
      <c r="Y544" s="6"/>
      <c r="Z544" s="6"/>
      <c r="AA544">
        <v>9.5399999999999991</v>
      </c>
      <c r="AB544" s="2">
        <v>4179000000</v>
      </c>
      <c r="AC544" s="2">
        <v>11514000000</v>
      </c>
      <c r="AD544" t="s">
        <v>6</v>
      </c>
    </row>
    <row r="545" spans="1:30" x14ac:dyDescent="0.3">
      <c r="A545" s="1">
        <v>30803</v>
      </c>
      <c r="B545" s="6">
        <v>6.6900000000000001E-2</v>
      </c>
      <c r="C545" s="7"/>
      <c r="D545" s="7"/>
      <c r="E545" s="7">
        <f t="shared" si="16"/>
        <v>0.262424172508881</v>
      </c>
      <c r="F545" s="7"/>
      <c r="G545" s="7"/>
      <c r="H545" s="7"/>
      <c r="I545" s="7"/>
      <c r="J545" s="7"/>
      <c r="K545" s="7"/>
      <c r="L545" s="7"/>
      <c r="M545" s="7">
        <f t="shared" si="17"/>
        <v>38106.245718128652</v>
      </c>
      <c r="N545" s="7"/>
      <c r="O545" s="7"/>
      <c r="P545" s="7"/>
      <c r="Q545" s="7"/>
      <c r="R545" s="7"/>
      <c r="S545" s="6"/>
      <c r="T545" s="6"/>
      <c r="U545" s="6">
        <v>6.6900000000000001E-2</v>
      </c>
      <c r="V545" s="6"/>
      <c r="W545" s="6"/>
      <c r="X545" s="6"/>
      <c r="Y545" s="6"/>
      <c r="Z545" s="6"/>
      <c r="AA545">
        <v>9.0500000000000007</v>
      </c>
      <c r="AB545" s="2">
        <v>4435000000</v>
      </c>
      <c r="AC545" s="2">
        <v>12126000000</v>
      </c>
      <c r="AD545" t="s">
        <v>6</v>
      </c>
    </row>
    <row r="546" spans="1:30" x14ac:dyDescent="0.3">
      <c r="A546" s="1">
        <v>30834</v>
      </c>
      <c r="B546" s="6">
        <v>0.11689999999999999</v>
      </c>
      <c r="C546" s="7"/>
      <c r="D546" s="7"/>
      <c r="E546" s="7">
        <f t="shared" si="16"/>
        <v>0.23495762602639536</v>
      </c>
      <c r="F546" s="7"/>
      <c r="G546" s="7"/>
      <c r="H546" s="7"/>
      <c r="I546" s="7"/>
      <c r="J546" s="7"/>
      <c r="K546" s="7"/>
      <c r="L546" s="7"/>
      <c r="M546" s="7">
        <f t="shared" si="17"/>
        <v>42560.865842577892</v>
      </c>
      <c r="N546" s="7"/>
      <c r="O546" s="7"/>
      <c r="P546" s="7"/>
      <c r="Q546" s="7"/>
      <c r="R546" s="7"/>
      <c r="S546" s="6"/>
      <c r="T546" s="6"/>
      <c r="U546" s="6">
        <v>0.11689999999999999</v>
      </c>
      <c r="V546" s="6"/>
      <c r="W546" s="6"/>
      <c r="X546" s="6"/>
      <c r="Y546" s="6"/>
      <c r="Z546" s="6"/>
      <c r="AA546">
        <v>10.08</v>
      </c>
      <c r="AB546" s="2">
        <v>5782000000</v>
      </c>
      <c r="AC546" s="2">
        <v>12945000000</v>
      </c>
      <c r="AD546" t="s">
        <v>6</v>
      </c>
    </row>
    <row r="547" spans="1:30" x14ac:dyDescent="0.3">
      <c r="A547" s="1">
        <v>30864</v>
      </c>
      <c r="B547" s="6">
        <v>7.9199999999999993E-2</v>
      </c>
      <c r="C547" s="7"/>
      <c r="D547" s="7"/>
      <c r="E547" s="7">
        <f t="shared" si="16"/>
        <v>0.21771462752631149</v>
      </c>
      <c r="F547" s="7"/>
      <c r="G547" s="7"/>
      <c r="H547" s="7"/>
      <c r="I547" s="7"/>
      <c r="J547" s="7"/>
      <c r="K547" s="7"/>
      <c r="L547" s="7"/>
      <c r="M547" s="7">
        <f t="shared" si="17"/>
        <v>45931.686417310062</v>
      </c>
      <c r="N547" s="7"/>
      <c r="O547" s="7"/>
      <c r="P547" s="7"/>
      <c r="Q547" s="7"/>
      <c r="R547" s="7"/>
      <c r="S547" s="6"/>
      <c r="T547" s="6"/>
      <c r="U547" s="6">
        <v>7.9199999999999993E-2</v>
      </c>
      <c r="V547" s="6"/>
      <c r="W547" s="6"/>
      <c r="X547" s="6"/>
      <c r="Y547" s="6"/>
      <c r="Z547" s="6"/>
      <c r="AA547">
        <v>9.7200000000000006</v>
      </c>
      <c r="AB547" s="2">
        <v>6391000000</v>
      </c>
      <c r="AC547" s="2">
        <v>14168000000</v>
      </c>
      <c r="AD547" t="s">
        <v>6</v>
      </c>
    </row>
    <row r="548" spans="1:30" x14ac:dyDescent="0.3">
      <c r="A548" s="1">
        <v>30895</v>
      </c>
      <c r="B548" s="6">
        <v>8.0600000000000005E-2</v>
      </c>
      <c r="C548" s="7"/>
      <c r="D548" s="7"/>
      <c r="E548" s="7">
        <f t="shared" si="16"/>
        <v>0.20147568714261657</v>
      </c>
      <c r="F548" s="7"/>
      <c r="G548" s="7"/>
      <c r="H548" s="7"/>
      <c r="I548" s="7"/>
      <c r="J548" s="7"/>
      <c r="K548" s="7"/>
      <c r="L548" s="7"/>
      <c r="M548" s="7">
        <f t="shared" si="17"/>
        <v>49633.780342545251</v>
      </c>
      <c r="N548" s="7"/>
      <c r="O548" s="7"/>
      <c r="P548" s="7"/>
      <c r="Q548" s="7"/>
      <c r="R548" s="7"/>
      <c r="S548" s="6"/>
      <c r="T548" s="6"/>
      <c r="U548" s="6">
        <v>8.0600000000000005E-2</v>
      </c>
      <c r="V548" s="6"/>
      <c r="W548" s="6"/>
      <c r="X548" s="6"/>
      <c r="Y548" s="6"/>
      <c r="Z548" s="6"/>
      <c r="AA548">
        <v>9.35</v>
      </c>
      <c r="AB548" s="2">
        <v>7015000000</v>
      </c>
      <c r="AC548" s="2">
        <v>15324000000</v>
      </c>
      <c r="AD548" t="s">
        <v>6</v>
      </c>
    </row>
    <row r="549" spans="1:30" x14ac:dyDescent="0.3">
      <c r="A549" s="1">
        <v>30926</v>
      </c>
      <c r="B549" s="6">
        <v>9.1999999999999998E-2</v>
      </c>
      <c r="C549" s="7"/>
      <c r="D549" s="7"/>
      <c r="E549" s="7">
        <f t="shared" si="16"/>
        <v>0.1845015450023961</v>
      </c>
      <c r="F549" s="7"/>
      <c r="G549" s="7"/>
      <c r="H549" s="7"/>
      <c r="I549" s="7"/>
      <c r="J549" s="7"/>
      <c r="K549" s="7"/>
      <c r="L549" s="7"/>
      <c r="M549" s="7">
        <f t="shared" si="17"/>
        <v>54200.088134059421</v>
      </c>
      <c r="N549" s="7"/>
      <c r="O549" s="7"/>
      <c r="P549" s="7"/>
      <c r="Q549" s="7"/>
      <c r="R549" s="7"/>
      <c r="S549" s="6"/>
      <c r="T549" s="6"/>
      <c r="U549" s="6">
        <v>9.1999999999999998E-2</v>
      </c>
      <c r="V549" s="6"/>
      <c r="W549" s="6"/>
      <c r="X549" s="6"/>
      <c r="Y549" s="6"/>
      <c r="Z549" s="6"/>
      <c r="AA549">
        <v>11.75</v>
      </c>
      <c r="AB549" s="2">
        <v>7743000000</v>
      </c>
      <c r="AC549" s="2">
        <v>17402000000</v>
      </c>
      <c r="AD549" t="s">
        <v>6</v>
      </c>
    </row>
    <row r="550" spans="1:30" x14ac:dyDescent="0.3">
      <c r="A550" s="1">
        <v>30956</v>
      </c>
      <c r="B550" s="6">
        <v>9.4800000000000009E-2</v>
      </c>
      <c r="C550" s="7"/>
      <c r="D550" s="7"/>
      <c r="E550" s="7">
        <f t="shared" si="16"/>
        <v>0.1685253425305043</v>
      </c>
      <c r="F550" s="7"/>
      <c r="G550" s="7"/>
      <c r="H550" s="7"/>
      <c r="I550" s="7"/>
      <c r="J550" s="7"/>
      <c r="K550" s="7"/>
      <c r="L550" s="7"/>
      <c r="M550" s="7">
        <f t="shared" si="17"/>
        <v>59338.256489168256</v>
      </c>
      <c r="N550" s="7"/>
      <c r="O550" s="7"/>
      <c r="P550" s="7"/>
      <c r="Q550" s="7"/>
      <c r="R550" s="7"/>
      <c r="S550" s="6"/>
      <c r="T550" s="6"/>
      <c r="U550" s="6">
        <v>9.4800000000000009E-2</v>
      </c>
      <c r="V550" s="6"/>
      <c r="W550" s="6"/>
      <c r="X550" s="6"/>
      <c r="Y550" s="6"/>
      <c r="Z550" s="6"/>
      <c r="AA550">
        <v>10.44</v>
      </c>
      <c r="AB550" s="2">
        <v>8229000000</v>
      </c>
      <c r="AC550" s="2">
        <v>18188000000</v>
      </c>
      <c r="AD550" t="s">
        <v>6</v>
      </c>
    </row>
    <row r="551" spans="1:30" x14ac:dyDescent="0.3">
      <c r="A551" s="1">
        <v>30987</v>
      </c>
      <c r="B551" s="6">
        <v>9.6000000000000002E-2</v>
      </c>
      <c r="C551" s="7"/>
      <c r="D551" s="7"/>
      <c r="E551" s="7">
        <f t="shared" si="16"/>
        <v>0.15376399865921925</v>
      </c>
      <c r="F551" s="7"/>
      <c r="G551" s="7"/>
      <c r="H551" s="7"/>
      <c r="I551" s="7"/>
      <c r="J551" s="7"/>
      <c r="K551" s="7"/>
      <c r="L551" s="7"/>
      <c r="M551" s="7">
        <f t="shared" si="17"/>
        <v>65034.729112128414</v>
      </c>
      <c r="N551" s="7"/>
      <c r="O551" s="7"/>
      <c r="P551" s="7"/>
      <c r="Q551" s="7"/>
      <c r="R551" s="7"/>
      <c r="S551" s="6"/>
      <c r="T551" s="6"/>
      <c r="U551" s="6">
        <v>9.6000000000000002E-2</v>
      </c>
      <c r="V551" s="6"/>
      <c r="W551" s="6"/>
      <c r="X551" s="6"/>
      <c r="Y551" s="6"/>
      <c r="Z551" s="6"/>
      <c r="AA551">
        <v>10.53</v>
      </c>
      <c r="AB551" s="2">
        <v>9427000000</v>
      </c>
      <c r="AC551" s="2">
        <v>21229000000</v>
      </c>
      <c r="AD551" t="s">
        <v>6</v>
      </c>
    </row>
    <row r="552" spans="1:30" x14ac:dyDescent="0.3">
      <c r="A552" s="1">
        <v>31017</v>
      </c>
      <c r="B552" s="6">
        <v>8.4100000000000008E-2</v>
      </c>
      <c r="C552" s="7"/>
      <c r="D552" s="7"/>
      <c r="E552" s="7">
        <f t="shared" si="16"/>
        <v>0.14183562278315581</v>
      </c>
      <c r="F552" s="7"/>
      <c r="G552" s="7"/>
      <c r="H552" s="7"/>
      <c r="I552" s="7"/>
      <c r="J552" s="7"/>
      <c r="K552" s="7"/>
      <c r="L552" s="7"/>
      <c r="M552" s="7">
        <f t="shared" si="17"/>
        <v>70504.149830458424</v>
      </c>
      <c r="N552" s="7"/>
      <c r="O552" s="7"/>
      <c r="P552" s="7"/>
      <c r="Q552" s="7"/>
      <c r="R552" s="7"/>
      <c r="S552" s="6"/>
      <c r="T552" s="6"/>
      <c r="U552" s="6">
        <v>8.4100000000000008E-2</v>
      </c>
      <c r="V552" s="6"/>
      <c r="W552" s="6"/>
      <c r="X552" s="6"/>
      <c r="Y552" s="6"/>
      <c r="Z552" s="6"/>
      <c r="AA552">
        <v>11.98</v>
      </c>
      <c r="AB552" s="2">
        <v>12725000000</v>
      </c>
      <c r="AC552" s="2">
        <v>27698000000</v>
      </c>
      <c r="AD552" t="s">
        <v>6</v>
      </c>
    </row>
    <row r="553" spans="1:30" x14ac:dyDescent="0.3">
      <c r="A553" s="1">
        <v>31048</v>
      </c>
      <c r="B553" s="6">
        <v>0.1118</v>
      </c>
      <c r="C553" s="7"/>
      <c r="D553" s="7"/>
      <c r="E553" s="7">
        <f t="shared" si="16"/>
        <v>0.12757296526637507</v>
      </c>
      <c r="F553" s="7"/>
      <c r="G553" s="7"/>
      <c r="H553" s="7"/>
      <c r="I553" s="7"/>
      <c r="J553" s="7"/>
      <c r="K553" s="7"/>
      <c r="L553" s="7"/>
      <c r="M553" s="7">
        <f t="shared" si="17"/>
        <v>78386.513781503672</v>
      </c>
      <c r="N553" s="7"/>
      <c r="O553" s="7"/>
      <c r="P553" s="7"/>
      <c r="Q553" s="7"/>
      <c r="R553" s="7"/>
      <c r="S553" s="6"/>
      <c r="T553" s="6"/>
      <c r="U553" s="6">
        <v>0.1118</v>
      </c>
      <c r="V553" s="6"/>
      <c r="W553" s="6"/>
      <c r="X553" s="6"/>
      <c r="Y553" s="6"/>
      <c r="Z553" s="6"/>
      <c r="AA553">
        <v>11.76</v>
      </c>
      <c r="AB553" s="2">
        <v>13269000000</v>
      </c>
      <c r="AC553" s="2">
        <v>24940000000</v>
      </c>
      <c r="AD553" t="s">
        <v>6</v>
      </c>
    </row>
    <row r="554" spans="1:30" x14ac:dyDescent="0.3">
      <c r="A554" s="1">
        <v>31079</v>
      </c>
      <c r="B554" s="6">
        <v>9.69E-2</v>
      </c>
      <c r="C554" s="7"/>
      <c r="D554" s="7"/>
      <c r="E554" s="7">
        <f t="shared" si="16"/>
        <v>0.11630318649500876</v>
      </c>
      <c r="F554" s="7"/>
      <c r="G554" s="7"/>
      <c r="H554" s="7"/>
      <c r="I554" s="7"/>
      <c r="J554" s="7"/>
      <c r="K554" s="7"/>
      <c r="L554" s="7"/>
      <c r="M554" s="7">
        <f t="shared" si="17"/>
        <v>85982.166966931371</v>
      </c>
      <c r="N554" s="7"/>
      <c r="O554" s="7"/>
      <c r="P554" s="7"/>
      <c r="Q554" s="7"/>
      <c r="R554" s="7"/>
      <c r="S554" s="6"/>
      <c r="T554" s="6"/>
      <c r="U554" s="6">
        <v>9.69E-2</v>
      </c>
      <c r="V554" s="6"/>
      <c r="W554" s="6"/>
      <c r="X554" s="6"/>
      <c r="Y554" s="6"/>
      <c r="Z554" s="6"/>
      <c r="AA554">
        <v>10.87</v>
      </c>
      <c r="AB554" s="2">
        <v>15069000000</v>
      </c>
      <c r="AC554" s="2">
        <v>28129000000</v>
      </c>
      <c r="AD554" t="s">
        <v>6</v>
      </c>
    </row>
    <row r="555" spans="1:30" x14ac:dyDescent="0.3">
      <c r="A555" s="1">
        <v>31107</v>
      </c>
      <c r="B555" s="6">
        <v>0.1079</v>
      </c>
      <c r="C555" s="7"/>
      <c r="D555" s="7"/>
      <c r="E555" s="7">
        <f t="shared" si="16"/>
        <v>0.1049762492057124</v>
      </c>
      <c r="F555" s="7"/>
      <c r="G555" s="7"/>
      <c r="H555" s="7"/>
      <c r="I555" s="7"/>
      <c r="J555" s="7"/>
      <c r="K555" s="7"/>
      <c r="L555" s="7"/>
      <c r="M555" s="7">
        <f t="shared" si="17"/>
        <v>95259.642782663257</v>
      </c>
      <c r="N555" s="7"/>
      <c r="O555" s="7"/>
      <c r="P555" s="7"/>
      <c r="Q555" s="7"/>
      <c r="R555" s="7"/>
      <c r="S555" s="6"/>
      <c r="T555" s="6"/>
      <c r="U555" s="6">
        <v>0.1079</v>
      </c>
      <c r="V555" s="6"/>
      <c r="W555" s="6"/>
      <c r="X555" s="6"/>
      <c r="Y555" s="6"/>
      <c r="Z555" s="6"/>
      <c r="AA555">
        <v>10.16</v>
      </c>
      <c r="AB555" s="2">
        <v>14427000000</v>
      </c>
      <c r="AC555" s="2">
        <v>30994000000</v>
      </c>
      <c r="AD555" t="s">
        <v>6</v>
      </c>
    </row>
    <row r="556" spans="1:30" x14ac:dyDescent="0.3">
      <c r="A556" s="1">
        <v>31138</v>
      </c>
      <c r="B556" s="6">
        <v>8.3299999999999999E-2</v>
      </c>
      <c r="C556" s="7"/>
      <c r="D556" s="7"/>
      <c r="E556" s="7">
        <f t="shared" si="16"/>
        <v>9.6904134778650786E-2</v>
      </c>
      <c r="F556" s="7"/>
      <c r="G556" s="7"/>
      <c r="H556" s="7"/>
      <c r="I556" s="7"/>
      <c r="J556" s="7"/>
      <c r="K556" s="7"/>
      <c r="L556" s="7"/>
      <c r="M556" s="7">
        <f t="shared" si="17"/>
        <v>103194.7710264591</v>
      </c>
      <c r="N556" s="7"/>
      <c r="O556" s="7"/>
      <c r="P556" s="7"/>
      <c r="Q556" s="7"/>
      <c r="R556" s="7"/>
      <c r="S556" s="6"/>
      <c r="T556" s="6"/>
      <c r="U556" s="6">
        <v>8.3299999999999999E-2</v>
      </c>
      <c r="V556" s="6"/>
      <c r="W556" s="6"/>
      <c r="X556" s="6"/>
      <c r="Y556" s="6"/>
      <c r="Z556" s="6"/>
      <c r="AA556">
        <v>8.1999999999999993</v>
      </c>
      <c r="AB556" s="2">
        <v>14602000000</v>
      </c>
      <c r="AC556" s="2">
        <v>34324000000</v>
      </c>
      <c r="AD556" t="s">
        <v>6</v>
      </c>
    </row>
    <row r="557" spans="1:30" x14ac:dyDescent="0.3">
      <c r="A557" s="1">
        <v>31168</v>
      </c>
      <c r="B557" s="6">
        <v>8.9099999999999999E-2</v>
      </c>
      <c r="C557" s="7"/>
      <c r="D557" s="7"/>
      <c r="E557" s="7">
        <f t="shared" si="16"/>
        <v>8.8976342648655574E-2</v>
      </c>
      <c r="F557" s="7"/>
      <c r="G557" s="7"/>
      <c r="H557" s="7"/>
      <c r="I557" s="7"/>
      <c r="J557" s="7"/>
      <c r="K557" s="7"/>
      <c r="L557" s="7"/>
      <c r="M557" s="7">
        <f t="shared" si="17"/>
        <v>112389.4251249166</v>
      </c>
      <c r="N557" s="7"/>
      <c r="O557" s="7"/>
      <c r="P557" s="7"/>
      <c r="Q557" s="7"/>
      <c r="R557" s="7"/>
      <c r="S557" s="6"/>
      <c r="T557" s="6"/>
      <c r="U557" s="6">
        <v>8.9099999999999999E-2</v>
      </c>
      <c r="V557" s="6"/>
      <c r="W557" s="6"/>
      <c r="X557" s="6"/>
      <c r="Y557" s="6"/>
      <c r="Z557" s="6"/>
      <c r="AA557">
        <v>7.2</v>
      </c>
      <c r="AB557" s="2">
        <v>16532000000</v>
      </c>
      <c r="AC557" s="2">
        <v>37206000000</v>
      </c>
      <c r="AD557" t="s">
        <v>6</v>
      </c>
    </row>
    <row r="558" spans="1:30" x14ac:dyDescent="0.3">
      <c r="A558" s="1">
        <v>31199</v>
      </c>
      <c r="B558" s="6">
        <v>8.1600000000000006E-2</v>
      </c>
      <c r="C558" s="7"/>
      <c r="D558" s="7"/>
      <c r="E558" s="7">
        <f t="shared" si="16"/>
        <v>8.2263630407410873E-2</v>
      </c>
      <c r="F558" s="7"/>
      <c r="G558" s="7"/>
      <c r="H558" s="7"/>
      <c r="I558" s="7"/>
      <c r="J558" s="7"/>
      <c r="K558" s="7"/>
      <c r="L558" s="7"/>
      <c r="M558" s="7">
        <f t="shared" si="17"/>
        <v>121560.40221510977</v>
      </c>
      <c r="N558" s="7"/>
      <c r="O558" s="7"/>
      <c r="P558" s="7"/>
      <c r="Q558" s="7"/>
      <c r="R558" s="7"/>
      <c r="S558" s="6"/>
      <c r="T558" s="6"/>
      <c r="U558" s="6">
        <v>8.1600000000000006E-2</v>
      </c>
      <c r="V558" s="6"/>
      <c r="W558" s="6"/>
      <c r="X558" s="6"/>
      <c r="Y558" s="6"/>
      <c r="Z558" s="6"/>
      <c r="AA558">
        <v>8.49</v>
      </c>
      <c r="AB558" s="2">
        <v>17829000000</v>
      </c>
      <c r="AC558" s="2">
        <v>44266000000</v>
      </c>
      <c r="AD558" t="s">
        <v>6</v>
      </c>
    </row>
    <row r="559" spans="1:30" x14ac:dyDescent="0.3">
      <c r="A559" s="1">
        <v>31229</v>
      </c>
      <c r="B559" s="6">
        <v>0.114</v>
      </c>
      <c r="C559" s="7"/>
      <c r="D559" s="7"/>
      <c r="E559" s="7">
        <f t="shared" si="16"/>
        <v>7.3845269665539365E-2</v>
      </c>
      <c r="F559" s="7"/>
      <c r="G559" s="7"/>
      <c r="H559" s="7"/>
      <c r="I559" s="7"/>
      <c r="J559" s="7"/>
      <c r="K559" s="7"/>
      <c r="L559" s="7"/>
      <c r="M559" s="7">
        <f t="shared" si="17"/>
        <v>135418.2880676323</v>
      </c>
      <c r="N559" s="7"/>
      <c r="O559" s="7"/>
      <c r="P559" s="7"/>
      <c r="Q559" s="7"/>
      <c r="R559" s="7"/>
      <c r="S559" s="6"/>
      <c r="T559" s="6"/>
      <c r="U559" s="6">
        <v>0.114</v>
      </c>
      <c r="V559" s="6"/>
      <c r="W559" s="6"/>
      <c r="X559" s="6"/>
      <c r="Y559" s="6"/>
      <c r="Z559" s="6"/>
      <c r="AA559">
        <v>10.31</v>
      </c>
      <c r="AB559" s="2">
        <v>19626000000</v>
      </c>
      <c r="AC559" s="2">
        <v>49101000000</v>
      </c>
      <c r="AD559" t="s">
        <v>6</v>
      </c>
    </row>
    <row r="560" spans="1:30" x14ac:dyDescent="0.3">
      <c r="A560" s="1">
        <v>31260</v>
      </c>
      <c r="B560" s="6">
        <v>0.11710000000000001</v>
      </c>
      <c r="C560" s="7"/>
      <c r="D560" s="7"/>
      <c r="E560" s="7">
        <f t="shared" si="16"/>
        <v>6.6104439768632506E-2</v>
      </c>
      <c r="F560" s="7"/>
      <c r="G560" s="7"/>
      <c r="H560" s="7"/>
      <c r="I560" s="7"/>
      <c r="J560" s="7"/>
      <c r="K560" s="7"/>
      <c r="L560" s="7"/>
      <c r="M560" s="7">
        <f t="shared" si="17"/>
        <v>151275.76960035204</v>
      </c>
      <c r="N560" s="7"/>
      <c r="O560" s="7"/>
      <c r="P560" s="7"/>
      <c r="Q560" s="7"/>
      <c r="R560" s="7"/>
      <c r="S560" s="6"/>
      <c r="T560" s="6"/>
      <c r="U560" s="6">
        <v>0.11710000000000001</v>
      </c>
      <c r="V560" s="6"/>
      <c r="W560" s="6"/>
      <c r="X560" s="6"/>
      <c r="Y560" s="6"/>
      <c r="Z560" s="6"/>
      <c r="AA560">
        <v>12.05</v>
      </c>
      <c r="AB560" s="2">
        <v>22377000000</v>
      </c>
      <c r="AC560" s="2">
        <v>56029000000</v>
      </c>
      <c r="AD560" t="s">
        <v>6</v>
      </c>
    </row>
    <row r="561" spans="1:30" x14ac:dyDescent="0.3">
      <c r="A561" s="1">
        <v>31291</v>
      </c>
      <c r="B561" s="6">
        <v>7.6200000000000004E-2</v>
      </c>
      <c r="C561" s="7"/>
      <c r="D561" s="7"/>
      <c r="E561" s="7">
        <f t="shared" si="16"/>
        <v>6.1423935856376607E-2</v>
      </c>
      <c r="F561" s="7"/>
      <c r="G561" s="7"/>
      <c r="H561" s="7"/>
      <c r="I561" s="7"/>
      <c r="J561" s="7"/>
      <c r="K561" s="7"/>
      <c r="L561" s="7"/>
      <c r="M561" s="7">
        <f t="shared" si="17"/>
        <v>162802.98324389887</v>
      </c>
      <c r="N561" s="7"/>
      <c r="O561" s="7"/>
      <c r="P561" s="7"/>
      <c r="Q561" s="7"/>
      <c r="R561" s="7"/>
      <c r="S561" s="6"/>
      <c r="T561" s="6"/>
      <c r="U561" s="6">
        <v>7.6200000000000004E-2</v>
      </c>
      <c r="V561" s="6"/>
      <c r="W561" s="6"/>
      <c r="X561" s="6"/>
      <c r="Y561" s="6"/>
      <c r="Z561" s="6"/>
      <c r="AA561">
        <v>11.12</v>
      </c>
      <c r="AB561" s="2">
        <v>25763000000</v>
      </c>
      <c r="AC561" s="2">
        <v>65014000000</v>
      </c>
      <c r="AD561" t="s">
        <v>6</v>
      </c>
    </row>
    <row r="562" spans="1:30" x14ac:dyDescent="0.3">
      <c r="A562" s="1">
        <v>31321</v>
      </c>
      <c r="B562" s="6">
        <v>0.12089999999999999</v>
      </c>
      <c r="C562" s="7"/>
      <c r="D562" s="7"/>
      <c r="E562" s="7">
        <f t="shared" si="16"/>
        <v>5.4798765149769474E-2</v>
      </c>
      <c r="F562" s="7"/>
      <c r="G562" s="7"/>
      <c r="H562" s="7"/>
      <c r="I562" s="7"/>
      <c r="J562" s="7"/>
      <c r="K562" s="7"/>
      <c r="L562" s="7"/>
      <c r="M562" s="7">
        <f t="shared" si="17"/>
        <v>182485.86391808625</v>
      </c>
      <c r="N562" s="7"/>
      <c r="O562" s="7"/>
      <c r="P562" s="7"/>
      <c r="Q562" s="7"/>
      <c r="R562" s="7"/>
      <c r="S562" s="6"/>
      <c r="T562" s="6"/>
      <c r="U562" s="6">
        <v>0.12089999999999999</v>
      </c>
      <c r="V562" s="6"/>
      <c r="W562" s="6"/>
      <c r="X562" s="6"/>
      <c r="Y562" s="6"/>
      <c r="Z562" s="6"/>
      <c r="AA562">
        <v>10.62</v>
      </c>
      <c r="AB562" s="2">
        <v>26817000000</v>
      </c>
      <c r="AC562" s="2">
        <v>67505000000</v>
      </c>
      <c r="AD562" t="s">
        <v>6</v>
      </c>
    </row>
    <row r="563" spans="1:30" x14ac:dyDescent="0.3">
      <c r="A563" s="1">
        <v>31352</v>
      </c>
      <c r="B563" s="6">
        <v>0.12759999999999999</v>
      </c>
      <c r="C563" s="7"/>
      <c r="D563" s="7"/>
      <c r="E563" s="7">
        <f t="shared" si="16"/>
        <v>4.8597698784825713E-2</v>
      </c>
      <c r="F563" s="7"/>
      <c r="G563" s="7"/>
      <c r="H563" s="7"/>
      <c r="I563" s="7"/>
      <c r="J563" s="7"/>
      <c r="K563" s="7"/>
      <c r="L563" s="7"/>
      <c r="M563" s="7">
        <f t="shared" si="17"/>
        <v>205771.06015403406</v>
      </c>
      <c r="N563" s="7"/>
      <c r="O563" s="7"/>
      <c r="P563" s="7"/>
      <c r="Q563" s="7"/>
      <c r="R563" s="7"/>
      <c r="S563" s="6"/>
      <c r="T563" s="6"/>
      <c r="U563" s="6">
        <v>0.12759999999999999</v>
      </c>
      <c r="V563" s="6"/>
      <c r="W563" s="6"/>
      <c r="X563" s="6"/>
      <c r="Y563" s="6"/>
      <c r="Z563" s="6"/>
      <c r="AA563">
        <v>13.97</v>
      </c>
      <c r="AB563" s="2">
        <v>32106000000</v>
      </c>
      <c r="AC563" s="2">
        <v>83917000000</v>
      </c>
      <c r="AD563" t="s">
        <v>6</v>
      </c>
    </row>
    <row r="564" spans="1:30" x14ac:dyDescent="0.3">
      <c r="A564" s="1">
        <v>31382</v>
      </c>
      <c r="B564" s="6">
        <v>0.1246</v>
      </c>
      <c r="C564" s="7"/>
      <c r="D564" s="7"/>
      <c r="E564" s="7">
        <f t="shared" si="16"/>
        <v>4.3213319211120142E-2</v>
      </c>
      <c r="F564" s="7"/>
      <c r="G564" s="7"/>
      <c r="H564" s="7"/>
      <c r="I564" s="7"/>
      <c r="J564" s="7"/>
      <c r="K564" s="7"/>
      <c r="L564" s="7"/>
      <c r="M564" s="7">
        <f t="shared" si="17"/>
        <v>231410.13424922671</v>
      </c>
      <c r="N564" s="7"/>
      <c r="O564" s="7"/>
      <c r="P564" s="7"/>
      <c r="Q564" s="7"/>
      <c r="R564" s="7"/>
      <c r="S564" s="6"/>
      <c r="T564" s="6"/>
      <c r="U564" s="6">
        <v>0.1246</v>
      </c>
      <c r="V564" s="6"/>
      <c r="W564" s="6"/>
      <c r="X564" s="6"/>
      <c r="Y564" s="6"/>
      <c r="Z564" s="6"/>
      <c r="AA564">
        <v>15.07</v>
      </c>
      <c r="AB564" s="2">
        <v>45468000000</v>
      </c>
      <c r="AC564" s="2">
        <v>111976000000</v>
      </c>
      <c r="AD564" t="s">
        <v>6</v>
      </c>
    </row>
    <row r="565" spans="1:30" x14ac:dyDescent="0.3">
      <c r="A565" s="1">
        <v>31413</v>
      </c>
      <c r="B565" s="6">
        <v>0.14050000000000001</v>
      </c>
      <c r="C565" s="7"/>
      <c r="D565" s="7"/>
      <c r="E565" s="7">
        <f t="shared" si="16"/>
        <v>3.7889802026409597E-2</v>
      </c>
      <c r="F565" s="7"/>
      <c r="G565" s="7"/>
      <c r="H565" s="7"/>
      <c r="I565" s="7"/>
      <c r="J565" s="7"/>
      <c r="K565" s="7"/>
      <c r="L565" s="7"/>
      <c r="M565" s="7">
        <f t="shared" si="17"/>
        <v>263923.25811124308</v>
      </c>
      <c r="N565" s="7"/>
      <c r="O565" s="7"/>
      <c r="P565" s="7"/>
      <c r="Q565" s="7"/>
      <c r="R565" s="7"/>
      <c r="S565" s="6"/>
      <c r="T565" s="6"/>
      <c r="U565" s="6">
        <v>0.14050000000000001</v>
      </c>
      <c r="V565" s="6"/>
      <c r="W565" s="6"/>
      <c r="X565" s="6"/>
      <c r="Y565" s="6"/>
      <c r="Z565" s="6"/>
      <c r="AA565">
        <v>14.37</v>
      </c>
      <c r="AB565" s="2">
        <v>45941000000</v>
      </c>
      <c r="AC565" s="2">
        <v>102136000000</v>
      </c>
      <c r="AD565" t="s">
        <v>6</v>
      </c>
    </row>
    <row r="566" spans="1:30" x14ac:dyDescent="0.3">
      <c r="A566" s="1">
        <v>31444</v>
      </c>
      <c r="B566" s="6">
        <v>0.10859999999999999</v>
      </c>
      <c r="C566" s="7"/>
      <c r="D566" s="7"/>
      <c r="E566" s="7">
        <f t="shared" si="16"/>
        <v>3.417806424897131E-2</v>
      </c>
      <c r="F566" s="7">
        <v>100</v>
      </c>
      <c r="G566" s="7"/>
      <c r="H566" s="7"/>
      <c r="I566" s="7"/>
      <c r="J566" s="7"/>
      <c r="K566" s="7"/>
      <c r="L566" s="7"/>
      <c r="M566" s="7">
        <f t="shared" si="17"/>
        <v>292585.32394212409</v>
      </c>
      <c r="N566" s="7">
        <v>100</v>
      </c>
      <c r="O566" s="7"/>
      <c r="P566" s="7"/>
      <c r="Q566" s="7"/>
      <c r="R566" s="7"/>
      <c r="S566" s="6"/>
      <c r="T566" s="6"/>
      <c r="U566" s="6">
        <v>0.10859999999999999</v>
      </c>
      <c r="V566" s="6"/>
      <c r="W566" s="6"/>
      <c r="X566" s="6"/>
      <c r="Y566" s="6"/>
      <c r="Z566" s="6"/>
      <c r="AA566">
        <v>12.72</v>
      </c>
      <c r="AB566" s="2">
        <v>51535000000</v>
      </c>
      <c r="AC566" s="2">
        <v>116536000000</v>
      </c>
      <c r="AD566" t="s">
        <v>6</v>
      </c>
    </row>
    <row r="567" spans="1:30" x14ac:dyDescent="0.3">
      <c r="A567" s="1">
        <v>31472</v>
      </c>
      <c r="B567" s="6">
        <v>1.83E-2</v>
      </c>
      <c r="C567" s="7"/>
      <c r="D567" s="7"/>
      <c r="E567" s="7"/>
      <c r="F567" s="7">
        <f>+F$566/(1+((N567/100)-1))</f>
        <v>98.202887164882654</v>
      </c>
      <c r="G567" s="7"/>
      <c r="H567" s="7"/>
      <c r="I567" s="7"/>
      <c r="J567" s="7"/>
      <c r="K567" s="7"/>
      <c r="L567" s="7"/>
      <c r="M567" s="7"/>
      <c r="N567" s="7">
        <f t="shared" si="17"/>
        <v>101.83</v>
      </c>
      <c r="O567" s="7"/>
      <c r="P567" s="7"/>
      <c r="Q567" s="7"/>
      <c r="R567" s="7"/>
      <c r="S567" s="6"/>
      <c r="T567" s="6"/>
      <c r="U567" s="6"/>
      <c r="V567" s="6">
        <v>1.83E-2</v>
      </c>
      <c r="W567" s="6"/>
      <c r="X567" s="6"/>
      <c r="Y567" s="6"/>
      <c r="Z567" s="6"/>
      <c r="AA567">
        <v>4.7699999999999996</v>
      </c>
      <c r="AB567" s="2">
        <v>70029000</v>
      </c>
      <c r="AC567" s="2">
        <v>210012000</v>
      </c>
      <c r="AD567" t="s">
        <v>6</v>
      </c>
    </row>
    <row r="568" spans="1:30" x14ac:dyDescent="0.3">
      <c r="A568" s="1">
        <v>31503</v>
      </c>
      <c r="B568" s="6">
        <v>2.3099999999999999E-2</v>
      </c>
      <c r="C568" s="7"/>
      <c r="D568" s="7"/>
      <c r="E568" s="7"/>
      <c r="F568" s="7">
        <f t="shared" ref="F568:F600" si="18">+F$566/(1+((N568/100)-1))</f>
        <v>95.985619357719344</v>
      </c>
      <c r="G568" s="7"/>
      <c r="H568" s="7"/>
      <c r="I568" s="7"/>
      <c r="J568" s="7"/>
      <c r="K568" s="7"/>
      <c r="L568" s="7"/>
      <c r="M568" s="7"/>
      <c r="N568" s="7">
        <f t="shared" si="17"/>
        <v>104.18227299999998</v>
      </c>
      <c r="O568" s="7"/>
      <c r="P568" s="7"/>
      <c r="Q568" s="7"/>
      <c r="R568" s="7"/>
      <c r="S568" s="6"/>
      <c r="T568" s="6"/>
      <c r="U568" s="6"/>
      <c r="V568" s="6">
        <v>2.3099999999999999E-2</v>
      </c>
      <c r="W568" s="6"/>
      <c r="X568" s="6"/>
      <c r="Y568" s="6"/>
      <c r="Z568" s="6"/>
      <c r="AA568">
        <v>0.78</v>
      </c>
      <c r="AB568" s="2">
        <v>94782000</v>
      </c>
      <c r="AC568" s="2">
        <v>250481000</v>
      </c>
      <c r="AD568" t="s">
        <v>6</v>
      </c>
    </row>
    <row r="569" spans="1:30" x14ac:dyDescent="0.3">
      <c r="A569" s="1">
        <v>31533</v>
      </c>
      <c r="B569" s="6">
        <v>1.9199999999999998E-2</v>
      </c>
      <c r="C569" s="7"/>
      <c r="D569" s="7"/>
      <c r="E569" s="7"/>
      <c r="F569" s="7">
        <f t="shared" si="18"/>
        <v>94.177413027589623</v>
      </c>
      <c r="G569" s="7"/>
      <c r="H569" s="7"/>
      <c r="I569" s="7"/>
      <c r="J569" s="7"/>
      <c r="K569" s="7"/>
      <c r="L569" s="7"/>
      <c r="M569" s="7"/>
      <c r="N569" s="7">
        <f t="shared" ref="N569:O603" si="19">+N568*(1+V569)</f>
        <v>106.18257264159999</v>
      </c>
      <c r="O569" s="7"/>
      <c r="P569" s="7"/>
      <c r="Q569" s="7"/>
      <c r="R569" s="7"/>
      <c r="S569" s="6"/>
      <c r="T569" s="6"/>
      <c r="U569" s="6"/>
      <c r="V569" s="6">
        <v>1.9199999999999998E-2</v>
      </c>
      <c r="W569" s="6"/>
      <c r="X569" s="6"/>
      <c r="Y569" s="6"/>
      <c r="Z569" s="6"/>
      <c r="AA569">
        <v>1.4</v>
      </c>
      <c r="AB569" s="2">
        <v>109024000</v>
      </c>
      <c r="AC569" s="2">
        <v>288894000</v>
      </c>
      <c r="AD569" t="s">
        <v>6</v>
      </c>
    </row>
    <row r="570" spans="1:30" x14ac:dyDescent="0.3">
      <c r="A570" s="1">
        <v>31564</v>
      </c>
      <c r="B570" s="6">
        <v>9.5999999999999992E-3</v>
      </c>
      <c r="C570" s="7"/>
      <c r="D570" s="7"/>
      <c r="E570" s="7"/>
      <c r="F570" s="7">
        <f t="shared" si="18"/>
        <v>93.281906723048351</v>
      </c>
      <c r="G570" s="7"/>
      <c r="H570" s="7"/>
      <c r="I570" s="7"/>
      <c r="J570" s="7"/>
      <c r="K570" s="7"/>
      <c r="L570" s="7"/>
      <c r="M570" s="7"/>
      <c r="N570" s="7">
        <f t="shared" si="19"/>
        <v>107.20192533895936</v>
      </c>
      <c r="O570" s="7"/>
      <c r="P570" s="7"/>
      <c r="Q570" s="7"/>
      <c r="R570" s="7"/>
      <c r="S570" s="6"/>
      <c r="T570" s="6"/>
      <c r="U570" s="6"/>
      <c r="V570" s="6">
        <v>9.5999999999999992E-3</v>
      </c>
      <c r="W570" s="6"/>
      <c r="X570" s="6"/>
      <c r="Y570" s="6"/>
      <c r="Z570" s="6"/>
      <c r="AA570">
        <v>1.27</v>
      </c>
      <c r="AB570" s="2">
        <v>120553000</v>
      </c>
      <c r="AC570" s="2">
        <v>334090000</v>
      </c>
      <c r="AD570" t="s">
        <v>6</v>
      </c>
    </row>
    <row r="571" spans="1:30" x14ac:dyDescent="0.3">
      <c r="A571" s="1">
        <v>31594</v>
      </c>
      <c r="B571" s="6">
        <v>1.0700000000000001E-2</v>
      </c>
      <c r="C571" s="7"/>
      <c r="D571" s="7"/>
      <c r="E571" s="7"/>
      <c r="F571" s="7">
        <f t="shared" si="18"/>
        <v>92.294357102056352</v>
      </c>
      <c r="G571" s="7"/>
      <c r="H571" s="7"/>
      <c r="I571" s="7"/>
      <c r="J571" s="7"/>
      <c r="K571" s="7"/>
      <c r="L571" s="7"/>
      <c r="M571" s="7"/>
      <c r="N571" s="7">
        <f t="shared" si="19"/>
        <v>108.34898594008621</v>
      </c>
      <c r="O571" s="7"/>
      <c r="P571" s="7"/>
      <c r="Q571" s="7"/>
      <c r="R571" s="7"/>
      <c r="S571" s="6"/>
      <c r="T571" s="6"/>
      <c r="U571" s="6"/>
      <c r="V571" s="6">
        <v>1.0700000000000001E-2</v>
      </c>
      <c r="W571" s="6"/>
      <c r="X571" s="6"/>
      <c r="Y571" s="6"/>
      <c r="Z571" s="6"/>
      <c r="AA571">
        <v>1.71</v>
      </c>
      <c r="AB571" s="2">
        <v>137558000</v>
      </c>
      <c r="AC571" s="2">
        <v>333311000</v>
      </c>
      <c r="AD571" t="s">
        <v>6</v>
      </c>
    </row>
    <row r="572" spans="1:30" x14ac:dyDescent="0.3">
      <c r="A572" s="1">
        <v>31625</v>
      </c>
      <c r="B572" s="6">
        <v>1.8799999999999997E-2</v>
      </c>
      <c r="C572" s="7"/>
      <c r="D572" s="7"/>
      <c r="E572" s="7"/>
      <c r="F572" s="7">
        <f t="shared" si="18"/>
        <v>90.591241757024306</v>
      </c>
      <c r="G572" s="7"/>
      <c r="H572" s="7"/>
      <c r="I572" s="7"/>
      <c r="J572" s="7"/>
      <c r="K572" s="7"/>
      <c r="L572" s="7"/>
      <c r="M572" s="7"/>
      <c r="N572" s="7">
        <f t="shared" si="19"/>
        <v>110.38594687575983</v>
      </c>
      <c r="O572" s="7"/>
      <c r="P572" s="7"/>
      <c r="Q572" s="7"/>
      <c r="R572" s="7"/>
      <c r="S572" s="6"/>
      <c r="T572" s="6"/>
      <c r="U572" s="6"/>
      <c r="V572" s="6">
        <v>1.8799999999999997E-2</v>
      </c>
      <c r="W572" s="6"/>
      <c r="X572" s="6"/>
      <c r="Y572" s="6"/>
      <c r="Z572" s="6"/>
      <c r="AA572">
        <v>3.55</v>
      </c>
      <c r="AB572" s="2">
        <v>145798000</v>
      </c>
      <c r="AC572" s="2">
        <v>356193000</v>
      </c>
      <c r="AD572" t="s">
        <v>6</v>
      </c>
    </row>
    <row r="573" spans="1:30" x14ac:dyDescent="0.3">
      <c r="A573" s="1">
        <v>31656</v>
      </c>
      <c r="B573" s="6">
        <v>1.43E-2</v>
      </c>
      <c r="C573" s="7"/>
      <c r="D573" s="7"/>
      <c r="E573" s="7"/>
      <c r="F573" s="7">
        <f t="shared" si="18"/>
        <v>89.314050830153121</v>
      </c>
      <c r="G573" s="7"/>
      <c r="H573" s="7"/>
      <c r="I573" s="7"/>
      <c r="J573" s="7"/>
      <c r="K573" s="7"/>
      <c r="L573" s="7"/>
      <c r="M573" s="7"/>
      <c r="N573" s="7">
        <f t="shared" si="19"/>
        <v>111.96446591608318</v>
      </c>
      <c r="O573" s="7"/>
      <c r="P573" s="7"/>
      <c r="Q573" s="7"/>
      <c r="R573" s="7"/>
      <c r="S573" s="6"/>
      <c r="T573" s="6"/>
      <c r="U573" s="6"/>
      <c r="V573" s="6">
        <v>1.43E-2</v>
      </c>
      <c r="W573" s="6"/>
      <c r="X573" s="6"/>
      <c r="Y573" s="6"/>
      <c r="Z573" s="6"/>
      <c r="AA573">
        <v>1.72</v>
      </c>
      <c r="AB573" s="2">
        <v>149852000</v>
      </c>
      <c r="AC573" s="2">
        <v>375906000</v>
      </c>
      <c r="AD573" t="s">
        <v>6</v>
      </c>
    </row>
    <row r="574" spans="1:30" x14ac:dyDescent="0.3">
      <c r="A574" s="1">
        <v>31686</v>
      </c>
      <c r="B574" s="6">
        <v>3.0800000000000001E-2</v>
      </c>
      <c r="C574" s="7"/>
      <c r="D574" s="7"/>
      <c r="E574" s="7"/>
      <c r="F574" s="7">
        <f t="shared" si="18"/>
        <v>86.645373331541634</v>
      </c>
      <c r="G574" s="7"/>
      <c r="H574" s="7"/>
      <c r="I574" s="7"/>
      <c r="J574" s="7"/>
      <c r="K574" s="7"/>
      <c r="L574" s="7"/>
      <c r="M574" s="7"/>
      <c r="N574" s="7">
        <f t="shared" si="19"/>
        <v>115.41297146629854</v>
      </c>
      <c r="O574" s="7"/>
      <c r="P574" s="7"/>
      <c r="Q574" s="7"/>
      <c r="R574" s="7"/>
      <c r="S574" s="6"/>
      <c r="T574" s="6"/>
      <c r="U574" s="6"/>
      <c r="V574" s="6">
        <v>3.0800000000000001E-2</v>
      </c>
      <c r="W574" s="6"/>
      <c r="X574" s="6"/>
      <c r="Y574" s="6"/>
      <c r="Z574" s="6"/>
      <c r="AA574">
        <v>1.9</v>
      </c>
      <c r="AB574" s="2">
        <v>157605000</v>
      </c>
      <c r="AC574" s="2">
        <v>403240000</v>
      </c>
      <c r="AD574" t="s">
        <v>6</v>
      </c>
    </row>
    <row r="575" spans="1:30" x14ac:dyDescent="0.3">
      <c r="A575" s="1">
        <v>31717</v>
      </c>
      <c r="B575" s="6">
        <v>4.4299999999999999E-2</v>
      </c>
      <c r="C575" s="7"/>
      <c r="D575" s="7"/>
      <c r="E575" s="7"/>
      <c r="F575" s="7">
        <f t="shared" si="18"/>
        <v>82.969810716787919</v>
      </c>
      <c r="G575" s="7"/>
      <c r="H575" s="7"/>
      <c r="I575" s="7"/>
      <c r="J575" s="7"/>
      <c r="K575" s="7"/>
      <c r="L575" s="7"/>
      <c r="M575" s="7"/>
      <c r="N575" s="7">
        <f t="shared" si="19"/>
        <v>120.52576610225557</v>
      </c>
      <c r="O575" s="7"/>
      <c r="P575" s="7"/>
      <c r="Q575" s="7"/>
      <c r="R575" s="7"/>
      <c r="S575" s="6"/>
      <c r="T575" s="6"/>
      <c r="U575" s="6"/>
      <c r="V575" s="6">
        <v>4.4299999999999999E-2</v>
      </c>
      <c r="W575" s="6"/>
      <c r="X575" s="6"/>
      <c r="Y575" s="6"/>
      <c r="Z575" s="6"/>
      <c r="AA575">
        <v>5.45</v>
      </c>
      <c r="AB575" s="2">
        <v>172456000</v>
      </c>
      <c r="AC575" s="2">
        <v>421915000</v>
      </c>
      <c r="AD575" t="s">
        <v>6</v>
      </c>
    </row>
    <row r="576" spans="1:30" x14ac:dyDescent="0.3">
      <c r="A576" s="1">
        <v>31747</v>
      </c>
      <c r="B576" s="6">
        <v>0.10300000000000001</v>
      </c>
      <c r="C576" s="7"/>
      <c r="D576" s="7"/>
      <c r="E576" s="7"/>
      <c r="F576" s="7">
        <f t="shared" si="18"/>
        <v>75.221949879227495</v>
      </c>
      <c r="G576" s="7"/>
      <c r="H576" s="7"/>
      <c r="I576" s="7"/>
      <c r="J576" s="7"/>
      <c r="K576" s="7"/>
      <c r="L576" s="7"/>
      <c r="M576" s="7"/>
      <c r="N576" s="7">
        <f t="shared" si="19"/>
        <v>132.93992001078789</v>
      </c>
      <c r="O576" s="7"/>
      <c r="P576" s="7"/>
      <c r="Q576" s="7"/>
      <c r="R576" s="7"/>
      <c r="S576" s="6"/>
      <c r="T576" s="6"/>
      <c r="U576" s="6"/>
      <c r="V576" s="6">
        <v>0.10300000000000001</v>
      </c>
      <c r="W576" s="6"/>
      <c r="X576" s="6"/>
      <c r="Y576" s="6"/>
      <c r="Z576" s="6"/>
      <c r="AA576">
        <v>11.65</v>
      </c>
      <c r="AB576" s="2">
        <v>178895000</v>
      </c>
      <c r="AC576" s="2">
        <v>455476000</v>
      </c>
      <c r="AD576" t="s">
        <v>6</v>
      </c>
    </row>
    <row r="577" spans="1:30" x14ac:dyDescent="0.3">
      <c r="A577" s="1">
        <v>31778</v>
      </c>
      <c r="B577" s="6">
        <v>0.13750000000000001</v>
      </c>
      <c r="C577" s="7"/>
      <c r="D577" s="7"/>
      <c r="E577" s="7"/>
      <c r="F577" s="7">
        <f t="shared" si="18"/>
        <v>66.12918670701319</v>
      </c>
      <c r="G577" s="7"/>
      <c r="H577" s="7"/>
      <c r="I577" s="7"/>
      <c r="J577" s="7"/>
      <c r="K577" s="7"/>
      <c r="L577" s="7"/>
      <c r="M577" s="7"/>
      <c r="N577" s="7">
        <f t="shared" si="19"/>
        <v>151.21915901227121</v>
      </c>
      <c r="O577" s="7"/>
      <c r="P577" s="7"/>
      <c r="Q577" s="7"/>
      <c r="R577" s="7"/>
      <c r="S577" s="6"/>
      <c r="T577" s="6"/>
      <c r="U577" s="6"/>
      <c r="V577" s="6">
        <v>0.13750000000000001</v>
      </c>
      <c r="W577" s="6"/>
      <c r="X577" s="6"/>
      <c r="Y577" s="6"/>
      <c r="Z577" s="6"/>
      <c r="AA577">
        <v>13.21</v>
      </c>
      <c r="AB577" s="2">
        <v>172444000</v>
      </c>
      <c r="AC577" s="2">
        <v>356055000</v>
      </c>
      <c r="AD577" t="s">
        <v>6</v>
      </c>
    </row>
    <row r="578" spans="1:30" x14ac:dyDescent="0.3">
      <c r="A578" s="1">
        <v>31809</v>
      </c>
      <c r="B578" s="6">
        <v>0.1128</v>
      </c>
      <c r="C578" s="7"/>
      <c r="D578" s="7"/>
      <c r="E578" s="7"/>
      <c r="F578" s="7">
        <f t="shared" si="18"/>
        <v>59.425940606589862</v>
      </c>
      <c r="G578" s="7"/>
      <c r="H578" s="7"/>
      <c r="I578" s="7"/>
      <c r="J578" s="7"/>
      <c r="K578" s="7"/>
      <c r="L578" s="7"/>
      <c r="M578" s="7"/>
      <c r="N578" s="7">
        <f t="shared" si="19"/>
        <v>168.27668014885541</v>
      </c>
      <c r="O578" s="7"/>
      <c r="P578" s="7"/>
      <c r="Q578" s="7"/>
      <c r="R578" s="7"/>
      <c r="S578" s="6"/>
      <c r="T578" s="6"/>
      <c r="U578" s="6"/>
      <c r="V578" s="6">
        <v>0.1128</v>
      </c>
      <c r="W578" s="6"/>
      <c r="X578" s="6"/>
      <c r="Y578" s="6"/>
      <c r="Z578" s="6"/>
      <c r="AA578">
        <v>12.64</v>
      </c>
      <c r="AB578" s="2">
        <v>164309000</v>
      </c>
      <c r="AC578" s="2">
        <v>377484000</v>
      </c>
      <c r="AD578" t="s">
        <v>6</v>
      </c>
    </row>
    <row r="579" spans="1:30" x14ac:dyDescent="0.3">
      <c r="A579" s="1">
        <v>31837</v>
      </c>
      <c r="B579" s="6">
        <v>0.1197</v>
      </c>
      <c r="C579" s="7"/>
      <c r="D579" s="7"/>
      <c r="E579" s="7"/>
      <c r="F579" s="7">
        <f t="shared" si="18"/>
        <v>53.073091548262809</v>
      </c>
      <c r="G579" s="7"/>
      <c r="H579" s="7"/>
      <c r="I579" s="7"/>
      <c r="J579" s="7"/>
      <c r="K579" s="7"/>
      <c r="L579" s="7"/>
      <c r="M579" s="7"/>
      <c r="N579" s="7">
        <f t="shared" si="19"/>
        <v>188.41939876267338</v>
      </c>
      <c r="O579" s="7"/>
      <c r="P579" s="7"/>
      <c r="Q579" s="7"/>
      <c r="R579" s="7"/>
      <c r="S579" s="6"/>
      <c r="T579" s="6"/>
      <c r="U579" s="6"/>
      <c r="V579" s="6">
        <v>0.1197</v>
      </c>
      <c r="W579" s="6"/>
      <c r="X579" s="6"/>
      <c r="Y579" s="6"/>
      <c r="Z579" s="6"/>
      <c r="AA579">
        <v>16.37</v>
      </c>
      <c r="AB579" s="2">
        <v>169213000</v>
      </c>
      <c r="AC579" s="2">
        <v>424991000</v>
      </c>
      <c r="AD579" t="s">
        <v>6</v>
      </c>
    </row>
    <row r="580" spans="1:30" x14ac:dyDescent="0.3">
      <c r="A580" s="1">
        <v>31868</v>
      </c>
      <c r="B580" s="6">
        <v>0.16550000000000001</v>
      </c>
      <c r="C580" s="7"/>
      <c r="D580" s="7"/>
      <c r="E580" s="7"/>
      <c r="F580" s="7">
        <f t="shared" si="18"/>
        <v>45.536758085167577</v>
      </c>
      <c r="G580" s="7"/>
      <c r="H580" s="7"/>
      <c r="I580" s="7"/>
      <c r="J580" s="7"/>
      <c r="K580" s="7"/>
      <c r="L580" s="7"/>
      <c r="M580" s="7"/>
      <c r="N580" s="7">
        <f t="shared" si="19"/>
        <v>219.60280925789581</v>
      </c>
      <c r="O580" s="7"/>
      <c r="P580" s="7"/>
      <c r="Q580" s="7"/>
      <c r="R580" s="7"/>
      <c r="S580" s="6"/>
      <c r="T580" s="6"/>
      <c r="U580" s="6"/>
      <c r="V580" s="6">
        <v>0.16550000000000001</v>
      </c>
      <c r="W580" s="6"/>
      <c r="X580" s="6"/>
      <c r="Y580" s="6"/>
      <c r="Z580" s="6"/>
      <c r="AA580">
        <v>19.100000000000001</v>
      </c>
      <c r="AB580" s="2">
        <v>187023000</v>
      </c>
      <c r="AC580" s="2">
        <v>357719000</v>
      </c>
      <c r="AD580" t="s">
        <v>6</v>
      </c>
    </row>
    <row r="581" spans="1:30" x14ac:dyDescent="0.3">
      <c r="A581" s="1">
        <v>31898</v>
      </c>
      <c r="B581" s="6">
        <v>0.26489999999999997</v>
      </c>
      <c r="C581" s="7"/>
      <c r="D581" s="7"/>
      <c r="E581" s="7"/>
      <c r="F581" s="7">
        <f t="shared" si="18"/>
        <v>36.000283093657664</v>
      </c>
      <c r="G581" s="7"/>
      <c r="H581" s="7"/>
      <c r="I581" s="7"/>
      <c r="J581" s="7"/>
      <c r="K581" s="7"/>
      <c r="L581" s="7"/>
      <c r="M581" s="7"/>
      <c r="N581" s="7">
        <f t="shared" si="19"/>
        <v>277.77559343031237</v>
      </c>
      <c r="O581" s="7"/>
      <c r="P581" s="7"/>
      <c r="Q581" s="7"/>
      <c r="R581" s="7"/>
      <c r="S581" s="6"/>
      <c r="T581" s="6"/>
      <c r="U581" s="6"/>
      <c r="V581" s="6">
        <v>0.26489999999999997</v>
      </c>
      <c r="W581" s="6"/>
      <c r="X581" s="6"/>
      <c r="Y581" s="6"/>
      <c r="Z581" s="6"/>
      <c r="AA581">
        <v>21.45</v>
      </c>
      <c r="AB581" s="2">
        <v>184563000</v>
      </c>
      <c r="AC581" s="2">
        <v>361154000</v>
      </c>
      <c r="AD581" t="s">
        <v>6</v>
      </c>
    </row>
    <row r="582" spans="1:30" x14ac:dyDescent="0.3">
      <c r="A582" s="1">
        <v>31929</v>
      </c>
      <c r="B582" s="6">
        <v>0.2676</v>
      </c>
      <c r="C582" s="7"/>
      <c r="D582" s="7"/>
      <c r="E582" s="7"/>
      <c r="F582" s="7">
        <f t="shared" si="18"/>
        <v>28.400349553216842</v>
      </c>
      <c r="G582" s="7"/>
      <c r="H582" s="7"/>
      <c r="I582" s="7"/>
      <c r="J582" s="7"/>
      <c r="K582" s="7"/>
      <c r="L582" s="7"/>
      <c r="M582" s="7"/>
      <c r="N582" s="7">
        <f t="shared" si="19"/>
        <v>352.10834223226396</v>
      </c>
      <c r="O582" s="7"/>
      <c r="P582" s="7"/>
      <c r="Q582" s="7"/>
      <c r="R582" s="7"/>
      <c r="S582" s="6"/>
      <c r="T582" s="6"/>
      <c r="U582" s="6"/>
      <c r="V582" s="6">
        <v>0.2676</v>
      </c>
      <c r="W582" s="6"/>
      <c r="X582" s="6"/>
      <c r="Y582" s="6"/>
      <c r="Z582" s="6"/>
      <c r="AA582">
        <v>19.71</v>
      </c>
      <c r="AB582" s="2">
        <v>170057000</v>
      </c>
      <c r="AC582" s="2">
        <v>475166000</v>
      </c>
      <c r="AD582" t="s">
        <v>6</v>
      </c>
    </row>
    <row r="583" spans="1:30" x14ac:dyDescent="0.3">
      <c r="A583" s="1">
        <v>31959</v>
      </c>
      <c r="B583" s="6">
        <v>9.2399999999999996E-2</v>
      </c>
      <c r="C583" s="7"/>
      <c r="D583" s="7"/>
      <c r="E583" s="7"/>
      <c r="F583" s="7">
        <f t="shared" si="18"/>
        <v>25.998122989030428</v>
      </c>
      <c r="G583" s="7"/>
      <c r="H583" s="7"/>
      <c r="I583" s="7"/>
      <c r="J583" s="7"/>
      <c r="K583" s="7"/>
      <c r="L583" s="7"/>
      <c r="M583" s="7"/>
      <c r="N583" s="7">
        <f t="shared" si="19"/>
        <v>384.64315305452516</v>
      </c>
      <c r="O583" s="7"/>
      <c r="P583" s="7"/>
      <c r="Q583" s="7"/>
      <c r="R583" s="7"/>
      <c r="S583" s="6"/>
      <c r="T583" s="6"/>
      <c r="U583" s="6"/>
      <c r="V583" s="6">
        <v>9.2399999999999996E-2</v>
      </c>
      <c r="W583" s="6"/>
      <c r="X583" s="6"/>
      <c r="Y583" s="6"/>
      <c r="Z583" s="6"/>
      <c r="AA583">
        <v>9.2100000000000009</v>
      </c>
      <c r="AB583" s="2">
        <v>219014000</v>
      </c>
      <c r="AC583" s="2">
        <v>522629000</v>
      </c>
      <c r="AD583" t="s">
        <v>6</v>
      </c>
    </row>
    <row r="584" spans="1:30" x14ac:dyDescent="0.3">
      <c r="A584" s="1">
        <v>31990</v>
      </c>
      <c r="B584" s="6">
        <v>4.4500000000000005E-2</v>
      </c>
      <c r="C584" s="7"/>
      <c r="D584" s="7"/>
      <c r="E584" s="7"/>
      <c r="F584" s="7">
        <f t="shared" si="18"/>
        <v>24.890495920565275</v>
      </c>
      <c r="G584" s="7"/>
      <c r="H584" s="7"/>
      <c r="I584" s="7"/>
      <c r="J584" s="7"/>
      <c r="K584" s="7"/>
      <c r="L584" s="7"/>
      <c r="M584" s="7"/>
      <c r="N584" s="7">
        <f t="shared" si="19"/>
        <v>401.75977336545151</v>
      </c>
      <c r="O584" s="7"/>
      <c r="P584" s="7"/>
      <c r="Q584" s="7"/>
      <c r="R584" s="7"/>
      <c r="S584" s="6"/>
      <c r="T584" s="6"/>
      <c r="U584" s="6"/>
      <c r="V584" s="6">
        <v>4.4500000000000005E-2</v>
      </c>
      <c r="W584" s="6"/>
      <c r="X584" s="6"/>
      <c r="Y584" s="6"/>
      <c r="Z584" s="6"/>
      <c r="AA584">
        <v>4.87</v>
      </c>
      <c r="AB584" s="2">
        <v>271299000</v>
      </c>
      <c r="AC584" s="2">
        <v>573539000</v>
      </c>
      <c r="AD584" t="s">
        <v>6</v>
      </c>
    </row>
    <row r="585" spans="1:30" x14ac:dyDescent="0.3">
      <c r="A585" s="1">
        <v>32021</v>
      </c>
      <c r="B585" s="6">
        <v>6.7299999999999999E-2</v>
      </c>
      <c r="C585" s="7"/>
      <c r="D585" s="7"/>
      <c r="E585" s="7"/>
      <c r="F585" s="7">
        <f t="shared" si="18"/>
        <v>23.320993085885203</v>
      </c>
      <c r="G585" s="7"/>
      <c r="H585" s="7"/>
      <c r="I585" s="7"/>
      <c r="J585" s="7"/>
      <c r="K585" s="7"/>
      <c r="L585" s="7"/>
      <c r="M585" s="7"/>
      <c r="N585" s="7">
        <f t="shared" si="19"/>
        <v>428.79820611294639</v>
      </c>
      <c r="O585" s="7"/>
      <c r="P585" s="7"/>
      <c r="Q585" s="7"/>
      <c r="R585" s="7"/>
      <c r="S585" s="6"/>
      <c r="T585" s="6"/>
      <c r="U585" s="6"/>
      <c r="V585" s="6">
        <v>6.7299999999999999E-2</v>
      </c>
      <c r="W585" s="6"/>
      <c r="X585" s="6"/>
      <c r="Y585" s="6"/>
      <c r="Z585" s="6"/>
      <c r="AA585">
        <v>7.78</v>
      </c>
      <c r="AB585" s="2">
        <v>324931000</v>
      </c>
      <c r="AC585" s="2">
        <v>622894000</v>
      </c>
      <c r="AD585" t="s">
        <v>6</v>
      </c>
    </row>
    <row r="586" spans="1:30" x14ac:dyDescent="0.3">
      <c r="A586" s="1">
        <v>32051</v>
      </c>
      <c r="B586" s="6">
        <v>0.1017</v>
      </c>
      <c r="C586" s="7"/>
      <c r="D586" s="7"/>
      <c r="E586" s="7"/>
      <c r="F586" s="7">
        <f t="shared" si="18"/>
        <v>21.168188332472727</v>
      </c>
      <c r="G586" s="7"/>
      <c r="H586" s="7"/>
      <c r="I586" s="7"/>
      <c r="J586" s="7"/>
      <c r="K586" s="7"/>
      <c r="L586" s="7"/>
      <c r="M586" s="7"/>
      <c r="N586" s="7">
        <f t="shared" si="19"/>
        <v>472.40698367463301</v>
      </c>
      <c r="O586" s="7"/>
      <c r="P586" s="7"/>
      <c r="Q586" s="7"/>
      <c r="R586" s="7"/>
      <c r="S586" s="6"/>
      <c r="T586" s="6"/>
      <c r="U586" s="6"/>
      <c r="V586" s="6">
        <v>0.1017</v>
      </c>
      <c r="W586" s="6"/>
      <c r="X586" s="6"/>
      <c r="Y586" s="6"/>
      <c r="Z586" s="6"/>
      <c r="AA586">
        <v>11.22</v>
      </c>
      <c r="AB586" s="2">
        <v>373186000</v>
      </c>
      <c r="AC586" s="2">
        <v>695783000</v>
      </c>
      <c r="AD586" t="s">
        <v>6</v>
      </c>
    </row>
    <row r="587" spans="1:30" x14ac:dyDescent="0.3">
      <c r="A587" s="1">
        <v>32082</v>
      </c>
      <c r="B587" s="6">
        <v>0.13400000000000001</v>
      </c>
      <c r="C587" s="7"/>
      <c r="D587" s="7"/>
      <c r="E587" s="7"/>
      <c r="F587" s="7">
        <f t="shared" si="18"/>
        <v>18.66683274468495</v>
      </c>
      <c r="G587" s="7"/>
      <c r="H587" s="7"/>
      <c r="I587" s="7"/>
      <c r="J587" s="7"/>
      <c r="K587" s="7"/>
      <c r="L587" s="7"/>
      <c r="M587" s="7"/>
      <c r="N587" s="7">
        <f t="shared" si="19"/>
        <v>535.70951948703373</v>
      </c>
      <c r="O587" s="7"/>
      <c r="P587" s="7"/>
      <c r="Q587" s="7"/>
      <c r="R587" s="7"/>
      <c r="S587" s="6"/>
      <c r="T587" s="6"/>
      <c r="U587" s="6"/>
      <c r="V587" s="6">
        <v>0.13400000000000001</v>
      </c>
      <c r="W587" s="6"/>
      <c r="X587" s="6"/>
      <c r="Y587" s="6"/>
      <c r="Z587" s="6"/>
      <c r="AA587">
        <v>15.08</v>
      </c>
      <c r="AB587" s="2">
        <v>389235000</v>
      </c>
      <c r="AC587" s="2">
        <v>792059000</v>
      </c>
      <c r="AD587" t="s">
        <v>6</v>
      </c>
    </row>
    <row r="588" spans="1:30" x14ac:dyDescent="0.3">
      <c r="A588" s="1">
        <v>32112</v>
      </c>
      <c r="B588" s="6">
        <v>0.15920000000000001</v>
      </c>
      <c r="C588" s="7"/>
      <c r="D588" s="7"/>
      <c r="E588" s="7"/>
      <c r="F588" s="7">
        <f t="shared" si="18"/>
        <v>16.103202850832425</v>
      </c>
      <c r="G588" s="7"/>
      <c r="H588" s="7"/>
      <c r="I588" s="7"/>
      <c r="J588" s="7"/>
      <c r="K588" s="7"/>
      <c r="L588" s="7"/>
      <c r="M588" s="7"/>
      <c r="N588" s="7">
        <f t="shared" si="19"/>
        <v>620.99447498936945</v>
      </c>
      <c r="O588" s="7"/>
      <c r="P588" s="7"/>
      <c r="Q588" s="7"/>
      <c r="R588" s="7"/>
      <c r="S588" s="6"/>
      <c r="T588" s="6"/>
      <c r="U588" s="6"/>
      <c r="V588" s="6">
        <v>0.15920000000000001</v>
      </c>
      <c r="W588" s="6"/>
      <c r="X588" s="6"/>
      <c r="Y588" s="6"/>
      <c r="Z588" s="6"/>
      <c r="AA588">
        <v>14.15</v>
      </c>
      <c r="AB588" s="2">
        <v>503531000</v>
      </c>
      <c r="AC588" s="2">
        <v>1035920000</v>
      </c>
      <c r="AD588" t="s">
        <v>6</v>
      </c>
    </row>
    <row r="589" spans="1:30" x14ac:dyDescent="0.3">
      <c r="A589" s="1">
        <v>32143</v>
      </c>
      <c r="B589" s="6">
        <v>0.14699999999999999</v>
      </c>
      <c r="C589" s="7"/>
      <c r="D589" s="7"/>
      <c r="E589" s="7"/>
      <c r="F589" s="7">
        <f t="shared" si="18"/>
        <v>14.039409634553119</v>
      </c>
      <c r="G589" s="7"/>
      <c r="H589" s="7"/>
      <c r="I589" s="7"/>
      <c r="J589" s="7"/>
      <c r="K589" s="7"/>
      <c r="L589" s="7"/>
      <c r="M589" s="7"/>
      <c r="N589" s="7">
        <f t="shared" si="19"/>
        <v>712.28066281280678</v>
      </c>
      <c r="O589" s="7"/>
      <c r="P589" s="7"/>
      <c r="Q589" s="7"/>
      <c r="R589" s="7"/>
      <c r="S589" s="6"/>
      <c r="T589" s="6"/>
      <c r="U589" s="6"/>
      <c r="V589" s="6">
        <v>0.14699999999999999</v>
      </c>
      <c r="W589" s="6"/>
      <c r="X589" s="6"/>
      <c r="Y589" s="6"/>
      <c r="Z589" s="6"/>
      <c r="AA589">
        <v>18.89</v>
      </c>
      <c r="AB589" s="2">
        <v>505379000</v>
      </c>
      <c r="AC589" s="2">
        <v>929000000</v>
      </c>
      <c r="AD589" t="s">
        <v>6</v>
      </c>
    </row>
    <row r="590" spans="1:30" x14ac:dyDescent="0.3">
      <c r="A590" s="1">
        <v>32174</v>
      </c>
      <c r="B590" s="6">
        <v>0.1338</v>
      </c>
      <c r="C590" s="7"/>
      <c r="D590" s="7"/>
      <c r="E590" s="7"/>
      <c r="F590" s="7">
        <f t="shared" si="18"/>
        <v>12.382615659334203</v>
      </c>
      <c r="G590" s="7"/>
      <c r="H590" s="7"/>
      <c r="I590" s="7"/>
      <c r="J590" s="7"/>
      <c r="K590" s="7"/>
      <c r="L590" s="7"/>
      <c r="M590" s="7"/>
      <c r="N590" s="7">
        <f t="shared" si="19"/>
        <v>807.58381549716023</v>
      </c>
      <c r="O590" s="7"/>
      <c r="P590" s="7"/>
      <c r="Q590" s="7"/>
      <c r="R590" s="7"/>
      <c r="S590" s="6"/>
      <c r="T590" s="6"/>
      <c r="U590" s="6"/>
      <c r="V590" s="6">
        <v>0.1338</v>
      </c>
      <c r="W590" s="6"/>
      <c r="X590" s="6"/>
      <c r="Y590" s="6"/>
      <c r="Z590" s="6"/>
      <c r="AA590">
        <v>15.7</v>
      </c>
      <c r="AB590" s="2">
        <v>469509000</v>
      </c>
      <c r="AC590" s="2">
        <v>1026000000</v>
      </c>
      <c r="AD590" t="s">
        <v>6</v>
      </c>
    </row>
    <row r="591" spans="1:30" x14ac:dyDescent="0.3">
      <c r="A591" s="1">
        <v>32203</v>
      </c>
      <c r="B591" s="6">
        <v>0.1865</v>
      </c>
      <c r="C591" s="7"/>
      <c r="D591" s="7"/>
      <c r="E591" s="7"/>
      <c r="F591" s="7">
        <f t="shared" si="18"/>
        <v>10.436254243012391</v>
      </c>
      <c r="G591" s="7"/>
      <c r="H591" s="7"/>
      <c r="I591" s="7"/>
      <c r="J591" s="7"/>
      <c r="K591" s="7"/>
      <c r="L591" s="7"/>
      <c r="M591" s="7"/>
      <c r="N591" s="7">
        <f t="shared" si="19"/>
        <v>958.19819708738066</v>
      </c>
      <c r="O591" s="7"/>
      <c r="P591" s="7"/>
      <c r="Q591" s="7"/>
      <c r="R591" s="7"/>
      <c r="S591" s="6"/>
      <c r="T591" s="6"/>
      <c r="U591" s="6"/>
      <c r="V591" s="6">
        <v>0.1865</v>
      </c>
      <c r="W591" s="6"/>
      <c r="X591" s="6"/>
      <c r="Y591" s="6"/>
      <c r="Z591" s="6"/>
      <c r="AA591">
        <v>17.600000000000001</v>
      </c>
      <c r="AB591" s="2">
        <v>675373000</v>
      </c>
      <c r="AC591" s="2">
        <v>1170000000</v>
      </c>
      <c r="AD591" t="s">
        <v>6</v>
      </c>
    </row>
    <row r="592" spans="1:30" x14ac:dyDescent="0.3">
      <c r="A592" s="1">
        <v>32234</v>
      </c>
      <c r="B592" s="6">
        <v>0.21170000000000003</v>
      </c>
      <c r="C592" s="7"/>
      <c r="D592" s="7"/>
      <c r="E592" s="7"/>
      <c r="F592" s="7">
        <f t="shared" si="18"/>
        <v>8.6129027341853526</v>
      </c>
      <c r="G592" s="7"/>
      <c r="H592" s="7"/>
      <c r="I592" s="7"/>
      <c r="J592" s="7"/>
      <c r="K592" s="7"/>
      <c r="L592" s="7"/>
      <c r="M592" s="7"/>
      <c r="N592" s="7">
        <f t="shared" si="19"/>
        <v>1161.0487554107792</v>
      </c>
      <c r="O592" s="7"/>
      <c r="P592" s="7"/>
      <c r="Q592" s="7"/>
      <c r="R592" s="7"/>
      <c r="S592" s="6"/>
      <c r="T592" s="6"/>
      <c r="U592" s="6"/>
      <c r="V592" s="6">
        <v>0.21170000000000003</v>
      </c>
      <c r="W592" s="6"/>
      <c r="X592" s="6"/>
      <c r="Y592" s="6"/>
      <c r="Z592" s="6"/>
      <c r="AA592">
        <v>19.29</v>
      </c>
      <c r="AB592" s="2">
        <v>726125000</v>
      </c>
      <c r="AC592" s="2">
        <v>1325000000</v>
      </c>
      <c r="AD592" t="s">
        <v>6</v>
      </c>
    </row>
    <row r="593" spans="1:30" x14ac:dyDescent="0.3">
      <c r="A593" s="1">
        <v>32264</v>
      </c>
      <c r="B593" s="6">
        <v>0.16250000000000001</v>
      </c>
      <c r="C593" s="7"/>
      <c r="D593" s="7"/>
      <c r="E593" s="7"/>
      <c r="F593" s="7">
        <f t="shared" si="18"/>
        <v>7.4089485885465383</v>
      </c>
      <c r="G593" s="7"/>
      <c r="H593" s="7"/>
      <c r="I593" s="7"/>
      <c r="J593" s="7"/>
      <c r="K593" s="7"/>
      <c r="L593" s="7"/>
      <c r="M593" s="7"/>
      <c r="N593" s="7">
        <f t="shared" si="19"/>
        <v>1349.7191781650311</v>
      </c>
      <c r="O593" s="7"/>
      <c r="P593" s="7"/>
      <c r="Q593" s="7"/>
      <c r="R593" s="7"/>
      <c r="S593" s="6"/>
      <c r="T593" s="6"/>
      <c r="U593" s="6"/>
      <c r="V593" s="6">
        <v>0.16250000000000001</v>
      </c>
      <c r="W593" s="6"/>
      <c r="X593" s="6"/>
      <c r="Y593" s="6"/>
      <c r="Z593" s="6"/>
      <c r="AA593">
        <v>17.420000000000002</v>
      </c>
      <c r="AB593" s="2">
        <v>837455000</v>
      </c>
      <c r="AC593" s="2">
        <v>1581000000</v>
      </c>
      <c r="AD593" t="s">
        <v>6</v>
      </c>
    </row>
    <row r="594" spans="1:30" x14ac:dyDescent="0.3">
      <c r="A594" s="1">
        <v>32295</v>
      </c>
      <c r="B594" s="6">
        <v>0.217</v>
      </c>
      <c r="C594" s="7"/>
      <c r="D594" s="7"/>
      <c r="E594" s="7"/>
      <c r="F594" s="7">
        <f t="shared" si="18"/>
        <v>6.0878788730867184</v>
      </c>
      <c r="G594" s="7"/>
      <c r="H594" s="7"/>
      <c r="I594" s="7"/>
      <c r="J594" s="7"/>
      <c r="K594" s="7"/>
      <c r="L594" s="7"/>
      <c r="M594" s="7"/>
      <c r="N594" s="7">
        <f t="shared" si="19"/>
        <v>1642.6082398268429</v>
      </c>
      <c r="O594" s="7"/>
      <c r="P594" s="7"/>
      <c r="Q594" s="7"/>
      <c r="R594" s="7"/>
      <c r="S594" s="6"/>
      <c r="T594" s="6"/>
      <c r="U594" s="6"/>
      <c r="V594" s="6">
        <v>0.217</v>
      </c>
      <c r="W594" s="6"/>
      <c r="X594" s="6"/>
      <c r="Y594" s="6"/>
      <c r="Z594" s="6"/>
      <c r="AA594">
        <v>22</v>
      </c>
      <c r="AB594" s="2">
        <v>911031000</v>
      </c>
      <c r="AC594" s="2">
        <v>1844000000</v>
      </c>
      <c r="AD594" t="s">
        <v>6</v>
      </c>
    </row>
    <row r="595" spans="1:30" x14ac:dyDescent="0.3">
      <c r="A595" s="1">
        <v>32325</v>
      </c>
      <c r="B595" s="6">
        <v>0.22649999999999998</v>
      </c>
      <c r="C595" s="7"/>
      <c r="D595" s="7"/>
      <c r="E595" s="7"/>
      <c r="F595" s="7">
        <f t="shared" si="18"/>
        <v>4.9636191382688297</v>
      </c>
      <c r="G595" s="7"/>
      <c r="H595" s="7"/>
      <c r="I595" s="7"/>
      <c r="J595" s="7"/>
      <c r="K595" s="7"/>
      <c r="L595" s="7"/>
      <c r="M595" s="7"/>
      <c r="N595" s="7">
        <f t="shared" si="19"/>
        <v>2014.6590061476227</v>
      </c>
      <c r="O595" s="7"/>
      <c r="P595" s="7"/>
      <c r="Q595" s="7"/>
      <c r="R595" s="7"/>
      <c r="S595" s="6"/>
      <c r="T595" s="6"/>
      <c r="U595" s="6"/>
      <c r="V595" s="6">
        <v>0.22649999999999998</v>
      </c>
      <c r="W595" s="6"/>
      <c r="X595" s="6"/>
      <c r="Y595" s="6"/>
      <c r="Z595" s="6"/>
      <c r="AA595">
        <v>21.91</v>
      </c>
      <c r="AB595" s="2">
        <v>1003891000</v>
      </c>
      <c r="AC595" s="2">
        <v>2047000000</v>
      </c>
      <c r="AD595" s="2">
        <v>14328802230</v>
      </c>
    </row>
    <row r="596" spans="1:30" x14ac:dyDescent="0.3">
      <c r="A596" s="1">
        <v>32356</v>
      </c>
      <c r="B596" s="6">
        <v>0.19670000000000001</v>
      </c>
      <c r="C596" s="7"/>
      <c r="D596" s="7"/>
      <c r="E596" s="7"/>
      <c r="F596" s="7">
        <f t="shared" si="18"/>
        <v>4.1477556098176906</v>
      </c>
      <c r="G596" s="7"/>
      <c r="H596" s="7"/>
      <c r="I596" s="7"/>
      <c r="J596" s="7"/>
      <c r="K596" s="7"/>
      <c r="L596" s="7"/>
      <c r="M596" s="7"/>
      <c r="N596" s="7">
        <f t="shared" si="19"/>
        <v>2410.9424326568601</v>
      </c>
      <c r="O596" s="7"/>
      <c r="P596" s="7"/>
      <c r="Q596" s="7"/>
      <c r="R596" s="7"/>
      <c r="S596" s="6"/>
      <c r="T596" s="6"/>
      <c r="U596" s="6"/>
      <c r="V596" s="6">
        <v>0.19670000000000001</v>
      </c>
      <c r="W596" s="6"/>
      <c r="X596" s="6"/>
      <c r="Y596" s="6"/>
      <c r="Z596" s="6"/>
      <c r="AA596">
        <v>21.59</v>
      </c>
      <c r="AB596" s="2">
        <v>1083191000</v>
      </c>
      <c r="AC596" s="2">
        <v>2275000000</v>
      </c>
      <c r="AD596" s="2">
        <v>17432364000</v>
      </c>
    </row>
    <row r="597" spans="1:30" x14ac:dyDescent="0.3">
      <c r="A597" s="1">
        <v>32387</v>
      </c>
      <c r="B597" s="6">
        <v>0.23600000000000002</v>
      </c>
      <c r="C597" s="7"/>
      <c r="D597" s="7"/>
      <c r="E597" s="7"/>
      <c r="F597" s="7">
        <f t="shared" si="18"/>
        <v>3.3557893283314644</v>
      </c>
      <c r="G597" s="7"/>
      <c r="H597" s="7"/>
      <c r="I597" s="7"/>
      <c r="J597" s="7"/>
      <c r="K597" s="7"/>
      <c r="L597" s="7"/>
      <c r="M597" s="7"/>
      <c r="N597" s="7">
        <f t="shared" si="19"/>
        <v>2979.924846763879</v>
      </c>
      <c r="O597" s="7"/>
      <c r="P597" s="7"/>
      <c r="Q597" s="7"/>
      <c r="R597" s="7"/>
      <c r="S597" s="6"/>
      <c r="T597" s="6"/>
      <c r="U597" s="6"/>
      <c r="V597" s="6">
        <v>0.23600000000000002</v>
      </c>
      <c r="W597" s="6"/>
      <c r="X597" s="6"/>
      <c r="Y597" s="6"/>
      <c r="Z597" s="6"/>
      <c r="AA597">
        <v>27.45</v>
      </c>
      <c r="AB597" s="2">
        <v>1426396000</v>
      </c>
      <c r="AC597" s="2">
        <v>2899000000</v>
      </c>
      <c r="AD597" s="2">
        <v>21652380000</v>
      </c>
    </row>
    <row r="598" spans="1:30" x14ac:dyDescent="0.3">
      <c r="A598" s="1">
        <v>32417</v>
      </c>
      <c r="B598" s="6">
        <v>0.2848</v>
      </c>
      <c r="C598" s="7"/>
      <c r="D598" s="7"/>
      <c r="E598" s="7"/>
      <c r="F598" s="7">
        <f t="shared" si="18"/>
        <v>2.6119157287760464</v>
      </c>
      <c r="G598" s="7"/>
      <c r="H598" s="7"/>
      <c r="I598" s="7"/>
      <c r="J598" s="7"/>
      <c r="K598" s="7"/>
      <c r="L598" s="7"/>
      <c r="M598" s="7"/>
      <c r="N598" s="7">
        <f t="shared" si="19"/>
        <v>3828.6074431222314</v>
      </c>
      <c r="O598" s="7"/>
      <c r="P598" s="7"/>
      <c r="Q598" s="7"/>
      <c r="R598" s="7"/>
      <c r="S598" s="6"/>
      <c r="T598" s="6"/>
      <c r="U598" s="6"/>
      <c r="V598" s="6">
        <v>0.2848</v>
      </c>
      <c r="W598" s="6"/>
      <c r="X598" s="6"/>
      <c r="Y598" s="6"/>
      <c r="Z598" s="6"/>
      <c r="AA598">
        <v>25.62</v>
      </c>
      <c r="AB598" s="2">
        <v>1850104000</v>
      </c>
      <c r="AC598" s="2">
        <v>3837000000</v>
      </c>
      <c r="AD598" s="2">
        <v>27485102903</v>
      </c>
    </row>
    <row r="599" spans="1:30" x14ac:dyDescent="0.3">
      <c r="A599" s="1">
        <v>32448</v>
      </c>
      <c r="B599" s="6">
        <v>0.25769999999999998</v>
      </c>
      <c r="C599" s="7"/>
      <c r="D599" s="7"/>
      <c r="E599" s="7"/>
      <c r="F599" s="7">
        <f t="shared" si="18"/>
        <v>2.0767398654496674</v>
      </c>
      <c r="G599" s="7"/>
      <c r="H599" s="7"/>
      <c r="I599" s="7"/>
      <c r="J599" s="7"/>
      <c r="K599" s="7"/>
      <c r="L599" s="7"/>
      <c r="M599" s="7"/>
      <c r="N599" s="7">
        <f t="shared" si="19"/>
        <v>4815.2395812148307</v>
      </c>
      <c r="O599" s="7"/>
      <c r="P599" s="7"/>
      <c r="Q599" s="7"/>
      <c r="R599" s="7"/>
      <c r="S599" s="6"/>
      <c r="T599" s="6"/>
      <c r="U599" s="6"/>
      <c r="V599" s="6">
        <v>0.25769999999999998</v>
      </c>
      <c r="W599" s="6"/>
      <c r="X599" s="6"/>
      <c r="Y599" s="6"/>
      <c r="Z599" s="6"/>
      <c r="AA599">
        <v>27.94</v>
      </c>
      <c r="AB599" s="2">
        <v>2197172000</v>
      </c>
      <c r="AC599" s="2">
        <v>4613000000</v>
      </c>
      <c r="AD599" s="2">
        <v>34626640000</v>
      </c>
    </row>
    <row r="600" spans="1:30" x14ac:dyDescent="0.3">
      <c r="A600" s="1">
        <v>32478</v>
      </c>
      <c r="B600" s="6">
        <v>0.27889999999999998</v>
      </c>
      <c r="C600" s="7"/>
      <c r="D600" s="7"/>
      <c r="E600" s="7"/>
      <c r="F600" s="7">
        <f t="shared" si="18"/>
        <v>1.6238485146998731</v>
      </c>
      <c r="G600" s="7">
        <v>100</v>
      </c>
      <c r="H600" s="7"/>
      <c r="I600" s="7"/>
      <c r="J600" s="7"/>
      <c r="K600" s="7"/>
      <c r="L600" s="7"/>
      <c r="M600" s="7"/>
      <c r="N600" s="7">
        <f t="shared" si="19"/>
        <v>6158.2099004156462</v>
      </c>
      <c r="O600" s="7">
        <v>100</v>
      </c>
      <c r="P600" s="7"/>
      <c r="Q600" s="7"/>
      <c r="R600" s="7"/>
      <c r="S600" s="6"/>
      <c r="T600" s="6"/>
      <c r="U600" s="6"/>
      <c r="V600" s="6">
        <v>0.27889999999999998</v>
      </c>
      <c r="W600" s="6"/>
      <c r="X600" s="6"/>
      <c r="Y600" s="6"/>
      <c r="Z600" s="6"/>
      <c r="AA600">
        <v>28.7</v>
      </c>
      <c r="AB600" s="2">
        <v>3637152000</v>
      </c>
      <c r="AC600" s="2">
        <v>6944000000</v>
      </c>
      <c r="AD600" s="2">
        <v>46395824000</v>
      </c>
    </row>
    <row r="601" spans="1:30" x14ac:dyDescent="0.3">
      <c r="A601" s="1">
        <v>32509</v>
      </c>
      <c r="B601" s="6">
        <v>0.31109999999999999</v>
      </c>
      <c r="C601" s="7"/>
      <c r="D601" s="7"/>
      <c r="E601" s="7"/>
      <c r="F601" s="7"/>
      <c r="G601" s="7">
        <f t="shared" ref="G601:G614" si="20">+G$600/(1+((O601/100)-1))</f>
        <v>76.271832812142478</v>
      </c>
      <c r="H601" s="7"/>
      <c r="I601" s="7"/>
      <c r="J601" s="7"/>
      <c r="K601" s="7"/>
      <c r="L601" s="7"/>
      <c r="M601" s="7"/>
      <c r="N601" s="7"/>
      <c r="O601" s="7">
        <f t="shared" si="19"/>
        <v>131.10999999999999</v>
      </c>
      <c r="P601" s="7"/>
      <c r="Q601" s="7"/>
      <c r="R601" s="7"/>
      <c r="S601" s="6"/>
      <c r="T601" s="6"/>
      <c r="U601" s="6"/>
      <c r="V601" s="6"/>
      <c r="W601" s="6">
        <v>0.31109999999999999</v>
      </c>
      <c r="X601" s="6"/>
      <c r="Y601" s="6"/>
      <c r="Z601" s="6"/>
      <c r="AA601">
        <v>37.49</v>
      </c>
      <c r="AB601" s="2">
        <v>4117000</v>
      </c>
      <c r="AC601" s="2">
        <v>8469000</v>
      </c>
      <c r="AD601" s="2">
        <v>53851000</v>
      </c>
    </row>
    <row r="602" spans="1:30" x14ac:dyDescent="0.3">
      <c r="A602" s="1">
        <v>32540</v>
      </c>
      <c r="B602" s="6">
        <v>0.1401</v>
      </c>
      <c r="C602" s="7"/>
      <c r="D602" s="7"/>
      <c r="E602" s="7"/>
      <c r="F602" s="7"/>
      <c r="G602" s="7">
        <f t="shared" si="20"/>
        <v>66.899248146778788</v>
      </c>
      <c r="H602" s="7"/>
      <c r="I602" s="7"/>
      <c r="J602" s="7"/>
      <c r="K602" s="7"/>
      <c r="L602" s="7"/>
      <c r="M602" s="7"/>
      <c r="N602" s="7"/>
      <c r="O602" s="7">
        <f t="shared" si="19"/>
        <v>149.47851099999997</v>
      </c>
      <c r="P602" s="7"/>
      <c r="Q602" s="7"/>
      <c r="R602" s="7"/>
      <c r="S602" s="6"/>
      <c r="T602" s="6"/>
      <c r="U602" s="6"/>
      <c r="V602" s="6"/>
      <c r="W602" s="6">
        <v>0.1401</v>
      </c>
      <c r="X602" s="6"/>
      <c r="Y602" s="6"/>
      <c r="Z602" s="6"/>
      <c r="AA602">
        <v>16.78</v>
      </c>
      <c r="AB602" s="2">
        <v>4925000</v>
      </c>
      <c r="AC602" s="2">
        <v>8892000</v>
      </c>
      <c r="AD602" s="2">
        <v>60412000</v>
      </c>
    </row>
    <row r="603" spans="1:30" x14ac:dyDescent="0.3">
      <c r="A603" s="1">
        <v>32568</v>
      </c>
      <c r="B603" s="6">
        <v>6.4600000000000005E-2</v>
      </c>
      <c r="C603" s="7"/>
      <c r="D603" s="7"/>
      <c r="E603" s="7"/>
      <c r="F603" s="7"/>
      <c r="G603" s="7">
        <f t="shared" si="20"/>
        <v>62.839797244766849</v>
      </c>
      <c r="H603" s="7"/>
      <c r="I603" s="7"/>
      <c r="J603" s="7"/>
      <c r="K603" s="7"/>
      <c r="L603" s="7"/>
      <c r="M603" s="7"/>
      <c r="N603" s="7"/>
      <c r="O603" s="7">
        <f t="shared" si="19"/>
        <v>159.13482281059996</v>
      </c>
      <c r="P603" s="7"/>
      <c r="Q603" s="7"/>
      <c r="R603" s="7"/>
      <c r="S603" s="6"/>
      <c r="T603" s="6"/>
      <c r="U603" s="6"/>
      <c r="V603" s="6"/>
      <c r="W603" s="6">
        <v>6.4600000000000005E-2</v>
      </c>
      <c r="X603" s="6"/>
      <c r="Y603" s="6"/>
      <c r="Z603" s="6"/>
      <c r="AA603">
        <v>6.82</v>
      </c>
      <c r="AB603" s="2">
        <v>5773000</v>
      </c>
      <c r="AC603" s="2">
        <v>9749000</v>
      </c>
      <c r="AD603" s="2">
        <v>70465682</v>
      </c>
    </row>
    <row r="604" spans="1:30" x14ac:dyDescent="0.3">
      <c r="A604" s="1">
        <v>32599</v>
      </c>
      <c r="B604" s="6">
        <v>0.1002</v>
      </c>
      <c r="C604" s="7"/>
      <c r="D604" s="7"/>
      <c r="E604" s="7"/>
      <c r="F604" s="7"/>
      <c r="G604" s="7">
        <f t="shared" si="20"/>
        <v>57.116703549142741</v>
      </c>
      <c r="H604" s="7"/>
      <c r="I604" s="7"/>
      <c r="J604" s="7"/>
      <c r="K604" s="7"/>
      <c r="L604" s="7"/>
      <c r="M604" s="7"/>
      <c r="N604" s="7"/>
      <c r="O604" s="7">
        <f t="shared" ref="O604:P619" si="21">+O603*(1+W604)</f>
        <v>175.08013205622208</v>
      </c>
      <c r="P604" s="7"/>
      <c r="Q604" s="7"/>
      <c r="R604" s="7"/>
      <c r="S604" s="6"/>
      <c r="T604" s="6"/>
      <c r="U604" s="6"/>
      <c r="V604" s="6"/>
      <c r="W604" s="6">
        <v>0.1002</v>
      </c>
      <c r="X604" s="6"/>
      <c r="Y604" s="6"/>
      <c r="Z604" s="6"/>
      <c r="AA604">
        <v>8.33</v>
      </c>
      <c r="AB604" s="2">
        <v>6549000</v>
      </c>
      <c r="AC604" s="2">
        <v>14624000</v>
      </c>
      <c r="AD604" s="2">
        <v>83397000</v>
      </c>
    </row>
    <row r="605" spans="1:30" x14ac:dyDescent="0.3">
      <c r="A605" s="1">
        <v>32629</v>
      </c>
      <c r="B605" s="6">
        <v>0.16589999999999999</v>
      </c>
      <c r="C605" s="7"/>
      <c r="D605" s="7"/>
      <c r="E605" s="7"/>
      <c r="F605" s="7"/>
      <c r="G605" s="7">
        <f t="shared" si="20"/>
        <v>48.989367483611588</v>
      </c>
      <c r="H605" s="7"/>
      <c r="I605" s="7"/>
      <c r="J605" s="7"/>
      <c r="K605" s="7"/>
      <c r="L605" s="7"/>
      <c r="M605" s="7"/>
      <c r="N605" s="7"/>
      <c r="O605" s="7">
        <f t="shared" si="21"/>
        <v>204.12592596434931</v>
      </c>
      <c r="P605" s="7"/>
      <c r="Q605" s="7"/>
      <c r="R605" s="7"/>
      <c r="S605" s="6"/>
      <c r="T605" s="6"/>
      <c r="U605" s="6"/>
      <c r="V605" s="6"/>
      <c r="W605" s="6">
        <v>0.16589999999999999</v>
      </c>
      <c r="X605" s="6"/>
      <c r="Y605" s="6"/>
      <c r="Z605" s="6"/>
      <c r="AA605">
        <v>17.920000000000002</v>
      </c>
      <c r="AB605" s="2">
        <v>8748000</v>
      </c>
      <c r="AC605" s="2">
        <v>13985000</v>
      </c>
      <c r="AD605" s="2">
        <v>89313395</v>
      </c>
    </row>
    <row r="606" spans="1:30" x14ac:dyDescent="0.3">
      <c r="A606" s="1">
        <v>32660</v>
      </c>
      <c r="B606" s="6">
        <v>0.25290000000000001</v>
      </c>
      <c r="C606" s="7"/>
      <c r="D606" s="7"/>
      <c r="E606" s="7"/>
      <c r="F606" s="7"/>
      <c r="G606" s="7">
        <f t="shared" si="20"/>
        <v>39.100780176878914</v>
      </c>
      <c r="H606" s="7"/>
      <c r="I606" s="7"/>
      <c r="J606" s="7"/>
      <c r="K606" s="7"/>
      <c r="L606" s="7"/>
      <c r="M606" s="7"/>
      <c r="N606" s="7"/>
      <c r="O606" s="7">
        <f t="shared" si="21"/>
        <v>255.74937264073321</v>
      </c>
      <c r="P606" s="7"/>
      <c r="Q606" s="7"/>
      <c r="R606" s="7"/>
      <c r="S606" s="6"/>
      <c r="T606" s="6"/>
      <c r="U606" s="6"/>
      <c r="V606" s="6"/>
      <c r="W606" s="6">
        <v>0.25290000000000001</v>
      </c>
      <c r="X606" s="6"/>
      <c r="Y606" s="6"/>
      <c r="Z606" s="6"/>
      <c r="AA606">
        <v>28.65</v>
      </c>
      <c r="AB606" s="2">
        <v>10138000</v>
      </c>
      <c r="AC606" s="2">
        <v>15872000</v>
      </c>
      <c r="AD606" s="2">
        <v>106284000</v>
      </c>
    </row>
    <row r="607" spans="1:30" x14ac:dyDescent="0.3">
      <c r="A607" s="1">
        <v>32690</v>
      </c>
      <c r="B607" s="6">
        <v>0.28059999999999996</v>
      </c>
      <c r="C607" s="7"/>
      <c r="D607" s="7"/>
      <c r="E607" s="7"/>
      <c r="F607" s="7"/>
      <c r="G607" s="7">
        <f t="shared" si="20"/>
        <v>30.533172088770041</v>
      </c>
      <c r="H607" s="7"/>
      <c r="I607" s="7"/>
      <c r="J607" s="7"/>
      <c r="K607" s="7"/>
      <c r="L607" s="7"/>
      <c r="M607" s="7"/>
      <c r="N607" s="7"/>
      <c r="O607" s="7">
        <f t="shared" si="21"/>
        <v>327.51264660372294</v>
      </c>
      <c r="P607" s="7"/>
      <c r="Q607" s="7"/>
      <c r="R607" s="7"/>
      <c r="S607" s="6"/>
      <c r="T607" s="6"/>
      <c r="U607" s="6"/>
      <c r="V607" s="6"/>
      <c r="W607" s="6">
        <v>0.28059999999999996</v>
      </c>
      <c r="X607" s="6"/>
      <c r="Y607" s="6"/>
      <c r="Z607" s="6"/>
      <c r="AA607">
        <v>27.74</v>
      </c>
      <c r="AB607" s="2">
        <v>11020000</v>
      </c>
      <c r="AC607" s="2">
        <v>17557000</v>
      </c>
      <c r="AD607" s="2">
        <v>130474000</v>
      </c>
    </row>
    <row r="608" spans="1:30" x14ac:dyDescent="0.3">
      <c r="A608" s="1">
        <v>32721</v>
      </c>
      <c r="B608" s="6">
        <v>0.3095</v>
      </c>
      <c r="C608" s="7"/>
      <c r="D608" s="7"/>
      <c r="E608" s="7"/>
      <c r="F608" s="7"/>
      <c r="G608" s="7">
        <f t="shared" si="20"/>
        <v>23.316664443505189</v>
      </c>
      <c r="H608" s="7"/>
      <c r="I608" s="7"/>
      <c r="J608" s="7"/>
      <c r="K608" s="7"/>
      <c r="L608" s="7"/>
      <c r="M608" s="7"/>
      <c r="N608" s="7"/>
      <c r="O608" s="7">
        <f t="shared" si="21"/>
        <v>428.87781072757514</v>
      </c>
      <c r="P608" s="7"/>
      <c r="Q608" s="7"/>
      <c r="R608" s="7"/>
      <c r="S608" s="6"/>
      <c r="T608" s="6"/>
      <c r="U608" s="6"/>
      <c r="V608" s="6"/>
      <c r="W608" s="6">
        <v>0.3095</v>
      </c>
      <c r="X608" s="6"/>
      <c r="Y608" s="6"/>
      <c r="Z608" s="6"/>
      <c r="AA608">
        <v>33.71</v>
      </c>
      <c r="AB608" s="2">
        <v>13027000</v>
      </c>
      <c r="AC608" s="2">
        <v>20412000</v>
      </c>
      <c r="AD608" s="2">
        <v>167541000</v>
      </c>
    </row>
    <row r="609" spans="1:30" x14ac:dyDescent="0.3">
      <c r="A609" s="1">
        <v>32752</v>
      </c>
      <c r="B609" s="6">
        <v>0.35830000000000001</v>
      </c>
      <c r="C609" s="7"/>
      <c r="D609" s="7"/>
      <c r="E609" s="7"/>
      <c r="F609" s="7"/>
      <c r="G609" s="7">
        <f t="shared" si="20"/>
        <v>17.166063788194943</v>
      </c>
      <c r="H609" s="7"/>
      <c r="I609" s="7"/>
      <c r="J609" s="7"/>
      <c r="K609" s="7"/>
      <c r="L609" s="7"/>
      <c r="M609" s="7"/>
      <c r="N609" s="7"/>
      <c r="O609" s="7">
        <f t="shared" si="21"/>
        <v>582.54473031126531</v>
      </c>
      <c r="P609" s="7"/>
      <c r="Q609" s="7"/>
      <c r="R609" s="7"/>
      <c r="S609" s="6"/>
      <c r="T609" s="6"/>
      <c r="U609" s="6"/>
      <c r="V609" s="6"/>
      <c r="W609" s="6">
        <v>0.35830000000000001</v>
      </c>
      <c r="X609" s="6"/>
      <c r="Y609" s="6"/>
      <c r="Z609" s="6"/>
      <c r="AA609">
        <v>37.56</v>
      </c>
      <c r="AB609" s="2">
        <v>17238000</v>
      </c>
      <c r="AC609" s="2">
        <v>27847000</v>
      </c>
      <c r="AD609" s="2">
        <v>219995168</v>
      </c>
    </row>
    <row r="610" spans="1:30" x14ac:dyDescent="0.3">
      <c r="A610" s="1">
        <v>32782</v>
      </c>
      <c r="B610" s="6">
        <v>0.37290000000000001</v>
      </c>
      <c r="C610" s="7"/>
      <c r="D610" s="7"/>
      <c r="E610" s="7"/>
      <c r="F610" s="7"/>
      <c r="G610" s="7">
        <f t="shared" si="20"/>
        <v>12.503506291933093</v>
      </c>
      <c r="H610" s="7"/>
      <c r="I610" s="7"/>
      <c r="J610" s="7"/>
      <c r="K610" s="7"/>
      <c r="L610" s="7"/>
      <c r="M610" s="7"/>
      <c r="N610" s="7"/>
      <c r="O610" s="7">
        <f t="shared" si="21"/>
        <v>799.77566024433611</v>
      </c>
      <c r="P610" s="7"/>
      <c r="Q610" s="7"/>
      <c r="R610" s="7"/>
      <c r="S610" s="6"/>
      <c r="T610" s="6"/>
      <c r="U610" s="6"/>
      <c r="V610" s="6"/>
      <c r="W610" s="6">
        <v>0.37290000000000001</v>
      </c>
      <c r="X610" s="6"/>
      <c r="Y610" s="6"/>
      <c r="Z610" s="6"/>
      <c r="AA610">
        <v>39.770000000000003</v>
      </c>
      <c r="AB610" s="2">
        <v>22317000</v>
      </c>
      <c r="AC610" s="2">
        <v>37921000</v>
      </c>
      <c r="AD610" s="2">
        <v>298359000</v>
      </c>
    </row>
    <row r="611" spans="1:30" x14ac:dyDescent="0.3">
      <c r="A611" s="1">
        <v>32813</v>
      </c>
      <c r="B611" s="6">
        <v>0.42959999999999998</v>
      </c>
      <c r="C611" s="7"/>
      <c r="D611" s="7"/>
      <c r="E611" s="7"/>
      <c r="F611" s="7"/>
      <c r="G611" s="7">
        <f t="shared" si="20"/>
        <v>8.7461571711899087</v>
      </c>
      <c r="H611" s="7"/>
      <c r="I611" s="7"/>
      <c r="J611" s="7"/>
      <c r="K611" s="7"/>
      <c r="L611" s="7"/>
      <c r="M611" s="7"/>
      <c r="N611" s="7"/>
      <c r="O611" s="7">
        <f t="shared" si="21"/>
        <v>1143.3592838853028</v>
      </c>
      <c r="P611" s="7"/>
      <c r="Q611" s="7"/>
      <c r="R611" s="7"/>
      <c r="S611" s="6"/>
      <c r="T611" s="6"/>
      <c r="U611" s="6"/>
      <c r="V611" s="6"/>
      <c r="W611" s="6">
        <v>0.42959999999999998</v>
      </c>
      <c r="X611" s="6"/>
      <c r="Y611" s="6"/>
      <c r="Z611" s="6"/>
      <c r="AA611">
        <v>47.82</v>
      </c>
      <c r="AB611" s="2">
        <v>36116000</v>
      </c>
      <c r="AC611" s="2">
        <v>53442000</v>
      </c>
      <c r="AD611" s="2">
        <v>408068000</v>
      </c>
    </row>
    <row r="612" spans="1:30" x14ac:dyDescent="0.3">
      <c r="A612" s="1">
        <v>32843</v>
      </c>
      <c r="B612" s="6">
        <v>0.51819999999999999</v>
      </c>
      <c r="C612" s="7"/>
      <c r="D612" s="7"/>
      <c r="E612" s="7"/>
      <c r="F612" s="7"/>
      <c r="G612" s="7">
        <f t="shared" si="20"/>
        <v>5.7608728567974632</v>
      </c>
      <c r="H612" s="7"/>
      <c r="I612" s="7"/>
      <c r="J612" s="7"/>
      <c r="K612" s="7"/>
      <c r="L612" s="7"/>
      <c r="M612" s="7"/>
      <c r="N612" s="7"/>
      <c r="O612" s="7">
        <f t="shared" si="21"/>
        <v>1735.8480647946667</v>
      </c>
      <c r="P612" s="7"/>
      <c r="Q612" s="7"/>
      <c r="R612" s="7"/>
      <c r="S612" s="6"/>
      <c r="T612" s="6"/>
      <c r="U612" s="6"/>
      <c r="V612" s="6"/>
      <c r="W612" s="6">
        <v>0.51819999999999999</v>
      </c>
      <c r="X612" s="6"/>
      <c r="Y612" s="6"/>
      <c r="Z612" s="6"/>
      <c r="AA612">
        <v>51.5</v>
      </c>
      <c r="AB612" s="2">
        <v>67436000</v>
      </c>
      <c r="AC612" s="2">
        <v>103060000</v>
      </c>
      <c r="AD612" s="2">
        <v>657871116</v>
      </c>
    </row>
    <row r="613" spans="1:30" x14ac:dyDescent="0.3">
      <c r="A613" s="1">
        <v>32874</v>
      </c>
      <c r="B613" s="6">
        <v>0.74529999999999996</v>
      </c>
      <c r="C613" s="7"/>
      <c r="D613" s="7"/>
      <c r="E613" s="7"/>
      <c r="F613" s="7"/>
      <c r="G613" s="7">
        <f t="shared" si="20"/>
        <v>3.3007923318612642</v>
      </c>
      <c r="H613" s="7"/>
      <c r="I613" s="7"/>
      <c r="J613" s="7"/>
      <c r="K613" s="7"/>
      <c r="L613" s="7"/>
      <c r="M613" s="7"/>
      <c r="N613" s="7"/>
      <c r="O613" s="7">
        <f t="shared" si="21"/>
        <v>3029.5756274861315</v>
      </c>
      <c r="P613" s="7"/>
      <c r="Q613" s="7"/>
      <c r="R613" s="7"/>
      <c r="S613" s="6"/>
      <c r="T613" s="6"/>
      <c r="U613" s="6"/>
      <c r="V613" s="6"/>
      <c r="W613" s="6">
        <v>0.74529999999999996</v>
      </c>
      <c r="X613" s="6"/>
      <c r="Y613" s="6"/>
      <c r="Z613" s="6"/>
      <c r="AA613">
        <v>67.55</v>
      </c>
      <c r="AB613" s="2">
        <v>80300000</v>
      </c>
      <c r="AC613" s="2">
        <v>116907000</v>
      </c>
      <c r="AD613" s="2">
        <v>964526000</v>
      </c>
    </row>
    <row r="614" spans="1:30" x14ac:dyDescent="0.3">
      <c r="A614" s="1">
        <v>32905</v>
      </c>
      <c r="B614" s="6">
        <v>0.7016</v>
      </c>
      <c r="C614" s="7"/>
      <c r="D614" s="7"/>
      <c r="E614" s="7"/>
      <c r="F614" s="7"/>
      <c r="G614" s="7">
        <f t="shared" si="20"/>
        <v>1.9398168381883309</v>
      </c>
      <c r="H614" s="7">
        <v>100</v>
      </c>
      <c r="I614" s="7"/>
      <c r="J614" s="7"/>
      <c r="K614" s="7"/>
      <c r="L614" s="7"/>
      <c r="M614" s="7"/>
      <c r="N614" s="7"/>
      <c r="O614" s="7">
        <f t="shared" si="21"/>
        <v>5155.1258877304017</v>
      </c>
      <c r="P614" s="7">
        <v>100</v>
      </c>
      <c r="Q614" s="7"/>
      <c r="R614" s="7"/>
      <c r="S614" s="6"/>
      <c r="T614" s="6"/>
      <c r="U614" s="6"/>
      <c r="V614" s="6"/>
      <c r="W614" s="6">
        <v>0.7016</v>
      </c>
      <c r="X614" s="6"/>
      <c r="Y614" s="6"/>
      <c r="Z614" s="6"/>
      <c r="AA614">
        <v>75.73</v>
      </c>
      <c r="AB614" s="2">
        <v>140004000</v>
      </c>
      <c r="AC614" s="2">
        <v>224276000</v>
      </c>
      <c r="AD614" s="2">
        <v>1816797735</v>
      </c>
    </row>
    <row r="615" spans="1:30" x14ac:dyDescent="0.3">
      <c r="A615" s="1">
        <v>32933</v>
      </c>
      <c r="B615" s="6">
        <v>0.79110000000000003</v>
      </c>
      <c r="C615" s="7"/>
      <c r="D615" s="7"/>
      <c r="E615" s="7"/>
      <c r="F615" s="7"/>
      <c r="G615" s="7"/>
      <c r="H615" s="7">
        <f t="shared" ref="H615:H655" si="22">+H$614/(1+((P615/100)-1))</f>
        <v>55.831611858634353</v>
      </c>
      <c r="I615" s="7"/>
      <c r="J615" s="7"/>
      <c r="K615" s="7"/>
      <c r="L615" s="7"/>
      <c r="M615" s="7"/>
      <c r="N615" s="7"/>
      <c r="O615" s="7"/>
      <c r="P615" s="7">
        <f t="shared" si="21"/>
        <v>179.11</v>
      </c>
      <c r="Q615" s="7"/>
      <c r="R615" s="7"/>
      <c r="S615" s="6"/>
      <c r="T615" s="6"/>
      <c r="U615" s="6"/>
      <c r="V615" s="6"/>
      <c r="W615" s="6"/>
      <c r="X615" s="6">
        <v>0.79110000000000003</v>
      </c>
      <c r="Y615" s="6"/>
      <c r="Z615" s="6"/>
      <c r="AA615">
        <v>82.39</v>
      </c>
      <c r="AB615" s="2">
        <v>342362000</v>
      </c>
      <c r="AC615" s="2">
        <v>659607000</v>
      </c>
      <c r="AD615" s="2">
        <v>2649684000</v>
      </c>
    </row>
    <row r="616" spans="1:30" x14ac:dyDescent="0.3">
      <c r="A616" s="1">
        <v>32964</v>
      </c>
      <c r="B616" s="6">
        <v>0.20190000000000002</v>
      </c>
      <c r="C616" s="7"/>
      <c r="D616" s="7"/>
      <c r="E616" s="7"/>
      <c r="F616" s="7"/>
      <c r="G616" s="7"/>
      <c r="H616" s="7">
        <f t="shared" si="22"/>
        <v>46.452792960008615</v>
      </c>
      <c r="I616" s="7"/>
      <c r="J616" s="7"/>
      <c r="K616" s="7"/>
      <c r="L616" s="7"/>
      <c r="M616" s="7"/>
      <c r="N616" s="7"/>
      <c r="O616" s="7"/>
      <c r="P616" s="7">
        <f t="shared" si="21"/>
        <v>215.27230900000001</v>
      </c>
      <c r="Q616" s="7"/>
      <c r="R616" s="7"/>
      <c r="S616" s="6"/>
      <c r="T616" s="6"/>
      <c r="U616" s="6"/>
      <c r="V616" s="6"/>
      <c r="W616" s="6"/>
      <c r="X616" s="6">
        <v>0.20190000000000002</v>
      </c>
      <c r="Y616" s="6"/>
      <c r="Z616" s="6"/>
      <c r="AA616">
        <v>15.52</v>
      </c>
      <c r="AB616" s="2">
        <v>582095000</v>
      </c>
      <c r="AC616" s="2">
        <v>894133000</v>
      </c>
      <c r="AD616" s="2">
        <v>2499644000</v>
      </c>
    </row>
    <row r="617" spans="1:30" x14ac:dyDescent="0.3">
      <c r="A617" s="1">
        <v>32994</v>
      </c>
      <c r="B617" s="6">
        <v>8.5299999999999987E-2</v>
      </c>
      <c r="C617" s="7"/>
      <c r="D617" s="7"/>
      <c r="E617" s="7"/>
      <c r="F617" s="7"/>
      <c r="G617" s="7"/>
      <c r="H617" s="7">
        <f t="shared" si="22"/>
        <v>42.801799465593504</v>
      </c>
      <c r="I617" s="7"/>
      <c r="J617" s="7"/>
      <c r="K617" s="7"/>
      <c r="L617" s="7"/>
      <c r="M617" s="7"/>
      <c r="N617" s="7"/>
      <c r="O617" s="7"/>
      <c r="P617" s="7">
        <f t="shared" si="21"/>
        <v>233.63503695769998</v>
      </c>
      <c r="Q617" s="7"/>
      <c r="R617" s="7"/>
      <c r="S617" s="6"/>
      <c r="T617" s="6"/>
      <c r="U617" s="6"/>
      <c r="V617" s="6"/>
      <c r="W617" s="6"/>
      <c r="X617" s="6">
        <v>8.5299999999999987E-2</v>
      </c>
      <c r="Y617" s="6"/>
      <c r="Z617" s="6"/>
      <c r="AA617">
        <v>7.59</v>
      </c>
      <c r="AB617" s="2">
        <v>921528000</v>
      </c>
      <c r="AC617" s="2">
        <v>1216242000</v>
      </c>
      <c r="AD617" s="2">
        <v>2814313000</v>
      </c>
    </row>
    <row r="618" spans="1:30" x14ac:dyDescent="0.3">
      <c r="A618" s="1">
        <v>33025</v>
      </c>
      <c r="B618" s="6">
        <v>0.11699999999999999</v>
      </c>
      <c r="C618" s="7"/>
      <c r="D618" s="7"/>
      <c r="E618" s="7"/>
      <c r="F618" s="7"/>
      <c r="G618" s="7"/>
      <c r="H618" s="7">
        <f t="shared" si="22"/>
        <v>38.318531303127571</v>
      </c>
      <c r="I618" s="7"/>
      <c r="J618" s="7"/>
      <c r="K618" s="7"/>
      <c r="L618" s="7"/>
      <c r="M618" s="7"/>
      <c r="N618" s="7"/>
      <c r="O618" s="7"/>
      <c r="P618" s="7">
        <f t="shared" si="21"/>
        <v>260.97033628175086</v>
      </c>
      <c r="Q618" s="7"/>
      <c r="R618" s="7"/>
      <c r="S618" s="6"/>
      <c r="T618" s="6"/>
      <c r="U618" s="6"/>
      <c r="V618" s="6"/>
      <c r="W618" s="6"/>
      <c r="X618" s="6">
        <v>0.11699999999999999</v>
      </c>
      <c r="Y618" s="6"/>
      <c r="Z618" s="6"/>
      <c r="AA618">
        <v>11.75</v>
      </c>
      <c r="AB618" s="2">
        <v>836766000</v>
      </c>
      <c r="AC618" s="2">
        <v>1209917000</v>
      </c>
      <c r="AD618" s="2">
        <v>3163549735</v>
      </c>
    </row>
    <row r="619" spans="1:30" x14ac:dyDescent="0.3">
      <c r="A619" s="1">
        <v>33055</v>
      </c>
      <c r="B619" s="6">
        <v>0.11310000000000001</v>
      </c>
      <c r="C619" s="7"/>
      <c r="D619" s="7"/>
      <c r="E619" s="7"/>
      <c r="F619" s="7"/>
      <c r="G619" s="7"/>
      <c r="H619" s="7">
        <f t="shared" si="22"/>
        <v>34.425057320211636</v>
      </c>
      <c r="I619" s="7"/>
      <c r="J619" s="7"/>
      <c r="K619" s="7"/>
      <c r="L619" s="7"/>
      <c r="M619" s="7"/>
      <c r="N619" s="7"/>
      <c r="O619" s="7"/>
      <c r="P619" s="7">
        <f t="shared" si="21"/>
        <v>290.48608131521689</v>
      </c>
      <c r="Q619" s="7"/>
      <c r="R619" s="7"/>
      <c r="S619" s="6"/>
      <c r="T619" s="6"/>
      <c r="U619" s="6"/>
      <c r="V619" s="6"/>
      <c r="W619" s="6"/>
      <c r="X619" s="6">
        <v>0.11310000000000001</v>
      </c>
      <c r="Y619" s="6"/>
      <c r="Z619" s="6"/>
      <c r="AA619">
        <v>12.92</v>
      </c>
      <c r="AB619" s="2">
        <v>761582000</v>
      </c>
      <c r="AC619" s="2">
        <v>1209318000</v>
      </c>
      <c r="AD619" s="2">
        <v>3539478000</v>
      </c>
    </row>
    <row r="620" spans="1:30" x14ac:dyDescent="0.3">
      <c r="A620" s="1">
        <v>33086</v>
      </c>
      <c r="B620" s="6">
        <v>0.1183</v>
      </c>
      <c r="C620" s="7"/>
      <c r="D620" s="7"/>
      <c r="E620" s="7"/>
      <c r="F620" s="7"/>
      <c r="G620" s="7"/>
      <c r="H620" s="7">
        <f t="shared" si="22"/>
        <v>30.783383099536472</v>
      </c>
      <c r="I620" s="7"/>
      <c r="J620" s="7"/>
      <c r="K620" s="7"/>
      <c r="L620" s="7"/>
      <c r="M620" s="7"/>
      <c r="N620" s="7"/>
      <c r="O620" s="7"/>
      <c r="P620" s="7">
        <f t="shared" ref="P620:Q658" si="23">+P619*(1+X620)</f>
        <v>324.85058473480706</v>
      </c>
      <c r="Q620" s="7"/>
      <c r="R620" s="7"/>
      <c r="S620" s="6"/>
      <c r="T620" s="6"/>
      <c r="U620" s="6"/>
      <c r="V620" s="6"/>
      <c r="W620" s="6"/>
      <c r="X620" s="6">
        <v>0.1183</v>
      </c>
      <c r="Y620" s="6"/>
      <c r="Z620" s="6"/>
      <c r="AA620">
        <v>12.88</v>
      </c>
      <c r="AB620" s="2">
        <v>781612000</v>
      </c>
      <c r="AC620" s="2">
        <v>1321417000</v>
      </c>
      <c r="AD620" s="2">
        <v>4087781986</v>
      </c>
    </row>
    <row r="621" spans="1:30" x14ac:dyDescent="0.3">
      <c r="A621" s="1">
        <v>33117</v>
      </c>
      <c r="B621" s="6">
        <v>0.1313</v>
      </c>
      <c r="C621" s="7"/>
      <c r="D621" s="7"/>
      <c r="E621" s="7"/>
      <c r="F621" s="7"/>
      <c r="G621" s="7"/>
      <c r="H621" s="7">
        <f t="shared" si="22"/>
        <v>27.210627684554471</v>
      </c>
      <c r="I621" s="7"/>
      <c r="J621" s="7"/>
      <c r="K621" s="7"/>
      <c r="L621" s="7"/>
      <c r="M621" s="7"/>
      <c r="N621" s="7"/>
      <c r="O621" s="7"/>
      <c r="P621" s="7">
        <f t="shared" si="23"/>
        <v>367.50346651048721</v>
      </c>
      <c r="Q621" s="7"/>
      <c r="R621" s="7"/>
      <c r="S621" s="6"/>
      <c r="T621" s="6"/>
      <c r="U621" s="6"/>
      <c r="V621" s="6"/>
      <c r="W621" s="6"/>
      <c r="X621" s="6">
        <v>0.1313</v>
      </c>
      <c r="Y621" s="6"/>
      <c r="Z621" s="6"/>
      <c r="AA621">
        <v>14.41</v>
      </c>
      <c r="AB621" s="2">
        <v>921385000</v>
      </c>
      <c r="AC621" s="2">
        <v>1515340000</v>
      </c>
      <c r="AD621" s="2">
        <v>4828612000</v>
      </c>
    </row>
    <row r="622" spans="1:30" x14ac:dyDescent="0.3">
      <c r="A622" s="1">
        <v>33147</v>
      </c>
      <c r="B622" s="6">
        <v>0.1583</v>
      </c>
      <c r="C622" s="7"/>
      <c r="D622" s="7"/>
      <c r="E622" s="7"/>
      <c r="F622" s="7"/>
      <c r="G622" s="7"/>
      <c r="H622" s="7">
        <f t="shared" si="22"/>
        <v>23.491865392864081</v>
      </c>
      <c r="I622" s="7"/>
      <c r="J622" s="7"/>
      <c r="K622" s="7"/>
      <c r="L622" s="7"/>
      <c r="M622" s="7"/>
      <c r="N622" s="7"/>
      <c r="O622" s="7"/>
      <c r="P622" s="7">
        <f t="shared" si="23"/>
        <v>425.67926525909741</v>
      </c>
      <c r="Q622" s="7"/>
      <c r="R622" s="7"/>
      <c r="S622" s="6"/>
      <c r="T622" s="6"/>
      <c r="U622" s="6"/>
      <c r="V622" s="6"/>
      <c r="W622" s="6"/>
      <c r="X622" s="6">
        <v>0.1583</v>
      </c>
      <c r="Y622" s="6"/>
      <c r="Z622" s="6"/>
      <c r="AA622">
        <v>14.36</v>
      </c>
      <c r="AB622" s="2">
        <v>919840000</v>
      </c>
      <c r="AC622" s="2">
        <v>1518617000</v>
      </c>
      <c r="AD622" s="2">
        <v>5484658739</v>
      </c>
    </row>
    <row r="623" spans="1:30" x14ac:dyDescent="0.3">
      <c r="A623" s="1">
        <v>33178</v>
      </c>
      <c r="B623" s="6">
        <v>0.18559999999999999</v>
      </c>
      <c r="C623" s="7"/>
      <c r="D623" s="7"/>
      <c r="E623" s="7"/>
      <c r="F623" s="7"/>
      <c r="G623" s="7"/>
      <c r="H623" s="7">
        <f t="shared" si="22"/>
        <v>19.814326410985224</v>
      </c>
      <c r="I623" s="7"/>
      <c r="J623" s="7"/>
      <c r="K623" s="7"/>
      <c r="L623" s="7"/>
      <c r="M623" s="7"/>
      <c r="N623" s="7"/>
      <c r="O623" s="7"/>
      <c r="P623" s="7">
        <f t="shared" si="23"/>
        <v>504.6853368911859</v>
      </c>
      <c r="Q623" s="7"/>
      <c r="R623" s="7"/>
      <c r="S623" s="6"/>
      <c r="T623" s="6"/>
      <c r="U623" s="6"/>
      <c r="V623" s="6"/>
      <c r="W623" s="6"/>
      <c r="X623" s="6">
        <v>0.18559999999999999</v>
      </c>
      <c r="Y623" s="6"/>
      <c r="Z623" s="6"/>
      <c r="AA623">
        <v>16.809999999999999</v>
      </c>
      <c r="AB623" s="2">
        <v>1026263000</v>
      </c>
      <c r="AC623" s="2">
        <v>1810876000</v>
      </c>
      <c r="AD623" s="2">
        <v>6368333000</v>
      </c>
    </row>
    <row r="624" spans="1:30" x14ac:dyDescent="0.3">
      <c r="A624" s="1">
        <v>33208</v>
      </c>
      <c r="B624" s="6">
        <v>0.1603</v>
      </c>
      <c r="C624" s="7"/>
      <c r="D624" s="7"/>
      <c r="E624" s="7"/>
      <c r="F624" s="7"/>
      <c r="G624" s="7"/>
      <c r="H624" s="7">
        <f t="shared" si="22"/>
        <v>17.076899432030704</v>
      </c>
      <c r="I624" s="7"/>
      <c r="J624" s="7"/>
      <c r="K624" s="7"/>
      <c r="L624" s="7"/>
      <c r="M624" s="7"/>
      <c r="N624" s="7"/>
      <c r="O624" s="7"/>
      <c r="P624" s="7">
        <f t="shared" si="23"/>
        <v>585.58639639484295</v>
      </c>
      <c r="Q624" s="7"/>
      <c r="R624" s="7"/>
      <c r="S624" s="6"/>
      <c r="T624" s="6"/>
      <c r="U624" s="6"/>
      <c r="V624" s="6"/>
      <c r="W624" s="6"/>
      <c r="X624" s="6">
        <v>0.1603</v>
      </c>
      <c r="Y624" s="6"/>
      <c r="Z624" s="6"/>
      <c r="AA624">
        <v>18.440000000000001</v>
      </c>
      <c r="AB624" s="2">
        <v>1621271000</v>
      </c>
      <c r="AC624" s="2">
        <v>2510247000</v>
      </c>
      <c r="AD624" s="2">
        <v>7762055000</v>
      </c>
    </row>
    <row r="625" spans="1:30" x14ac:dyDescent="0.3">
      <c r="A625" s="1">
        <v>33239</v>
      </c>
      <c r="B625" s="6">
        <v>0.2102</v>
      </c>
      <c r="C625" s="7"/>
      <c r="D625" s="7"/>
      <c r="E625" s="7"/>
      <c r="F625" s="7"/>
      <c r="G625" s="7"/>
      <c r="H625" s="7">
        <f t="shared" si="22"/>
        <v>14.110807661568916</v>
      </c>
      <c r="I625" s="7"/>
      <c r="J625" s="7"/>
      <c r="K625" s="7"/>
      <c r="L625" s="7"/>
      <c r="M625" s="7"/>
      <c r="N625" s="7"/>
      <c r="O625" s="7"/>
      <c r="P625" s="7">
        <f t="shared" si="23"/>
        <v>708.67665691703894</v>
      </c>
      <c r="Q625" s="7"/>
      <c r="R625" s="7"/>
      <c r="S625" s="6"/>
      <c r="T625" s="6"/>
      <c r="U625" s="6"/>
      <c r="V625" s="6"/>
      <c r="W625" s="6"/>
      <c r="X625" s="6">
        <v>0.2102</v>
      </c>
      <c r="Y625" s="6"/>
      <c r="Z625" s="6"/>
      <c r="AA625">
        <v>20.75</v>
      </c>
      <c r="AB625" s="2">
        <v>1309126000</v>
      </c>
      <c r="AC625" s="2">
        <v>2138125000</v>
      </c>
      <c r="AD625" s="2">
        <v>8698615000</v>
      </c>
    </row>
    <row r="626" spans="1:30" x14ac:dyDescent="0.3">
      <c r="A626" s="1">
        <v>33270</v>
      </c>
      <c r="B626" s="6">
        <v>0.2054</v>
      </c>
      <c r="C626" s="7"/>
      <c r="D626" s="7"/>
      <c r="E626" s="7"/>
      <c r="F626" s="7"/>
      <c r="G626" s="7"/>
      <c r="H626" s="7">
        <f t="shared" si="22"/>
        <v>11.706327909050039</v>
      </c>
      <c r="I626" s="7"/>
      <c r="J626" s="7"/>
      <c r="K626" s="7"/>
      <c r="L626" s="7"/>
      <c r="M626" s="7"/>
      <c r="N626" s="7"/>
      <c r="O626" s="7"/>
      <c r="P626" s="7">
        <f t="shared" si="23"/>
        <v>854.23884224779874</v>
      </c>
      <c r="Q626" s="7"/>
      <c r="R626" s="7"/>
      <c r="S626" s="6"/>
      <c r="T626" s="6"/>
      <c r="U626" s="6"/>
      <c r="V626" s="6"/>
      <c r="W626" s="6"/>
      <c r="X626" s="6">
        <v>0.2054</v>
      </c>
      <c r="Y626" s="6"/>
      <c r="Z626" s="6"/>
      <c r="AA626">
        <v>20.72</v>
      </c>
      <c r="AB626" s="2">
        <v>1812081000</v>
      </c>
      <c r="AC626" s="2">
        <v>3303990000</v>
      </c>
      <c r="AD626" s="2">
        <v>10183296193</v>
      </c>
    </row>
    <row r="627" spans="1:30" x14ac:dyDescent="0.3">
      <c r="A627" s="1">
        <v>33298</v>
      </c>
      <c r="B627" s="6">
        <v>7.4800000000000005E-2</v>
      </c>
      <c r="C627" s="7"/>
      <c r="D627" s="7"/>
      <c r="E627" s="7"/>
      <c r="F627" s="7"/>
      <c r="G627" s="7"/>
      <c r="H627" s="7">
        <f t="shared" si="22"/>
        <v>10.891633707713099</v>
      </c>
      <c r="I627" s="7"/>
      <c r="J627" s="7"/>
      <c r="K627" s="7"/>
      <c r="L627" s="7"/>
      <c r="M627" s="7"/>
      <c r="N627" s="7"/>
      <c r="O627" s="7"/>
      <c r="P627" s="7">
        <f t="shared" si="23"/>
        <v>918.13590764793412</v>
      </c>
      <c r="Q627" s="7"/>
      <c r="R627" s="7"/>
      <c r="S627" s="6"/>
      <c r="T627" s="6"/>
      <c r="U627" s="6"/>
      <c r="V627" s="6"/>
      <c r="W627" s="6"/>
      <c r="X627" s="6">
        <v>7.4800000000000005E-2</v>
      </c>
      <c r="Y627" s="6"/>
      <c r="Z627" s="6"/>
      <c r="AA627">
        <v>11.92</v>
      </c>
      <c r="AB627" s="2">
        <v>2023811000</v>
      </c>
      <c r="AC627" s="2">
        <v>3454989000</v>
      </c>
      <c r="AD627" s="2">
        <v>11836893173</v>
      </c>
    </row>
    <row r="628" spans="1:30" x14ac:dyDescent="0.3">
      <c r="A628" s="1">
        <v>33329</v>
      </c>
      <c r="B628" s="6">
        <v>7.1900000000000006E-2</v>
      </c>
      <c r="C628" s="7"/>
      <c r="D628" s="7"/>
      <c r="E628" s="7"/>
      <c r="F628" s="7"/>
      <c r="G628" s="7"/>
      <c r="H628" s="7">
        <f t="shared" si="22"/>
        <v>10.161053930136298</v>
      </c>
      <c r="I628" s="7"/>
      <c r="J628" s="7"/>
      <c r="K628" s="7"/>
      <c r="L628" s="7"/>
      <c r="M628" s="7"/>
      <c r="N628" s="7"/>
      <c r="O628" s="7"/>
      <c r="P628" s="7">
        <f t="shared" si="23"/>
        <v>984.14987940782066</v>
      </c>
      <c r="Q628" s="7"/>
      <c r="R628" s="7"/>
      <c r="S628" s="6"/>
      <c r="T628" s="6"/>
      <c r="U628" s="6"/>
      <c r="V628" s="6"/>
      <c r="W628" s="6"/>
      <c r="X628" s="6">
        <v>7.1900000000000006E-2</v>
      </c>
      <c r="Y628" s="6"/>
      <c r="Z628" s="6"/>
      <c r="AA628">
        <v>4.99</v>
      </c>
      <c r="AB628" s="2">
        <v>2027009000</v>
      </c>
      <c r="AC628" s="2">
        <v>3517605000</v>
      </c>
      <c r="AD628" s="2">
        <v>12985087000</v>
      </c>
    </row>
    <row r="629" spans="1:30" x14ac:dyDescent="0.3">
      <c r="A629" s="1">
        <v>33359</v>
      </c>
      <c r="B629" s="6">
        <v>5.7599999999999998E-2</v>
      </c>
      <c r="C629" s="7"/>
      <c r="D629" s="7"/>
      <c r="E629" s="7"/>
      <c r="F629" s="7"/>
      <c r="G629" s="7"/>
      <c r="H629" s="7">
        <f t="shared" si="22"/>
        <v>9.607653110945817</v>
      </c>
      <c r="I629" s="7"/>
      <c r="J629" s="7"/>
      <c r="K629" s="7"/>
      <c r="L629" s="7"/>
      <c r="M629" s="7"/>
      <c r="N629" s="7"/>
      <c r="O629" s="7"/>
      <c r="P629" s="7">
        <f t="shared" si="23"/>
        <v>1040.8369124617113</v>
      </c>
      <c r="Q629" s="7"/>
      <c r="R629" s="7"/>
      <c r="S629" s="6"/>
      <c r="T629" s="6"/>
      <c r="U629" s="6"/>
      <c r="V629" s="6"/>
      <c r="W629" s="6"/>
      <c r="X629" s="6">
        <v>5.7599999999999998E-2</v>
      </c>
      <c r="Y629" s="6"/>
      <c r="Z629" s="6"/>
      <c r="AA629">
        <v>7.43</v>
      </c>
      <c r="AB629" s="2">
        <v>2249493000</v>
      </c>
      <c r="AC629" s="2">
        <v>3873366000</v>
      </c>
      <c r="AD629" s="2">
        <v>14662926000</v>
      </c>
    </row>
    <row r="630" spans="1:30" x14ac:dyDescent="0.3">
      <c r="A630" s="1">
        <v>33390</v>
      </c>
      <c r="B630" s="6">
        <v>9.7799999999999998E-2</v>
      </c>
      <c r="C630" s="7"/>
      <c r="D630" s="7"/>
      <c r="E630" s="7"/>
      <c r="F630" s="7"/>
      <c r="G630" s="7"/>
      <c r="H630" s="7">
        <f t="shared" si="22"/>
        <v>8.7517335679958279</v>
      </c>
      <c r="I630" s="7"/>
      <c r="J630" s="7"/>
      <c r="K630" s="7"/>
      <c r="L630" s="7"/>
      <c r="M630" s="7"/>
      <c r="N630" s="7"/>
      <c r="O630" s="7"/>
      <c r="P630" s="7">
        <f t="shared" si="23"/>
        <v>1142.6307625004665</v>
      </c>
      <c r="Q630" s="7"/>
      <c r="R630" s="7"/>
      <c r="S630" s="6"/>
      <c r="T630" s="6"/>
      <c r="U630" s="6"/>
      <c r="V630" s="6"/>
      <c r="W630" s="6"/>
      <c r="X630" s="6">
        <v>9.7799999999999998E-2</v>
      </c>
      <c r="Y630" s="6"/>
      <c r="Z630" s="6"/>
      <c r="AA630">
        <v>11.19</v>
      </c>
      <c r="AB630" s="2">
        <v>2474855000</v>
      </c>
      <c r="AC630" s="2">
        <v>4400597000</v>
      </c>
      <c r="AD630" s="2">
        <v>16568472000</v>
      </c>
    </row>
    <row r="631" spans="1:30" x14ac:dyDescent="0.3">
      <c r="A631" s="1">
        <v>33420</v>
      </c>
      <c r="B631" s="6">
        <v>0.113</v>
      </c>
      <c r="C631" s="7"/>
      <c r="D631" s="7"/>
      <c r="E631" s="7"/>
      <c r="F631" s="7"/>
      <c r="G631" s="7"/>
      <c r="H631" s="7">
        <f t="shared" si="22"/>
        <v>7.8631927834643545</v>
      </c>
      <c r="I631" s="7"/>
      <c r="J631" s="7"/>
      <c r="K631" s="7"/>
      <c r="L631" s="7"/>
      <c r="M631" s="7"/>
      <c r="N631" s="7"/>
      <c r="O631" s="7"/>
      <c r="P631" s="7">
        <f t="shared" si="23"/>
        <v>1271.7480386630193</v>
      </c>
      <c r="Q631" s="7"/>
      <c r="R631" s="7"/>
      <c r="S631" s="6"/>
      <c r="T631" s="6"/>
      <c r="U631" s="6"/>
      <c r="V631" s="6"/>
      <c r="W631" s="6"/>
      <c r="X631" s="6">
        <v>0.113</v>
      </c>
      <c r="Y631" s="6"/>
      <c r="Z631" s="6"/>
      <c r="AA631">
        <v>12.41</v>
      </c>
      <c r="AB631" s="2">
        <v>2571339000</v>
      </c>
      <c r="AC631" s="2">
        <v>4389224000</v>
      </c>
      <c r="AD631" s="2">
        <v>18720356000</v>
      </c>
    </row>
    <row r="632" spans="1:30" x14ac:dyDescent="0.3">
      <c r="A632" s="1">
        <v>33451</v>
      </c>
      <c r="B632" s="6">
        <v>0.14419999999999999</v>
      </c>
      <c r="C632" s="7"/>
      <c r="D632" s="7"/>
      <c r="E632" s="7"/>
      <c r="F632" s="7"/>
      <c r="G632" s="7"/>
      <c r="H632" s="7">
        <f t="shared" si="22"/>
        <v>6.87221882840793</v>
      </c>
      <c r="I632" s="7"/>
      <c r="J632" s="7"/>
      <c r="K632" s="7"/>
      <c r="L632" s="7"/>
      <c r="M632" s="7"/>
      <c r="N632" s="7"/>
      <c r="O632" s="7"/>
      <c r="P632" s="7">
        <f t="shared" si="23"/>
        <v>1455.1341058382268</v>
      </c>
      <c r="Q632" s="7"/>
      <c r="R632" s="7"/>
      <c r="S632" s="6"/>
      <c r="T632" s="6"/>
      <c r="U632" s="6"/>
      <c r="V632" s="6"/>
      <c r="W632" s="6"/>
      <c r="X632" s="6">
        <v>0.14419999999999999</v>
      </c>
      <c r="Y632" s="6"/>
      <c r="Z632" s="6"/>
      <c r="AA632">
        <v>15.63</v>
      </c>
      <c r="AB632" s="2">
        <v>2812154000</v>
      </c>
      <c r="AC632" s="2">
        <v>5008668000</v>
      </c>
      <c r="AD632" s="2">
        <v>21649760152</v>
      </c>
    </row>
    <row r="633" spans="1:30" x14ac:dyDescent="0.3">
      <c r="A633" s="1">
        <v>33482</v>
      </c>
      <c r="B633" s="6">
        <v>0.16210000000000002</v>
      </c>
      <c r="C633" s="7"/>
      <c r="D633" s="7"/>
      <c r="E633" s="7"/>
      <c r="F633" s="7"/>
      <c r="G633" s="7"/>
      <c r="H633" s="7">
        <f t="shared" si="22"/>
        <v>5.9136208832354615</v>
      </c>
      <c r="I633" s="7"/>
      <c r="J633" s="7"/>
      <c r="K633" s="7"/>
      <c r="L633" s="7"/>
      <c r="M633" s="7"/>
      <c r="N633" s="7"/>
      <c r="O633" s="7"/>
      <c r="P633" s="7">
        <f t="shared" si="23"/>
        <v>1691.0113443946036</v>
      </c>
      <c r="Q633" s="7"/>
      <c r="R633" s="7"/>
      <c r="S633" s="6"/>
      <c r="T633" s="6"/>
      <c r="U633" s="6"/>
      <c r="V633" s="6"/>
      <c r="W633" s="6"/>
      <c r="X633" s="6">
        <v>0.16210000000000002</v>
      </c>
      <c r="Y633" s="6"/>
      <c r="Z633" s="6"/>
      <c r="AA633">
        <v>15.63</v>
      </c>
      <c r="AB633" s="2">
        <v>3209976000</v>
      </c>
      <c r="AC633" s="2">
        <v>6351820000</v>
      </c>
      <c r="AD633" s="2">
        <v>25867583809</v>
      </c>
    </row>
    <row r="634" spans="1:30" x14ac:dyDescent="0.3">
      <c r="A634" s="1">
        <v>33512</v>
      </c>
      <c r="B634" s="6">
        <v>0.25170000000000003</v>
      </c>
      <c r="C634" s="7"/>
      <c r="D634" s="7"/>
      <c r="E634" s="7"/>
      <c r="F634" s="7"/>
      <c r="G634" s="7"/>
      <c r="H634" s="7">
        <f t="shared" si="22"/>
        <v>4.7244714254497575</v>
      </c>
      <c r="I634" s="7"/>
      <c r="J634" s="7"/>
      <c r="K634" s="7"/>
      <c r="L634" s="7"/>
      <c r="M634" s="7"/>
      <c r="N634" s="7"/>
      <c r="O634" s="7"/>
      <c r="P634" s="7">
        <f t="shared" si="23"/>
        <v>2116.6388997787253</v>
      </c>
      <c r="Q634" s="7"/>
      <c r="R634" s="7"/>
      <c r="S634" s="6"/>
      <c r="T634" s="6"/>
      <c r="U634" s="6"/>
      <c r="V634" s="6"/>
      <c r="W634" s="6"/>
      <c r="X634" s="6">
        <v>0.25170000000000003</v>
      </c>
      <c r="Y634" s="6"/>
      <c r="Z634" s="6"/>
      <c r="AA634">
        <v>20.23</v>
      </c>
      <c r="AB634" s="2">
        <v>3478608000</v>
      </c>
      <c r="AC634" s="2">
        <v>5974229000</v>
      </c>
      <c r="AD634" s="2">
        <v>30523783736</v>
      </c>
    </row>
    <row r="635" spans="1:30" x14ac:dyDescent="0.3">
      <c r="A635" s="1">
        <v>33543</v>
      </c>
      <c r="B635" s="6">
        <v>0.25390000000000001</v>
      </c>
      <c r="C635" s="7"/>
      <c r="D635" s="7"/>
      <c r="E635" s="7"/>
      <c r="F635" s="7"/>
      <c r="G635" s="7"/>
      <c r="H635" s="7">
        <f t="shared" si="22"/>
        <v>3.7678215371638544</v>
      </c>
      <c r="I635" s="7"/>
      <c r="J635" s="7"/>
      <c r="K635" s="7"/>
      <c r="L635" s="7"/>
      <c r="M635" s="7"/>
      <c r="N635" s="7"/>
      <c r="O635" s="7"/>
      <c r="P635" s="7">
        <f t="shared" si="23"/>
        <v>2654.0535164325438</v>
      </c>
      <c r="Q635" s="7"/>
      <c r="R635" s="7"/>
      <c r="S635" s="6"/>
      <c r="T635" s="6"/>
      <c r="U635" s="6"/>
      <c r="V635" s="6"/>
      <c r="W635" s="6"/>
      <c r="X635" s="6">
        <v>0.25390000000000001</v>
      </c>
      <c r="Y635" s="6"/>
      <c r="Z635" s="6"/>
      <c r="AA635">
        <v>25.21</v>
      </c>
      <c r="AB635" s="2">
        <v>4446288000</v>
      </c>
      <c r="AC635" s="2">
        <v>7345239000</v>
      </c>
      <c r="AD635" s="2">
        <v>39290120048</v>
      </c>
    </row>
    <row r="636" spans="1:30" x14ac:dyDescent="0.3">
      <c r="A636" s="1">
        <v>33573</v>
      </c>
      <c r="B636" s="6">
        <v>0.23250000000000001</v>
      </c>
      <c r="C636" s="7"/>
      <c r="D636" s="7"/>
      <c r="E636" s="7"/>
      <c r="F636" s="7"/>
      <c r="G636" s="7"/>
      <c r="H636" s="7">
        <f t="shared" si="22"/>
        <v>3.0570560139260485</v>
      </c>
      <c r="I636" s="7"/>
      <c r="J636" s="7"/>
      <c r="K636" s="7"/>
      <c r="L636" s="7"/>
      <c r="M636" s="7"/>
      <c r="N636" s="7"/>
      <c r="O636" s="7"/>
      <c r="P636" s="7">
        <f t="shared" si="23"/>
        <v>3271.1209590031099</v>
      </c>
      <c r="Q636" s="7"/>
      <c r="R636" s="7"/>
      <c r="S636" s="6"/>
      <c r="T636" s="6"/>
      <c r="U636" s="6"/>
      <c r="V636" s="6"/>
      <c r="W636" s="6"/>
      <c r="X636" s="6">
        <v>0.23250000000000001</v>
      </c>
      <c r="Y636" s="6"/>
      <c r="Z636" s="6"/>
      <c r="AA636">
        <v>23.71</v>
      </c>
      <c r="AB636" s="2">
        <v>6342169000</v>
      </c>
      <c r="AC636" s="2">
        <v>10811561000</v>
      </c>
      <c r="AD636" s="2">
        <v>53191329789</v>
      </c>
    </row>
    <row r="637" spans="1:30" x14ac:dyDescent="0.3">
      <c r="A637" s="1">
        <v>33604</v>
      </c>
      <c r="B637" s="6">
        <v>0.25890000000000002</v>
      </c>
      <c r="C637" s="7"/>
      <c r="D637" s="7"/>
      <c r="E637" s="7"/>
      <c r="F637" s="7"/>
      <c r="G637" s="7"/>
      <c r="H637" s="7">
        <f t="shared" si="22"/>
        <v>2.4283549240813787</v>
      </c>
      <c r="I637" s="7"/>
      <c r="J637" s="7"/>
      <c r="K637" s="7"/>
      <c r="L637" s="7"/>
      <c r="M637" s="7"/>
      <c r="N637" s="7"/>
      <c r="O637" s="7"/>
      <c r="P637" s="7">
        <f t="shared" si="23"/>
        <v>4118.0141752890158</v>
      </c>
      <c r="Q637" s="7"/>
      <c r="R637" s="7"/>
      <c r="S637" s="6"/>
      <c r="T637" s="6"/>
      <c r="U637" s="6"/>
      <c r="V637" s="6"/>
      <c r="W637" s="6"/>
      <c r="X637" s="6">
        <v>0.25890000000000002</v>
      </c>
      <c r="Y637" s="6"/>
      <c r="Z637" s="6"/>
      <c r="AA637">
        <v>25.94</v>
      </c>
      <c r="AB637" s="2">
        <v>5723211000</v>
      </c>
      <c r="AC637" s="2">
        <v>10260640000</v>
      </c>
      <c r="AD637" s="2">
        <v>66819287403</v>
      </c>
    </row>
    <row r="638" spans="1:30" x14ac:dyDescent="0.3">
      <c r="A638" s="1">
        <v>33635</v>
      </c>
      <c r="B638" s="6">
        <v>0.2157</v>
      </c>
      <c r="C638" s="7"/>
      <c r="D638" s="7"/>
      <c r="E638" s="7"/>
      <c r="F638" s="7"/>
      <c r="G638" s="7"/>
      <c r="H638" s="7">
        <f t="shared" si="22"/>
        <v>1.997495207766208</v>
      </c>
      <c r="I638" s="7"/>
      <c r="J638" s="7"/>
      <c r="K638" s="7"/>
      <c r="L638" s="7"/>
      <c r="M638" s="7"/>
      <c r="N638" s="7"/>
      <c r="O638" s="7"/>
      <c r="P638" s="7">
        <f t="shared" si="23"/>
        <v>5006.2698328988563</v>
      </c>
      <c r="Q638" s="7"/>
      <c r="R638" s="7"/>
      <c r="S638" s="6"/>
      <c r="T638" s="6"/>
      <c r="U638" s="6"/>
      <c r="V638" s="6"/>
      <c r="W638" s="6"/>
      <c r="X638" s="6">
        <v>0.2157</v>
      </c>
      <c r="Y638" s="6"/>
      <c r="Z638" s="6"/>
      <c r="AA638">
        <v>24.32</v>
      </c>
      <c r="AB638" s="2">
        <v>8145480000</v>
      </c>
      <c r="AC638" s="2">
        <v>13816712000</v>
      </c>
      <c r="AD638" s="2">
        <v>87794596593</v>
      </c>
    </row>
    <row r="639" spans="1:30" x14ac:dyDescent="0.3">
      <c r="A639" s="1">
        <v>33664</v>
      </c>
      <c r="B639" s="6">
        <v>0.21739999999999998</v>
      </c>
      <c r="C639" s="7"/>
      <c r="D639" s="7"/>
      <c r="E639" s="7"/>
      <c r="F639" s="7"/>
      <c r="G639" s="7"/>
      <c r="H639" s="7">
        <f t="shared" si="22"/>
        <v>1.6407879150371349</v>
      </c>
      <c r="I639" s="7"/>
      <c r="J639" s="7"/>
      <c r="K639" s="7"/>
      <c r="L639" s="7"/>
      <c r="M639" s="7"/>
      <c r="N639" s="7"/>
      <c r="O639" s="7"/>
      <c r="P639" s="7">
        <f t="shared" si="23"/>
        <v>6094.6328945710675</v>
      </c>
      <c r="Q639" s="7"/>
      <c r="R639" s="7"/>
      <c r="S639" s="6"/>
      <c r="T639" s="6"/>
      <c r="U639" s="6"/>
      <c r="V639" s="6"/>
      <c r="W639" s="6"/>
      <c r="X639" s="6">
        <v>0.21739999999999998</v>
      </c>
      <c r="Y639" s="6"/>
      <c r="Z639" s="6"/>
      <c r="AA639">
        <v>21.4</v>
      </c>
      <c r="AB639" s="2">
        <v>8375663000</v>
      </c>
      <c r="AC639" s="2">
        <v>13991466000</v>
      </c>
      <c r="AD639" s="2">
        <v>110129308395</v>
      </c>
    </row>
    <row r="640" spans="1:30" x14ac:dyDescent="0.3">
      <c r="A640" s="1">
        <v>33695</v>
      </c>
      <c r="B640" s="6">
        <v>0.2273</v>
      </c>
      <c r="C640" s="7"/>
      <c r="D640" s="7"/>
      <c r="E640" s="7"/>
      <c r="F640" s="7"/>
      <c r="G640" s="7"/>
      <c r="H640" s="7">
        <f t="shared" si="22"/>
        <v>1.3369085920615456</v>
      </c>
      <c r="I640" s="7"/>
      <c r="J640" s="7"/>
      <c r="K640" s="7"/>
      <c r="L640" s="7"/>
      <c r="M640" s="7"/>
      <c r="N640" s="7"/>
      <c r="O640" s="7"/>
      <c r="P640" s="7">
        <f t="shared" si="23"/>
        <v>7479.9429515070715</v>
      </c>
      <c r="Q640" s="7"/>
      <c r="R640" s="7"/>
      <c r="S640" s="6"/>
      <c r="T640" s="6"/>
      <c r="U640" s="6"/>
      <c r="V640" s="6"/>
      <c r="W640" s="6"/>
      <c r="X640" s="6">
        <v>0.2273</v>
      </c>
      <c r="Y640" s="6"/>
      <c r="Z640" s="6"/>
      <c r="AA640">
        <v>19.93</v>
      </c>
      <c r="AB640" s="2">
        <v>11041319000</v>
      </c>
      <c r="AC640" s="2">
        <v>17716833000</v>
      </c>
      <c r="AD640" s="2">
        <v>137049958384</v>
      </c>
    </row>
    <row r="641" spans="1:30" x14ac:dyDescent="0.3">
      <c r="A641" s="1">
        <v>33725</v>
      </c>
      <c r="B641" s="6">
        <v>0.2253</v>
      </c>
      <c r="C641" s="7"/>
      <c r="D641" s="7"/>
      <c r="E641" s="7"/>
      <c r="F641" s="7"/>
      <c r="G641" s="7"/>
      <c r="H641" s="7">
        <f t="shared" si="22"/>
        <v>1.0910867477854773</v>
      </c>
      <c r="I641" s="7"/>
      <c r="J641" s="7"/>
      <c r="K641" s="7"/>
      <c r="L641" s="7"/>
      <c r="M641" s="7"/>
      <c r="N641" s="7"/>
      <c r="O641" s="7"/>
      <c r="P641" s="7">
        <f t="shared" si="23"/>
        <v>9165.1740984816151</v>
      </c>
      <c r="Q641" s="7"/>
      <c r="R641" s="7"/>
      <c r="S641" s="6"/>
      <c r="T641" s="6"/>
      <c r="U641" s="6"/>
      <c r="V641" s="6"/>
      <c r="W641" s="6"/>
      <c r="X641" s="6">
        <v>0.2253</v>
      </c>
      <c r="Y641" s="6"/>
      <c r="Z641" s="6"/>
      <c r="AA641">
        <v>24.86</v>
      </c>
      <c r="AB641" s="2">
        <v>12099824000</v>
      </c>
      <c r="AC641" s="2">
        <v>20427047000</v>
      </c>
      <c r="AD641" s="2">
        <v>171648941466</v>
      </c>
    </row>
    <row r="642" spans="1:30" x14ac:dyDescent="0.3">
      <c r="A642" s="1">
        <v>33756</v>
      </c>
      <c r="B642" s="6">
        <v>0.22450000000000001</v>
      </c>
      <c r="C642" s="7"/>
      <c r="D642" s="7"/>
      <c r="E642" s="7"/>
      <c r="F642" s="7"/>
      <c r="G642" s="7"/>
      <c r="H642" s="7">
        <f t="shared" si="22"/>
        <v>0.89104675196854022</v>
      </c>
      <c r="I642" s="7"/>
      <c r="J642" s="7"/>
      <c r="K642" s="7"/>
      <c r="L642" s="7"/>
      <c r="M642" s="7"/>
      <c r="N642" s="7"/>
      <c r="O642" s="7"/>
      <c r="P642" s="7">
        <f t="shared" si="23"/>
        <v>11222.755683590736</v>
      </c>
      <c r="Q642" s="7"/>
      <c r="R642" s="7"/>
      <c r="S642" s="6"/>
      <c r="T642" s="6"/>
      <c r="U642" s="6"/>
      <c r="V642" s="6"/>
      <c r="W642" s="6"/>
      <c r="X642" s="6">
        <v>0.22450000000000001</v>
      </c>
      <c r="Y642" s="6"/>
      <c r="Z642" s="6"/>
      <c r="AA642">
        <v>20.21</v>
      </c>
      <c r="AB642" s="2">
        <v>13900962000</v>
      </c>
      <c r="AC642" s="2">
        <v>26258835000</v>
      </c>
      <c r="AD642" s="2">
        <v>218777529000</v>
      </c>
    </row>
    <row r="643" spans="1:30" x14ac:dyDescent="0.3">
      <c r="A643" s="1">
        <v>33786</v>
      </c>
      <c r="B643" s="6">
        <v>0.21100000000000002</v>
      </c>
      <c r="C643" s="7"/>
      <c r="D643" s="7"/>
      <c r="E643" s="7"/>
      <c r="F643" s="7"/>
      <c r="G643" s="7"/>
      <c r="H643" s="7">
        <f t="shared" si="22"/>
        <v>0.73579417999053687</v>
      </c>
      <c r="I643" s="7"/>
      <c r="J643" s="7"/>
      <c r="K643" s="7"/>
      <c r="L643" s="7"/>
      <c r="M643" s="7"/>
      <c r="N643" s="7"/>
      <c r="O643" s="7"/>
      <c r="P643" s="7">
        <f t="shared" si="23"/>
        <v>13590.757132828383</v>
      </c>
      <c r="Q643" s="7"/>
      <c r="R643" s="7"/>
      <c r="S643" s="6"/>
      <c r="T643" s="6"/>
      <c r="U643" s="6"/>
      <c r="V643" s="6"/>
      <c r="W643" s="6"/>
      <c r="X643" s="6">
        <v>0.21100000000000002</v>
      </c>
      <c r="Y643" s="6"/>
      <c r="Z643" s="6"/>
      <c r="AA643">
        <v>21.83</v>
      </c>
      <c r="AB643" s="2">
        <v>16742986000</v>
      </c>
      <c r="AC643" s="2">
        <v>29920022000</v>
      </c>
      <c r="AD643" s="2">
        <v>275884374168</v>
      </c>
    </row>
    <row r="644" spans="1:30" x14ac:dyDescent="0.3">
      <c r="A644" s="1">
        <v>33817</v>
      </c>
      <c r="B644" s="6">
        <v>0.2316</v>
      </c>
      <c r="C644" s="7"/>
      <c r="D644" s="7"/>
      <c r="E644" s="7"/>
      <c r="F644" s="7"/>
      <c r="G644" s="7"/>
      <c r="H644" s="7">
        <f t="shared" si="22"/>
        <v>0.59742950632554148</v>
      </c>
      <c r="I644" s="7"/>
      <c r="J644" s="7"/>
      <c r="K644" s="7"/>
      <c r="L644" s="7"/>
      <c r="M644" s="7"/>
      <c r="N644" s="7"/>
      <c r="O644" s="7"/>
      <c r="P644" s="7">
        <f t="shared" si="23"/>
        <v>16738.376484791435</v>
      </c>
      <c r="Q644" s="7"/>
      <c r="R644" s="7"/>
      <c r="S644" s="6"/>
      <c r="T644" s="6"/>
      <c r="U644" s="6"/>
      <c r="V644" s="6"/>
      <c r="W644" s="6"/>
      <c r="X644" s="6">
        <v>0.2316</v>
      </c>
      <c r="Y644" s="6"/>
      <c r="Z644" s="6"/>
      <c r="AA644">
        <v>22.14</v>
      </c>
      <c r="AB644" s="2">
        <v>20404046000</v>
      </c>
      <c r="AC644" s="2">
        <v>38554650000</v>
      </c>
      <c r="AD644" s="2">
        <v>353177314184</v>
      </c>
    </row>
    <row r="645" spans="1:30" x14ac:dyDescent="0.3">
      <c r="A645" s="1">
        <v>33848</v>
      </c>
      <c r="B645" s="6">
        <v>0.24410000000000001</v>
      </c>
      <c r="C645" s="7"/>
      <c r="D645" s="7"/>
      <c r="E645" s="7"/>
      <c r="F645" s="7"/>
      <c r="G645" s="7"/>
      <c r="H645" s="7">
        <f t="shared" si="22"/>
        <v>0.48021019719117553</v>
      </c>
      <c r="I645" s="7"/>
      <c r="J645" s="7"/>
      <c r="K645" s="7"/>
      <c r="L645" s="7"/>
      <c r="M645" s="7"/>
      <c r="N645" s="7"/>
      <c r="O645" s="7"/>
      <c r="P645" s="7">
        <f t="shared" si="23"/>
        <v>20824.214184729026</v>
      </c>
      <c r="Q645" s="7"/>
      <c r="R645" s="7"/>
      <c r="S645" s="6"/>
      <c r="T645" s="6"/>
      <c r="U645" s="6"/>
      <c r="V645" s="6"/>
      <c r="W645" s="6"/>
      <c r="X645" s="6">
        <v>0.24410000000000001</v>
      </c>
      <c r="Y645" s="6"/>
      <c r="Z645" s="6"/>
      <c r="AA645">
        <v>24.63</v>
      </c>
      <c r="AB645" s="2">
        <v>25421278000</v>
      </c>
      <c r="AC645" s="2">
        <v>47273420000</v>
      </c>
      <c r="AD645" s="2">
        <v>444471942168</v>
      </c>
    </row>
    <row r="646" spans="1:30" x14ac:dyDescent="0.3">
      <c r="A646" s="1">
        <v>33878</v>
      </c>
      <c r="B646" s="6">
        <v>0.2646</v>
      </c>
      <c r="C646" s="7"/>
      <c r="D646" s="7"/>
      <c r="E646" s="7"/>
      <c r="F646" s="7"/>
      <c r="G646" s="7"/>
      <c r="H646" s="7">
        <f t="shared" si="22"/>
        <v>0.37973287774092646</v>
      </c>
      <c r="I646" s="7"/>
      <c r="J646" s="7"/>
      <c r="K646" s="7"/>
      <c r="L646" s="7"/>
      <c r="M646" s="7"/>
      <c r="N646" s="7"/>
      <c r="O646" s="7"/>
      <c r="P646" s="7">
        <f t="shared" si="23"/>
        <v>26334.301258008323</v>
      </c>
      <c r="Q646" s="7"/>
      <c r="R646" s="7"/>
      <c r="S646" s="6"/>
      <c r="T646" s="6"/>
      <c r="U646" s="6"/>
      <c r="V646" s="6"/>
      <c r="W646" s="6"/>
      <c r="X646" s="6">
        <v>0.2646</v>
      </c>
      <c r="Y646" s="6"/>
      <c r="Z646" s="6"/>
      <c r="AA646">
        <v>25.24</v>
      </c>
      <c r="AB646" s="2">
        <v>32047929000</v>
      </c>
      <c r="AC646" s="2">
        <v>55606923000</v>
      </c>
      <c r="AD646" s="2">
        <v>557689625692</v>
      </c>
    </row>
    <row r="647" spans="1:30" x14ac:dyDescent="0.3">
      <c r="A647" s="1">
        <v>33909</v>
      </c>
      <c r="B647" s="6">
        <v>0.21890000000000001</v>
      </c>
      <c r="C647" s="7"/>
      <c r="D647" s="7"/>
      <c r="E647" s="7"/>
      <c r="F647" s="7"/>
      <c r="G647" s="7"/>
      <c r="H647" s="7">
        <f t="shared" si="22"/>
        <v>0.31153735149801165</v>
      </c>
      <c r="I647" s="7"/>
      <c r="J647" s="7"/>
      <c r="K647" s="7"/>
      <c r="L647" s="7"/>
      <c r="M647" s="7"/>
      <c r="N647" s="7"/>
      <c r="O647" s="7"/>
      <c r="P647" s="7">
        <f t="shared" si="23"/>
        <v>32098.879803386346</v>
      </c>
      <c r="Q647" s="7"/>
      <c r="R647" s="7"/>
      <c r="S647" s="6"/>
      <c r="T647" s="6"/>
      <c r="U647" s="6"/>
      <c r="V647" s="6"/>
      <c r="W647" s="6"/>
      <c r="X647" s="6">
        <v>0.21890000000000001</v>
      </c>
      <c r="Y647" s="6"/>
      <c r="Z647" s="6"/>
      <c r="AA647">
        <v>22.49</v>
      </c>
      <c r="AB647" s="2">
        <v>42501088000</v>
      </c>
      <c r="AC647" s="2">
        <v>78280000000</v>
      </c>
      <c r="AD647" s="2">
        <v>696748374266</v>
      </c>
    </row>
    <row r="648" spans="1:30" x14ac:dyDescent="0.3">
      <c r="A648" s="1">
        <v>33939</v>
      </c>
      <c r="B648" s="6">
        <v>0.25290000000000001</v>
      </c>
      <c r="C648" s="7"/>
      <c r="D648" s="7"/>
      <c r="E648" s="7"/>
      <c r="F648" s="7"/>
      <c r="G648" s="7"/>
      <c r="H648" s="7">
        <f t="shared" si="22"/>
        <v>0.24865300622396974</v>
      </c>
      <c r="I648" s="7"/>
      <c r="J648" s="7"/>
      <c r="K648" s="7"/>
      <c r="L648" s="7"/>
      <c r="M648" s="7"/>
      <c r="N648" s="7"/>
      <c r="O648" s="7"/>
      <c r="P648" s="7">
        <f t="shared" si="23"/>
        <v>40216.68650566275</v>
      </c>
      <c r="Q648" s="7"/>
      <c r="R648" s="7"/>
      <c r="S648" s="6"/>
      <c r="T648" s="6"/>
      <c r="U648" s="6"/>
      <c r="V648" s="6"/>
      <c r="W648" s="6"/>
      <c r="X648" s="6">
        <v>0.25290000000000001</v>
      </c>
      <c r="Y648" s="6"/>
      <c r="Z648" s="6"/>
      <c r="AA648">
        <v>25.24</v>
      </c>
      <c r="AB648" s="2">
        <v>69210235000</v>
      </c>
      <c r="AC648" s="2">
        <v>104575000000</v>
      </c>
      <c r="AD648" s="2">
        <v>915033719000</v>
      </c>
    </row>
    <row r="649" spans="1:30" x14ac:dyDescent="0.3">
      <c r="A649" s="1">
        <v>33970</v>
      </c>
      <c r="B649" s="6">
        <v>0.2742</v>
      </c>
      <c r="C649" s="7"/>
      <c r="D649" s="7"/>
      <c r="E649" s="7"/>
      <c r="F649" s="7"/>
      <c r="G649" s="7"/>
      <c r="H649" s="7">
        <f t="shared" si="22"/>
        <v>0.1951444092167397</v>
      </c>
      <c r="I649" s="7"/>
      <c r="J649" s="7"/>
      <c r="K649" s="7"/>
      <c r="L649" s="7"/>
      <c r="M649" s="7"/>
      <c r="N649" s="7"/>
      <c r="O649" s="7"/>
      <c r="P649" s="7">
        <f t="shared" si="23"/>
        <v>51244.101945515475</v>
      </c>
      <c r="Q649" s="7"/>
      <c r="R649" s="7"/>
      <c r="S649" s="6"/>
      <c r="T649" s="6"/>
      <c r="U649" s="6"/>
      <c r="V649" s="6"/>
      <c r="W649" s="6"/>
      <c r="X649" s="6">
        <v>0.2742</v>
      </c>
      <c r="Y649" s="6"/>
      <c r="Z649" s="6"/>
      <c r="AA649">
        <v>30.35</v>
      </c>
      <c r="AB649" s="2">
        <v>63437349000</v>
      </c>
      <c r="AC649" s="2">
        <v>104995000000</v>
      </c>
      <c r="AD649" s="2">
        <v>1163755672136</v>
      </c>
    </row>
    <row r="650" spans="1:30" x14ac:dyDescent="0.3">
      <c r="A650" s="1">
        <v>34001</v>
      </c>
      <c r="B650" s="6">
        <v>0.251</v>
      </c>
      <c r="C650" s="7"/>
      <c r="D650" s="7"/>
      <c r="E650" s="7"/>
      <c r="F650" s="7"/>
      <c r="G650" s="7"/>
      <c r="H650" s="7">
        <f t="shared" si="22"/>
        <v>0.15599073478556333</v>
      </c>
      <c r="I650" s="7"/>
      <c r="J650" s="7"/>
      <c r="K650" s="7"/>
      <c r="L650" s="7"/>
      <c r="M650" s="7"/>
      <c r="N650" s="7"/>
      <c r="O650" s="7"/>
      <c r="P650" s="7">
        <f t="shared" si="23"/>
        <v>64106.371533839854</v>
      </c>
      <c r="Q650" s="7"/>
      <c r="R650" s="7"/>
      <c r="S650" s="6"/>
      <c r="T650" s="6"/>
      <c r="U650" s="6"/>
      <c r="V650" s="6"/>
      <c r="W650" s="6"/>
      <c r="X650" s="6">
        <v>0.251</v>
      </c>
      <c r="Y650" s="6"/>
      <c r="Z650" s="6"/>
      <c r="AA650">
        <v>24.98</v>
      </c>
      <c r="AB650" s="2">
        <v>77070830000</v>
      </c>
      <c r="AC650" s="2">
        <v>144449000000</v>
      </c>
      <c r="AD650" s="2">
        <v>1438070088572</v>
      </c>
    </row>
    <row r="651" spans="1:30" x14ac:dyDescent="0.3">
      <c r="A651" s="1">
        <v>34029</v>
      </c>
      <c r="B651" s="6">
        <v>0.25159999999999999</v>
      </c>
      <c r="C651" s="7"/>
      <c r="D651" s="7"/>
      <c r="E651" s="7"/>
      <c r="F651" s="7"/>
      <c r="G651" s="7"/>
      <c r="H651" s="7">
        <f t="shared" si="22"/>
        <v>0.12463305751483168</v>
      </c>
      <c r="I651" s="7"/>
      <c r="J651" s="7"/>
      <c r="K651" s="7"/>
      <c r="L651" s="7"/>
      <c r="M651" s="7"/>
      <c r="N651" s="7"/>
      <c r="O651" s="7"/>
      <c r="P651" s="7">
        <f t="shared" si="23"/>
        <v>80235.534611753959</v>
      </c>
      <c r="Q651" s="7"/>
      <c r="R651" s="7"/>
      <c r="S651" s="6"/>
      <c r="T651" s="6"/>
      <c r="U651" s="6"/>
      <c r="V651" s="6"/>
      <c r="W651" s="6"/>
      <c r="X651" s="6">
        <v>0.25159999999999999</v>
      </c>
      <c r="Y651" s="6"/>
      <c r="Z651" s="6"/>
      <c r="AA651">
        <v>27.26</v>
      </c>
      <c r="AB651" s="2">
        <v>93649340000</v>
      </c>
      <c r="AC651" s="2">
        <v>162189000000</v>
      </c>
      <c r="AD651" s="2">
        <v>1840887175840</v>
      </c>
    </row>
    <row r="652" spans="1:30" x14ac:dyDescent="0.3">
      <c r="A652" s="1">
        <v>34060</v>
      </c>
      <c r="B652" s="6">
        <v>0.28739999999999999</v>
      </c>
      <c r="C652" s="7"/>
      <c r="D652" s="7"/>
      <c r="E652" s="7"/>
      <c r="F652" s="7"/>
      <c r="G652" s="7"/>
      <c r="H652" s="7">
        <f t="shared" si="22"/>
        <v>9.6809893983868023E-2</v>
      </c>
      <c r="I652" s="7"/>
      <c r="J652" s="7"/>
      <c r="K652" s="7"/>
      <c r="L652" s="7"/>
      <c r="M652" s="7"/>
      <c r="N652" s="7"/>
      <c r="O652" s="7"/>
      <c r="P652" s="7">
        <f t="shared" si="23"/>
        <v>103295.22725917204</v>
      </c>
      <c r="Q652" s="7"/>
      <c r="R652" s="7"/>
      <c r="S652" s="6"/>
      <c r="T652" s="6"/>
      <c r="U652" s="6"/>
      <c r="V652" s="6"/>
      <c r="W652" s="6"/>
      <c r="X652" s="6">
        <v>0.28739999999999999</v>
      </c>
      <c r="Y652" s="6"/>
      <c r="Z652" s="6"/>
      <c r="AA652">
        <v>27.75</v>
      </c>
      <c r="AB652" s="2">
        <v>117291220000</v>
      </c>
      <c r="AC652" s="2">
        <v>225928000000</v>
      </c>
      <c r="AD652" s="2">
        <v>2384141494000</v>
      </c>
    </row>
    <row r="653" spans="1:30" x14ac:dyDescent="0.3">
      <c r="A653" s="1">
        <v>34090</v>
      </c>
      <c r="B653" s="6">
        <v>0.29139999999999999</v>
      </c>
      <c r="C653" s="7"/>
      <c r="D653" s="7"/>
      <c r="E653" s="7"/>
      <c r="F653" s="7"/>
      <c r="G653" s="7"/>
      <c r="H653" s="7">
        <f t="shared" si="22"/>
        <v>7.4965072002375732E-2</v>
      </c>
      <c r="I653" s="7"/>
      <c r="J653" s="7"/>
      <c r="K653" s="7"/>
      <c r="L653" s="7"/>
      <c r="M653" s="7"/>
      <c r="N653" s="7"/>
      <c r="O653" s="7"/>
      <c r="P653" s="7">
        <f t="shared" si="23"/>
        <v>133395.45648249477</v>
      </c>
      <c r="Q653" s="7"/>
      <c r="R653" s="7"/>
      <c r="S653" s="6"/>
      <c r="T653" s="6"/>
      <c r="U653" s="6"/>
      <c r="V653" s="6"/>
      <c r="W653" s="6"/>
      <c r="X653" s="6">
        <v>0.29139999999999999</v>
      </c>
      <c r="Y653" s="6"/>
      <c r="Z653" s="6"/>
      <c r="AA653">
        <v>27.69</v>
      </c>
      <c r="AB653" s="2">
        <v>147360333000</v>
      </c>
      <c r="AC653" s="2">
        <v>291091000000</v>
      </c>
      <c r="AD653" s="2">
        <v>3098175886000</v>
      </c>
    </row>
    <row r="654" spans="1:30" x14ac:dyDescent="0.3">
      <c r="A654" s="1">
        <v>34121</v>
      </c>
      <c r="B654" s="6">
        <v>0.30530000000000002</v>
      </c>
      <c r="C654" s="7"/>
      <c r="D654" s="7"/>
      <c r="E654" s="7"/>
      <c r="F654" s="7"/>
      <c r="G654" s="7"/>
      <c r="H654" s="7">
        <f t="shared" si="22"/>
        <v>5.7431297021662255E-2</v>
      </c>
      <c r="I654" s="7"/>
      <c r="J654" s="7"/>
      <c r="K654" s="7"/>
      <c r="L654" s="7"/>
      <c r="M654" s="7"/>
      <c r="N654" s="7"/>
      <c r="O654" s="7"/>
      <c r="P654" s="7">
        <f t="shared" si="23"/>
        <v>174121.08934660041</v>
      </c>
      <c r="Q654" s="7"/>
      <c r="R654" s="7"/>
      <c r="S654" s="6"/>
      <c r="T654" s="6"/>
      <c r="U654" s="6"/>
      <c r="V654" s="6"/>
      <c r="W654" s="6"/>
      <c r="X654" s="6">
        <v>0.30530000000000002</v>
      </c>
      <c r="Y654" s="6"/>
      <c r="Z654" s="6"/>
      <c r="AA654">
        <v>30.07</v>
      </c>
      <c r="AB654" s="2">
        <v>175947517000</v>
      </c>
      <c r="AC654" s="2">
        <v>343392000000</v>
      </c>
      <c r="AD654" s="2">
        <v>4076672836000</v>
      </c>
    </row>
    <row r="655" spans="1:30" x14ac:dyDescent="0.3">
      <c r="A655" s="1">
        <v>34151</v>
      </c>
      <c r="B655" s="6">
        <v>0.30890000000000001</v>
      </c>
      <c r="C655" s="7"/>
      <c r="D655" s="7"/>
      <c r="E655" s="7"/>
      <c r="F655" s="7"/>
      <c r="G655" s="7"/>
      <c r="H655" s="7">
        <f t="shared" si="22"/>
        <v>4.387752847556136E-2</v>
      </c>
      <c r="I655" s="7">
        <v>100</v>
      </c>
      <c r="J655" s="7"/>
      <c r="K655" s="7"/>
      <c r="L655" s="7"/>
      <c r="M655" s="7"/>
      <c r="N655" s="7"/>
      <c r="O655" s="7"/>
      <c r="P655" s="7">
        <f t="shared" si="23"/>
        <v>227907.09384576525</v>
      </c>
      <c r="Q655" s="7">
        <v>100</v>
      </c>
      <c r="R655" s="7"/>
      <c r="S655" s="6"/>
      <c r="T655" s="6"/>
      <c r="U655" s="6"/>
      <c r="V655" s="6"/>
      <c r="W655" s="6"/>
      <c r="X655" s="6">
        <v>0.30890000000000001</v>
      </c>
      <c r="Y655" s="6"/>
      <c r="Z655" s="6"/>
      <c r="AA655">
        <v>30.72</v>
      </c>
      <c r="AB655" s="2">
        <v>242139295000</v>
      </c>
      <c r="AC655" s="2">
        <v>452243000000</v>
      </c>
      <c r="AD655" s="2">
        <v>5392323202000</v>
      </c>
    </row>
    <row r="656" spans="1:30" x14ac:dyDescent="0.3">
      <c r="A656" s="1">
        <v>34182</v>
      </c>
      <c r="B656" s="6">
        <v>0.3397</v>
      </c>
      <c r="C656" s="7"/>
      <c r="D656" s="7"/>
      <c r="E656" s="7"/>
      <c r="F656" s="7"/>
      <c r="G656" s="7"/>
      <c r="H656" s="7"/>
      <c r="I656" s="7">
        <f t="shared" ref="I656:I666" si="24">+I$655/(1+((Q656/100)-1))</f>
        <v>74.643576920206016</v>
      </c>
      <c r="J656" s="7"/>
      <c r="K656" s="7"/>
      <c r="L656" s="7"/>
      <c r="M656" s="7"/>
      <c r="N656" s="7"/>
      <c r="O656" s="7"/>
      <c r="P656" s="7"/>
      <c r="Q656" s="7">
        <f t="shared" si="23"/>
        <v>133.97</v>
      </c>
      <c r="R656" s="7"/>
      <c r="S656" s="6"/>
      <c r="T656" s="6"/>
      <c r="U656" s="6"/>
      <c r="V656" s="6"/>
      <c r="W656" s="6"/>
      <c r="X656" s="6"/>
      <c r="Y656" s="6">
        <v>0.3397</v>
      </c>
      <c r="Z656" s="6"/>
      <c r="AA656">
        <v>32.96</v>
      </c>
      <c r="AB656" s="2">
        <v>303609972</v>
      </c>
      <c r="AC656" s="2">
        <v>564806750</v>
      </c>
      <c r="AD656" s="2">
        <v>7301842941</v>
      </c>
    </row>
    <row r="657" spans="1:30" x14ac:dyDescent="0.3">
      <c r="A657" s="1">
        <v>34213</v>
      </c>
      <c r="B657" s="6">
        <v>0.34119999999999995</v>
      </c>
      <c r="C657" s="7"/>
      <c r="D657" s="7"/>
      <c r="E657" s="7"/>
      <c r="F657" s="7"/>
      <c r="G657" s="7"/>
      <c r="H657" s="7"/>
      <c r="I657" s="7">
        <f t="shared" si="24"/>
        <v>55.654322189238002</v>
      </c>
      <c r="J657" s="7"/>
      <c r="K657" s="7"/>
      <c r="L657" s="7"/>
      <c r="M657" s="7"/>
      <c r="N657" s="7"/>
      <c r="O657" s="7"/>
      <c r="P657" s="7"/>
      <c r="Q657" s="7">
        <f t="shared" si="23"/>
        <v>179.680564</v>
      </c>
      <c r="R657" s="7"/>
      <c r="S657" s="6"/>
      <c r="T657" s="6"/>
      <c r="U657" s="6"/>
      <c r="V657" s="6"/>
      <c r="W657" s="6"/>
      <c r="X657" s="6"/>
      <c r="Y657" s="6">
        <v>0.34119999999999995</v>
      </c>
      <c r="Z657" s="6"/>
      <c r="AA657">
        <v>35.69</v>
      </c>
      <c r="AB657" s="2">
        <v>382364042</v>
      </c>
      <c r="AC657" s="2">
        <v>740627000</v>
      </c>
      <c r="AD657" s="2">
        <v>9797927803</v>
      </c>
    </row>
    <row r="658" spans="1:30" x14ac:dyDescent="0.3">
      <c r="A658" s="1">
        <v>34243</v>
      </c>
      <c r="B658" s="6">
        <v>0.35229999999999995</v>
      </c>
      <c r="C658" s="7"/>
      <c r="D658" s="7"/>
      <c r="E658" s="7"/>
      <c r="F658" s="7"/>
      <c r="G658" s="7"/>
      <c r="H658" s="7"/>
      <c r="I658" s="7">
        <f t="shared" si="24"/>
        <v>41.155307394245369</v>
      </c>
      <c r="J658" s="7"/>
      <c r="K658" s="7"/>
      <c r="L658" s="7"/>
      <c r="M658" s="7"/>
      <c r="N658" s="7"/>
      <c r="O658" s="7"/>
      <c r="P658" s="7"/>
      <c r="Q658" s="7">
        <f t="shared" si="23"/>
        <v>242.98202669720001</v>
      </c>
      <c r="R658" s="7"/>
      <c r="S658" s="6"/>
      <c r="T658" s="6"/>
      <c r="U658" s="6"/>
      <c r="V658" s="6"/>
      <c r="W658" s="6"/>
      <c r="X658" s="6"/>
      <c r="Y658" s="6">
        <v>0.35229999999999995</v>
      </c>
      <c r="Z658" s="6"/>
      <c r="AA658">
        <v>33.92</v>
      </c>
      <c r="AB658" s="2">
        <v>559484940</v>
      </c>
      <c r="AC658" s="2">
        <v>943178000</v>
      </c>
      <c r="AD658" s="2">
        <v>13620521962</v>
      </c>
    </row>
    <row r="659" spans="1:30" x14ac:dyDescent="0.3">
      <c r="A659" s="1">
        <v>34274</v>
      </c>
      <c r="B659" s="6">
        <v>0.35840000000000005</v>
      </c>
      <c r="C659" s="7"/>
      <c r="D659" s="7"/>
      <c r="E659" s="7"/>
      <c r="F659" s="7"/>
      <c r="G659" s="7"/>
      <c r="H659" s="7"/>
      <c r="I659" s="7">
        <f t="shared" si="24"/>
        <v>30.29689884735377</v>
      </c>
      <c r="J659" s="7"/>
      <c r="K659" s="7"/>
      <c r="L659" s="7"/>
      <c r="M659" s="7"/>
      <c r="N659" s="7"/>
      <c r="O659" s="7"/>
      <c r="P659" s="7"/>
      <c r="Q659" s="7">
        <f t="shared" ref="Q659:R674" si="25">+Q658*(1+Y659)</f>
        <v>330.06678506547649</v>
      </c>
      <c r="R659" s="7"/>
      <c r="S659" s="6"/>
      <c r="T659" s="6"/>
      <c r="U659" s="6"/>
      <c r="V659" s="6"/>
      <c r="W659" s="6"/>
      <c r="X659" s="6"/>
      <c r="Y659" s="6">
        <v>0.35840000000000005</v>
      </c>
      <c r="Z659" s="6"/>
      <c r="AA659">
        <v>35.56</v>
      </c>
      <c r="AB659" s="2">
        <v>788618000</v>
      </c>
      <c r="AC659" s="2">
        <v>1482613000</v>
      </c>
      <c r="AD659" s="2">
        <v>19146386229</v>
      </c>
    </row>
    <row r="660" spans="1:30" x14ac:dyDescent="0.3">
      <c r="A660" s="1">
        <v>34304</v>
      </c>
      <c r="B660" s="6">
        <v>0.38520000000000004</v>
      </c>
      <c r="C660" s="7"/>
      <c r="D660" s="7"/>
      <c r="E660" s="7"/>
      <c r="F660" s="7"/>
      <c r="G660" s="7"/>
      <c r="H660" s="7"/>
      <c r="I660" s="7">
        <f t="shared" si="24"/>
        <v>21.871858827139597</v>
      </c>
      <c r="J660" s="7"/>
      <c r="K660" s="7"/>
      <c r="L660" s="7"/>
      <c r="M660" s="7"/>
      <c r="N660" s="7"/>
      <c r="O660" s="7"/>
      <c r="P660" s="7"/>
      <c r="Q660" s="7">
        <f t="shared" si="25"/>
        <v>457.20851067269803</v>
      </c>
      <c r="R660" s="7"/>
      <c r="S660" s="6"/>
      <c r="T660" s="6"/>
      <c r="U660" s="6"/>
      <c r="V660" s="6"/>
      <c r="W660" s="6"/>
      <c r="X660" s="6"/>
      <c r="Y660" s="6">
        <v>0.38520000000000004</v>
      </c>
      <c r="Z660" s="6"/>
      <c r="AA660">
        <v>36.840000000000003</v>
      </c>
      <c r="AB660" s="2">
        <v>1421004971</v>
      </c>
      <c r="AC660" s="2">
        <v>2331395000</v>
      </c>
      <c r="AD660" s="2">
        <v>28113219053</v>
      </c>
    </row>
    <row r="661" spans="1:30" x14ac:dyDescent="0.3">
      <c r="A661" s="1">
        <v>34335</v>
      </c>
      <c r="B661" s="6">
        <v>0.40299999999999997</v>
      </c>
      <c r="C661" s="7"/>
      <c r="D661" s="7"/>
      <c r="E661" s="7"/>
      <c r="F661" s="7"/>
      <c r="G661" s="7"/>
      <c r="H661" s="7"/>
      <c r="I661" s="7">
        <f t="shared" si="24"/>
        <v>15.589350553912759</v>
      </c>
      <c r="J661" s="7"/>
      <c r="K661" s="7"/>
      <c r="L661" s="7"/>
      <c r="M661" s="7"/>
      <c r="N661" s="7"/>
      <c r="O661" s="7"/>
      <c r="P661" s="7"/>
      <c r="Q661" s="7">
        <f t="shared" si="25"/>
        <v>641.46354047379532</v>
      </c>
      <c r="R661" s="7"/>
      <c r="S661" s="6"/>
      <c r="T661" s="6"/>
      <c r="U661" s="6"/>
      <c r="V661" s="6"/>
      <c r="W661" s="6"/>
      <c r="X661" s="6"/>
      <c r="Y661" s="6">
        <v>0.40299999999999997</v>
      </c>
      <c r="Z661" s="6"/>
      <c r="AA661">
        <v>41.31</v>
      </c>
      <c r="AB661" s="2">
        <v>1561857084</v>
      </c>
      <c r="AC661" s="2">
        <v>2788455000</v>
      </c>
      <c r="AD661" s="2">
        <v>40176254696</v>
      </c>
    </row>
    <row r="662" spans="1:30" x14ac:dyDescent="0.3">
      <c r="A662" s="1">
        <v>34366</v>
      </c>
      <c r="B662" s="6">
        <v>0.38189999999999996</v>
      </c>
      <c r="C662" s="7"/>
      <c r="D662" s="7"/>
      <c r="E662" s="7"/>
      <c r="F662" s="7"/>
      <c r="G662" s="7"/>
      <c r="H662" s="7"/>
      <c r="I662" s="7">
        <f t="shared" si="24"/>
        <v>11.281098888423735</v>
      </c>
      <c r="J662" s="7"/>
      <c r="K662" s="7"/>
      <c r="L662" s="7"/>
      <c r="M662" s="7"/>
      <c r="N662" s="7"/>
      <c r="O662" s="7"/>
      <c r="P662" s="7"/>
      <c r="Q662" s="7">
        <f t="shared" si="25"/>
        <v>886.43846658073767</v>
      </c>
      <c r="R662" s="7"/>
      <c r="S662" s="6"/>
      <c r="T662" s="6"/>
      <c r="U662" s="6"/>
      <c r="V662" s="6"/>
      <c r="W662" s="6"/>
      <c r="X662" s="6"/>
      <c r="Y662" s="6">
        <v>0.38189999999999996</v>
      </c>
      <c r="Z662" s="6"/>
      <c r="AA662">
        <v>40.270000000000003</v>
      </c>
      <c r="AB662" s="2">
        <v>2128576967</v>
      </c>
      <c r="AC662" s="2">
        <v>4274863000</v>
      </c>
      <c r="AD662" s="2">
        <v>55357215012</v>
      </c>
    </row>
    <row r="663" spans="1:30" x14ac:dyDescent="0.3">
      <c r="A663" s="1">
        <v>34394</v>
      </c>
      <c r="B663" s="6">
        <v>0.4194</v>
      </c>
      <c r="C663" s="7"/>
      <c r="D663" s="7"/>
      <c r="E663" s="7"/>
      <c r="F663" s="7"/>
      <c r="G663" s="7"/>
      <c r="H663" s="7"/>
      <c r="I663" s="7">
        <f t="shared" si="24"/>
        <v>7.947794059760275</v>
      </c>
      <c r="J663" s="7"/>
      <c r="K663" s="7"/>
      <c r="L663" s="7"/>
      <c r="M663" s="7"/>
      <c r="N663" s="7"/>
      <c r="O663" s="7"/>
      <c r="P663" s="7"/>
      <c r="Q663" s="7">
        <f t="shared" si="25"/>
        <v>1258.2107594646991</v>
      </c>
      <c r="R663" s="7"/>
      <c r="S663" s="6"/>
      <c r="T663" s="6"/>
      <c r="U663" s="6"/>
      <c r="V663" s="6"/>
      <c r="W663" s="6"/>
      <c r="X663" s="6"/>
      <c r="Y663" s="6">
        <v>0.4194</v>
      </c>
      <c r="Z663" s="6"/>
      <c r="AA663">
        <v>42.75</v>
      </c>
      <c r="AB663" s="2">
        <v>2845092044</v>
      </c>
      <c r="AC663" s="2">
        <v>5299764000</v>
      </c>
      <c r="AD663" s="2">
        <v>79607920016</v>
      </c>
    </row>
    <row r="664" spans="1:30" x14ac:dyDescent="0.3">
      <c r="A664" s="1">
        <v>34425</v>
      </c>
      <c r="B664" s="6">
        <v>0.4622</v>
      </c>
      <c r="C664" s="7"/>
      <c r="D664" s="7"/>
      <c r="E664" s="7"/>
      <c r="F664" s="7"/>
      <c r="G664" s="7"/>
      <c r="H664" s="7"/>
      <c r="I664" s="7">
        <f t="shared" si="24"/>
        <v>5.4355040758858406</v>
      </c>
      <c r="J664" s="7"/>
      <c r="K664" s="7"/>
      <c r="L664" s="7"/>
      <c r="M664" s="7"/>
      <c r="N664" s="7"/>
      <c r="O664" s="7"/>
      <c r="P664" s="7"/>
      <c r="Q664" s="7">
        <f t="shared" si="25"/>
        <v>1839.7557724892829</v>
      </c>
      <c r="R664" s="7"/>
      <c r="S664" s="6"/>
      <c r="T664" s="6"/>
      <c r="U664" s="6"/>
      <c r="V664" s="6"/>
      <c r="W664" s="6"/>
      <c r="X664" s="6"/>
      <c r="Y664" s="6">
        <v>0.4622</v>
      </c>
      <c r="Z664" s="6"/>
      <c r="AA664">
        <v>42.68</v>
      </c>
      <c r="AB664" s="2">
        <v>4296644996</v>
      </c>
      <c r="AC664" s="2">
        <v>7731705000</v>
      </c>
      <c r="AD664" s="2">
        <v>114889323601</v>
      </c>
    </row>
    <row r="665" spans="1:30" x14ac:dyDescent="0.3">
      <c r="A665" s="1">
        <v>34455</v>
      </c>
      <c r="B665" s="6">
        <v>0.45100000000000001</v>
      </c>
      <c r="C665" s="7"/>
      <c r="D665" s="7"/>
      <c r="E665" s="7"/>
      <c r="F665" s="7"/>
      <c r="G665" s="7"/>
      <c r="H665" s="7"/>
      <c r="I665" s="7">
        <f t="shared" si="24"/>
        <v>3.7460400247317991</v>
      </c>
      <c r="J665" s="7"/>
      <c r="K665" s="7"/>
      <c r="L665" s="7"/>
      <c r="M665" s="7"/>
      <c r="N665" s="7"/>
      <c r="O665" s="7"/>
      <c r="P665" s="7"/>
      <c r="Q665" s="7">
        <f t="shared" si="25"/>
        <v>2669.4856258819495</v>
      </c>
      <c r="R665" s="7"/>
      <c r="S665" s="6"/>
      <c r="T665" s="6"/>
      <c r="U665" s="6"/>
      <c r="V665" s="6"/>
      <c r="W665" s="6"/>
      <c r="X665" s="6"/>
      <c r="Y665" s="6">
        <v>0.45100000000000001</v>
      </c>
      <c r="Z665" s="6"/>
      <c r="AA665">
        <v>44.03</v>
      </c>
      <c r="AB665" s="2">
        <v>6280570977</v>
      </c>
      <c r="AC665" s="2">
        <v>11600945000</v>
      </c>
      <c r="AD665" s="2">
        <v>172419184819</v>
      </c>
    </row>
    <row r="666" spans="1:30" x14ac:dyDescent="0.3">
      <c r="A666" s="1">
        <v>34486</v>
      </c>
      <c r="B666" s="6">
        <v>0.50749999999999995</v>
      </c>
      <c r="C666" s="7"/>
      <c r="D666" s="7"/>
      <c r="E666" s="7"/>
      <c r="F666" s="7"/>
      <c r="G666" s="7"/>
      <c r="H666" s="7"/>
      <c r="I666" s="7">
        <f t="shared" si="24"/>
        <v>2.484935339788922</v>
      </c>
      <c r="J666" s="7">
        <v>100</v>
      </c>
      <c r="K666" s="7"/>
      <c r="L666" s="7"/>
      <c r="M666" s="7"/>
      <c r="N666" s="7"/>
      <c r="O666" s="7"/>
      <c r="P666" s="7"/>
      <c r="Q666" s="7">
        <f t="shared" si="25"/>
        <v>4024.2495810170385</v>
      </c>
      <c r="R666" s="7">
        <v>100</v>
      </c>
      <c r="S666" s="6"/>
      <c r="T666" s="6"/>
      <c r="U666" s="6"/>
      <c r="V666" s="6"/>
      <c r="W666" s="6"/>
      <c r="X666" s="6"/>
      <c r="Y666" s="6">
        <v>0.50749999999999995</v>
      </c>
      <c r="Z666" s="6"/>
      <c r="AA666">
        <v>47.43</v>
      </c>
      <c r="AB666" s="2">
        <v>8737628286</v>
      </c>
      <c r="AC666" s="2">
        <v>20531931750</v>
      </c>
      <c r="AD666" s="2">
        <v>258393106150</v>
      </c>
    </row>
    <row r="667" spans="1:30" x14ac:dyDescent="0.3">
      <c r="A667" s="1">
        <v>34516</v>
      </c>
      <c r="B667" s="6">
        <v>6.9500000000000006E-2</v>
      </c>
      <c r="C667" s="7"/>
      <c r="D667" s="7"/>
      <c r="E667" s="7"/>
      <c r="F667" s="7"/>
      <c r="G667" s="7"/>
      <c r="H667" s="7"/>
      <c r="I667" s="7"/>
      <c r="J667" s="7">
        <f>+J$666/(1+((R667/100)-1))</f>
        <v>93.597903406963681</v>
      </c>
      <c r="K667" s="7"/>
      <c r="L667" s="7"/>
      <c r="M667" s="7"/>
      <c r="N667" s="7"/>
      <c r="O667" s="7"/>
      <c r="P667" s="7"/>
      <c r="Q667" s="7"/>
      <c r="R667" s="7">
        <f t="shared" si="25"/>
        <v>106.84</v>
      </c>
      <c r="S667" s="6"/>
      <c r="T667" s="6"/>
      <c r="U667" s="6"/>
      <c r="V667" s="6"/>
      <c r="W667" s="6"/>
      <c r="X667" s="6"/>
      <c r="Y667" s="6"/>
      <c r="Z667" s="6">
        <v>6.8400000000000002E-2</v>
      </c>
      <c r="AA667">
        <v>6.84</v>
      </c>
      <c r="AB667" s="2">
        <v>7533465</v>
      </c>
      <c r="AC667" s="2">
        <v>10687238</v>
      </c>
      <c r="AD667" s="2">
        <v>100694127</v>
      </c>
    </row>
    <row r="668" spans="1:30" x14ac:dyDescent="0.3">
      <c r="A668" s="1">
        <v>34547</v>
      </c>
      <c r="B668" s="6">
        <v>1.95E-2</v>
      </c>
      <c r="C668" s="7"/>
      <c r="D668" s="7"/>
      <c r="E668" s="7"/>
      <c r="F668" s="7"/>
      <c r="G668" s="7"/>
      <c r="H668" s="7"/>
      <c r="I668" s="7"/>
      <c r="J668" s="7">
        <f t="shared" ref="J668:J731" si="26">+J$666/(1+((R668/100)-1))</f>
        <v>91.88877224323943</v>
      </c>
      <c r="K668" s="7"/>
      <c r="L668" s="7"/>
      <c r="M668" s="7"/>
      <c r="N668" s="7"/>
      <c r="O668" s="7"/>
      <c r="P668" s="7"/>
      <c r="Q668" s="7"/>
      <c r="R668" s="7">
        <f t="shared" si="25"/>
        <v>108.827224</v>
      </c>
      <c r="S668" s="6"/>
      <c r="T668" s="6"/>
      <c r="U668" s="6"/>
      <c r="V668" s="6"/>
      <c r="W668" s="6"/>
      <c r="X668" s="6"/>
      <c r="Y668" s="6"/>
      <c r="Z668" s="6">
        <v>1.8600000000000002E-2</v>
      </c>
      <c r="AA668">
        <v>1.86</v>
      </c>
      <c r="AB668" s="2">
        <v>9414282</v>
      </c>
      <c r="AC668" s="2">
        <v>12901778</v>
      </c>
      <c r="AD668" s="2">
        <v>106837649</v>
      </c>
    </row>
    <row r="669" spans="1:30" x14ac:dyDescent="0.3">
      <c r="A669" s="1">
        <v>34578</v>
      </c>
      <c r="B669" s="6">
        <v>8.199999999999999E-3</v>
      </c>
      <c r="C669" s="7"/>
      <c r="D669" s="7"/>
      <c r="E669" s="7"/>
      <c r="F669" s="7"/>
      <c r="G669" s="7"/>
      <c r="H669" s="7"/>
      <c r="I669" s="7"/>
      <c r="J669" s="7">
        <f t="shared" si="26"/>
        <v>90.504060123352133</v>
      </c>
      <c r="K669" s="7"/>
      <c r="L669" s="7"/>
      <c r="M669" s="7"/>
      <c r="N669" s="7"/>
      <c r="O669" s="7"/>
      <c r="P669" s="7"/>
      <c r="Q669" s="7"/>
      <c r="R669" s="7">
        <f t="shared" si="25"/>
        <v>110.49228052720001</v>
      </c>
      <c r="S669" s="6"/>
      <c r="T669" s="6"/>
      <c r="U669" s="6"/>
      <c r="V669" s="6"/>
      <c r="W669" s="6"/>
      <c r="X669" s="6"/>
      <c r="Y669" s="6"/>
      <c r="Z669" s="6">
        <v>1.5300000000000001E-2</v>
      </c>
      <c r="AA669">
        <v>1.53</v>
      </c>
      <c r="AB669" s="2">
        <v>12788598</v>
      </c>
      <c r="AC669" s="2">
        <v>15844246</v>
      </c>
      <c r="AD669" s="2">
        <v>111761262</v>
      </c>
    </row>
    <row r="670" spans="1:30" x14ac:dyDescent="0.3">
      <c r="A670" s="1">
        <v>34608</v>
      </c>
      <c r="B670" s="6">
        <v>3.1699999999999999E-2</v>
      </c>
      <c r="C670" s="7"/>
      <c r="D670" s="7"/>
      <c r="E670" s="7"/>
      <c r="F670" s="7"/>
      <c r="G670" s="7"/>
      <c r="H670" s="7"/>
      <c r="I670" s="7"/>
      <c r="J670" s="7">
        <f t="shared" si="26"/>
        <v>88.193393220962903</v>
      </c>
      <c r="K670" s="7"/>
      <c r="L670" s="7"/>
      <c r="M670" s="7"/>
      <c r="N670" s="7"/>
      <c r="O670" s="7"/>
      <c r="P670" s="7"/>
      <c r="Q670" s="7"/>
      <c r="R670" s="7">
        <f t="shared" si="25"/>
        <v>113.38717827701265</v>
      </c>
      <c r="S670" s="6"/>
      <c r="T670" s="6"/>
      <c r="U670" s="6"/>
      <c r="V670" s="6"/>
      <c r="W670" s="6"/>
      <c r="X670" s="6"/>
      <c r="Y670" s="6"/>
      <c r="Z670" s="6">
        <v>2.6200000000000001E-2</v>
      </c>
      <c r="AA670">
        <v>2.62</v>
      </c>
      <c r="AB670" s="2">
        <v>12999423</v>
      </c>
      <c r="AC670" s="2">
        <v>16735495</v>
      </c>
      <c r="AD670" s="2">
        <v>118862514</v>
      </c>
    </row>
    <row r="671" spans="1:30" x14ac:dyDescent="0.3">
      <c r="A671" s="1">
        <v>34639</v>
      </c>
      <c r="B671" s="6">
        <v>3.0200000000000001E-2</v>
      </c>
      <c r="C671" s="7"/>
      <c r="D671" s="7"/>
      <c r="E671" s="7"/>
      <c r="F671" s="7"/>
      <c r="G671" s="7"/>
      <c r="H671" s="7"/>
      <c r="I671" s="7"/>
      <c r="J671" s="7">
        <f t="shared" si="26"/>
        <v>85.782893902308047</v>
      </c>
      <c r="K671" s="7"/>
      <c r="L671" s="7"/>
      <c r="M671" s="7"/>
      <c r="N671" s="7"/>
      <c r="O671" s="7"/>
      <c r="P671" s="7"/>
      <c r="Q671" s="7"/>
      <c r="R671" s="7">
        <f t="shared" si="25"/>
        <v>116.5733579865967</v>
      </c>
      <c r="S671" s="6"/>
      <c r="T671" s="6"/>
      <c r="U671" s="6"/>
      <c r="V671" s="6"/>
      <c r="W671" s="6"/>
      <c r="X671" s="6"/>
      <c r="Y671" s="6"/>
      <c r="Z671" s="6">
        <v>2.81E-2</v>
      </c>
      <c r="AA671">
        <v>2.81</v>
      </c>
      <c r="AB671" s="2">
        <v>13255532</v>
      </c>
      <c r="AC671" s="2">
        <v>17825475</v>
      </c>
      <c r="AD671" s="2">
        <v>124425301</v>
      </c>
    </row>
    <row r="672" spans="1:30" x14ac:dyDescent="0.3">
      <c r="A672" s="1">
        <v>34669</v>
      </c>
      <c r="B672" s="6">
        <v>1.2500000000000001E-2</v>
      </c>
      <c r="C672" s="7"/>
      <c r="D672" s="7"/>
      <c r="E672" s="7"/>
      <c r="F672" s="7"/>
      <c r="G672" s="7"/>
      <c r="H672" s="7"/>
      <c r="I672" s="7"/>
      <c r="J672" s="7">
        <f t="shared" si="26"/>
        <v>84.340668471446335</v>
      </c>
      <c r="K672" s="7"/>
      <c r="L672" s="7"/>
      <c r="M672" s="7"/>
      <c r="N672" s="7"/>
      <c r="O672" s="7"/>
      <c r="P672" s="7"/>
      <c r="Q672" s="7"/>
      <c r="R672" s="7">
        <f t="shared" si="25"/>
        <v>118.56676240816749</v>
      </c>
      <c r="S672" s="6"/>
      <c r="T672" s="6"/>
      <c r="U672" s="6"/>
      <c r="V672" s="6"/>
      <c r="W672" s="6"/>
      <c r="X672" s="6"/>
      <c r="Y672" s="6"/>
      <c r="Z672" s="6">
        <v>1.7100000000000001E-2</v>
      </c>
      <c r="AA672">
        <v>1.71</v>
      </c>
      <c r="AB672" s="2">
        <v>17684551</v>
      </c>
      <c r="AC672" s="2">
        <v>22772664</v>
      </c>
      <c r="AD672" s="2">
        <v>132560545</v>
      </c>
    </row>
    <row r="673" spans="1:30" x14ac:dyDescent="0.3">
      <c r="A673" s="1">
        <v>34700</v>
      </c>
      <c r="B673" s="6">
        <v>8.0000000000000002E-3</v>
      </c>
      <c r="C673" s="7"/>
      <c r="D673" s="7"/>
      <c r="E673" s="7"/>
      <c r="F673" s="7"/>
      <c r="G673" s="7"/>
      <c r="H673" s="7"/>
      <c r="I673" s="7"/>
      <c r="J673" s="7">
        <f t="shared" si="26"/>
        <v>82.930844121382819</v>
      </c>
      <c r="K673" s="7"/>
      <c r="L673" s="7"/>
      <c r="M673" s="7"/>
      <c r="N673" s="7"/>
      <c r="O673" s="7"/>
      <c r="P673" s="7"/>
      <c r="Q673" s="7"/>
      <c r="R673" s="7">
        <f t="shared" si="25"/>
        <v>120.58239736910633</v>
      </c>
      <c r="S673" s="6"/>
      <c r="T673" s="6"/>
      <c r="U673" s="6"/>
      <c r="V673" s="6"/>
      <c r="W673" s="6"/>
      <c r="X673" s="6"/>
      <c r="Y673" s="6"/>
      <c r="Z673" s="6">
        <v>1.7000000000000001E-2</v>
      </c>
      <c r="AA673">
        <v>1.7</v>
      </c>
      <c r="AB673" s="2">
        <v>16736801</v>
      </c>
      <c r="AC673" s="2">
        <v>18217441</v>
      </c>
      <c r="AD673" s="2">
        <v>139850454</v>
      </c>
    </row>
    <row r="674" spans="1:30" x14ac:dyDescent="0.3">
      <c r="A674" s="1">
        <v>34731</v>
      </c>
      <c r="B674" s="6">
        <v>1.32E-2</v>
      </c>
      <c r="C674" s="7"/>
      <c r="D674" s="7"/>
      <c r="E674" s="7"/>
      <c r="F674" s="7"/>
      <c r="G674" s="7"/>
      <c r="H674" s="7"/>
      <c r="I674" s="7"/>
      <c r="J674" s="7">
        <f t="shared" si="26"/>
        <v>82.093490518098235</v>
      </c>
      <c r="K674" s="7"/>
      <c r="L674" s="7"/>
      <c r="M674" s="7"/>
      <c r="N674" s="7"/>
      <c r="O674" s="7"/>
      <c r="P674" s="7"/>
      <c r="Q674" s="7"/>
      <c r="R674" s="7">
        <f t="shared" si="25"/>
        <v>121.81233782227122</v>
      </c>
      <c r="S674" s="6"/>
      <c r="T674" s="6"/>
      <c r="U674" s="6"/>
      <c r="V674" s="6"/>
      <c r="W674" s="6"/>
      <c r="X674" s="6"/>
      <c r="Y674" s="6"/>
      <c r="Z674" s="6">
        <v>1.0200000000000001E-2</v>
      </c>
      <c r="AA674">
        <v>1.02</v>
      </c>
      <c r="AB674" s="2">
        <v>15821058</v>
      </c>
      <c r="AC674" s="2">
        <v>19885525</v>
      </c>
      <c r="AD674" s="2">
        <v>143811901</v>
      </c>
    </row>
    <row r="675" spans="1:30" x14ac:dyDescent="0.3">
      <c r="A675" s="1">
        <v>34759</v>
      </c>
      <c r="B675" s="6">
        <v>1.9199999999999998E-2</v>
      </c>
      <c r="C675" s="7"/>
      <c r="D675" s="7"/>
      <c r="E675" s="7"/>
      <c r="F675" s="7"/>
      <c r="G675" s="7"/>
      <c r="H675" s="7"/>
      <c r="I675" s="7"/>
      <c r="J675" s="7">
        <f t="shared" si="26"/>
        <v>80.840463336384261</v>
      </c>
      <c r="K675" s="7"/>
      <c r="L675" s="7"/>
      <c r="M675" s="7"/>
      <c r="N675" s="7"/>
      <c r="O675" s="7"/>
      <c r="P675" s="7"/>
      <c r="Q675" s="7"/>
      <c r="R675" s="7">
        <f t="shared" ref="R675:R738" si="27">+R674*(1+Z675)</f>
        <v>123.70042905851643</v>
      </c>
      <c r="S675" s="6"/>
      <c r="T675" s="6"/>
      <c r="U675" s="6"/>
      <c r="V675" s="6"/>
      <c r="W675" s="6"/>
      <c r="X675" s="6"/>
      <c r="Y675" s="6"/>
      <c r="Z675" s="6">
        <v>1.55E-2</v>
      </c>
      <c r="AA675">
        <v>1.55</v>
      </c>
      <c r="AB675" s="2">
        <v>15582104</v>
      </c>
      <c r="AC675" s="2">
        <v>17082321</v>
      </c>
      <c r="AD675" s="2">
        <v>145943548</v>
      </c>
    </row>
    <row r="676" spans="1:30" x14ac:dyDescent="0.3">
      <c r="A676" s="1">
        <v>34790</v>
      </c>
      <c r="B676" s="6">
        <v>2.64E-2</v>
      </c>
      <c r="C676" s="7"/>
      <c r="D676" s="7"/>
      <c r="E676" s="7"/>
      <c r="F676" s="7"/>
      <c r="G676" s="7"/>
      <c r="H676" s="7"/>
      <c r="I676" s="7"/>
      <c r="J676" s="7">
        <f t="shared" si="26"/>
        <v>78.922643108839466</v>
      </c>
      <c r="K676" s="7"/>
      <c r="L676" s="7"/>
      <c r="M676" s="7"/>
      <c r="N676" s="7"/>
      <c r="O676" s="7"/>
      <c r="P676" s="7"/>
      <c r="Q676" s="7"/>
      <c r="R676" s="7">
        <f t="shared" si="27"/>
        <v>126.70634948463838</v>
      </c>
      <c r="S676" s="6"/>
      <c r="T676" s="6"/>
      <c r="U676" s="6"/>
      <c r="V676" s="6"/>
      <c r="W676" s="6"/>
      <c r="X676" s="6"/>
      <c r="Y676" s="6"/>
      <c r="Z676" s="6">
        <v>2.4300000000000002E-2</v>
      </c>
      <c r="AA676">
        <v>2.4300000000000002</v>
      </c>
      <c r="AB676" s="2">
        <v>13827961</v>
      </c>
      <c r="AC676" s="2">
        <v>17141943</v>
      </c>
      <c r="AD676" s="2">
        <v>147295324</v>
      </c>
    </row>
    <row r="677" spans="1:30" x14ac:dyDescent="0.3">
      <c r="A677" s="1">
        <v>34820</v>
      </c>
      <c r="B677" s="6">
        <v>1.9699999999999999E-2</v>
      </c>
      <c r="C677" s="7"/>
      <c r="D677" s="7"/>
      <c r="E677" s="7"/>
      <c r="F677" s="7"/>
      <c r="G677" s="7"/>
      <c r="H677" s="7"/>
      <c r="I677" s="7"/>
      <c r="J677" s="7">
        <f t="shared" si="26"/>
        <v>76.870208540800107</v>
      </c>
      <c r="K677" s="7"/>
      <c r="L677" s="7"/>
      <c r="M677" s="7"/>
      <c r="N677" s="7"/>
      <c r="O677" s="7"/>
      <c r="P677" s="7"/>
      <c r="Q677" s="7"/>
      <c r="R677" s="7">
        <f t="shared" si="27"/>
        <v>130.08940901587823</v>
      </c>
      <c r="S677" s="6"/>
      <c r="T677" s="6"/>
      <c r="U677" s="6"/>
      <c r="V677" s="6"/>
      <c r="W677" s="6"/>
      <c r="X677" s="6"/>
      <c r="Y677" s="6"/>
      <c r="Z677" s="6">
        <v>2.6699999999999998E-2</v>
      </c>
      <c r="AA677">
        <v>2.67</v>
      </c>
      <c r="AB677" s="2">
        <v>13812206</v>
      </c>
      <c r="AC677" s="2">
        <v>16077908</v>
      </c>
      <c r="AD677" s="2">
        <v>147327440</v>
      </c>
    </row>
    <row r="678" spans="1:30" x14ac:dyDescent="0.3">
      <c r="A678" s="1">
        <v>34851</v>
      </c>
      <c r="B678" s="6">
        <v>2.6600000000000002E-2</v>
      </c>
      <c r="C678" s="7"/>
      <c r="D678" s="7"/>
      <c r="E678" s="7"/>
      <c r="F678" s="7"/>
      <c r="G678" s="7"/>
      <c r="H678" s="7"/>
      <c r="I678" s="7"/>
      <c r="J678" s="7">
        <f t="shared" si="26"/>
        <v>75.171336339526803</v>
      </c>
      <c r="K678" s="7"/>
      <c r="L678" s="7"/>
      <c r="M678" s="7"/>
      <c r="N678" s="7"/>
      <c r="O678" s="7"/>
      <c r="P678" s="7"/>
      <c r="Q678" s="7"/>
      <c r="R678" s="7">
        <f t="shared" si="27"/>
        <v>133.02942965963706</v>
      </c>
      <c r="S678" s="6"/>
      <c r="T678" s="6"/>
      <c r="U678" s="6"/>
      <c r="V678" s="6"/>
      <c r="W678" s="6"/>
      <c r="X678" s="6"/>
      <c r="Y678" s="6"/>
      <c r="Z678" s="6">
        <v>2.2599999999999999E-2</v>
      </c>
      <c r="AA678">
        <v>2.2599999999999998</v>
      </c>
      <c r="AB678" s="2">
        <v>13943397</v>
      </c>
      <c r="AC678" s="2">
        <v>17621988</v>
      </c>
      <c r="AD678" s="2">
        <v>151293207</v>
      </c>
    </row>
    <row r="679" spans="1:30" x14ac:dyDescent="0.3">
      <c r="A679" s="1">
        <v>34881</v>
      </c>
      <c r="B679" s="6">
        <v>3.7200000000000004E-2</v>
      </c>
      <c r="C679" s="7"/>
      <c r="D679" s="7"/>
      <c r="E679" s="7"/>
      <c r="F679" s="7"/>
      <c r="G679" s="7"/>
      <c r="H679" s="7"/>
      <c r="I679" s="7"/>
      <c r="J679" s="7">
        <f t="shared" si="26"/>
        <v>73.438194938967172</v>
      </c>
      <c r="K679" s="7"/>
      <c r="L679" s="7"/>
      <c r="M679" s="7"/>
      <c r="N679" s="7"/>
      <c r="O679" s="7"/>
      <c r="P679" s="7"/>
      <c r="Q679" s="7"/>
      <c r="R679" s="7">
        <f t="shared" si="27"/>
        <v>136.1689241996045</v>
      </c>
      <c r="S679" s="6"/>
      <c r="T679" s="6"/>
      <c r="U679" s="6"/>
      <c r="V679" s="6"/>
      <c r="W679" s="6"/>
      <c r="X679" s="6"/>
      <c r="Y679" s="6"/>
      <c r="Z679" s="6">
        <v>2.3599999999999999E-2</v>
      </c>
      <c r="AA679">
        <v>2.36</v>
      </c>
      <c r="AB679" s="2">
        <v>15033623</v>
      </c>
      <c r="AC679" s="2">
        <v>17878924</v>
      </c>
      <c r="AD679" s="2">
        <v>156021148</v>
      </c>
    </row>
    <row r="680" spans="1:30" x14ac:dyDescent="0.3">
      <c r="A680" s="1">
        <v>34912</v>
      </c>
      <c r="B680" s="6">
        <v>1.43E-2</v>
      </c>
      <c r="C680" s="7"/>
      <c r="D680" s="7"/>
      <c r="E680" s="7"/>
      <c r="F680" s="7"/>
      <c r="G680" s="7"/>
      <c r="H680" s="7"/>
      <c r="I680" s="7"/>
      <c r="J680" s="7">
        <f t="shared" si="26"/>
        <v>72.718283928079188</v>
      </c>
      <c r="K680" s="7"/>
      <c r="L680" s="7"/>
      <c r="M680" s="7"/>
      <c r="N680" s="7"/>
      <c r="O680" s="7"/>
      <c r="P680" s="7"/>
      <c r="Q680" s="7"/>
      <c r="R680" s="7">
        <f t="shared" si="27"/>
        <v>137.51699654918059</v>
      </c>
      <c r="S680" s="6"/>
      <c r="T680" s="6"/>
      <c r="U680" s="6"/>
      <c r="V680" s="6"/>
      <c r="W680" s="6"/>
      <c r="X680" s="6"/>
      <c r="Y680" s="6"/>
      <c r="Z680" s="6">
        <v>9.8999999999999991E-3</v>
      </c>
      <c r="AA680">
        <v>0.99</v>
      </c>
      <c r="AB680" s="2">
        <v>15613676</v>
      </c>
      <c r="AC680" s="2">
        <v>17775620</v>
      </c>
      <c r="AD680" s="2">
        <v>162112288</v>
      </c>
    </row>
    <row r="681" spans="1:30" x14ac:dyDescent="0.3">
      <c r="A681" s="1">
        <v>34943</v>
      </c>
      <c r="B681" s="6">
        <v>7.4000000000000003E-3</v>
      </c>
      <c r="C681" s="7"/>
      <c r="D681" s="7"/>
      <c r="E681" s="7"/>
      <c r="F681" s="7"/>
      <c r="G681" s="7"/>
      <c r="H681" s="7"/>
      <c r="I681" s="7"/>
      <c r="J681" s="7">
        <f t="shared" si="26"/>
        <v>72.005430169402089</v>
      </c>
      <c r="K681" s="7"/>
      <c r="L681" s="7"/>
      <c r="M681" s="7"/>
      <c r="N681" s="7"/>
      <c r="O681" s="7"/>
      <c r="P681" s="7"/>
      <c r="Q681" s="7"/>
      <c r="R681" s="7">
        <f t="shared" si="27"/>
        <v>138.87841481501749</v>
      </c>
      <c r="S681" s="6"/>
      <c r="T681" s="6"/>
      <c r="U681" s="6"/>
      <c r="V681" s="6"/>
      <c r="W681" s="6"/>
      <c r="X681" s="6"/>
      <c r="Y681" s="6"/>
      <c r="Z681" s="6">
        <v>9.8999999999999991E-3</v>
      </c>
      <c r="AA681">
        <v>0.99</v>
      </c>
      <c r="AB681" s="2">
        <v>13454019</v>
      </c>
      <c r="AC681" s="2">
        <v>19068611</v>
      </c>
      <c r="AD681" s="2">
        <v>165951630</v>
      </c>
    </row>
    <row r="682" spans="1:30" x14ac:dyDescent="0.3">
      <c r="A682" s="1">
        <v>34973</v>
      </c>
      <c r="B682" s="6">
        <v>1.4800000000000001E-2</v>
      </c>
      <c r="C682" s="7"/>
      <c r="D682" s="7"/>
      <c r="E682" s="7"/>
      <c r="F682" s="7"/>
      <c r="G682" s="7"/>
      <c r="H682" s="7"/>
      <c r="I682" s="7"/>
      <c r="J682" s="7">
        <f t="shared" si="26"/>
        <v>71.004269962924852</v>
      </c>
      <c r="K682" s="7"/>
      <c r="L682" s="7"/>
      <c r="M682" s="7"/>
      <c r="N682" s="7"/>
      <c r="O682" s="7"/>
      <c r="P682" s="7"/>
      <c r="Q682" s="7"/>
      <c r="R682" s="7">
        <f t="shared" si="27"/>
        <v>140.83660046390924</v>
      </c>
      <c r="S682" s="6"/>
      <c r="T682" s="6"/>
      <c r="U682" s="6"/>
      <c r="V682" s="6"/>
      <c r="W682" s="6"/>
      <c r="X682" s="6"/>
      <c r="Y682" s="6"/>
      <c r="Z682" s="6">
        <v>1.41E-2</v>
      </c>
      <c r="AA682">
        <v>1.41</v>
      </c>
      <c r="AB682" s="2">
        <v>15352196</v>
      </c>
      <c r="AC682" s="2">
        <v>19754622</v>
      </c>
      <c r="AD682" s="2">
        <v>168632941</v>
      </c>
    </row>
    <row r="683" spans="1:30" x14ac:dyDescent="0.3">
      <c r="A683" s="1">
        <v>35004</v>
      </c>
      <c r="B683" s="6">
        <v>1.1699999999999999E-2</v>
      </c>
      <c r="C683" s="7"/>
      <c r="D683" s="7"/>
      <c r="E683" s="7"/>
      <c r="F683" s="7"/>
      <c r="G683" s="7"/>
      <c r="H683" s="7"/>
      <c r="I683" s="7"/>
      <c r="J683" s="7">
        <f t="shared" si="26"/>
        <v>69.975628227973658</v>
      </c>
      <c r="K683" s="7"/>
      <c r="L683" s="7"/>
      <c r="M683" s="7"/>
      <c r="N683" s="7"/>
      <c r="O683" s="7"/>
      <c r="P683" s="7"/>
      <c r="Q683" s="7"/>
      <c r="R683" s="7">
        <f t="shared" si="27"/>
        <v>142.90689849072868</v>
      </c>
      <c r="S683" s="6"/>
      <c r="T683" s="6"/>
      <c r="U683" s="6"/>
      <c r="V683" s="6"/>
      <c r="W683" s="6"/>
      <c r="X683" s="6"/>
      <c r="Y683" s="6"/>
      <c r="Z683" s="6">
        <v>1.47E-2</v>
      </c>
      <c r="AA683">
        <v>1.47</v>
      </c>
      <c r="AB683" s="2">
        <v>15559017</v>
      </c>
      <c r="AC683" s="2">
        <v>21912091</v>
      </c>
      <c r="AD683" s="2">
        <v>171861277</v>
      </c>
    </row>
    <row r="684" spans="1:30" x14ac:dyDescent="0.3">
      <c r="A684" s="1">
        <v>35034</v>
      </c>
      <c r="B684" s="6">
        <v>1.21E-2</v>
      </c>
      <c r="C684" s="7"/>
      <c r="D684" s="7"/>
      <c r="E684" s="7"/>
      <c r="F684" s="7"/>
      <c r="G684" s="7"/>
      <c r="H684" s="7"/>
      <c r="I684" s="7"/>
      <c r="J684" s="7">
        <f t="shared" si="26"/>
        <v>68.900776120493944</v>
      </c>
      <c r="K684" s="7"/>
      <c r="L684" s="7"/>
      <c r="M684" s="7"/>
      <c r="N684" s="7"/>
      <c r="O684" s="7"/>
      <c r="P684" s="7"/>
      <c r="Q684" s="7"/>
      <c r="R684" s="7">
        <f t="shared" si="27"/>
        <v>145.13624610718406</v>
      </c>
      <c r="S684" s="6"/>
      <c r="T684" s="6"/>
      <c r="U684" s="6"/>
      <c r="V684" s="6"/>
      <c r="W684" s="6"/>
      <c r="X684" s="6"/>
      <c r="Y684" s="6"/>
      <c r="Z684" s="6">
        <v>1.5600000000000001E-2</v>
      </c>
      <c r="AA684">
        <v>1.56</v>
      </c>
      <c r="AB684" s="2">
        <v>21681591</v>
      </c>
      <c r="AC684" s="2">
        <v>28492903</v>
      </c>
      <c r="AD684" s="2">
        <v>178751575</v>
      </c>
    </row>
    <row r="685" spans="1:30" x14ac:dyDescent="0.3">
      <c r="A685" s="1">
        <v>35065</v>
      </c>
      <c r="B685" s="6">
        <v>1.8200000000000001E-2</v>
      </c>
      <c r="C685" s="7"/>
      <c r="D685" s="7"/>
      <c r="E685" s="7"/>
      <c r="F685" s="7"/>
      <c r="G685" s="7"/>
      <c r="H685" s="7"/>
      <c r="I685" s="7"/>
      <c r="J685" s="7">
        <f t="shared" si="26"/>
        <v>67.989713953516812</v>
      </c>
      <c r="K685" s="7"/>
      <c r="L685" s="7"/>
      <c r="M685" s="7"/>
      <c r="N685" s="7"/>
      <c r="O685" s="7"/>
      <c r="P685" s="7"/>
      <c r="Q685" s="7"/>
      <c r="R685" s="7">
        <f t="shared" si="27"/>
        <v>147.08107180502034</v>
      </c>
      <c r="S685" s="6"/>
      <c r="T685" s="6"/>
      <c r="U685" s="6"/>
      <c r="V685" s="6"/>
      <c r="W685" s="6"/>
      <c r="X685" s="6"/>
      <c r="Y685" s="6"/>
      <c r="Z685" s="6">
        <v>1.34E-2</v>
      </c>
      <c r="AA685">
        <v>1.34</v>
      </c>
      <c r="AB685" s="2">
        <v>22433703</v>
      </c>
      <c r="AC685" s="2">
        <v>23481820</v>
      </c>
      <c r="AD685" s="2">
        <v>175037084</v>
      </c>
    </row>
    <row r="686" spans="1:30" x14ac:dyDescent="0.3">
      <c r="A686" s="1">
        <v>35096</v>
      </c>
      <c r="B686" s="6">
        <v>4.0000000000000001E-3</v>
      </c>
      <c r="C686" s="7"/>
      <c r="D686" s="7"/>
      <c r="E686" s="7"/>
      <c r="F686" s="7"/>
      <c r="G686" s="7"/>
      <c r="H686" s="7"/>
      <c r="I686" s="7"/>
      <c r="J686" s="7">
        <f t="shared" si="26"/>
        <v>67.296559391781472</v>
      </c>
      <c r="K686" s="7"/>
      <c r="L686" s="7"/>
      <c r="M686" s="7"/>
      <c r="N686" s="7"/>
      <c r="O686" s="7"/>
      <c r="P686" s="7"/>
      <c r="Q686" s="7"/>
      <c r="R686" s="7">
        <f t="shared" si="27"/>
        <v>148.59600684461205</v>
      </c>
      <c r="S686" s="6"/>
      <c r="T686" s="6"/>
      <c r="U686" s="6"/>
      <c r="V686" s="6"/>
      <c r="W686" s="6"/>
      <c r="X686" s="6"/>
      <c r="Y686" s="6"/>
      <c r="Z686" s="6">
        <v>1.03E-2</v>
      </c>
      <c r="AA686">
        <v>1.03</v>
      </c>
      <c r="AB686" s="2">
        <v>17007151</v>
      </c>
      <c r="AC686" s="2">
        <v>23095259</v>
      </c>
      <c r="AD686" s="2">
        <v>174828178</v>
      </c>
    </row>
    <row r="687" spans="1:30" x14ac:dyDescent="0.3">
      <c r="A687" s="1">
        <v>35125</v>
      </c>
      <c r="B687" s="6">
        <v>2.3E-3</v>
      </c>
      <c r="C687" s="7"/>
      <c r="D687" s="7"/>
      <c r="E687" s="7"/>
      <c r="F687" s="7"/>
      <c r="G687" s="7"/>
      <c r="H687" s="7"/>
      <c r="I687" s="7"/>
      <c r="J687" s="7">
        <f t="shared" si="26"/>
        <v>67.061842941486262</v>
      </c>
      <c r="K687" s="7"/>
      <c r="L687" s="7"/>
      <c r="M687" s="7"/>
      <c r="N687" s="7"/>
      <c r="O687" s="7"/>
      <c r="P687" s="7"/>
      <c r="Q687" s="7"/>
      <c r="R687" s="7">
        <f t="shared" si="27"/>
        <v>149.11609286856819</v>
      </c>
      <c r="S687" s="6"/>
      <c r="T687" s="6"/>
      <c r="U687" s="6"/>
      <c r="V687" s="6"/>
      <c r="W687" s="6"/>
      <c r="X687" s="6"/>
      <c r="Y687" s="6"/>
      <c r="Z687" s="6">
        <v>3.4999999999999996E-3</v>
      </c>
      <c r="AA687">
        <v>0.35</v>
      </c>
      <c r="AB687" s="2">
        <v>16185537</v>
      </c>
      <c r="AC687" s="2">
        <v>22985492</v>
      </c>
      <c r="AD687" s="2">
        <v>175383395</v>
      </c>
    </row>
    <row r="688" spans="1:30" x14ac:dyDescent="0.3">
      <c r="A688" s="1">
        <v>35156</v>
      </c>
      <c r="B688" s="6">
        <v>1.6200000000000003E-2</v>
      </c>
      <c r="C688" s="7"/>
      <c r="D688" s="7"/>
      <c r="E688" s="7"/>
      <c r="F688" s="7"/>
      <c r="G688" s="7"/>
      <c r="H688" s="7"/>
      <c r="I688" s="7"/>
      <c r="J688" s="7">
        <f t="shared" si="26"/>
        <v>66.22737797895148</v>
      </c>
      <c r="K688" s="7"/>
      <c r="L688" s="7"/>
      <c r="M688" s="7"/>
      <c r="N688" s="7"/>
      <c r="O688" s="7"/>
      <c r="P688" s="7"/>
      <c r="Q688" s="7"/>
      <c r="R688" s="7">
        <f t="shared" si="27"/>
        <v>150.99495563871213</v>
      </c>
      <c r="S688" s="6"/>
      <c r="T688" s="6"/>
      <c r="U688" s="6"/>
      <c r="V688" s="6"/>
      <c r="W688" s="6"/>
      <c r="X688" s="6"/>
      <c r="Y688" s="6"/>
      <c r="Z688" s="6">
        <v>1.26E-2</v>
      </c>
      <c r="AA688">
        <v>1.26</v>
      </c>
      <c r="AB688" s="2">
        <v>15001636</v>
      </c>
      <c r="AC688" s="2">
        <v>23276407</v>
      </c>
      <c r="AD688" s="2">
        <v>173647972</v>
      </c>
    </row>
    <row r="689" spans="1:30" x14ac:dyDescent="0.3">
      <c r="A689" s="1">
        <v>35186</v>
      </c>
      <c r="B689" s="6">
        <v>1.34E-2</v>
      </c>
      <c r="C689" s="7"/>
      <c r="D689" s="7"/>
      <c r="E689" s="7"/>
      <c r="F689" s="7"/>
      <c r="G689" s="7"/>
      <c r="H689" s="7"/>
      <c r="I689" s="7"/>
      <c r="J689" s="7">
        <f t="shared" si="26"/>
        <v>65.429142441169219</v>
      </c>
      <c r="K689" s="7"/>
      <c r="L689" s="7"/>
      <c r="M689" s="7"/>
      <c r="N689" s="7"/>
      <c r="O689" s="7"/>
      <c r="P689" s="7"/>
      <c r="Q689" s="7"/>
      <c r="R689" s="7">
        <f t="shared" si="27"/>
        <v>152.8370940975044</v>
      </c>
      <c r="S689" s="6"/>
      <c r="T689" s="6"/>
      <c r="U689" s="6"/>
      <c r="V689" s="6"/>
      <c r="W689" s="6"/>
      <c r="X689" s="6"/>
      <c r="Y689" s="6"/>
      <c r="Z689" s="6">
        <v>1.2199999999999999E-2</v>
      </c>
      <c r="AA689">
        <v>1.22</v>
      </c>
      <c r="AB689" s="2">
        <v>16271648</v>
      </c>
      <c r="AC689" s="2">
        <v>22761723</v>
      </c>
      <c r="AD689" s="2">
        <v>172226628</v>
      </c>
    </row>
    <row r="690" spans="1:30" x14ac:dyDescent="0.3">
      <c r="A690" s="1">
        <v>35217</v>
      </c>
      <c r="B690" s="6">
        <v>1.41E-2</v>
      </c>
      <c r="C690" s="7"/>
      <c r="D690" s="7"/>
      <c r="E690" s="7"/>
      <c r="F690" s="7"/>
      <c r="G690" s="7"/>
      <c r="H690" s="7"/>
      <c r="I690" s="7"/>
      <c r="J690" s="7">
        <f t="shared" si="26"/>
        <v>64.659692105118324</v>
      </c>
      <c r="K690" s="7"/>
      <c r="L690" s="7"/>
      <c r="M690" s="7"/>
      <c r="N690" s="7"/>
      <c r="O690" s="7"/>
      <c r="P690" s="7"/>
      <c r="Q690" s="7"/>
      <c r="R690" s="7">
        <f t="shared" si="27"/>
        <v>154.65585551726471</v>
      </c>
      <c r="S690" s="6"/>
      <c r="T690" s="6"/>
      <c r="U690" s="6"/>
      <c r="V690" s="6"/>
      <c r="W690" s="6"/>
      <c r="X690" s="6"/>
      <c r="Y690" s="6"/>
      <c r="Z690" s="6">
        <v>1.1899999999999999E-2</v>
      </c>
      <c r="AA690">
        <v>1.19</v>
      </c>
      <c r="AB690" s="2">
        <v>16806685</v>
      </c>
      <c r="AC690" s="2">
        <v>23513221</v>
      </c>
      <c r="AD690" s="2">
        <v>173468300</v>
      </c>
    </row>
    <row r="691" spans="1:30" x14ac:dyDescent="0.3">
      <c r="A691" s="1">
        <v>35247</v>
      </c>
      <c r="B691" s="6">
        <v>1.3100000000000001E-2</v>
      </c>
      <c r="C691" s="7"/>
      <c r="D691" s="7"/>
      <c r="E691" s="7"/>
      <c r="F691" s="7"/>
      <c r="G691" s="7"/>
      <c r="H691" s="7"/>
      <c r="I691" s="7"/>
      <c r="J691" s="7">
        <f t="shared" si="26"/>
        <v>63.949848783620126</v>
      </c>
      <c r="K691" s="7"/>
      <c r="L691" s="7"/>
      <c r="M691" s="7"/>
      <c r="N691" s="7"/>
      <c r="O691" s="7"/>
      <c r="P691" s="7"/>
      <c r="Q691" s="7"/>
      <c r="R691" s="7">
        <f t="shared" si="27"/>
        <v>156.37253551350636</v>
      </c>
      <c r="S691" s="6"/>
      <c r="T691" s="6"/>
      <c r="U691" s="6"/>
      <c r="V691" s="6"/>
      <c r="W691" s="6"/>
      <c r="X691" s="6"/>
      <c r="Y691" s="6"/>
      <c r="Z691" s="6">
        <v>1.11E-2</v>
      </c>
      <c r="AA691">
        <v>1.1100000000000001</v>
      </c>
      <c r="AB691" s="2">
        <v>18748145</v>
      </c>
      <c r="AC691" s="2">
        <v>23107137</v>
      </c>
      <c r="AD691" s="2">
        <v>172412324</v>
      </c>
    </row>
    <row r="692" spans="1:30" x14ac:dyDescent="0.3">
      <c r="A692" s="1">
        <v>35278</v>
      </c>
      <c r="B692" s="6">
        <v>3.4000000000000002E-3</v>
      </c>
      <c r="C692" s="7"/>
      <c r="D692" s="7"/>
      <c r="E692" s="7"/>
      <c r="F692" s="7"/>
      <c r="G692" s="7"/>
      <c r="H692" s="7"/>
      <c r="I692" s="7"/>
      <c r="J692" s="7">
        <f t="shared" si="26"/>
        <v>63.669702094404741</v>
      </c>
      <c r="K692" s="7"/>
      <c r="L692" s="7"/>
      <c r="M692" s="7"/>
      <c r="N692" s="7"/>
      <c r="O692" s="7"/>
      <c r="P692" s="7"/>
      <c r="Q692" s="7"/>
      <c r="R692" s="7">
        <f t="shared" si="27"/>
        <v>157.0605746697658</v>
      </c>
      <c r="S692" s="6"/>
      <c r="T692" s="6"/>
      <c r="U692" s="6"/>
      <c r="V692" s="6"/>
      <c r="W692" s="6"/>
      <c r="X692" s="6"/>
      <c r="Y692" s="6"/>
      <c r="Z692" s="6">
        <v>4.4000000000000003E-3</v>
      </c>
      <c r="AA692">
        <v>0.44</v>
      </c>
      <c r="AB692" s="2">
        <v>15686504</v>
      </c>
      <c r="AC692" s="2">
        <v>23477144</v>
      </c>
      <c r="AD692" s="2">
        <v>173006068</v>
      </c>
    </row>
    <row r="693" spans="1:30" x14ac:dyDescent="0.3">
      <c r="A693" s="1">
        <v>35309</v>
      </c>
      <c r="B693" s="6">
        <v>7.000000000000001E-4</v>
      </c>
      <c r="C693" s="7"/>
      <c r="D693" s="7"/>
      <c r="E693" s="7"/>
      <c r="F693" s="7"/>
      <c r="G693" s="7"/>
      <c r="H693" s="7"/>
      <c r="I693" s="7"/>
      <c r="J693" s="7">
        <f t="shared" si="26"/>
        <v>63.574340583529441</v>
      </c>
      <c r="K693" s="7"/>
      <c r="L693" s="7"/>
      <c r="M693" s="7"/>
      <c r="N693" s="7"/>
      <c r="O693" s="7"/>
      <c r="P693" s="7"/>
      <c r="Q693" s="7"/>
      <c r="R693" s="7">
        <f t="shared" si="27"/>
        <v>157.29616553177047</v>
      </c>
      <c r="S693" s="6"/>
      <c r="T693" s="6"/>
      <c r="U693" s="6"/>
      <c r="V693" s="6"/>
      <c r="W693" s="6"/>
      <c r="X693" s="6"/>
      <c r="Y693" s="6"/>
      <c r="Z693" s="6">
        <v>1.5E-3</v>
      </c>
      <c r="AA693">
        <v>0.15</v>
      </c>
      <c r="AB693" s="2">
        <v>20638304</v>
      </c>
      <c r="AC693" s="2">
        <v>25143255</v>
      </c>
      <c r="AD693" s="2">
        <v>176993375</v>
      </c>
    </row>
    <row r="694" spans="1:30" x14ac:dyDescent="0.3">
      <c r="A694" s="1">
        <v>35339</v>
      </c>
      <c r="B694" s="6">
        <v>5.7999999999999996E-3</v>
      </c>
      <c r="C694" s="7"/>
      <c r="D694" s="7"/>
      <c r="E694" s="7"/>
      <c r="F694" s="7"/>
      <c r="G694" s="7"/>
      <c r="H694" s="7"/>
      <c r="I694" s="7"/>
      <c r="J694" s="7">
        <f t="shared" si="26"/>
        <v>63.38418801947104</v>
      </c>
      <c r="K694" s="7"/>
      <c r="L694" s="7"/>
      <c r="M694" s="7"/>
      <c r="N694" s="7"/>
      <c r="O694" s="7"/>
      <c r="P694" s="7"/>
      <c r="Q694" s="7"/>
      <c r="R694" s="7">
        <f t="shared" si="27"/>
        <v>157.76805402836575</v>
      </c>
      <c r="S694" s="6"/>
      <c r="T694" s="6"/>
      <c r="U694" s="6"/>
      <c r="V694" s="6"/>
      <c r="W694" s="6"/>
      <c r="X694" s="6"/>
      <c r="Y694" s="6"/>
      <c r="Z694" s="6">
        <v>3.0000000000000001E-3</v>
      </c>
      <c r="AA694">
        <v>0.3</v>
      </c>
      <c r="AB694" s="2">
        <v>15564832</v>
      </c>
      <c r="AC694" s="2">
        <v>23171129</v>
      </c>
      <c r="AD694" s="2">
        <v>179182481</v>
      </c>
    </row>
    <row r="695" spans="1:30" x14ac:dyDescent="0.3">
      <c r="A695" s="1">
        <v>35370</v>
      </c>
      <c r="B695" s="6">
        <v>3.4000000000000002E-3</v>
      </c>
      <c r="C695" s="7"/>
      <c r="D695" s="7"/>
      <c r="E695" s="7"/>
      <c r="F695" s="7"/>
      <c r="G695" s="7"/>
      <c r="H695" s="7"/>
      <c r="I695" s="7"/>
      <c r="J695" s="7">
        <f t="shared" si="26"/>
        <v>63.182005601546088</v>
      </c>
      <c r="K695" s="7"/>
      <c r="L695" s="7"/>
      <c r="M695" s="7"/>
      <c r="N695" s="7"/>
      <c r="O695" s="7"/>
      <c r="P695" s="7"/>
      <c r="Q695" s="7"/>
      <c r="R695" s="7">
        <f t="shared" si="27"/>
        <v>158.27291180125653</v>
      </c>
      <c r="S695" s="6"/>
      <c r="T695" s="6"/>
      <c r="U695" s="6"/>
      <c r="V695" s="6"/>
      <c r="W695" s="6"/>
      <c r="X695" s="6"/>
      <c r="Y695" s="6"/>
      <c r="Z695" s="6">
        <v>3.2000000000000002E-3</v>
      </c>
      <c r="AA695">
        <v>0.32</v>
      </c>
      <c r="AB695" s="2">
        <v>15668464</v>
      </c>
      <c r="AC695" s="2">
        <v>24383240</v>
      </c>
      <c r="AD695" s="2">
        <v>182157237</v>
      </c>
    </row>
    <row r="696" spans="1:30" x14ac:dyDescent="0.3">
      <c r="A696" s="1">
        <v>35400</v>
      </c>
      <c r="B696" s="6">
        <v>1.7000000000000001E-3</v>
      </c>
      <c r="C696" s="7"/>
      <c r="D696" s="7"/>
      <c r="E696" s="7"/>
      <c r="F696" s="7"/>
      <c r="G696" s="7"/>
      <c r="H696" s="7"/>
      <c r="I696" s="7"/>
      <c r="J696" s="7">
        <f t="shared" si="26"/>
        <v>62.88643933666377</v>
      </c>
      <c r="K696" s="7"/>
      <c r="L696" s="7"/>
      <c r="M696" s="7"/>
      <c r="N696" s="7"/>
      <c r="O696" s="7"/>
      <c r="P696" s="7"/>
      <c r="Q696" s="7"/>
      <c r="R696" s="7">
        <f t="shared" si="27"/>
        <v>159.01679448672243</v>
      </c>
      <c r="S696" s="6"/>
      <c r="T696" s="6"/>
      <c r="U696" s="6"/>
      <c r="V696" s="6"/>
      <c r="W696" s="6"/>
      <c r="X696" s="6"/>
      <c r="Y696" s="6"/>
      <c r="Z696" s="6">
        <v>4.6999999999999993E-3</v>
      </c>
      <c r="AA696">
        <v>0.47</v>
      </c>
      <c r="AB696" s="2">
        <v>19795697</v>
      </c>
      <c r="AC696" s="2">
        <v>29807483</v>
      </c>
      <c r="AD696" s="2">
        <v>188734369</v>
      </c>
    </row>
    <row r="697" spans="1:30" x14ac:dyDescent="0.3">
      <c r="A697" s="1">
        <v>35431</v>
      </c>
      <c r="B697" s="6">
        <v>1.23E-2</v>
      </c>
      <c r="C697" s="7"/>
      <c r="D697" s="7"/>
      <c r="E697" s="7"/>
      <c r="F697" s="7"/>
      <c r="G697" s="7"/>
      <c r="H697" s="7"/>
      <c r="I697" s="7"/>
      <c r="J697" s="7">
        <f t="shared" si="26"/>
        <v>62.153033540881374</v>
      </c>
      <c r="K697" s="7"/>
      <c r="L697" s="7"/>
      <c r="M697" s="7"/>
      <c r="N697" s="7"/>
      <c r="O697" s="7"/>
      <c r="P697" s="7"/>
      <c r="Q697" s="7"/>
      <c r="R697" s="7">
        <f t="shared" si="27"/>
        <v>160.89319266166575</v>
      </c>
      <c r="S697" s="6"/>
      <c r="T697" s="6"/>
      <c r="U697" s="6"/>
      <c r="V697" s="6"/>
      <c r="W697" s="6"/>
      <c r="X697" s="6"/>
      <c r="Y697" s="6"/>
      <c r="Z697" s="6">
        <v>1.18E-2</v>
      </c>
      <c r="AA697">
        <v>1.18</v>
      </c>
      <c r="AB697" s="2">
        <v>23859941</v>
      </c>
      <c r="AC697" s="2">
        <v>33123796</v>
      </c>
      <c r="AD697" s="2">
        <v>189274171</v>
      </c>
    </row>
    <row r="698" spans="1:30" x14ac:dyDescent="0.3">
      <c r="A698" s="1">
        <v>35462</v>
      </c>
      <c r="B698" s="6">
        <v>1E-4</v>
      </c>
      <c r="C698" s="7"/>
      <c r="D698" s="7"/>
      <c r="E698" s="7"/>
      <c r="F698" s="7"/>
      <c r="G698" s="7"/>
      <c r="H698" s="7"/>
      <c r="I698" s="7"/>
      <c r="J698" s="7">
        <f t="shared" si="26"/>
        <v>61.843814468538689</v>
      </c>
      <c r="K698" s="7"/>
      <c r="L698" s="7"/>
      <c r="M698" s="7"/>
      <c r="N698" s="7"/>
      <c r="O698" s="7"/>
      <c r="P698" s="7"/>
      <c r="Q698" s="7"/>
      <c r="R698" s="7">
        <f t="shared" si="27"/>
        <v>161.69765862497405</v>
      </c>
      <c r="S698" s="6"/>
      <c r="T698" s="6"/>
      <c r="U698" s="6"/>
      <c r="V698" s="6"/>
      <c r="W698" s="6"/>
      <c r="X698" s="6"/>
      <c r="Y698" s="6"/>
      <c r="Z698" s="6">
        <v>5.0000000000000001E-3</v>
      </c>
      <c r="AA698">
        <v>0.5</v>
      </c>
      <c r="AB698" s="2">
        <v>20285377</v>
      </c>
      <c r="AC698" s="2">
        <v>36236904</v>
      </c>
      <c r="AD698" s="2">
        <v>192906132</v>
      </c>
    </row>
    <row r="699" spans="1:30" x14ac:dyDescent="0.3">
      <c r="A699" s="1">
        <v>35490</v>
      </c>
      <c r="B699" s="6">
        <v>2.0999999999999999E-3</v>
      </c>
      <c r="C699" s="7"/>
      <c r="D699" s="7"/>
      <c r="E699" s="7"/>
      <c r="F699" s="7"/>
      <c r="G699" s="7"/>
      <c r="H699" s="7"/>
      <c r="I699" s="7"/>
      <c r="J699" s="7">
        <f t="shared" si="26"/>
        <v>61.530011410345914</v>
      </c>
      <c r="K699" s="7"/>
      <c r="L699" s="7"/>
      <c r="M699" s="7"/>
      <c r="N699" s="7"/>
      <c r="O699" s="7"/>
      <c r="P699" s="7"/>
      <c r="Q699" s="7"/>
      <c r="R699" s="7">
        <f t="shared" si="27"/>
        <v>162.52231668396144</v>
      </c>
      <c r="S699" s="6"/>
      <c r="T699" s="6"/>
      <c r="U699" s="6"/>
      <c r="V699" s="6"/>
      <c r="W699" s="6"/>
      <c r="X699" s="6"/>
      <c r="Y699" s="6"/>
      <c r="Z699" s="6">
        <v>5.1000000000000004E-3</v>
      </c>
      <c r="AA699">
        <v>0.51</v>
      </c>
      <c r="AB699" s="2">
        <v>22324340</v>
      </c>
      <c r="AC699" s="2">
        <v>37448610</v>
      </c>
      <c r="AD699" s="2">
        <v>195738732</v>
      </c>
    </row>
    <row r="700" spans="1:30" x14ac:dyDescent="0.3">
      <c r="A700" s="1">
        <v>35521</v>
      </c>
      <c r="B700" s="6">
        <v>6.4000000000000003E-3</v>
      </c>
      <c r="C700" s="7"/>
      <c r="D700" s="7"/>
      <c r="E700" s="7"/>
      <c r="F700" s="7"/>
      <c r="G700" s="7"/>
      <c r="H700" s="7"/>
      <c r="I700" s="7"/>
      <c r="J700" s="7">
        <f t="shared" si="26"/>
        <v>60.993270628812382</v>
      </c>
      <c r="K700" s="7"/>
      <c r="L700" s="7"/>
      <c r="M700" s="7"/>
      <c r="N700" s="7"/>
      <c r="O700" s="7"/>
      <c r="P700" s="7"/>
      <c r="Q700" s="7"/>
      <c r="R700" s="7">
        <f t="shared" si="27"/>
        <v>163.95251307078027</v>
      </c>
      <c r="S700" s="6"/>
      <c r="T700" s="6"/>
      <c r="U700" s="6"/>
      <c r="V700" s="6"/>
      <c r="W700" s="6"/>
      <c r="X700" s="6"/>
      <c r="Y700" s="6"/>
      <c r="Z700" s="6">
        <v>8.8000000000000005E-3</v>
      </c>
      <c r="AA700">
        <v>0.88</v>
      </c>
      <c r="AB700" s="2">
        <v>27291306</v>
      </c>
      <c r="AC700" s="2">
        <v>36298117</v>
      </c>
      <c r="AD700" s="2">
        <v>195848416</v>
      </c>
    </row>
    <row r="701" spans="1:30" x14ac:dyDescent="0.3">
      <c r="A701" s="1">
        <v>35551</v>
      </c>
      <c r="B701" s="6">
        <v>5.5000000000000005E-3</v>
      </c>
      <c r="C701" s="7"/>
      <c r="D701" s="7"/>
      <c r="E701" s="7"/>
      <c r="F701" s="7"/>
      <c r="G701" s="7"/>
      <c r="H701" s="7"/>
      <c r="I701" s="7"/>
      <c r="J701" s="7">
        <f t="shared" si="26"/>
        <v>60.744219329561176</v>
      </c>
      <c r="K701" s="7"/>
      <c r="L701" s="7"/>
      <c r="M701" s="7"/>
      <c r="N701" s="7"/>
      <c r="O701" s="7"/>
      <c r="P701" s="7"/>
      <c r="Q701" s="7"/>
      <c r="R701" s="7">
        <f t="shared" si="27"/>
        <v>164.62471837437047</v>
      </c>
      <c r="S701" s="6"/>
      <c r="T701" s="6"/>
      <c r="U701" s="6"/>
      <c r="V701" s="6"/>
      <c r="W701" s="6"/>
      <c r="X701" s="6"/>
      <c r="Y701" s="6"/>
      <c r="Z701" s="6">
        <v>4.0999999999999995E-3</v>
      </c>
      <c r="AA701">
        <v>0.41</v>
      </c>
      <c r="AB701" s="2">
        <v>21740103</v>
      </c>
      <c r="AC701" s="2">
        <v>36860743</v>
      </c>
      <c r="AD701" s="2">
        <v>198244959</v>
      </c>
    </row>
    <row r="702" spans="1:30" x14ac:dyDescent="0.3">
      <c r="A702" s="1">
        <v>35582</v>
      </c>
      <c r="B702" s="6">
        <v>1.4199999999999999E-2</v>
      </c>
      <c r="C702" s="7"/>
      <c r="D702" s="7"/>
      <c r="E702" s="7"/>
      <c r="F702" s="7"/>
      <c r="G702" s="7"/>
      <c r="H702" s="7"/>
      <c r="I702" s="7"/>
      <c r="J702" s="7">
        <f t="shared" si="26"/>
        <v>60.417962332963171</v>
      </c>
      <c r="K702" s="7"/>
      <c r="L702" s="7"/>
      <c r="M702" s="7"/>
      <c r="N702" s="7"/>
      <c r="O702" s="7"/>
      <c r="P702" s="7"/>
      <c r="Q702" s="7"/>
      <c r="R702" s="7">
        <f t="shared" si="27"/>
        <v>165.51369185359209</v>
      </c>
      <c r="S702" s="6"/>
      <c r="T702" s="6"/>
      <c r="U702" s="6"/>
      <c r="V702" s="6"/>
      <c r="W702" s="6"/>
      <c r="X702" s="6"/>
      <c r="Y702" s="6"/>
      <c r="Z702" s="6">
        <v>5.4000000000000003E-3</v>
      </c>
      <c r="AA702">
        <v>0.54</v>
      </c>
      <c r="AB702" s="2">
        <v>24688145</v>
      </c>
      <c r="AC702" s="2">
        <v>37841978</v>
      </c>
      <c r="AD702" s="2">
        <v>205191931</v>
      </c>
    </row>
    <row r="703" spans="1:30" x14ac:dyDescent="0.3">
      <c r="A703" s="1">
        <v>35612</v>
      </c>
      <c r="B703" s="6">
        <v>1.1000000000000001E-3</v>
      </c>
      <c r="C703" s="7"/>
      <c r="D703" s="7"/>
      <c r="E703" s="7"/>
      <c r="F703" s="7"/>
      <c r="G703" s="7"/>
      <c r="H703" s="7"/>
      <c r="I703" s="7"/>
      <c r="J703" s="7">
        <f t="shared" si="26"/>
        <v>60.285334596850099</v>
      </c>
      <c r="K703" s="7"/>
      <c r="L703" s="7"/>
      <c r="M703" s="7"/>
      <c r="N703" s="7"/>
      <c r="O703" s="7"/>
      <c r="P703" s="7"/>
      <c r="Q703" s="7"/>
      <c r="R703" s="7">
        <f t="shared" si="27"/>
        <v>165.87782197567</v>
      </c>
      <c r="S703" s="6"/>
      <c r="T703" s="6"/>
      <c r="U703" s="6"/>
      <c r="V703" s="6"/>
      <c r="W703" s="6"/>
      <c r="X703" s="6"/>
      <c r="Y703" s="6"/>
      <c r="Z703" s="6">
        <v>2.2000000000000001E-3</v>
      </c>
      <c r="AA703">
        <v>0.22</v>
      </c>
      <c r="AB703" s="2">
        <v>24215769</v>
      </c>
      <c r="AC703" s="2">
        <v>35906316</v>
      </c>
      <c r="AD703" s="2">
        <v>204296617</v>
      </c>
    </row>
    <row r="704" spans="1:30" x14ac:dyDescent="0.3">
      <c r="A704" s="1">
        <v>35643</v>
      </c>
      <c r="B704" s="6">
        <v>-7.6E-3</v>
      </c>
      <c r="C704" s="7"/>
      <c r="D704" s="7"/>
      <c r="E704" s="7"/>
      <c r="F704" s="7"/>
      <c r="G704" s="7"/>
      <c r="H704" s="7"/>
      <c r="I704" s="7"/>
      <c r="J704" s="7">
        <f t="shared" si="26"/>
        <v>60.297394075665224</v>
      </c>
      <c r="K704" s="7"/>
      <c r="L704" s="7"/>
      <c r="M704" s="7"/>
      <c r="N704" s="7"/>
      <c r="O704" s="7"/>
      <c r="P704" s="7"/>
      <c r="Q704" s="7"/>
      <c r="R704" s="7">
        <f t="shared" si="27"/>
        <v>165.84464641127488</v>
      </c>
      <c r="S704" s="6"/>
      <c r="T704" s="6"/>
      <c r="U704" s="6"/>
      <c r="V704" s="6"/>
      <c r="W704" s="6"/>
      <c r="X704" s="6"/>
      <c r="Y704" s="6"/>
      <c r="Z704" s="6">
        <v>-2.0000000000000001E-4</v>
      </c>
      <c r="AA704">
        <v>-0.02</v>
      </c>
      <c r="AB704" s="2">
        <v>21867701</v>
      </c>
      <c r="AC704" s="2">
        <v>37775700</v>
      </c>
      <c r="AD704" s="2">
        <v>209695447</v>
      </c>
    </row>
    <row r="705" spans="1:30" x14ac:dyDescent="0.3">
      <c r="A705" s="1">
        <v>35674</v>
      </c>
      <c r="B705" s="6">
        <v>1E-4</v>
      </c>
      <c r="C705" s="7"/>
      <c r="D705" s="7"/>
      <c r="E705" s="7"/>
      <c r="F705" s="7"/>
      <c r="G705" s="7"/>
      <c r="H705" s="7"/>
      <c r="I705" s="7"/>
      <c r="J705" s="7">
        <f t="shared" si="26"/>
        <v>60.261237333265271</v>
      </c>
      <c r="K705" s="7"/>
      <c r="L705" s="7"/>
      <c r="M705" s="7"/>
      <c r="N705" s="7"/>
      <c r="O705" s="7"/>
      <c r="P705" s="7"/>
      <c r="Q705" s="7"/>
      <c r="R705" s="7">
        <f t="shared" si="27"/>
        <v>165.94415319912164</v>
      </c>
      <c r="S705" s="6"/>
      <c r="T705" s="6"/>
      <c r="U705" s="6"/>
      <c r="V705" s="6"/>
      <c r="W705" s="6"/>
      <c r="X705" s="6"/>
      <c r="Y705" s="6"/>
      <c r="Z705" s="6">
        <v>5.9999999999999995E-4</v>
      </c>
      <c r="AA705">
        <v>0.06</v>
      </c>
      <c r="AB705" s="2">
        <v>24700091</v>
      </c>
      <c r="AC705" s="2">
        <v>39116753</v>
      </c>
      <c r="AD705" s="2">
        <v>217061918</v>
      </c>
    </row>
    <row r="706" spans="1:30" x14ac:dyDescent="0.3">
      <c r="A706" s="1">
        <v>35704</v>
      </c>
      <c r="B706" s="6">
        <v>2.2000000000000001E-3</v>
      </c>
      <c r="C706" s="7"/>
      <c r="D706" s="7"/>
      <c r="E706" s="7"/>
      <c r="F706" s="7"/>
      <c r="G706" s="7"/>
      <c r="H706" s="7"/>
      <c r="I706" s="7"/>
      <c r="J706" s="7">
        <f t="shared" si="26"/>
        <v>60.122954537828264</v>
      </c>
      <c r="K706" s="7"/>
      <c r="L706" s="7"/>
      <c r="M706" s="7"/>
      <c r="N706" s="7"/>
      <c r="O706" s="7"/>
      <c r="P706" s="7"/>
      <c r="Q706" s="7"/>
      <c r="R706" s="7">
        <f t="shared" si="27"/>
        <v>166.32582475147962</v>
      </c>
      <c r="S706" s="6"/>
      <c r="T706" s="6"/>
      <c r="U706" s="6"/>
      <c r="V706" s="6"/>
      <c r="W706" s="6"/>
      <c r="X706" s="6"/>
      <c r="Y706" s="6"/>
      <c r="Z706" s="6">
        <v>2.3E-3</v>
      </c>
      <c r="AA706">
        <v>0.23</v>
      </c>
      <c r="AB706" s="2">
        <v>26147409</v>
      </c>
      <c r="AC706" s="2">
        <v>39284420</v>
      </c>
      <c r="AD706" s="2">
        <v>222660888</v>
      </c>
    </row>
    <row r="707" spans="1:30" x14ac:dyDescent="0.3">
      <c r="A707" s="1">
        <v>35735</v>
      </c>
      <c r="B707" s="6">
        <v>5.3E-3</v>
      </c>
      <c r="C707" s="7"/>
      <c r="D707" s="7"/>
      <c r="E707" s="7"/>
      <c r="F707" s="7"/>
      <c r="G707" s="7"/>
      <c r="H707" s="7"/>
      <c r="I707" s="7"/>
      <c r="J707" s="7">
        <f t="shared" si="26"/>
        <v>60.020918975569792</v>
      </c>
      <c r="K707" s="7"/>
      <c r="L707" s="7"/>
      <c r="M707" s="7"/>
      <c r="N707" s="7"/>
      <c r="O707" s="7"/>
      <c r="P707" s="7"/>
      <c r="Q707" s="7"/>
      <c r="R707" s="7">
        <f t="shared" si="27"/>
        <v>166.60857865355715</v>
      </c>
      <c r="S707" s="6"/>
      <c r="T707" s="6"/>
      <c r="U707" s="6"/>
      <c r="V707" s="6"/>
      <c r="W707" s="6"/>
      <c r="X707" s="6"/>
      <c r="Y707" s="6"/>
      <c r="Z707" s="6">
        <v>1.7000000000000001E-3</v>
      </c>
      <c r="AA707">
        <v>0.17</v>
      </c>
      <c r="AB707" s="2">
        <v>22972423</v>
      </c>
      <c r="AC707" s="2">
        <v>40023882</v>
      </c>
      <c r="AD707" s="2">
        <v>230699363</v>
      </c>
    </row>
    <row r="708" spans="1:30" x14ac:dyDescent="0.3">
      <c r="A708" s="1">
        <v>35765</v>
      </c>
      <c r="B708" s="6">
        <v>5.6999999999999993E-3</v>
      </c>
      <c r="C708" s="7"/>
      <c r="D708" s="7"/>
      <c r="E708" s="7"/>
      <c r="F708" s="7"/>
      <c r="G708" s="7"/>
      <c r="H708" s="7"/>
      <c r="I708" s="7"/>
      <c r="J708" s="7">
        <f t="shared" si="26"/>
        <v>59.763934059115599</v>
      </c>
      <c r="K708" s="7"/>
      <c r="L708" s="7"/>
      <c r="M708" s="7"/>
      <c r="N708" s="7"/>
      <c r="O708" s="7"/>
      <c r="P708" s="7"/>
      <c r="Q708" s="7"/>
      <c r="R708" s="7">
        <f t="shared" si="27"/>
        <v>167.32499554176744</v>
      </c>
      <c r="S708" s="6"/>
      <c r="T708" s="6"/>
      <c r="U708" s="6"/>
      <c r="V708" s="6"/>
      <c r="W708" s="6"/>
      <c r="X708" s="6"/>
      <c r="Y708" s="6"/>
      <c r="Z708" s="6">
        <v>4.3E-3</v>
      </c>
      <c r="AA708">
        <v>0.43</v>
      </c>
      <c r="AB708" s="2">
        <v>31828332</v>
      </c>
      <c r="AC708" s="2">
        <v>47362722</v>
      </c>
      <c r="AD708" s="2">
        <v>239775207</v>
      </c>
    </row>
    <row r="709" spans="1:30" x14ac:dyDescent="0.3">
      <c r="A709" s="1">
        <v>35796</v>
      </c>
      <c r="B709" s="6">
        <v>2.3999999999999998E-3</v>
      </c>
      <c r="C709" s="7"/>
      <c r="D709" s="7"/>
      <c r="E709" s="7"/>
      <c r="F709" s="7"/>
      <c r="G709" s="7"/>
      <c r="H709" s="7"/>
      <c r="I709" s="7"/>
      <c r="J709" s="7">
        <f t="shared" si="26"/>
        <v>59.342601587841912</v>
      </c>
      <c r="K709" s="7"/>
      <c r="L709" s="7"/>
      <c r="M709" s="7"/>
      <c r="N709" s="7"/>
      <c r="O709" s="7"/>
      <c r="P709" s="7"/>
      <c r="Q709" s="7"/>
      <c r="R709" s="7">
        <f t="shared" si="27"/>
        <v>168.51300301011401</v>
      </c>
      <c r="S709" s="6"/>
      <c r="T709" s="6"/>
      <c r="U709" s="6"/>
      <c r="V709" s="6"/>
      <c r="W709" s="6"/>
      <c r="X709" s="6"/>
      <c r="Y709" s="6"/>
      <c r="Z709" s="6">
        <v>7.0999999999999995E-3</v>
      </c>
      <c r="AA709">
        <v>0.71</v>
      </c>
      <c r="AB709" s="2">
        <v>30564327</v>
      </c>
      <c r="AC709" s="2">
        <v>42619626</v>
      </c>
      <c r="AD709" s="2">
        <v>241755357</v>
      </c>
    </row>
    <row r="710" spans="1:30" x14ac:dyDescent="0.3">
      <c r="A710" s="1">
        <v>35827</v>
      </c>
      <c r="B710" s="6">
        <v>-1.6000000000000001E-3</v>
      </c>
      <c r="C710" s="7"/>
      <c r="D710" s="7"/>
      <c r="E710" s="7"/>
      <c r="F710" s="7"/>
      <c r="G710" s="7"/>
      <c r="H710" s="7"/>
      <c r="I710" s="7"/>
      <c r="J710" s="7">
        <f t="shared" si="26"/>
        <v>59.070875560264703</v>
      </c>
      <c r="K710" s="7"/>
      <c r="L710" s="7"/>
      <c r="M710" s="7"/>
      <c r="N710" s="7"/>
      <c r="O710" s="7"/>
      <c r="P710" s="7"/>
      <c r="Q710" s="7"/>
      <c r="R710" s="7">
        <f t="shared" si="27"/>
        <v>169.2881628239605</v>
      </c>
      <c r="S710" s="6"/>
      <c r="T710" s="6"/>
      <c r="U710" s="6"/>
      <c r="V710" s="6"/>
      <c r="W710" s="6"/>
      <c r="X710" s="6"/>
      <c r="Y710" s="6"/>
      <c r="Z710" s="6">
        <v>4.5999999999999999E-3</v>
      </c>
      <c r="AA710">
        <v>0.46</v>
      </c>
      <c r="AB710" s="2">
        <v>29091028</v>
      </c>
      <c r="AC710" s="2">
        <v>42820595</v>
      </c>
      <c r="AD710" s="2">
        <v>243452578</v>
      </c>
    </row>
    <row r="711" spans="1:30" x14ac:dyDescent="0.3">
      <c r="A711" s="1">
        <v>35855</v>
      </c>
      <c r="B711" s="6">
        <v>-2.3E-3</v>
      </c>
      <c r="C711" s="7"/>
      <c r="D711" s="7"/>
      <c r="E711" s="7"/>
      <c r="F711" s="7"/>
      <c r="G711" s="7"/>
      <c r="H711" s="7"/>
      <c r="I711" s="7"/>
      <c r="J711" s="7">
        <f t="shared" si="26"/>
        <v>58.870715128826689</v>
      </c>
      <c r="K711" s="7"/>
      <c r="L711" s="7"/>
      <c r="M711" s="7"/>
      <c r="N711" s="7"/>
      <c r="O711" s="7"/>
      <c r="P711" s="7"/>
      <c r="Q711" s="7"/>
      <c r="R711" s="7">
        <f t="shared" si="27"/>
        <v>169.86374257756199</v>
      </c>
      <c r="S711" s="6"/>
      <c r="T711" s="6"/>
      <c r="U711" s="6"/>
      <c r="V711" s="6"/>
      <c r="W711" s="6"/>
      <c r="X711" s="6"/>
      <c r="Y711" s="6"/>
      <c r="Z711" s="6">
        <v>3.4000000000000002E-3</v>
      </c>
      <c r="AA711">
        <v>0.34</v>
      </c>
      <c r="AB711" s="2">
        <v>29985079</v>
      </c>
      <c r="AC711" s="2">
        <v>41922152</v>
      </c>
      <c r="AD711" s="2">
        <v>244425419</v>
      </c>
    </row>
    <row r="712" spans="1:30" x14ac:dyDescent="0.3">
      <c r="A712" s="1">
        <v>35886</v>
      </c>
      <c r="B712" s="6">
        <v>6.1999999999999998E-3</v>
      </c>
      <c r="C712" s="7"/>
      <c r="D712" s="7"/>
      <c r="E712" s="7"/>
      <c r="F712" s="7"/>
      <c r="G712" s="7"/>
      <c r="H712" s="7"/>
      <c r="I712" s="7"/>
      <c r="J712" s="7">
        <f t="shared" si="26"/>
        <v>58.729763695956386</v>
      </c>
      <c r="K712" s="7"/>
      <c r="L712" s="7"/>
      <c r="M712" s="7"/>
      <c r="N712" s="7"/>
      <c r="O712" s="7"/>
      <c r="P712" s="7"/>
      <c r="Q712" s="7"/>
      <c r="R712" s="7">
        <f t="shared" si="27"/>
        <v>170.27141555974814</v>
      </c>
      <c r="S712" s="6"/>
      <c r="T712" s="6"/>
      <c r="U712" s="6"/>
      <c r="V712" s="6"/>
      <c r="W712" s="6"/>
      <c r="X712" s="6"/>
      <c r="Y712" s="6"/>
      <c r="Z712" s="6">
        <v>2.3999999999999998E-3</v>
      </c>
      <c r="AA712">
        <v>0.24</v>
      </c>
      <c r="AB712" s="2">
        <v>30655275</v>
      </c>
      <c r="AC712" s="2">
        <v>42274904</v>
      </c>
      <c r="AD712" s="2">
        <v>242189887</v>
      </c>
    </row>
    <row r="713" spans="1:30" x14ac:dyDescent="0.3">
      <c r="A713" s="1">
        <v>35916</v>
      </c>
      <c r="B713" s="6">
        <v>5.1999999999999998E-3</v>
      </c>
      <c r="C713" s="7"/>
      <c r="D713" s="7"/>
      <c r="E713" s="7"/>
      <c r="F713" s="7"/>
      <c r="G713" s="7"/>
      <c r="H713" s="7"/>
      <c r="I713" s="7"/>
      <c r="J713" s="7">
        <f t="shared" si="26"/>
        <v>58.437575816872041</v>
      </c>
      <c r="K713" s="7"/>
      <c r="L713" s="7"/>
      <c r="M713" s="7"/>
      <c r="N713" s="7"/>
      <c r="O713" s="7"/>
      <c r="P713" s="7"/>
      <c r="Q713" s="7"/>
      <c r="R713" s="7">
        <f t="shared" si="27"/>
        <v>171.12277263754686</v>
      </c>
      <c r="S713" s="6"/>
      <c r="T713" s="6"/>
      <c r="U713" s="6"/>
      <c r="V713" s="6"/>
      <c r="W713" s="6"/>
      <c r="X713" s="6"/>
      <c r="Y713" s="6"/>
      <c r="Z713" s="6">
        <v>5.0000000000000001E-3</v>
      </c>
      <c r="AA713">
        <v>0.5</v>
      </c>
      <c r="AB713" s="2">
        <v>31099191</v>
      </c>
      <c r="AC713" s="2">
        <v>42502086</v>
      </c>
      <c r="AD713" s="2">
        <v>243612653</v>
      </c>
    </row>
    <row r="714" spans="1:30" x14ac:dyDescent="0.3">
      <c r="A714" s="1">
        <v>35947</v>
      </c>
      <c r="B714" s="6">
        <v>1.9E-3</v>
      </c>
      <c r="C714" s="7"/>
      <c r="D714" s="7"/>
      <c r="E714" s="7"/>
      <c r="F714" s="7"/>
      <c r="G714" s="7"/>
      <c r="H714" s="7"/>
      <c r="I714" s="7"/>
      <c r="J714" s="7">
        <f t="shared" si="26"/>
        <v>58.425890638744292</v>
      </c>
      <c r="K714" s="7"/>
      <c r="L714" s="7"/>
      <c r="M714" s="7"/>
      <c r="N714" s="7"/>
      <c r="O714" s="7"/>
      <c r="P714" s="7"/>
      <c r="Q714" s="7"/>
      <c r="R714" s="7">
        <f t="shared" si="27"/>
        <v>171.15699719207436</v>
      </c>
      <c r="S714" s="6"/>
      <c r="T714" s="6"/>
      <c r="U714" s="6"/>
      <c r="V714" s="6"/>
      <c r="W714" s="6"/>
      <c r="X714" s="6"/>
      <c r="Y714" s="6"/>
      <c r="Z714" s="6">
        <v>2.0000000000000001E-4</v>
      </c>
      <c r="AA714">
        <v>0.02</v>
      </c>
      <c r="AB714" s="2">
        <v>37221147</v>
      </c>
      <c r="AC714" s="2">
        <v>44060070</v>
      </c>
      <c r="AD714" s="2">
        <v>247305992</v>
      </c>
    </row>
    <row r="715" spans="1:30" x14ac:dyDescent="0.3">
      <c r="A715" s="1">
        <v>35977</v>
      </c>
      <c r="B715" s="6">
        <v>-7.7000000000000002E-3</v>
      </c>
      <c r="C715" s="7"/>
      <c r="D715" s="7"/>
      <c r="E715" s="7"/>
      <c r="F715" s="7"/>
      <c r="G715" s="7"/>
      <c r="H715" s="7"/>
      <c r="I715" s="7"/>
      <c r="J715" s="7">
        <f t="shared" si="26"/>
        <v>58.49608594187454</v>
      </c>
      <c r="K715" s="7"/>
      <c r="L715" s="7"/>
      <c r="M715" s="7"/>
      <c r="N715" s="7"/>
      <c r="O715" s="7"/>
      <c r="P715" s="7"/>
      <c r="Q715" s="7"/>
      <c r="R715" s="7">
        <f t="shared" si="27"/>
        <v>170.95160879544386</v>
      </c>
      <c r="S715" s="6"/>
      <c r="T715" s="6"/>
      <c r="U715" s="6"/>
      <c r="V715" s="6"/>
      <c r="W715" s="6"/>
      <c r="X715" s="6"/>
      <c r="Y715" s="6"/>
      <c r="Z715" s="6">
        <v>-1.1999999999999999E-3</v>
      </c>
      <c r="AA715">
        <v>-0.12</v>
      </c>
      <c r="AB715" s="2">
        <v>32985867</v>
      </c>
      <c r="AC715" s="2">
        <v>43981738</v>
      </c>
      <c r="AD715" s="2">
        <v>247646602</v>
      </c>
    </row>
    <row r="716" spans="1:30" x14ac:dyDescent="0.3">
      <c r="A716" s="1">
        <v>36008</v>
      </c>
      <c r="B716" s="6">
        <v>-0.01</v>
      </c>
      <c r="C716" s="7"/>
      <c r="D716" s="7"/>
      <c r="E716" s="7"/>
      <c r="F716" s="7"/>
      <c r="G716" s="7"/>
      <c r="H716" s="7"/>
      <c r="I716" s="7"/>
      <c r="J716" s="7">
        <f t="shared" si="26"/>
        <v>58.795945262714383</v>
      </c>
      <c r="K716" s="7"/>
      <c r="L716" s="7"/>
      <c r="M716" s="7"/>
      <c r="N716" s="7"/>
      <c r="O716" s="7"/>
      <c r="P716" s="7"/>
      <c r="Q716" s="7"/>
      <c r="R716" s="7">
        <f t="shared" si="27"/>
        <v>170.0797555905871</v>
      </c>
      <c r="S716" s="6"/>
      <c r="T716" s="6"/>
      <c r="U716" s="6"/>
      <c r="V716" s="6"/>
      <c r="W716" s="6"/>
      <c r="X716" s="6"/>
      <c r="Y716" s="6"/>
      <c r="Z716" s="6">
        <v>-5.1000000000000004E-3</v>
      </c>
      <c r="AA716">
        <v>-0.51</v>
      </c>
      <c r="AB716" s="2">
        <v>35412822</v>
      </c>
      <c r="AC716" s="2">
        <v>44308331</v>
      </c>
      <c r="AD716" s="2">
        <v>248168301</v>
      </c>
    </row>
    <row r="717" spans="1:30" x14ac:dyDescent="0.3">
      <c r="A717" s="1">
        <v>36039</v>
      </c>
      <c r="B717" s="6">
        <v>-6.6E-3</v>
      </c>
      <c r="C717" s="7"/>
      <c r="D717" s="7"/>
      <c r="E717" s="7"/>
      <c r="F717" s="7"/>
      <c r="G717" s="7"/>
      <c r="H717" s="7"/>
      <c r="I717" s="7"/>
      <c r="J717" s="7">
        <f t="shared" si="26"/>
        <v>58.925581542107025</v>
      </c>
      <c r="K717" s="7"/>
      <c r="L717" s="7"/>
      <c r="M717" s="7"/>
      <c r="N717" s="7"/>
      <c r="O717" s="7"/>
      <c r="P717" s="7"/>
      <c r="Q717" s="7"/>
      <c r="R717" s="7">
        <f t="shared" si="27"/>
        <v>169.70558012828781</v>
      </c>
      <c r="S717" s="6"/>
      <c r="T717" s="6"/>
      <c r="U717" s="6"/>
      <c r="V717" s="6"/>
      <c r="W717" s="6"/>
      <c r="X717" s="6"/>
      <c r="Y717" s="6"/>
      <c r="Z717" s="6">
        <v>-2.2000000000000001E-3</v>
      </c>
      <c r="AA717">
        <v>-0.22</v>
      </c>
      <c r="AB717" s="2">
        <v>32002091</v>
      </c>
      <c r="AC717" s="2">
        <v>43933681</v>
      </c>
      <c r="AD717" s="2">
        <v>245774199</v>
      </c>
    </row>
    <row r="718" spans="1:30" x14ac:dyDescent="0.3">
      <c r="A718" s="1">
        <v>36069</v>
      </c>
      <c r="B718" s="6">
        <v>2.0000000000000001E-4</v>
      </c>
      <c r="C718" s="7"/>
      <c r="D718" s="7"/>
      <c r="E718" s="7"/>
      <c r="F718" s="7"/>
      <c r="G718" s="7"/>
      <c r="H718" s="7"/>
      <c r="I718" s="7"/>
      <c r="J718" s="7">
        <f t="shared" si="26"/>
        <v>58.913798782350554</v>
      </c>
      <c r="K718" s="7"/>
      <c r="L718" s="7"/>
      <c r="M718" s="7"/>
      <c r="N718" s="7"/>
      <c r="O718" s="7"/>
      <c r="P718" s="7"/>
      <c r="Q718" s="7"/>
      <c r="R718" s="7">
        <f t="shared" si="27"/>
        <v>169.73952124431347</v>
      </c>
      <c r="S718" s="6"/>
      <c r="T718" s="6"/>
      <c r="U718" s="6"/>
      <c r="V718" s="6"/>
      <c r="W718" s="6"/>
      <c r="X718" s="6"/>
      <c r="Y718" s="6"/>
      <c r="Z718" s="6">
        <v>2.0000000000000001E-4</v>
      </c>
      <c r="AA718">
        <v>0.02</v>
      </c>
      <c r="AB718" s="2">
        <v>32826436</v>
      </c>
      <c r="AC718" s="2">
        <v>43031345</v>
      </c>
      <c r="AD718" s="2">
        <v>247229516</v>
      </c>
    </row>
    <row r="719" spans="1:30" x14ac:dyDescent="0.3">
      <c r="A719" s="1">
        <v>36100</v>
      </c>
      <c r="B719" s="6">
        <v>-4.4000000000000003E-3</v>
      </c>
      <c r="C719" s="7"/>
      <c r="D719" s="7"/>
      <c r="E719" s="7"/>
      <c r="F719" s="7"/>
      <c r="G719" s="7"/>
      <c r="H719" s="7"/>
      <c r="I719" s="7"/>
      <c r="J719" s="7">
        <f t="shared" si="26"/>
        <v>58.984580278684973</v>
      </c>
      <c r="K719" s="7"/>
      <c r="L719" s="7"/>
      <c r="M719" s="7"/>
      <c r="N719" s="7"/>
      <c r="O719" s="7"/>
      <c r="P719" s="7"/>
      <c r="Q719" s="7"/>
      <c r="R719" s="7">
        <f t="shared" si="27"/>
        <v>169.53583381882029</v>
      </c>
      <c r="S719" s="6"/>
      <c r="T719" s="6"/>
      <c r="U719" s="6"/>
      <c r="V719" s="6"/>
      <c r="W719" s="6"/>
      <c r="X719" s="6"/>
      <c r="Y719" s="6"/>
      <c r="Z719" s="6">
        <v>-1.1999999999999999E-3</v>
      </c>
      <c r="AA719">
        <v>-0.12</v>
      </c>
      <c r="AB719" s="2">
        <v>39737748</v>
      </c>
      <c r="AC719" s="2">
        <v>46117494</v>
      </c>
      <c r="AD719" s="2">
        <v>251309991</v>
      </c>
    </row>
    <row r="720" spans="1:30" x14ac:dyDescent="0.3">
      <c r="A720" s="1">
        <v>36130</v>
      </c>
      <c r="B720" s="6">
        <v>-1.1999999999999999E-3</v>
      </c>
      <c r="C720" s="7"/>
      <c r="D720" s="7"/>
      <c r="E720" s="7"/>
      <c r="F720" s="7"/>
      <c r="G720" s="7"/>
      <c r="H720" s="7"/>
      <c r="I720" s="7"/>
      <c r="J720" s="7">
        <f t="shared" si="26"/>
        <v>58.790571393087781</v>
      </c>
      <c r="K720" s="7"/>
      <c r="L720" s="7"/>
      <c r="M720" s="7"/>
      <c r="N720" s="7"/>
      <c r="O720" s="7"/>
      <c r="P720" s="7"/>
      <c r="Q720" s="7"/>
      <c r="R720" s="7">
        <f t="shared" si="27"/>
        <v>170.09530207042241</v>
      </c>
      <c r="S720" s="6"/>
      <c r="T720" s="6"/>
      <c r="U720" s="6"/>
      <c r="V720" s="6"/>
      <c r="W720" s="6"/>
      <c r="X720" s="6"/>
      <c r="Y720" s="6"/>
      <c r="Z720" s="6">
        <v>3.3E-3</v>
      </c>
      <c r="AA720">
        <v>0.33</v>
      </c>
      <c r="AB720" s="2">
        <v>39184378</v>
      </c>
      <c r="AC720" s="2">
        <v>50707266</v>
      </c>
      <c r="AD720" s="2">
        <v>254965130</v>
      </c>
    </row>
    <row r="721" spans="1:30" x14ac:dyDescent="0.3">
      <c r="A721" s="1">
        <v>36161</v>
      </c>
      <c r="B721" s="6">
        <v>5.0000000000000001E-3</v>
      </c>
      <c r="C721" s="7"/>
      <c r="D721" s="7"/>
      <c r="E721" s="7"/>
      <c r="F721" s="7"/>
      <c r="G721" s="7"/>
      <c r="H721" s="7"/>
      <c r="I721" s="7"/>
      <c r="J721" s="7">
        <f t="shared" si="26"/>
        <v>58.381898106343392</v>
      </c>
      <c r="K721" s="7"/>
      <c r="L721" s="7"/>
      <c r="M721" s="7"/>
      <c r="N721" s="7"/>
      <c r="O721" s="7"/>
      <c r="P721" s="7"/>
      <c r="Q721" s="7"/>
      <c r="R721" s="7">
        <f t="shared" si="27"/>
        <v>171.28596918491533</v>
      </c>
      <c r="S721" s="6"/>
      <c r="T721" s="6"/>
      <c r="U721" s="6"/>
      <c r="V721" s="6"/>
      <c r="W721" s="6"/>
      <c r="X721" s="6"/>
      <c r="Y721" s="6"/>
      <c r="Z721" s="6">
        <v>6.9999999999999993E-3</v>
      </c>
      <c r="AA721">
        <v>0.7</v>
      </c>
      <c r="AB721" s="2">
        <v>39635374</v>
      </c>
      <c r="AC721" s="2">
        <v>49957188</v>
      </c>
      <c r="AD721" s="2">
        <v>254930105</v>
      </c>
    </row>
    <row r="722" spans="1:30" x14ac:dyDescent="0.3">
      <c r="A722" s="1">
        <v>36192</v>
      </c>
      <c r="B722" s="6">
        <v>1.41E-2</v>
      </c>
      <c r="C722" s="7"/>
      <c r="D722" s="7"/>
      <c r="E722" s="7"/>
      <c r="F722" s="7"/>
      <c r="G722" s="7"/>
      <c r="H722" s="7"/>
      <c r="I722" s="7"/>
      <c r="J722" s="7">
        <f t="shared" si="26"/>
        <v>57.775257898410082</v>
      </c>
      <c r="K722" s="7"/>
      <c r="L722" s="7"/>
      <c r="M722" s="7"/>
      <c r="N722" s="7"/>
      <c r="O722" s="7"/>
      <c r="P722" s="7"/>
      <c r="Q722" s="7"/>
      <c r="R722" s="7">
        <f t="shared" si="27"/>
        <v>173.08447186135695</v>
      </c>
      <c r="S722" s="6"/>
      <c r="T722" s="6"/>
      <c r="U722" s="6"/>
      <c r="V722" s="6"/>
      <c r="W722" s="6"/>
      <c r="X722" s="6"/>
      <c r="Y722" s="6"/>
      <c r="Z722" s="6">
        <v>1.0500000000000001E-2</v>
      </c>
      <c r="AA722">
        <v>1.05</v>
      </c>
      <c r="AB722" s="2">
        <v>37856112</v>
      </c>
      <c r="AC722" s="2">
        <v>47817257</v>
      </c>
      <c r="AD722" s="2">
        <v>259568056</v>
      </c>
    </row>
    <row r="723" spans="1:30" x14ac:dyDescent="0.3">
      <c r="A723" s="1">
        <v>36220</v>
      </c>
      <c r="B723" s="6">
        <v>5.6000000000000008E-3</v>
      </c>
      <c r="C723" s="7"/>
      <c r="D723" s="7"/>
      <c r="E723" s="7"/>
      <c r="F723" s="7"/>
      <c r="G723" s="7"/>
      <c r="H723" s="7"/>
      <c r="I723" s="7"/>
      <c r="J723" s="7">
        <f t="shared" si="26"/>
        <v>57.146644805549045</v>
      </c>
      <c r="K723" s="7"/>
      <c r="L723" s="7"/>
      <c r="M723" s="7"/>
      <c r="N723" s="7"/>
      <c r="O723" s="7"/>
      <c r="P723" s="7"/>
      <c r="Q723" s="7"/>
      <c r="R723" s="7">
        <f t="shared" si="27"/>
        <v>174.98840105183186</v>
      </c>
      <c r="S723" s="6"/>
      <c r="T723" s="6"/>
      <c r="U723" s="6"/>
      <c r="V723" s="6"/>
      <c r="W723" s="6"/>
      <c r="X723" s="6"/>
      <c r="Y723" s="6"/>
      <c r="Z723" s="6">
        <v>1.1000000000000001E-2</v>
      </c>
      <c r="AA723">
        <v>1.1000000000000001</v>
      </c>
      <c r="AB723" s="2">
        <v>37232284</v>
      </c>
      <c r="AC723" s="2">
        <v>45497048</v>
      </c>
      <c r="AD723" s="2">
        <v>260900171</v>
      </c>
    </row>
    <row r="724" spans="1:30" x14ac:dyDescent="0.3">
      <c r="A724" s="1">
        <v>36251</v>
      </c>
      <c r="B724" s="6">
        <v>4.6999999999999993E-3</v>
      </c>
      <c r="C724" s="7"/>
      <c r="D724" s="7"/>
      <c r="E724" s="7"/>
      <c r="F724" s="7"/>
      <c r="G724" s="7"/>
      <c r="H724" s="7"/>
      <c r="I724" s="7"/>
      <c r="J724" s="7">
        <f t="shared" si="26"/>
        <v>56.828405733441762</v>
      </c>
      <c r="K724" s="7"/>
      <c r="L724" s="7"/>
      <c r="M724" s="7"/>
      <c r="N724" s="7"/>
      <c r="O724" s="7"/>
      <c r="P724" s="7"/>
      <c r="Q724" s="7"/>
      <c r="R724" s="7">
        <f t="shared" si="27"/>
        <v>175.96833609772213</v>
      </c>
      <c r="S724" s="6"/>
      <c r="T724" s="6"/>
      <c r="U724" s="6"/>
      <c r="V724" s="6"/>
      <c r="W724" s="6"/>
      <c r="X724" s="6"/>
      <c r="Y724" s="6"/>
      <c r="Z724" s="6">
        <v>5.6000000000000008E-3</v>
      </c>
      <c r="AA724">
        <v>0.56000000000000005</v>
      </c>
      <c r="AB724" s="2">
        <v>36351614</v>
      </c>
      <c r="AC724" s="2">
        <v>44075657</v>
      </c>
      <c r="AD724" s="2">
        <v>257075021</v>
      </c>
    </row>
    <row r="725" spans="1:30" x14ac:dyDescent="0.3">
      <c r="A725" s="1">
        <v>36281</v>
      </c>
      <c r="B725" s="6">
        <v>-3.7000000000000002E-3</v>
      </c>
      <c r="C725" s="7"/>
      <c r="D725" s="7"/>
      <c r="E725" s="7"/>
      <c r="F725" s="7"/>
      <c r="G725" s="7"/>
      <c r="H725" s="7"/>
      <c r="I725" s="7"/>
      <c r="J725" s="7">
        <f t="shared" si="26"/>
        <v>56.658430442115424</v>
      </c>
      <c r="K725" s="7"/>
      <c r="L725" s="7"/>
      <c r="M725" s="7"/>
      <c r="N725" s="7"/>
      <c r="O725" s="7"/>
      <c r="P725" s="7"/>
      <c r="Q725" s="7"/>
      <c r="R725" s="7">
        <f t="shared" si="27"/>
        <v>176.49624110601528</v>
      </c>
      <c r="S725" s="6"/>
      <c r="T725" s="6"/>
      <c r="U725" s="6"/>
      <c r="V725" s="6"/>
      <c r="W725" s="6"/>
      <c r="X725" s="6"/>
      <c r="Y725" s="6"/>
      <c r="Z725" s="6">
        <v>3.0000000000000001E-3</v>
      </c>
      <c r="AA725">
        <v>0.3</v>
      </c>
      <c r="AB725" s="2">
        <v>40434992</v>
      </c>
      <c r="AC725" s="2">
        <v>44052226</v>
      </c>
      <c r="AD725" s="2">
        <v>258344677</v>
      </c>
    </row>
    <row r="726" spans="1:30" x14ac:dyDescent="0.3">
      <c r="A726" s="1">
        <v>36312</v>
      </c>
      <c r="B726" s="6">
        <v>-8.0000000000000004E-4</v>
      </c>
      <c r="C726" s="7"/>
      <c r="D726" s="7"/>
      <c r="E726" s="7"/>
      <c r="F726" s="7"/>
      <c r="G726" s="7"/>
      <c r="H726" s="7"/>
      <c r="I726" s="7"/>
      <c r="J726" s="7">
        <f t="shared" si="26"/>
        <v>56.550983573326107</v>
      </c>
      <c r="K726" s="7"/>
      <c r="L726" s="7"/>
      <c r="M726" s="7"/>
      <c r="N726" s="7"/>
      <c r="O726" s="7"/>
      <c r="P726" s="7"/>
      <c r="Q726" s="7"/>
      <c r="R726" s="7">
        <f t="shared" si="27"/>
        <v>176.8315839641167</v>
      </c>
      <c r="S726" s="6"/>
      <c r="T726" s="6"/>
      <c r="U726" s="6"/>
      <c r="V726" s="6"/>
      <c r="W726" s="6"/>
      <c r="X726" s="6"/>
      <c r="Y726" s="6"/>
      <c r="Z726" s="6">
        <v>1.9E-3</v>
      </c>
      <c r="AA726">
        <v>0.19</v>
      </c>
      <c r="AB726" s="2">
        <v>33177584</v>
      </c>
      <c r="AC726" s="2">
        <v>45939541</v>
      </c>
      <c r="AD726" s="2">
        <v>260973090</v>
      </c>
    </row>
    <row r="727" spans="1:30" x14ac:dyDescent="0.3">
      <c r="A727" s="1">
        <v>36342</v>
      </c>
      <c r="B727" s="6">
        <v>1.09E-2</v>
      </c>
      <c r="C727" s="7"/>
      <c r="D727" s="7"/>
      <c r="E727" s="7"/>
      <c r="F727" s="7"/>
      <c r="G727" s="7"/>
      <c r="H727" s="7"/>
      <c r="I727" s="7"/>
      <c r="J727" s="7">
        <f t="shared" si="26"/>
        <v>55.941224229227529</v>
      </c>
      <c r="K727" s="7"/>
      <c r="L727" s="7"/>
      <c r="M727" s="7"/>
      <c r="N727" s="7"/>
      <c r="O727" s="7"/>
      <c r="P727" s="7"/>
      <c r="Q727" s="7"/>
      <c r="R727" s="7">
        <f t="shared" si="27"/>
        <v>178.75904822932557</v>
      </c>
      <c r="S727" s="6"/>
      <c r="T727" s="6"/>
      <c r="U727" s="6"/>
      <c r="V727" s="6"/>
      <c r="W727" s="6"/>
      <c r="X727" s="6"/>
      <c r="Y727" s="6"/>
      <c r="Z727" s="6">
        <v>1.09E-2</v>
      </c>
      <c r="AA727">
        <v>1.0900000000000001</v>
      </c>
      <c r="AB727" s="2">
        <v>41162443</v>
      </c>
      <c r="AC727" s="2">
        <v>48011511</v>
      </c>
      <c r="AD727" s="2">
        <v>260036100</v>
      </c>
    </row>
    <row r="728" spans="1:30" x14ac:dyDescent="0.3">
      <c r="A728" s="1">
        <v>36373</v>
      </c>
      <c r="B728" s="6">
        <v>7.4000000000000003E-3</v>
      </c>
      <c r="C728" s="7"/>
      <c r="D728" s="7"/>
      <c r="E728" s="7"/>
      <c r="F728" s="7"/>
      <c r="G728" s="7"/>
      <c r="H728" s="7"/>
      <c r="I728" s="7"/>
      <c r="J728" s="7">
        <f t="shared" si="26"/>
        <v>55.629697920870647</v>
      </c>
      <c r="K728" s="7"/>
      <c r="L728" s="7"/>
      <c r="M728" s="7"/>
      <c r="N728" s="7"/>
      <c r="O728" s="7"/>
      <c r="P728" s="7"/>
      <c r="Q728" s="7"/>
      <c r="R728" s="7">
        <f t="shared" si="27"/>
        <v>179.7600988994098</v>
      </c>
      <c r="S728" s="6"/>
      <c r="T728" s="6"/>
      <c r="U728" s="6"/>
      <c r="V728" s="6"/>
      <c r="W728" s="6"/>
      <c r="X728" s="6"/>
      <c r="Y728" s="6"/>
      <c r="Z728" s="6">
        <v>5.6000000000000008E-3</v>
      </c>
      <c r="AA728">
        <v>0.56000000000000005</v>
      </c>
      <c r="AB728" s="2">
        <v>33870441</v>
      </c>
      <c r="AC728" s="2">
        <v>47508989</v>
      </c>
      <c r="AD728" s="2">
        <v>259187285</v>
      </c>
    </row>
    <row r="729" spans="1:30" x14ac:dyDescent="0.3">
      <c r="A729" s="1">
        <v>36404</v>
      </c>
      <c r="B729" s="6">
        <v>9.1000000000000004E-3</v>
      </c>
      <c r="C729" s="7"/>
      <c r="D729" s="7"/>
      <c r="E729" s="7"/>
      <c r="F729" s="7"/>
      <c r="G729" s="7"/>
      <c r="H729" s="7"/>
      <c r="I729" s="7"/>
      <c r="J729" s="7">
        <f t="shared" si="26"/>
        <v>55.457778806570282</v>
      </c>
      <c r="K729" s="7"/>
      <c r="L729" s="7"/>
      <c r="M729" s="7"/>
      <c r="N729" s="7"/>
      <c r="O729" s="7"/>
      <c r="P729" s="7"/>
      <c r="Q729" s="7"/>
      <c r="R729" s="7">
        <f t="shared" si="27"/>
        <v>180.31735520599798</v>
      </c>
      <c r="S729" s="6"/>
      <c r="T729" s="6"/>
      <c r="U729" s="6"/>
      <c r="V729" s="6"/>
      <c r="W729" s="6"/>
      <c r="X729" s="6"/>
      <c r="Y729" s="6"/>
      <c r="Z729" s="6">
        <v>3.0999999999999999E-3</v>
      </c>
      <c r="AA729">
        <v>0.31</v>
      </c>
      <c r="AB729" s="2">
        <v>35970589</v>
      </c>
      <c r="AC729" s="2">
        <v>46988943</v>
      </c>
      <c r="AD729" s="2">
        <v>257450042</v>
      </c>
    </row>
    <row r="730" spans="1:30" x14ac:dyDescent="0.3">
      <c r="A730" s="1">
        <v>36434</v>
      </c>
      <c r="B730" s="6">
        <v>1.1299999999999999E-2</v>
      </c>
      <c r="C730" s="7"/>
      <c r="D730" s="7"/>
      <c r="E730" s="7"/>
      <c r="F730" s="7"/>
      <c r="G730" s="7"/>
      <c r="H730" s="7"/>
      <c r="I730" s="7"/>
      <c r="J730" s="7">
        <f t="shared" si="26"/>
        <v>54.805592258691846</v>
      </c>
      <c r="K730" s="7"/>
      <c r="L730" s="7"/>
      <c r="M730" s="7"/>
      <c r="N730" s="7"/>
      <c r="O730" s="7"/>
      <c r="P730" s="7"/>
      <c r="Q730" s="7"/>
      <c r="R730" s="7">
        <f t="shared" si="27"/>
        <v>182.46313173294936</v>
      </c>
      <c r="S730" s="6"/>
      <c r="T730" s="6"/>
      <c r="U730" s="6"/>
      <c r="V730" s="6"/>
      <c r="W730" s="6"/>
      <c r="X730" s="6"/>
      <c r="Y730" s="6"/>
      <c r="Z730" s="6">
        <v>1.1899999999999999E-2</v>
      </c>
      <c r="AA730">
        <v>1.19</v>
      </c>
      <c r="AB730" s="2">
        <v>35849684</v>
      </c>
      <c r="AC730" s="2">
        <v>48580640</v>
      </c>
      <c r="AD730" s="2">
        <v>259628490</v>
      </c>
    </row>
    <row r="731" spans="1:30" x14ac:dyDescent="0.3">
      <c r="A731" s="1">
        <v>36465</v>
      </c>
      <c r="B731" s="6">
        <v>1.4800000000000001E-2</v>
      </c>
      <c r="C731" s="7"/>
      <c r="D731" s="7"/>
      <c r="E731" s="7"/>
      <c r="F731" s="7"/>
      <c r="G731" s="7"/>
      <c r="H731" s="7"/>
      <c r="I731" s="7"/>
      <c r="J731" s="7">
        <f t="shared" si="26"/>
        <v>54.28983879018508</v>
      </c>
      <c r="K731" s="7"/>
      <c r="L731" s="7"/>
      <c r="M731" s="7"/>
      <c r="N731" s="7"/>
      <c r="O731" s="7"/>
      <c r="P731" s="7"/>
      <c r="Q731" s="7"/>
      <c r="R731" s="7">
        <f t="shared" si="27"/>
        <v>184.19653148441239</v>
      </c>
      <c r="S731" s="6"/>
      <c r="T731" s="6"/>
      <c r="U731" s="6"/>
      <c r="V731" s="6"/>
      <c r="W731" s="6"/>
      <c r="X731" s="6"/>
      <c r="Y731" s="6"/>
      <c r="Z731" s="6">
        <v>9.4999999999999998E-3</v>
      </c>
      <c r="AA731">
        <v>0.95</v>
      </c>
      <c r="AB731" s="2">
        <v>37337401</v>
      </c>
      <c r="AC731" s="2">
        <v>51580026</v>
      </c>
      <c r="AD731" s="2">
        <v>262754640</v>
      </c>
    </row>
    <row r="732" spans="1:30" x14ac:dyDescent="0.3">
      <c r="A732" s="1">
        <v>36495</v>
      </c>
      <c r="B732" s="6">
        <v>4.8999999999999998E-3</v>
      </c>
      <c r="C732" s="7"/>
      <c r="D732" s="7"/>
      <c r="E732" s="7"/>
      <c r="F732" s="7"/>
      <c r="G732" s="7"/>
      <c r="H732" s="7"/>
      <c r="I732" s="7"/>
      <c r="J732" s="7">
        <f t="shared" ref="J732:J795" si="28">+J$666/(1+((R732/100)-1))</f>
        <v>53.96604253497523</v>
      </c>
      <c r="K732" s="7"/>
      <c r="L732" s="7"/>
      <c r="M732" s="7"/>
      <c r="N732" s="7"/>
      <c r="O732" s="7"/>
      <c r="P732" s="7"/>
      <c r="Q732" s="7"/>
      <c r="R732" s="7">
        <f t="shared" si="27"/>
        <v>185.30171067331887</v>
      </c>
      <c r="S732" s="6"/>
      <c r="T732" s="6"/>
      <c r="U732" s="6"/>
      <c r="V732" s="6"/>
      <c r="W732" s="6"/>
      <c r="X732" s="6"/>
      <c r="Y732" s="6"/>
      <c r="Z732" s="6">
        <v>6.0000000000000001E-3</v>
      </c>
      <c r="AA732">
        <v>0.6</v>
      </c>
      <c r="AB732" s="2">
        <v>48430157</v>
      </c>
      <c r="AC732" s="2">
        <v>62744441</v>
      </c>
      <c r="AD732" s="2">
        <v>274769738</v>
      </c>
    </row>
    <row r="733" spans="1:30" x14ac:dyDescent="0.3">
      <c r="A733" s="1">
        <v>36526</v>
      </c>
      <c r="B733" s="6">
        <v>5.6999999999999993E-3</v>
      </c>
      <c r="C733" s="7"/>
      <c r="D733" s="7"/>
      <c r="E733" s="7"/>
      <c r="F733" s="7"/>
      <c r="G733" s="7"/>
      <c r="H733" s="7"/>
      <c r="I733" s="7"/>
      <c r="J733" s="7">
        <f t="shared" si="28"/>
        <v>53.633514743565129</v>
      </c>
      <c r="K733" s="7"/>
      <c r="L733" s="7"/>
      <c r="M733" s="7"/>
      <c r="N733" s="7"/>
      <c r="O733" s="7"/>
      <c r="P733" s="7"/>
      <c r="Q733" s="7"/>
      <c r="R733" s="7">
        <f t="shared" si="27"/>
        <v>186.45058127949343</v>
      </c>
      <c r="S733" s="6"/>
      <c r="T733" s="6"/>
      <c r="U733" s="6"/>
      <c r="V733" s="6"/>
      <c r="W733" s="6"/>
      <c r="X733" s="6"/>
      <c r="Y733" s="6"/>
      <c r="Z733" s="6">
        <v>6.1999999999999998E-3</v>
      </c>
      <c r="AA733">
        <v>0.62</v>
      </c>
      <c r="AB733" s="2">
        <v>41892638</v>
      </c>
      <c r="AC733" s="2">
        <v>56633254</v>
      </c>
      <c r="AD733" s="2">
        <v>269834203</v>
      </c>
    </row>
    <row r="734" spans="1:30" x14ac:dyDescent="0.3">
      <c r="A734" s="1">
        <v>36557</v>
      </c>
      <c r="B734" s="6">
        <v>-2.3E-3</v>
      </c>
      <c r="C734" s="7"/>
      <c r="D734" s="7"/>
      <c r="E734" s="7"/>
      <c r="F734" s="7"/>
      <c r="G734" s="7"/>
      <c r="H734" s="7"/>
      <c r="I734" s="7"/>
      <c r="J734" s="7">
        <f t="shared" si="28"/>
        <v>53.563881697358561</v>
      </c>
      <c r="K734" s="7"/>
      <c r="L734" s="7"/>
      <c r="M734" s="7"/>
      <c r="N734" s="7"/>
      <c r="O734" s="7"/>
      <c r="P734" s="7"/>
      <c r="Q734" s="7"/>
      <c r="R734" s="7">
        <f t="shared" si="27"/>
        <v>186.69296703515678</v>
      </c>
      <c r="S734" s="6"/>
      <c r="T734" s="6"/>
      <c r="U734" s="6"/>
      <c r="V734" s="6"/>
      <c r="W734" s="6"/>
      <c r="X734" s="6"/>
      <c r="Y734" s="6"/>
      <c r="Z734" s="6">
        <v>1.2999999999999999E-3</v>
      </c>
      <c r="AA734">
        <v>0.13</v>
      </c>
      <c r="AB734" s="2">
        <v>41920442</v>
      </c>
      <c r="AC734" s="2">
        <v>54038049</v>
      </c>
      <c r="AD734" s="2">
        <v>261493972</v>
      </c>
    </row>
    <row r="735" spans="1:30" x14ac:dyDescent="0.3">
      <c r="A735" s="1">
        <v>36586</v>
      </c>
      <c r="B735" s="6">
        <v>2.3E-3</v>
      </c>
      <c r="C735" s="7"/>
      <c r="D735" s="7"/>
      <c r="E735" s="7"/>
      <c r="F735" s="7"/>
      <c r="G735" s="7"/>
      <c r="H735" s="7"/>
      <c r="I735" s="7"/>
      <c r="J735" s="7">
        <f t="shared" si="28"/>
        <v>53.446299837715593</v>
      </c>
      <c r="K735" s="7"/>
      <c r="L735" s="7"/>
      <c r="M735" s="7"/>
      <c r="N735" s="7"/>
      <c r="O735" s="7"/>
      <c r="P735" s="7"/>
      <c r="Q735" s="7"/>
      <c r="R735" s="7">
        <f t="shared" si="27"/>
        <v>187.10369156263411</v>
      </c>
      <c r="S735" s="6"/>
      <c r="T735" s="6"/>
      <c r="U735" s="6"/>
      <c r="V735" s="6"/>
      <c r="W735" s="6"/>
      <c r="X735" s="6"/>
      <c r="Y735" s="6"/>
      <c r="Z735" s="6">
        <v>2.2000000000000001E-3</v>
      </c>
      <c r="AA735">
        <v>0.22</v>
      </c>
      <c r="AB735" s="2">
        <v>39093507</v>
      </c>
      <c r="AC735" s="2">
        <v>53255346</v>
      </c>
      <c r="AD735" s="2">
        <v>261426958</v>
      </c>
    </row>
    <row r="736" spans="1:30" x14ac:dyDescent="0.3">
      <c r="A736" s="1">
        <v>36617</v>
      </c>
      <c r="B736" s="6">
        <v>8.9999999999999998E-4</v>
      </c>
      <c r="C736" s="7"/>
      <c r="D736" s="7"/>
      <c r="E736" s="7"/>
      <c r="F736" s="7"/>
      <c r="G736" s="7"/>
      <c r="H736" s="7"/>
      <c r="I736" s="7"/>
      <c r="J736" s="7">
        <f t="shared" si="28"/>
        <v>53.222764227958173</v>
      </c>
      <c r="K736" s="7"/>
      <c r="L736" s="7"/>
      <c r="M736" s="7"/>
      <c r="N736" s="7"/>
      <c r="O736" s="7"/>
      <c r="P736" s="7"/>
      <c r="Q736" s="7"/>
      <c r="R736" s="7">
        <f t="shared" si="27"/>
        <v>187.88952706719718</v>
      </c>
      <c r="S736" s="6"/>
      <c r="T736" s="6"/>
      <c r="U736" s="6"/>
      <c r="V736" s="6"/>
      <c r="W736" s="6"/>
      <c r="X736" s="6"/>
      <c r="Y736" s="6"/>
      <c r="Z736" s="6">
        <v>4.1999999999999997E-3</v>
      </c>
      <c r="AA736">
        <v>0.42</v>
      </c>
      <c r="AB736" s="2">
        <v>37720874</v>
      </c>
      <c r="AC736" s="2">
        <v>53668551</v>
      </c>
      <c r="AD736" s="2">
        <v>259792946</v>
      </c>
    </row>
    <row r="737" spans="1:30" x14ac:dyDescent="0.3">
      <c r="A737" s="1">
        <v>36647</v>
      </c>
      <c r="B737" s="6">
        <v>2.9999999999999997E-4</v>
      </c>
      <c r="C737" s="7"/>
      <c r="D737" s="7"/>
      <c r="E737" s="7"/>
      <c r="F737" s="7"/>
      <c r="G737" s="7"/>
      <c r="H737" s="7"/>
      <c r="I737" s="7"/>
      <c r="J737" s="7">
        <f t="shared" si="28"/>
        <v>53.217442483709796</v>
      </c>
      <c r="K737" s="7"/>
      <c r="L737" s="7"/>
      <c r="M737" s="7"/>
      <c r="N737" s="7"/>
      <c r="O737" s="7"/>
      <c r="P737" s="7"/>
      <c r="Q737" s="7"/>
      <c r="R737" s="7">
        <f t="shared" si="27"/>
        <v>187.90831601990391</v>
      </c>
      <c r="S737" s="6"/>
      <c r="T737" s="6"/>
      <c r="U737" s="6"/>
      <c r="V737" s="6"/>
      <c r="W737" s="6"/>
      <c r="X737" s="6"/>
      <c r="Y737" s="6"/>
      <c r="Z737" s="6">
        <v>1E-4</v>
      </c>
      <c r="AA737">
        <v>0.01</v>
      </c>
      <c r="AB737" s="2">
        <v>35875831</v>
      </c>
      <c r="AC737" s="2">
        <v>52976100</v>
      </c>
      <c r="AD737" s="2">
        <v>259849804</v>
      </c>
    </row>
    <row r="738" spans="1:30" x14ac:dyDescent="0.3">
      <c r="A738" s="1">
        <v>36678</v>
      </c>
      <c r="B738" s="6">
        <v>1.8E-3</v>
      </c>
      <c r="C738" s="7"/>
      <c r="D738" s="7"/>
      <c r="E738" s="7"/>
      <c r="F738" s="7"/>
      <c r="G738" s="7"/>
      <c r="H738" s="7"/>
      <c r="I738" s="7"/>
      <c r="J738" s="7">
        <f t="shared" si="28"/>
        <v>53.095323240257208</v>
      </c>
      <c r="K738" s="7"/>
      <c r="L738" s="7"/>
      <c r="M738" s="7"/>
      <c r="N738" s="7"/>
      <c r="O738" s="7"/>
      <c r="P738" s="7"/>
      <c r="Q738" s="7"/>
      <c r="R738" s="7">
        <f t="shared" si="27"/>
        <v>188.34050514674968</v>
      </c>
      <c r="S738" s="6"/>
      <c r="T738" s="6"/>
      <c r="U738" s="6"/>
      <c r="V738" s="6"/>
      <c r="W738" s="6"/>
      <c r="X738" s="6"/>
      <c r="Y738" s="6"/>
      <c r="Z738" s="6">
        <v>2.3E-3</v>
      </c>
      <c r="AA738">
        <v>0.23</v>
      </c>
      <c r="AB738" s="2">
        <v>32316217</v>
      </c>
      <c r="AC738" s="2">
        <v>54696730</v>
      </c>
      <c r="AD738" s="2">
        <v>260097175</v>
      </c>
    </row>
    <row r="739" spans="1:30" x14ac:dyDescent="0.3">
      <c r="A739" s="1">
        <v>36708</v>
      </c>
      <c r="B739" s="6">
        <v>1.3999999999999999E-2</v>
      </c>
      <c r="C739" s="7"/>
      <c r="D739" s="7"/>
      <c r="E739" s="7"/>
      <c r="F739" s="7"/>
      <c r="G739" s="7"/>
      <c r="H739" s="7"/>
      <c r="I739" s="7"/>
      <c r="J739" s="7">
        <f t="shared" si="28"/>
        <v>52.254033304061814</v>
      </c>
      <c r="K739" s="7"/>
      <c r="L739" s="7"/>
      <c r="M739" s="7"/>
      <c r="N739" s="7"/>
      <c r="O739" s="7"/>
      <c r="P739" s="7"/>
      <c r="Q739" s="7"/>
      <c r="R739" s="7">
        <f t="shared" ref="R739:R802" si="29">+R738*(1+Z739)</f>
        <v>191.37278727961234</v>
      </c>
      <c r="S739" s="6"/>
      <c r="T739" s="6"/>
      <c r="U739" s="6"/>
      <c r="V739" s="6"/>
      <c r="W739" s="6"/>
      <c r="X739" s="6"/>
      <c r="Y739" s="6"/>
      <c r="Z739" s="6">
        <v>1.61E-2</v>
      </c>
      <c r="AA739">
        <v>1.61</v>
      </c>
      <c r="AB739" s="2">
        <v>36452164</v>
      </c>
      <c r="AC739" s="2">
        <v>57077894</v>
      </c>
      <c r="AD739" s="2">
        <v>262669758</v>
      </c>
    </row>
    <row r="740" spans="1:30" x14ac:dyDescent="0.3">
      <c r="A740" s="1">
        <v>36739</v>
      </c>
      <c r="B740" s="6">
        <v>1.55E-2</v>
      </c>
      <c r="C740" s="7"/>
      <c r="D740" s="7"/>
      <c r="E740" s="7"/>
      <c r="F740" s="7"/>
      <c r="G740" s="7"/>
      <c r="H740" s="7"/>
      <c r="I740" s="7"/>
      <c r="J740" s="7">
        <f t="shared" si="28"/>
        <v>51.578356829594128</v>
      </c>
      <c r="K740" s="7"/>
      <c r="L740" s="7"/>
      <c r="M740" s="7"/>
      <c r="N740" s="7"/>
      <c r="O740" s="7"/>
      <c r="P740" s="7"/>
      <c r="Q740" s="7"/>
      <c r="R740" s="7">
        <f t="shared" si="29"/>
        <v>193.87977079297528</v>
      </c>
      <c r="S740" s="6"/>
      <c r="T740" s="6"/>
      <c r="U740" s="6"/>
      <c r="V740" s="6"/>
      <c r="W740" s="6"/>
      <c r="X740" s="6"/>
      <c r="Y740" s="6"/>
      <c r="Z740" s="6">
        <v>1.3100000000000001E-2</v>
      </c>
      <c r="AA740">
        <v>1.31</v>
      </c>
      <c r="AB740" s="2">
        <v>39122151</v>
      </c>
      <c r="AC740" s="2">
        <v>56626345</v>
      </c>
      <c r="AD740" s="2">
        <v>264098974</v>
      </c>
    </row>
    <row r="741" spans="1:30" x14ac:dyDescent="0.3">
      <c r="A741" s="1">
        <v>36770</v>
      </c>
      <c r="B741" s="6">
        <v>2.7000000000000001E-3</v>
      </c>
      <c r="C741" s="7"/>
      <c r="D741" s="7"/>
      <c r="E741" s="7"/>
      <c r="F741" s="7"/>
      <c r="G741" s="7"/>
      <c r="H741" s="7"/>
      <c r="I741" s="7"/>
      <c r="J741" s="7">
        <f t="shared" si="28"/>
        <v>51.459998832279886</v>
      </c>
      <c r="K741" s="7"/>
      <c r="L741" s="7"/>
      <c r="M741" s="7"/>
      <c r="N741" s="7"/>
      <c r="O741" s="7"/>
      <c r="P741" s="7"/>
      <c r="Q741" s="7"/>
      <c r="R741" s="7">
        <f t="shared" si="29"/>
        <v>194.32569426579911</v>
      </c>
      <c r="S741" s="6"/>
      <c r="T741" s="6"/>
      <c r="U741" s="6"/>
      <c r="V741" s="6"/>
      <c r="W741" s="6"/>
      <c r="X741" s="6"/>
      <c r="Y741" s="6"/>
      <c r="Z741" s="6">
        <v>2.3E-3</v>
      </c>
      <c r="AA741">
        <v>0.23</v>
      </c>
      <c r="AB741" s="2">
        <v>37521173</v>
      </c>
      <c r="AC741" s="2">
        <v>59451342</v>
      </c>
      <c r="AD741" s="2">
        <v>264758892</v>
      </c>
    </row>
    <row r="742" spans="1:30" x14ac:dyDescent="0.3">
      <c r="A742" s="1">
        <v>36800</v>
      </c>
      <c r="B742" s="6">
        <v>1E-4</v>
      </c>
      <c r="C742" s="7"/>
      <c r="D742" s="7"/>
      <c r="E742" s="7"/>
      <c r="F742" s="7"/>
      <c r="G742" s="7"/>
      <c r="H742" s="7"/>
      <c r="I742" s="7"/>
      <c r="J742" s="7">
        <f t="shared" si="28"/>
        <v>51.388055554503573</v>
      </c>
      <c r="K742" s="7"/>
      <c r="L742" s="7"/>
      <c r="M742" s="7"/>
      <c r="N742" s="7"/>
      <c r="O742" s="7"/>
      <c r="P742" s="7"/>
      <c r="Q742" s="7"/>
      <c r="R742" s="7">
        <f t="shared" si="29"/>
        <v>194.59775023777124</v>
      </c>
      <c r="S742" s="6"/>
      <c r="T742" s="6"/>
      <c r="U742" s="6"/>
      <c r="V742" s="6"/>
      <c r="W742" s="6"/>
      <c r="X742" s="6"/>
      <c r="Y742" s="6"/>
      <c r="Z742" s="6">
        <v>1.4000000000000002E-3</v>
      </c>
      <c r="AA742">
        <v>0.14000000000000001</v>
      </c>
      <c r="AB742" s="2">
        <v>38636085</v>
      </c>
      <c r="AC742" s="2">
        <v>60166406</v>
      </c>
      <c r="AD742" s="2">
        <v>265690888</v>
      </c>
    </row>
    <row r="743" spans="1:30" x14ac:dyDescent="0.3">
      <c r="A743" s="1">
        <v>36831</v>
      </c>
      <c r="B743" s="6">
        <v>-5.0000000000000001E-4</v>
      </c>
      <c r="C743" s="7"/>
      <c r="D743" s="7"/>
      <c r="E743" s="7"/>
      <c r="F743" s="7"/>
      <c r="G743" s="7"/>
      <c r="H743" s="7"/>
      <c r="I743" s="7"/>
      <c r="J743" s="7">
        <f t="shared" si="28"/>
        <v>51.22413831190547</v>
      </c>
      <c r="K743" s="7"/>
      <c r="L743" s="7"/>
      <c r="M743" s="7"/>
      <c r="N743" s="7"/>
      <c r="O743" s="7"/>
      <c r="P743" s="7"/>
      <c r="Q743" s="7"/>
      <c r="R743" s="7">
        <f t="shared" si="29"/>
        <v>195.22046303853213</v>
      </c>
      <c r="S743" s="6"/>
      <c r="T743" s="6"/>
      <c r="U743" s="6"/>
      <c r="V743" s="6"/>
      <c r="W743" s="6"/>
      <c r="X743" s="6"/>
      <c r="Y743" s="6"/>
      <c r="Z743" s="6">
        <v>3.2000000000000002E-3</v>
      </c>
      <c r="AA743">
        <v>0.32</v>
      </c>
      <c r="AB743" s="2">
        <v>40730882</v>
      </c>
      <c r="AC743" s="2">
        <v>63052800</v>
      </c>
      <c r="AD743" s="2">
        <v>271618418</v>
      </c>
    </row>
    <row r="744" spans="1:30" x14ac:dyDescent="0.3">
      <c r="A744" s="1">
        <v>36861</v>
      </c>
      <c r="B744" s="6">
        <v>2.5999999999999999E-3</v>
      </c>
      <c r="C744" s="7"/>
      <c r="D744" s="7"/>
      <c r="E744" s="7"/>
      <c r="F744" s="7"/>
      <c r="G744" s="7"/>
      <c r="H744" s="7"/>
      <c r="I744" s="7"/>
      <c r="J744" s="7">
        <f t="shared" si="28"/>
        <v>50.923688549463634</v>
      </c>
      <c r="K744" s="7"/>
      <c r="L744" s="7"/>
      <c r="M744" s="7"/>
      <c r="N744" s="7"/>
      <c r="O744" s="7"/>
      <c r="P744" s="7"/>
      <c r="Q744" s="7"/>
      <c r="R744" s="7">
        <f t="shared" si="29"/>
        <v>196.37226377045948</v>
      </c>
      <c r="S744" s="6"/>
      <c r="T744" s="6"/>
      <c r="U744" s="6"/>
      <c r="V744" s="6"/>
      <c r="W744" s="6"/>
      <c r="X744" s="6"/>
      <c r="Y744" s="6"/>
      <c r="Z744" s="6">
        <v>5.8999999999999999E-3</v>
      </c>
      <c r="AA744">
        <v>0.59</v>
      </c>
      <c r="AB744" s="2">
        <v>47686213</v>
      </c>
      <c r="AC744" s="2">
        <v>74352468</v>
      </c>
      <c r="AD744" s="2">
        <v>283784809</v>
      </c>
    </row>
    <row r="745" spans="1:30" x14ac:dyDescent="0.3">
      <c r="A745" s="1">
        <v>36892</v>
      </c>
      <c r="B745" s="6">
        <v>3.8E-3</v>
      </c>
      <c r="C745" s="7"/>
      <c r="D745" s="7"/>
      <c r="E745" s="7"/>
      <c r="F745" s="7"/>
      <c r="G745" s="7"/>
      <c r="H745" s="7"/>
      <c r="I745" s="7"/>
      <c r="J745" s="7">
        <f t="shared" si="28"/>
        <v>50.635068658112388</v>
      </c>
      <c r="K745" s="7"/>
      <c r="L745" s="7"/>
      <c r="M745" s="7"/>
      <c r="N745" s="7"/>
      <c r="O745" s="7"/>
      <c r="P745" s="7"/>
      <c r="Q745" s="7"/>
      <c r="R745" s="7">
        <f t="shared" si="29"/>
        <v>197.49158567395111</v>
      </c>
      <c r="S745" s="6"/>
      <c r="T745" s="6"/>
      <c r="U745" s="6"/>
      <c r="V745" s="6"/>
      <c r="W745" s="6"/>
      <c r="X745" s="6"/>
      <c r="Y745" s="6"/>
      <c r="Z745" s="6">
        <v>5.6999999999999993E-3</v>
      </c>
      <c r="AA745">
        <v>0.56999999999999995</v>
      </c>
      <c r="AB745" s="2">
        <v>42363820</v>
      </c>
      <c r="AC745" s="2">
        <v>66549099</v>
      </c>
      <c r="AD745" s="2">
        <v>276497688</v>
      </c>
    </row>
    <row r="746" spans="1:30" x14ac:dyDescent="0.3">
      <c r="A746" s="1">
        <v>36923</v>
      </c>
      <c r="B746" s="6">
        <v>1.1000000000000001E-3</v>
      </c>
      <c r="C746" s="7"/>
      <c r="D746" s="7"/>
      <c r="E746" s="7"/>
      <c r="F746" s="7"/>
      <c r="G746" s="7"/>
      <c r="H746" s="7"/>
      <c r="I746" s="7"/>
      <c r="J746" s="7">
        <f t="shared" si="28"/>
        <v>50.403213874290657</v>
      </c>
      <c r="K746" s="7"/>
      <c r="L746" s="7"/>
      <c r="M746" s="7"/>
      <c r="N746" s="7"/>
      <c r="O746" s="7"/>
      <c r="P746" s="7"/>
      <c r="Q746" s="7"/>
      <c r="R746" s="7">
        <f t="shared" si="29"/>
        <v>198.40004696805127</v>
      </c>
      <c r="S746" s="6"/>
      <c r="T746" s="6"/>
      <c r="U746" s="6"/>
      <c r="V746" s="6"/>
      <c r="W746" s="6"/>
      <c r="X746" s="6"/>
      <c r="Y746" s="6"/>
      <c r="Z746" s="6">
        <v>4.5999999999999999E-3</v>
      </c>
      <c r="AA746">
        <v>0.46</v>
      </c>
      <c r="AB746" s="2">
        <v>47891196</v>
      </c>
      <c r="AC746" s="2">
        <v>68309887</v>
      </c>
      <c r="AD746" s="2">
        <v>279762508</v>
      </c>
    </row>
    <row r="747" spans="1:30" x14ac:dyDescent="0.3">
      <c r="A747" s="1">
        <v>36951</v>
      </c>
      <c r="B747" s="6">
        <v>5.1000000000000004E-3</v>
      </c>
      <c r="C747" s="7"/>
      <c r="D747" s="7"/>
      <c r="E747" s="7"/>
      <c r="F747" s="7"/>
      <c r="G747" s="7"/>
      <c r="H747" s="7"/>
      <c r="I747" s="7"/>
      <c r="J747" s="7">
        <f t="shared" si="28"/>
        <v>50.212406728721511</v>
      </c>
      <c r="K747" s="7"/>
      <c r="L747" s="7"/>
      <c r="M747" s="7"/>
      <c r="N747" s="7"/>
      <c r="O747" s="7"/>
      <c r="P747" s="7"/>
      <c r="Q747" s="7"/>
      <c r="R747" s="7">
        <f t="shared" si="29"/>
        <v>199.15396714652988</v>
      </c>
      <c r="S747" s="6"/>
      <c r="T747" s="6"/>
      <c r="U747" s="6"/>
      <c r="V747" s="6"/>
      <c r="W747" s="6"/>
      <c r="X747" s="6"/>
      <c r="Y747" s="6"/>
      <c r="Z747" s="6">
        <v>3.8E-3</v>
      </c>
      <c r="AA747">
        <v>0.38</v>
      </c>
      <c r="AB747" s="2">
        <v>41367748</v>
      </c>
      <c r="AC747" s="2">
        <v>66032790</v>
      </c>
      <c r="AD747" s="2">
        <v>278378236</v>
      </c>
    </row>
    <row r="748" spans="1:30" x14ac:dyDescent="0.3">
      <c r="A748" s="1">
        <v>36982</v>
      </c>
      <c r="B748" s="6">
        <v>6.0999999999999995E-3</v>
      </c>
      <c r="C748" s="7"/>
      <c r="D748" s="7"/>
      <c r="E748" s="7"/>
      <c r="F748" s="7"/>
      <c r="G748" s="7"/>
      <c r="H748" s="7"/>
      <c r="I748" s="7"/>
      <c r="J748" s="7">
        <f t="shared" si="28"/>
        <v>49.922854174509361</v>
      </c>
      <c r="K748" s="7"/>
      <c r="L748" s="7"/>
      <c r="M748" s="7"/>
      <c r="N748" s="7"/>
      <c r="O748" s="7"/>
      <c r="P748" s="7"/>
      <c r="Q748" s="7"/>
      <c r="R748" s="7">
        <f t="shared" si="29"/>
        <v>200.30906015597975</v>
      </c>
      <c r="S748" s="6"/>
      <c r="T748" s="6"/>
      <c r="U748" s="6"/>
      <c r="V748" s="6"/>
      <c r="W748" s="6"/>
      <c r="X748" s="6"/>
      <c r="Y748" s="6"/>
      <c r="Z748" s="6">
        <v>5.7999999999999996E-3</v>
      </c>
      <c r="AA748">
        <v>0.57999999999999996</v>
      </c>
      <c r="AB748" s="2">
        <v>40910723</v>
      </c>
      <c r="AC748" s="2">
        <v>65811791</v>
      </c>
      <c r="AD748" s="2">
        <v>279598547</v>
      </c>
    </row>
    <row r="749" spans="1:30" x14ac:dyDescent="0.3">
      <c r="A749" s="1">
        <v>37012</v>
      </c>
      <c r="B749" s="6">
        <v>1.7000000000000001E-3</v>
      </c>
      <c r="C749" s="7"/>
      <c r="D749" s="7"/>
      <c r="E749" s="7"/>
      <c r="F749" s="7"/>
      <c r="G749" s="7"/>
      <c r="H749" s="7"/>
      <c r="I749" s="7"/>
      <c r="J749" s="7">
        <f t="shared" si="28"/>
        <v>49.719006248888917</v>
      </c>
      <c r="K749" s="7"/>
      <c r="L749" s="7"/>
      <c r="M749" s="7"/>
      <c r="N749" s="7"/>
      <c r="O749" s="7"/>
      <c r="P749" s="7"/>
      <c r="Q749" s="7"/>
      <c r="R749" s="7">
        <f t="shared" si="29"/>
        <v>201.13032730261926</v>
      </c>
      <c r="S749" s="6"/>
      <c r="T749" s="6"/>
      <c r="U749" s="6"/>
      <c r="V749" s="6"/>
      <c r="W749" s="6"/>
      <c r="X749" s="6"/>
      <c r="Y749" s="6"/>
      <c r="Z749" s="6">
        <v>4.0999999999999995E-3</v>
      </c>
      <c r="AA749">
        <v>0.41</v>
      </c>
      <c r="AB749" s="2">
        <v>41452767</v>
      </c>
      <c r="AC749" s="2">
        <v>65461974</v>
      </c>
      <c r="AD749" s="2">
        <v>283478495</v>
      </c>
    </row>
    <row r="750" spans="1:30" x14ac:dyDescent="0.3">
      <c r="A750" s="1">
        <v>37043</v>
      </c>
      <c r="B750" s="6">
        <v>8.5000000000000006E-3</v>
      </c>
      <c r="C750" s="7"/>
      <c r="D750" s="7"/>
      <c r="E750" s="7"/>
      <c r="F750" s="7"/>
      <c r="G750" s="7"/>
      <c r="H750" s="7"/>
      <c r="I750" s="7"/>
      <c r="J750" s="7">
        <f t="shared" si="28"/>
        <v>49.461804863598203</v>
      </c>
      <c r="K750" s="7"/>
      <c r="L750" s="7"/>
      <c r="M750" s="7"/>
      <c r="N750" s="7"/>
      <c r="O750" s="7"/>
      <c r="P750" s="7"/>
      <c r="Q750" s="7"/>
      <c r="R750" s="7">
        <f t="shared" si="29"/>
        <v>202.1762050045929</v>
      </c>
      <c r="S750" s="6"/>
      <c r="T750" s="6"/>
      <c r="U750" s="6"/>
      <c r="V750" s="6"/>
      <c r="W750" s="6"/>
      <c r="X750" s="6"/>
      <c r="Y750" s="6"/>
      <c r="Z750" s="6">
        <v>5.1999999999999998E-3</v>
      </c>
      <c r="AA750">
        <v>0.52</v>
      </c>
      <c r="AB750" s="2">
        <v>41974056</v>
      </c>
      <c r="AC750" s="2">
        <v>66395565</v>
      </c>
      <c r="AD750" s="2">
        <v>289058653</v>
      </c>
    </row>
    <row r="751" spans="1:30" x14ac:dyDescent="0.3">
      <c r="A751" s="1">
        <v>37073</v>
      </c>
      <c r="B751" s="6">
        <v>1.21E-2</v>
      </c>
      <c r="C751" s="7"/>
      <c r="D751" s="7"/>
      <c r="E751" s="7"/>
      <c r="F751" s="7"/>
      <c r="G751" s="7"/>
      <c r="H751" s="7"/>
      <c r="I751" s="7"/>
      <c r="J751" s="7">
        <f t="shared" si="28"/>
        <v>48.812597319252149</v>
      </c>
      <c r="K751" s="7"/>
      <c r="L751" s="7"/>
      <c r="M751" s="7"/>
      <c r="N751" s="7"/>
      <c r="O751" s="7"/>
      <c r="P751" s="7"/>
      <c r="Q751" s="7"/>
      <c r="R751" s="7">
        <f t="shared" si="29"/>
        <v>204.86514853115401</v>
      </c>
      <c r="S751" s="6"/>
      <c r="T751" s="6"/>
      <c r="U751" s="6"/>
      <c r="V751" s="6"/>
      <c r="W751" s="6"/>
      <c r="X751" s="6"/>
      <c r="Y751" s="6"/>
      <c r="Z751" s="6">
        <v>1.3300000000000001E-2</v>
      </c>
      <c r="AA751">
        <v>1.33</v>
      </c>
      <c r="AB751" s="2">
        <v>41594145</v>
      </c>
      <c r="AC751" s="2">
        <v>67328517</v>
      </c>
      <c r="AD751" s="2">
        <v>290466494</v>
      </c>
    </row>
    <row r="752" spans="1:30" x14ac:dyDescent="0.3">
      <c r="A752" s="1">
        <v>37104</v>
      </c>
      <c r="B752" s="6">
        <v>1.15E-2</v>
      </c>
      <c r="C752" s="7"/>
      <c r="D752" s="7"/>
      <c r="E752" s="7"/>
      <c r="F752" s="7"/>
      <c r="G752" s="7"/>
      <c r="H752" s="7"/>
      <c r="I752" s="7"/>
      <c r="J752" s="7">
        <f t="shared" si="28"/>
        <v>48.473284328949497</v>
      </c>
      <c r="K752" s="7"/>
      <c r="L752" s="7"/>
      <c r="M752" s="7"/>
      <c r="N752" s="7"/>
      <c r="O752" s="7"/>
      <c r="P752" s="7"/>
      <c r="Q752" s="7"/>
      <c r="R752" s="7">
        <f t="shared" si="29"/>
        <v>206.29920457087206</v>
      </c>
      <c r="S752" s="6"/>
      <c r="T752" s="6"/>
      <c r="U752" s="6"/>
      <c r="V752" s="6"/>
      <c r="W752" s="6"/>
      <c r="X752" s="6"/>
      <c r="Y752" s="6"/>
      <c r="Z752" s="6">
        <v>6.9999999999999993E-3</v>
      </c>
      <c r="AA752">
        <v>0.7</v>
      </c>
      <c r="AB752" s="2">
        <v>42629109</v>
      </c>
      <c r="AC752" s="2">
        <v>67571709</v>
      </c>
      <c r="AD752" s="2">
        <v>295618891</v>
      </c>
    </row>
    <row r="753" spans="1:30" x14ac:dyDescent="0.3">
      <c r="A753" s="1">
        <v>37135</v>
      </c>
      <c r="B753" s="6">
        <v>3.2000000000000002E-3</v>
      </c>
      <c r="C753" s="7"/>
      <c r="D753" s="7"/>
      <c r="E753" s="7"/>
      <c r="F753" s="7"/>
      <c r="G753" s="7"/>
      <c r="H753" s="7"/>
      <c r="I753" s="7"/>
      <c r="J753" s="7">
        <f t="shared" si="28"/>
        <v>48.337938102263173</v>
      </c>
      <c r="K753" s="7"/>
      <c r="L753" s="7"/>
      <c r="M753" s="7"/>
      <c r="N753" s="7"/>
      <c r="O753" s="7"/>
      <c r="P753" s="7"/>
      <c r="Q753" s="7"/>
      <c r="R753" s="7">
        <f t="shared" si="29"/>
        <v>206.87684234367049</v>
      </c>
      <c r="S753" s="6"/>
      <c r="T753" s="6"/>
      <c r="U753" s="6"/>
      <c r="V753" s="6"/>
      <c r="W753" s="6"/>
      <c r="X753" s="6"/>
      <c r="Y753" s="6"/>
      <c r="Z753" s="6">
        <v>2.8000000000000004E-3</v>
      </c>
      <c r="AA753">
        <v>0.28000000000000003</v>
      </c>
      <c r="AB753" s="2">
        <v>45482012</v>
      </c>
      <c r="AC753" s="2">
        <v>68485780</v>
      </c>
      <c r="AD753" s="2">
        <v>296574994</v>
      </c>
    </row>
    <row r="754" spans="1:30" x14ac:dyDescent="0.3">
      <c r="A754" s="1">
        <v>37165</v>
      </c>
      <c r="B754" s="6">
        <v>7.4000000000000003E-3</v>
      </c>
      <c r="C754" s="7"/>
      <c r="D754" s="7"/>
      <c r="E754" s="7"/>
      <c r="F754" s="7"/>
      <c r="G754" s="7"/>
      <c r="H754" s="7"/>
      <c r="I754" s="7"/>
      <c r="J754" s="7">
        <f t="shared" si="28"/>
        <v>47.940035805081003</v>
      </c>
      <c r="K754" s="7"/>
      <c r="L754" s="7"/>
      <c r="M754" s="7"/>
      <c r="N754" s="7"/>
      <c r="O754" s="7"/>
      <c r="P754" s="7"/>
      <c r="Q754" s="7"/>
      <c r="R754" s="7">
        <f t="shared" si="29"/>
        <v>208.59392013512294</v>
      </c>
      <c r="S754" s="6"/>
      <c r="T754" s="6"/>
      <c r="U754" s="6"/>
      <c r="V754" s="6"/>
      <c r="W754" s="6"/>
      <c r="X754" s="6"/>
      <c r="Y754" s="6"/>
      <c r="Z754" s="6">
        <v>8.3000000000000001E-3</v>
      </c>
      <c r="AA754">
        <v>0.83</v>
      </c>
      <c r="AB754" s="2">
        <v>43074939</v>
      </c>
      <c r="AC754" s="2">
        <v>67524432</v>
      </c>
      <c r="AD754" s="2">
        <v>295900745</v>
      </c>
    </row>
    <row r="755" spans="1:30" x14ac:dyDescent="0.3">
      <c r="A755" s="1">
        <v>37196</v>
      </c>
      <c r="B755" s="6">
        <v>6.0999999999999995E-3</v>
      </c>
      <c r="C755" s="7"/>
      <c r="D755" s="7"/>
      <c r="E755" s="7"/>
      <c r="F755" s="7"/>
      <c r="G755" s="7"/>
      <c r="H755" s="7"/>
      <c r="I755" s="7"/>
      <c r="J755" s="7">
        <f t="shared" si="28"/>
        <v>47.602061170768536</v>
      </c>
      <c r="K755" s="7"/>
      <c r="L755" s="7"/>
      <c r="M755" s="7"/>
      <c r="N755" s="7"/>
      <c r="O755" s="7"/>
      <c r="P755" s="7"/>
      <c r="Q755" s="7"/>
      <c r="R755" s="7">
        <f t="shared" si="29"/>
        <v>210.07493696808234</v>
      </c>
      <c r="S755" s="6"/>
      <c r="T755" s="6"/>
      <c r="U755" s="6"/>
      <c r="V755" s="6"/>
      <c r="W755" s="6"/>
      <c r="X755" s="6"/>
      <c r="Y755" s="6"/>
      <c r="Z755" s="6">
        <v>7.0999999999999995E-3</v>
      </c>
      <c r="AA755">
        <v>0.71</v>
      </c>
      <c r="AB755" s="2">
        <v>46234267</v>
      </c>
      <c r="AC755" s="2">
        <v>70243399</v>
      </c>
      <c r="AD755" s="2">
        <v>301950848</v>
      </c>
    </row>
    <row r="756" spans="1:30" x14ac:dyDescent="0.3">
      <c r="A756" s="1">
        <v>37226</v>
      </c>
      <c r="B756" s="6">
        <v>2.5000000000000001E-3</v>
      </c>
      <c r="C756" s="7"/>
      <c r="D756" s="7"/>
      <c r="E756" s="7"/>
      <c r="F756" s="7"/>
      <c r="G756" s="7"/>
      <c r="H756" s="7"/>
      <c r="I756" s="7"/>
      <c r="J756" s="7">
        <f t="shared" si="28"/>
        <v>47.29464597195085</v>
      </c>
      <c r="K756" s="7"/>
      <c r="L756" s="7"/>
      <c r="M756" s="7"/>
      <c r="N756" s="7"/>
      <c r="O756" s="7"/>
      <c r="P756" s="7"/>
      <c r="Q756" s="7"/>
      <c r="R756" s="7">
        <f t="shared" si="29"/>
        <v>211.44042405837487</v>
      </c>
      <c r="S756" s="6"/>
      <c r="T756" s="6"/>
      <c r="U756" s="6"/>
      <c r="V756" s="6"/>
      <c r="W756" s="6"/>
      <c r="X756" s="6"/>
      <c r="Y756" s="6"/>
      <c r="Z756" s="6">
        <v>6.5000000000000006E-3</v>
      </c>
      <c r="AA756">
        <v>0.65</v>
      </c>
      <c r="AB756" s="2">
        <v>53255971</v>
      </c>
      <c r="AC756" s="2">
        <v>83706703</v>
      </c>
      <c r="AD756" s="2">
        <v>321612169</v>
      </c>
    </row>
    <row r="757" spans="1:30" x14ac:dyDescent="0.3">
      <c r="A757" s="1">
        <v>37257</v>
      </c>
      <c r="B757" s="6">
        <v>5.6999999999999993E-3</v>
      </c>
      <c r="C757" s="7"/>
      <c r="D757" s="7"/>
      <c r="E757" s="7"/>
      <c r="F757" s="7"/>
      <c r="G757" s="7"/>
      <c r="H757" s="7"/>
      <c r="I757" s="7"/>
      <c r="J757" s="7">
        <f t="shared" si="28"/>
        <v>47.049986044519358</v>
      </c>
      <c r="K757" s="7"/>
      <c r="L757" s="7"/>
      <c r="M757" s="7"/>
      <c r="N757" s="7"/>
      <c r="O757" s="7"/>
      <c r="P757" s="7"/>
      <c r="Q757" s="7"/>
      <c r="R757" s="7">
        <f t="shared" si="29"/>
        <v>212.53991426347844</v>
      </c>
      <c r="S757" s="6"/>
      <c r="T757" s="6"/>
      <c r="U757" s="6"/>
      <c r="V757" s="6"/>
      <c r="W757" s="6"/>
      <c r="X757" s="6"/>
      <c r="Y757" s="6"/>
      <c r="Z757" s="6">
        <v>5.1999999999999998E-3</v>
      </c>
      <c r="AA757">
        <v>0.52</v>
      </c>
      <c r="AB757" s="2">
        <v>49722831</v>
      </c>
      <c r="AC757" s="2">
        <v>74672200</v>
      </c>
      <c r="AD757" s="2">
        <v>314518503</v>
      </c>
    </row>
    <row r="758" spans="1:30" x14ac:dyDescent="0.3">
      <c r="A758" s="1">
        <v>37288</v>
      </c>
      <c r="B758" s="6">
        <v>2.5999999999999999E-3</v>
      </c>
      <c r="C758" s="7"/>
      <c r="D758" s="7"/>
      <c r="E758" s="7"/>
      <c r="F758" s="7"/>
      <c r="G758" s="7"/>
      <c r="H758" s="7"/>
      <c r="I758" s="7"/>
      <c r="J758" s="7">
        <f t="shared" si="28"/>
        <v>46.881213675288315</v>
      </c>
      <c r="K758" s="7"/>
      <c r="L758" s="7"/>
      <c r="M758" s="7"/>
      <c r="N758" s="7"/>
      <c r="O758" s="7"/>
      <c r="P758" s="7"/>
      <c r="Q758" s="7"/>
      <c r="R758" s="7">
        <f t="shared" si="29"/>
        <v>213.30505795482696</v>
      </c>
      <c r="S758" s="6"/>
      <c r="T758" s="6"/>
      <c r="U758" s="6"/>
      <c r="V758" s="6"/>
      <c r="W758" s="6"/>
      <c r="X758" s="6"/>
      <c r="Y758" s="6"/>
      <c r="Z758" s="6">
        <v>3.5999999999999999E-3</v>
      </c>
      <c r="AA758">
        <v>0.36</v>
      </c>
      <c r="AB758" s="2">
        <v>47891206</v>
      </c>
      <c r="AC758" s="2">
        <v>73939370</v>
      </c>
      <c r="AD758" s="2">
        <v>316188984</v>
      </c>
    </row>
    <row r="759" spans="1:30" x14ac:dyDescent="0.3">
      <c r="A759" s="1">
        <v>37316</v>
      </c>
      <c r="B759" s="6">
        <v>7.000000000000001E-4</v>
      </c>
      <c r="C759" s="7"/>
      <c r="D759" s="7"/>
      <c r="E759" s="7"/>
      <c r="F759" s="7"/>
      <c r="G759" s="7"/>
      <c r="H759" s="7"/>
      <c r="I759" s="7"/>
      <c r="J759" s="7">
        <f t="shared" si="28"/>
        <v>46.601604050982417</v>
      </c>
      <c r="K759" s="7"/>
      <c r="L759" s="7"/>
      <c r="M759" s="7"/>
      <c r="N759" s="7"/>
      <c r="O759" s="7"/>
      <c r="P759" s="7"/>
      <c r="Q759" s="7"/>
      <c r="R759" s="7">
        <f t="shared" si="29"/>
        <v>214.58488830255592</v>
      </c>
      <c r="S759" s="6"/>
      <c r="T759" s="6"/>
      <c r="U759" s="6"/>
      <c r="V759" s="6"/>
      <c r="W759" s="6"/>
      <c r="X759" s="6"/>
      <c r="Y759" s="6"/>
      <c r="Z759" s="6">
        <v>6.0000000000000001E-3</v>
      </c>
      <c r="AA759">
        <v>0.6</v>
      </c>
      <c r="AB759" s="2">
        <v>48854685</v>
      </c>
      <c r="AC759" s="2">
        <v>73216164</v>
      </c>
      <c r="AD759" s="2">
        <v>323975113</v>
      </c>
    </row>
    <row r="760" spans="1:30" x14ac:dyDescent="0.3">
      <c r="A760" s="1">
        <v>37347</v>
      </c>
      <c r="B760" s="6">
        <v>5.9999999999999995E-4</v>
      </c>
      <c r="C760" s="7"/>
      <c r="D760" s="7"/>
      <c r="E760" s="7"/>
      <c r="F760" s="7"/>
      <c r="G760" s="7"/>
      <c r="H760" s="7"/>
      <c r="I760" s="7"/>
      <c r="J760" s="7">
        <f t="shared" si="28"/>
        <v>46.231750050577794</v>
      </c>
      <c r="K760" s="7"/>
      <c r="L760" s="7"/>
      <c r="M760" s="7"/>
      <c r="N760" s="7"/>
      <c r="O760" s="7"/>
      <c r="P760" s="7"/>
      <c r="Q760" s="7"/>
      <c r="R760" s="7">
        <f t="shared" si="29"/>
        <v>216.30156740897638</v>
      </c>
      <c r="S760" s="6"/>
      <c r="T760" s="6"/>
      <c r="U760" s="6"/>
      <c r="V760" s="6"/>
      <c r="W760" s="6"/>
      <c r="X760" s="6"/>
      <c r="Y760" s="6"/>
      <c r="Z760" s="6">
        <v>8.0000000000000002E-3</v>
      </c>
      <c r="AA760">
        <v>0.8</v>
      </c>
      <c r="AB760" s="2">
        <v>46745596</v>
      </c>
      <c r="AC760" s="2">
        <v>74760982</v>
      </c>
      <c r="AD760" s="2">
        <v>322667891</v>
      </c>
    </row>
    <row r="761" spans="1:30" x14ac:dyDescent="0.3">
      <c r="A761" s="1">
        <v>37377</v>
      </c>
      <c r="B761" s="6">
        <v>5.9999999999999995E-4</v>
      </c>
      <c r="C761" s="7"/>
      <c r="D761" s="7"/>
      <c r="E761" s="7"/>
      <c r="F761" s="7"/>
      <c r="G761" s="7"/>
      <c r="H761" s="7"/>
      <c r="I761" s="7"/>
      <c r="J761" s="7">
        <f t="shared" si="28"/>
        <v>46.134866830234301</v>
      </c>
      <c r="K761" s="7"/>
      <c r="L761" s="7"/>
      <c r="M761" s="7"/>
      <c r="N761" s="7"/>
      <c r="O761" s="7"/>
      <c r="P761" s="7"/>
      <c r="Q761" s="7"/>
      <c r="R761" s="7">
        <f t="shared" si="29"/>
        <v>216.75580070053522</v>
      </c>
      <c r="S761" s="6"/>
      <c r="T761" s="6"/>
      <c r="U761" s="6"/>
      <c r="V761" s="6"/>
      <c r="W761" s="6"/>
      <c r="X761" s="6"/>
      <c r="Y761" s="6"/>
      <c r="Z761" s="6">
        <v>2.0999999999999999E-3</v>
      </c>
      <c r="AA761">
        <v>0.21</v>
      </c>
      <c r="AB761" s="2">
        <v>51513188</v>
      </c>
      <c r="AC761" s="2">
        <v>73786726</v>
      </c>
      <c r="AD761" s="2">
        <v>324541851</v>
      </c>
    </row>
    <row r="762" spans="1:30" x14ac:dyDescent="0.3">
      <c r="A762" s="1">
        <v>37408</v>
      </c>
      <c r="B762" s="6">
        <v>3.0999999999999999E-3</v>
      </c>
      <c r="C762" s="7"/>
      <c r="D762" s="7"/>
      <c r="E762" s="7"/>
      <c r="F762" s="7"/>
      <c r="G762" s="7"/>
      <c r="H762" s="7"/>
      <c r="I762" s="7"/>
      <c r="J762" s="7">
        <f t="shared" si="28"/>
        <v>45.941910804853919</v>
      </c>
      <c r="K762" s="7"/>
      <c r="L762" s="7"/>
      <c r="M762" s="7"/>
      <c r="N762" s="7"/>
      <c r="O762" s="7"/>
      <c r="P762" s="7"/>
      <c r="Q762" s="7"/>
      <c r="R762" s="7">
        <f t="shared" si="29"/>
        <v>217.66617506347745</v>
      </c>
      <c r="S762" s="6"/>
      <c r="T762" s="6"/>
      <c r="U762" s="6"/>
      <c r="V762" s="6"/>
      <c r="W762" s="6"/>
      <c r="X762" s="6"/>
      <c r="Y762" s="6"/>
      <c r="Z762" s="6">
        <v>4.1999999999999997E-3</v>
      </c>
      <c r="AA762">
        <v>0.42</v>
      </c>
      <c r="AB762" s="2">
        <v>50692546</v>
      </c>
      <c r="AC762" s="2">
        <v>79666601</v>
      </c>
      <c r="AD762" s="2">
        <v>342029281</v>
      </c>
    </row>
    <row r="763" spans="1:30" x14ac:dyDescent="0.3">
      <c r="A763" s="1">
        <v>37438</v>
      </c>
      <c r="B763" s="6">
        <v>6.7000000000000002E-3</v>
      </c>
      <c r="C763" s="7"/>
      <c r="D763" s="7"/>
      <c r="E763" s="7"/>
      <c r="F763" s="7"/>
      <c r="G763" s="7"/>
      <c r="H763" s="7"/>
      <c r="I763" s="7"/>
      <c r="J763" s="7">
        <f t="shared" si="28"/>
        <v>45.401631391297478</v>
      </c>
      <c r="K763" s="7"/>
      <c r="L763" s="7"/>
      <c r="M763" s="7"/>
      <c r="N763" s="7"/>
      <c r="O763" s="7"/>
      <c r="P763" s="7"/>
      <c r="Q763" s="7"/>
      <c r="R763" s="7">
        <f t="shared" si="29"/>
        <v>220.25640254673283</v>
      </c>
      <c r="S763" s="6"/>
      <c r="T763" s="6"/>
      <c r="U763" s="6"/>
      <c r="V763" s="6"/>
      <c r="W763" s="6"/>
      <c r="X763" s="6"/>
      <c r="Y763" s="6"/>
      <c r="Z763" s="6">
        <v>1.1899999999999999E-2</v>
      </c>
      <c r="AA763">
        <v>1.19</v>
      </c>
      <c r="AB763" s="2">
        <v>52432527</v>
      </c>
      <c r="AC763" s="2">
        <v>82770745</v>
      </c>
      <c r="AD763" s="2">
        <v>353510430</v>
      </c>
    </row>
    <row r="764" spans="1:30" x14ac:dyDescent="0.3">
      <c r="A764" s="1">
        <v>37469</v>
      </c>
      <c r="B764" s="6">
        <v>1.01E-2</v>
      </c>
      <c r="C764" s="7"/>
      <c r="D764" s="7"/>
      <c r="E764" s="7"/>
      <c r="F764" s="7"/>
      <c r="G764" s="7"/>
      <c r="H764" s="7"/>
      <c r="I764" s="7"/>
      <c r="J764" s="7">
        <f t="shared" si="28"/>
        <v>45.108426618278671</v>
      </c>
      <c r="K764" s="7"/>
      <c r="L764" s="7"/>
      <c r="M764" s="7"/>
      <c r="N764" s="7"/>
      <c r="O764" s="7"/>
      <c r="P764" s="7"/>
      <c r="Q764" s="7"/>
      <c r="R764" s="7">
        <f t="shared" si="29"/>
        <v>221.68806916328657</v>
      </c>
      <c r="S764" s="6"/>
      <c r="T764" s="6"/>
      <c r="U764" s="6"/>
      <c r="V764" s="6"/>
      <c r="W764" s="6"/>
      <c r="X764" s="6"/>
      <c r="Y764" s="6"/>
      <c r="Z764" s="6">
        <v>6.5000000000000006E-3</v>
      </c>
      <c r="AA764">
        <v>0.65</v>
      </c>
      <c r="AB764" s="2">
        <v>54985471</v>
      </c>
      <c r="AC764" s="2">
        <v>85509912</v>
      </c>
      <c r="AD764" s="2">
        <v>369202497</v>
      </c>
    </row>
    <row r="765" spans="1:30" x14ac:dyDescent="0.3">
      <c r="A765" s="1">
        <v>37500</v>
      </c>
      <c r="B765" s="6">
        <v>7.6E-3</v>
      </c>
      <c r="C765" s="7"/>
      <c r="D765" s="7"/>
      <c r="E765" s="7"/>
      <c r="F765" s="7"/>
      <c r="G765" s="7"/>
      <c r="H765" s="7"/>
      <c r="I765" s="7"/>
      <c r="J765" s="7">
        <f t="shared" si="28"/>
        <v>44.785967651190106</v>
      </c>
      <c r="K765" s="7"/>
      <c r="L765" s="7"/>
      <c r="M765" s="7"/>
      <c r="N765" s="7"/>
      <c r="O765" s="7"/>
      <c r="P765" s="7"/>
      <c r="Q765" s="7"/>
      <c r="R765" s="7">
        <f t="shared" si="29"/>
        <v>223.28422326126224</v>
      </c>
      <c r="S765" s="6"/>
      <c r="T765" s="6"/>
      <c r="U765" s="6"/>
      <c r="V765" s="6"/>
      <c r="W765" s="6"/>
      <c r="X765" s="6"/>
      <c r="Y765" s="6"/>
      <c r="Z765" s="6">
        <v>7.1999999999999998E-3</v>
      </c>
      <c r="AA765">
        <v>0.72</v>
      </c>
      <c r="AB765" s="2">
        <v>60769701</v>
      </c>
      <c r="AC765" s="2">
        <v>88177292</v>
      </c>
      <c r="AD765" s="2">
        <v>375894369</v>
      </c>
    </row>
    <row r="766" spans="1:30" x14ac:dyDescent="0.3">
      <c r="A766" s="1">
        <v>37530</v>
      </c>
      <c r="B766" s="6">
        <v>1.2800000000000001E-2</v>
      </c>
      <c r="C766" s="7"/>
      <c r="D766" s="7"/>
      <c r="E766" s="7"/>
      <c r="F766" s="7"/>
      <c r="G766" s="7"/>
      <c r="H766" s="7"/>
      <c r="I766" s="7"/>
      <c r="J766" s="7">
        <f t="shared" si="28"/>
        <v>44.20685781382894</v>
      </c>
      <c r="K766" s="7"/>
      <c r="L766" s="7"/>
      <c r="M766" s="7"/>
      <c r="N766" s="7"/>
      <c r="O766" s="7"/>
      <c r="P766" s="7"/>
      <c r="Q766" s="7"/>
      <c r="R766" s="7">
        <f t="shared" si="29"/>
        <v>226.2092465859848</v>
      </c>
      <c r="S766" s="6"/>
      <c r="T766" s="6"/>
      <c r="U766" s="6"/>
      <c r="V766" s="6"/>
      <c r="W766" s="6"/>
      <c r="X766" s="6"/>
      <c r="Y766" s="6"/>
      <c r="Z766" s="6">
        <v>1.3100000000000001E-2</v>
      </c>
      <c r="AA766">
        <v>1.31</v>
      </c>
      <c r="AB766" s="2">
        <v>60640131</v>
      </c>
      <c r="AC766" s="2">
        <v>88821343</v>
      </c>
      <c r="AD766" s="2">
        <v>382186726</v>
      </c>
    </row>
    <row r="767" spans="1:30" x14ac:dyDescent="0.3">
      <c r="A767" s="1">
        <v>37561</v>
      </c>
      <c r="B767" s="6">
        <v>2.6499999999999999E-2</v>
      </c>
      <c r="C767" s="7"/>
      <c r="D767" s="7"/>
      <c r="E767" s="7"/>
      <c r="F767" s="7"/>
      <c r="G767" s="7"/>
      <c r="H767" s="7"/>
      <c r="I767" s="7"/>
      <c r="J767" s="7">
        <f t="shared" si="28"/>
        <v>42.910947208143028</v>
      </c>
      <c r="K767" s="7"/>
      <c r="L767" s="7"/>
      <c r="M767" s="7"/>
      <c r="N767" s="7"/>
      <c r="O767" s="7"/>
      <c r="P767" s="7"/>
      <c r="Q767" s="7"/>
      <c r="R767" s="7">
        <f t="shared" si="29"/>
        <v>233.04076583288153</v>
      </c>
      <c r="S767" s="6"/>
      <c r="T767" s="6"/>
      <c r="U767" s="6"/>
      <c r="V767" s="6"/>
      <c r="W767" s="6"/>
      <c r="X767" s="6"/>
      <c r="Y767" s="6"/>
      <c r="Z767" s="6">
        <v>3.0200000000000001E-2</v>
      </c>
      <c r="AA767">
        <v>3.02</v>
      </c>
      <c r="AB767" s="2">
        <v>60558939</v>
      </c>
      <c r="AC767" s="2">
        <v>91947479</v>
      </c>
      <c r="AD767" s="2">
        <v>385610075</v>
      </c>
    </row>
    <row r="768" spans="1:30" x14ac:dyDescent="0.3">
      <c r="A768" s="1">
        <v>37591</v>
      </c>
      <c r="B768" s="6">
        <v>1.83E-2</v>
      </c>
      <c r="C768" s="7"/>
      <c r="D768" s="7"/>
      <c r="E768" s="7"/>
      <c r="F768" s="7"/>
      <c r="G768" s="7"/>
      <c r="H768" s="7"/>
      <c r="I768" s="7"/>
      <c r="J768" s="7">
        <f t="shared" si="28"/>
        <v>42.028351819924616</v>
      </c>
      <c r="K768" s="7"/>
      <c r="L768" s="7"/>
      <c r="M768" s="7"/>
      <c r="N768" s="7"/>
      <c r="O768" s="7"/>
      <c r="P768" s="7"/>
      <c r="Q768" s="7"/>
      <c r="R768" s="7">
        <f t="shared" si="29"/>
        <v>237.93462191537202</v>
      </c>
      <c r="S768" s="6"/>
      <c r="T768" s="6"/>
      <c r="U768" s="6"/>
      <c r="V768" s="6"/>
      <c r="W768" s="6"/>
      <c r="X768" s="6"/>
      <c r="Y768" s="6"/>
      <c r="Z768" s="6">
        <v>2.1000000000000001E-2</v>
      </c>
      <c r="AA768">
        <v>2.1</v>
      </c>
      <c r="AB768" s="2">
        <v>73302272</v>
      </c>
      <c r="AC768" s="2">
        <v>107845940</v>
      </c>
      <c r="AD768" s="2">
        <v>397502950</v>
      </c>
    </row>
    <row r="769" spans="1:30" x14ac:dyDescent="0.3">
      <c r="A769" s="1">
        <v>37622</v>
      </c>
      <c r="B769" s="6">
        <v>2.1899999999999999E-2</v>
      </c>
      <c r="C769" s="7"/>
      <c r="D769" s="7"/>
      <c r="E769" s="7"/>
      <c r="F769" s="7"/>
      <c r="G769" s="7"/>
      <c r="H769" s="7"/>
      <c r="I769" s="7"/>
      <c r="J769" s="7">
        <f t="shared" si="28"/>
        <v>41.103522562273461</v>
      </c>
      <c r="K769" s="7"/>
      <c r="L769" s="7"/>
      <c r="M769" s="7"/>
      <c r="N769" s="7"/>
      <c r="O769" s="7"/>
      <c r="P769" s="7"/>
      <c r="Q769" s="7"/>
      <c r="R769" s="7">
        <f t="shared" si="29"/>
        <v>243.28815090846788</v>
      </c>
      <c r="S769" s="6"/>
      <c r="T769" s="6"/>
      <c r="U769" s="6"/>
      <c r="V769" s="6"/>
      <c r="W769" s="6"/>
      <c r="X769" s="6"/>
      <c r="Y769" s="6"/>
      <c r="Z769" s="6">
        <v>2.2499999999999999E-2</v>
      </c>
      <c r="AA769">
        <v>2.25</v>
      </c>
      <c r="AB769" s="2">
        <v>64370257</v>
      </c>
      <c r="AC769" s="2">
        <v>92451476</v>
      </c>
      <c r="AD769" s="2">
        <v>388505575</v>
      </c>
    </row>
    <row r="770" spans="1:30" x14ac:dyDescent="0.3">
      <c r="A770" s="1">
        <v>37653</v>
      </c>
      <c r="B770" s="6">
        <v>1.61E-2</v>
      </c>
      <c r="C770" s="7"/>
      <c r="D770" s="7"/>
      <c r="E770" s="7"/>
      <c r="F770" s="7"/>
      <c r="G770" s="7"/>
      <c r="H770" s="7"/>
      <c r="I770" s="7"/>
      <c r="J770" s="7">
        <f t="shared" si="28"/>
        <v>40.4681722578256</v>
      </c>
      <c r="K770" s="7"/>
      <c r="L770" s="7"/>
      <c r="M770" s="7"/>
      <c r="N770" s="7"/>
      <c r="O770" s="7"/>
      <c r="P770" s="7"/>
      <c r="Q770" s="7"/>
      <c r="R770" s="7">
        <f t="shared" si="29"/>
        <v>247.10777487773083</v>
      </c>
      <c r="S770" s="6"/>
      <c r="T770" s="6"/>
      <c r="U770" s="6"/>
      <c r="V770" s="6"/>
      <c r="W770" s="6"/>
      <c r="X770" s="6"/>
      <c r="Y770" s="6"/>
      <c r="Z770" s="6">
        <v>1.5700000000000002E-2</v>
      </c>
      <c r="AA770">
        <v>1.57</v>
      </c>
      <c r="AB770" s="2">
        <v>67494433</v>
      </c>
      <c r="AC770" s="2">
        <v>90973223</v>
      </c>
      <c r="AD770" s="2">
        <v>391101065</v>
      </c>
    </row>
    <row r="771" spans="1:30" x14ac:dyDescent="0.3">
      <c r="A771" s="1">
        <v>37681</v>
      </c>
      <c r="B771" s="6">
        <v>6.7000000000000002E-3</v>
      </c>
      <c r="C771" s="7"/>
      <c r="D771" s="7"/>
      <c r="E771" s="7"/>
      <c r="F771" s="7"/>
      <c r="G771" s="7"/>
      <c r="H771" s="7"/>
      <c r="I771" s="7"/>
      <c r="J771" s="7">
        <f t="shared" si="28"/>
        <v>39.976461777956736</v>
      </c>
      <c r="K771" s="7"/>
      <c r="L771" s="7"/>
      <c r="M771" s="7"/>
      <c r="N771" s="7"/>
      <c r="O771" s="7"/>
      <c r="P771" s="7"/>
      <c r="Q771" s="7"/>
      <c r="R771" s="7">
        <f t="shared" si="29"/>
        <v>250.14720050872691</v>
      </c>
      <c r="S771" s="6"/>
      <c r="T771" s="6"/>
      <c r="U771" s="6"/>
      <c r="V771" s="6"/>
      <c r="W771" s="6"/>
      <c r="X771" s="6"/>
      <c r="Y771" s="6"/>
      <c r="Z771" s="6">
        <v>1.23E-2</v>
      </c>
      <c r="AA771">
        <v>1.23</v>
      </c>
      <c r="AB771" s="2">
        <v>66032455</v>
      </c>
      <c r="AC771" s="2">
        <v>87106671</v>
      </c>
      <c r="AD771" s="2">
        <v>385238154</v>
      </c>
    </row>
    <row r="772" spans="1:30" x14ac:dyDescent="0.3">
      <c r="A772" s="1">
        <v>37712</v>
      </c>
      <c r="B772" s="6">
        <v>5.6999999999999993E-3</v>
      </c>
      <c r="C772" s="7"/>
      <c r="D772" s="7"/>
      <c r="E772" s="7"/>
      <c r="F772" s="7"/>
      <c r="G772" s="7"/>
      <c r="H772" s="7"/>
      <c r="I772" s="7"/>
      <c r="J772" s="7">
        <f t="shared" si="28"/>
        <v>39.592415349070741</v>
      </c>
      <c r="K772" s="7"/>
      <c r="L772" s="7"/>
      <c r="M772" s="7"/>
      <c r="N772" s="7"/>
      <c r="O772" s="7"/>
      <c r="P772" s="7"/>
      <c r="Q772" s="7"/>
      <c r="R772" s="7">
        <f t="shared" si="29"/>
        <v>252.57362835366158</v>
      </c>
      <c r="S772" s="6"/>
      <c r="T772" s="6"/>
      <c r="U772" s="6"/>
      <c r="V772" s="6"/>
      <c r="W772" s="6"/>
      <c r="X772" s="6"/>
      <c r="Y772" s="6"/>
      <c r="Z772" s="6">
        <v>9.7000000000000003E-3</v>
      </c>
      <c r="AA772">
        <v>0.97</v>
      </c>
      <c r="AB772" s="2">
        <v>68228788</v>
      </c>
      <c r="AC772" s="2">
        <v>84500366</v>
      </c>
      <c r="AD772" s="2">
        <v>382254765</v>
      </c>
    </row>
    <row r="773" spans="1:30" x14ac:dyDescent="0.3">
      <c r="A773" s="1">
        <v>37742</v>
      </c>
      <c r="B773" s="6">
        <v>3.0999999999999999E-3</v>
      </c>
      <c r="C773" s="7"/>
      <c r="D773" s="7"/>
      <c r="E773" s="7"/>
      <c r="F773" s="7"/>
      <c r="G773" s="7"/>
      <c r="H773" s="7"/>
      <c r="I773" s="7"/>
      <c r="J773" s="7">
        <f t="shared" si="28"/>
        <v>39.352365916977178</v>
      </c>
      <c r="K773" s="7"/>
      <c r="L773" s="7"/>
      <c r="M773" s="7"/>
      <c r="N773" s="7"/>
      <c r="O773" s="7"/>
      <c r="P773" s="7"/>
      <c r="Q773" s="7"/>
      <c r="R773" s="7">
        <f t="shared" si="29"/>
        <v>254.11432748661892</v>
      </c>
      <c r="S773" s="6"/>
      <c r="T773" s="6"/>
      <c r="U773" s="6"/>
      <c r="V773" s="6"/>
      <c r="W773" s="6"/>
      <c r="X773" s="6"/>
      <c r="Y773" s="6"/>
      <c r="Z773" s="6">
        <v>6.0999999999999995E-3</v>
      </c>
      <c r="AA773">
        <v>0.61</v>
      </c>
      <c r="AB773" s="2">
        <v>65113594</v>
      </c>
      <c r="AC773" s="2">
        <v>83333885</v>
      </c>
      <c r="AD773" s="2">
        <v>385368449</v>
      </c>
    </row>
    <row r="774" spans="1:30" x14ac:dyDescent="0.3">
      <c r="A774" s="1">
        <v>37773</v>
      </c>
      <c r="B774" s="6">
        <v>-1.6000000000000001E-3</v>
      </c>
      <c r="C774" s="7"/>
      <c r="D774" s="7"/>
      <c r="E774" s="7"/>
      <c r="F774" s="7"/>
      <c r="G774" s="7"/>
      <c r="H774" s="7"/>
      <c r="I774" s="7"/>
      <c r="J774" s="7">
        <f t="shared" si="28"/>
        <v>39.411483141689715</v>
      </c>
      <c r="K774" s="7"/>
      <c r="L774" s="7"/>
      <c r="M774" s="7"/>
      <c r="N774" s="7"/>
      <c r="O774" s="7"/>
      <c r="P774" s="7"/>
      <c r="Q774" s="7"/>
      <c r="R774" s="7">
        <f t="shared" si="29"/>
        <v>253.73315599538901</v>
      </c>
      <c r="S774" s="6"/>
      <c r="T774" s="6"/>
      <c r="U774" s="6"/>
      <c r="V774" s="6"/>
      <c r="W774" s="6"/>
      <c r="X774" s="6"/>
      <c r="Y774" s="6"/>
      <c r="Z774" s="6">
        <v>-1.5E-3</v>
      </c>
      <c r="AA774">
        <v>-0.15</v>
      </c>
      <c r="AB774" s="2">
        <v>63837941</v>
      </c>
      <c r="AC774" s="2">
        <v>85625030</v>
      </c>
      <c r="AD774" s="2">
        <v>383247962</v>
      </c>
    </row>
    <row r="775" spans="1:30" x14ac:dyDescent="0.3">
      <c r="A775" s="1">
        <v>37803</v>
      </c>
      <c r="B775" s="6">
        <v>-8.0000000000000004E-4</v>
      </c>
      <c r="C775" s="7"/>
      <c r="D775" s="7"/>
      <c r="E775" s="7"/>
      <c r="F775" s="7"/>
      <c r="G775" s="7"/>
      <c r="H775" s="7"/>
      <c r="I775" s="7"/>
      <c r="J775" s="7">
        <f t="shared" si="28"/>
        <v>39.332817506676363</v>
      </c>
      <c r="K775" s="7"/>
      <c r="L775" s="7"/>
      <c r="M775" s="7"/>
      <c r="N775" s="7"/>
      <c r="O775" s="7"/>
      <c r="P775" s="7"/>
      <c r="Q775" s="7"/>
      <c r="R775" s="7">
        <f t="shared" si="29"/>
        <v>254.24062230737979</v>
      </c>
      <c r="S775" s="6"/>
      <c r="T775" s="6"/>
      <c r="U775" s="6"/>
      <c r="V775" s="6"/>
      <c r="W775" s="6"/>
      <c r="X775" s="6"/>
      <c r="Y775" s="6"/>
      <c r="Z775" s="6">
        <v>2E-3</v>
      </c>
      <c r="AA775">
        <v>0.2</v>
      </c>
      <c r="AB775" s="2">
        <v>67841206</v>
      </c>
      <c r="AC775" s="2">
        <v>84264307</v>
      </c>
      <c r="AD775" s="2">
        <v>385673744</v>
      </c>
    </row>
    <row r="776" spans="1:30" x14ac:dyDescent="0.3">
      <c r="A776" s="1">
        <v>37834</v>
      </c>
      <c r="B776" s="6">
        <v>6.3E-3</v>
      </c>
      <c r="C776" s="7"/>
      <c r="D776" s="7"/>
      <c r="E776" s="7"/>
      <c r="F776" s="7"/>
      <c r="G776" s="7"/>
      <c r="H776" s="7"/>
      <c r="I776" s="7"/>
      <c r="J776" s="7">
        <f t="shared" si="28"/>
        <v>39.199539073825349</v>
      </c>
      <c r="K776" s="7"/>
      <c r="L776" s="7"/>
      <c r="M776" s="7"/>
      <c r="N776" s="7"/>
      <c r="O776" s="7"/>
      <c r="P776" s="7"/>
      <c r="Q776" s="7"/>
      <c r="R776" s="7">
        <f t="shared" si="29"/>
        <v>255.10504042322489</v>
      </c>
      <c r="S776" s="6"/>
      <c r="T776" s="6"/>
      <c r="U776" s="6"/>
      <c r="V776" s="6"/>
      <c r="W776" s="6"/>
      <c r="X776" s="6"/>
      <c r="Y776" s="6"/>
      <c r="Z776" s="6">
        <v>3.4000000000000002E-3</v>
      </c>
      <c r="AA776">
        <v>0.34</v>
      </c>
      <c r="AB776" s="2">
        <v>58430020</v>
      </c>
      <c r="AC776" s="2">
        <v>84339229</v>
      </c>
      <c r="AD776" s="2">
        <v>387611181</v>
      </c>
    </row>
    <row r="777" spans="1:30" x14ac:dyDescent="0.3">
      <c r="A777" s="1">
        <v>37865</v>
      </c>
      <c r="B777" s="6">
        <v>8.3999999999999995E-3</v>
      </c>
      <c r="C777" s="7"/>
      <c r="D777" s="7"/>
      <c r="E777" s="7"/>
      <c r="F777" s="7"/>
      <c r="G777" s="7"/>
      <c r="H777" s="7"/>
      <c r="I777" s="7"/>
      <c r="J777" s="7">
        <f t="shared" si="28"/>
        <v>38.896149110761414</v>
      </c>
      <c r="K777" s="7"/>
      <c r="L777" s="7"/>
      <c r="M777" s="7"/>
      <c r="N777" s="7"/>
      <c r="O777" s="7"/>
      <c r="P777" s="7"/>
      <c r="Q777" s="7"/>
      <c r="R777" s="7">
        <f t="shared" si="29"/>
        <v>257.09485973852605</v>
      </c>
      <c r="S777" s="6"/>
      <c r="T777" s="6"/>
      <c r="U777" s="6"/>
      <c r="V777" s="6"/>
      <c r="W777" s="6"/>
      <c r="X777" s="6"/>
      <c r="Y777" s="6"/>
      <c r="Z777" s="6">
        <v>7.8000000000000005E-3</v>
      </c>
      <c r="AA777">
        <v>0.78</v>
      </c>
      <c r="AB777" s="2">
        <v>56110109</v>
      </c>
      <c r="AC777" s="2">
        <v>85383962</v>
      </c>
      <c r="AD777" s="2">
        <v>388097266</v>
      </c>
    </row>
    <row r="778" spans="1:30" x14ac:dyDescent="0.3">
      <c r="A778" s="1">
        <v>37895</v>
      </c>
      <c r="B778" s="6">
        <v>6.3E-3</v>
      </c>
      <c r="C778" s="7"/>
      <c r="D778" s="7"/>
      <c r="E778" s="7"/>
      <c r="F778" s="7"/>
      <c r="G778" s="7"/>
      <c r="H778" s="7"/>
      <c r="I778" s="7"/>
      <c r="J778" s="7">
        <f t="shared" si="28"/>
        <v>38.783676449059143</v>
      </c>
      <c r="K778" s="7"/>
      <c r="L778" s="7"/>
      <c r="M778" s="7"/>
      <c r="N778" s="7"/>
      <c r="O778" s="7"/>
      <c r="P778" s="7"/>
      <c r="Q778" s="7"/>
      <c r="R778" s="7">
        <f t="shared" si="29"/>
        <v>257.84043483176777</v>
      </c>
      <c r="S778" s="6"/>
      <c r="T778" s="6"/>
      <c r="U778" s="6"/>
      <c r="V778" s="6"/>
      <c r="W778" s="6"/>
      <c r="X778" s="6"/>
      <c r="Y778" s="6"/>
      <c r="Z778" s="6">
        <v>2.8999999999999998E-3</v>
      </c>
      <c r="AA778">
        <v>0.28999999999999998</v>
      </c>
      <c r="AB778" s="2">
        <v>57710438</v>
      </c>
      <c r="AC778" s="2">
        <v>85529755</v>
      </c>
      <c r="AD778" s="2">
        <v>386023071</v>
      </c>
    </row>
    <row r="779" spans="1:30" x14ac:dyDescent="0.3">
      <c r="A779" s="1">
        <v>37926</v>
      </c>
      <c r="B779" s="6">
        <v>2.7000000000000001E-3</v>
      </c>
      <c r="C779" s="7"/>
      <c r="D779" s="7"/>
      <c r="E779" s="7"/>
      <c r="F779" s="7"/>
      <c r="G779" s="7"/>
      <c r="H779" s="7"/>
      <c r="I779" s="7"/>
      <c r="J779" s="7">
        <f t="shared" si="28"/>
        <v>38.652258769243716</v>
      </c>
      <c r="K779" s="7"/>
      <c r="L779" s="7"/>
      <c r="M779" s="7"/>
      <c r="N779" s="7"/>
      <c r="O779" s="7"/>
      <c r="P779" s="7"/>
      <c r="Q779" s="7"/>
      <c r="R779" s="7">
        <f t="shared" si="29"/>
        <v>258.71709231019577</v>
      </c>
      <c r="S779" s="6"/>
      <c r="T779" s="6"/>
      <c r="U779" s="6"/>
      <c r="V779" s="6"/>
      <c r="W779" s="6"/>
      <c r="X779" s="6"/>
      <c r="Y779" s="6"/>
      <c r="Z779" s="6">
        <v>3.4000000000000002E-3</v>
      </c>
      <c r="AA779">
        <v>0.34</v>
      </c>
      <c r="AB779" s="2">
        <v>62417367</v>
      </c>
      <c r="AC779" s="2">
        <v>92097337</v>
      </c>
      <c r="AD779" s="2">
        <v>398425403</v>
      </c>
    </row>
    <row r="780" spans="1:30" x14ac:dyDescent="0.3">
      <c r="A780" s="1">
        <v>37956</v>
      </c>
      <c r="B780" s="6">
        <v>4.1999999999999997E-3</v>
      </c>
      <c r="C780" s="7"/>
      <c r="D780" s="7"/>
      <c r="E780" s="7"/>
      <c r="F780" s="7"/>
      <c r="G780" s="7"/>
      <c r="H780" s="7"/>
      <c r="I780" s="7"/>
      <c r="J780" s="7">
        <f t="shared" si="28"/>
        <v>38.452306774018815</v>
      </c>
      <c r="K780" s="7"/>
      <c r="L780" s="7"/>
      <c r="M780" s="7"/>
      <c r="N780" s="7"/>
      <c r="O780" s="7"/>
      <c r="P780" s="7"/>
      <c r="Q780" s="7"/>
      <c r="R780" s="7">
        <f t="shared" si="29"/>
        <v>260.06242119020879</v>
      </c>
      <c r="S780" s="6"/>
      <c r="T780" s="6"/>
      <c r="U780" s="6"/>
      <c r="V780" s="6"/>
      <c r="W780" s="6"/>
      <c r="X780" s="6"/>
      <c r="Y780" s="6"/>
      <c r="Z780" s="6">
        <v>5.1999999999999998E-3</v>
      </c>
      <c r="AA780">
        <v>0.52</v>
      </c>
      <c r="AB780" s="2">
        <v>73219136</v>
      </c>
      <c r="AC780" s="2">
        <v>109648388</v>
      </c>
      <c r="AD780" s="2">
        <v>412894706</v>
      </c>
    </row>
    <row r="781" spans="1:30" x14ac:dyDescent="0.3">
      <c r="A781" s="1">
        <v>37987</v>
      </c>
      <c r="B781" s="6">
        <v>6.5000000000000006E-3</v>
      </c>
      <c r="C781" s="7"/>
      <c r="D781" s="7"/>
      <c r="E781" s="7"/>
      <c r="F781" s="7"/>
      <c r="G781" s="7"/>
      <c r="H781" s="7"/>
      <c r="I781" s="7"/>
      <c r="J781" s="7">
        <f t="shared" si="28"/>
        <v>38.16227349545337</v>
      </c>
      <c r="K781" s="7"/>
      <c r="L781" s="7"/>
      <c r="M781" s="7"/>
      <c r="N781" s="7"/>
      <c r="O781" s="7"/>
      <c r="P781" s="7"/>
      <c r="Q781" s="7"/>
      <c r="R781" s="7">
        <f t="shared" si="29"/>
        <v>262.0388955912544</v>
      </c>
      <c r="S781" s="6"/>
      <c r="T781" s="6"/>
      <c r="U781" s="6"/>
      <c r="V781" s="6"/>
      <c r="W781" s="6"/>
      <c r="X781" s="6"/>
      <c r="Y781" s="6"/>
      <c r="Z781" s="6">
        <v>7.6E-3</v>
      </c>
      <c r="AA781">
        <v>0.76</v>
      </c>
      <c r="AB781" s="2">
        <v>68899768</v>
      </c>
      <c r="AC781" s="2">
        <v>98075024</v>
      </c>
      <c r="AD781" s="2">
        <v>405055550</v>
      </c>
    </row>
    <row r="782" spans="1:30" x14ac:dyDescent="0.3">
      <c r="A782" s="1">
        <v>38018</v>
      </c>
      <c r="B782" s="6">
        <v>1.9E-3</v>
      </c>
      <c r="C782" s="7"/>
      <c r="D782" s="7"/>
      <c r="E782" s="7"/>
      <c r="F782" s="7"/>
      <c r="G782" s="7"/>
      <c r="H782" s="7"/>
      <c r="I782" s="7"/>
      <c r="J782" s="7">
        <f t="shared" si="28"/>
        <v>37.930895035735382</v>
      </c>
      <c r="K782" s="7"/>
      <c r="L782" s="7"/>
      <c r="M782" s="7"/>
      <c r="N782" s="7"/>
      <c r="O782" s="7"/>
      <c r="P782" s="7"/>
      <c r="Q782" s="7"/>
      <c r="R782" s="7">
        <f t="shared" si="29"/>
        <v>263.63733285436103</v>
      </c>
      <c r="S782" s="6"/>
      <c r="T782" s="6"/>
      <c r="U782" s="6"/>
      <c r="V782" s="6"/>
      <c r="W782" s="6"/>
      <c r="X782" s="6"/>
      <c r="Y782" s="6"/>
      <c r="Z782" s="6">
        <v>6.0999999999999995E-3</v>
      </c>
      <c r="AA782">
        <v>0.61</v>
      </c>
      <c r="AB782" s="2">
        <v>68868993</v>
      </c>
      <c r="AC782" s="2">
        <v>99538669</v>
      </c>
      <c r="AD782" s="2">
        <v>408095681</v>
      </c>
    </row>
    <row r="783" spans="1:30" x14ac:dyDescent="0.3">
      <c r="A783" s="1">
        <v>38047</v>
      </c>
      <c r="B783" s="6">
        <v>1.1999999999999999E-3</v>
      </c>
      <c r="C783" s="7"/>
      <c r="D783" s="7"/>
      <c r="E783" s="7"/>
      <c r="F783" s="7"/>
      <c r="G783" s="7"/>
      <c r="H783" s="7"/>
      <c r="I783" s="7"/>
      <c r="J783" s="7">
        <f t="shared" si="28"/>
        <v>37.753453802861934</v>
      </c>
      <c r="K783" s="7"/>
      <c r="L783" s="7"/>
      <c r="M783" s="7"/>
      <c r="N783" s="7"/>
      <c r="O783" s="7"/>
      <c r="P783" s="7"/>
      <c r="Q783" s="7"/>
      <c r="R783" s="7">
        <f t="shared" si="29"/>
        <v>264.8764283187765</v>
      </c>
      <c r="S783" s="6"/>
      <c r="T783" s="6"/>
      <c r="U783" s="6"/>
      <c r="V783" s="6"/>
      <c r="W783" s="6"/>
      <c r="X783" s="6"/>
      <c r="Y783" s="6"/>
      <c r="Z783" s="6">
        <v>4.6999999999999993E-3</v>
      </c>
      <c r="AA783">
        <v>0.47</v>
      </c>
      <c r="AB783" s="2">
        <v>63122628</v>
      </c>
      <c r="AC783" s="2">
        <v>97724807</v>
      </c>
      <c r="AD783" s="2">
        <v>409758044</v>
      </c>
    </row>
    <row r="784" spans="1:30" x14ac:dyDescent="0.3">
      <c r="A784" s="1">
        <v>38078</v>
      </c>
      <c r="B784" s="6">
        <v>2.8999999999999998E-3</v>
      </c>
      <c r="C784" s="7"/>
      <c r="D784" s="7"/>
      <c r="E784" s="7"/>
      <c r="F784" s="7"/>
      <c r="G784" s="7"/>
      <c r="H784" s="7"/>
      <c r="I784" s="7"/>
      <c r="J784" s="7">
        <f t="shared" si="28"/>
        <v>37.61428096329773</v>
      </c>
      <c r="K784" s="7"/>
      <c r="L784" s="7"/>
      <c r="M784" s="7"/>
      <c r="N784" s="7"/>
      <c r="O784" s="7"/>
      <c r="P784" s="7"/>
      <c r="Q784" s="7"/>
      <c r="R784" s="7">
        <f t="shared" si="29"/>
        <v>265.85647110355598</v>
      </c>
      <c r="S784" s="6"/>
      <c r="T784" s="6"/>
      <c r="U784" s="6"/>
      <c r="V784" s="6"/>
      <c r="W784" s="6"/>
      <c r="X784" s="6"/>
      <c r="Y784" s="6"/>
      <c r="Z784" s="6">
        <v>3.7000000000000002E-3</v>
      </c>
      <c r="AA784">
        <v>0.37</v>
      </c>
      <c r="AB784" s="2">
        <v>65612983</v>
      </c>
      <c r="AC784" s="2">
        <v>97919725</v>
      </c>
      <c r="AD784" s="2">
        <v>410978137</v>
      </c>
    </row>
    <row r="785" spans="1:30" x14ac:dyDescent="0.3">
      <c r="A785" s="1">
        <v>38108</v>
      </c>
      <c r="B785" s="6">
        <v>5.6999999999999993E-3</v>
      </c>
      <c r="C785" s="7"/>
      <c r="D785" s="7"/>
      <c r="E785" s="7"/>
      <c r="F785" s="7"/>
      <c r="G785" s="7"/>
      <c r="H785" s="7"/>
      <c r="I785" s="7"/>
      <c r="J785" s="7">
        <f t="shared" si="28"/>
        <v>37.423421513578482</v>
      </c>
      <c r="K785" s="7"/>
      <c r="L785" s="7"/>
      <c r="M785" s="7"/>
      <c r="N785" s="7"/>
      <c r="O785" s="7"/>
      <c r="P785" s="7"/>
      <c r="Q785" s="7"/>
      <c r="R785" s="7">
        <f t="shared" si="29"/>
        <v>267.21233910618412</v>
      </c>
      <c r="S785" s="6"/>
      <c r="T785" s="6"/>
      <c r="U785" s="6"/>
      <c r="V785" s="6"/>
      <c r="W785" s="6"/>
      <c r="X785" s="6"/>
      <c r="Y785" s="6"/>
      <c r="Z785" s="6">
        <v>5.1000000000000004E-3</v>
      </c>
      <c r="AA785">
        <v>0.51</v>
      </c>
      <c r="AB785" s="2">
        <v>66822153</v>
      </c>
      <c r="AC785" s="2">
        <v>101269942</v>
      </c>
      <c r="AD785" s="2">
        <v>427761539</v>
      </c>
    </row>
    <row r="786" spans="1:30" x14ac:dyDescent="0.3">
      <c r="A786" s="1">
        <v>38139</v>
      </c>
      <c r="B786" s="6">
        <v>9.1999999999999998E-3</v>
      </c>
      <c r="C786" s="7"/>
      <c r="D786" s="7"/>
      <c r="E786" s="7"/>
      <c r="F786" s="7"/>
      <c r="G786" s="7"/>
      <c r="H786" s="7"/>
      <c r="I786" s="7"/>
      <c r="J786" s="7">
        <f t="shared" si="28"/>
        <v>37.159588435685123</v>
      </c>
      <c r="K786" s="7"/>
      <c r="L786" s="7"/>
      <c r="M786" s="7"/>
      <c r="N786" s="7"/>
      <c r="O786" s="7"/>
      <c r="P786" s="7"/>
      <c r="Q786" s="7"/>
      <c r="R786" s="7">
        <f t="shared" si="29"/>
        <v>269.10954671383803</v>
      </c>
      <c r="S786" s="6"/>
      <c r="T786" s="6"/>
      <c r="U786" s="6"/>
      <c r="V786" s="6"/>
      <c r="W786" s="6"/>
      <c r="X786" s="6"/>
      <c r="Y786" s="6"/>
      <c r="Z786" s="6">
        <v>7.0999999999999995E-3</v>
      </c>
      <c r="AA786">
        <v>0.71</v>
      </c>
      <c r="AB786" s="2">
        <v>67992270</v>
      </c>
      <c r="AC786" s="2">
        <v>102481343</v>
      </c>
      <c r="AD786" s="2">
        <v>436468893</v>
      </c>
    </row>
    <row r="787" spans="1:30" x14ac:dyDescent="0.3">
      <c r="A787" s="1">
        <v>38169</v>
      </c>
      <c r="B787" s="6">
        <v>5.8999999999999999E-3</v>
      </c>
      <c r="C787" s="7"/>
      <c r="D787" s="7"/>
      <c r="E787" s="7"/>
      <c r="F787" s="7"/>
      <c r="G787" s="7"/>
      <c r="H787" s="7"/>
      <c r="I787" s="7"/>
      <c r="J787" s="7">
        <f t="shared" si="28"/>
        <v>36.824485616574286</v>
      </c>
      <c r="K787" s="7"/>
      <c r="L787" s="7"/>
      <c r="M787" s="7"/>
      <c r="N787" s="7"/>
      <c r="O787" s="7"/>
      <c r="P787" s="7"/>
      <c r="Q787" s="7"/>
      <c r="R787" s="7">
        <f t="shared" si="29"/>
        <v>271.55844358893398</v>
      </c>
      <c r="S787" s="6"/>
      <c r="T787" s="6"/>
      <c r="U787" s="6"/>
      <c r="V787" s="6"/>
      <c r="W787" s="6"/>
      <c r="X787" s="6"/>
      <c r="Y787" s="6"/>
      <c r="Z787" s="6">
        <v>9.1000000000000004E-3</v>
      </c>
      <c r="AA787">
        <v>0.91</v>
      </c>
      <c r="AB787" s="2">
        <v>73110428</v>
      </c>
      <c r="AC787" s="2">
        <v>103210805</v>
      </c>
      <c r="AD787" s="2">
        <v>441903867</v>
      </c>
    </row>
    <row r="788" spans="1:30" x14ac:dyDescent="0.3">
      <c r="A788" s="1">
        <v>38200</v>
      </c>
      <c r="B788" s="6">
        <v>9.8999999999999991E-3</v>
      </c>
      <c r="C788" s="7"/>
      <c r="D788" s="7"/>
      <c r="E788" s="7"/>
      <c r="F788" s="7"/>
      <c r="G788" s="7"/>
      <c r="H788" s="7"/>
      <c r="I788" s="7"/>
      <c r="J788" s="7">
        <f t="shared" si="28"/>
        <v>36.572137865303695</v>
      </c>
      <c r="K788" s="7"/>
      <c r="L788" s="7"/>
      <c r="M788" s="7"/>
      <c r="N788" s="7"/>
      <c r="O788" s="7"/>
      <c r="P788" s="7"/>
      <c r="Q788" s="7"/>
      <c r="R788" s="7">
        <f t="shared" si="29"/>
        <v>273.43219684969762</v>
      </c>
      <c r="S788" s="6"/>
      <c r="T788" s="6"/>
      <c r="U788" s="6"/>
      <c r="V788" s="6"/>
      <c r="W788" s="6"/>
      <c r="X788" s="6"/>
      <c r="Y788" s="6"/>
      <c r="Z788" s="6">
        <v>6.8999999999999999E-3</v>
      </c>
      <c r="AA788">
        <v>0.69</v>
      </c>
      <c r="AB788" s="2">
        <v>72201284</v>
      </c>
      <c r="AC788" s="2">
        <v>105790213</v>
      </c>
      <c r="AD788" s="2">
        <v>450248035</v>
      </c>
    </row>
    <row r="789" spans="1:30" x14ac:dyDescent="0.3">
      <c r="A789" s="1">
        <v>38231</v>
      </c>
      <c r="B789" s="6">
        <v>2.0999999999999999E-3</v>
      </c>
      <c r="C789" s="7"/>
      <c r="D789" s="7"/>
      <c r="E789" s="7"/>
      <c r="F789" s="7"/>
      <c r="G789" s="7"/>
      <c r="H789" s="7"/>
      <c r="I789" s="7"/>
      <c r="J789" s="7">
        <f t="shared" si="28"/>
        <v>36.451846770959527</v>
      </c>
      <c r="K789" s="7"/>
      <c r="L789" s="7"/>
      <c r="M789" s="7"/>
      <c r="N789" s="7"/>
      <c r="O789" s="7"/>
      <c r="P789" s="7"/>
      <c r="Q789" s="7"/>
      <c r="R789" s="7">
        <f t="shared" si="29"/>
        <v>274.33452309930163</v>
      </c>
      <c r="S789" s="6"/>
      <c r="T789" s="6"/>
      <c r="U789" s="6"/>
      <c r="V789" s="6"/>
      <c r="W789" s="6"/>
      <c r="X789" s="6"/>
      <c r="Y789" s="6"/>
      <c r="Z789" s="6">
        <v>3.3E-3</v>
      </c>
      <c r="AA789">
        <v>0.33</v>
      </c>
      <c r="AB789" s="2">
        <v>70955261</v>
      </c>
      <c r="AC789" s="2">
        <v>109856202</v>
      </c>
      <c r="AD789" s="2">
        <v>457263750</v>
      </c>
    </row>
    <row r="790" spans="1:30" x14ac:dyDescent="0.3">
      <c r="A790" s="1">
        <v>38261</v>
      </c>
      <c r="B790" s="6">
        <v>6.1999999999999998E-3</v>
      </c>
      <c r="C790" s="7"/>
      <c r="D790" s="7"/>
      <c r="E790" s="7"/>
      <c r="F790" s="7"/>
      <c r="G790" s="7"/>
      <c r="H790" s="7"/>
      <c r="I790" s="7"/>
      <c r="J790" s="7">
        <f t="shared" si="28"/>
        <v>36.292161261409326</v>
      </c>
      <c r="K790" s="7"/>
      <c r="L790" s="7"/>
      <c r="M790" s="7"/>
      <c r="N790" s="7"/>
      <c r="O790" s="7"/>
      <c r="P790" s="7"/>
      <c r="Q790" s="7"/>
      <c r="R790" s="7">
        <f t="shared" si="29"/>
        <v>275.54159500093857</v>
      </c>
      <c r="S790" s="6"/>
      <c r="T790" s="6"/>
      <c r="U790" s="6"/>
      <c r="V790" s="6"/>
      <c r="W790" s="6"/>
      <c r="X790" s="6"/>
      <c r="Y790" s="6"/>
      <c r="Z790" s="6">
        <v>4.4000000000000003E-3</v>
      </c>
      <c r="AA790">
        <v>0.44</v>
      </c>
      <c r="AB790" s="2">
        <v>71672482</v>
      </c>
      <c r="AC790" s="2">
        <v>109826382</v>
      </c>
      <c r="AD790" s="2">
        <v>463011719</v>
      </c>
    </row>
    <row r="791" spans="1:30" x14ac:dyDescent="0.3">
      <c r="A791" s="1">
        <v>38292</v>
      </c>
      <c r="B791" s="6">
        <v>5.6000000000000008E-3</v>
      </c>
      <c r="C791" s="7"/>
      <c r="D791" s="7"/>
      <c r="E791" s="7"/>
      <c r="F791" s="7"/>
      <c r="G791" s="7"/>
      <c r="H791" s="7"/>
      <c r="I791" s="7"/>
      <c r="J791" s="7">
        <f t="shared" si="28"/>
        <v>36.043461377901806</v>
      </c>
      <c r="K791" s="7"/>
      <c r="L791" s="7"/>
      <c r="M791" s="7"/>
      <c r="N791" s="7"/>
      <c r="O791" s="7"/>
      <c r="P791" s="7"/>
      <c r="Q791" s="7"/>
      <c r="R791" s="7">
        <f t="shared" si="29"/>
        <v>277.44283200644503</v>
      </c>
      <c r="S791" s="6"/>
      <c r="T791" s="6"/>
      <c r="U791" s="6"/>
      <c r="V791" s="6"/>
      <c r="W791" s="6"/>
      <c r="X791" s="6"/>
      <c r="Y791" s="6"/>
      <c r="Z791" s="6">
        <v>6.8999999999999999E-3</v>
      </c>
      <c r="AA791">
        <v>0.69</v>
      </c>
      <c r="AB791" s="2">
        <v>75097601</v>
      </c>
      <c r="AC791" s="2">
        <v>113409610</v>
      </c>
      <c r="AD791" s="2">
        <v>470778193</v>
      </c>
    </row>
    <row r="792" spans="1:30" x14ac:dyDescent="0.3">
      <c r="A792" s="1">
        <v>38322</v>
      </c>
      <c r="B792" s="6">
        <v>6.7000000000000002E-3</v>
      </c>
      <c r="C792" s="7"/>
      <c r="D792" s="7"/>
      <c r="E792" s="7"/>
      <c r="F792" s="7"/>
      <c r="G792" s="7"/>
      <c r="H792" s="7"/>
      <c r="I792" s="7"/>
      <c r="J792" s="7">
        <f t="shared" si="28"/>
        <v>35.736130654275044</v>
      </c>
      <c r="K792" s="7"/>
      <c r="L792" s="7"/>
      <c r="M792" s="7"/>
      <c r="N792" s="7"/>
      <c r="O792" s="7"/>
      <c r="P792" s="7"/>
      <c r="Q792" s="7"/>
      <c r="R792" s="7">
        <f t="shared" si="29"/>
        <v>279.82884036170043</v>
      </c>
      <c r="S792" s="6"/>
      <c r="T792" s="6"/>
      <c r="U792" s="6"/>
      <c r="V792" s="6"/>
      <c r="W792" s="6"/>
      <c r="X792" s="6"/>
      <c r="Y792" s="6"/>
      <c r="Z792" s="6">
        <v>8.6E-3</v>
      </c>
      <c r="AA792">
        <v>0.86</v>
      </c>
      <c r="AB792" s="2">
        <v>88732677</v>
      </c>
      <c r="AC792" s="2">
        <v>127946401</v>
      </c>
      <c r="AD792" s="2">
        <v>493496745</v>
      </c>
    </row>
    <row r="793" spans="1:30" x14ac:dyDescent="0.3">
      <c r="A793" s="1">
        <v>38353</v>
      </c>
      <c r="B793" s="6">
        <v>5.6000000000000008E-3</v>
      </c>
      <c r="C793" s="7"/>
      <c r="D793" s="7"/>
      <c r="E793" s="7"/>
      <c r="F793" s="7"/>
      <c r="G793" s="7"/>
      <c r="H793" s="7"/>
      <c r="I793" s="7"/>
      <c r="J793" s="7">
        <f t="shared" si="28"/>
        <v>35.53005632757511</v>
      </c>
      <c r="K793" s="7"/>
      <c r="L793" s="7"/>
      <c r="M793" s="7"/>
      <c r="N793" s="7"/>
      <c r="O793" s="7"/>
      <c r="P793" s="7"/>
      <c r="Q793" s="7"/>
      <c r="R793" s="7">
        <f t="shared" si="29"/>
        <v>281.45184763579829</v>
      </c>
      <c r="S793" s="6"/>
      <c r="T793" s="6"/>
      <c r="U793" s="6"/>
      <c r="V793" s="6"/>
      <c r="W793" s="6"/>
      <c r="X793" s="6"/>
      <c r="Y793" s="6"/>
      <c r="Z793" s="6">
        <v>5.7999999999999996E-3</v>
      </c>
      <c r="AA793">
        <v>0.57999999999999996</v>
      </c>
      <c r="AB793" s="2">
        <v>83471335</v>
      </c>
      <c r="AC793" s="2">
        <v>118831622</v>
      </c>
      <c r="AD793" s="2">
        <v>489051624</v>
      </c>
    </row>
    <row r="794" spans="1:30" x14ac:dyDescent="0.3">
      <c r="A794" s="1">
        <v>38384</v>
      </c>
      <c r="B794" s="6">
        <v>3.5999999999999999E-3</v>
      </c>
      <c r="C794" s="7"/>
      <c r="D794" s="7"/>
      <c r="E794" s="7"/>
      <c r="F794" s="7"/>
      <c r="G794" s="7"/>
      <c r="H794" s="7"/>
      <c r="I794" s="7"/>
      <c r="J794" s="7">
        <f t="shared" si="28"/>
        <v>35.321658542176266</v>
      </c>
      <c r="K794" s="7"/>
      <c r="L794" s="7"/>
      <c r="M794" s="7"/>
      <c r="N794" s="7"/>
      <c r="O794" s="7"/>
      <c r="P794" s="7"/>
      <c r="Q794" s="7"/>
      <c r="R794" s="7">
        <f t="shared" si="29"/>
        <v>283.11241353684949</v>
      </c>
      <c r="S794" s="6"/>
      <c r="T794" s="6"/>
      <c r="U794" s="6"/>
      <c r="V794" s="6"/>
      <c r="W794" s="6"/>
      <c r="X794" s="6"/>
      <c r="Y794" s="6"/>
      <c r="Z794" s="6">
        <v>5.8999999999999999E-3</v>
      </c>
      <c r="AA794">
        <v>0.59</v>
      </c>
      <c r="AB794" s="2">
        <v>79115881</v>
      </c>
      <c r="AC794" s="2">
        <v>117767461</v>
      </c>
      <c r="AD794" s="2">
        <v>492621330</v>
      </c>
    </row>
    <row r="795" spans="1:30" x14ac:dyDescent="0.3">
      <c r="A795" s="1">
        <v>38412</v>
      </c>
      <c r="B795" s="6">
        <v>7.9000000000000008E-3</v>
      </c>
      <c r="C795" s="7"/>
      <c r="D795" s="7"/>
      <c r="E795" s="7"/>
      <c r="F795" s="7"/>
      <c r="G795" s="7"/>
      <c r="H795" s="7"/>
      <c r="I795" s="7"/>
      <c r="J795" s="7">
        <f t="shared" si="28"/>
        <v>35.107502775247255</v>
      </c>
      <c r="K795" s="7"/>
      <c r="L795" s="7"/>
      <c r="M795" s="7"/>
      <c r="N795" s="7"/>
      <c r="O795" s="7"/>
      <c r="P795" s="7"/>
      <c r="Q795" s="7"/>
      <c r="R795" s="7">
        <f t="shared" si="29"/>
        <v>284.83939925942428</v>
      </c>
      <c r="S795" s="6"/>
      <c r="T795" s="6"/>
      <c r="U795" s="6"/>
      <c r="V795" s="6"/>
      <c r="W795" s="6"/>
      <c r="X795" s="6"/>
      <c r="Y795" s="6"/>
      <c r="Z795" s="6">
        <v>6.0999999999999995E-3</v>
      </c>
      <c r="AA795">
        <v>0.61</v>
      </c>
      <c r="AB795" s="2">
        <v>78276441</v>
      </c>
      <c r="AC795" s="2">
        <v>116793947</v>
      </c>
      <c r="AD795" s="2">
        <v>502561717</v>
      </c>
    </row>
    <row r="796" spans="1:30" x14ac:dyDescent="0.3">
      <c r="A796" s="1">
        <v>38443</v>
      </c>
      <c r="B796" s="6">
        <v>8.3000000000000001E-3</v>
      </c>
      <c r="C796" s="7"/>
      <c r="D796" s="7"/>
      <c r="E796" s="7"/>
      <c r="F796" s="7"/>
      <c r="G796" s="7"/>
      <c r="H796" s="7"/>
      <c r="I796" s="7"/>
      <c r="J796" s="7">
        <f t="shared" ref="J796:J859" si="30">+J$666/(1+((R796/100)-1))</f>
        <v>34.804701868987074</v>
      </c>
      <c r="K796" s="7"/>
      <c r="L796" s="7"/>
      <c r="M796" s="7"/>
      <c r="N796" s="7"/>
      <c r="O796" s="7"/>
      <c r="P796" s="7"/>
      <c r="Q796" s="7"/>
      <c r="R796" s="7">
        <f t="shared" si="29"/>
        <v>287.31750203298128</v>
      </c>
      <c r="S796" s="6"/>
      <c r="T796" s="6"/>
      <c r="U796" s="6"/>
      <c r="V796" s="6"/>
      <c r="W796" s="6"/>
      <c r="X796" s="6"/>
      <c r="Y796" s="6"/>
      <c r="Z796" s="6">
        <v>8.6999999999999994E-3</v>
      </c>
      <c r="AA796">
        <v>0.87</v>
      </c>
      <c r="AB796" s="2">
        <v>77791974</v>
      </c>
      <c r="AC796" s="2">
        <v>113676146</v>
      </c>
      <c r="AD796" s="2">
        <v>503109309</v>
      </c>
    </row>
    <row r="797" spans="1:30" x14ac:dyDescent="0.3">
      <c r="A797" s="1">
        <v>38473</v>
      </c>
      <c r="B797" s="6">
        <v>3.4999999999999996E-3</v>
      </c>
      <c r="C797" s="7"/>
      <c r="D797" s="7"/>
      <c r="E797" s="7"/>
      <c r="F797" s="7"/>
      <c r="G797" s="7"/>
      <c r="H797" s="7"/>
      <c r="I797" s="7"/>
      <c r="J797" s="7">
        <f t="shared" si="30"/>
        <v>34.634990415948927</v>
      </c>
      <c r="K797" s="7"/>
      <c r="L797" s="7"/>
      <c r="M797" s="7"/>
      <c r="N797" s="7"/>
      <c r="O797" s="7"/>
      <c r="P797" s="7"/>
      <c r="Q797" s="7"/>
      <c r="R797" s="7">
        <f t="shared" si="29"/>
        <v>288.72535779294287</v>
      </c>
      <c r="S797" s="6"/>
      <c r="T797" s="6"/>
      <c r="U797" s="6"/>
      <c r="V797" s="6"/>
      <c r="W797" s="6"/>
      <c r="X797" s="6"/>
      <c r="Y797" s="6"/>
      <c r="Z797" s="6">
        <v>4.8999999999999998E-3</v>
      </c>
      <c r="AA797">
        <v>0.49</v>
      </c>
      <c r="AB797" s="2">
        <v>79731164</v>
      </c>
      <c r="AC797" s="2">
        <v>115770548</v>
      </c>
      <c r="AD797" s="2">
        <v>504302367</v>
      </c>
    </row>
    <row r="798" spans="1:30" x14ac:dyDescent="0.3">
      <c r="A798" s="1">
        <v>38504</v>
      </c>
      <c r="B798" s="6">
        <v>-2E-3</v>
      </c>
      <c r="C798" s="7"/>
      <c r="D798" s="7"/>
      <c r="E798" s="7"/>
      <c r="F798" s="7"/>
      <c r="G798" s="7"/>
      <c r="H798" s="7"/>
      <c r="I798" s="7"/>
      <c r="J798" s="7">
        <f t="shared" si="30"/>
        <v>34.641918799708868</v>
      </c>
      <c r="K798" s="7"/>
      <c r="L798" s="7"/>
      <c r="M798" s="7"/>
      <c r="N798" s="7"/>
      <c r="O798" s="7"/>
      <c r="P798" s="7"/>
      <c r="Q798" s="7"/>
      <c r="R798" s="7">
        <f t="shared" si="29"/>
        <v>288.66761272138427</v>
      </c>
      <c r="S798" s="6"/>
      <c r="T798" s="6"/>
      <c r="U798" s="6"/>
      <c r="V798" s="6"/>
      <c r="W798" s="6"/>
      <c r="X798" s="6"/>
      <c r="Y798" s="6"/>
      <c r="Z798" s="6">
        <v>-2.0000000000000001E-4</v>
      </c>
      <c r="AA798">
        <v>-0.02</v>
      </c>
      <c r="AB798" s="2">
        <v>78494175</v>
      </c>
      <c r="AC798" s="2">
        <v>116929052</v>
      </c>
      <c r="AD798" s="2">
        <v>512485028</v>
      </c>
    </row>
    <row r="799" spans="1:30" x14ac:dyDescent="0.3">
      <c r="A799" s="1">
        <v>38534</v>
      </c>
      <c r="B799" s="6">
        <v>3.0000000000000001E-3</v>
      </c>
      <c r="C799" s="7"/>
      <c r="D799" s="7"/>
      <c r="E799" s="7"/>
      <c r="F799" s="7"/>
      <c r="G799" s="7"/>
      <c r="H799" s="7"/>
      <c r="I799" s="7"/>
      <c r="J799" s="7">
        <f t="shared" si="30"/>
        <v>34.555529974771936</v>
      </c>
      <c r="K799" s="7"/>
      <c r="L799" s="7"/>
      <c r="M799" s="7"/>
      <c r="N799" s="7"/>
      <c r="O799" s="7"/>
      <c r="P799" s="7"/>
      <c r="Q799" s="7"/>
      <c r="R799" s="7">
        <f t="shared" si="29"/>
        <v>289.38928175318773</v>
      </c>
      <c r="S799" s="6"/>
      <c r="T799" s="6"/>
      <c r="U799" s="6"/>
      <c r="V799" s="6"/>
      <c r="W799" s="6"/>
      <c r="X799" s="6"/>
      <c r="Y799" s="6"/>
      <c r="Z799" s="6">
        <v>2.5000000000000001E-3</v>
      </c>
      <c r="AA799">
        <v>0.25</v>
      </c>
      <c r="AB799" s="2">
        <v>80283576</v>
      </c>
      <c r="AC799" s="2">
        <v>116747519</v>
      </c>
      <c r="AD799" s="2">
        <v>518084803</v>
      </c>
    </row>
    <row r="800" spans="1:30" x14ac:dyDescent="0.3">
      <c r="A800" s="1">
        <v>38565</v>
      </c>
      <c r="B800" s="6">
        <v>-2E-3</v>
      </c>
      <c r="C800" s="7"/>
      <c r="D800" s="7"/>
      <c r="E800" s="7"/>
      <c r="F800" s="7"/>
      <c r="G800" s="7"/>
      <c r="H800" s="7"/>
      <c r="I800" s="7"/>
      <c r="J800" s="7">
        <f t="shared" si="30"/>
        <v>34.496885269813248</v>
      </c>
      <c r="K800" s="7"/>
      <c r="L800" s="7"/>
      <c r="M800" s="7"/>
      <c r="N800" s="7"/>
      <c r="O800" s="7"/>
      <c r="P800" s="7"/>
      <c r="Q800" s="7"/>
      <c r="R800" s="7">
        <f t="shared" si="29"/>
        <v>289.88124353216818</v>
      </c>
      <c r="S800" s="6"/>
      <c r="T800" s="6"/>
      <c r="U800" s="6"/>
      <c r="V800" s="6"/>
      <c r="W800" s="6"/>
      <c r="X800" s="6"/>
      <c r="Y800" s="6"/>
      <c r="Z800" s="6">
        <v>1.7000000000000001E-3</v>
      </c>
      <c r="AA800">
        <v>0.17</v>
      </c>
      <c r="AB800" s="2">
        <v>79820054</v>
      </c>
      <c r="AC800" s="2">
        <v>116996340</v>
      </c>
      <c r="AD800" s="2">
        <v>526645435</v>
      </c>
    </row>
    <row r="801" spans="1:30" x14ac:dyDescent="0.3">
      <c r="A801" s="1">
        <v>38596</v>
      </c>
      <c r="B801" s="6">
        <v>4.4000000000000003E-3</v>
      </c>
      <c r="C801" s="7"/>
      <c r="D801" s="7"/>
      <c r="E801" s="7"/>
      <c r="F801" s="7"/>
      <c r="G801" s="7"/>
      <c r="H801" s="7"/>
      <c r="I801" s="7"/>
      <c r="J801" s="7">
        <f t="shared" si="30"/>
        <v>34.376567284318135</v>
      </c>
      <c r="K801" s="7"/>
      <c r="L801" s="7"/>
      <c r="M801" s="7"/>
      <c r="N801" s="7"/>
      <c r="O801" s="7"/>
      <c r="P801" s="7"/>
      <c r="Q801" s="7"/>
      <c r="R801" s="7">
        <f t="shared" si="29"/>
        <v>290.89582788453077</v>
      </c>
      <c r="S801" s="6"/>
      <c r="T801" s="6"/>
      <c r="U801" s="6"/>
      <c r="V801" s="6"/>
      <c r="W801" s="6"/>
      <c r="X801" s="6"/>
      <c r="Y801" s="6"/>
      <c r="Z801" s="6">
        <v>3.4999999999999996E-3</v>
      </c>
      <c r="AA801">
        <v>0.35</v>
      </c>
      <c r="AB801" s="2">
        <v>80105571</v>
      </c>
      <c r="AC801" s="2">
        <v>117422647</v>
      </c>
      <c r="AD801" s="2">
        <v>532469413</v>
      </c>
    </row>
    <row r="802" spans="1:30" x14ac:dyDescent="0.3">
      <c r="A802" s="1">
        <v>38626</v>
      </c>
      <c r="B802" s="6">
        <v>6.3E-3</v>
      </c>
      <c r="C802" s="7"/>
      <c r="D802" s="7"/>
      <c r="E802" s="7"/>
      <c r="F802" s="7"/>
      <c r="G802" s="7"/>
      <c r="H802" s="7"/>
      <c r="I802" s="7"/>
      <c r="J802" s="7">
        <f t="shared" si="30"/>
        <v>34.120662316941079</v>
      </c>
      <c r="K802" s="7"/>
      <c r="L802" s="7"/>
      <c r="M802" s="7"/>
      <c r="N802" s="7"/>
      <c r="O802" s="7"/>
      <c r="P802" s="7"/>
      <c r="Q802" s="7"/>
      <c r="R802" s="7">
        <f t="shared" si="29"/>
        <v>293.07754659366475</v>
      </c>
      <c r="S802" s="6"/>
      <c r="T802" s="6"/>
      <c r="U802" s="6"/>
      <c r="V802" s="6"/>
      <c r="W802" s="6"/>
      <c r="X802" s="6"/>
      <c r="Y802" s="6"/>
      <c r="Z802" s="6">
        <v>7.4999999999999997E-3</v>
      </c>
      <c r="AA802">
        <v>0.75</v>
      </c>
      <c r="AB802" s="2">
        <v>79886962</v>
      </c>
      <c r="AC802" s="2">
        <v>119658744</v>
      </c>
      <c r="AD802" s="2">
        <v>539183005</v>
      </c>
    </row>
    <row r="803" spans="1:30" x14ac:dyDescent="0.3">
      <c r="A803" s="1">
        <v>38657</v>
      </c>
      <c r="B803" s="6">
        <v>2.8999999999999998E-3</v>
      </c>
      <c r="C803" s="7"/>
      <c r="D803" s="7"/>
      <c r="E803" s="7"/>
      <c r="F803" s="7"/>
      <c r="G803" s="7"/>
      <c r="H803" s="7"/>
      <c r="I803" s="7"/>
      <c r="J803" s="7">
        <f t="shared" si="30"/>
        <v>33.934025178459557</v>
      </c>
      <c r="K803" s="7"/>
      <c r="L803" s="7"/>
      <c r="M803" s="7"/>
      <c r="N803" s="7"/>
      <c r="O803" s="7"/>
      <c r="P803" s="7"/>
      <c r="Q803" s="7"/>
      <c r="R803" s="7">
        <f t="shared" ref="R803:R866" si="31">+R802*(1+Z803)</f>
        <v>294.6894730999299</v>
      </c>
      <c r="S803" s="6"/>
      <c r="T803" s="6"/>
      <c r="U803" s="6"/>
      <c r="V803" s="6"/>
      <c r="W803" s="6"/>
      <c r="X803" s="6"/>
      <c r="Y803" s="6"/>
      <c r="Z803" s="6">
        <v>5.5000000000000005E-3</v>
      </c>
      <c r="AA803">
        <v>0.55000000000000004</v>
      </c>
      <c r="AB803" s="2">
        <v>85515270</v>
      </c>
      <c r="AC803" s="2">
        <v>126508048</v>
      </c>
      <c r="AD803" s="2">
        <v>549488595</v>
      </c>
    </row>
    <row r="804" spans="1:30" x14ac:dyDescent="0.3">
      <c r="A804" s="1">
        <v>38687</v>
      </c>
      <c r="B804" s="6">
        <v>2.8999999999999998E-3</v>
      </c>
      <c r="C804" s="7"/>
      <c r="D804" s="7"/>
      <c r="E804" s="7"/>
      <c r="F804" s="7"/>
      <c r="G804" s="7"/>
      <c r="H804" s="7"/>
      <c r="I804" s="7"/>
      <c r="J804" s="7">
        <f t="shared" si="30"/>
        <v>33.812300895236696</v>
      </c>
      <c r="K804" s="7"/>
      <c r="L804" s="7"/>
      <c r="M804" s="7"/>
      <c r="N804" s="7"/>
      <c r="O804" s="7"/>
      <c r="P804" s="7"/>
      <c r="Q804" s="7"/>
      <c r="R804" s="7">
        <f t="shared" si="31"/>
        <v>295.75035520308967</v>
      </c>
      <c r="S804" s="6"/>
      <c r="T804" s="6"/>
      <c r="U804" s="6"/>
      <c r="V804" s="6"/>
      <c r="W804" s="6"/>
      <c r="X804" s="6"/>
      <c r="Y804" s="6"/>
      <c r="Z804" s="6">
        <v>3.5999999999999999E-3</v>
      </c>
      <c r="AA804">
        <v>0.36</v>
      </c>
      <c r="AB804" s="2">
        <v>101247235</v>
      </c>
      <c r="AC804" s="2">
        <v>144778165</v>
      </c>
      <c r="AD804" s="2">
        <v>582463581</v>
      </c>
    </row>
    <row r="805" spans="1:30" x14ac:dyDescent="0.3">
      <c r="A805" s="1">
        <v>38718</v>
      </c>
      <c r="B805" s="6">
        <v>5.0000000000000001E-3</v>
      </c>
      <c r="C805" s="7"/>
      <c r="D805" s="7"/>
      <c r="E805" s="7"/>
      <c r="F805" s="7"/>
      <c r="G805" s="7"/>
      <c r="H805" s="7"/>
      <c r="I805" s="7"/>
      <c r="J805" s="7">
        <f t="shared" si="30"/>
        <v>33.613978422543688</v>
      </c>
      <c r="K805" s="7"/>
      <c r="L805" s="7"/>
      <c r="M805" s="7"/>
      <c r="N805" s="7"/>
      <c r="O805" s="7"/>
      <c r="P805" s="7"/>
      <c r="Q805" s="7"/>
      <c r="R805" s="7">
        <f t="shared" si="31"/>
        <v>297.49528229878791</v>
      </c>
      <c r="S805" s="6"/>
      <c r="T805" s="6"/>
      <c r="U805" s="6"/>
      <c r="V805" s="6"/>
      <c r="W805" s="6"/>
      <c r="X805" s="6"/>
      <c r="Y805" s="6"/>
      <c r="Z805" s="6">
        <v>5.8999999999999999E-3</v>
      </c>
      <c r="AA805">
        <v>0.59</v>
      </c>
      <c r="AB805" s="2">
        <v>92843062</v>
      </c>
      <c r="AC805" s="2">
        <v>129951090</v>
      </c>
      <c r="AD805" s="2">
        <v>567252738</v>
      </c>
    </row>
    <row r="806" spans="1:30" x14ac:dyDescent="0.3">
      <c r="A806" s="1">
        <v>38749</v>
      </c>
      <c r="B806" s="6">
        <v>-2.9999999999999997E-4</v>
      </c>
      <c r="C806" s="7"/>
      <c r="D806" s="7"/>
      <c r="E806" s="7"/>
      <c r="F806" s="7"/>
      <c r="G806" s="7"/>
      <c r="H806" s="7"/>
      <c r="I806" s="7"/>
      <c r="J806" s="7">
        <f t="shared" si="30"/>
        <v>33.476723854739255</v>
      </c>
      <c r="K806" s="7"/>
      <c r="L806" s="7"/>
      <c r="M806" s="7"/>
      <c r="N806" s="7"/>
      <c r="O806" s="7"/>
      <c r="P806" s="7"/>
      <c r="Q806" s="7"/>
      <c r="R806" s="7">
        <f t="shared" si="31"/>
        <v>298.71501295621295</v>
      </c>
      <c r="S806" s="6"/>
      <c r="T806" s="6"/>
      <c r="U806" s="6"/>
      <c r="V806" s="6"/>
      <c r="W806" s="6"/>
      <c r="X806" s="6"/>
      <c r="Y806" s="6"/>
      <c r="Z806" s="6">
        <v>4.0999999999999995E-3</v>
      </c>
      <c r="AA806">
        <v>0.41</v>
      </c>
      <c r="AB806" s="2">
        <v>94627238</v>
      </c>
      <c r="AC806" s="2">
        <v>131135781</v>
      </c>
      <c r="AD806" s="2">
        <v>574854769</v>
      </c>
    </row>
    <row r="807" spans="1:30" x14ac:dyDescent="0.3">
      <c r="A807" s="1">
        <v>38777</v>
      </c>
      <c r="B807" s="6">
        <v>1.4000000000000002E-3</v>
      </c>
      <c r="C807" s="7"/>
      <c r="D807" s="7"/>
      <c r="E807" s="7"/>
      <c r="F807" s="7"/>
      <c r="G807" s="7"/>
      <c r="H807" s="7"/>
      <c r="I807" s="7"/>
      <c r="J807" s="7">
        <f t="shared" si="30"/>
        <v>33.333390276550091</v>
      </c>
      <c r="K807" s="7"/>
      <c r="L807" s="7"/>
      <c r="M807" s="7"/>
      <c r="N807" s="7"/>
      <c r="O807" s="7"/>
      <c r="P807" s="7"/>
      <c r="Q807" s="7"/>
      <c r="R807" s="7">
        <f t="shared" si="31"/>
        <v>299.99948751192466</v>
      </c>
      <c r="S807" s="6"/>
      <c r="T807" s="6"/>
      <c r="U807" s="6"/>
      <c r="V807" s="6"/>
      <c r="W807" s="6"/>
      <c r="X807" s="6"/>
      <c r="Y807" s="6"/>
      <c r="Z807" s="6">
        <v>4.3E-3</v>
      </c>
      <c r="AA807">
        <v>0.43</v>
      </c>
      <c r="AB807" s="2">
        <v>88735299</v>
      </c>
      <c r="AC807" s="2">
        <v>128748460</v>
      </c>
      <c r="AD807" s="2">
        <v>578794752</v>
      </c>
    </row>
    <row r="808" spans="1:30" x14ac:dyDescent="0.3">
      <c r="A808" s="1">
        <v>38808</v>
      </c>
      <c r="B808" s="6">
        <v>1E-4</v>
      </c>
      <c r="C808" s="7"/>
      <c r="D808" s="7"/>
      <c r="E808" s="7"/>
      <c r="F808" s="7"/>
      <c r="G808" s="7"/>
      <c r="H808" s="7"/>
      <c r="I808" s="7"/>
      <c r="J808" s="7">
        <f t="shared" si="30"/>
        <v>33.263536849166847</v>
      </c>
      <c r="K808" s="7"/>
      <c r="L808" s="7"/>
      <c r="M808" s="7"/>
      <c r="N808" s="7"/>
      <c r="O808" s="7"/>
      <c r="P808" s="7"/>
      <c r="Q808" s="7"/>
      <c r="R808" s="7">
        <f t="shared" si="31"/>
        <v>300.62948643569968</v>
      </c>
      <c r="S808" s="6"/>
      <c r="T808" s="6"/>
      <c r="U808" s="6"/>
      <c r="V808" s="6"/>
      <c r="W808" s="6"/>
      <c r="X808" s="6"/>
      <c r="Y808" s="6"/>
      <c r="Z808" s="6">
        <v>2.0999999999999999E-3</v>
      </c>
      <c r="AA808">
        <v>0.21</v>
      </c>
      <c r="AB808" s="2">
        <v>88912726</v>
      </c>
      <c r="AC808" s="2">
        <v>127513286</v>
      </c>
      <c r="AD808" s="2">
        <v>579656895</v>
      </c>
    </row>
    <row r="809" spans="1:30" x14ac:dyDescent="0.3">
      <c r="A809" s="1">
        <v>38838</v>
      </c>
      <c r="B809" s="6">
        <v>-2.2000000000000001E-3</v>
      </c>
      <c r="C809" s="7"/>
      <c r="D809" s="7"/>
      <c r="E809" s="7"/>
      <c r="F809" s="7"/>
      <c r="G809" s="7"/>
      <c r="H809" s="7"/>
      <c r="I809" s="7"/>
      <c r="J809" s="7">
        <f t="shared" si="30"/>
        <v>33.230306542624227</v>
      </c>
      <c r="K809" s="7"/>
      <c r="L809" s="7"/>
      <c r="M809" s="7"/>
      <c r="N809" s="7"/>
      <c r="O809" s="7"/>
      <c r="P809" s="7"/>
      <c r="Q809" s="7"/>
      <c r="R809" s="7">
        <f t="shared" si="31"/>
        <v>300.93011592213531</v>
      </c>
      <c r="S809" s="6"/>
      <c r="T809" s="6"/>
      <c r="U809" s="6"/>
      <c r="V809" s="6"/>
      <c r="W809" s="6"/>
      <c r="X809" s="6"/>
      <c r="Y809" s="6"/>
      <c r="Z809" s="6">
        <v>1E-3</v>
      </c>
      <c r="AA809">
        <v>0.1</v>
      </c>
      <c r="AB809" s="2">
        <v>86158927</v>
      </c>
      <c r="AC809" s="2">
        <v>130856529</v>
      </c>
      <c r="AD809" s="2">
        <v>593980605</v>
      </c>
    </row>
    <row r="810" spans="1:30" x14ac:dyDescent="0.3">
      <c r="A810" s="1">
        <v>38869</v>
      </c>
      <c r="B810" s="6">
        <v>-3.0999999999999999E-3</v>
      </c>
      <c r="C810" s="7"/>
      <c r="D810" s="7"/>
      <c r="E810" s="7"/>
      <c r="F810" s="7"/>
      <c r="G810" s="7"/>
      <c r="H810" s="7"/>
      <c r="I810" s="7"/>
      <c r="J810" s="7">
        <f t="shared" si="30"/>
        <v>33.300237040409087</v>
      </c>
      <c r="K810" s="7"/>
      <c r="L810" s="7"/>
      <c r="M810" s="7"/>
      <c r="N810" s="7"/>
      <c r="O810" s="7"/>
      <c r="P810" s="7"/>
      <c r="Q810" s="7"/>
      <c r="R810" s="7">
        <f t="shared" si="31"/>
        <v>300.29816267869882</v>
      </c>
      <c r="S810" s="6"/>
      <c r="T810" s="6"/>
      <c r="U810" s="6"/>
      <c r="V810" s="6"/>
      <c r="W810" s="6"/>
      <c r="X810" s="6"/>
      <c r="Y810" s="6"/>
      <c r="Z810" s="6">
        <v>-2.0999999999999999E-3</v>
      </c>
      <c r="AA810">
        <v>-0.21</v>
      </c>
      <c r="AB810" s="2">
        <v>94634877</v>
      </c>
      <c r="AC810" s="2">
        <v>132055128</v>
      </c>
      <c r="AD810" s="2">
        <v>600442057</v>
      </c>
    </row>
    <row r="811" spans="1:30" x14ac:dyDescent="0.3">
      <c r="A811" s="1">
        <v>38899</v>
      </c>
      <c r="B811" s="6">
        <v>2.0999999999999999E-3</v>
      </c>
      <c r="C811" s="7"/>
      <c r="D811" s="7"/>
      <c r="E811" s="7"/>
      <c r="F811" s="7"/>
      <c r="G811" s="7"/>
      <c r="H811" s="7"/>
      <c r="I811" s="7"/>
      <c r="J811" s="7">
        <f t="shared" si="30"/>
        <v>33.237086575914851</v>
      </c>
      <c r="K811" s="7"/>
      <c r="L811" s="7"/>
      <c r="M811" s="7"/>
      <c r="N811" s="7"/>
      <c r="O811" s="7"/>
      <c r="P811" s="7"/>
      <c r="Q811" s="7"/>
      <c r="R811" s="7">
        <f t="shared" si="31"/>
        <v>300.86872918778835</v>
      </c>
      <c r="S811" s="6"/>
      <c r="T811" s="6"/>
      <c r="U811" s="6"/>
      <c r="V811" s="6"/>
      <c r="W811" s="6"/>
      <c r="X811" s="6"/>
      <c r="Y811" s="6"/>
      <c r="Z811" s="6">
        <v>1.9E-3</v>
      </c>
      <c r="AA811">
        <v>0.19</v>
      </c>
      <c r="AB811" s="2">
        <v>94592008</v>
      </c>
      <c r="AC811" s="2">
        <v>133558017</v>
      </c>
      <c r="AD811" s="2">
        <v>604812698</v>
      </c>
    </row>
    <row r="812" spans="1:30" x14ac:dyDescent="0.3">
      <c r="A812" s="1">
        <v>38930</v>
      </c>
      <c r="B812" s="6">
        <v>1.1999999999999999E-3</v>
      </c>
      <c r="C812" s="7"/>
      <c r="D812" s="7"/>
      <c r="E812" s="7"/>
      <c r="F812" s="7"/>
      <c r="G812" s="7"/>
      <c r="H812" s="7"/>
      <c r="I812" s="7"/>
      <c r="J812" s="7">
        <f t="shared" si="30"/>
        <v>33.220476337745978</v>
      </c>
      <c r="K812" s="7"/>
      <c r="L812" s="7"/>
      <c r="M812" s="7"/>
      <c r="N812" s="7"/>
      <c r="O812" s="7"/>
      <c r="P812" s="7"/>
      <c r="Q812" s="7"/>
      <c r="R812" s="7">
        <f t="shared" si="31"/>
        <v>301.01916355238222</v>
      </c>
      <c r="S812" s="6"/>
      <c r="T812" s="6"/>
      <c r="U812" s="6"/>
      <c r="V812" s="6"/>
      <c r="W812" s="6"/>
      <c r="X812" s="6"/>
      <c r="Y812" s="6"/>
      <c r="Z812" s="6">
        <v>5.0000000000000001E-4</v>
      </c>
      <c r="AA812">
        <v>0.05</v>
      </c>
      <c r="AB812" s="2">
        <v>99860904</v>
      </c>
      <c r="AC812" s="2">
        <v>136342248</v>
      </c>
      <c r="AD812" s="2">
        <v>607032661</v>
      </c>
    </row>
    <row r="813" spans="1:30" x14ac:dyDescent="0.3">
      <c r="A813" s="1">
        <v>38961</v>
      </c>
      <c r="B813" s="6">
        <v>2.5000000000000001E-3</v>
      </c>
      <c r="C813" s="7"/>
      <c r="D813" s="7"/>
      <c r="E813" s="7"/>
      <c r="F813" s="7"/>
      <c r="G813" s="7"/>
      <c r="H813" s="7"/>
      <c r="I813" s="7"/>
      <c r="J813" s="7">
        <f t="shared" si="30"/>
        <v>33.150859532727246</v>
      </c>
      <c r="K813" s="7"/>
      <c r="L813" s="7"/>
      <c r="M813" s="7"/>
      <c r="N813" s="7"/>
      <c r="O813" s="7"/>
      <c r="P813" s="7"/>
      <c r="Q813" s="7"/>
      <c r="R813" s="7">
        <f t="shared" si="31"/>
        <v>301.65130379584224</v>
      </c>
      <c r="S813" s="6"/>
      <c r="T813" s="6"/>
      <c r="U813" s="6"/>
      <c r="V813" s="6"/>
      <c r="W813" s="6"/>
      <c r="X813" s="6"/>
      <c r="Y813" s="6"/>
      <c r="Z813" s="6">
        <v>2.0999999999999999E-3</v>
      </c>
      <c r="AA813">
        <v>0.21</v>
      </c>
      <c r="AB813" s="2">
        <v>100371553</v>
      </c>
      <c r="AC813" s="2">
        <v>143060998</v>
      </c>
      <c r="AD813" s="2">
        <v>611874556</v>
      </c>
    </row>
    <row r="814" spans="1:30" x14ac:dyDescent="0.3">
      <c r="A814" s="1">
        <v>38991</v>
      </c>
      <c r="B814" s="6">
        <v>3.9000000000000003E-3</v>
      </c>
      <c r="C814" s="7"/>
      <c r="D814" s="7"/>
      <c r="E814" s="7"/>
      <c r="F814" s="7"/>
      <c r="G814" s="7"/>
      <c r="H814" s="7"/>
      <c r="I814" s="7"/>
      <c r="J814" s="7">
        <f t="shared" si="30"/>
        <v>33.041821521705614</v>
      </c>
      <c r="K814" s="7"/>
      <c r="L814" s="7"/>
      <c r="M814" s="7"/>
      <c r="N814" s="7"/>
      <c r="O814" s="7"/>
      <c r="P814" s="7"/>
      <c r="Q814" s="7"/>
      <c r="R814" s="7">
        <f t="shared" si="31"/>
        <v>302.64675309836855</v>
      </c>
      <c r="S814" s="6"/>
      <c r="T814" s="6"/>
      <c r="U814" s="6"/>
      <c r="V814" s="6"/>
      <c r="W814" s="6"/>
      <c r="X814" s="6"/>
      <c r="Y814" s="6"/>
      <c r="Z814" s="6">
        <v>3.3E-3</v>
      </c>
      <c r="AA814">
        <v>0.33</v>
      </c>
      <c r="AB814" s="2">
        <v>99861933</v>
      </c>
      <c r="AC814" s="2">
        <v>145008835</v>
      </c>
      <c r="AD814" s="2">
        <v>622409389</v>
      </c>
    </row>
    <row r="815" spans="1:30" x14ac:dyDescent="0.3">
      <c r="A815" s="1">
        <v>39022</v>
      </c>
      <c r="B815" s="6">
        <v>4.1999999999999997E-3</v>
      </c>
      <c r="C815" s="7"/>
      <c r="D815" s="7"/>
      <c r="E815" s="7"/>
      <c r="F815" s="7"/>
      <c r="G815" s="7"/>
      <c r="H815" s="7"/>
      <c r="I815" s="7"/>
      <c r="J815" s="7">
        <f t="shared" si="30"/>
        <v>32.939708425586296</v>
      </c>
      <c r="K815" s="7"/>
      <c r="L815" s="7"/>
      <c r="M815" s="7"/>
      <c r="N815" s="7"/>
      <c r="O815" s="7"/>
      <c r="P815" s="7"/>
      <c r="Q815" s="7"/>
      <c r="R815" s="7">
        <f t="shared" si="31"/>
        <v>303.58495803297353</v>
      </c>
      <c r="S815" s="6"/>
      <c r="T815" s="6"/>
      <c r="U815" s="6"/>
      <c r="V815" s="6"/>
      <c r="W815" s="6"/>
      <c r="X815" s="6"/>
      <c r="Y815" s="6"/>
      <c r="Z815" s="6">
        <v>3.0999999999999999E-3</v>
      </c>
      <c r="AA815">
        <v>0.31</v>
      </c>
      <c r="AB815" s="2">
        <v>105335008</v>
      </c>
      <c r="AC815" s="2">
        <v>151874576</v>
      </c>
      <c r="AD815" s="2">
        <v>637723544</v>
      </c>
    </row>
    <row r="816" spans="1:30" x14ac:dyDescent="0.3">
      <c r="A816" s="1">
        <v>39052</v>
      </c>
      <c r="B816" s="6">
        <v>1.04E-2</v>
      </c>
      <c r="C816" s="7"/>
      <c r="D816" s="7"/>
      <c r="E816" s="7"/>
      <c r="F816" s="7"/>
      <c r="G816" s="7"/>
      <c r="H816" s="7"/>
      <c r="I816" s="7"/>
      <c r="J816" s="7">
        <f t="shared" si="30"/>
        <v>32.782353130559613</v>
      </c>
      <c r="K816" s="7"/>
      <c r="L816" s="7"/>
      <c r="M816" s="7"/>
      <c r="N816" s="7"/>
      <c r="O816" s="7"/>
      <c r="P816" s="7"/>
      <c r="Q816" s="7"/>
      <c r="R816" s="7">
        <f t="shared" si="31"/>
        <v>305.0421658315318</v>
      </c>
      <c r="S816" s="6"/>
      <c r="T816" s="6"/>
      <c r="U816" s="6"/>
      <c r="V816" s="6"/>
      <c r="W816" s="6"/>
      <c r="X816" s="6"/>
      <c r="Y816" s="6"/>
      <c r="Z816" s="6">
        <v>4.7999999999999996E-3</v>
      </c>
      <c r="AA816">
        <v>0.48</v>
      </c>
      <c r="AB816" s="2">
        <v>121102001</v>
      </c>
      <c r="AC816" s="2">
        <v>174345295</v>
      </c>
      <c r="AD816" s="2">
        <v>661499645</v>
      </c>
    </row>
    <row r="817" spans="1:30" x14ac:dyDescent="0.3">
      <c r="A817" s="1">
        <v>39083</v>
      </c>
      <c r="B817" s="6">
        <v>6.6E-3</v>
      </c>
      <c r="C817" s="7"/>
      <c r="D817" s="7"/>
      <c r="E817" s="7"/>
      <c r="F817" s="7"/>
      <c r="G817" s="7"/>
      <c r="H817" s="7"/>
      <c r="I817" s="7"/>
      <c r="J817" s="7">
        <f t="shared" si="30"/>
        <v>32.6387426628431</v>
      </c>
      <c r="K817" s="7"/>
      <c r="L817" s="7"/>
      <c r="M817" s="7"/>
      <c r="N817" s="7"/>
      <c r="O817" s="7"/>
      <c r="P817" s="7"/>
      <c r="Q817" s="7"/>
      <c r="R817" s="7">
        <f t="shared" si="31"/>
        <v>306.38435136119051</v>
      </c>
      <c r="S817" s="6"/>
      <c r="T817" s="6"/>
      <c r="U817" s="6"/>
      <c r="V817" s="6"/>
      <c r="W817" s="6"/>
      <c r="X817" s="6"/>
      <c r="Y817" s="6"/>
      <c r="Z817" s="6">
        <v>4.4000000000000003E-3</v>
      </c>
      <c r="AA817">
        <v>0.44</v>
      </c>
      <c r="AB817" s="2">
        <v>109695597</v>
      </c>
      <c r="AC817" s="2">
        <v>155629621</v>
      </c>
      <c r="AD817" s="2">
        <v>645751549</v>
      </c>
    </row>
    <row r="818" spans="1:30" x14ac:dyDescent="0.3">
      <c r="A818" s="1">
        <v>39114</v>
      </c>
      <c r="B818" s="6">
        <v>3.3E-3</v>
      </c>
      <c r="C818" s="7"/>
      <c r="D818" s="7"/>
      <c r="E818" s="7"/>
      <c r="F818" s="7"/>
      <c r="G818" s="7"/>
      <c r="H818" s="7"/>
      <c r="I818" s="7"/>
      <c r="J818" s="7">
        <f t="shared" si="30"/>
        <v>32.495761313065614</v>
      </c>
      <c r="K818" s="7"/>
      <c r="L818" s="7"/>
      <c r="M818" s="7"/>
      <c r="N818" s="7"/>
      <c r="O818" s="7"/>
      <c r="P818" s="7"/>
      <c r="Q818" s="7"/>
      <c r="R818" s="7">
        <f t="shared" si="31"/>
        <v>307.73244250717971</v>
      </c>
      <c r="S818" s="6"/>
      <c r="T818" s="6"/>
      <c r="U818" s="6"/>
      <c r="V818" s="6"/>
      <c r="W818" s="6"/>
      <c r="X818" s="6"/>
      <c r="Y818" s="6"/>
      <c r="Z818" s="6">
        <v>4.4000000000000003E-3</v>
      </c>
      <c r="AA818">
        <v>0.44</v>
      </c>
      <c r="AB818" s="2">
        <v>105136740</v>
      </c>
      <c r="AC818" s="2">
        <v>153682285</v>
      </c>
      <c r="AD818" s="2">
        <v>646966126</v>
      </c>
    </row>
    <row r="819" spans="1:30" x14ac:dyDescent="0.3">
      <c r="A819" s="1">
        <v>39142</v>
      </c>
      <c r="B819" s="6">
        <v>1.1000000000000001E-3</v>
      </c>
      <c r="C819" s="7"/>
      <c r="D819" s="7"/>
      <c r="E819" s="7"/>
      <c r="F819" s="7"/>
      <c r="G819" s="7"/>
      <c r="H819" s="7"/>
      <c r="I819" s="7"/>
      <c r="J819" s="7">
        <f t="shared" si="30"/>
        <v>32.375970223239634</v>
      </c>
      <c r="K819" s="7"/>
      <c r="L819" s="7"/>
      <c r="M819" s="7"/>
      <c r="N819" s="7"/>
      <c r="O819" s="7"/>
      <c r="P819" s="7"/>
      <c r="Q819" s="7"/>
      <c r="R819" s="7">
        <f t="shared" si="31"/>
        <v>308.87105254445629</v>
      </c>
      <c r="S819" s="6"/>
      <c r="T819" s="6"/>
      <c r="U819" s="6"/>
      <c r="V819" s="6"/>
      <c r="W819" s="6"/>
      <c r="X819" s="6"/>
      <c r="Y819" s="6"/>
      <c r="Z819" s="6">
        <v>3.7000000000000002E-3</v>
      </c>
      <c r="AA819">
        <v>0.37</v>
      </c>
      <c r="AB819" s="2">
        <v>107235704</v>
      </c>
      <c r="AC819" s="2">
        <v>155576622</v>
      </c>
      <c r="AD819" s="2">
        <v>650733953</v>
      </c>
    </row>
    <row r="820" spans="1:30" x14ac:dyDescent="0.3">
      <c r="A820" s="1">
        <v>39173</v>
      </c>
      <c r="B820" s="6">
        <v>3.3E-3</v>
      </c>
      <c r="C820" s="7"/>
      <c r="D820" s="7"/>
      <c r="E820" s="7"/>
      <c r="F820" s="7"/>
      <c r="G820" s="7"/>
      <c r="H820" s="7"/>
      <c r="I820" s="7"/>
      <c r="J820" s="7">
        <f t="shared" si="30"/>
        <v>32.295232142882426</v>
      </c>
      <c r="K820" s="7"/>
      <c r="L820" s="7"/>
      <c r="M820" s="7"/>
      <c r="N820" s="7"/>
      <c r="O820" s="7"/>
      <c r="P820" s="7"/>
      <c r="Q820" s="7"/>
      <c r="R820" s="7">
        <f t="shared" si="31"/>
        <v>309.64323017581739</v>
      </c>
      <c r="S820" s="6"/>
      <c r="T820" s="6"/>
      <c r="U820" s="6"/>
      <c r="V820" s="6"/>
      <c r="W820" s="6"/>
      <c r="X820" s="6"/>
      <c r="Y820" s="6"/>
      <c r="Z820" s="6">
        <v>2.5000000000000001E-3</v>
      </c>
      <c r="AA820">
        <v>0.25</v>
      </c>
      <c r="AB820" s="2">
        <v>114406238</v>
      </c>
      <c r="AC820" s="2">
        <v>156468363</v>
      </c>
      <c r="AD820" s="2">
        <v>657129977</v>
      </c>
    </row>
    <row r="821" spans="1:30" x14ac:dyDescent="0.3">
      <c r="A821" s="1">
        <v>39203</v>
      </c>
      <c r="B821" s="6">
        <v>3.5999999999999999E-3</v>
      </c>
      <c r="C821" s="7"/>
      <c r="D821" s="7"/>
      <c r="E821" s="7"/>
      <c r="F821" s="7"/>
      <c r="G821" s="7"/>
      <c r="H821" s="7"/>
      <c r="I821" s="7"/>
      <c r="J821" s="7">
        <f t="shared" si="30"/>
        <v>32.205057980536928</v>
      </c>
      <c r="K821" s="7"/>
      <c r="L821" s="7"/>
      <c r="M821" s="7"/>
      <c r="N821" s="7"/>
      <c r="O821" s="7"/>
      <c r="P821" s="7"/>
      <c r="Q821" s="7"/>
      <c r="R821" s="7">
        <f t="shared" si="31"/>
        <v>310.51023122030966</v>
      </c>
      <c r="S821" s="6"/>
      <c r="T821" s="6"/>
      <c r="U821" s="6"/>
      <c r="V821" s="6"/>
      <c r="W821" s="6"/>
      <c r="X821" s="6"/>
      <c r="Y821" s="6"/>
      <c r="Z821" s="6">
        <v>2.8000000000000004E-3</v>
      </c>
      <c r="AA821">
        <v>0.28000000000000003</v>
      </c>
      <c r="AB821" s="2">
        <v>108250652</v>
      </c>
      <c r="AC821" s="2">
        <v>157893243</v>
      </c>
      <c r="AD821" s="2">
        <v>663899803</v>
      </c>
    </row>
    <row r="822" spans="1:30" x14ac:dyDescent="0.3">
      <c r="A822" s="1">
        <v>39234</v>
      </c>
      <c r="B822" s="6">
        <v>5.5000000000000005E-3</v>
      </c>
      <c r="C822" s="7"/>
      <c r="D822" s="7"/>
      <c r="E822" s="7"/>
      <c r="F822" s="7"/>
      <c r="G822" s="7"/>
      <c r="H822" s="7"/>
      <c r="I822" s="7"/>
      <c r="J822" s="7">
        <f t="shared" si="30"/>
        <v>32.115135600854536</v>
      </c>
      <c r="K822" s="7"/>
      <c r="L822" s="7"/>
      <c r="M822" s="7"/>
      <c r="N822" s="7"/>
      <c r="O822" s="7"/>
      <c r="P822" s="7"/>
      <c r="Q822" s="7"/>
      <c r="R822" s="7">
        <f t="shared" si="31"/>
        <v>311.3796598677265</v>
      </c>
      <c r="S822" s="6"/>
      <c r="T822" s="6"/>
      <c r="U822" s="6"/>
      <c r="V822" s="6"/>
      <c r="W822" s="6"/>
      <c r="X822" s="6"/>
      <c r="Y822" s="6"/>
      <c r="Z822" s="6">
        <v>2.8000000000000004E-3</v>
      </c>
      <c r="AA822">
        <v>0.28000000000000003</v>
      </c>
      <c r="AB822" s="2">
        <v>115604131</v>
      </c>
      <c r="AC822" s="2">
        <v>164171409</v>
      </c>
      <c r="AD822" s="2">
        <v>677220438</v>
      </c>
    </row>
    <row r="823" spans="1:30" x14ac:dyDescent="0.3">
      <c r="A823" s="1">
        <v>39264</v>
      </c>
      <c r="B823" s="6">
        <v>2.7000000000000001E-3</v>
      </c>
      <c r="C823" s="7"/>
      <c r="D823" s="7"/>
      <c r="E823" s="7"/>
      <c r="F823" s="7"/>
      <c r="G823" s="7"/>
      <c r="H823" s="7"/>
      <c r="I823" s="7"/>
      <c r="J823" s="7">
        <f t="shared" si="30"/>
        <v>32.038243815696866</v>
      </c>
      <c r="K823" s="7"/>
      <c r="L823" s="7"/>
      <c r="M823" s="7"/>
      <c r="N823" s="7"/>
      <c r="O823" s="7"/>
      <c r="P823" s="7"/>
      <c r="Q823" s="7"/>
      <c r="R823" s="7">
        <f t="shared" si="31"/>
        <v>312.12697105140904</v>
      </c>
      <c r="S823" s="6"/>
      <c r="T823" s="6"/>
      <c r="U823" s="6"/>
      <c r="V823" s="6"/>
      <c r="W823" s="6"/>
      <c r="X823" s="6"/>
      <c r="Y823" s="6"/>
      <c r="Z823" s="6">
        <v>2.3999999999999998E-3</v>
      </c>
      <c r="AA823">
        <v>0.24</v>
      </c>
      <c r="AB823" s="2">
        <v>115812081</v>
      </c>
      <c r="AC823" s="2">
        <v>166890701</v>
      </c>
      <c r="AD823" s="2">
        <v>682624102</v>
      </c>
    </row>
    <row r="824" spans="1:30" x14ac:dyDescent="0.3">
      <c r="A824" s="1">
        <v>39295</v>
      </c>
      <c r="B824" s="6">
        <v>7.000000000000001E-4</v>
      </c>
      <c r="C824" s="7"/>
      <c r="D824" s="7"/>
      <c r="E824" s="7"/>
      <c r="F824" s="7"/>
      <c r="G824" s="7"/>
      <c r="H824" s="7"/>
      <c r="I824" s="7"/>
      <c r="J824" s="7">
        <f t="shared" si="30"/>
        <v>31.888368483822894</v>
      </c>
      <c r="K824" s="7"/>
      <c r="L824" s="7"/>
      <c r="M824" s="7"/>
      <c r="N824" s="7"/>
      <c r="O824" s="7"/>
      <c r="P824" s="7"/>
      <c r="Q824" s="7"/>
      <c r="R824" s="7">
        <f t="shared" si="31"/>
        <v>313.59396781535065</v>
      </c>
      <c r="S824" s="6"/>
      <c r="T824" s="6"/>
      <c r="U824" s="6"/>
      <c r="V824" s="6"/>
      <c r="W824" s="6"/>
      <c r="X824" s="6"/>
      <c r="Y824" s="6"/>
      <c r="Z824" s="6">
        <v>4.6999999999999993E-3</v>
      </c>
      <c r="AA824">
        <v>0.47</v>
      </c>
      <c r="AB824" s="2">
        <v>114488378</v>
      </c>
      <c r="AC824" s="2">
        <v>170027080</v>
      </c>
      <c r="AD824" s="2">
        <v>698087344</v>
      </c>
    </row>
    <row r="825" spans="1:30" x14ac:dyDescent="0.3">
      <c r="A825" s="1">
        <v>39326</v>
      </c>
      <c r="B825" s="6">
        <v>2.3999999999999998E-3</v>
      </c>
      <c r="C825" s="7"/>
      <c r="D825" s="7"/>
      <c r="E825" s="7"/>
      <c r="F825" s="7"/>
      <c r="G825" s="7"/>
      <c r="H825" s="7"/>
      <c r="I825" s="7"/>
      <c r="J825" s="7">
        <f t="shared" si="30"/>
        <v>31.831072553227084</v>
      </c>
      <c r="K825" s="7"/>
      <c r="L825" s="7"/>
      <c r="M825" s="7"/>
      <c r="N825" s="7"/>
      <c r="O825" s="7"/>
      <c r="P825" s="7"/>
      <c r="Q825" s="7"/>
      <c r="R825" s="7">
        <f t="shared" si="31"/>
        <v>314.1584369574183</v>
      </c>
      <c r="S825" s="6"/>
      <c r="T825" s="6"/>
      <c r="U825" s="6"/>
      <c r="V825" s="6"/>
      <c r="W825" s="6"/>
      <c r="X825" s="6"/>
      <c r="Y825" s="6"/>
      <c r="Z825" s="6">
        <v>1.8E-3</v>
      </c>
      <c r="AA825">
        <v>0.18</v>
      </c>
      <c r="AB825" s="2">
        <v>120340059</v>
      </c>
      <c r="AC825" s="2">
        <v>174810353</v>
      </c>
      <c r="AD825" s="2">
        <v>711705989</v>
      </c>
    </row>
    <row r="826" spans="1:30" x14ac:dyDescent="0.3">
      <c r="A826" s="1">
        <v>39356</v>
      </c>
      <c r="B826" s="6">
        <v>8.0000000000000004E-4</v>
      </c>
      <c r="C826" s="7"/>
      <c r="D826" s="7"/>
      <c r="E826" s="7"/>
      <c r="F826" s="7"/>
      <c r="G826" s="7"/>
      <c r="H826" s="7"/>
      <c r="I826" s="7"/>
      <c r="J826" s="7">
        <f t="shared" si="30"/>
        <v>31.735864958352035</v>
      </c>
      <c r="K826" s="7"/>
      <c r="L826" s="7"/>
      <c r="M826" s="7"/>
      <c r="N826" s="7"/>
      <c r="O826" s="7"/>
      <c r="P826" s="7"/>
      <c r="Q826" s="7"/>
      <c r="R826" s="7">
        <f t="shared" si="31"/>
        <v>315.10091226829053</v>
      </c>
      <c r="S826" s="6"/>
      <c r="T826" s="6"/>
      <c r="U826" s="6"/>
      <c r="V826" s="6"/>
      <c r="W826" s="6"/>
      <c r="X826" s="6"/>
      <c r="Y826" s="6"/>
      <c r="Z826" s="6">
        <v>3.0000000000000001E-3</v>
      </c>
      <c r="AA826">
        <v>0.3</v>
      </c>
      <c r="AB826" s="2">
        <v>122966586</v>
      </c>
      <c r="AC826" s="2">
        <v>178095836</v>
      </c>
      <c r="AD826" s="2">
        <v>722310549</v>
      </c>
    </row>
    <row r="827" spans="1:30" x14ac:dyDescent="0.3">
      <c r="A827" s="1">
        <v>39387</v>
      </c>
      <c r="B827" s="6">
        <v>4.6999999999999993E-3</v>
      </c>
      <c r="C827" s="7"/>
      <c r="D827" s="7"/>
      <c r="E827" s="7"/>
      <c r="F827" s="7"/>
      <c r="G827" s="7"/>
      <c r="H827" s="7"/>
      <c r="I827" s="7"/>
      <c r="J827" s="7">
        <f t="shared" si="30"/>
        <v>31.615725202582222</v>
      </c>
      <c r="K827" s="7"/>
      <c r="L827" s="7"/>
      <c r="M827" s="7"/>
      <c r="N827" s="7"/>
      <c r="O827" s="7"/>
      <c r="P827" s="7"/>
      <c r="Q827" s="7"/>
      <c r="R827" s="7">
        <f t="shared" si="31"/>
        <v>316.29829573491003</v>
      </c>
      <c r="S827" s="6"/>
      <c r="T827" s="6"/>
      <c r="U827" s="6"/>
      <c r="V827" s="6"/>
      <c r="W827" s="6"/>
      <c r="X827" s="6"/>
      <c r="Y827" s="6"/>
      <c r="Z827" s="6">
        <v>3.8E-3</v>
      </c>
      <c r="AA827">
        <v>0.38</v>
      </c>
      <c r="AB827" s="2">
        <v>130847477</v>
      </c>
      <c r="AC827" s="2">
        <v>187792507</v>
      </c>
      <c r="AD827" s="2">
        <v>735188526</v>
      </c>
    </row>
    <row r="828" spans="1:30" x14ac:dyDescent="0.3">
      <c r="A828" s="1">
        <v>39417</v>
      </c>
      <c r="B828" s="6">
        <v>8.199999999999999E-3</v>
      </c>
      <c r="C828" s="7"/>
      <c r="D828" s="7"/>
      <c r="E828" s="7"/>
      <c r="F828" s="7"/>
      <c r="G828" s="7"/>
      <c r="H828" s="7"/>
      <c r="I828" s="7"/>
      <c r="J828" s="7">
        <f t="shared" si="30"/>
        <v>31.383487395852914</v>
      </c>
      <c r="K828" s="7"/>
      <c r="L828" s="7"/>
      <c r="M828" s="7"/>
      <c r="N828" s="7"/>
      <c r="O828" s="7"/>
      <c r="P828" s="7"/>
      <c r="Q828" s="7"/>
      <c r="R828" s="7">
        <f t="shared" si="31"/>
        <v>318.63890312334837</v>
      </c>
      <c r="S828" s="6"/>
      <c r="T828" s="6"/>
      <c r="U828" s="6"/>
      <c r="V828" s="6"/>
      <c r="W828" s="6"/>
      <c r="X828" s="6"/>
      <c r="Y828" s="6"/>
      <c r="Z828" s="6">
        <v>7.4000000000000003E-3</v>
      </c>
      <c r="AA828">
        <v>0.74</v>
      </c>
      <c r="AB828" s="2">
        <v>146616867</v>
      </c>
      <c r="AC828" s="2">
        <v>231429799</v>
      </c>
      <c r="AD828" s="2">
        <v>781280049</v>
      </c>
    </row>
    <row r="829" spans="1:30" x14ac:dyDescent="0.3">
      <c r="A829" s="1">
        <v>39448</v>
      </c>
      <c r="B829" s="6">
        <v>5.1999999999999998E-3</v>
      </c>
      <c r="C829" s="7"/>
      <c r="D829" s="7"/>
      <c r="E829" s="7"/>
      <c r="F829" s="7"/>
      <c r="G829" s="7"/>
      <c r="H829" s="7"/>
      <c r="I829" s="7"/>
      <c r="J829" s="7">
        <f t="shared" si="30"/>
        <v>31.214926791180535</v>
      </c>
      <c r="K829" s="7"/>
      <c r="L829" s="7"/>
      <c r="M829" s="7"/>
      <c r="N829" s="7"/>
      <c r="O829" s="7"/>
      <c r="P829" s="7"/>
      <c r="Q829" s="7"/>
      <c r="R829" s="7">
        <f t="shared" si="31"/>
        <v>320.35955320021446</v>
      </c>
      <c r="S829" s="6"/>
      <c r="T829" s="6"/>
      <c r="U829" s="6"/>
      <c r="V829" s="6"/>
      <c r="W829" s="6"/>
      <c r="X829" s="6"/>
      <c r="Y829" s="6"/>
      <c r="Z829" s="6">
        <v>5.4000000000000003E-3</v>
      </c>
      <c r="AA829">
        <v>0.54</v>
      </c>
      <c r="AB829" s="2">
        <v>130588119</v>
      </c>
      <c r="AC829" s="2">
        <v>190279086</v>
      </c>
      <c r="AD829" s="2">
        <v>756004378</v>
      </c>
    </row>
    <row r="830" spans="1:30" x14ac:dyDescent="0.3">
      <c r="A830" s="1">
        <v>39479</v>
      </c>
      <c r="B830" s="6">
        <v>1.9E-3</v>
      </c>
      <c r="C830" s="7"/>
      <c r="D830" s="7"/>
      <c r="E830" s="7"/>
      <c r="F830" s="7"/>
      <c r="G830" s="7"/>
      <c r="H830" s="7"/>
      <c r="I830" s="7"/>
      <c r="J830" s="7">
        <f t="shared" si="30"/>
        <v>31.062719465798125</v>
      </c>
      <c r="K830" s="7"/>
      <c r="L830" s="7"/>
      <c r="M830" s="7"/>
      <c r="N830" s="7"/>
      <c r="O830" s="7"/>
      <c r="P830" s="7"/>
      <c r="Q830" s="7"/>
      <c r="R830" s="7">
        <f t="shared" si="31"/>
        <v>321.92931501089549</v>
      </c>
      <c r="S830" s="6"/>
      <c r="T830" s="6"/>
      <c r="U830" s="6"/>
      <c r="V830" s="6"/>
      <c r="W830" s="6"/>
      <c r="X830" s="6"/>
      <c r="Y830" s="6"/>
      <c r="Z830" s="6">
        <v>4.8999999999999998E-3</v>
      </c>
      <c r="AA830">
        <v>0.49</v>
      </c>
      <c r="AB830" s="2">
        <v>126329185</v>
      </c>
      <c r="AC830" s="2">
        <v>184056916</v>
      </c>
      <c r="AD830" s="2">
        <v>758407731</v>
      </c>
    </row>
    <row r="831" spans="1:30" x14ac:dyDescent="0.3">
      <c r="A831" s="1">
        <v>39508</v>
      </c>
      <c r="B831" s="6">
        <v>3.0999999999999999E-3</v>
      </c>
      <c r="C831" s="7"/>
      <c r="D831" s="7"/>
      <c r="E831" s="7"/>
      <c r="F831" s="7"/>
      <c r="G831" s="7"/>
      <c r="H831" s="7"/>
      <c r="I831" s="7"/>
      <c r="J831" s="7">
        <f t="shared" si="30"/>
        <v>30.91433067854113</v>
      </c>
      <c r="K831" s="7"/>
      <c r="L831" s="7"/>
      <c r="M831" s="7"/>
      <c r="N831" s="7"/>
      <c r="O831" s="7"/>
      <c r="P831" s="7"/>
      <c r="Q831" s="7"/>
      <c r="R831" s="7">
        <f t="shared" si="31"/>
        <v>323.47457572294775</v>
      </c>
      <c r="S831" s="6"/>
      <c r="T831" s="6"/>
      <c r="U831" s="6"/>
      <c r="V831" s="6"/>
      <c r="W831" s="6"/>
      <c r="X831" s="6"/>
      <c r="Y831" s="6"/>
      <c r="Z831" s="6">
        <v>4.7999999999999996E-3</v>
      </c>
      <c r="AA831">
        <v>0.48</v>
      </c>
      <c r="AB831" s="2">
        <v>128876813</v>
      </c>
      <c r="AC831" s="2">
        <v>183845861</v>
      </c>
      <c r="AD831" s="2">
        <v>778446487</v>
      </c>
    </row>
    <row r="832" spans="1:30" x14ac:dyDescent="0.3">
      <c r="A832" s="1">
        <v>39539</v>
      </c>
      <c r="B832" s="6">
        <v>5.4000000000000003E-3</v>
      </c>
      <c r="C832" s="7"/>
      <c r="D832" s="7"/>
      <c r="E832" s="7"/>
      <c r="F832" s="7"/>
      <c r="G832" s="7"/>
      <c r="H832" s="7"/>
      <c r="I832" s="7"/>
      <c r="J832" s="7">
        <f t="shared" si="30"/>
        <v>30.74523190307422</v>
      </c>
      <c r="K832" s="7"/>
      <c r="L832" s="7"/>
      <c r="M832" s="7"/>
      <c r="N832" s="7"/>
      <c r="O832" s="7"/>
      <c r="P832" s="7"/>
      <c r="Q832" s="7"/>
      <c r="R832" s="7">
        <f t="shared" si="31"/>
        <v>325.25368588942399</v>
      </c>
      <c r="S832" s="6"/>
      <c r="T832" s="6"/>
      <c r="U832" s="6"/>
      <c r="V832" s="6"/>
      <c r="W832" s="6"/>
      <c r="X832" s="6"/>
      <c r="Y832" s="6"/>
      <c r="Z832" s="6">
        <v>5.5000000000000005E-3</v>
      </c>
      <c r="AA832">
        <v>0.55000000000000004</v>
      </c>
      <c r="AB832" s="2">
        <v>124683915</v>
      </c>
      <c r="AC832" s="2">
        <v>186799466</v>
      </c>
      <c r="AD832" s="2">
        <v>812326582</v>
      </c>
    </row>
    <row r="833" spans="1:30" x14ac:dyDescent="0.3">
      <c r="A833" s="1">
        <v>39569</v>
      </c>
      <c r="B833" s="6">
        <v>1.23E-2</v>
      </c>
      <c r="C833" s="7"/>
      <c r="D833" s="7"/>
      <c r="E833" s="7"/>
      <c r="F833" s="7"/>
      <c r="G833" s="7"/>
      <c r="H833" s="7"/>
      <c r="I833" s="7"/>
      <c r="J833" s="7">
        <f t="shared" si="30"/>
        <v>30.504248341178904</v>
      </c>
      <c r="K833" s="7"/>
      <c r="L833" s="7"/>
      <c r="M833" s="7"/>
      <c r="N833" s="7"/>
      <c r="O833" s="7"/>
      <c r="P833" s="7"/>
      <c r="Q833" s="7"/>
      <c r="R833" s="7">
        <f t="shared" si="31"/>
        <v>327.82319000795047</v>
      </c>
      <c r="S833" s="6"/>
      <c r="T833" s="6"/>
      <c r="U833" s="6"/>
      <c r="V833" s="6"/>
      <c r="W833" s="6"/>
      <c r="X833" s="6"/>
      <c r="Y833" s="6"/>
      <c r="Z833" s="6">
        <v>7.9000000000000008E-3</v>
      </c>
      <c r="AA833">
        <v>0.79</v>
      </c>
      <c r="AB833" s="2">
        <v>133158742</v>
      </c>
      <c r="AC833" s="2">
        <v>183251480</v>
      </c>
      <c r="AD833" s="2">
        <v>840670357</v>
      </c>
    </row>
    <row r="834" spans="1:30" x14ac:dyDescent="0.3">
      <c r="A834" s="1">
        <v>39600</v>
      </c>
      <c r="B834" s="6">
        <v>9.5999999999999992E-3</v>
      </c>
      <c r="C834" s="7"/>
      <c r="D834" s="7"/>
      <c r="E834" s="7"/>
      <c r="F834" s="7"/>
      <c r="G834" s="7"/>
      <c r="H834" s="7"/>
      <c r="I834" s="7"/>
      <c r="J834" s="7">
        <f t="shared" si="30"/>
        <v>30.280175045839687</v>
      </c>
      <c r="K834" s="7"/>
      <c r="L834" s="7"/>
      <c r="M834" s="7"/>
      <c r="N834" s="7"/>
      <c r="O834" s="7"/>
      <c r="P834" s="7"/>
      <c r="Q834" s="7"/>
      <c r="R834" s="7">
        <f t="shared" si="31"/>
        <v>330.24908161400936</v>
      </c>
      <c r="S834" s="6"/>
      <c r="T834" s="6"/>
      <c r="U834" s="6"/>
      <c r="V834" s="6"/>
      <c r="W834" s="6"/>
      <c r="X834" s="6"/>
      <c r="Y834" s="6"/>
      <c r="Z834" s="6">
        <v>7.4000000000000003E-3</v>
      </c>
      <c r="AA834">
        <v>0.74</v>
      </c>
      <c r="AB834" s="2">
        <v>132793112</v>
      </c>
      <c r="AC834" s="2">
        <v>186219640</v>
      </c>
      <c r="AD834" s="2">
        <v>864451130</v>
      </c>
    </row>
    <row r="835" spans="1:30" x14ac:dyDescent="0.3">
      <c r="A835" s="1">
        <v>39630</v>
      </c>
      <c r="B835" s="6">
        <v>4.5000000000000005E-3</v>
      </c>
      <c r="C835" s="7"/>
      <c r="D835" s="7"/>
      <c r="E835" s="7"/>
      <c r="F835" s="7"/>
      <c r="G835" s="7"/>
      <c r="H835" s="7"/>
      <c r="I835" s="7"/>
      <c r="J835" s="7">
        <f t="shared" si="30"/>
        <v>30.120536203958704</v>
      </c>
      <c r="K835" s="7"/>
      <c r="L835" s="7"/>
      <c r="M835" s="7"/>
      <c r="N835" s="7"/>
      <c r="O835" s="7"/>
      <c r="P835" s="7"/>
      <c r="Q835" s="7"/>
      <c r="R835" s="7">
        <f t="shared" si="31"/>
        <v>331.99940174656365</v>
      </c>
      <c r="S835" s="6"/>
      <c r="T835" s="6"/>
      <c r="U835" s="6"/>
      <c r="V835" s="6"/>
      <c r="W835" s="6"/>
      <c r="X835" s="6"/>
      <c r="Y835" s="6"/>
      <c r="Z835" s="6">
        <v>5.3E-3</v>
      </c>
      <c r="AA835">
        <v>0.53</v>
      </c>
      <c r="AB835" s="2">
        <v>129092191</v>
      </c>
      <c r="AC835" s="2">
        <v>185866821</v>
      </c>
      <c r="AD835" s="2">
        <v>905716750</v>
      </c>
    </row>
    <row r="836" spans="1:30" x14ac:dyDescent="0.3">
      <c r="A836" s="1">
        <v>39661</v>
      </c>
      <c r="B836" s="6">
        <v>3.8E-3</v>
      </c>
      <c r="C836" s="7"/>
      <c r="D836" s="7"/>
      <c r="E836" s="7"/>
      <c r="F836" s="7"/>
      <c r="G836" s="7"/>
      <c r="H836" s="7"/>
      <c r="I836" s="7"/>
      <c r="J836" s="7">
        <f t="shared" si="30"/>
        <v>30.036434188231656</v>
      </c>
      <c r="K836" s="7"/>
      <c r="L836" s="7"/>
      <c r="M836" s="7"/>
      <c r="N836" s="7"/>
      <c r="O836" s="7"/>
      <c r="P836" s="7"/>
      <c r="Q836" s="7"/>
      <c r="R836" s="7">
        <f t="shared" si="31"/>
        <v>332.92900007145397</v>
      </c>
      <c r="S836" s="6"/>
      <c r="T836" s="6"/>
      <c r="U836" s="6"/>
      <c r="V836" s="6"/>
      <c r="W836" s="6"/>
      <c r="X836" s="6"/>
      <c r="Y836" s="6"/>
      <c r="Z836" s="6">
        <v>2.8000000000000004E-3</v>
      </c>
      <c r="AA836">
        <v>0.28000000000000003</v>
      </c>
      <c r="AB836" s="2">
        <v>132071158</v>
      </c>
      <c r="AC836" s="2">
        <v>186652793</v>
      </c>
      <c r="AD836" s="2">
        <v>949813624</v>
      </c>
    </row>
    <row r="837" spans="1:30" x14ac:dyDescent="0.3">
      <c r="A837" s="1">
        <v>39692</v>
      </c>
      <c r="B837" s="6">
        <v>3.8E-3</v>
      </c>
      <c r="C837" s="7"/>
      <c r="D837" s="7"/>
      <c r="E837" s="7"/>
      <c r="F837" s="7"/>
      <c r="G837" s="7"/>
      <c r="H837" s="7"/>
      <c r="I837" s="7"/>
      <c r="J837" s="7">
        <f t="shared" si="30"/>
        <v>29.958541979086039</v>
      </c>
      <c r="K837" s="7"/>
      <c r="L837" s="7"/>
      <c r="M837" s="7"/>
      <c r="N837" s="7"/>
      <c r="O837" s="7"/>
      <c r="P837" s="7"/>
      <c r="Q837" s="7"/>
      <c r="R837" s="7">
        <f t="shared" si="31"/>
        <v>333.7946154716397</v>
      </c>
      <c r="S837" s="6"/>
      <c r="T837" s="6"/>
      <c r="U837" s="6"/>
      <c r="V837" s="6"/>
      <c r="W837" s="6"/>
      <c r="X837" s="6"/>
      <c r="Y837" s="6"/>
      <c r="Z837" s="6">
        <v>2.5999999999999999E-3</v>
      </c>
      <c r="AA837">
        <v>0.26</v>
      </c>
      <c r="AB837" s="2">
        <v>136936175</v>
      </c>
      <c r="AC837" s="2">
        <v>194785375</v>
      </c>
      <c r="AD837" s="2">
        <v>988582930</v>
      </c>
    </row>
    <row r="838" spans="1:30" x14ac:dyDescent="0.3">
      <c r="A838" s="1">
        <v>39722</v>
      </c>
      <c r="B838" s="6">
        <v>5.0000000000000001E-3</v>
      </c>
      <c r="C838" s="7"/>
      <c r="D838" s="7"/>
      <c r="E838" s="7"/>
      <c r="F838" s="7"/>
      <c r="G838" s="7"/>
      <c r="H838" s="7"/>
      <c r="I838" s="7"/>
      <c r="J838" s="7">
        <f t="shared" si="30"/>
        <v>29.824332482912933</v>
      </c>
      <c r="K838" s="7"/>
      <c r="L838" s="7"/>
      <c r="M838" s="7"/>
      <c r="N838" s="7"/>
      <c r="O838" s="7"/>
      <c r="P838" s="7"/>
      <c r="Q838" s="7"/>
      <c r="R838" s="7">
        <f t="shared" si="31"/>
        <v>335.29669124126207</v>
      </c>
      <c r="S838" s="6"/>
      <c r="T838" s="6"/>
      <c r="U838" s="6"/>
      <c r="V838" s="6"/>
      <c r="W838" s="6"/>
      <c r="X838" s="6"/>
      <c r="Y838" s="6"/>
      <c r="Z838" s="6">
        <v>4.5000000000000005E-3</v>
      </c>
      <c r="AA838">
        <v>0.45</v>
      </c>
      <c r="AB838" s="2">
        <v>132774206</v>
      </c>
      <c r="AC838" s="2">
        <v>189663409</v>
      </c>
      <c r="AD838" s="2">
        <v>1013415208</v>
      </c>
    </row>
    <row r="839" spans="1:30" x14ac:dyDescent="0.3">
      <c r="A839" s="1">
        <v>39753</v>
      </c>
      <c r="B839" s="6">
        <v>3.9000000000000003E-3</v>
      </c>
      <c r="C839" s="7"/>
      <c r="D839" s="7"/>
      <c r="E839" s="7"/>
      <c r="F839" s="7"/>
      <c r="G839" s="7"/>
      <c r="H839" s="7"/>
      <c r="I839" s="7"/>
      <c r="J839" s="7">
        <f t="shared" si="30"/>
        <v>29.717350022830743</v>
      </c>
      <c r="K839" s="7"/>
      <c r="L839" s="7"/>
      <c r="M839" s="7"/>
      <c r="N839" s="7"/>
      <c r="O839" s="7"/>
      <c r="P839" s="7"/>
      <c r="Q839" s="7"/>
      <c r="R839" s="7">
        <f t="shared" si="31"/>
        <v>336.5037593297306</v>
      </c>
      <c r="S839" s="6"/>
      <c r="T839" s="6"/>
      <c r="U839" s="6"/>
      <c r="V839" s="6"/>
      <c r="W839" s="6"/>
      <c r="X839" s="6"/>
      <c r="Y839" s="6"/>
      <c r="Z839" s="6">
        <v>3.5999999999999999E-3</v>
      </c>
      <c r="AA839">
        <v>0.36</v>
      </c>
      <c r="AB839" s="2">
        <v>132318760</v>
      </c>
      <c r="AC839" s="2">
        <v>199544449</v>
      </c>
      <c r="AD839" s="2">
        <v>1029770107</v>
      </c>
    </row>
    <row r="840" spans="1:30" x14ac:dyDescent="0.3">
      <c r="A840" s="1">
        <v>39783</v>
      </c>
      <c r="B840" s="6">
        <v>1.6000000000000001E-3</v>
      </c>
      <c r="C840" s="7"/>
      <c r="D840" s="7"/>
      <c r="E840" s="7"/>
      <c r="F840" s="7"/>
      <c r="G840" s="7"/>
      <c r="H840" s="7"/>
      <c r="I840" s="7"/>
      <c r="J840" s="7">
        <f t="shared" si="30"/>
        <v>29.63437377625722</v>
      </c>
      <c r="K840" s="7"/>
      <c r="L840" s="7"/>
      <c r="M840" s="7"/>
      <c r="N840" s="7"/>
      <c r="O840" s="7"/>
      <c r="P840" s="7"/>
      <c r="Q840" s="7"/>
      <c r="R840" s="7">
        <f t="shared" si="31"/>
        <v>337.44596985585383</v>
      </c>
      <c r="S840" s="6"/>
      <c r="T840" s="6"/>
      <c r="U840" s="6"/>
      <c r="V840" s="6"/>
      <c r="W840" s="6"/>
      <c r="X840" s="6"/>
      <c r="Y840" s="6"/>
      <c r="Z840" s="6">
        <v>2.8000000000000004E-3</v>
      </c>
      <c r="AA840">
        <v>0.28000000000000003</v>
      </c>
      <c r="AB840" s="2">
        <v>147549705</v>
      </c>
      <c r="AC840" s="2">
        <v>223439938</v>
      </c>
      <c r="AD840" s="2">
        <v>1072986066</v>
      </c>
    </row>
    <row r="841" spans="1:30" x14ac:dyDescent="0.3">
      <c r="A841" s="1">
        <v>39814</v>
      </c>
      <c r="B841" s="6">
        <v>4.5999999999999999E-3</v>
      </c>
      <c r="C841" s="7"/>
      <c r="D841" s="7"/>
      <c r="E841" s="7"/>
      <c r="F841" s="7"/>
      <c r="G841" s="7"/>
      <c r="H841" s="7"/>
      <c r="I841" s="7"/>
      <c r="J841" s="7">
        <f t="shared" si="30"/>
        <v>29.49280829643434</v>
      </c>
      <c r="K841" s="7"/>
      <c r="L841" s="7"/>
      <c r="M841" s="7"/>
      <c r="N841" s="7"/>
      <c r="O841" s="7"/>
      <c r="P841" s="7"/>
      <c r="Q841" s="7"/>
      <c r="R841" s="7">
        <f t="shared" si="31"/>
        <v>339.06571051116191</v>
      </c>
      <c r="S841" s="6"/>
      <c r="T841" s="6"/>
      <c r="U841" s="6"/>
      <c r="V841" s="6"/>
      <c r="W841" s="6"/>
      <c r="X841" s="6"/>
      <c r="Y841" s="6"/>
      <c r="Z841" s="6">
        <v>4.7999999999999996E-3</v>
      </c>
      <c r="AA841">
        <v>0.48</v>
      </c>
      <c r="AB841" s="2">
        <v>137537875</v>
      </c>
      <c r="AC841" s="2">
        <v>196088428</v>
      </c>
      <c r="AD841" s="2">
        <v>1054280418</v>
      </c>
    </row>
    <row r="842" spans="1:30" x14ac:dyDescent="0.3">
      <c r="A842" s="1">
        <v>39845</v>
      </c>
      <c r="B842" s="6">
        <v>2.7000000000000001E-3</v>
      </c>
      <c r="C842" s="7"/>
      <c r="D842" s="7"/>
      <c r="E842" s="7"/>
      <c r="F842" s="7"/>
      <c r="G842" s="7"/>
      <c r="H842" s="7"/>
      <c r="I842" s="7"/>
      <c r="J842" s="7">
        <f t="shared" si="30"/>
        <v>29.331485128229076</v>
      </c>
      <c r="K842" s="7"/>
      <c r="L842" s="7"/>
      <c r="M842" s="7"/>
      <c r="N842" s="7"/>
      <c r="O842" s="7"/>
      <c r="P842" s="7"/>
      <c r="Q842" s="7"/>
      <c r="R842" s="7">
        <f t="shared" si="31"/>
        <v>340.93057191897333</v>
      </c>
      <c r="S842" s="6"/>
      <c r="T842" s="6"/>
      <c r="U842" s="6"/>
      <c r="V842" s="6"/>
      <c r="W842" s="6"/>
      <c r="X842" s="6"/>
      <c r="Y842" s="6"/>
      <c r="Z842" s="6">
        <v>5.5000000000000005E-3</v>
      </c>
      <c r="AA842">
        <v>0.55000000000000004</v>
      </c>
      <c r="AB842" s="2">
        <v>136267906</v>
      </c>
      <c r="AC842" s="2">
        <v>194352675</v>
      </c>
      <c r="AD842" s="2">
        <v>1060217922</v>
      </c>
    </row>
    <row r="843" spans="1:30" x14ac:dyDescent="0.3">
      <c r="A843" s="1">
        <v>39873</v>
      </c>
      <c r="B843" s="6">
        <v>4.0000000000000001E-3</v>
      </c>
      <c r="C843" s="7"/>
      <c r="D843" s="7"/>
      <c r="E843" s="7"/>
      <c r="F843" s="7"/>
      <c r="G843" s="7"/>
      <c r="H843" s="7"/>
      <c r="I843" s="7"/>
      <c r="J843" s="7">
        <f t="shared" si="30"/>
        <v>29.272939249729621</v>
      </c>
      <c r="K843" s="7"/>
      <c r="L843" s="7"/>
      <c r="M843" s="7"/>
      <c r="N843" s="7"/>
      <c r="O843" s="7"/>
      <c r="P843" s="7"/>
      <c r="Q843" s="7"/>
      <c r="R843" s="7">
        <f t="shared" si="31"/>
        <v>341.61243306281125</v>
      </c>
      <c r="S843" s="6"/>
      <c r="T843" s="6"/>
      <c r="U843" s="6"/>
      <c r="V843" s="6"/>
      <c r="W843" s="6"/>
      <c r="X843" s="6"/>
      <c r="Y843" s="6"/>
      <c r="Z843" s="6">
        <v>2E-3</v>
      </c>
      <c r="AA843">
        <v>0.2</v>
      </c>
      <c r="AB843" s="2">
        <v>135056365</v>
      </c>
      <c r="AC843" s="2">
        <v>192267830</v>
      </c>
      <c r="AD843" s="2">
        <v>1058016601</v>
      </c>
    </row>
    <row r="844" spans="1:30" x14ac:dyDescent="0.3">
      <c r="A844" s="1">
        <v>39904</v>
      </c>
      <c r="B844" s="6">
        <v>3.0999999999999999E-3</v>
      </c>
      <c r="C844" s="7"/>
      <c r="D844" s="7"/>
      <c r="E844" s="7"/>
      <c r="F844" s="7"/>
      <c r="G844" s="7"/>
      <c r="H844" s="7"/>
      <c r="I844" s="7"/>
      <c r="J844" s="7">
        <f t="shared" si="30"/>
        <v>29.133100367963397</v>
      </c>
      <c r="K844" s="7"/>
      <c r="L844" s="7"/>
      <c r="M844" s="7"/>
      <c r="N844" s="7"/>
      <c r="O844" s="7"/>
      <c r="P844" s="7"/>
      <c r="Q844" s="7"/>
      <c r="R844" s="7">
        <f t="shared" si="31"/>
        <v>343.25217274151271</v>
      </c>
      <c r="S844" s="6"/>
      <c r="T844" s="6"/>
      <c r="U844" s="6"/>
      <c r="V844" s="6"/>
      <c r="W844" s="6"/>
      <c r="X844" s="6"/>
      <c r="Y844" s="6"/>
      <c r="Z844" s="6">
        <v>4.7999999999999996E-3</v>
      </c>
      <c r="AA844">
        <v>0.48</v>
      </c>
      <c r="AB844" s="2">
        <v>144762552</v>
      </c>
      <c r="AC844" s="2">
        <v>194452270</v>
      </c>
      <c r="AD844" s="2">
        <v>1062112823</v>
      </c>
    </row>
    <row r="845" spans="1:30" x14ac:dyDescent="0.3">
      <c r="A845" s="1">
        <v>39934</v>
      </c>
      <c r="B845" s="6">
        <v>3.3E-3</v>
      </c>
      <c r="C845" s="7"/>
      <c r="D845" s="7"/>
      <c r="E845" s="7"/>
      <c r="F845" s="7"/>
      <c r="G845" s="7"/>
      <c r="H845" s="7"/>
      <c r="I845" s="7"/>
      <c r="J845" s="7">
        <f t="shared" si="30"/>
        <v>28.996815335884744</v>
      </c>
      <c r="K845" s="7"/>
      <c r="L845" s="7"/>
      <c r="M845" s="7"/>
      <c r="N845" s="7"/>
      <c r="O845" s="7"/>
      <c r="P845" s="7"/>
      <c r="Q845" s="7"/>
      <c r="R845" s="7">
        <f t="shared" si="31"/>
        <v>344.86545795339777</v>
      </c>
      <c r="S845" s="6"/>
      <c r="T845" s="6"/>
      <c r="U845" s="6"/>
      <c r="V845" s="6"/>
      <c r="W845" s="6"/>
      <c r="X845" s="6"/>
      <c r="Y845" s="6"/>
      <c r="Z845" s="6">
        <v>4.6999999999999993E-3</v>
      </c>
      <c r="AA845">
        <v>0.47</v>
      </c>
      <c r="AB845" s="2">
        <v>133322920</v>
      </c>
      <c r="AC845" s="2">
        <v>195756457</v>
      </c>
      <c r="AD845" s="2">
        <v>1074877025</v>
      </c>
    </row>
    <row r="846" spans="1:30" x14ac:dyDescent="0.3">
      <c r="A846" s="1">
        <v>39965</v>
      </c>
      <c r="B846" s="6">
        <v>1.2999999999999999E-3</v>
      </c>
      <c r="C846" s="7"/>
      <c r="D846" s="7"/>
      <c r="E846" s="7"/>
      <c r="F846" s="7"/>
      <c r="G846" s="7"/>
      <c r="H846" s="7"/>
      <c r="I846" s="7"/>
      <c r="J846" s="7">
        <f t="shared" si="30"/>
        <v>28.892801251379776</v>
      </c>
      <c r="K846" s="7"/>
      <c r="L846" s="7"/>
      <c r="M846" s="7"/>
      <c r="N846" s="7"/>
      <c r="O846" s="7"/>
      <c r="P846" s="7"/>
      <c r="Q846" s="7"/>
      <c r="R846" s="7">
        <f t="shared" si="31"/>
        <v>346.10697360203</v>
      </c>
      <c r="S846" s="6"/>
      <c r="T846" s="6"/>
      <c r="U846" s="6"/>
      <c r="V846" s="6"/>
      <c r="W846" s="6"/>
      <c r="X846" s="6"/>
      <c r="Y846" s="6"/>
      <c r="Z846" s="6">
        <v>3.5999999999999999E-3</v>
      </c>
      <c r="AA846">
        <v>0.36</v>
      </c>
      <c r="AB846" s="2">
        <v>139185835</v>
      </c>
      <c r="AC846" s="2">
        <v>202225477</v>
      </c>
      <c r="AD846" s="2">
        <v>1095141404</v>
      </c>
    </row>
    <row r="847" spans="1:30" x14ac:dyDescent="0.3">
      <c r="A847" s="1">
        <v>39995</v>
      </c>
      <c r="B847" s="6">
        <v>3.3E-3</v>
      </c>
      <c r="C847" s="7"/>
      <c r="D847" s="7"/>
      <c r="E847" s="7"/>
      <c r="F847" s="7"/>
      <c r="G847" s="7"/>
      <c r="H847" s="7"/>
      <c r="I847" s="7"/>
      <c r="J847" s="7">
        <f t="shared" si="30"/>
        <v>28.823624552453889</v>
      </c>
      <c r="K847" s="7"/>
      <c r="L847" s="7"/>
      <c r="M847" s="7"/>
      <c r="N847" s="7"/>
      <c r="O847" s="7"/>
      <c r="P847" s="7"/>
      <c r="Q847" s="7"/>
      <c r="R847" s="7">
        <f t="shared" si="31"/>
        <v>346.93763033867486</v>
      </c>
      <c r="S847" s="6"/>
      <c r="T847" s="6"/>
      <c r="U847" s="6"/>
      <c r="V847" s="6"/>
      <c r="W847" s="6"/>
      <c r="X847" s="6"/>
      <c r="Y847" s="6"/>
      <c r="Z847" s="6">
        <v>2.3999999999999998E-3</v>
      </c>
      <c r="AA847">
        <v>0.24</v>
      </c>
      <c r="AB847" s="2">
        <v>135545843</v>
      </c>
      <c r="AC847" s="2">
        <v>198240019</v>
      </c>
      <c r="AD847" s="2">
        <v>1098611974</v>
      </c>
    </row>
    <row r="848" spans="1:30" x14ac:dyDescent="0.3">
      <c r="A848" s="1">
        <v>40026</v>
      </c>
      <c r="B848" s="6">
        <v>4.7999999999999996E-3</v>
      </c>
      <c r="C848" s="7"/>
      <c r="D848" s="7"/>
      <c r="E848" s="7"/>
      <c r="F848" s="7"/>
      <c r="G848" s="7"/>
      <c r="H848" s="7"/>
      <c r="I848" s="7"/>
      <c r="J848" s="7">
        <f t="shared" si="30"/>
        <v>28.780453871646415</v>
      </c>
      <c r="K848" s="7"/>
      <c r="L848" s="7"/>
      <c r="M848" s="7"/>
      <c r="N848" s="7"/>
      <c r="O848" s="7"/>
      <c r="P848" s="7"/>
      <c r="Q848" s="7"/>
      <c r="R848" s="7">
        <f t="shared" si="31"/>
        <v>347.45803678418292</v>
      </c>
      <c r="S848" s="6"/>
      <c r="T848" s="6"/>
      <c r="U848" s="6"/>
      <c r="V848" s="6"/>
      <c r="W848" s="6"/>
      <c r="X848" s="6"/>
      <c r="Y848" s="6"/>
      <c r="Z848" s="6">
        <v>1.5E-3</v>
      </c>
      <c r="AA848">
        <v>0.15</v>
      </c>
      <c r="AB848" s="2">
        <v>137018961</v>
      </c>
      <c r="AC848" s="2">
        <v>202573931</v>
      </c>
      <c r="AD848" s="2">
        <v>1104712956</v>
      </c>
    </row>
    <row r="849" spans="1:30" x14ac:dyDescent="0.3">
      <c r="A849" s="1">
        <v>40057</v>
      </c>
      <c r="B849" s="6">
        <v>1.6000000000000001E-3</v>
      </c>
      <c r="C849" s="7"/>
      <c r="D849" s="7"/>
      <c r="E849" s="7"/>
      <c r="F849" s="7"/>
      <c r="G849" s="7"/>
      <c r="H849" s="7"/>
      <c r="I849" s="7"/>
      <c r="J849" s="7">
        <f t="shared" si="30"/>
        <v>28.711546160860355</v>
      </c>
      <c r="K849" s="7"/>
      <c r="L849" s="7"/>
      <c r="M849" s="7"/>
      <c r="N849" s="7"/>
      <c r="O849" s="7"/>
      <c r="P849" s="7"/>
      <c r="Q849" s="7"/>
      <c r="R849" s="7">
        <f t="shared" si="31"/>
        <v>348.29193607246492</v>
      </c>
      <c r="S849" s="6"/>
      <c r="T849" s="6"/>
      <c r="U849" s="6"/>
      <c r="V849" s="6"/>
      <c r="W849" s="6"/>
      <c r="X849" s="6"/>
      <c r="Y849" s="6"/>
      <c r="Z849" s="6">
        <v>2.3999999999999998E-3</v>
      </c>
      <c r="AA849">
        <v>0.24</v>
      </c>
      <c r="AB849" s="2">
        <v>145698459</v>
      </c>
      <c r="AC849" s="2">
        <v>208270145</v>
      </c>
      <c r="AD849" s="2">
        <v>1119857997</v>
      </c>
    </row>
    <row r="850" spans="1:30" x14ac:dyDescent="0.3">
      <c r="A850" s="1">
        <v>40087</v>
      </c>
      <c r="B850" s="6">
        <v>2.5000000000000001E-3</v>
      </c>
      <c r="C850" s="7"/>
      <c r="D850" s="7"/>
      <c r="E850" s="7"/>
      <c r="F850" s="7"/>
      <c r="G850" s="7"/>
      <c r="H850" s="7"/>
      <c r="I850" s="7"/>
      <c r="J850" s="7">
        <f t="shared" si="30"/>
        <v>28.631378301615833</v>
      </c>
      <c r="K850" s="7"/>
      <c r="L850" s="7"/>
      <c r="M850" s="7"/>
      <c r="N850" s="7"/>
      <c r="O850" s="7"/>
      <c r="P850" s="7"/>
      <c r="Q850" s="7"/>
      <c r="R850" s="7">
        <f t="shared" si="31"/>
        <v>349.26715349346779</v>
      </c>
      <c r="S850" s="6"/>
      <c r="T850" s="6"/>
      <c r="U850" s="6"/>
      <c r="V850" s="6"/>
      <c r="W850" s="6"/>
      <c r="X850" s="6"/>
      <c r="Y850" s="6"/>
      <c r="Z850" s="6">
        <v>2.8000000000000004E-3</v>
      </c>
      <c r="AA850">
        <v>0.28000000000000003</v>
      </c>
      <c r="AB850" s="2">
        <v>147453941</v>
      </c>
      <c r="AC850" s="2">
        <v>209048065</v>
      </c>
      <c r="AD850" s="2">
        <v>1116305791</v>
      </c>
    </row>
    <row r="851" spans="1:30" x14ac:dyDescent="0.3">
      <c r="A851" s="1">
        <v>40118</v>
      </c>
      <c r="B851" s="6">
        <v>2.8999999999999998E-3</v>
      </c>
      <c r="C851" s="7"/>
      <c r="D851" s="7"/>
      <c r="E851" s="7"/>
      <c r="F851" s="7"/>
      <c r="G851" s="7"/>
      <c r="H851" s="7"/>
      <c r="I851" s="7"/>
      <c r="J851" s="7">
        <f t="shared" si="30"/>
        <v>28.514468978802739</v>
      </c>
      <c r="K851" s="7"/>
      <c r="L851" s="7"/>
      <c r="M851" s="7"/>
      <c r="N851" s="7"/>
      <c r="O851" s="7"/>
      <c r="P851" s="7"/>
      <c r="Q851" s="7"/>
      <c r="R851" s="7">
        <f t="shared" si="31"/>
        <v>350.69914882279102</v>
      </c>
      <c r="S851" s="6"/>
      <c r="T851" s="6"/>
      <c r="U851" s="6"/>
      <c r="V851" s="6"/>
      <c r="W851" s="6"/>
      <c r="X851" s="6"/>
      <c r="Y851" s="6"/>
      <c r="Z851" s="6">
        <v>4.0999999999999995E-3</v>
      </c>
      <c r="AA851">
        <v>0.41</v>
      </c>
      <c r="AB851" s="2">
        <v>156868063</v>
      </c>
      <c r="AC851" s="2">
        <v>220454797</v>
      </c>
      <c r="AD851" s="2">
        <v>1131999714</v>
      </c>
    </row>
    <row r="852" spans="1:30" x14ac:dyDescent="0.3">
      <c r="A852" s="1">
        <v>40148</v>
      </c>
      <c r="B852" s="6">
        <v>1.8E-3</v>
      </c>
      <c r="C852" s="7"/>
      <c r="D852" s="7"/>
      <c r="E852" s="7"/>
      <c r="F852" s="7"/>
      <c r="G852" s="7"/>
      <c r="H852" s="7"/>
      <c r="I852" s="7"/>
      <c r="J852" s="7">
        <f t="shared" si="30"/>
        <v>28.409354367642464</v>
      </c>
      <c r="K852" s="7"/>
      <c r="L852" s="7"/>
      <c r="M852" s="7"/>
      <c r="N852" s="7"/>
      <c r="O852" s="7"/>
      <c r="P852" s="7"/>
      <c r="Q852" s="7"/>
      <c r="R852" s="7">
        <f t="shared" si="31"/>
        <v>351.99673567343535</v>
      </c>
      <c r="S852" s="6"/>
      <c r="T852" s="6"/>
      <c r="U852" s="6"/>
      <c r="V852" s="6"/>
      <c r="W852" s="6"/>
      <c r="X852" s="6"/>
      <c r="Y852" s="6"/>
      <c r="Z852" s="6">
        <v>3.7000000000000002E-3</v>
      </c>
      <c r="AA852">
        <v>0.37</v>
      </c>
      <c r="AB852" s="2">
        <v>166072835</v>
      </c>
      <c r="AC852" s="2">
        <v>250234275</v>
      </c>
      <c r="AD852" s="2">
        <v>1167424297</v>
      </c>
    </row>
    <row r="853" spans="1:30" x14ac:dyDescent="0.3">
      <c r="A853" s="1">
        <v>40179</v>
      </c>
      <c r="B853" s="6">
        <v>1.34E-2</v>
      </c>
      <c r="C853" s="7"/>
      <c r="D853" s="7"/>
      <c r="E853" s="7"/>
      <c r="F853" s="7"/>
      <c r="G853" s="7"/>
      <c r="H853" s="7"/>
      <c r="I853" s="7"/>
      <c r="J853" s="7">
        <f t="shared" si="30"/>
        <v>28.197870340091772</v>
      </c>
      <c r="K853" s="7"/>
      <c r="L853" s="7"/>
      <c r="M853" s="7"/>
      <c r="N853" s="7"/>
      <c r="O853" s="7"/>
      <c r="P853" s="7"/>
      <c r="Q853" s="7"/>
      <c r="R853" s="7">
        <f t="shared" si="31"/>
        <v>354.63671119098615</v>
      </c>
      <c r="S853" s="6"/>
      <c r="T853" s="6"/>
      <c r="U853" s="6"/>
      <c r="V853" s="6"/>
      <c r="W853" s="6"/>
      <c r="X853" s="6"/>
      <c r="Y853" s="6"/>
      <c r="Z853" s="6">
        <v>7.4999999999999997E-3</v>
      </c>
      <c r="AA853">
        <v>0.75</v>
      </c>
      <c r="AB853" s="2">
        <v>155650325</v>
      </c>
      <c r="AC853" s="2">
        <v>227474986</v>
      </c>
      <c r="AD853" s="2">
        <v>1146428588</v>
      </c>
    </row>
    <row r="854" spans="1:30" x14ac:dyDescent="0.3">
      <c r="A854" s="1">
        <v>40210</v>
      </c>
      <c r="B854" s="6">
        <v>7.4000000000000003E-3</v>
      </c>
      <c r="C854" s="7"/>
      <c r="D854" s="7"/>
      <c r="E854" s="7"/>
      <c r="F854" s="7"/>
      <c r="G854" s="7"/>
      <c r="H854" s="7"/>
      <c r="I854" s="7"/>
      <c r="J854" s="7">
        <f t="shared" si="30"/>
        <v>27.979629232081535</v>
      </c>
      <c r="K854" s="7"/>
      <c r="L854" s="7"/>
      <c r="M854" s="7"/>
      <c r="N854" s="7"/>
      <c r="O854" s="7"/>
      <c r="P854" s="7"/>
      <c r="Q854" s="7"/>
      <c r="R854" s="7">
        <f t="shared" si="31"/>
        <v>357.40287753827585</v>
      </c>
      <c r="S854" s="6"/>
      <c r="T854" s="6"/>
      <c r="U854" s="6"/>
      <c r="V854" s="6"/>
      <c r="W854" s="6"/>
      <c r="X854" s="6"/>
      <c r="Y854" s="6"/>
      <c r="Z854" s="6">
        <v>7.8000000000000005E-3</v>
      </c>
      <c r="AA854">
        <v>0.78</v>
      </c>
      <c r="AB854" s="2">
        <v>154334418</v>
      </c>
      <c r="AC854" s="2">
        <v>225059838</v>
      </c>
      <c r="AD854" s="2">
        <v>1149968048</v>
      </c>
    </row>
    <row r="855" spans="1:30" x14ac:dyDescent="0.3">
      <c r="A855" s="1">
        <v>40238</v>
      </c>
      <c r="B855" s="6">
        <v>3.4000000000000002E-3</v>
      </c>
      <c r="C855" s="7"/>
      <c r="D855" s="7"/>
      <c r="E855" s="7"/>
      <c r="F855" s="7"/>
      <c r="G855" s="7"/>
      <c r="H855" s="7"/>
      <c r="I855" s="7"/>
      <c r="J855" s="7">
        <f t="shared" si="30"/>
        <v>27.834887815441238</v>
      </c>
      <c r="K855" s="7"/>
      <c r="L855" s="7"/>
      <c r="M855" s="7"/>
      <c r="N855" s="7"/>
      <c r="O855" s="7"/>
      <c r="P855" s="7"/>
      <c r="Q855" s="7"/>
      <c r="R855" s="7">
        <f t="shared" si="31"/>
        <v>359.26137250147491</v>
      </c>
      <c r="S855" s="6"/>
      <c r="T855" s="6"/>
      <c r="U855" s="6"/>
      <c r="V855" s="6"/>
      <c r="W855" s="6"/>
      <c r="X855" s="6"/>
      <c r="Y855" s="6"/>
      <c r="Z855" s="6">
        <v>5.1999999999999998E-3</v>
      </c>
      <c r="AA855">
        <v>0.52</v>
      </c>
      <c r="AB855" s="2">
        <v>156710266</v>
      </c>
      <c r="AC855" s="2">
        <v>229296811</v>
      </c>
      <c r="AD855" s="2">
        <v>1162640012</v>
      </c>
    </row>
    <row r="856" spans="1:30" x14ac:dyDescent="0.3">
      <c r="A856" s="1">
        <v>40269</v>
      </c>
      <c r="B856" s="6">
        <v>3.9000000000000003E-3</v>
      </c>
      <c r="C856" s="7"/>
      <c r="D856" s="7"/>
      <c r="E856" s="7"/>
      <c r="F856" s="7"/>
      <c r="G856" s="7"/>
      <c r="H856" s="7"/>
      <c r="I856" s="7"/>
      <c r="J856" s="7">
        <f t="shared" si="30"/>
        <v>27.677128184787943</v>
      </c>
      <c r="K856" s="7"/>
      <c r="L856" s="7"/>
      <c r="M856" s="7"/>
      <c r="N856" s="7"/>
      <c r="O856" s="7"/>
      <c r="P856" s="7"/>
      <c r="Q856" s="7"/>
      <c r="R856" s="7">
        <f t="shared" si="31"/>
        <v>361.30916232473334</v>
      </c>
      <c r="S856" s="6"/>
      <c r="T856" s="6"/>
      <c r="U856" s="6"/>
      <c r="V856" s="6"/>
      <c r="W856" s="6"/>
      <c r="X856" s="6"/>
      <c r="Y856" s="6"/>
      <c r="Z856" s="6">
        <v>5.6999999999999993E-3</v>
      </c>
      <c r="AA856">
        <v>0.56999999999999995</v>
      </c>
      <c r="AB856" s="2">
        <v>154627326</v>
      </c>
      <c r="AC856" s="2">
        <v>228663254</v>
      </c>
      <c r="AD856" s="2">
        <v>1158508716</v>
      </c>
    </row>
    <row r="857" spans="1:30" x14ac:dyDescent="0.3">
      <c r="A857" s="1">
        <v>40299</v>
      </c>
      <c r="B857" s="6">
        <v>2.2000000000000001E-3</v>
      </c>
      <c r="C857" s="7"/>
      <c r="D857" s="7"/>
      <c r="E857" s="7"/>
      <c r="F857" s="7"/>
      <c r="G857" s="7"/>
      <c r="H857" s="7"/>
      <c r="I857" s="7"/>
      <c r="J857" s="7">
        <f t="shared" si="30"/>
        <v>27.558626092589808</v>
      </c>
      <c r="K857" s="7"/>
      <c r="L857" s="7"/>
      <c r="M857" s="7"/>
      <c r="N857" s="7"/>
      <c r="O857" s="7"/>
      <c r="P857" s="7"/>
      <c r="Q857" s="7"/>
      <c r="R857" s="7">
        <f t="shared" si="31"/>
        <v>362.8627917227297</v>
      </c>
      <c r="S857" s="6"/>
      <c r="T857" s="6"/>
      <c r="U857" s="6"/>
      <c r="V857" s="6"/>
      <c r="W857" s="6"/>
      <c r="X857" s="6"/>
      <c r="Y857" s="6"/>
      <c r="Z857" s="6">
        <v>4.3E-3</v>
      </c>
      <c r="AA857">
        <v>0.43</v>
      </c>
      <c r="AB857" s="2">
        <v>158687309</v>
      </c>
      <c r="AC857" s="2">
        <v>231206160</v>
      </c>
      <c r="AD857" s="2">
        <v>1172262354</v>
      </c>
    </row>
    <row r="858" spans="1:30" x14ac:dyDescent="0.3">
      <c r="A858" s="1">
        <v>40330</v>
      </c>
      <c r="B858" s="6">
        <v>4.0000000000000002E-4</v>
      </c>
      <c r="C858" s="7"/>
      <c r="D858" s="7"/>
      <c r="E858" s="7"/>
      <c r="F858" s="7"/>
      <c r="G858" s="7"/>
      <c r="H858" s="7"/>
      <c r="I858" s="7"/>
      <c r="J858" s="7">
        <f t="shared" si="30"/>
        <v>27.558626092589808</v>
      </c>
      <c r="K858" s="7"/>
      <c r="L858" s="7"/>
      <c r="M858" s="7"/>
      <c r="N858" s="7"/>
      <c r="O858" s="7"/>
      <c r="P858" s="7"/>
      <c r="Q858" s="7"/>
      <c r="R858" s="7">
        <f t="shared" si="31"/>
        <v>362.8627917227297</v>
      </c>
      <c r="S858" s="6"/>
      <c r="T858" s="6"/>
      <c r="U858" s="6"/>
      <c r="V858" s="6"/>
      <c r="W858" s="6"/>
      <c r="X858" s="6"/>
      <c r="Y858" s="6"/>
      <c r="Z858" s="6">
        <v>0</v>
      </c>
      <c r="AA858">
        <v>0</v>
      </c>
      <c r="AB858" s="2">
        <v>159627969</v>
      </c>
      <c r="AC858" s="2">
        <v>234716609</v>
      </c>
      <c r="AD858" s="2">
        <v>1191152965</v>
      </c>
    </row>
    <row r="859" spans="1:30" x14ac:dyDescent="0.3">
      <c r="A859" s="1">
        <v>40360</v>
      </c>
      <c r="B859" s="6">
        <v>1.7000000000000001E-3</v>
      </c>
      <c r="C859" s="7"/>
      <c r="D859" s="7"/>
      <c r="E859" s="7"/>
      <c r="F859" s="7"/>
      <c r="G859" s="7"/>
      <c r="H859" s="7"/>
      <c r="I859" s="7"/>
      <c r="J859" s="7">
        <f t="shared" si="30"/>
        <v>27.555870505539257</v>
      </c>
      <c r="K859" s="7"/>
      <c r="L859" s="7"/>
      <c r="M859" s="7"/>
      <c r="N859" s="7"/>
      <c r="O859" s="7"/>
      <c r="P859" s="7"/>
      <c r="Q859" s="7"/>
      <c r="R859" s="7">
        <f t="shared" si="31"/>
        <v>362.89907800190196</v>
      </c>
      <c r="S859" s="6"/>
      <c r="T859" s="6"/>
      <c r="U859" s="6"/>
      <c r="V859" s="6"/>
      <c r="W859" s="6"/>
      <c r="X859" s="6"/>
      <c r="Y859" s="6"/>
      <c r="Z859" s="6">
        <v>1E-4</v>
      </c>
      <c r="AA859">
        <v>0.01</v>
      </c>
      <c r="AB859" s="2">
        <v>162528341</v>
      </c>
      <c r="AC859" s="2">
        <v>235838143</v>
      </c>
      <c r="AD859" s="2">
        <v>1202007838</v>
      </c>
    </row>
    <row r="860" spans="1:30" x14ac:dyDescent="0.3">
      <c r="A860" s="1">
        <v>40391</v>
      </c>
      <c r="B860" s="6">
        <v>1.7000000000000001E-3</v>
      </c>
      <c r="C860" s="7"/>
      <c r="D860" s="7"/>
      <c r="E860" s="7"/>
      <c r="F860" s="7"/>
      <c r="G860" s="7"/>
      <c r="H860" s="7"/>
      <c r="I860" s="7"/>
      <c r="J860" s="7">
        <f t="shared" ref="J860:J923" si="32">+J$666/(1+((R860/100)-1))</f>
        <v>27.544852564513455</v>
      </c>
      <c r="K860" s="7"/>
      <c r="L860" s="7"/>
      <c r="M860" s="7"/>
      <c r="N860" s="7"/>
      <c r="O860" s="7"/>
      <c r="P860" s="7"/>
      <c r="Q860" s="7"/>
      <c r="R860" s="7">
        <f t="shared" si="31"/>
        <v>363.04423763310268</v>
      </c>
      <c r="S860" s="6"/>
      <c r="T860" s="6"/>
      <c r="U860" s="6"/>
      <c r="V860" s="6"/>
      <c r="W860" s="6"/>
      <c r="X860" s="6"/>
      <c r="Y860" s="6"/>
      <c r="Z860" s="6">
        <v>4.0000000000000002E-4</v>
      </c>
      <c r="AA860">
        <v>0.04</v>
      </c>
      <c r="AB860" s="2">
        <v>173242650</v>
      </c>
      <c r="AC860" s="2">
        <v>242749100</v>
      </c>
      <c r="AD860" s="2">
        <v>1226483557</v>
      </c>
    </row>
    <row r="861" spans="1:30" x14ac:dyDescent="0.3">
      <c r="A861" s="1">
        <v>40422</v>
      </c>
      <c r="B861" s="6">
        <v>5.3E-3</v>
      </c>
      <c r="C861" s="7"/>
      <c r="D861" s="7"/>
      <c r="E861" s="7"/>
      <c r="F861" s="7"/>
      <c r="G861" s="7"/>
      <c r="H861" s="7"/>
      <c r="I861" s="7"/>
      <c r="J861" s="7">
        <f t="shared" si="32"/>
        <v>27.421456012457398</v>
      </c>
      <c r="K861" s="7"/>
      <c r="L861" s="7"/>
      <c r="M861" s="7"/>
      <c r="N861" s="7"/>
      <c r="O861" s="7"/>
      <c r="P861" s="7"/>
      <c r="Q861" s="7"/>
      <c r="R861" s="7">
        <f t="shared" si="31"/>
        <v>364.67793670245163</v>
      </c>
      <c r="S861" s="6"/>
      <c r="T861" s="6"/>
      <c r="U861" s="6"/>
      <c r="V861" s="6"/>
      <c r="W861" s="6"/>
      <c r="X861" s="6"/>
      <c r="Y861" s="6"/>
      <c r="Z861" s="6">
        <v>4.5000000000000005E-3</v>
      </c>
      <c r="AA861">
        <v>0.45</v>
      </c>
      <c r="AB861" s="2">
        <v>176001728</v>
      </c>
      <c r="AC861" s="2">
        <v>248741593</v>
      </c>
      <c r="AD861" s="2">
        <v>1255626526</v>
      </c>
    </row>
    <row r="862" spans="1:30" x14ac:dyDescent="0.3">
      <c r="A862" s="1">
        <v>40452</v>
      </c>
      <c r="B862" s="6">
        <v>1.04E-2</v>
      </c>
      <c r="C862" s="7"/>
      <c r="D862" s="7"/>
      <c r="E862" s="7"/>
      <c r="F862" s="7"/>
      <c r="G862" s="7"/>
      <c r="H862" s="7"/>
      <c r="I862" s="7"/>
      <c r="J862" s="7">
        <f t="shared" si="32"/>
        <v>27.217326066955231</v>
      </c>
      <c r="K862" s="7"/>
      <c r="L862" s="7"/>
      <c r="M862" s="7"/>
      <c r="N862" s="7"/>
      <c r="O862" s="7"/>
      <c r="P862" s="7"/>
      <c r="Q862" s="7"/>
      <c r="R862" s="7">
        <f t="shared" si="31"/>
        <v>367.41302122772004</v>
      </c>
      <c r="S862" s="6"/>
      <c r="T862" s="6"/>
      <c r="U862" s="6"/>
      <c r="V862" s="6"/>
      <c r="W862" s="6"/>
      <c r="X862" s="6"/>
      <c r="Y862" s="6"/>
      <c r="Z862" s="6">
        <v>7.4999999999999997E-3</v>
      </c>
      <c r="AA862">
        <v>0.75</v>
      </c>
      <c r="AB862" s="2">
        <v>177434730</v>
      </c>
      <c r="AC862" s="2">
        <v>249713851</v>
      </c>
      <c r="AD862" s="2">
        <v>1268275905</v>
      </c>
    </row>
    <row r="863" spans="1:30" x14ac:dyDescent="0.3">
      <c r="A863" s="1">
        <v>40483</v>
      </c>
      <c r="B863" s="6">
        <v>7.1999999999999998E-3</v>
      </c>
      <c r="C863" s="7"/>
      <c r="D863" s="7"/>
      <c r="E863" s="7"/>
      <c r="F863" s="7"/>
      <c r="G863" s="7"/>
      <c r="H863" s="7"/>
      <c r="I863" s="7"/>
      <c r="J863" s="7">
        <f t="shared" si="32"/>
        <v>26.993281827784617</v>
      </c>
      <c r="K863" s="7"/>
      <c r="L863" s="7"/>
      <c r="M863" s="7"/>
      <c r="N863" s="7"/>
      <c r="O863" s="7"/>
      <c r="P863" s="7"/>
      <c r="Q863" s="7"/>
      <c r="R863" s="7">
        <f t="shared" si="31"/>
        <v>370.46254930391012</v>
      </c>
      <c r="S863" s="6"/>
      <c r="T863" s="6"/>
      <c r="U863" s="6"/>
      <c r="V863" s="6"/>
      <c r="W863" s="6"/>
      <c r="X863" s="6"/>
      <c r="Y863" s="6"/>
      <c r="Z863" s="6">
        <v>8.3000000000000001E-3</v>
      </c>
      <c r="AA863">
        <v>0.83</v>
      </c>
      <c r="AB863" s="2">
        <v>178485518</v>
      </c>
      <c r="AC863" s="2">
        <v>259165378</v>
      </c>
      <c r="AD863" s="2">
        <v>1300275955</v>
      </c>
    </row>
    <row r="864" spans="1:30" x14ac:dyDescent="0.3">
      <c r="A864" s="1">
        <v>40513</v>
      </c>
      <c r="B864" s="6">
        <v>5.4000000000000003E-3</v>
      </c>
      <c r="C864" s="7"/>
      <c r="D864" s="7"/>
      <c r="E864" s="7"/>
      <c r="F864" s="7"/>
      <c r="G864" s="7"/>
      <c r="H864" s="7"/>
      <c r="I864" s="7"/>
      <c r="J864" s="7">
        <f t="shared" si="32"/>
        <v>26.824288808292376</v>
      </c>
      <c r="K864" s="7"/>
      <c r="L864" s="7"/>
      <c r="M864" s="7"/>
      <c r="N864" s="7"/>
      <c r="O864" s="7"/>
      <c r="P864" s="7"/>
      <c r="Q864" s="7"/>
      <c r="R864" s="7">
        <f t="shared" si="31"/>
        <v>372.79646336452475</v>
      </c>
      <c r="S864" s="6"/>
      <c r="T864" s="6"/>
      <c r="U864" s="6"/>
      <c r="V864" s="6"/>
      <c r="W864" s="6"/>
      <c r="X864" s="6"/>
      <c r="Y864" s="6"/>
      <c r="Z864" s="6">
        <v>6.3E-3</v>
      </c>
      <c r="AA864">
        <v>0.63</v>
      </c>
      <c r="AB864" s="2">
        <v>206853322</v>
      </c>
      <c r="AC864" s="2">
        <v>281875897</v>
      </c>
      <c r="AD864" s="2">
        <v>1362388713</v>
      </c>
    </row>
    <row r="865" spans="1:30" x14ac:dyDescent="0.3">
      <c r="A865" s="1">
        <v>40544</v>
      </c>
      <c r="B865" s="6">
        <v>1.15E-2</v>
      </c>
      <c r="C865" s="7"/>
      <c r="D865" s="7"/>
      <c r="E865" s="7"/>
      <c r="F865" s="7"/>
      <c r="G865" s="7"/>
      <c r="H865" s="7"/>
      <c r="I865" s="7"/>
      <c r="J865" s="7">
        <f t="shared" si="32"/>
        <v>26.603479924915575</v>
      </c>
      <c r="K865" s="7"/>
      <c r="L865" s="7"/>
      <c r="M865" s="7"/>
      <c r="N865" s="7"/>
      <c r="O865" s="7"/>
      <c r="P865" s="7"/>
      <c r="Q865" s="7"/>
      <c r="R865" s="7">
        <f t="shared" si="31"/>
        <v>375.89067401045031</v>
      </c>
      <c r="S865" s="6"/>
      <c r="T865" s="6"/>
      <c r="U865" s="6"/>
      <c r="V865" s="6"/>
      <c r="W865" s="6"/>
      <c r="X865" s="6"/>
      <c r="Y865" s="6"/>
      <c r="Z865" s="6">
        <v>8.3000000000000001E-3</v>
      </c>
      <c r="AA865">
        <v>0.83</v>
      </c>
      <c r="AB865" s="2">
        <v>193547227</v>
      </c>
      <c r="AC865" s="2">
        <v>257275149</v>
      </c>
      <c r="AD865" s="2">
        <v>1347857182</v>
      </c>
    </row>
    <row r="866" spans="1:30" x14ac:dyDescent="0.3">
      <c r="A866" s="1">
        <v>40575</v>
      </c>
      <c r="B866" s="6">
        <v>6.0000000000000001E-3</v>
      </c>
      <c r="C866" s="7"/>
      <c r="D866" s="7"/>
      <c r="E866" s="7"/>
      <c r="F866" s="7"/>
      <c r="G866" s="7"/>
      <c r="H866" s="7"/>
      <c r="I866" s="7"/>
      <c r="J866" s="7">
        <f t="shared" si="32"/>
        <v>26.392341195352756</v>
      </c>
      <c r="K866" s="7"/>
      <c r="L866" s="7"/>
      <c r="M866" s="7"/>
      <c r="N866" s="7"/>
      <c r="O866" s="7"/>
      <c r="P866" s="7"/>
      <c r="Q866" s="7"/>
      <c r="R866" s="7">
        <f t="shared" si="31"/>
        <v>378.89779940253391</v>
      </c>
      <c r="S866" s="6"/>
      <c r="T866" s="6"/>
      <c r="U866" s="6"/>
      <c r="V866" s="6"/>
      <c r="W866" s="6"/>
      <c r="X866" s="6"/>
      <c r="Y866" s="6"/>
      <c r="Z866" s="6">
        <v>8.0000000000000002E-3</v>
      </c>
      <c r="AA866">
        <v>0.8</v>
      </c>
      <c r="AB866" s="2">
        <v>185606930</v>
      </c>
      <c r="AC866" s="2">
        <v>254054580</v>
      </c>
      <c r="AD866" s="2">
        <v>1367105652</v>
      </c>
    </row>
    <row r="867" spans="1:30" x14ac:dyDescent="0.3">
      <c r="A867" s="1">
        <v>40603</v>
      </c>
      <c r="B867" s="6">
        <v>3.4999999999999996E-3</v>
      </c>
      <c r="C867" s="7"/>
      <c r="D867" s="7"/>
      <c r="E867" s="7"/>
      <c r="F867" s="7"/>
      <c r="G867" s="7"/>
      <c r="H867" s="7"/>
      <c r="I867" s="7"/>
      <c r="J867" s="7">
        <f t="shared" si="32"/>
        <v>26.185475935462598</v>
      </c>
      <c r="K867" s="7"/>
      <c r="L867" s="7"/>
      <c r="M867" s="7"/>
      <c r="N867" s="7"/>
      <c r="O867" s="7"/>
      <c r="P867" s="7"/>
      <c r="Q867" s="7"/>
      <c r="R867" s="7">
        <f t="shared" ref="R867:R930" si="33">+R866*(1+Z867)</f>
        <v>381.89109201781395</v>
      </c>
      <c r="S867" s="6"/>
      <c r="T867" s="6"/>
      <c r="U867" s="6"/>
      <c r="V867" s="6"/>
      <c r="W867" s="6"/>
      <c r="X867" s="6"/>
      <c r="Y867" s="6"/>
      <c r="Z867" s="6">
        <v>7.9000000000000008E-3</v>
      </c>
      <c r="AA867">
        <v>0.79</v>
      </c>
      <c r="AB867" s="2">
        <v>179918782</v>
      </c>
      <c r="AC867" s="2">
        <v>251848862</v>
      </c>
      <c r="AD867" s="2">
        <v>1393939107</v>
      </c>
    </row>
    <row r="868" spans="1:30" x14ac:dyDescent="0.3">
      <c r="A868" s="1">
        <v>40634</v>
      </c>
      <c r="B868" s="6">
        <v>6.9999999999999993E-3</v>
      </c>
      <c r="C868" s="7"/>
      <c r="D868" s="7"/>
      <c r="E868" s="7"/>
      <c r="F868" s="7"/>
      <c r="G868" s="7"/>
      <c r="H868" s="7"/>
      <c r="I868" s="7"/>
      <c r="J868" s="7">
        <f t="shared" si="32"/>
        <v>25.985388444440407</v>
      </c>
      <c r="K868" s="7"/>
      <c r="L868" s="7"/>
      <c r="M868" s="7"/>
      <c r="N868" s="7"/>
      <c r="O868" s="7"/>
      <c r="P868" s="7"/>
      <c r="Q868" s="7"/>
      <c r="R868" s="7">
        <f t="shared" si="33"/>
        <v>384.83165342635112</v>
      </c>
      <c r="S868" s="6"/>
      <c r="T868" s="6"/>
      <c r="U868" s="6"/>
      <c r="V868" s="6"/>
      <c r="W868" s="6"/>
      <c r="X868" s="6"/>
      <c r="Y868" s="6"/>
      <c r="Z868" s="6">
        <v>7.7000000000000002E-3</v>
      </c>
      <c r="AA868">
        <v>0.77</v>
      </c>
      <c r="AB868" s="2">
        <v>172725439</v>
      </c>
      <c r="AC868" s="2">
        <v>248312352</v>
      </c>
      <c r="AD868" s="2">
        <v>1401819806</v>
      </c>
    </row>
    <row r="869" spans="1:30" x14ac:dyDescent="0.3">
      <c r="A869" s="1">
        <v>40664</v>
      </c>
      <c r="B869" s="6">
        <v>3.0999999999999999E-3</v>
      </c>
      <c r="C869" s="7"/>
      <c r="D869" s="7"/>
      <c r="E869" s="7"/>
      <c r="F869" s="7"/>
      <c r="G869" s="7"/>
      <c r="H869" s="7"/>
      <c r="I869" s="7"/>
      <c r="J869" s="7">
        <f t="shared" si="32"/>
        <v>25.863828450722018</v>
      </c>
      <c r="K869" s="7"/>
      <c r="L869" s="7"/>
      <c r="M869" s="7"/>
      <c r="N869" s="7"/>
      <c r="O869" s="7"/>
      <c r="P869" s="7"/>
      <c r="Q869" s="7"/>
      <c r="R869" s="7">
        <f t="shared" si="33"/>
        <v>386.64036219745492</v>
      </c>
      <c r="S869" s="6"/>
      <c r="T869" s="6"/>
      <c r="U869" s="6"/>
      <c r="V869" s="6"/>
      <c r="W869" s="6"/>
      <c r="X869" s="6"/>
      <c r="Y869" s="6"/>
      <c r="Z869" s="6">
        <v>4.6999999999999993E-3</v>
      </c>
      <c r="AA869">
        <v>0.47</v>
      </c>
      <c r="AB869" s="2">
        <v>178297658</v>
      </c>
      <c r="AC869" s="2">
        <v>249576430</v>
      </c>
      <c r="AD869" s="2">
        <v>1427174141</v>
      </c>
    </row>
    <row r="870" spans="1:30" x14ac:dyDescent="0.3">
      <c r="A870" s="1">
        <v>40695</v>
      </c>
      <c r="B870" s="6">
        <v>1E-4</v>
      </c>
      <c r="C870" s="7"/>
      <c r="D870" s="7"/>
      <c r="E870" s="7"/>
      <c r="F870" s="7"/>
      <c r="G870" s="7"/>
      <c r="H870" s="7"/>
      <c r="I870" s="7"/>
      <c r="J870" s="7">
        <f t="shared" si="32"/>
        <v>25.825090814500268</v>
      </c>
      <c r="K870" s="7"/>
      <c r="L870" s="7"/>
      <c r="M870" s="7"/>
      <c r="N870" s="7"/>
      <c r="O870" s="7"/>
      <c r="P870" s="7"/>
      <c r="Q870" s="7"/>
      <c r="R870" s="7">
        <f t="shared" si="33"/>
        <v>387.2203227407511</v>
      </c>
      <c r="S870" s="6"/>
      <c r="T870" s="6"/>
      <c r="U870" s="6"/>
      <c r="V870" s="6"/>
      <c r="W870" s="6"/>
      <c r="X870" s="6"/>
      <c r="Y870" s="6"/>
      <c r="Z870" s="6">
        <v>1.5E-3</v>
      </c>
      <c r="AA870">
        <v>0.15</v>
      </c>
      <c r="AB870" s="2">
        <v>190510862</v>
      </c>
      <c r="AC870" s="2">
        <v>253840238</v>
      </c>
      <c r="AD870" s="2">
        <v>1453997748</v>
      </c>
    </row>
    <row r="871" spans="1:30" x14ac:dyDescent="0.3">
      <c r="A871" s="1">
        <v>40725</v>
      </c>
      <c r="B871" s="6">
        <v>3.0000000000000001E-3</v>
      </c>
      <c r="C871" s="7"/>
      <c r="D871" s="7"/>
      <c r="E871" s="7"/>
      <c r="F871" s="7"/>
      <c r="G871" s="7"/>
      <c r="H871" s="7"/>
      <c r="I871" s="7"/>
      <c r="J871" s="7">
        <f t="shared" si="32"/>
        <v>25.783836675818954</v>
      </c>
      <c r="K871" s="7"/>
      <c r="L871" s="7"/>
      <c r="M871" s="7"/>
      <c r="N871" s="7"/>
      <c r="O871" s="7"/>
      <c r="P871" s="7"/>
      <c r="Q871" s="7"/>
      <c r="R871" s="7">
        <f t="shared" si="33"/>
        <v>387.83987525713633</v>
      </c>
      <c r="S871" s="6"/>
      <c r="T871" s="6"/>
      <c r="U871" s="6"/>
      <c r="V871" s="6"/>
      <c r="W871" s="6"/>
      <c r="X871" s="6"/>
      <c r="Y871" s="6"/>
      <c r="Z871" s="6">
        <v>1.6000000000000001E-3</v>
      </c>
      <c r="AA871">
        <v>0.16</v>
      </c>
      <c r="AB871" s="2">
        <v>182099198</v>
      </c>
      <c r="AC871" s="2">
        <v>252615159</v>
      </c>
      <c r="AD871" s="2">
        <v>1474643875</v>
      </c>
    </row>
    <row r="872" spans="1:30" x14ac:dyDescent="0.3">
      <c r="A872" s="1">
        <v>40756</v>
      </c>
      <c r="B872" s="6">
        <v>3.9000000000000003E-3</v>
      </c>
      <c r="C872" s="7"/>
      <c r="D872" s="7"/>
      <c r="E872" s="7"/>
      <c r="F872" s="7"/>
      <c r="G872" s="7"/>
      <c r="H872" s="7"/>
      <c r="I872" s="7"/>
      <c r="J872" s="7">
        <f t="shared" si="32"/>
        <v>25.688788159628327</v>
      </c>
      <c r="K872" s="7"/>
      <c r="L872" s="7"/>
      <c r="M872" s="7"/>
      <c r="N872" s="7"/>
      <c r="O872" s="7"/>
      <c r="P872" s="7"/>
      <c r="Q872" s="7"/>
      <c r="R872" s="7">
        <f t="shared" si="33"/>
        <v>389.27488279558776</v>
      </c>
      <c r="S872" s="6"/>
      <c r="T872" s="6"/>
      <c r="U872" s="6"/>
      <c r="V872" s="6"/>
      <c r="W872" s="6"/>
      <c r="X872" s="6"/>
      <c r="Y872" s="6"/>
      <c r="Z872" s="6">
        <v>3.7000000000000002E-3</v>
      </c>
      <c r="AA872">
        <v>0.37</v>
      </c>
      <c r="AB872" s="2">
        <v>179285432</v>
      </c>
      <c r="AC872" s="2">
        <v>248390557</v>
      </c>
      <c r="AD872" s="2">
        <v>1500838516</v>
      </c>
    </row>
    <row r="873" spans="1:30" x14ac:dyDescent="0.3">
      <c r="A873" s="1">
        <v>40787</v>
      </c>
      <c r="B873" s="6">
        <v>2.5000000000000001E-3</v>
      </c>
      <c r="C873" s="7"/>
      <c r="D873" s="7"/>
      <c r="E873" s="7"/>
      <c r="F873" s="7"/>
      <c r="G873" s="7"/>
      <c r="H873" s="7"/>
      <c r="I873" s="7"/>
      <c r="J873" s="7">
        <f t="shared" si="32"/>
        <v>25.553355376134814</v>
      </c>
      <c r="K873" s="7"/>
      <c r="L873" s="7"/>
      <c r="M873" s="7"/>
      <c r="N873" s="7"/>
      <c r="O873" s="7"/>
      <c r="P873" s="7"/>
      <c r="Q873" s="7"/>
      <c r="R873" s="7">
        <f t="shared" si="33"/>
        <v>391.3380396744044</v>
      </c>
      <c r="S873" s="6"/>
      <c r="T873" s="6"/>
      <c r="U873" s="6"/>
      <c r="V873" s="6"/>
      <c r="W873" s="6"/>
      <c r="X873" s="6"/>
      <c r="Y873" s="6"/>
      <c r="Z873" s="6">
        <v>5.3E-3</v>
      </c>
      <c r="AA873">
        <v>0.53</v>
      </c>
      <c r="AB873" s="2">
        <v>188504749</v>
      </c>
      <c r="AC873" s="2">
        <v>255032624</v>
      </c>
      <c r="AD873" s="2">
        <v>1531092115</v>
      </c>
    </row>
    <row r="874" spans="1:30" x14ac:dyDescent="0.3">
      <c r="A874" s="1">
        <v>40817</v>
      </c>
      <c r="B874" s="6">
        <v>3.9000000000000003E-3</v>
      </c>
      <c r="C874" s="7"/>
      <c r="D874" s="7"/>
      <c r="E874" s="7"/>
      <c r="F874" s="7"/>
      <c r="G874" s="7"/>
      <c r="H874" s="7"/>
      <c r="I874" s="7"/>
      <c r="J874" s="7">
        <f t="shared" si="32"/>
        <v>25.443946406586491</v>
      </c>
      <c r="K874" s="7"/>
      <c r="L874" s="7"/>
      <c r="M874" s="7"/>
      <c r="N874" s="7"/>
      <c r="O874" s="7"/>
      <c r="P874" s="7"/>
      <c r="Q874" s="7"/>
      <c r="R874" s="7">
        <f t="shared" si="33"/>
        <v>393.02079324500431</v>
      </c>
      <c r="S874" s="6"/>
      <c r="T874" s="6"/>
      <c r="U874" s="6"/>
      <c r="V874" s="6"/>
      <c r="W874" s="6"/>
      <c r="X874" s="6"/>
      <c r="Y874" s="6"/>
      <c r="Z874" s="6">
        <v>4.3E-3</v>
      </c>
      <c r="AA874">
        <v>0.43</v>
      </c>
      <c r="AB874" s="2">
        <v>188069133</v>
      </c>
      <c r="AC874" s="2">
        <v>252814003</v>
      </c>
      <c r="AD874" s="2">
        <v>1538019377</v>
      </c>
    </row>
    <row r="875" spans="1:30" x14ac:dyDescent="0.3">
      <c r="A875" s="1">
        <v>40848</v>
      </c>
      <c r="B875" s="6">
        <v>6.0000000000000001E-3</v>
      </c>
      <c r="C875" s="7"/>
      <c r="D875" s="7"/>
      <c r="E875" s="7"/>
      <c r="F875" s="7"/>
      <c r="G875" s="7"/>
      <c r="H875" s="7"/>
      <c r="I875" s="7"/>
      <c r="J875" s="7">
        <f t="shared" si="32"/>
        <v>25.312322330468056</v>
      </c>
      <c r="K875" s="7"/>
      <c r="L875" s="7"/>
      <c r="M875" s="7"/>
      <c r="N875" s="7"/>
      <c r="O875" s="7"/>
      <c r="P875" s="7"/>
      <c r="Q875" s="7"/>
      <c r="R875" s="7">
        <f t="shared" si="33"/>
        <v>395.06450136987837</v>
      </c>
      <c r="S875" s="6"/>
      <c r="T875" s="6"/>
      <c r="U875" s="6"/>
      <c r="V875" s="6"/>
      <c r="W875" s="6"/>
      <c r="X875" s="6"/>
      <c r="Y875" s="6"/>
      <c r="Z875" s="6">
        <v>5.1999999999999998E-3</v>
      </c>
      <c r="AA875">
        <v>0.52</v>
      </c>
      <c r="AB875" s="2">
        <v>182670915</v>
      </c>
      <c r="AC875" s="2">
        <v>261199615</v>
      </c>
      <c r="AD875" s="2">
        <v>1569029499</v>
      </c>
    </row>
    <row r="876" spans="1:30" x14ac:dyDescent="0.3">
      <c r="A876" s="1">
        <v>40878</v>
      </c>
      <c r="B876" s="6">
        <v>6.0999999999999995E-3</v>
      </c>
      <c r="C876" s="7"/>
      <c r="D876" s="7"/>
      <c r="E876" s="7"/>
      <c r="F876" s="7"/>
      <c r="G876" s="7"/>
      <c r="H876" s="7"/>
      <c r="I876" s="7"/>
      <c r="J876" s="7">
        <f t="shared" si="32"/>
        <v>25.186390378575179</v>
      </c>
      <c r="K876" s="7"/>
      <c r="L876" s="7"/>
      <c r="M876" s="7"/>
      <c r="N876" s="7"/>
      <c r="O876" s="7"/>
      <c r="P876" s="7"/>
      <c r="Q876" s="7"/>
      <c r="R876" s="7">
        <f t="shared" si="33"/>
        <v>397.03982387672772</v>
      </c>
      <c r="S876" s="6"/>
      <c r="T876" s="6"/>
      <c r="U876" s="6"/>
      <c r="V876" s="6"/>
      <c r="W876" s="6"/>
      <c r="X876" s="6"/>
      <c r="Y876" s="6"/>
      <c r="Z876" s="6">
        <v>5.0000000000000001E-3</v>
      </c>
      <c r="AA876">
        <v>0.5</v>
      </c>
      <c r="AB876" s="2">
        <v>214235311</v>
      </c>
      <c r="AC876" s="2">
        <v>285376902</v>
      </c>
      <c r="AD876" s="2">
        <v>1617479557</v>
      </c>
    </row>
    <row r="877" spans="1:30" x14ac:dyDescent="0.3">
      <c r="A877" s="1">
        <v>40909</v>
      </c>
      <c r="B877" s="6">
        <v>6.6E-3</v>
      </c>
      <c r="C877" s="7"/>
      <c r="D877" s="7"/>
      <c r="E877" s="7"/>
      <c r="F877" s="7"/>
      <c r="G877" s="7"/>
      <c r="H877" s="7"/>
      <c r="I877" s="7"/>
      <c r="J877" s="7">
        <f t="shared" si="32"/>
        <v>25.046132039155911</v>
      </c>
      <c r="K877" s="7"/>
      <c r="L877" s="7"/>
      <c r="M877" s="7"/>
      <c r="N877" s="7"/>
      <c r="O877" s="7"/>
      <c r="P877" s="7"/>
      <c r="Q877" s="7"/>
      <c r="R877" s="7">
        <f t="shared" si="33"/>
        <v>399.26324689043742</v>
      </c>
      <c r="S877" s="6"/>
      <c r="T877" s="6"/>
      <c r="U877" s="6"/>
      <c r="V877" s="6"/>
      <c r="W877" s="6"/>
      <c r="X877" s="6"/>
      <c r="Y877" s="6"/>
      <c r="Z877" s="6">
        <v>5.6000000000000008E-3</v>
      </c>
      <c r="AA877">
        <v>0.56000000000000005</v>
      </c>
      <c r="AB877" s="2">
        <v>212136241</v>
      </c>
      <c r="AC877" s="2">
        <v>259833394</v>
      </c>
      <c r="AD877" s="2">
        <v>1591802789</v>
      </c>
    </row>
    <row r="878" spans="1:30" x14ac:dyDescent="0.3">
      <c r="A878" s="1">
        <v>40940</v>
      </c>
      <c r="B878" s="6">
        <v>-7.000000000000001E-4</v>
      </c>
      <c r="C878" s="7"/>
      <c r="D878" s="7"/>
      <c r="E878" s="7"/>
      <c r="F878" s="7"/>
      <c r="G878" s="7"/>
      <c r="H878" s="7"/>
      <c r="I878" s="7"/>
      <c r="J878" s="7">
        <f t="shared" si="32"/>
        <v>24.933929357049191</v>
      </c>
      <c r="K878" s="7"/>
      <c r="L878" s="7"/>
      <c r="M878" s="7"/>
      <c r="N878" s="7"/>
      <c r="O878" s="7"/>
      <c r="P878" s="7"/>
      <c r="Q878" s="7"/>
      <c r="R878" s="7">
        <f t="shared" si="33"/>
        <v>401.05993150144434</v>
      </c>
      <c r="S878" s="6"/>
      <c r="T878" s="6"/>
      <c r="U878" s="6"/>
      <c r="V878" s="6"/>
      <c r="W878" s="6"/>
      <c r="X878" s="6"/>
      <c r="Y878" s="6"/>
      <c r="Z878" s="6">
        <v>4.5000000000000005E-3</v>
      </c>
      <c r="AA878">
        <v>0.45</v>
      </c>
      <c r="AB878" s="2">
        <v>191488769</v>
      </c>
      <c r="AC878" s="2">
        <v>256909110</v>
      </c>
      <c r="AD878" s="2">
        <v>1599649389</v>
      </c>
    </row>
    <row r="879" spans="1:30" x14ac:dyDescent="0.3">
      <c r="A879" s="1">
        <v>40969</v>
      </c>
      <c r="B879" s="6">
        <v>1.5E-3</v>
      </c>
      <c r="C879" s="7"/>
      <c r="D879" s="7"/>
      <c r="E879" s="7"/>
      <c r="F879" s="7"/>
      <c r="G879" s="7"/>
      <c r="H879" s="7"/>
      <c r="I879" s="7"/>
      <c r="J879" s="7">
        <f t="shared" si="32"/>
        <v>24.881677833598633</v>
      </c>
      <c r="K879" s="7"/>
      <c r="L879" s="7"/>
      <c r="M879" s="7"/>
      <c r="N879" s="7"/>
      <c r="O879" s="7"/>
      <c r="P879" s="7"/>
      <c r="Q879" s="7"/>
      <c r="R879" s="7">
        <f t="shared" si="33"/>
        <v>401.90215735759739</v>
      </c>
      <c r="S879" s="6"/>
      <c r="T879" s="6"/>
      <c r="U879" s="6"/>
      <c r="V879" s="6"/>
      <c r="W879" s="6"/>
      <c r="X879" s="6"/>
      <c r="Y879" s="6"/>
      <c r="Z879" s="6">
        <v>2.0999999999999999E-3</v>
      </c>
      <c r="AA879">
        <v>0.21</v>
      </c>
      <c r="AB879" s="2">
        <v>201956126</v>
      </c>
      <c r="AC879" s="2">
        <v>257522989</v>
      </c>
      <c r="AD879" s="2">
        <v>1614347323</v>
      </c>
    </row>
    <row r="880" spans="1:30" x14ac:dyDescent="0.3">
      <c r="A880" s="1">
        <v>41000</v>
      </c>
      <c r="B880" s="6">
        <v>4.6999999999999993E-3</v>
      </c>
      <c r="C880" s="7"/>
      <c r="D880" s="7"/>
      <c r="E880" s="7"/>
      <c r="F880" s="7"/>
      <c r="G880" s="7"/>
      <c r="H880" s="7"/>
      <c r="I880" s="7"/>
      <c r="J880" s="7">
        <f t="shared" si="32"/>
        <v>24.723447767884174</v>
      </c>
      <c r="K880" s="7"/>
      <c r="L880" s="7"/>
      <c r="M880" s="7"/>
      <c r="N880" s="7"/>
      <c r="O880" s="7"/>
      <c r="P880" s="7"/>
      <c r="Q880" s="7"/>
      <c r="R880" s="7">
        <f t="shared" si="33"/>
        <v>404.47433116468602</v>
      </c>
      <c r="S880" s="6"/>
      <c r="T880" s="6"/>
      <c r="U880" s="6"/>
      <c r="V880" s="6"/>
      <c r="W880" s="6"/>
      <c r="X880" s="6"/>
      <c r="Y880" s="6"/>
      <c r="Z880" s="6">
        <v>6.4000000000000003E-3</v>
      </c>
      <c r="AA880">
        <v>0.64</v>
      </c>
      <c r="AB880" s="2">
        <v>193183934</v>
      </c>
      <c r="AC880" s="2">
        <v>258844775</v>
      </c>
      <c r="AD880" s="2">
        <v>1610857200</v>
      </c>
    </row>
    <row r="881" spans="1:30" x14ac:dyDescent="0.3">
      <c r="A881" s="1">
        <v>41030</v>
      </c>
      <c r="B881" s="6">
        <v>3.4999999999999996E-3</v>
      </c>
      <c r="C881" s="7"/>
      <c r="D881" s="7"/>
      <c r="E881" s="7"/>
      <c r="F881" s="7"/>
      <c r="G881" s="7"/>
      <c r="H881" s="7"/>
      <c r="I881" s="7"/>
      <c r="J881" s="7">
        <f t="shared" si="32"/>
        <v>24.634762622443372</v>
      </c>
      <c r="K881" s="7"/>
      <c r="L881" s="7"/>
      <c r="M881" s="7"/>
      <c r="N881" s="7"/>
      <c r="O881" s="7"/>
      <c r="P881" s="7"/>
      <c r="Q881" s="7"/>
      <c r="R881" s="7">
        <f t="shared" si="33"/>
        <v>405.93043875687891</v>
      </c>
      <c r="S881" s="6"/>
      <c r="T881" s="6"/>
      <c r="U881" s="6"/>
      <c r="V881" s="6"/>
      <c r="W881" s="6"/>
      <c r="X881" s="6"/>
      <c r="Y881" s="6"/>
      <c r="Z881" s="6">
        <v>3.5999999999999999E-3</v>
      </c>
      <c r="AA881">
        <v>0.36</v>
      </c>
      <c r="AB881" s="2">
        <v>191663053</v>
      </c>
      <c r="AC881" s="2">
        <v>259530056</v>
      </c>
      <c r="AD881" s="2">
        <v>1637111216</v>
      </c>
    </row>
    <row r="882" spans="1:30" x14ac:dyDescent="0.3">
      <c r="A882" s="1">
        <v>41061</v>
      </c>
      <c r="B882" s="6">
        <v>2.3E-3</v>
      </c>
      <c r="C882" s="7"/>
      <c r="D882" s="7"/>
      <c r="E882" s="7"/>
      <c r="F882" s="7"/>
      <c r="G882" s="7"/>
      <c r="H882" s="7"/>
      <c r="I882" s="7"/>
      <c r="J882" s="7">
        <f t="shared" si="32"/>
        <v>24.615070565990582</v>
      </c>
      <c r="K882" s="7"/>
      <c r="L882" s="7"/>
      <c r="M882" s="7"/>
      <c r="N882" s="7"/>
      <c r="O882" s="7"/>
      <c r="P882" s="7"/>
      <c r="Q882" s="7"/>
      <c r="R882" s="7">
        <f t="shared" si="33"/>
        <v>406.25518310788436</v>
      </c>
      <c r="S882" s="6"/>
      <c r="T882" s="6"/>
      <c r="U882" s="6"/>
      <c r="V882" s="6"/>
      <c r="W882" s="6"/>
      <c r="X882" s="6"/>
      <c r="Y882" s="6"/>
      <c r="Z882" s="6">
        <v>8.0000000000000004E-4</v>
      </c>
      <c r="AA882">
        <v>0.08</v>
      </c>
      <c r="AB882" s="2">
        <v>198858463</v>
      </c>
      <c r="AC882" s="2">
        <v>265317011</v>
      </c>
      <c r="AD882" s="2">
        <v>1660339682</v>
      </c>
    </row>
    <row r="883" spans="1:30" x14ac:dyDescent="0.3">
      <c r="A883" s="1">
        <v>41091</v>
      </c>
      <c r="B883" s="6">
        <v>1.2999999999999999E-3</v>
      </c>
      <c r="C883" s="7"/>
      <c r="D883" s="7"/>
      <c r="E883" s="7"/>
      <c r="F883" s="7"/>
      <c r="G883" s="7"/>
      <c r="H883" s="7"/>
      <c r="I883" s="7"/>
      <c r="J883" s="7">
        <f t="shared" si="32"/>
        <v>24.509678946520548</v>
      </c>
      <c r="K883" s="7"/>
      <c r="L883" s="7"/>
      <c r="M883" s="7"/>
      <c r="N883" s="7"/>
      <c r="O883" s="7"/>
      <c r="P883" s="7"/>
      <c r="Q883" s="7"/>
      <c r="R883" s="7">
        <f t="shared" si="33"/>
        <v>408.00208039524824</v>
      </c>
      <c r="S883" s="6"/>
      <c r="T883" s="6"/>
      <c r="U883" s="6"/>
      <c r="V883" s="6"/>
      <c r="W883" s="6"/>
      <c r="X883" s="6"/>
      <c r="Y883" s="6"/>
      <c r="Z883" s="6">
        <v>4.3E-3</v>
      </c>
      <c r="AA883">
        <v>0.43</v>
      </c>
      <c r="AB883" s="2">
        <v>203627550</v>
      </c>
      <c r="AC883" s="2">
        <v>265535664</v>
      </c>
      <c r="AD883" s="2">
        <v>1668505243</v>
      </c>
    </row>
    <row r="884" spans="1:30" x14ac:dyDescent="0.3">
      <c r="A884" s="1">
        <v>41122</v>
      </c>
      <c r="B884" s="6">
        <v>2.7000000000000001E-3</v>
      </c>
      <c r="C884" s="7"/>
      <c r="D884" s="7"/>
      <c r="E884" s="7"/>
      <c r="F884" s="7"/>
      <c r="G884" s="7"/>
      <c r="H884" s="7"/>
      <c r="I884" s="7"/>
      <c r="J884" s="7">
        <f t="shared" si="32"/>
        <v>24.409599588208891</v>
      </c>
      <c r="K884" s="7"/>
      <c r="L884" s="7"/>
      <c r="M884" s="7"/>
      <c r="N884" s="7"/>
      <c r="O884" s="7"/>
      <c r="P884" s="7"/>
      <c r="Q884" s="7"/>
      <c r="R884" s="7">
        <f t="shared" si="33"/>
        <v>409.67488892486875</v>
      </c>
      <c r="S884" s="6"/>
      <c r="T884" s="6"/>
      <c r="U884" s="6"/>
      <c r="V884" s="6"/>
      <c r="W884" s="6"/>
      <c r="X884" s="6"/>
      <c r="Y884" s="6"/>
      <c r="Z884" s="6">
        <v>4.0999999999999995E-3</v>
      </c>
      <c r="AA884">
        <v>0.41</v>
      </c>
      <c r="AB884" s="2">
        <v>203575297</v>
      </c>
      <c r="AC884" s="2">
        <v>267208637</v>
      </c>
      <c r="AD884" s="2">
        <v>1685548585</v>
      </c>
    </row>
    <row r="885" spans="1:30" x14ac:dyDescent="0.3">
      <c r="A885" s="1">
        <v>41153</v>
      </c>
      <c r="B885" s="6">
        <v>5.5000000000000005E-3</v>
      </c>
      <c r="C885" s="7"/>
      <c r="D885" s="7"/>
      <c r="E885" s="7"/>
      <c r="F885" s="7"/>
      <c r="G885" s="7"/>
      <c r="H885" s="7"/>
      <c r="I885" s="7"/>
      <c r="J885" s="7">
        <f t="shared" si="32"/>
        <v>24.271253443580484</v>
      </c>
      <c r="K885" s="7"/>
      <c r="L885" s="7"/>
      <c r="M885" s="7"/>
      <c r="N885" s="7"/>
      <c r="O885" s="7"/>
      <c r="P885" s="7"/>
      <c r="Q885" s="7"/>
      <c r="R885" s="7">
        <f t="shared" si="33"/>
        <v>412.01003579174051</v>
      </c>
      <c r="S885" s="6"/>
      <c r="T885" s="6"/>
      <c r="U885" s="6"/>
      <c r="V885" s="6"/>
      <c r="W885" s="6"/>
      <c r="X885" s="6"/>
      <c r="Y885" s="6"/>
      <c r="Z885" s="6">
        <v>5.6999999999999993E-3</v>
      </c>
      <c r="AA885">
        <v>0.56999999999999995</v>
      </c>
      <c r="AB885" s="2">
        <v>202200005</v>
      </c>
      <c r="AC885" s="2">
        <v>274835293</v>
      </c>
      <c r="AD885" s="2">
        <v>1702277330</v>
      </c>
    </row>
    <row r="886" spans="1:30" x14ac:dyDescent="0.3">
      <c r="A886" s="1">
        <v>41183</v>
      </c>
      <c r="B886" s="6">
        <v>8.0000000000000002E-3</v>
      </c>
      <c r="C886" s="7"/>
      <c r="D886" s="7"/>
      <c r="E886" s="7"/>
      <c r="F886" s="7"/>
      <c r="G886" s="7"/>
      <c r="H886" s="7"/>
      <c r="I886" s="7"/>
      <c r="J886" s="7">
        <f t="shared" si="32"/>
        <v>24.128892975027817</v>
      </c>
      <c r="K886" s="7"/>
      <c r="L886" s="7"/>
      <c r="M886" s="7"/>
      <c r="N886" s="7"/>
      <c r="O886" s="7"/>
      <c r="P886" s="7"/>
      <c r="Q886" s="7"/>
      <c r="R886" s="7">
        <f t="shared" si="33"/>
        <v>414.44089500291176</v>
      </c>
      <c r="S886" s="6"/>
      <c r="T886" s="6"/>
      <c r="U886" s="6"/>
      <c r="V886" s="6"/>
      <c r="W886" s="6"/>
      <c r="X886" s="6"/>
      <c r="Y886" s="6"/>
      <c r="Z886" s="6">
        <v>5.8999999999999999E-3</v>
      </c>
      <c r="AA886">
        <v>0.59</v>
      </c>
      <c r="AB886" s="2">
        <v>204756960</v>
      </c>
      <c r="AC886" s="2">
        <v>273105295</v>
      </c>
      <c r="AD886" s="2">
        <v>1706898049</v>
      </c>
    </row>
    <row r="887" spans="1:30" x14ac:dyDescent="0.3">
      <c r="A887" s="1">
        <v>41214</v>
      </c>
      <c r="B887" s="6">
        <v>6.8000000000000005E-3</v>
      </c>
      <c r="C887" s="7"/>
      <c r="D887" s="7"/>
      <c r="E887" s="7"/>
      <c r="F887" s="7"/>
      <c r="G887" s="7"/>
      <c r="H887" s="7"/>
      <c r="I887" s="7"/>
      <c r="J887" s="7">
        <f t="shared" si="32"/>
        <v>23.984983076568408</v>
      </c>
      <c r="K887" s="7"/>
      <c r="L887" s="7"/>
      <c r="M887" s="7"/>
      <c r="N887" s="7"/>
      <c r="O887" s="7"/>
      <c r="P887" s="7"/>
      <c r="Q887" s="7"/>
      <c r="R887" s="7">
        <f t="shared" si="33"/>
        <v>416.92754037292923</v>
      </c>
      <c r="S887" s="6"/>
      <c r="T887" s="6"/>
      <c r="U887" s="6"/>
      <c r="V887" s="6"/>
      <c r="W887" s="6"/>
      <c r="X887" s="6"/>
      <c r="Y887" s="6"/>
      <c r="Z887" s="6">
        <v>6.0000000000000001E-3</v>
      </c>
      <c r="AA887">
        <v>0.6</v>
      </c>
      <c r="AB887" s="2">
        <v>209024611</v>
      </c>
      <c r="AC887" s="2">
        <v>288090912</v>
      </c>
      <c r="AD887" s="2">
        <v>1724637270</v>
      </c>
    </row>
    <row r="888" spans="1:30" x14ac:dyDescent="0.3">
      <c r="A888" s="1">
        <v>41244</v>
      </c>
      <c r="B888" s="6">
        <v>7.8000000000000005E-3</v>
      </c>
      <c r="C888" s="7"/>
      <c r="D888" s="7"/>
      <c r="E888" s="7"/>
      <c r="F888" s="7"/>
      <c r="G888" s="7"/>
      <c r="H888" s="7"/>
      <c r="I888" s="7"/>
      <c r="J888" s="7">
        <f t="shared" si="32"/>
        <v>23.796986880214714</v>
      </c>
      <c r="K888" s="7"/>
      <c r="L888" s="7"/>
      <c r="M888" s="7"/>
      <c r="N888" s="7"/>
      <c r="O888" s="7"/>
      <c r="P888" s="7"/>
      <c r="Q888" s="7"/>
      <c r="R888" s="7">
        <f t="shared" si="33"/>
        <v>420.2212679418754</v>
      </c>
      <c r="S888" s="6"/>
      <c r="T888" s="6"/>
      <c r="U888" s="6"/>
      <c r="V888" s="6"/>
      <c r="W888" s="6"/>
      <c r="X888" s="6"/>
      <c r="Y888" s="6"/>
      <c r="Z888" s="6">
        <v>7.9000000000000008E-3</v>
      </c>
      <c r="AA888">
        <v>0.79</v>
      </c>
      <c r="AB888" s="2">
        <v>233371452</v>
      </c>
      <c r="AC888" s="2">
        <v>325045422</v>
      </c>
      <c r="AD888" s="2">
        <v>1764644740</v>
      </c>
    </row>
    <row r="889" spans="1:30" x14ac:dyDescent="0.3">
      <c r="A889" s="1">
        <v>41275</v>
      </c>
      <c r="B889" s="6">
        <v>1.15E-2</v>
      </c>
      <c r="C889" s="7"/>
      <c r="D889" s="7"/>
      <c r="E889" s="7"/>
      <c r="F889" s="7"/>
      <c r="G889" s="7"/>
      <c r="H889" s="7"/>
      <c r="I889" s="7"/>
      <c r="J889" s="7">
        <f t="shared" si="32"/>
        <v>23.594077811039771</v>
      </c>
      <c r="K889" s="7"/>
      <c r="L889" s="7"/>
      <c r="M889" s="7"/>
      <c r="N889" s="7"/>
      <c r="O889" s="7"/>
      <c r="P889" s="7"/>
      <c r="Q889" s="7"/>
      <c r="R889" s="7">
        <f t="shared" si="33"/>
        <v>423.83517084617552</v>
      </c>
      <c r="S889" s="6"/>
      <c r="T889" s="6"/>
      <c r="U889" s="6"/>
      <c r="V889" s="6"/>
      <c r="W889" s="6"/>
      <c r="X889" s="6"/>
      <c r="Y889" s="6"/>
      <c r="Z889" s="6">
        <v>8.6E-3</v>
      </c>
      <c r="AA889">
        <v>0.86</v>
      </c>
      <c r="AB889" s="2">
        <v>216463907</v>
      </c>
      <c r="AC889" s="2">
        <v>287515564</v>
      </c>
      <c r="AD889" s="2">
        <v>1721819113</v>
      </c>
    </row>
    <row r="890" spans="1:30" x14ac:dyDescent="0.3">
      <c r="A890" s="1">
        <v>41306</v>
      </c>
      <c r="B890" s="6">
        <v>2.2000000000000001E-3</v>
      </c>
      <c r="C890" s="7"/>
      <c r="D890" s="7"/>
      <c r="E890" s="7"/>
      <c r="F890" s="7"/>
      <c r="G890" s="7"/>
      <c r="H890" s="7"/>
      <c r="I890" s="7"/>
      <c r="J890" s="7">
        <f t="shared" si="32"/>
        <v>23.45335766504947</v>
      </c>
      <c r="K890" s="7"/>
      <c r="L890" s="7"/>
      <c r="M890" s="7"/>
      <c r="N890" s="7"/>
      <c r="O890" s="7"/>
      <c r="P890" s="7"/>
      <c r="Q890" s="7"/>
      <c r="R890" s="7">
        <f t="shared" si="33"/>
        <v>426.37818187125259</v>
      </c>
      <c r="S890" s="6"/>
      <c r="T890" s="6"/>
      <c r="U890" s="6"/>
      <c r="V890" s="6"/>
      <c r="W890" s="6"/>
      <c r="X890" s="6"/>
      <c r="Y890" s="6"/>
      <c r="Z890" s="6">
        <v>6.0000000000000001E-3</v>
      </c>
      <c r="AA890">
        <v>0.6</v>
      </c>
      <c r="AB890" s="2">
        <v>205022593</v>
      </c>
      <c r="AC890" s="2">
        <v>287025459</v>
      </c>
      <c r="AD890" s="2">
        <v>1722232564</v>
      </c>
    </row>
    <row r="891" spans="1:30" x14ac:dyDescent="0.3">
      <c r="A891" s="1">
        <v>41334</v>
      </c>
      <c r="B891" s="6">
        <v>-1.7000000000000001E-3</v>
      </c>
      <c r="C891" s="7"/>
      <c r="D891" s="7"/>
      <c r="E891" s="7"/>
      <c r="F891" s="7"/>
      <c r="G891" s="7"/>
      <c r="H891" s="7"/>
      <c r="I891" s="7"/>
      <c r="J891" s="7">
        <f t="shared" si="32"/>
        <v>23.343642545087565</v>
      </c>
      <c r="K891" s="7"/>
      <c r="L891" s="7"/>
      <c r="M891" s="7"/>
      <c r="N891" s="7"/>
      <c r="O891" s="7"/>
      <c r="P891" s="7"/>
      <c r="Q891" s="7"/>
      <c r="R891" s="7">
        <f t="shared" si="33"/>
        <v>428.38215932604743</v>
      </c>
      <c r="S891" s="6"/>
      <c r="T891" s="6"/>
      <c r="U891" s="6"/>
      <c r="V891" s="6"/>
      <c r="W891" s="6"/>
      <c r="X891" s="6"/>
      <c r="Y891" s="6"/>
      <c r="Z891" s="6">
        <v>4.6999999999999993E-3</v>
      </c>
      <c r="AA891">
        <v>0.47</v>
      </c>
      <c r="AB891" s="2">
        <v>207717486</v>
      </c>
      <c r="AC891" s="2">
        <v>293276608</v>
      </c>
      <c r="AD891" s="2">
        <v>1755986200</v>
      </c>
    </row>
    <row r="892" spans="1:30" x14ac:dyDescent="0.3">
      <c r="A892" s="1">
        <v>41365</v>
      </c>
      <c r="B892" s="6">
        <v>2.8000000000000004E-3</v>
      </c>
      <c r="C892" s="7"/>
      <c r="D892" s="7"/>
      <c r="E892" s="7"/>
      <c r="F892" s="7"/>
      <c r="G892" s="7"/>
      <c r="H892" s="7"/>
      <c r="I892" s="7"/>
      <c r="J892" s="7">
        <f t="shared" si="32"/>
        <v>23.215954793722094</v>
      </c>
      <c r="K892" s="7"/>
      <c r="L892" s="7"/>
      <c r="M892" s="7"/>
      <c r="N892" s="7"/>
      <c r="O892" s="7"/>
      <c r="P892" s="7"/>
      <c r="Q892" s="7"/>
      <c r="R892" s="7">
        <f t="shared" si="33"/>
        <v>430.73826120234071</v>
      </c>
      <c r="S892" s="6"/>
      <c r="T892" s="6"/>
      <c r="U892" s="6"/>
      <c r="V892" s="6"/>
      <c r="W892" s="6"/>
      <c r="X892" s="6"/>
      <c r="Y892" s="6"/>
      <c r="Z892" s="6">
        <v>5.5000000000000005E-3</v>
      </c>
      <c r="AA892">
        <v>0.55000000000000004</v>
      </c>
      <c r="AB892" s="2">
        <v>209621828</v>
      </c>
      <c r="AC892" s="2">
        <v>287763134</v>
      </c>
      <c r="AD892" s="2">
        <v>1752360489</v>
      </c>
    </row>
    <row r="893" spans="1:30" x14ac:dyDescent="0.3">
      <c r="A893" s="1">
        <v>41395</v>
      </c>
      <c r="B893" s="6">
        <v>1E-3</v>
      </c>
      <c r="C893" s="7"/>
      <c r="D893" s="7"/>
      <c r="E893" s="7"/>
      <c r="F893" s="7"/>
      <c r="G893" s="7"/>
      <c r="H893" s="7"/>
      <c r="I893" s="7"/>
      <c r="J893" s="7">
        <f t="shared" si="32"/>
        <v>23.13037241578369</v>
      </c>
      <c r="K893" s="7"/>
      <c r="L893" s="7"/>
      <c r="M893" s="7"/>
      <c r="N893" s="7"/>
      <c r="O893" s="7"/>
      <c r="P893" s="7"/>
      <c r="Q893" s="7"/>
      <c r="R893" s="7">
        <f t="shared" si="33"/>
        <v>432.33199276878941</v>
      </c>
      <c r="S893" s="6"/>
      <c r="T893" s="6"/>
      <c r="U893" s="6"/>
      <c r="V893" s="6"/>
      <c r="W893" s="6"/>
      <c r="X893" s="6"/>
      <c r="Y893" s="6"/>
      <c r="Z893" s="6">
        <v>3.7000000000000002E-3</v>
      </c>
      <c r="AA893">
        <v>0.37</v>
      </c>
      <c r="AB893" s="2">
        <v>201046331</v>
      </c>
      <c r="AC893" s="2">
        <v>293594788</v>
      </c>
      <c r="AD893" s="2">
        <v>1780263166</v>
      </c>
    </row>
    <row r="894" spans="1:30" x14ac:dyDescent="0.3">
      <c r="A894" s="1">
        <v>41426</v>
      </c>
      <c r="B894" s="6">
        <v>3.2000000000000002E-3</v>
      </c>
      <c r="C894" s="7"/>
      <c r="D894" s="7"/>
      <c r="E894" s="7"/>
      <c r="F894" s="7"/>
      <c r="G894" s="7"/>
      <c r="H894" s="7"/>
      <c r="I894" s="7"/>
      <c r="J894" s="7">
        <f t="shared" si="32"/>
        <v>23.070389403335017</v>
      </c>
      <c r="K894" s="7"/>
      <c r="L894" s="7"/>
      <c r="M894" s="7"/>
      <c r="N894" s="7"/>
      <c r="O894" s="7"/>
      <c r="P894" s="7"/>
      <c r="Q894" s="7"/>
      <c r="R894" s="7">
        <f t="shared" si="33"/>
        <v>433.45605594998824</v>
      </c>
      <c r="S894" s="6"/>
      <c r="T894" s="6"/>
      <c r="U894" s="6"/>
      <c r="V894" s="6"/>
      <c r="W894" s="6"/>
      <c r="X894" s="6"/>
      <c r="Y894" s="6"/>
      <c r="Z894" s="6">
        <v>2.5999999999999999E-3</v>
      </c>
      <c r="AA894">
        <v>0.26</v>
      </c>
      <c r="AB894" s="2">
        <v>214567507</v>
      </c>
      <c r="AC894" s="2">
        <v>300251536</v>
      </c>
      <c r="AD894" s="2">
        <v>1816626861</v>
      </c>
    </row>
    <row r="895" spans="1:30" x14ac:dyDescent="0.3">
      <c r="A895" s="1">
        <v>41456</v>
      </c>
      <c r="B895" s="6">
        <v>-1.2999999999999999E-3</v>
      </c>
      <c r="C895" s="7"/>
      <c r="D895" s="7"/>
      <c r="E895" s="7"/>
      <c r="F895" s="7"/>
      <c r="G895" s="7"/>
      <c r="H895" s="7"/>
      <c r="I895" s="7"/>
      <c r="J895" s="7">
        <f t="shared" si="32"/>
        <v>23.063470362226351</v>
      </c>
      <c r="K895" s="7"/>
      <c r="L895" s="7"/>
      <c r="M895" s="7"/>
      <c r="N895" s="7"/>
      <c r="O895" s="7"/>
      <c r="P895" s="7"/>
      <c r="Q895" s="7"/>
      <c r="R895" s="7">
        <f t="shared" si="33"/>
        <v>433.58609276677322</v>
      </c>
      <c r="S895" s="6"/>
      <c r="T895" s="6"/>
      <c r="U895" s="6"/>
      <c r="V895" s="6"/>
      <c r="W895" s="6"/>
      <c r="X895" s="6"/>
      <c r="Y895" s="6"/>
      <c r="Z895" s="6">
        <v>2.9999999999999997E-4</v>
      </c>
      <c r="AA895">
        <v>0.03</v>
      </c>
      <c r="AB895" s="2">
        <v>210471469</v>
      </c>
      <c r="AC895" s="2">
        <v>294992118</v>
      </c>
      <c r="AD895" s="2">
        <v>1822959180</v>
      </c>
    </row>
    <row r="896" spans="1:30" x14ac:dyDescent="0.3">
      <c r="A896" s="1">
        <v>41487</v>
      </c>
      <c r="B896" s="6">
        <v>2.2000000000000001E-3</v>
      </c>
      <c r="C896" s="7"/>
      <c r="D896" s="7"/>
      <c r="E896" s="7"/>
      <c r="F896" s="7"/>
      <c r="G896" s="7"/>
      <c r="H896" s="7"/>
      <c r="I896" s="7"/>
      <c r="J896" s="7">
        <f t="shared" si="32"/>
        <v>23.008250560880242</v>
      </c>
      <c r="K896" s="7"/>
      <c r="L896" s="7"/>
      <c r="M896" s="7"/>
      <c r="N896" s="7"/>
      <c r="O896" s="7"/>
      <c r="P896" s="7"/>
      <c r="Q896" s="7"/>
      <c r="R896" s="7">
        <f t="shared" si="33"/>
        <v>434.62669938941343</v>
      </c>
      <c r="S896" s="6"/>
      <c r="T896" s="6"/>
      <c r="U896" s="6"/>
      <c r="V896" s="6"/>
      <c r="W896" s="6"/>
      <c r="X896" s="6"/>
      <c r="Y896" s="6"/>
      <c r="Z896" s="6">
        <v>2.3999999999999998E-3</v>
      </c>
      <c r="AA896">
        <v>0.24</v>
      </c>
      <c r="AB896" s="2">
        <v>209608119</v>
      </c>
      <c r="AC896" s="2">
        <v>298262492</v>
      </c>
      <c r="AD896" s="2">
        <v>1844371951</v>
      </c>
    </row>
    <row r="897" spans="1:30" x14ac:dyDescent="0.3">
      <c r="A897" s="1">
        <v>41518</v>
      </c>
      <c r="B897" s="6">
        <v>2.5000000000000001E-3</v>
      </c>
      <c r="C897" s="7"/>
      <c r="D897" s="7"/>
      <c r="E897" s="7"/>
      <c r="F897" s="7"/>
      <c r="G897" s="7"/>
      <c r="H897" s="7"/>
      <c r="I897" s="7"/>
      <c r="J897" s="7">
        <f t="shared" si="32"/>
        <v>22.928002551948421</v>
      </c>
      <c r="K897" s="7"/>
      <c r="L897" s="7"/>
      <c r="M897" s="7"/>
      <c r="N897" s="7"/>
      <c r="O897" s="7"/>
      <c r="P897" s="7"/>
      <c r="Q897" s="7"/>
      <c r="R897" s="7">
        <f t="shared" si="33"/>
        <v>436.1478928372764</v>
      </c>
      <c r="S897" s="6"/>
      <c r="T897" s="6"/>
      <c r="U897" s="6"/>
      <c r="V897" s="6"/>
      <c r="W897" s="6"/>
      <c r="X897" s="6"/>
      <c r="Y897" s="6"/>
      <c r="Z897" s="6">
        <v>3.4999999999999996E-3</v>
      </c>
      <c r="AA897">
        <v>0.35</v>
      </c>
      <c r="AB897" s="2">
        <v>229574843</v>
      </c>
      <c r="AC897" s="2">
        <v>301268767</v>
      </c>
      <c r="AD897" s="2">
        <v>1861085764</v>
      </c>
    </row>
    <row r="898" spans="1:30" x14ac:dyDescent="0.3">
      <c r="A898" s="1">
        <v>41548</v>
      </c>
      <c r="B898" s="6">
        <v>4.7999999999999996E-3</v>
      </c>
      <c r="C898" s="7"/>
      <c r="D898" s="7"/>
      <c r="E898" s="7"/>
      <c r="F898" s="7"/>
      <c r="G898" s="7"/>
      <c r="H898" s="7"/>
      <c r="I898" s="7"/>
      <c r="J898" s="7">
        <f t="shared" si="32"/>
        <v>22.798053646165275</v>
      </c>
      <c r="K898" s="7"/>
      <c r="L898" s="7"/>
      <c r="M898" s="7"/>
      <c r="N898" s="7"/>
      <c r="O898" s="7"/>
      <c r="P898" s="7"/>
      <c r="Q898" s="7"/>
      <c r="R898" s="7">
        <f t="shared" si="33"/>
        <v>438.63393582644892</v>
      </c>
      <c r="S898" s="6"/>
      <c r="T898" s="6"/>
      <c r="U898" s="6"/>
      <c r="V898" s="6"/>
      <c r="W898" s="6"/>
      <c r="X898" s="6"/>
      <c r="Y898" s="6"/>
      <c r="Z898" s="6">
        <v>5.6999999999999993E-3</v>
      </c>
      <c r="AA898">
        <v>0.56999999999999995</v>
      </c>
      <c r="AB898" s="2">
        <v>211135082</v>
      </c>
      <c r="AC898" s="2">
        <v>297832161</v>
      </c>
      <c r="AD898" s="2">
        <v>1871626060</v>
      </c>
    </row>
    <row r="899" spans="1:30" x14ac:dyDescent="0.3">
      <c r="A899" s="1">
        <v>41579</v>
      </c>
      <c r="B899" s="6">
        <v>4.5999999999999999E-3</v>
      </c>
      <c r="C899" s="7"/>
      <c r="D899" s="7"/>
      <c r="E899" s="7"/>
      <c r="F899" s="7"/>
      <c r="G899" s="7"/>
      <c r="H899" s="7"/>
      <c r="I899" s="7"/>
      <c r="J899" s="7">
        <f t="shared" si="32"/>
        <v>22.675605377128782</v>
      </c>
      <c r="K899" s="7"/>
      <c r="L899" s="7"/>
      <c r="M899" s="7"/>
      <c r="N899" s="7"/>
      <c r="O899" s="7"/>
      <c r="P899" s="7"/>
      <c r="Q899" s="7"/>
      <c r="R899" s="7">
        <f t="shared" si="33"/>
        <v>441.00255907991175</v>
      </c>
      <c r="S899" s="6"/>
      <c r="T899" s="6"/>
      <c r="U899" s="6"/>
      <c r="V899" s="6"/>
      <c r="W899" s="6"/>
      <c r="X899" s="6"/>
      <c r="Y899" s="6"/>
      <c r="Z899" s="6">
        <v>5.4000000000000003E-3</v>
      </c>
      <c r="AA899">
        <v>0.54</v>
      </c>
      <c r="AB899" s="2">
        <v>215546803</v>
      </c>
      <c r="AC899" s="2">
        <v>314867661</v>
      </c>
      <c r="AD899" s="2">
        <v>1909101906</v>
      </c>
    </row>
    <row r="900" spans="1:30" x14ac:dyDescent="0.3">
      <c r="A900" s="1">
        <v>41609</v>
      </c>
      <c r="B900" s="6">
        <v>6.5000000000000006E-3</v>
      </c>
      <c r="C900" s="7"/>
      <c r="D900" s="7"/>
      <c r="E900" s="7"/>
      <c r="F900" s="7"/>
      <c r="G900" s="7"/>
      <c r="H900" s="7"/>
      <c r="I900" s="7"/>
      <c r="J900" s="7">
        <f t="shared" si="32"/>
        <v>22.468891574642068</v>
      </c>
      <c r="K900" s="7"/>
      <c r="L900" s="7"/>
      <c r="M900" s="7"/>
      <c r="N900" s="7"/>
      <c r="O900" s="7"/>
      <c r="P900" s="7"/>
      <c r="Q900" s="7"/>
      <c r="R900" s="7">
        <f t="shared" si="33"/>
        <v>445.05978262344701</v>
      </c>
      <c r="S900" s="6"/>
      <c r="T900" s="6"/>
      <c r="U900" s="6"/>
      <c r="V900" s="6"/>
      <c r="W900" s="6"/>
      <c r="X900" s="6"/>
      <c r="Y900" s="6"/>
      <c r="Z900" s="6">
        <v>9.1999999999999998E-3</v>
      </c>
      <c r="AA900">
        <v>0.92</v>
      </c>
      <c r="AB900" s="2">
        <v>249509778</v>
      </c>
      <c r="AC900" s="2">
        <v>344507915</v>
      </c>
      <c r="AD900" s="2">
        <v>1956838075</v>
      </c>
    </row>
    <row r="901" spans="1:30" x14ac:dyDescent="0.3">
      <c r="A901" s="1">
        <v>41640</v>
      </c>
      <c r="B901" s="6">
        <v>9.3999999999999986E-3</v>
      </c>
      <c r="C901" s="7"/>
      <c r="D901" s="7"/>
      <c r="E901" s="7"/>
      <c r="F901" s="7"/>
      <c r="G901" s="7"/>
      <c r="H901" s="7"/>
      <c r="I901" s="7"/>
      <c r="J901" s="7">
        <f t="shared" si="32"/>
        <v>22.345988637137811</v>
      </c>
      <c r="K901" s="7"/>
      <c r="L901" s="7"/>
      <c r="M901" s="7"/>
      <c r="N901" s="7"/>
      <c r="O901" s="7"/>
      <c r="P901" s="7"/>
      <c r="Q901" s="7"/>
      <c r="R901" s="7">
        <f t="shared" si="33"/>
        <v>447.50761142787599</v>
      </c>
      <c r="S901" s="6"/>
      <c r="T901" s="6"/>
      <c r="U901" s="6"/>
      <c r="V901" s="6"/>
      <c r="W901" s="6"/>
      <c r="X901" s="6"/>
      <c r="Y901" s="6"/>
      <c r="Z901" s="6">
        <v>5.5000000000000005E-3</v>
      </c>
      <c r="AA901">
        <v>0.55000000000000004</v>
      </c>
      <c r="AB901" s="2">
        <v>222947119</v>
      </c>
      <c r="AC901" s="2">
        <v>313131662</v>
      </c>
      <c r="AD901" s="2">
        <v>1941730916</v>
      </c>
    </row>
    <row r="902" spans="1:30" x14ac:dyDescent="0.3">
      <c r="A902" s="1">
        <v>41671</v>
      </c>
      <c r="B902" s="6">
        <v>5.1999999999999998E-3</v>
      </c>
      <c r="C902" s="7"/>
      <c r="D902" s="7"/>
      <c r="E902" s="7"/>
      <c r="F902" s="7"/>
      <c r="G902" s="7"/>
      <c r="H902" s="7"/>
      <c r="I902" s="7"/>
      <c r="J902" s="7">
        <f t="shared" si="32"/>
        <v>22.192857917507016</v>
      </c>
      <c r="K902" s="7"/>
      <c r="L902" s="7"/>
      <c r="M902" s="7"/>
      <c r="N902" s="7"/>
      <c r="O902" s="7"/>
      <c r="P902" s="7"/>
      <c r="Q902" s="7"/>
      <c r="R902" s="7">
        <f t="shared" si="33"/>
        <v>450.59541394672829</v>
      </c>
      <c r="S902" s="6"/>
      <c r="T902" s="6"/>
      <c r="U902" s="6"/>
      <c r="V902" s="6"/>
      <c r="W902" s="6"/>
      <c r="X902" s="6"/>
      <c r="Y902" s="6"/>
      <c r="Z902" s="6">
        <v>6.8999999999999999E-3</v>
      </c>
      <c r="AA902">
        <v>0.69</v>
      </c>
      <c r="AB902" s="2">
        <v>224671134</v>
      </c>
      <c r="AC902" s="2">
        <v>316246296</v>
      </c>
      <c r="AD902" s="2">
        <v>1960711415</v>
      </c>
    </row>
    <row r="903" spans="1:30" x14ac:dyDescent="0.3">
      <c r="A903" s="1">
        <v>41699</v>
      </c>
      <c r="B903" s="6">
        <v>7.4000000000000003E-3</v>
      </c>
      <c r="C903" s="7"/>
      <c r="D903" s="7"/>
      <c r="E903" s="7"/>
      <c r="F903" s="7"/>
      <c r="G903" s="7"/>
      <c r="H903" s="7"/>
      <c r="I903" s="7"/>
      <c r="J903" s="7">
        <f t="shared" si="32"/>
        <v>21.990544904386656</v>
      </c>
      <c r="K903" s="7"/>
      <c r="L903" s="7"/>
      <c r="M903" s="7"/>
      <c r="N903" s="7"/>
      <c r="O903" s="7"/>
      <c r="P903" s="7"/>
      <c r="Q903" s="7"/>
      <c r="R903" s="7">
        <f t="shared" si="33"/>
        <v>454.74089175503821</v>
      </c>
      <c r="S903" s="6"/>
      <c r="T903" s="6"/>
      <c r="U903" s="6"/>
      <c r="V903" s="6"/>
      <c r="W903" s="6"/>
      <c r="X903" s="6"/>
      <c r="Y903" s="6"/>
      <c r="Z903" s="6">
        <v>9.1999999999999998E-3</v>
      </c>
      <c r="AA903">
        <v>0.92</v>
      </c>
      <c r="AB903" s="2">
        <v>228014047</v>
      </c>
      <c r="AC903" s="2">
        <v>309930414</v>
      </c>
      <c r="AD903" s="2">
        <v>1972553099</v>
      </c>
    </row>
    <row r="904" spans="1:30" x14ac:dyDescent="0.3">
      <c r="A904" s="1">
        <v>41730</v>
      </c>
      <c r="B904" s="6">
        <v>5.3E-3</v>
      </c>
      <c r="C904" s="7"/>
      <c r="D904" s="7"/>
      <c r="E904" s="7"/>
      <c r="F904" s="7"/>
      <c r="G904" s="7"/>
      <c r="H904" s="7"/>
      <c r="I904" s="7"/>
      <c r="J904" s="7">
        <f t="shared" si="32"/>
        <v>21.844188839164257</v>
      </c>
      <c r="K904" s="7"/>
      <c r="L904" s="7"/>
      <c r="M904" s="7"/>
      <c r="N904" s="7"/>
      <c r="O904" s="7"/>
      <c r="P904" s="7"/>
      <c r="Q904" s="7"/>
      <c r="R904" s="7">
        <f t="shared" si="33"/>
        <v>457.78765572979694</v>
      </c>
      <c r="S904" s="6"/>
      <c r="T904" s="6"/>
      <c r="U904" s="6"/>
      <c r="V904" s="6"/>
      <c r="W904" s="6"/>
      <c r="X904" s="6"/>
      <c r="Y904" s="6"/>
      <c r="Z904" s="6">
        <v>6.7000000000000002E-3</v>
      </c>
      <c r="AA904">
        <v>0.67</v>
      </c>
      <c r="AB904" s="2">
        <v>222462991</v>
      </c>
      <c r="AC904" s="2">
        <v>309226880</v>
      </c>
      <c r="AD904" s="2">
        <v>1983442701</v>
      </c>
    </row>
    <row r="905" spans="1:30" x14ac:dyDescent="0.3">
      <c r="A905" s="1">
        <v>41760</v>
      </c>
      <c r="B905" s="6">
        <v>2.5000000000000001E-3</v>
      </c>
      <c r="C905" s="7"/>
      <c r="D905" s="7"/>
      <c r="E905" s="7"/>
      <c r="F905" s="7"/>
      <c r="G905" s="7"/>
      <c r="H905" s="7"/>
      <c r="I905" s="7"/>
      <c r="J905" s="7">
        <f t="shared" si="32"/>
        <v>21.744165677049832</v>
      </c>
      <c r="K905" s="7"/>
      <c r="L905" s="7"/>
      <c r="M905" s="7"/>
      <c r="N905" s="7"/>
      <c r="O905" s="7"/>
      <c r="P905" s="7"/>
      <c r="Q905" s="7"/>
      <c r="R905" s="7">
        <f t="shared" si="33"/>
        <v>459.89347894615395</v>
      </c>
      <c r="S905" s="6"/>
      <c r="T905" s="6"/>
      <c r="U905" s="6"/>
      <c r="V905" s="6"/>
      <c r="W905" s="6"/>
      <c r="X905" s="6"/>
      <c r="Y905" s="6"/>
      <c r="Z905" s="6">
        <v>4.5999999999999999E-3</v>
      </c>
      <c r="AA905">
        <v>0.46</v>
      </c>
      <c r="AB905" s="2">
        <v>214771855</v>
      </c>
      <c r="AC905" s="2">
        <v>303690454</v>
      </c>
      <c r="AD905" s="2">
        <v>2002401959</v>
      </c>
    </row>
    <row r="906" spans="1:30" x14ac:dyDescent="0.3">
      <c r="A906" s="1">
        <v>41791</v>
      </c>
      <c r="B906" s="6">
        <v>4.0000000000000002E-4</v>
      </c>
      <c r="C906" s="7"/>
      <c r="D906" s="7"/>
      <c r="E906" s="7"/>
      <c r="F906" s="7"/>
      <c r="G906" s="7"/>
      <c r="H906" s="7"/>
      <c r="I906" s="7"/>
      <c r="J906" s="7">
        <f t="shared" si="32"/>
        <v>21.657535534910192</v>
      </c>
      <c r="K906" s="7"/>
      <c r="L906" s="7"/>
      <c r="M906" s="7"/>
      <c r="N906" s="7"/>
      <c r="O906" s="7"/>
      <c r="P906" s="7"/>
      <c r="Q906" s="7"/>
      <c r="R906" s="7">
        <f t="shared" si="33"/>
        <v>461.73305286193857</v>
      </c>
      <c r="S906" s="6"/>
      <c r="T906" s="6"/>
      <c r="U906" s="6"/>
      <c r="V906" s="6"/>
      <c r="W906" s="6"/>
      <c r="X906" s="6"/>
      <c r="Y906" s="6"/>
      <c r="Z906" s="6">
        <v>4.0000000000000001E-3</v>
      </c>
      <c r="AA906">
        <v>0.4</v>
      </c>
      <c r="AB906" s="2">
        <v>222858595</v>
      </c>
      <c r="AC906" s="2">
        <v>305835044</v>
      </c>
      <c r="AD906" s="2">
        <v>2022879777</v>
      </c>
    </row>
    <row r="907" spans="1:30" x14ac:dyDescent="0.3">
      <c r="A907" s="1">
        <v>41821</v>
      </c>
      <c r="B907" s="6">
        <v>1.6000000000000001E-3</v>
      </c>
      <c r="C907" s="7"/>
      <c r="D907" s="7"/>
      <c r="E907" s="7"/>
      <c r="F907" s="7"/>
      <c r="G907" s="7"/>
      <c r="H907" s="7"/>
      <c r="I907" s="7"/>
      <c r="J907" s="7">
        <f t="shared" si="32"/>
        <v>21.655369997910402</v>
      </c>
      <c r="K907" s="7"/>
      <c r="L907" s="7"/>
      <c r="M907" s="7"/>
      <c r="N907" s="7"/>
      <c r="O907" s="7"/>
      <c r="P907" s="7"/>
      <c r="Q907" s="7"/>
      <c r="R907" s="7">
        <f t="shared" si="33"/>
        <v>461.77922616722475</v>
      </c>
      <c r="S907" s="6"/>
      <c r="T907" s="6"/>
      <c r="U907" s="6"/>
      <c r="V907" s="6"/>
      <c r="W907" s="6"/>
      <c r="X907" s="6"/>
      <c r="Y907" s="6"/>
      <c r="Z907" s="6">
        <v>1E-4</v>
      </c>
      <c r="AA907">
        <v>0.01</v>
      </c>
      <c r="AB907" s="2">
        <v>223594688</v>
      </c>
      <c r="AC907" s="2">
        <v>302284860</v>
      </c>
      <c r="AD907" s="2">
        <v>2031557894</v>
      </c>
    </row>
    <row r="908" spans="1:30" x14ac:dyDescent="0.3">
      <c r="A908" s="1">
        <v>41852</v>
      </c>
      <c r="B908" s="6">
        <v>3.4000000000000002E-3</v>
      </c>
      <c r="C908" s="7"/>
      <c r="D908" s="7"/>
      <c r="E908" s="7"/>
      <c r="F908" s="7"/>
      <c r="G908" s="7"/>
      <c r="H908" s="7"/>
      <c r="I908" s="7"/>
      <c r="J908" s="7">
        <f t="shared" si="32"/>
        <v>21.601366581456762</v>
      </c>
      <c r="K908" s="7"/>
      <c r="L908" s="7"/>
      <c r="M908" s="7"/>
      <c r="N908" s="7"/>
      <c r="O908" s="7"/>
      <c r="P908" s="7"/>
      <c r="Q908" s="7"/>
      <c r="R908" s="7">
        <f t="shared" si="33"/>
        <v>462.93367423264277</v>
      </c>
      <c r="S908" s="6"/>
      <c r="T908" s="6"/>
      <c r="U908" s="6"/>
      <c r="V908" s="6"/>
      <c r="W908" s="6"/>
      <c r="X908" s="6"/>
      <c r="Y908" s="6"/>
      <c r="Z908" s="6">
        <v>2.5000000000000001E-3</v>
      </c>
      <c r="AA908">
        <v>0.25</v>
      </c>
      <c r="AB908" s="2">
        <v>231344899</v>
      </c>
      <c r="AC908" s="2">
        <v>306457271</v>
      </c>
      <c r="AD908" s="2">
        <v>2048171066</v>
      </c>
    </row>
    <row r="909" spans="1:30" x14ac:dyDescent="0.3">
      <c r="A909" s="1">
        <v>41883</v>
      </c>
      <c r="B909" s="6">
        <v>2.0999999999999999E-3</v>
      </c>
      <c r="C909" s="7"/>
      <c r="D909" s="7"/>
      <c r="E909" s="7"/>
      <c r="F909" s="7"/>
      <c r="G909" s="7"/>
      <c r="H909" s="7"/>
      <c r="I909" s="7"/>
      <c r="J909" s="7">
        <f t="shared" si="32"/>
        <v>21.478936642593972</v>
      </c>
      <c r="K909" s="7"/>
      <c r="L909" s="7"/>
      <c r="M909" s="7"/>
      <c r="N909" s="7"/>
      <c r="O909" s="7"/>
      <c r="P909" s="7"/>
      <c r="Q909" s="7"/>
      <c r="R909" s="7">
        <f t="shared" si="33"/>
        <v>465.57239617576886</v>
      </c>
      <c r="S909" s="6"/>
      <c r="T909" s="6"/>
      <c r="U909" s="6"/>
      <c r="V909" s="6"/>
      <c r="W909" s="6"/>
      <c r="X909" s="6"/>
      <c r="Y909" s="6"/>
      <c r="Z909" s="6">
        <v>5.6999999999999993E-3</v>
      </c>
      <c r="AA909">
        <v>0.56999999999999995</v>
      </c>
      <c r="AB909" s="2">
        <v>238409382</v>
      </c>
      <c r="AC909" s="2">
        <v>313958669</v>
      </c>
      <c r="AD909" s="2">
        <v>2072342009</v>
      </c>
    </row>
    <row r="910" spans="1:30" x14ac:dyDescent="0.3">
      <c r="A910" s="1">
        <v>41913</v>
      </c>
      <c r="B910" s="6">
        <v>3.7000000000000002E-3</v>
      </c>
      <c r="C910" s="7"/>
      <c r="D910" s="7"/>
      <c r="E910" s="7"/>
      <c r="F910" s="7"/>
      <c r="G910" s="7"/>
      <c r="H910" s="7"/>
      <c r="I910" s="7"/>
      <c r="J910" s="7">
        <f t="shared" si="32"/>
        <v>21.389102412461636</v>
      </c>
      <c r="K910" s="7"/>
      <c r="L910" s="7"/>
      <c r="M910" s="7"/>
      <c r="N910" s="7"/>
      <c r="O910" s="7"/>
      <c r="P910" s="7"/>
      <c r="Q910" s="7"/>
      <c r="R910" s="7">
        <f t="shared" si="33"/>
        <v>467.52780023970706</v>
      </c>
      <c r="S910" s="6"/>
      <c r="T910" s="6"/>
      <c r="U910" s="6"/>
      <c r="V910" s="6"/>
      <c r="W910" s="6"/>
      <c r="X910" s="6"/>
      <c r="Y910" s="6"/>
      <c r="Z910" s="6">
        <v>4.1999999999999997E-3</v>
      </c>
      <c r="AA910">
        <v>0.42</v>
      </c>
      <c r="AB910" s="2">
        <v>231028326</v>
      </c>
      <c r="AC910" s="2">
        <v>312803318</v>
      </c>
      <c r="AD910" s="2">
        <v>2081008364</v>
      </c>
    </row>
    <row r="911" spans="1:30" x14ac:dyDescent="0.3">
      <c r="A911" s="1">
        <v>41944</v>
      </c>
      <c r="B911" s="6">
        <v>6.8999999999999999E-3</v>
      </c>
      <c r="C911" s="7"/>
      <c r="D911" s="7"/>
      <c r="E911" s="7"/>
      <c r="F911" s="7"/>
      <c r="G911" s="7"/>
      <c r="H911" s="7"/>
      <c r="I911" s="7"/>
      <c r="J911" s="7">
        <f t="shared" si="32"/>
        <v>21.280571497822738</v>
      </c>
      <c r="K911" s="7"/>
      <c r="L911" s="7"/>
      <c r="M911" s="7"/>
      <c r="N911" s="7"/>
      <c r="O911" s="7"/>
      <c r="P911" s="7"/>
      <c r="Q911" s="7"/>
      <c r="R911" s="7">
        <f t="shared" si="33"/>
        <v>469.91219202092964</v>
      </c>
      <c r="S911" s="6"/>
      <c r="T911" s="6"/>
      <c r="U911" s="6"/>
      <c r="V911" s="6"/>
      <c r="W911" s="6"/>
      <c r="X911" s="6"/>
      <c r="Y911" s="6"/>
      <c r="Z911" s="6">
        <v>5.1000000000000004E-3</v>
      </c>
      <c r="AA911">
        <v>0.51</v>
      </c>
      <c r="AB911" s="2">
        <v>241625564</v>
      </c>
      <c r="AC911" s="2">
        <v>326330250</v>
      </c>
      <c r="AD911" s="2">
        <v>2107505461</v>
      </c>
    </row>
    <row r="912" spans="1:30" x14ac:dyDescent="0.3">
      <c r="A912" s="1">
        <v>41974</v>
      </c>
      <c r="B912" s="6">
        <v>3.0000000000000001E-3</v>
      </c>
      <c r="C912" s="7"/>
      <c r="D912" s="7"/>
      <c r="E912" s="7"/>
      <c r="F912" s="7"/>
      <c r="G912" s="7"/>
      <c r="H912" s="7"/>
      <c r="I912" s="7"/>
      <c r="J912" s="7">
        <f t="shared" si="32"/>
        <v>21.115867729532386</v>
      </c>
      <c r="K912" s="7"/>
      <c r="L912" s="7"/>
      <c r="M912" s="7"/>
      <c r="N912" s="7"/>
      <c r="O912" s="7"/>
      <c r="P912" s="7"/>
      <c r="Q912" s="7"/>
      <c r="R912" s="7">
        <f t="shared" si="33"/>
        <v>473.57750711869289</v>
      </c>
      <c r="S912" s="6"/>
      <c r="T912" s="6"/>
      <c r="U912" s="6"/>
      <c r="V912" s="6"/>
      <c r="W912" s="6"/>
      <c r="X912" s="6"/>
      <c r="Y912" s="6"/>
      <c r="Z912" s="6">
        <v>7.8000000000000005E-3</v>
      </c>
      <c r="AA912">
        <v>0.78</v>
      </c>
      <c r="AB912" s="2">
        <v>263528517</v>
      </c>
      <c r="AC912" s="2">
        <v>351602954</v>
      </c>
      <c r="AD912" s="2">
        <v>2150683632</v>
      </c>
    </row>
    <row r="913" spans="1:30" x14ac:dyDescent="0.3">
      <c r="A913" s="1">
        <v>42005</v>
      </c>
      <c r="B913" s="6">
        <v>1.6200000000000003E-2</v>
      </c>
      <c r="C913" s="7"/>
      <c r="D913" s="7"/>
      <c r="E913" s="7"/>
      <c r="F913" s="7"/>
      <c r="G913" s="7"/>
      <c r="H913" s="7"/>
      <c r="I913" s="7"/>
      <c r="J913" s="7">
        <f t="shared" si="32"/>
        <v>20.85723797859777</v>
      </c>
      <c r="K913" s="7"/>
      <c r="L913" s="7"/>
      <c r="M913" s="7"/>
      <c r="N913" s="7"/>
      <c r="O913" s="7"/>
      <c r="P913" s="7"/>
      <c r="Q913" s="7"/>
      <c r="R913" s="7">
        <f t="shared" si="33"/>
        <v>479.44986820696465</v>
      </c>
      <c r="S913" s="6"/>
      <c r="T913" s="6"/>
      <c r="U913" s="6"/>
      <c r="V913" s="6"/>
      <c r="W913" s="6"/>
      <c r="X913" s="6"/>
      <c r="Y913" s="6"/>
      <c r="Z913" s="6">
        <v>1.24E-2</v>
      </c>
      <c r="AA913">
        <v>1.24</v>
      </c>
      <c r="AB913" s="2">
        <v>238524692</v>
      </c>
      <c r="AC913" s="2">
        <v>321695497</v>
      </c>
      <c r="AD913" s="2">
        <v>2127290700</v>
      </c>
    </row>
    <row r="914" spans="1:30" x14ac:dyDescent="0.3">
      <c r="A914" s="1">
        <v>42036</v>
      </c>
      <c r="B914" s="6">
        <v>1.2199999999999999E-2</v>
      </c>
      <c r="C914" s="7"/>
      <c r="D914" s="7"/>
      <c r="E914" s="7"/>
      <c r="F914" s="7"/>
      <c r="G914" s="7"/>
      <c r="H914" s="7"/>
      <c r="I914" s="7"/>
      <c r="J914" s="7">
        <f t="shared" si="32"/>
        <v>20.605846649474188</v>
      </c>
      <c r="K914" s="7"/>
      <c r="L914" s="7"/>
      <c r="M914" s="7"/>
      <c r="N914" s="7"/>
      <c r="O914" s="7"/>
      <c r="P914" s="7"/>
      <c r="Q914" s="7"/>
      <c r="R914" s="7">
        <f t="shared" si="33"/>
        <v>485.2991565990896</v>
      </c>
      <c r="S914" s="6"/>
      <c r="T914" s="6"/>
      <c r="U914" s="6"/>
      <c r="V914" s="6"/>
      <c r="W914" s="6"/>
      <c r="X914" s="6"/>
      <c r="Y914" s="6"/>
      <c r="Z914" s="6">
        <v>1.2199999999999999E-2</v>
      </c>
      <c r="AA914">
        <v>1.22</v>
      </c>
      <c r="AB914" s="2">
        <v>238815587</v>
      </c>
      <c r="AC914" s="2">
        <v>318950030</v>
      </c>
      <c r="AD914" s="2">
        <v>2130760374</v>
      </c>
    </row>
    <row r="915" spans="1:30" x14ac:dyDescent="0.3">
      <c r="A915" s="1">
        <v>42064</v>
      </c>
      <c r="B915" s="6">
        <v>6.9999999999999993E-3</v>
      </c>
      <c r="C915" s="7"/>
      <c r="D915" s="7"/>
      <c r="E915" s="7"/>
      <c r="F915" s="7"/>
      <c r="G915" s="7"/>
      <c r="H915" s="7"/>
      <c r="I915" s="7"/>
      <c r="J915" s="7">
        <f t="shared" si="32"/>
        <v>20.337393061068088</v>
      </c>
      <c r="K915" s="7"/>
      <c r="L915" s="7"/>
      <c r="M915" s="7"/>
      <c r="N915" s="7"/>
      <c r="O915" s="7"/>
      <c r="P915" s="7"/>
      <c r="Q915" s="7"/>
      <c r="R915" s="7">
        <f t="shared" si="33"/>
        <v>491.70510546619761</v>
      </c>
      <c r="S915" s="6"/>
      <c r="T915" s="6"/>
      <c r="U915" s="6"/>
      <c r="V915" s="6"/>
      <c r="W915" s="6"/>
      <c r="X915" s="6"/>
      <c r="Y915" s="6"/>
      <c r="Z915" s="6">
        <v>1.32E-2</v>
      </c>
      <c r="AA915">
        <v>1.32</v>
      </c>
      <c r="AB915" s="2">
        <v>240656354</v>
      </c>
      <c r="AC915" s="2">
        <v>315360204</v>
      </c>
      <c r="AD915" s="2">
        <v>2127134051</v>
      </c>
    </row>
    <row r="916" spans="1:30" x14ac:dyDescent="0.3">
      <c r="A916" s="1">
        <v>42095</v>
      </c>
      <c r="B916" s="6">
        <v>1.1000000000000001E-2</v>
      </c>
      <c r="C916" s="7"/>
      <c r="D916" s="7"/>
      <c r="E916" s="7"/>
      <c r="F916" s="7"/>
      <c r="G916" s="7"/>
      <c r="H916" s="7"/>
      <c r="I916" s="7"/>
      <c r="J916" s="7">
        <f t="shared" si="32"/>
        <v>20.19401555065841</v>
      </c>
      <c r="K916" s="7"/>
      <c r="L916" s="7"/>
      <c r="M916" s="7"/>
      <c r="N916" s="7"/>
      <c r="O916" s="7"/>
      <c r="P916" s="7"/>
      <c r="Q916" s="7"/>
      <c r="R916" s="7">
        <f t="shared" si="33"/>
        <v>495.19621171500768</v>
      </c>
      <c r="S916" s="6"/>
      <c r="T916" s="6"/>
      <c r="U916" s="6"/>
      <c r="V916" s="6"/>
      <c r="W916" s="6"/>
      <c r="X916" s="6"/>
      <c r="Y916" s="6"/>
      <c r="Z916" s="6">
        <v>7.0999999999999995E-3</v>
      </c>
      <c r="AA916">
        <v>0.71</v>
      </c>
      <c r="AB916" s="2">
        <v>235020109</v>
      </c>
      <c r="AC916" s="2">
        <v>306875977</v>
      </c>
      <c r="AD916" s="2">
        <v>2135910116</v>
      </c>
    </row>
    <row r="917" spans="1:30" x14ac:dyDescent="0.3">
      <c r="A917" s="1">
        <v>42125</v>
      </c>
      <c r="B917" s="6">
        <v>6.1999999999999998E-3</v>
      </c>
      <c r="C917" s="7"/>
      <c r="D917" s="7"/>
      <c r="E917" s="7"/>
      <c r="F917" s="7"/>
      <c r="G917" s="7"/>
      <c r="H917" s="7"/>
      <c r="I917" s="7"/>
      <c r="J917" s="7">
        <f t="shared" si="32"/>
        <v>20.04567753688546</v>
      </c>
      <c r="K917" s="7"/>
      <c r="L917" s="7"/>
      <c r="M917" s="7"/>
      <c r="N917" s="7"/>
      <c r="O917" s="7"/>
      <c r="P917" s="7"/>
      <c r="Q917" s="7"/>
      <c r="R917" s="7">
        <f t="shared" si="33"/>
        <v>498.86066368169878</v>
      </c>
      <c r="S917" s="6"/>
      <c r="T917" s="6"/>
      <c r="U917" s="6"/>
      <c r="V917" s="6"/>
      <c r="W917" s="6"/>
      <c r="X917" s="6"/>
      <c r="Y917" s="6"/>
      <c r="Z917" s="6">
        <v>7.4000000000000003E-3</v>
      </c>
      <c r="AA917">
        <v>0.74</v>
      </c>
      <c r="AB917" s="2">
        <v>239513461</v>
      </c>
      <c r="AC917" s="2">
        <v>305872981</v>
      </c>
      <c r="AD917" s="2">
        <v>2151857157</v>
      </c>
    </row>
    <row r="918" spans="1:30" x14ac:dyDescent="0.3">
      <c r="A918" s="1">
        <v>42156</v>
      </c>
      <c r="B918" s="6">
        <v>4.6999999999999993E-3</v>
      </c>
      <c r="C918" s="7"/>
      <c r="D918" s="7"/>
      <c r="E918" s="7"/>
      <c r="F918" s="7"/>
      <c r="G918" s="7"/>
      <c r="H918" s="7"/>
      <c r="I918" s="7"/>
      <c r="J918" s="7">
        <f t="shared" si="32"/>
        <v>19.888557929244424</v>
      </c>
      <c r="K918" s="7"/>
      <c r="L918" s="7"/>
      <c r="M918" s="7"/>
      <c r="N918" s="7"/>
      <c r="O918" s="7"/>
      <c r="P918" s="7"/>
      <c r="Q918" s="7"/>
      <c r="R918" s="7">
        <f t="shared" si="33"/>
        <v>502.80166292478424</v>
      </c>
      <c r="S918" s="6"/>
      <c r="T918" s="6"/>
      <c r="U918" s="6"/>
      <c r="V918" s="6"/>
      <c r="W918" s="6"/>
      <c r="X918" s="6"/>
      <c r="Y918" s="6"/>
      <c r="Z918" s="6">
        <v>7.9000000000000008E-3</v>
      </c>
      <c r="AA918">
        <v>0.79</v>
      </c>
      <c r="AB918" s="2">
        <v>231958724</v>
      </c>
      <c r="AC918" s="2">
        <v>305973492</v>
      </c>
      <c r="AD918" s="2">
        <v>2154232444</v>
      </c>
    </row>
    <row r="919" spans="1:30" x14ac:dyDescent="0.3">
      <c r="A919" s="1">
        <v>42186</v>
      </c>
      <c r="B919" s="6">
        <v>8.5000000000000006E-3</v>
      </c>
      <c r="C919" s="7"/>
      <c r="D919" s="7"/>
      <c r="E919" s="7"/>
      <c r="F919" s="7"/>
      <c r="G919" s="7"/>
      <c r="H919" s="7"/>
      <c r="I919" s="7"/>
      <c r="J919" s="7">
        <f t="shared" si="32"/>
        <v>19.766008675456597</v>
      </c>
      <c r="K919" s="7"/>
      <c r="L919" s="7"/>
      <c r="M919" s="7"/>
      <c r="N919" s="7"/>
      <c r="O919" s="7"/>
      <c r="P919" s="7"/>
      <c r="Q919" s="7"/>
      <c r="R919" s="7">
        <f t="shared" si="33"/>
        <v>505.91903323491789</v>
      </c>
      <c r="S919" s="6"/>
      <c r="T919" s="6"/>
      <c r="U919" s="6"/>
      <c r="V919" s="6"/>
      <c r="W919" s="6"/>
      <c r="X919" s="6"/>
      <c r="Y919" s="6"/>
      <c r="Z919" s="6">
        <v>6.1999999999999998E-3</v>
      </c>
      <c r="AA919">
        <v>0.62</v>
      </c>
      <c r="AB919" s="2">
        <v>225062844</v>
      </c>
      <c r="AC919" s="2">
        <v>299397332</v>
      </c>
      <c r="AD919" s="2">
        <v>2161920644</v>
      </c>
    </row>
    <row r="920" spans="1:30" x14ac:dyDescent="0.3">
      <c r="A920" s="1">
        <v>42217</v>
      </c>
      <c r="B920" s="6">
        <v>5.6000000000000008E-3</v>
      </c>
      <c r="C920" s="7"/>
      <c r="D920" s="7"/>
      <c r="E920" s="7"/>
      <c r="F920" s="7"/>
      <c r="G920" s="7"/>
      <c r="H920" s="7"/>
      <c r="I920" s="7"/>
      <c r="J920" s="7">
        <f t="shared" si="32"/>
        <v>19.722618913846134</v>
      </c>
      <c r="K920" s="7"/>
      <c r="L920" s="7"/>
      <c r="M920" s="7"/>
      <c r="N920" s="7"/>
      <c r="O920" s="7"/>
      <c r="P920" s="7"/>
      <c r="Q920" s="7"/>
      <c r="R920" s="7">
        <f t="shared" si="33"/>
        <v>507.03205510803468</v>
      </c>
      <c r="S920" s="6"/>
      <c r="T920" s="6"/>
      <c r="U920" s="6"/>
      <c r="V920" s="6"/>
      <c r="W920" s="6"/>
      <c r="X920" s="6"/>
      <c r="Y920" s="6"/>
      <c r="Z920" s="6">
        <v>2.2000000000000001E-3</v>
      </c>
      <c r="AA920">
        <v>0.22</v>
      </c>
      <c r="AB920" s="2">
        <v>231716459</v>
      </c>
      <c r="AC920" s="2">
        <v>297343836</v>
      </c>
      <c r="AD920" s="2">
        <v>2163406036</v>
      </c>
    </row>
    <row r="921" spans="1:30" x14ac:dyDescent="0.3">
      <c r="A921" s="1">
        <v>42248</v>
      </c>
      <c r="B921" s="6">
        <v>6.6E-3</v>
      </c>
      <c r="C921" s="7"/>
      <c r="D921" s="7"/>
      <c r="E921" s="7"/>
      <c r="F921" s="7"/>
      <c r="G921" s="7"/>
      <c r="H921" s="7"/>
      <c r="I921" s="7"/>
      <c r="J921" s="7">
        <f t="shared" si="32"/>
        <v>19.616688794356605</v>
      </c>
      <c r="K921" s="7"/>
      <c r="L921" s="7"/>
      <c r="M921" s="7"/>
      <c r="N921" s="7"/>
      <c r="O921" s="7"/>
      <c r="P921" s="7"/>
      <c r="Q921" s="7"/>
      <c r="R921" s="7">
        <f t="shared" si="33"/>
        <v>509.77002820561813</v>
      </c>
      <c r="S921" s="6"/>
      <c r="T921" s="6"/>
      <c r="U921" s="6"/>
      <c r="V921" s="6"/>
      <c r="W921" s="6"/>
      <c r="X921" s="6"/>
      <c r="Y921" s="6"/>
      <c r="Z921" s="6">
        <v>5.4000000000000003E-3</v>
      </c>
      <c r="AA921">
        <v>0.54</v>
      </c>
      <c r="AB921" s="2">
        <v>228447456</v>
      </c>
      <c r="AC921" s="2">
        <v>295810781</v>
      </c>
      <c r="AD921" s="2">
        <v>2167463562</v>
      </c>
    </row>
    <row r="922" spans="1:30" x14ac:dyDescent="0.3">
      <c r="A922" s="1">
        <v>42278</v>
      </c>
      <c r="B922" s="6">
        <v>8.8000000000000005E-3</v>
      </c>
      <c r="C922" s="7"/>
      <c r="D922" s="7"/>
      <c r="E922" s="7"/>
      <c r="F922" s="7"/>
      <c r="G922" s="7"/>
      <c r="H922" s="7"/>
      <c r="I922" s="7"/>
      <c r="J922" s="7">
        <f t="shared" si="32"/>
        <v>19.45714024435291</v>
      </c>
      <c r="K922" s="7"/>
      <c r="L922" s="7"/>
      <c r="M922" s="7"/>
      <c r="N922" s="7"/>
      <c r="O922" s="7"/>
      <c r="P922" s="7"/>
      <c r="Q922" s="7"/>
      <c r="R922" s="7">
        <f t="shared" si="33"/>
        <v>513.95014243690423</v>
      </c>
      <c r="S922" s="6"/>
      <c r="T922" s="6"/>
      <c r="U922" s="6"/>
      <c r="V922" s="6"/>
      <c r="W922" s="6"/>
      <c r="X922" s="6"/>
      <c r="Y922" s="6"/>
      <c r="Z922" s="6">
        <v>8.199999999999999E-3</v>
      </c>
      <c r="AA922">
        <v>0.82</v>
      </c>
      <c r="AB922" s="2">
        <v>239621335</v>
      </c>
      <c r="AC922" s="2">
        <v>299192775</v>
      </c>
      <c r="AD922" s="2">
        <v>2200853919</v>
      </c>
    </row>
    <row r="923" spans="1:30" x14ac:dyDescent="0.3">
      <c r="A923" s="1">
        <v>42309</v>
      </c>
      <c r="B923" s="6">
        <v>1.06E-2</v>
      </c>
      <c r="C923" s="7"/>
      <c r="D923" s="7"/>
      <c r="E923" s="7"/>
      <c r="F923" s="7"/>
      <c r="G923" s="7"/>
      <c r="H923" s="7"/>
      <c r="I923" s="7"/>
      <c r="J923" s="7">
        <f t="shared" si="32"/>
        <v>19.262588104497485</v>
      </c>
      <c r="K923" s="7"/>
      <c r="L923" s="7"/>
      <c r="M923" s="7"/>
      <c r="N923" s="7"/>
      <c r="O923" s="7"/>
      <c r="P923" s="7"/>
      <c r="Q923" s="7"/>
      <c r="R923" s="7">
        <f t="shared" si="33"/>
        <v>519.14103887551698</v>
      </c>
      <c r="S923" s="6"/>
      <c r="T923" s="6"/>
      <c r="U923" s="6"/>
      <c r="V923" s="6"/>
      <c r="W923" s="6"/>
      <c r="X923" s="6"/>
      <c r="Y923" s="6"/>
      <c r="Z923" s="6">
        <v>1.01E-2</v>
      </c>
      <c r="AA923">
        <v>1.01</v>
      </c>
      <c r="AB923" s="2">
        <v>242846854</v>
      </c>
      <c r="AC923" s="2">
        <v>311288444</v>
      </c>
      <c r="AD923" s="2">
        <v>2220285504</v>
      </c>
    </row>
    <row r="924" spans="1:30" x14ac:dyDescent="0.3">
      <c r="A924" s="1">
        <v>42339</v>
      </c>
      <c r="B924" s="6">
        <v>8.199999999999999E-3</v>
      </c>
      <c r="C924" s="7"/>
      <c r="D924" s="7"/>
      <c r="E924" s="7"/>
      <c r="F924" s="7"/>
      <c r="G924" s="7"/>
      <c r="H924" s="7"/>
      <c r="I924" s="7"/>
      <c r="J924" s="7">
        <f t="shared" ref="J924:J987" si="34">+J$666/(1+((R924/100)-1))</f>
        <v>19.079425618559313</v>
      </c>
      <c r="K924" s="7"/>
      <c r="L924" s="7"/>
      <c r="M924" s="7"/>
      <c r="N924" s="7"/>
      <c r="O924" s="7"/>
      <c r="P924" s="7"/>
      <c r="Q924" s="7"/>
      <c r="R924" s="7">
        <f t="shared" si="33"/>
        <v>524.124792848722</v>
      </c>
      <c r="S924" s="6"/>
      <c r="T924" s="6"/>
      <c r="U924" s="6"/>
      <c r="V924" s="6"/>
      <c r="W924" s="6"/>
      <c r="X924" s="6"/>
      <c r="Y924" s="6"/>
      <c r="Z924" s="6">
        <v>9.5999999999999992E-3</v>
      </c>
      <c r="AA924">
        <v>0.96</v>
      </c>
      <c r="AB924" s="2">
        <v>255288922</v>
      </c>
      <c r="AC924" s="2">
        <v>334417293</v>
      </c>
      <c r="AD924" s="2">
        <v>2285721020</v>
      </c>
    </row>
    <row r="925" spans="1:30" x14ac:dyDescent="0.3">
      <c r="A925" s="1">
        <v>42370</v>
      </c>
      <c r="B925" s="6">
        <v>1.37E-2</v>
      </c>
      <c r="C925" s="7"/>
      <c r="D925" s="7"/>
      <c r="E925" s="7"/>
      <c r="F925" s="7"/>
      <c r="G925" s="7"/>
      <c r="H925" s="7"/>
      <c r="I925" s="7"/>
      <c r="J925" s="7">
        <f t="shared" si="34"/>
        <v>18.840155641907096</v>
      </c>
      <c r="K925" s="7"/>
      <c r="L925" s="7"/>
      <c r="M925" s="7"/>
      <c r="N925" s="7"/>
      <c r="O925" s="7"/>
      <c r="P925" s="7"/>
      <c r="Q925" s="7"/>
      <c r="R925" s="7">
        <f t="shared" si="33"/>
        <v>530.78117771790073</v>
      </c>
      <c r="S925" s="6"/>
      <c r="T925" s="6"/>
      <c r="U925" s="6"/>
      <c r="V925" s="6"/>
      <c r="W925" s="6"/>
      <c r="X925" s="6"/>
      <c r="Y925" s="6"/>
      <c r="Z925" s="6">
        <v>1.2699999999999999E-2</v>
      </c>
      <c r="AA925">
        <v>1.27</v>
      </c>
      <c r="AB925" s="2">
        <v>240328748</v>
      </c>
      <c r="AC925" s="2">
        <v>309171081</v>
      </c>
      <c r="AD925" s="2">
        <v>2248923086</v>
      </c>
    </row>
    <row r="926" spans="1:30" x14ac:dyDescent="0.3">
      <c r="A926" s="1">
        <v>42401</v>
      </c>
      <c r="B926" s="6">
        <v>8.8999999999999999E-3</v>
      </c>
      <c r="C926" s="7"/>
      <c r="D926" s="7"/>
      <c r="E926" s="7"/>
      <c r="F926" s="7"/>
      <c r="G926" s="7"/>
      <c r="H926" s="7"/>
      <c r="I926" s="7"/>
      <c r="J926" s="7">
        <f t="shared" si="34"/>
        <v>18.672106681771158</v>
      </c>
      <c r="K926" s="7"/>
      <c r="L926" s="7"/>
      <c r="M926" s="7"/>
      <c r="N926" s="7"/>
      <c r="O926" s="7"/>
      <c r="P926" s="7"/>
      <c r="Q926" s="7"/>
      <c r="R926" s="7">
        <f t="shared" si="33"/>
        <v>535.55820831736173</v>
      </c>
      <c r="S926" s="6"/>
      <c r="T926" s="6"/>
      <c r="U926" s="6"/>
      <c r="V926" s="6"/>
      <c r="W926" s="6"/>
      <c r="X926" s="6"/>
      <c r="Y926" s="6"/>
      <c r="Z926" s="6">
        <v>9.0000000000000011E-3</v>
      </c>
      <c r="AA926">
        <v>0.9</v>
      </c>
      <c r="AB926" s="2">
        <v>252559892</v>
      </c>
      <c r="AC926" s="2">
        <v>306535292</v>
      </c>
      <c r="AD926" s="2">
        <v>2247636028</v>
      </c>
    </row>
    <row r="927" spans="1:30" x14ac:dyDescent="0.3">
      <c r="A927" s="1">
        <v>42430</v>
      </c>
      <c r="B927" s="6">
        <v>9.7000000000000003E-3</v>
      </c>
      <c r="C927" s="7"/>
      <c r="D927" s="7"/>
      <c r="E927" s="7"/>
      <c r="F927" s="7"/>
      <c r="G927" s="7"/>
      <c r="H927" s="7"/>
      <c r="I927" s="7"/>
      <c r="J927" s="7">
        <f t="shared" si="34"/>
        <v>18.592160392085194</v>
      </c>
      <c r="K927" s="7"/>
      <c r="L927" s="7"/>
      <c r="M927" s="7"/>
      <c r="N927" s="7"/>
      <c r="O927" s="7"/>
      <c r="P927" s="7"/>
      <c r="Q927" s="7"/>
      <c r="R927" s="7">
        <f t="shared" si="33"/>
        <v>537.86110861312636</v>
      </c>
      <c r="S927" s="6"/>
      <c r="T927" s="6"/>
      <c r="U927" s="6"/>
      <c r="V927" s="6"/>
      <c r="W927" s="6"/>
      <c r="X927" s="6"/>
      <c r="Y927" s="6"/>
      <c r="Z927" s="6">
        <v>4.3E-3</v>
      </c>
      <c r="AA927">
        <v>0.43</v>
      </c>
      <c r="AB927" s="2">
        <v>242529929</v>
      </c>
      <c r="AC927" s="2">
        <v>300106316</v>
      </c>
      <c r="AD927" s="2">
        <v>2245379836</v>
      </c>
    </row>
    <row r="928" spans="1:30" x14ac:dyDescent="0.3">
      <c r="A928" s="1">
        <v>42461</v>
      </c>
      <c r="B928" s="6">
        <v>4.5999999999999999E-3</v>
      </c>
      <c r="C928" s="7"/>
      <c r="D928" s="7"/>
      <c r="E928" s="7"/>
      <c r="F928" s="7"/>
      <c r="G928" s="7"/>
      <c r="H928" s="7"/>
      <c r="I928" s="7"/>
      <c r="J928" s="7">
        <f t="shared" si="34"/>
        <v>18.479435833500837</v>
      </c>
      <c r="K928" s="7"/>
      <c r="L928" s="7"/>
      <c r="M928" s="7"/>
      <c r="N928" s="7"/>
      <c r="O928" s="7"/>
      <c r="P928" s="7"/>
      <c r="Q928" s="7"/>
      <c r="R928" s="7">
        <f t="shared" si="33"/>
        <v>541.14206137566646</v>
      </c>
      <c r="S928" s="6"/>
      <c r="T928" s="6"/>
      <c r="U928" s="6"/>
      <c r="V928" s="6"/>
      <c r="W928" s="6"/>
      <c r="X928" s="6"/>
      <c r="Y928" s="6"/>
      <c r="Z928" s="6">
        <v>6.0999999999999995E-3</v>
      </c>
      <c r="AA928">
        <v>0.61</v>
      </c>
      <c r="AB928" s="2">
        <v>242142585</v>
      </c>
      <c r="AC928" s="2">
        <v>302381496</v>
      </c>
      <c r="AD928" s="2">
        <v>2241550818</v>
      </c>
    </row>
    <row r="929" spans="1:30" x14ac:dyDescent="0.3">
      <c r="A929" s="1">
        <v>42491</v>
      </c>
      <c r="B929" s="6">
        <v>5.6999999999999993E-3</v>
      </c>
      <c r="C929" s="7"/>
      <c r="D929" s="7"/>
      <c r="E929" s="7"/>
      <c r="F929" s="7"/>
      <c r="G929" s="7"/>
      <c r="H929" s="7"/>
      <c r="I929" s="7"/>
      <c r="J929" s="7">
        <f t="shared" si="34"/>
        <v>18.336411821294739</v>
      </c>
      <c r="K929" s="7"/>
      <c r="L929" s="7"/>
      <c r="M929" s="7"/>
      <c r="N929" s="7"/>
      <c r="O929" s="7"/>
      <c r="P929" s="7"/>
      <c r="Q929" s="7"/>
      <c r="R929" s="7">
        <f t="shared" si="33"/>
        <v>545.36296945439665</v>
      </c>
      <c r="S929" s="6"/>
      <c r="T929" s="6"/>
      <c r="U929" s="6"/>
      <c r="V929" s="6"/>
      <c r="W929" s="6"/>
      <c r="X929" s="6"/>
      <c r="Y929" s="6"/>
      <c r="Z929" s="6">
        <v>7.8000000000000005E-3</v>
      </c>
      <c r="AA929">
        <v>0.78</v>
      </c>
      <c r="AB929" s="2">
        <v>239965619</v>
      </c>
      <c r="AC929" s="2">
        <v>299807068</v>
      </c>
      <c r="AD929" s="2">
        <v>2253794325</v>
      </c>
    </row>
    <row r="930" spans="1:30" x14ac:dyDescent="0.3">
      <c r="A930" s="1">
        <v>42522</v>
      </c>
      <c r="B930" s="6">
        <v>6.5000000000000006E-3</v>
      </c>
      <c r="C930" s="7"/>
      <c r="D930" s="7"/>
      <c r="E930" s="7"/>
      <c r="F930" s="7"/>
      <c r="G930" s="7"/>
      <c r="H930" s="7"/>
      <c r="I930" s="7"/>
      <c r="J930" s="7">
        <f t="shared" si="34"/>
        <v>18.272458217533369</v>
      </c>
      <c r="K930" s="7"/>
      <c r="L930" s="7"/>
      <c r="M930" s="7"/>
      <c r="N930" s="7"/>
      <c r="O930" s="7"/>
      <c r="P930" s="7"/>
      <c r="Q930" s="7"/>
      <c r="R930" s="7">
        <f t="shared" si="33"/>
        <v>547.27173984748708</v>
      </c>
      <c r="S930" s="6"/>
      <c r="T930" s="6"/>
      <c r="U930" s="6"/>
      <c r="V930" s="6"/>
      <c r="W930" s="6"/>
      <c r="X930" s="6"/>
      <c r="Y930" s="6"/>
      <c r="Z930" s="6">
        <v>3.4999999999999996E-3</v>
      </c>
      <c r="AA930">
        <v>0.35</v>
      </c>
      <c r="AB930" s="2">
        <v>234678114</v>
      </c>
      <c r="AC930" s="2">
        <v>300911459</v>
      </c>
      <c r="AD930" s="2">
        <v>2267104141</v>
      </c>
    </row>
    <row r="931" spans="1:30" x14ac:dyDescent="0.3">
      <c r="A931" s="1">
        <v>42552</v>
      </c>
      <c r="B931" s="6">
        <v>3.4999999999999996E-3</v>
      </c>
      <c r="C931" s="7"/>
      <c r="D931" s="7"/>
      <c r="E931" s="7"/>
      <c r="F931" s="7"/>
      <c r="G931" s="7"/>
      <c r="H931" s="7"/>
      <c r="I931" s="7"/>
      <c r="J931" s="7">
        <f t="shared" si="34"/>
        <v>18.177932966109598</v>
      </c>
      <c r="K931" s="7"/>
      <c r="L931" s="7"/>
      <c r="M931" s="7"/>
      <c r="N931" s="7"/>
      <c r="O931" s="7"/>
      <c r="P931" s="7"/>
      <c r="Q931" s="7"/>
      <c r="R931" s="7">
        <f t="shared" ref="R931:R994" si="35">+R930*(1+Z931)</f>
        <v>550.11755289469409</v>
      </c>
      <c r="S931" s="6"/>
      <c r="T931" s="6"/>
      <c r="U931" s="6"/>
      <c r="V931" s="6"/>
      <c r="W931" s="6"/>
      <c r="X931" s="6"/>
      <c r="Y931" s="6"/>
      <c r="Z931" s="6">
        <v>5.1999999999999998E-3</v>
      </c>
      <c r="AA931">
        <v>0.52</v>
      </c>
      <c r="AB931" s="2">
        <v>240845334</v>
      </c>
      <c r="AC931" s="2">
        <v>299911069</v>
      </c>
      <c r="AD931" s="2">
        <v>2271113017</v>
      </c>
    </row>
    <row r="932" spans="1:30" x14ac:dyDescent="0.3">
      <c r="A932" s="1">
        <v>42583</v>
      </c>
      <c r="B932" s="6">
        <v>1.1000000000000001E-3</v>
      </c>
      <c r="C932" s="7"/>
      <c r="D932" s="7"/>
      <c r="E932" s="7"/>
      <c r="F932" s="7"/>
      <c r="G932" s="7"/>
      <c r="H932" s="7"/>
      <c r="I932" s="7"/>
      <c r="J932" s="7">
        <f t="shared" si="34"/>
        <v>18.098300444155313</v>
      </c>
      <c r="K932" s="7"/>
      <c r="L932" s="7"/>
      <c r="M932" s="7"/>
      <c r="N932" s="7"/>
      <c r="O932" s="7"/>
      <c r="P932" s="7"/>
      <c r="Q932" s="7"/>
      <c r="R932" s="7">
        <f t="shared" si="35"/>
        <v>552.53807012743073</v>
      </c>
      <c r="S932" s="6"/>
      <c r="T932" s="6"/>
      <c r="U932" s="6"/>
      <c r="V932" s="6"/>
      <c r="W932" s="6"/>
      <c r="X932" s="6"/>
      <c r="Y932" s="6"/>
      <c r="Z932" s="6">
        <v>4.4000000000000003E-3</v>
      </c>
      <c r="AA932">
        <v>0.44</v>
      </c>
      <c r="AB932" s="2">
        <v>235768695</v>
      </c>
      <c r="AC932" s="2">
        <v>298618296</v>
      </c>
      <c r="AD932" s="2">
        <v>2281970742</v>
      </c>
    </row>
    <row r="933" spans="1:30" x14ac:dyDescent="0.3">
      <c r="A933" s="1">
        <v>42614</v>
      </c>
      <c r="B933" s="6">
        <v>-1.4000000000000002E-3</v>
      </c>
      <c r="C933" s="7"/>
      <c r="D933" s="7"/>
      <c r="E933" s="7"/>
      <c r="F933" s="7"/>
      <c r="G933" s="7"/>
      <c r="H933" s="7"/>
      <c r="I933" s="7"/>
      <c r="J933" s="7">
        <f t="shared" si="34"/>
        <v>18.083833377453356</v>
      </c>
      <c r="K933" s="7"/>
      <c r="L933" s="7"/>
      <c r="M933" s="7"/>
      <c r="N933" s="7"/>
      <c r="O933" s="7"/>
      <c r="P933" s="7"/>
      <c r="Q933" s="7"/>
      <c r="R933" s="7">
        <f t="shared" si="35"/>
        <v>552.98010058353259</v>
      </c>
      <c r="S933" s="6"/>
      <c r="T933" s="6"/>
      <c r="U933" s="6"/>
      <c r="V933" s="6"/>
      <c r="W933" s="6"/>
      <c r="X933" s="6"/>
      <c r="Y933" s="6"/>
      <c r="Z933" s="6">
        <v>8.0000000000000004E-4</v>
      </c>
      <c r="AA933">
        <v>0.08</v>
      </c>
      <c r="AB933" s="2">
        <v>247035954</v>
      </c>
      <c r="AC933" s="2">
        <v>307800158</v>
      </c>
      <c r="AD933" s="2">
        <v>2282046091</v>
      </c>
    </row>
    <row r="934" spans="1:30" x14ac:dyDescent="0.3">
      <c r="A934" s="1">
        <v>42644</v>
      </c>
      <c r="B934" s="6">
        <v>2.7000000000000001E-3</v>
      </c>
      <c r="C934" s="7"/>
      <c r="D934" s="7"/>
      <c r="E934" s="7"/>
      <c r="F934" s="7"/>
      <c r="G934" s="7"/>
      <c r="H934" s="7"/>
      <c r="I934" s="7"/>
      <c r="J934" s="7">
        <f t="shared" si="34"/>
        <v>18.036937340368397</v>
      </c>
      <c r="K934" s="7"/>
      <c r="L934" s="7"/>
      <c r="M934" s="7"/>
      <c r="N934" s="7"/>
      <c r="O934" s="7"/>
      <c r="P934" s="7"/>
      <c r="Q934" s="7"/>
      <c r="R934" s="7">
        <f t="shared" si="35"/>
        <v>554.41784884504978</v>
      </c>
      <c r="S934" s="6"/>
      <c r="T934" s="6"/>
      <c r="U934" s="6"/>
      <c r="V934" s="6"/>
      <c r="W934" s="6"/>
      <c r="X934" s="6"/>
      <c r="Y934" s="6"/>
      <c r="Z934" s="6">
        <v>2.5999999999999999E-3</v>
      </c>
      <c r="AA934">
        <v>0.26</v>
      </c>
      <c r="AB934" s="2">
        <v>247845546</v>
      </c>
      <c r="AC934" s="2">
        <v>308519375</v>
      </c>
      <c r="AD934" s="2">
        <v>2286437191</v>
      </c>
    </row>
    <row r="935" spans="1:30" x14ac:dyDescent="0.3">
      <c r="A935" s="1">
        <v>42675</v>
      </c>
      <c r="B935" s="6">
        <v>1.5E-3</v>
      </c>
      <c r="C935" s="7"/>
      <c r="D935" s="7"/>
      <c r="E935" s="7"/>
      <c r="F935" s="7"/>
      <c r="G935" s="7"/>
      <c r="H935" s="7"/>
      <c r="I935" s="7"/>
      <c r="J935" s="7">
        <f t="shared" si="34"/>
        <v>18.004529187830304</v>
      </c>
      <c r="K935" s="7"/>
      <c r="L935" s="7"/>
      <c r="M935" s="7"/>
      <c r="N935" s="7"/>
      <c r="O935" s="7"/>
      <c r="P935" s="7"/>
      <c r="Q935" s="7"/>
      <c r="R935" s="7">
        <f t="shared" si="35"/>
        <v>555.41580097297083</v>
      </c>
      <c r="S935" s="6"/>
      <c r="T935" s="6"/>
      <c r="U935" s="6"/>
      <c r="V935" s="6"/>
      <c r="W935" s="6"/>
      <c r="X935" s="6"/>
      <c r="Y935" s="6"/>
      <c r="Z935" s="6">
        <v>1.8E-3</v>
      </c>
      <c r="AA935">
        <v>0.18</v>
      </c>
      <c r="AB935" s="2">
        <v>244919983</v>
      </c>
      <c r="AC935" s="2">
        <v>317699479</v>
      </c>
      <c r="AD935" s="2">
        <v>2314068169</v>
      </c>
    </row>
    <row r="936" spans="1:30" x14ac:dyDescent="0.3">
      <c r="A936" s="1">
        <v>42705</v>
      </c>
      <c r="B936" s="6">
        <v>7.1999999999999998E-3</v>
      </c>
      <c r="C936" s="7"/>
      <c r="D936" s="7"/>
      <c r="E936" s="7"/>
      <c r="F936" s="7"/>
      <c r="G936" s="7"/>
      <c r="H936" s="7"/>
      <c r="I936" s="7"/>
      <c r="J936" s="7">
        <f t="shared" si="34"/>
        <v>17.95067715636122</v>
      </c>
      <c r="K936" s="7"/>
      <c r="L936" s="7"/>
      <c r="M936" s="7"/>
      <c r="N936" s="7"/>
      <c r="O936" s="7"/>
      <c r="P936" s="7"/>
      <c r="Q936" s="7"/>
      <c r="R936" s="7">
        <f t="shared" si="35"/>
        <v>557.08204837588971</v>
      </c>
      <c r="S936" s="6"/>
      <c r="T936" s="6"/>
      <c r="U936" s="6"/>
      <c r="V936" s="6"/>
      <c r="W936" s="6"/>
      <c r="X936" s="6"/>
      <c r="Y936" s="6"/>
      <c r="Z936" s="6">
        <v>3.0000000000000001E-3</v>
      </c>
      <c r="AA936">
        <v>0.3</v>
      </c>
      <c r="AB936" s="2">
        <v>270287146</v>
      </c>
      <c r="AC936" s="2">
        <v>347811393</v>
      </c>
      <c r="AD936" s="2">
        <v>2371654898</v>
      </c>
    </row>
    <row r="937" spans="1:30" x14ac:dyDescent="0.3">
      <c r="A937" s="1">
        <v>42736</v>
      </c>
      <c r="B937" s="6">
        <v>3.2000000000000002E-3</v>
      </c>
      <c r="C937" s="7"/>
      <c r="D937" s="7"/>
      <c r="E937" s="7"/>
      <c r="F937" s="7"/>
      <c r="G937" s="7"/>
      <c r="H937" s="7"/>
      <c r="I937" s="7"/>
      <c r="J937" s="7">
        <f t="shared" si="34"/>
        <v>17.88272280968442</v>
      </c>
      <c r="K937" s="7"/>
      <c r="L937" s="7"/>
      <c r="M937" s="7"/>
      <c r="N937" s="7"/>
      <c r="O937" s="7"/>
      <c r="P937" s="7"/>
      <c r="Q937" s="7"/>
      <c r="R937" s="7">
        <f t="shared" si="35"/>
        <v>559.19896015971813</v>
      </c>
      <c r="S937" s="6"/>
      <c r="T937" s="6"/>
      <c r="U937" s="6"/>
      <c r="V937" s="6"/>
      <c r="W937" s="6"/>
      <c r="X937" s="6"/>
      <c r="Y937" s="6"/>
      <c r="Z937" s="6">
        <v>3.8E-3</v>
      </c>
      <c r="AA937">
        <v>0.38</v>
      </c>
      <c r="AB937" s="2">
        <v>262392204</v>
      </c>
      <c r="AC937" s="2">
        <v>312239897</v>
      </c>
      <c r="AD937" s="2">
        <v>2313409311</v>
      </c>
    </row>
    <row r="938" spans="1:30" x14ac:dyDescent="0.3">
      <c r="A938" s="1">
        <v>42767</v>
      </c>
      <c r="B938" s="6">
        <v>-8.0000000000000004E-4</v>
      </c>
      <c r="C938" s="7"/>
      <c r="D938" s="7"/>
      <c r="E938" s="7"/>
      <c r="F938" s="7"/>
      <c r="G938" s="7"/>
      <c r="H938" s="7"/>
      <c r="I938" s="7"/>
      <c r="J938" s="7">
        <f t="shared" si="34"/>
        <v>17.823903926726221</v>
      </c>
      <c r="K938" s="7"/>
      <c r="L938" s="7"/>
      <c r="M938" s="7"/>
      <c r="N938" s="7"/>
      <c r="O938" s="7"/>
      <c r="P938" s="7"/>
      <c r="Q938" s="7"/>
      <c r="R938" s="7">
        <f t="shared" si="35"/>
        <v>561.04431672824524</v>
      </c>
      <c r="S938" s="6"/>
      <c r="T938" s="6"/>
      <c r="U938" s="6"/>
      <c r="V938" s="6"/>
      <c r="W938" s="6"/>
      <c r="X938" s="6"/>
      <c r="Y938" s="6"/>
      <c r="Z938" s="6">
        <v>3.3E-3</v>
      </c>
      <c r="AA938">
        <v>0.33</v>
      </c>
      <c r="AB938" s="2">
        <v>266324996</v>
      </c>
      <c r="AC938" s="2">
        <v>318903157</v>
      </c>
      <c r="AD938" s="2">
        <v>2321604756</v>
      </c>
    </row>
    <row r="939" spans="1:30" x14ac:dyDescent="0.3">
      <c r="A939" s="1">
        <v>42795</v>
      </c>
      <c r="B939" s="6">
        <v>1.4000000000000002E-3</v>
      </c>
      <c r="C939" s="7"/>
      <c r="D939" s="7"/>
      <c r="E939" s="7"/>
      <c r="F939" s="7"/>
      <c r="G939" s="7"/>
      <c r="H939" s="7"/>
      <c r="I939" s="7"/>
      <c r="J939" s="7">
        <f t="shared" si="34"/>
        <v>17.779455288504959</v>
      </c>
      <c r="K939" s="7"/>
      <c r="L939" s="7"/>
      <c r="M939" s="7"/>
      <c r="N939" s="7"/>
      <c r="O939" s="7"/>
      <c r="P939" s="7"/>
      <c r="Q939" s="7"/>
      <c r="R939" s="7">
        <f t="shared" si="35"/>
        <v>562.44692752006586</v>
      </c>
      <c r="S939" s="6"/>
      <c r="T939" s="6"/>
      <c r="U939" s="6"/>
      <c r="V939" s="6"/>
      <c r="W939" s="6"/>
      <c r="X939" s="6"/>
      <c r="Y939" s="6"/>
      <c r="Z939" s="6">
        <v>2.5000000000000001E-3</v>
      </c>
      <c r="AA939">
        <v>0.25</v>
      </c>
      <c r="AB939" s="2">
        <v>243610350</v>
      </c>
      <c r="AC939" s="2">
        <v>309000189</v>
      </c>
      <c r="AD939" s="2">
        <v>2329610928</v>
      </c>
    </row>
    <row r="940" spans="1:30" x14ac:dyDescent="0.3">
      <c r="A940" s="1">
        <v>42826</v>
      </c>
      <c r="B940" s="6">
        <v>6.0999999999999995E-3</v>
      </c>
      <c r="C940" s="7"/>
      <c r="D940" s="7"/>
      <c r="E940" s="7"/>
      <c r="F940" s="7"/>
      <c r="G940" s="7"/>
      <c r="H940" s="7"/>
      <c r="I940" s="7"/>
      <c r="J940" s="7">
        <f t="shared" si="34"/>
        <v>17.754598850114796</v>
      </c>
      <c r="K940" s="7"/>
      <c r="L940" s="7"/>
      <c r="M940" s="7"/>
      <c r="N940" s="7"/>
      <c r="O940" s="7"/>
      <c r="P940" s="7"/>
      <c r="Q940" s="7"/>
      <c r="R940" s="7">
        <f t="shared" si="35"/>
        <v>563.23435321859404</v>
      </c>
      <c r="S940" s="6"/>
      <c r="T940" s="6"/>
      <c r="U940" s="6"/>
      <c r="V940" s="6"/>
      <c r="W940" s="6"/>
      <c r="X940" s="6"/>
      <c r="Y940" s="6"/>
      <c r="Z940" s="6">
        <v>1.4000000000000002E-3</v>
      </c>
      <c r="AA940">
        <v>0.14000000000000001</v>
      </c>
      <c r="AB940" s="2">
        <v>263654534</v>
      </c>
      <c r="AC940" s="2">
        <v>311203957</v>
      </c>
      <c r="AD940" s="2">
        <v>2344027199</v>
      </c>
    </row>
    <row r="941" spans="1:30" x14ac:dyDescent="0.3">
      <c r="A941" s="1">
        <v>42856</v>
      </c>
      <c r="B941" s="6">
        <v>-5.0000000000000001E-4</v>
      </c>
      <c r="C941" s="7"/>
      <c r="D941" s="7"/>
      <c r="E941" s="7"/>
      <c r="F941" s="7"/>
      <c r="G941" s="7"/>
      <c r="H941" s="7"/>
      <c r="I941" s="7"/>
      <c r="J941" s="7">
        <f t="shared" si="34"/>
        <v>17.699729688081739</v>
      </c>
      <c r="K941" s="7"/>
      <c r="L941" s="7"/>
      <c r="M941" s="7"/>
      <c r="N941" s="7"/>
      <c r="O941" s="7"/>
      <c r="P941" s="7"/>
      <c r="Q941" s="7"/>
      <c r="R941" s="7">
        <f t="shared" si="35"/>
        <v>564.98037971357178</v>
      </c>
      <c r="S941" s="6"/>
      <c r="T941" s="6"/>
      <c r="U941" s="6"/>
      <c r="V941" s="6"/>
      <c r="W941" s="6"/>
      <c r="X941" s="6"/>
      <c r="Y941" s="6"/>
      <c r="Z941" s="6">
        <v>3.0999999999999999E-3</v>
      </c>
      <c r="AA941">
        <v>0.31</v>
      </c>
      <c r="AB941" s="2">
        <v>237651513</v>
      </c>
      <c r="AC941" s="2">
        <v>309454411</v>
      </c>
      <c r="AD941" s="2">
        <v>2374702267</v>
      </c>
    </row>
    <row r="942" spans="1:30" x14ac:dyDescent="0.3">
      <c r="A942" s="1">
        <v>42887</v>
      </c>
      <c r="B942" s="6">
        <v>5.0000000000000001E-4</v>
      </c>
      <c r="C942" s="7"/>
      <c r="D942" s="7"/>
      <c r="E942" s="7"/>
      <c r="F942" s="7"/>
      <c r="G942" s="7"/>
      <c r="H942" s="7"/>
      <c r="I942" s="7"/>
      <c r="J942" s="7">
        <f t="shared" si="34"/>
        <v>17.74053291378344</v>
      </c>
      <c r="K942" s="7"/>
      <c r="L942" s="7"/>
      <c r="M942" s="7"/>
      <c r="N942" s="7"/>
      <c r="O942" s="7"/>
      <c r="P942" s="7"/>
      <c r="Q942" s="7"/>
      <c r="R942" s="7">
        <f t="shared" si="35"/>
        <v>563.68092484023055</v>
      </c>
      <c r="S942" s="6"/>
      <c r="T942" s="6"/>
      <c r="U942" s="6"/>
      <c r="V942" s="6"/>
      <c r="W942" s="6"/>
      <c r="X942" s="6"/>
      <c r="Y942" s="6"/>
      <c r="Z942" s="6">
        <v>-2.3E-3</v>
      </c>
      <c r="AA942">
        <v>-0.23</v>
      </c>
      <c r="AB942" s="2">
        <v>260238970</v>
      </c>
      <c r="AC942" s="2">
        <v>316224758</v>
      </c>
      <c r="AD942" s="2">
        <v>2408340861</v>
      </c>
    </row>
    <row r="943" spans="1:30" x14ac:dyDescent="0.3">
      <c r="A943" s="1">
        <v>42917</v>
      </c>
      <c r="B943" s="6">
        <v>-1E-4</v>
      </c>
      <c r="C943" s="7"/>
      <c r="D943" s="7"/>
      <c r="E943" s="7"/>
      <c r="F943" s="7"/>
      <c r="G943" s="7"/>
      <c r="H943" s="7"/>
      <c r="I943" s="7"/>
      <c r="J943" s="7">
        <f t="shared" si="34"/>
        <v>17.698057575601997</v>
      </c>
      <c r="K943" s="7"/>
      <c r="L943" s="7"/>
      <c r="M943" s="7"/>
      <c r="N943" s="7"/>
      <c r="O943" s="7"/>
      <c r="P943" s="7"/>
      <c r="Q943" s="7"/>
      <c r="R943" s="7">
        <f t="shared" si="35"/>
        <v>565.03375905984706</v>
      </c>
      <c r="S943" s="6"/>
      <c r="T943" s="6"/>
      <c r="U943" s="6"/>
      <c r="V943" s="6"/>
      <c r="W943" s="6"/>
      <c r="X943" s="6"/>
      <c r="Y943" s="6"/>
      <c r="Z943" s="6">
        <v>2.3999999999999998E-3</v>
      </c>
      <c r="AA943">
        <v>0.24</v>
      </c>
      <c r="AB943" s="2">
        <v>255860258</v>
      </c>
      <c r="AC943" s="2">
        <v>316196010</v>
      </c>
      <c r="AD943" s="2">
        <v>2400768505</v>
      </c>
    </row>
    <row r="944" spans="1:30" x14ac:dyDescent="0.3">
      <c r="A944" s="1">
        <v>42948</v>
      </c>
      <c r="B944" s="6">
        <v>1E-3</v>
      </c>
      <c r="C944" s="7"/>
      <c r="D944" s="7"/>
      <c r="E944" s="7"/>
      <c r="F944" s="7"/>
      <c r="G944" s="7"/>
      <c r="H944" s="7"/>
      <c r="I944" s="7"/>
      <c r="J944" s="7">
        <f t="shared" si="34"/>
        <v>17.664495035035429</v>
      </c>
      <c r="K944" s="7"/>
      <c r="L944" s="7"/>
      <c r="M944" s="7"/>
      <c r="N944" s="7"/>
      <c r="O944" s="7"/>
      <c r="P944" s="7"/>
      <c r="Q944" s="7"/>
      <c r="R944" s="7">
        <f t="shared" si="35"/>
        <v>566.1073232020608</v>
      </c>
      <c r="S944" s="6"/>
      <c r="T944" s="6"/>
      <c r="U944" s="6"/>
      <c r="V944" s="6"/>
      <c r="W944" s="6"/>
      <c r="X944" s="6"/>
      <c r="Y944" s="6"/>
      <c r="Z944" s="6">
        <v>1.9E-3</v>
      </c>
      <c r="AA944">
        <v>0.19</v>
      </c>
      <c r="AB944" s="2">
        <v>252160311</v>
      </c>
      <c r="AC944" s="2">
        <v>311592786</v>
      </c>
      <c r="AD944" s="2">
        <v>2417312249</v>
      </c>
    </row>
    <row r="945" spans="1:30" x14ac:dyDescent="0.3">
      <c r="A945" s="1">
        <v>42979</v>
      </c>
      <c r="B945" s="6">
        <v>2.0000000000000001E-4</v>
      </c>
      <c r="C945" s="7"/>
      <c r="D945" s="7"/>
      <c r="E945" s="7"/>
      <c r="F945" s="7"/>
      <c r="G945" s="7"/>
      <c r="H945" s="7"/>
      <c r="I945" s="7"/>
      <c r="J945" s="7">
        <f t="shared" si="34"/>
        <v>17.636276991848472</v>
      </c>
      <c r="K945" s="7"/>
      <c r="L945" s="7"/>
      <c r="M945" s="7"/>
      <c r="N945" s="7"/>
      <c r="O945" s="7"/>
      <c r="P945" s="7"/>
      <c r="Q945" s="7"/>
      <c r="R945" s="7">
        <f t="shared" si="35"/>
        <v>567.01309491918414</v>
      </c>
      <c r="S945" s="6"/>
      <c r="T945" s="6"/>
      <c r="U945" s="6"/>
      <c r="V945" s="6"/>
      <c r="W945" s="6"/>
      <c r="X945" s="6"/>
      <c r="Y945" s="6"/>
      <c r="Z945" s="6">
        <v>1.6000000000000001E-3</v>
      </c>
      <c r="AA945">
        <v>0.16</v>
      </c>
      <c r="AB945" s="2">
        <v>262770311</v>
      </c>
      <c r="AC945" s="2">
        <v>316678652</v>
      </c>
      <c r="AD945" s="2">
        <v>2432791381</v>
      </c>
    </row>
    <row r="946" spans="1:30" x14ac:dyDescent="0.3">
      <c r="A946" s="1">
        <v>43009</v>
      </c>
      <c r="B946" s="6">
        <v>3.2000000000000002E-3</v>
      </c>
      <c r="C946" s="7"/>
      <c r="D946" s="7"/>
      <c r="E946" s="7"/>
      <c r="F946" s="7"/>
      <c r="G946" s="7"/>
      <c r="H946" s="7"/>
      <c r="I946" s="7"/>
      <c r="J946" s="7">
        <f t="shared" si="34"/>
        <v>17.562514431237272</v>
      </c>
      <c r="K946" s="7"/>
      <c r="L946" s="7"/>
      <c r="M946" s="7"/>
      <c r="N946" s="7"/>
      <c r="O946" s="7"/>
      <c r="P946" s="7"/>
      <c r="Q946" s="7"/>
      <c r="R946" s="7">
        <f t="shared" si="35"/>
        <v>569.39454991784476</v>
      </c>
      <c r="S946" s="6"/>
      <c r="T946" s="6"/>
      <c r="U946" s="6"/>
      <c r="V946" s="6"/>
      <c r="W946" s="6"/>
      <c r="X946" s="6"/>
      <c r="Y946" s="6"/>
      <c r="Z946" s="6">
        <v>4.1999999999999997E-3</v>
      </c>
      <c r="AA946">
        <v>0.42</v>
      </c>
      <c r="AB946" s="2">
        <v>254453340</v>
      </c>
      <c r="AC946" s="2">
        <v>315989753</v>
      </c>
      <c r="AD946" s="2">
        <v>2420217862</v>
      </c>
    </row>
    <row r="947" spans="1:30" x14ac:dyDescent="0.3">
      <c r="A947" s="1">
        <v>43040</v>
      </c>
      <c r="B947" s="6">
        <v>2.8999999999999998E-3</v>
      </c>
      <c r="C947" s="7"/>
      <c r="D947" s="7"/>
      <c r="E947" s="7"/>
      <c r="F947" s="7"/>
      <c r="G947" s="7"/>
      <c r="H947" s="7"/>
      <c r="I947" s="7"/>
      <c r="J947" s="7">
        <f t="shared" si="34"/>
        <v>17.51347669648711</v>
      </c>
      <c r="K947" s="7"/>
      <c r="L947" s="7"/>
      <c r="M947" s="7"/>
      <c r="N947" s="7"/>
      <c r="O947" s="7"/>
      <c r="P947" s="7"/>
      <c r="Q947" s="7"/>
      <c r="R947" s="7">
        <f t="shared" si="35"/>
        <v>570.98885465761464</v>
      </c>
      <c r="S947" s="6"/>
      <c r="T947" s="6"/>
      <c r="U947" s="6"/>
      <c r="V947" s="6"/>
      <c r="W947" s="6"/>
      <c r="X947" s="6"/>
      <c r="Y947" s="6"/>
      <c r="Z947" s="6">
        <v>2.8000000000000004E-3</v>
      </c>
      <c r="AA947">
        <v>0.28000000000000003</v>
      </c>
      <c r="AB947" s="2">
        <v>264219805</v>
      </c>
      <c r="AC947" s="2">
        <v>330345035</v>
      </c>
      <c r="AD947" s="2">
        <v>2445520650</v>
      </c>
    </row>
    <row r="948" spans="1:30" x14ac:dyDescent="0.3">
      <c r="A948" s="1">
        <v>43070</v>
      </c>
      <c r="B948" s="6">
        <v>5.5000000000000005E-3</v>
      </c>
      <c r="C948" s="7"/>
      <c r="D948" s="7"/>
      <c r="E948" s="7"/>
      <c r="F948" s="7"/>
      <c r="G948" s="7"/>
      <c r="H948" s="7"/>
      <c r="I948" s="7"/>
      <c r="J948" s="7">
        <f t="shared" si="34"/>
        <v>17.43675497459888</v>
      </c>
      <c r="K948" s="7"/>
      <c r="L948" s="7"/>
      <c r="M948" s="7"/>
      <c r="N948" s="7"/>
      <c r="O948" s="7"/>
      <c r="P948" s="7"/>
      <c r="Q948" s="7"/>
      <c r="R948" s="7">
        <f t="shared" si="35"/>
        <v>573.50120561810809</v>
      </c>
      <c r="S948" s="6"/>
      <c r="T948" s="6"/>
      <c r="U948" s="6"/>
      <c r="V948" s="6"/>
      <c r="W948" s="6"/>
      <c r="X948" s="6"/>
      <c r="Y948" s="6"/>
      <c r="Z948" s="6">
        <v>4.4000000000000003E-3</v>
      </c>
      <c r="AA948">
        <v>0.44</v>
      </c>
      <c r="AB948" s="2">
        <v>296755456</v>
      </c>
      <c r="AC948" s="2">
        <v>364735359</v>
      </c>
      <c r="AD948" s="2">
        <v>2485582665</v>
      </c>
    </row>
    <row r="949" spans="1:30" x14ac:dyDescent="0.3">
      <c r="A949" s="1">
        <v>43101</v>
      </c>
      <c r="B949" s="6">
        <v>4.5999999999999999E-3</v>
      </c>
      <c r="C949" s="7"/>
      <c r="D949" s="7"/>
      <c r="E949" s="7"/>
      <c r="F949" s="7"/>
      <c r="G949" s="7"/>
      <c r="H949" s="7"/>
      <c r="I949" s="7"/>
      <c r="J949" s="7">
        <f t="shared" si="34"/>
        <v>17.386334604246564</v>
      </c>
      <c r="K949" s="7"/>
      <c r="L949" s="7"/>
      <c r="M949" s="7"/>
      <c r="N949" s="7"/>
      <c r="O949" s="7"/>
      <c r="P949" s="7"/>
      <c r="Q949" s="7"/>
      <c r="R949" s="7">
        <f t="shared" si="35"/>
        <v>575.16435911440055</v>
      </c>
      <c r="S949" s="6"/>
      <c r="T949" s="6"/>
      <c r="U949" s="6"/>
      <c r="V949" s="6"/>
      <c r="W949" s="6"/>
      <c r="X949" s="6"/>
      <c r="Y949" s="6"/>
      <c r="Z949" s="6">
        <v>2.8999999999999998E-3</v>
      </c>
      <c r="AA949">
        <v>0.28999999999999998</v>
      </c>
      <c r="AB949" s="2">
        <v>272396111</v>
      </c>
      <c r="AC949" s="2">
        <v>329535981</v>
      </c>
      <c r="AD949" s="2">
        <v>2445321381</v>
      </c>
    </row>
    <row r="950" spans="1:30" x14ac:dyDescent="0.3">
      <c r="A950" s="1">
        <v>43132</v>
      </c>
      <c r="B950" s="6">
        <v>-4.1999999999999997E-3</v>
      </c>
      <c r="C950" s="7"/>
      <c r="D950" s="7"/>
      <c r="E950" s="7"/>
      <c r="F950" s="7"/>
      <c r="G950" s="7"/>
      <c r="H950" s="7"/>
      <c r="I950" s="7"/>
      <c r="J950" s="7">
        <f t="shared" si="34"/>
        <v>17.330875801681184</v>
      </c>
      <c r="K950" s="7"/>
      <c r="L950" s="7"/>
      <c r="M950" s="7"/>
      <c r="N950" s="7"/>
      <c r="O950" s="7"/>
      <c r="P950" s="7"/>
      <c r="Q950" s="7"/>
      <c r="R950" s="7">
        <f t="shared" si="35"/>
        <v>577.00488506356669</v>
      </c>
      <c r="S950" s="6"/>
      <c r="T950" s="6"/>
      <c r="U950" s="6"/>
      <c r="V950" s="6"/>
      <c r="W950" s="6"/>
      <c r="X950" s="6"/>
      <c r="Y950" s="6"/>
      <c r="Z950" s="6">
        <v>3.2000000000000002E-3</v>
      </c>
      <c r="AA950">
        <v>0.32</v>
      </c>
      <c r="AB950" s="2">
        <v>264517034</v>
      </c>
      <c r="AC950" s="2">
        <v>330522905</v>
      </c>
      <c r="AD950" s="2">
        <v>2459871787</v>
      </c>
    </row>
    <row r="951" spans="1:30" x14ac:dyDescent="0.3">
      <c r="A951" s="1">
        <v>43160</v>
      </c>
      <c r="B951" s="6">
        <v>0</v>
      </c>
      <c r="C951" s="7"/>
      <c r="D951" s="7"/>
      <c r="E951" s="7"/>
      <c r="F951" s="7"/>
      <c r="G951" s="7"/>
      <c r="H951" s="7"/>
      <c r="I951" s="7"/>
      <c r="J951" s="7">
        <f t="shared" si="34"/>
        <v>17.315292038846223</v>
      </c>
      <c r="K951" s="7"/>
      <c r="L951" s="7"/>
      <c r="M951" s="7"/>
      <c r="N951" s="7"/>
      <c r="O951" s="7"/>
      <c r="P951" s="7"/>
      <c r="Q951" s="7"/>
      <c r="R951" s="7">
        <f t="shared" si="35"/>
        <v>577.52418946012381</v>
      </c>
      <c r="S951" s="6"/>
      <c r="T951" s="6"/>
      <c r="U951" s="6"/>
      <c r="V951" s="6"/>
      <c r="W951" s="6"/>
      <c r="X951" s="6"/>
      <c r="Y951" s="6"/>
      <c r="Z951" s="6">
        <v>8.9999999999999998E-4</v>
      </c>
      <c r="AA951">
        <v>0.09</v>
      </c>
      <c r="AB951" s="2">
        <v>275056180</v>
      </c>
      <c r="AC951" s="2">
        <v>334472067</v>
      </c>
      <c r="AD951" s="2">
        <v>2510971682</v>
      </c>
    </row>
    <row r="952" spans="1:30" x14ac:dyDescent="0.3">
      <c r="A952" s="1">
        <v>43191</v>
      </c>
      <c r="B952" s="6">
        <v>-2.9999999999999997E-4</v>
      </c>
      <c r="C952" s="7"/>
      <c r="D952" s="7"/>
      <c r="E952" s="7"/>
      <c r="F952" s="7"/>
      <c r="G952" s="7"/>
      <c r="H952" s="7"/>
      <c r="I952" s="7"/>
      <c r="J952" s="7">
        <f t="shared" si="34"/>
        <v>17.277282018405732</v>
      </c>
      <c r="K952" s="7"/>
      <c r="L952" s="7"/>
      <c r="M952" s="7"/>
      <c r="N952" s="7"/>
      <c r="O952" s="7"/>
      <c r="P952" s="7"/>
      <c r="Q952" s="7"/>
      <c r="R952" s="7">
        <f t="shared" si="35"/>
        <v>578.79474267693604</v>
      </c>
      <c r="S952" s="6"/>
      <c r="T952" s="6"/>
      <c r="U952" s="6"/>
      <c r="V952" s="6"/>
      <c r="W952" s="6"/>
      <c r="X952" s="6"/>
      <c r="Y952" s="6"/>
      <c r="Z952" s="6">
        <v>2.2000000000000001E-3</v>
      </c>
      <c r="AA952">
        <v>0.22</v>
      </c>
      <c r="AB952" s="2">
        <v>263342859</v>
      </c>
      <c r="AC952" s="2">
        <v>333043708</v>
      </c>
      <c r="AD952" s="2">
        <v>2504335238</v>
      </c>
    </row>
    <row r="953" spans="1:30" x14ac:dyDescent="0.3">
      <c r="A953" s="1">
        <v>43221</v>
      </c>
      <c r="B953" s="6">
        <v>1.9E-3</v>
      </c>
      <c r="C953" s="7"/>
      <c r="D953" s="7"/>
      <c r="E953" s="7"/>
      <c r="F953" s="7"/>
      <c r="G953" s="7"/>
      <c r="H953" s="7"/>
      <c r="I953" s="7"/>
      <c r="J953" s="7">
        <f t="shared" si="34"/>
        <v>17.208448225503716</v>
      </c>
      <c r="K953" s="7"/>
      <c r="L953" s="7"/>
      <c r="M953" s="7"/>
      <c r="N953" s="7"/>
      <c r="O953" s="7"/>
      <c r="P953" s="7"/>
      <c r="Q953" s="7"/>
      <c r="R953" s="7">
        <f t="shared" si="35"/>
        <v>581.10992164764377</v>
      </c>
      <c r="S953" s="6"/>
      <c r="T953" s="6"/>
      <c r="U953" s="6"/>
      <c r="V953" s="6"/>
      <c r="W953" s="6"/>
      <c r="X953" s="6"/>
      <c r="Y953" s="6"/>
      <c r="Z953" s="6">
        <v>4.0000000000000001E-3</v>
      </c>
      <c r="AA953">
        <v>0.4</v>
      </c>
      <c r="AB953" s="2">
        <v>269552906</v>
      </c>
      <c r="AC953" s="2">
        <v>331560423</v>
      </c>
      <c r="AD953" s="2">
        <v>2529902788</v>
      </c>
    </row>
    <row r="954" spans="1:30" x14ac:dyDescent="0.3">
      <c r="A954" s="1">
        <v>43252</v>
      </c>
      <c r="B954" s="6">
        <v>1.01E-2</v>
      </c>
      <c r="C954" s="7"/>
      <c r="D954" s="7"/>
      <c r="E954" s="7"/>
      <c r="F954" s="7"/>
      <c r="G954" s="7"/>
      <c r="H954" s="7"/>
      <c r="I954" s="7"/>
      <c r="J954" s="7">
        <f t="shared" si="34"/>
        <v>16.994319796073199</v>
      </c>
      <c r="K954" s="7"/>
      <c r="L954" s="7"/>
      <c r="M954" s="7"/>
      <c r="N954" s="7"/>
      <c r="O954" s="7"/>
      <c r="P954" s="7"/>
      <c r="Q954" s="7"/>
      <c r="R954" s="7">
        <f t="shared" si="35"/>
        <v>588.43190666040402</v>
      </c>
      <c r="S954" s="6"/>
      <c r="T954" s="6"/>
      <c r="U954" s="6"/>
      <c r="V954" s="6"/>
      <c r="W954" s="6"/>
      <c r="X954" s="6"/>
      <c r="Y954" s="6"/>
      <c r="Z954" s="6">
        <v>1.26E-2</v>
      </c>
      <c r="AA954">
        <v>1.26</v>
      </c>
      <c r="AB954" s="2">
        <v>269827763</v>
      </c>
      <c r="AC954" s="2">
        <v>334400842</v>
      </c>
      <c r="AD954" s="2">
        <v>2556074458</v>
      </c>
    </row>
    <row r="955" spans="1:30" x14ac:dyDescent="0.3">
      <c r="A955" s="1">
        <v>43282</v>
      </c>
      <c r="B955" s="6">
        <v>2.3E-3</v>
      </c>
      <c r="C955" s="7"/>
      <c r="D955" s="7"/>
      <c r="E955" s="7"/>
      <c r="F955" s="7"/>
      <c r="G955" s="7"/>
      <c r="H955" s="7"/>
      <c r="I955" s="7"/>
      <c r="J955" s="7">
        <f t="shared" si="34"/>
        <v>16.938423000172627</v>
      </c>
      <c r="K955" s="7"/>
      <c r="L955" s="7"/>
      <c r="M955" s="7"/>
      <c r="N955" s="7"/>
      <c r="O955" s="7"/>
      <c r="P955" s="7"/>
      <c r="Q955" s="7"/>
      <c r="R955" s="7">
        <f t="shared" si="35"/>
        <v>590.37373195238342</v>
      </c>
      <c r="S955" s="6"/>
      <c r="T955" s="6"/>
      <c r="U955" s="6"/>
      <c r="V955" s="6"/>
      <c r="W955" s="6"/>
      <c r="X955" s="6"/>
      <c r="Y955" s="6"/>
      <c r="Z955" s="6">
        <v>3.3E-3</v>
      </c>
      <c r="AA955">
        <v>0.33</v>
      </c>
      <c r="AB955" s="2">
        <v>275338550</v>
      </c>
      <c r="AC955" t="s">
        <v>6</v>
      </c>
      <c r="AD955" t="s">
        <v>6</v>
      </c>
    </row>
    <row r="956" spans="1:30" x14ac:dyDescent="0.3">
      <c r="A956" s="1">
        <v>43313</v>
      </c>
      <c r="B956" s="6">
        <v>4.0999999999999995E-3</v>
      </c>
      <c r="C956" s="7"/>
      <c r="D956" s="7"/>
      <c r="E956" s="7"/>
      <c r="F956" s="7"/>
      <c r="G956" s="7"/>
      <c r="H956" s="7"/>
      <c r="I956" s="7"/>
      <c r="J956" s="7">
        <f t="shared" si="34"/>
        <v>16.953681313354647</v>
      </c>
      <c r="K956" s="7"/>
      <c r="L956" s="7"/>
      <c r="M956" s="7"/>
      <c r="N956" s="7"/>
      <c r="O956" s="7"/>
      <c r="P956" s="7"/>
      <c r="Q956" s="7"/>
      <c r="R956" s="7">
        <f t="shared" si="35"/>
        <v>589.84239559362629</v>
      </c>
      <c r="S956" s="6"/>
      <c r="T956" s="6"/>
      <c r="U956" s="6"/>
      <c r="V956" s="6"/>
      <c r="W956" s="6"/>
      <c r="X956" s="6"/>
      <c r="Y956" s="6"/>
      <c r="Z956" s="6">
        <v>-8.9999999999999998E-4</v>
      </c>
      <c r="AA956">
        <v>-0.09</v>
      </c>
      <c r="AB956" s="2">
        <v>277677286</v>
      </c>
      <c r="AC956" t="s">
        <v>6</v>
      </c>
      <c r="AD956" t="s">
        <v>6</v>
      </c>
    </row>
    <row r="957" spans="1:30" x14ac:dyDescent="0.3">
      <c r="A957" s="1">
        <v>43344</v>
      </c>
      <c r="B957" s="6">
        <v>3.9000000000000003E-3</v>
      </c>
      <c r="C957" s="7"/>
      <c r="D957" s="7"/>
      <c r="E957" s="7"/>
      <c r="F957" s="7"/>
      <c r="G957" s="7"/>
      <c r="H957" s="7"/>
      <c r="I957" s="7"/>
      <c r="J957" s="7">
        <f t="shared" si="34"/>
        <v>16.872692389883206</v>
      </c>
      <c r="K957" s="7"/>
      <c r="L957" s="7"/>
      <c r="M957" s="7"/>
      <c r="N957" s="7"/>
      <c r="O957" s="7"/>
      <c r="P957" s="7"/>
      <c r="Q957" s="7"/>
      <c r="R957" s="7">
        <f t="shared" si="35"/>
        <v>592.6736390924757</v>
      </c>
      <c r="S957" s="6"/>
      <c r="T957" s="6"/>
      <c r="U957" s="6"/>
      <c r="V957" s="6"/>
      <c r="W957" s="6"/>
      <c r="X957" s="6"/>
      <c r="Y957" s="6"/>
      <c r="Z957" s="6">
        <v>4.7999999999999996E-3</v>
      </c>
      <c r="AA957">
        <v>0.48</v>
      </c>
      <c r="AB957" s="2">
        <v>279406906</v>
      </c>
      <c r="AC957" t="s">
        <v>6</v>
      </c>
      <c r="AD957" t="s">
        <v>6</v>
      </c>
    </row>
    <row r="958" spans="1:30" x14ac:dyDescent="0.3">
      <c r="A958" s="1">
        <v>43374</v>
      </c>
      <c r="B958" s="6">
        <v>4.7999999999999996E-3</v>
      </c>
      <c r="C958" s="7"/>
      <c r="D958" s="7"/>
      <c r="E958" s="7"/>
      <c r="F958" s="7"/>
      <c r="G958" s="7"/>
      <c r="H958" s="7"/>
      <c r="I958" s="7"/>
      <c r="J958" s="7">
        <f t="shared" si="34"/>
        <v>16.797105415513396</v>
      </c>
      <c r="K958" s="7"/>
      <c r="L958" s="7"/>
      <c r="M958" s="7"/>
      <c r="N958" s="7"/>
      <c r="O958" s="7"/>
      <c r="P958" s="7"/>
      <c r="Q958" s="7"/>
      <c r="R958" s="7">
        <f t="shared" si="35"/>
        <v>595.34067046839175</v>
      </c>
      <c r="S958" s="6"/>
      <c r="T958" s="6"/>
      <c r="U958" s="6"/>
      <c r="V958" s="6"/>
      <c r="W958" s="6"/>
      <c r="X958" s="6"/>
      <c r="Y958" s="6"/>
      <c r="Z958" s="6">
        <v>4.5000000000000005E-3</v>
      </c>
      <c r="AA958">
        <v>0.45</v>
      </c>
      <c r="AB958" s="2">
        <v>286975496</v>
      </c>
      <c r="AC958" t="s">
        <v>6</v>
      </c>
      <c r="AD958" t="s">
        <v>6</v>
      </c>
    </row>
    <row r="959" spans="1:30" x14ac:dyDescent="0.3">
      <c r="A959" s="1">
        <v>43405</v>
      </c>
      <c r="B959" s="6">
        <v>1.5E-3</v>
      </c>
      <c r="C959" s="7"/>
      <c r="D959" s="7"/>
      <c r="E959" s="7"/>
      <c r="F959" s="7"/>
      <c r="G959" s="7"/>
      <c r="H959" s="7"/>
      <c r="I959" s="7"/>
      <c r="J959" s="7">
        <f t="shared" si="34"/>
        <v>16.832453568006212</v>
      </c>
      <c r="K959" s="7"/>
      <c r="L959" s="7"/>
      <c r="M959" s="7"/>
      <c r="N959" s="7"/>
      <c r="O959" s="7"/>
      <c r="P959" s="7"/>
      <c r="Q959" s="7"/>
      <c r="R959" s="7">
        <f t="shared" si="35"/>
        <v>594.09045506040809</v>
      </c>
      <c r="S959" s="6"/>
      <c r="T959" s="6"/>
      <c r="U959" s="6"/>
      <c r="V959" s="6"/>
      <c r="W959" s="6"/>
      <c r="X959" s="6"/>
      <c r="Y959" s="6"/>
      <c r="Z959" s="6">
        <v>-2.0999999999999999E-3</v>
      </c>
      <c r="AA959">
        <v>-0.21</v>
      </c>
      <c r="AB959" s="2">
        <v>279258830</v>
      </c>
      <c r="AC959" t="s">
        <v>6</v>
      </c>
      <c r="AD959" t="s">
        <v>6</v>
      </c>
    </row>
    <row r="960" spans="1:30" x14ac:dyDescent="0.3">
      <c r="A960" s="1">
        <v>43435</v>
      </c>
      <c r="B960" s="6">
        <v>8.9999999999999998E-4</v>
      </c>
      <c r="C960" s="7"/>
      <c r="D960" s="7"/>
      <c r="E960" s="7"/>
      <c r="F960" s="7"/>
      <c r="G960" s="7"/>
      <c r="H960" s="7"/>
      <c r="I960" s="7"/>
      <c r="J960" s="7">
        <f t="shared" si="34"/>
        <v>16.807242703950287</v>
      </c>
      <c r="K960" s="7">
        <v>100</v>
      </c>
      <c r="L960" s="7"/>
      <c r="M960" s="7"/>
      <c r="N960" s="7"/>
      <c r="O960" s="7"/>
      <c r="P960" s="7"/>
      <c r="Q960" s="7">
        <v>100</v>
      </c>
      <c r="R960" s="7">
        <f t="shared" si="35"/>
        <v>594.98159074299872</v>
      </c>
      <c r="S960" s="6"/>
      <c r="T960" s="6"/>
      <c r="U960" s="6"/>
      <c r="V960" s="6"/>
      <c r="W960" s="6"/>
      <c r="X960" s="6"/>
      <c r="Y960" s="6"/>
      <c r="Z960" s="6">
        <v>1.5E-3</v>
      </c>
      <c r="AA960">
        <v>0.15</v>
      </c>
      <c r="AB960" s="2">
        <v>302049461</v>
      </c>
      <c r="AC960" t="s">
        <v>6</v>
      </c>
      <c r="AD960" t="s">
        <v>6</v>
      </c>
    </row>
    <row r="961" spans="1:30" x14ac:dyDescent="0.3">
      <c r="A961" s="1">
        <v>43466</v>
      </c>
      <c r="B961" s="6">
        <v>5.7999999999999996E-3</v>
      </c>
      <c r="C961" s="7"/>
      <c r="D961" s="7"/>
      <c r="E961" s="7"/>
      <c r="F961" s="7"/>
      <c r="G961" s="7"/>
      <c r="H961" s="7"/>
      <c r="I961" s="7"/>
      <c r="J961" s="7">
        <f t="shared" si="34"/>
        <v>16.753631084479949</v>
      </c>
      <c r="K961" s="7">
        <f>+K$960/(1+((Q961/100)-1))</f>
        <v>99.681020733652304</v>
      </c>
      <c r="L961" s="7"/>
      <c r="M961" s="7"/>
      <c r="N961" s="7"/>
      <c r="O961" s="7"/>
      <c r="P961" s="7"/>
      <c r="Q961" s="7">
        <f>+Q960*(1+Z961)</f>
        <v>100.32000000000001</v>
      </c>
      <c r="R961" s="7">
        <f t="shared" si="35"/>
        <v>596.88553183337638</v>
      </c>
      <c r="S961" s="6"/>
      <c r="T961" s="6"/>
      <c r="U961" s="6"/>
      <c r="V961" s="6"/>
      <c r="W961" s="6"/>
      <c r="X961" s="6"/>
      <c r="Y961" s="6"/>
      <c r="Z961" s="6">
        <v>3.2000000000000002E-3</v>
      </c>
      <c r="AA961">
        <v>0.32</v>
      </c>
      <c r="AB961" s="2">
        <v>279105602</v>
      </c>
      <c r="AC961" t="s">
        <v>6</v>
      </c>
      <c r="AD961" t="s">
        <v>6</v>
      </c>
    </row>
    <row r="962" spans="1:30" x14ac:dyDescent="0.3">
      <c r="A962" s="1">
        <v>43497</v>
      </c>
      <c r="B962" s="6">
        <v>5.4000000000000003E-3</v>
      </c>
      <c r="C962" s="7"/>
      <c r="D962" s="7"/>
      <c r="E962" s="7"/>
      <c r="F962" s="7"/>
      <c r="G962" s="7"/>
      <c r="H962" s="7"/>
      <c r="I962" s="7"/>
      <c r="J962" s="7">
        <f t="shared" si="34"/>
        <v>16.681898919127697</v>
      </c>
      <c r="K962" s="7">
        <f t="shared" ref="K962:K1025" si="36">+K$960/(1+((Q962/100)-1))</f>
        <v>99.254227555165087</v>
      </c>
      <c r="L962" s="7"/>
      <c r="M962" s="7"/>
      <c r="N962" s="7"/>
      <c r="O962" s="7"/>
      <c r="P962" s="7"/>
      <c r="Q962" s="7">
        <f t="shared" ref="Q962:Q1025" si="37">+Q961*(1+Z962)</f>
        <v>100.75137600000001</v>
      </c>
      <c r="R962" s="7">
        <f t="shared" si="35"/>
        <v>599.45213962025991</v>
      </c>
      <c r="S962" s="6"/>
      <c r="T962" s="6"/>
      <c r="U962" s="6"/>
      <c r="V962" s="6"/>
      <c r="W962" s="6"/>
      <c r="X962" s="6"/>
      <c r="Y962" s="6"/>
      <c r="Z962" s="6">
        <v>4.3E-3</v>
      </c>
      <c r="AA962">
        <v>0.43</v>
      </c>
      <c r="AB962" s="2">
        <v>290147814</v>
      </c>
      <c r="AC962" t="s">
        <v>6</v>
      </c>
      <c r="AD962" t="s">
        <v>6</v>
      </c>
    </row>
    <row r="963" spans="1:30" x14ac:dyDescent="0.3">
      <c r="A963" s="1">
        <v>43525</v>
      </c>
      <c r="B963" s="6">
        <v>5.1000000000000004E-3</v>
      </c>
      <c r="C963" s="7"/>
      <c r="D963" s="7"/>
      <c r="E963" s="7"/>
      <c r="F963" s="7"/>
      <c r="G963" s="7"/>
      <c r="H963" s="7"/>
      <c r="I963" s="7"/>
      <c r="J963" s="7">
        <f t="shared" si="34"/>
        <v>16.557716048761982</v>
      </c>
      <c r="K963" s="7">
        <f t="shared" si="36"/>
        <v>98.515362337632837</v>
      </c>
      <c r="L963" s="7"/>
      <c r="M963" s="7"/>
      <c r="N963" s="7"/>
      <c r="O963" s="7"/>
      <c r="P963" s="7"/>
      <c r="Q963" s="7">
        <f t="shared" si="37"/>
        <v>101.50701132000002</v>
      </c>
      <c r="R963" s="7">
        <f t="shared" si="35"/>
        <v>603.9480306674119</v>
      </c>
      <c r="S963" s="6"/>
      <c r="T963" s="6"/>
      <c r="U963" s="6"/>
      <c r="V963" s="6"/>
      <c r="W963" s="6"/>
      <c r="X963" s="6"/>
      <c r="Y963" s="6"/>
      <c r="Z963" s="6">
        <v>7.4999999999999997E-3</v>
      </c>
      <c r="AA963">
        <v>0.75</v>
      </c>
      <c r="AB963" s="2">
        <v>286741568</v>
      </c>
      <c r="AC963" t="s">
        <v>6</v>
      </c>
      <c r="AD963" t="s">
        <v>6</v>
      </c>
    </row>
    <row r="964" spans="1:30" x14ac:dyDescent="0.3">
      <c r="A964" s="1">
        <v>43556</v>
      </c>
      <c r="B964" s="6">
        <v>2.8999999999999998E-3</v>
      </c>
      <c r="C964" s="7"/>
      <c r="D964" s="7"/>
      <c r="E964" s="7"/>
      <c r="F964" s="7"/>
      <c r="G964" s="7"/>
      <c r="H964" s="7"/>
      <c r="I964" s="7"/>
      <c r="J964" s="7">
        <f t="shared" si="34"/>
        <v>16.463871978484619</v>
      </c>
      <c r="K964" s="7">
        <f t="shared" si="36"/>
        <v>97.957007395478612</v>
      </c>
      <c r="L964" s="7"/>
      <c r="M964" s="7"/>
      <c r="N964" s="7"/>
      <c r="O964" s="7"/>
      <c r="P964" s="7"/>
      <c r="Q964" s="7">
        <f t="shared" si="37"/>
        <v>102.08560128452402</v>
      </c>
      <c r="R964" s="7">
        <f t="shared" si="35"/>
        <v>607.39053444221622</v>
      </c>
      <c r="S964" s="6"/>
      <c r="T964" s="6"/>
      <c r="U964" s="6"/>
      <c r="V964" s="6"/>
      <c r="W964" s="6"/>
      <c r="X964" s="6"/>
      <c r="Y964" s="6"/>
      <c r="Z964" s="6">
        <v>5.6999999999999993E-3</v>
      </c>
      <c r="AA964">
        <v>0.56999999999999995</v>
      </c>
      <c r="AB964" s="2">
        <v>279604663</v>
      </c>
      <c r="AC964" t="s">
        <v>6</v>
      </c>
      <c r="AD964" t="s">
        <v>6</v>
      </c>
    </row>
    <row r="965" spans="1:30" x14ac:dyDescent="0.3">
      <c r="A965" s="1">
        <v>43586</v>
      </c>
      <c r="B965" s="6">
        <v>-2.0000000000000001E-4</v>
      </c>
      <c r="C965" s="7"/>
      <c r="D965" s="7"/>
      <c r="E965" s="7"/>
      <c r="F965" s="7"/>
      <c r="G965" s="7"/>
      <c r="H965" s="7"/>
      <c r="I965" s="7"/>
      <c r="J965" s="7">
        <f t="shared" si="34"/>
        <v>16.442496732732067</v>
      </c>
      <c r="K965" s="7">
        <f t="shared" si="36"/>
        <v>97.82982861827486</v>
      </c>
      <c r="L965" s="7"/>
      <c r="M965" s="7"/>
      <c r="N965" s="7"/>
      <c r="O965" s="7"/>
      <c r="P965" s="7"/>
      <c r="Q965" s="7">
        <f t="shared" si="37"/>
        <v>102.2183125661939</v>
      </c>
      <c r="R965" s="7">
        <f t="shared" si="35"/>
        <v>608.18014213699109</v>
      </c>
      <c r="S965" s="6"/>
      <c r="T965" s="6"/>
      <c r="U965" s="6"/>
      <c r="V965" s="6"/>
      <c r="W965" s="6"/>
      <c r="X965" s="6"/>
      <c r="Y965" s="6"/>
      <c r="Z965" s="6">
        <v>1.2999999999999999E-3</v>
      </c>
      <c r="AA965">
        <v>0.13</v>
      </c>
      <c r="AB965" s="2">
        <v>277875947</v>
      </c>
      <c r="AC965" t="s">
        <v>6</v>
      </c>
      <c r="AD965" t="s">
        <v>6</v>
      </c>
    </row>
    <row r="966" spans="1:30" x14ac:dyDescent="0.3">
      <c r="A966" s="1">
        <v>43617</v>
      </c>
      <c r="B966" s="6">
        <v>1.5E-3</v>
      </c>
      <c r="C966" s="7"/>
      <c r="D966" s="7"/>
      <c r="E966" s="7"/>
      <c r="F966" s="7"/>
      <c r="G966" s="7"/>
      <c r="H966" s="7"/>
      <c r="I966" s="7"/>
      <c r="J966" s="7">
        <f t="shared" si="34"/>
        <v>16.44085264746732</v>
      </c>
      <c r="K966" s="7">
        <f t="shared" si="36"/>
        <v>97.820046613613485</v>
      </c>
      <c r="L966" s="7"/>
      <c r="M966" s="7"/>
      <c r="N966" s="7"/>
      <c r="O966" s="7"/>
      <c r="P966" s="7"/>
      <c r="Q966" s="7">
        <f t="shared" si="37"/>
        <v>102.22853439745052</v>
      </c>
      <c r="R966" s="7">
        <f t="shared" si="35"/>
        <v>608.24096015120483</v>
      </c>
      <c r="S966" s="6"/>
      <c r="T966" s="6"/>
      <c r="U966" s="6"/>
      <c r="V966" s="6"/>
      <c r="W966" s="6"/>
      <c r="X966" s="6"/>
      <c r="Y966" s="6"/>
      <c r="Z966" s="6">
        <v>1E-4</v>
      </c>
      <c r="AA966">
        <v>0.01</v>
      </c>
      <c r="AB966" s="2">
        <v>276039957</v>
      </c>
      <c r="AC966" t="s">
        <v>6</v>
      </c>
      <c r="AD966" t="s">
        <v>6</v>
      </c>
    </row>
    <row r="967" spans="1:30" x14ac:dyDescent="0.3">
      <c r="A967" s="1">
        <v>43647</v>
      </c>
      <c r="B967" s="6">
        <v>1.4000000000000002E-3</v>
      </c>
      <c r="C967" s="7"/>
      <c r="D967" s="7"/>
      <c r="E967" s="7"/>
      <c r="F967" s="7"/>
      <c r="G967" s="7"/>
      <c r="H967" s="7"/>
      <c r="I967" s="7"/>
      <c r="J967" s="7">
        <f t="shared" si="34"/>
        <v>16.409674266361229</v>
      </c>
      <c r="K967" s="7">
        <f t="shared" si="36"/>
        <v>97.6345409857406</v>
      </c>
      <c r="L967" s="7"/>
      <c r="M967" s="7"/>
      <c r="N967" s="7"/>
      <c r="O967" s="7"/>
      <c r="P967" s="7"/>
      <c r="Q967" s="7">
        <f t="shared" si="37"/>
        <v>102.42276861280567</v>
      </c>
      <c r="R967" s="7">
        <f t="shared" si="35"/>
        <v>609.39661797549218</v>
      </c>
      <c r="S967" s="6"/>
      <c r="T967" s="6"/>
      <c r="U967" s="6"/>
      <c r="V967" s="6"/>
      <c r="W967" s="6"/>
      <c r="X967" s="6"/>
      <c r="Y967" s="6"/>
      <c r="Z967" s="6">
        <v>1.9E-3</v>
      </c>
      <c r="AA967">
        <v>0.19</v>
      </c>
      <c r="AB967" s="2">
        <v>271344687</v>
      </c>
      <c r="AC967" t="s">
        <v>6</v>
      </c>
      <c r="AD967" t="s">
        <v>6</v>
      </c>
    </row>
    <row r="968" spans="1:30" x14ac:dyDescent="0.3">
      <c r="A968" s="1">
        <v>43678</v>
      </c>
      <c r="B968" s="6">
        <v>3.3E-3</v>
      </c>
      <c r="C968" s="7"/>
      <c r="D968" s="7"/>
      <c r="E968" s="7"/>
      <c r="F968" s="7"/>
      <c r="G968" s="7"/>
      <c r="H968" s="7"/>
      <c r="I968" s="7"/>
      <c r="J968" s="7">
        <f t="shared" si="34"/>
        <v>16.391643458556818</v>
      </c>
      <c r="K968" s="7">
        <f t="shared" si="36"/>
        <v>97.527260998642063</v>
      </c>
      <c r="L968" s="7"/>
      <c r="M968" s="7"/>
      <c r="N968" s="7"/>
      <c r="O968" s="7"/>
      <c r="P968" s="7"/>
      <c r="Q968" s="7">
        <f t="shared" si="37"/>
        <v>102.53543365827977</v>
      </c>
      <c r="R968" s="7">
        <f t="shared" si="35"/>
        <v>610.06695425526527</v>
      </c>
      <c r="S968" s="6"/>
      <c r="T968" s="6"/>
      <c r="U968" s="6"/>
      <c r="V968" s="6"/>
      <c r="W968" s="6"/>
      <c r="X968" s="6"/>
      <c r="Y968" s="6"/>
      <c r="Z968" s="6">
        <v>1.1000000000000001E-3</v>
      </c>
      <c r="AA968">
        <v>0.11</v>
      </c>
      <c r="AB968" s="2">
        <v>282617300</v>
      </c>
      <c r="AC968" t="s">
        <v>6</v>
      </c>
      <c r="AD968" t="s">
        <v>6</v>
      </c>
    </row>
    <row r="969" spans="1:30" x14ac:dyDescent="0.3">
      <c r="A969" s="1">
        <v>43709</v>
      </c>
      <c r="B969" s="6">
        <v>0</v>
      </c>
      <c r="C969" s="7"/>
      <c r="D969" s="7"/>
      <c r="E969" s="7"/>
      <c r="F969" s="7"/>
      <c r="G969" s="7"/>
      <c r="H969" s="7"/>
      <c r="I969" s="7"/>
      <c r="J969" s="7">
        <f t="shared" si="34"/>
        <v>16.398202739652678</v>
      </c>
      <c r="K969" s="7">
        <f t="shared" si="36"/>
        <v>97.566287513647524</v>
      </c>
      <c r="L969" s="7"/>
      <c r="M969" s="7"/>
      <c r="N969" s="7"/>
      <c r="O969" s="7"/>
      <c r="P969" s="7"/>
      <c r="Q969" s="7">
        <f t="shared" si="37"/>
        <v>102.49441948481646</v>
      </c>
      <c r="R969" s="7">
        <f t="shared" si="35"/>
        <v>609.82292747356314</v>
      </c>
      <c r="S969" s="6"/>
      <c r="T969" s="6"/>
      <c r="U969" s="6"/>
      <c r="V969" s="6"/>
      <c r="W969" s="6"/>
      <c r="X969" s="6"/>
      <c r="Y969" s="6"/>
      <c r="Z969" s="6">
        <v>-4.0000000000000002E-4</v>
      </c>
      <c r="AA969">
        <v>-0.04</v>
      </c>
      <c r="AB969" s="2">
        <v>281136562</v>
      </c>
      <c r="AC969" t="s">
        <v>6</v>
      </c>
      <c r="AD969" t="s">
        <v>6</v>
      </c>
    </row>
    <row r="970" spans="1:30" x14ac:dyDescent="0.3">
      <c r="A970" s="1">
        <v>43739</v>
      </c>
      <c r="B970" s="6">
        <v>1.6000000000000001E-3</v>
      </c>
      <c r="C970" s="7"/>
      <c r="D970" s="7"/>
      <c r="E970" s="7"/>
      <c r="F970" s="7"/>
      <c r="G970" s="7"/>
      <c r="H970" s="7"/>
      <c r="I970" s="7"/>
      <c r="J970" s="7">
        <f t="shared" si="34"/>
        <v>16.381820918733947</v>
      </c>
      <c r="K970" s="7">
        <f t="shared" si="36"/>
        <v>97.468818694952589</v>
      </c>
      <c r="L970" s="7"/>
      <c r="M970" s="7"/>
      <c r="N970" s="7"/>
      <c r="O970" s="7"/>
      <c r="P970" s="7"/>
      <c r="Q970" s="7">
        <f t="shared" si="37"/>
        <v>102.59691390430126</v>
      </c>
      <c r="R970" s="7">
        <f t="shared" si="35"/>
        <v>610.43275040103663</v>
      </c>
      <c r="S970" s="6"/>
      <c r="T970" s="6"/>
      <c r="U970" s="6"/>
      <c r="V970" s="6"/>
      <c r="W970" s="6"/>
      <c r="X970" s="6"/>
      <c r="Y970" s="6"/>
      <c r="Z970" s="6">
        <v>1E-3</v>
      </c>
      <c r="AA970">
        <v>0.1</v>
      </c>
      <c r="AB970" s="2">
        <v>292347495</v>
      </c>
      <c r="AC970" t="s">
        <v>6</v>
      </c>
      <c r="AD970" t="s">
        <v>6</v>
      </c>
    </row>
    <row r="971" spans="1:30" x14ac:dyDescent="0.3">
      <c r="A971" s="1">
        <v>43770</v>
      </c>
      <c r="B971" s="6">
        <v>6.8000000000000005E-3</v>
      </c>
      <c r="C971" s="7"/>
      <c r="D971" s="7"/>
      <c r="E971" s="7"/>
      <c r="F971" s="7"/>
      <c r="G971" s="7"/>
      <c r="H971" s="7"/>
      <c r="I971" s="7"/>
      <c r="J971" s="7">
        <f t="shared" si="34"/>
        <v>16.298697561171966</v>
      </c>
      <c r="K971" s="7">
        <f t="shared" si="36"/>
        <v>96.97425001985134</v>
      </c>
      <c r="L971" s="7"/>
      <c r="M971" s="7"/>
      <c r="N971" s="7"/>
      <c r="O971" s="7"/>
      <c r="P971" s="7"/>
      <c r="Q971" s="7">
        <f t="shared" si="37"/>
        <v>103.12015816521321</v>
      </c>
      <c r="R971" s="7">
        <f t="shared" si="35"/>
        <v>613.54595742808203</v>
      </c>
      <c r="S971" s="6"/>
      <c r="T971" s="6"/>
      <c r="U971" s="6"/>
      <c r="V971" s="6"/>
      <c r="W971" s="6"/>
      <c r="X971" s="6"/>
      <c r="Y971" s="6"/>
      <c r="Z971" s="6">
        <v>5.1000000000000004E-3</v>
      </c>
      <c r="AA971">
        <v>0.51</v>
      </c>
      <c r="AB971" s="2">
        <v>296782893</v>
      </c>
      <c r="AC971" t="s">
        <v>6</v>
      </c>
      <c r="AD971" t="s">
        <v>6</v>
      </c>
    </row>
    <row r="972" spans="1:30" x14ac:dyDescent="0.3">
      <c r="A972" s="1">
        <v>43800</v>
      </c>
      <c r="B972" s="6">
        <v>9.3999999999999986E-3</v>
      </c>
      <c r="C972" s="7"/>
      <c r="D972" s="7"/>
      <c r="E972" s="7"/>
      <c r="F972" s="7"/>
      <c r="G972" s="7"/>
      <c r="H972" s="7"/>
      <c r="I972" s="7"/>
      <c r="J972" s="7">
        <f t="shared" si="34"/>
        <v>16.113393535513559</v>
      </c>
      <c r="K972" s="7">
        <f t="shared" si="36"/>
        <v>95.871725180278133</v>
      </c>
      <c r="L972" s="7"/>
      <c r="M972" s="7"/>
      <c r="N972" s="7"/>
      <c r="O972" s="7"/>
      <c r="P972" s="7"/>
      <c r="Q972" s="7">
        <f t="shared" si="37"/>
        <v>104.30603998411317</v>
      </c>
      <c r="R972" s="7">
        <f t="shared" si="35"/>
        <v>620.60173593850504</v>
      </c>
      <c r="S972" s="6"/>
      <c r="T972" s="6"/>
      <c r="U972" s="6"/>
      <c r="V972" s="6"/>
      <c r="W972" s="6"/>
      <c r="X972" s="6"/>
      <c r="Y972" s="6"/>
      <c r="Z972" s="6">
        <v>1.15E-2</v>
      </c>
      <c r="AA972">
        <v>1.1499999999999999</v>
      </c>
      <c r="AB972" s="2">
        <v>316586707</v>
      </c>
      <c r="AC972" t="s">
        <v>6</v>
      </c>
      <c r="AD972" t="s">
        <v>6</v>
      </c>
    </row>
    <row r="973" spans="1:30" x14ac:dyDescent="0.3">
      <c r="A973" s="1">
        <v>43831</v>
      </c>
      <c r="B973" s="6">
        <v>2.8999999999999998E-3</v>
      </c>
      <c r="C973" s="7"/>
      <c r="D973" s="7"/>
      <c r="E973" s="7"/>
      <c r="F973" s="7"/>
      <c r="G973" s="7"/>
      <c r="H973" s="7"/>
      <c r="I973" s="7"/>
      <c r="J973" s="7">
        <f t="shared" si="34"/>
        <v>16.079626320241054</v>
      </c>
      <c r="K973" s="7">
        <f t="shared" si="36"/>
        <v>95.670816465700156</v>
      </c>
      <c r="L973" s="7"/>
      <c r="M973" s="7"/>
      <c r="N973" s="7"/>
      <c r="O973" s="7"/>
      <c r="P973" s="7"/>
      <c r="Q973" s="7">
        <f t="shared" si="37"/>
        <v>104.5250826680798</v>
      </c>
      <c r="R973" s="7">
        <f t="shared" si="35"/>
        <v>621.90499958397595</v>
      </c>
      <c r="S973" s="6"/>
      <c r="T973" s="6"/>
      <c r="U973" s="6"/>
      <c r="V973" s="6"/>
      <c r="W973" s="6"/>
      <c r="X973" s="6"/>
      <c r="Y973" s="6"/>
      <c r="Z973" s="6">
        <v>2.0999999999999999E-3</v>
      </c>
      <c r="AA973">
        <v>0.21</v>
      </c>
      <c r="AB973" s="2">
        <v>317959396</v>
      </c>
      <c r="AC973" t="s">
        <v>6</v>
      </c>
      <c r="AD973" t="s">
        <v>6</v>
      </c>
    </row>
    <row r="974" spans="1:30" x14ac:dyDescent="0.3">
      <c r="A974" s="1">
        <v>43862</v>
      </c>
      <c r="B974" s="6">
        <v>1.1000000000000001E-3</v>
      </c>
      <c r="C974" s="7"/>
      <c r="D974" s="7"/>
      <c r="E974" s="7"/>
      <c r="F974" s="7"/>
      <c r="G974" s="7"/>
      <c r="H974" s="7"/>
      <c r="I974" s="7"/>
      <c r="J974" s="7">
        <f t="shared" si="34"/>
        <v>16.039527501487335</v>
      </c>
      <c r="K974" s="7">
        <f t="shared" si="36"/>
        <v>95.432235876010139</v>
      </c>
      <c r="L974" s="7"/>
      <c r="M974" s="7"/>
      <c r="N974" s="7"/>
      <c r="O974" s="7"/>
      <c r="P974" s="7"/>
      <c r="Q974" s="7">
        <f t="shared" si="37"/>
        <v>104.78639537475</v>
      </c>
      <c r="R974" s="7">
        <f t="shared" si="35"/>
        <v>623.45976208293587</v>
      </c>
      <c r="S974" s="6"/>
      <c r="T974" s="6"/>
      <c r="U974" s="6"/>
      <c r="V974" s="6"/>
      <c r="W974" s="6"/>
      <c r="X974" s="6"/>
      <c r="Y974" s="6"/>
      <c r="Z974" s="6">
        <v>2.5000000000000001E-3</v>
      </c>
      <c r="AA974">
        <v>0.25</v>
      </c>
      <c r="AB974" s="2">
        <v>303197485</v>
      </c>
      <c r="AC974" t="s">
        <v>6</v>
      </c>
      <c r="AD974" t="s">
        <v>6</v>
      </c>
    </row>
    <row r="975" spans="1:30" x14ac:dyDescent="0.3">
      <c r="A975" s="1">
        <v>43891</v>
      </c>
      <c r="B975" s="6">
        <v>1E-3</v>
      </c>
      <c r="C975" s="7"/>
      <c r="D975" s="7"/>
      <c r="E975" s="7"/>
      <c r="F975" s="7"/>
      <c r="G975" s="7"/>
      <c r="H975" s="7"/>
      <c r="I975" s="7"/>
      <c r="J975" s="7">
        <f t="shared" si="34"/>
        <v>16.028307686107063</v>
      </c>
      <c r="K975" s="7">
        <f t="shared" si="36"/>
        <v>95.36548003998216</v>
      </c>
      <c r="L975" s="7"/>
      <c r="M975" s="7"/>
      <c r="N975" s="7"/>
      <c r="O975" s="7"/>
      <c r="P975" s="7"/>
      <c r="Q975" s="7">
        <f t="shared" si="37"/>
        <v>104.85974585151232</v>
      </c>
      <c r="R975" s="7">
        <f t="shared" si="35"/>
        <v>623.89618391639385</v>
      </c>
      <c r="S975" s="6"/>
      <c r="T975" s="6"/>
      <c r="U975" s="6"/>
      <c r="V975" s="6"/>
      <c r="W975" s="6"/>
      <c r="X975" s="6"/>
      <c r="Y975" s="6"/>
      <c r="Z975" s="6">
        <v>7.000000000000001E-4</v>
      </c>
      <c r="AA975">
        <v>7.0000000000000007E-2</v>
      </c>
      <c r="AB975" s="2">
        <v>307560246</v>
      </c>
      <c r="AC975" t="s">
        <v>6</v>
      </c>
      <c r="AD975" t="s">
        <v>6</v>
      </c>
    </row>
    <row r="976" spans="1:30" x14ac:dyDescent="0.3">
      <c r="A976" s="1">
        <v>43922</v>
      </c>
      <c r="B976" s="6">
        <v>-3.0000000000000001E-3</v>
      </c>
      <c r="C976" s="7"/>
      <c r="D976" s="7"/>
      <c r="E976" s="7"/>
      <c r="F976" s="7"/>
      <c r="G976" s="7"/>
      <c r="H976" s="7"/>
      <c r="I976" s="7"/>
      <c r="J976" s="7">
        <f t="shared" si="34"/>
        <v>16.078149950955019</v>
      </c>
      <c r="K976" s="7">
        <f t="shared" si="36"/>
        <v>95.662032340236891</v>
      </c>
      <c r="L976" s="7"/>
      <c r="M976" s="7"/>
      <c r="N976" s="7"/>
      <c r="O976" s="7"/>
      <c r="P976" s="7"/>
      <c r="Q976" s="7">
        <f t="shared" si="37"/>
        <v>104.53468063937262</v>
      </c>
      <c r="R976" s="7">
        <f t="shared" si="35"/>
        <v>621.96210574625309</v>
      </c>
      <c r="S976" s="6"/>
      <c r="T976" s="6"/>
      <c r="U976" s="6"/>
      <c r="V976" s="6"/>
      <c r="W976" s="6"/>
      <c r="X976" s="6"/>
      <c r="Y976" s="6"/>
      <c r="Z976" s="6">
        <v>-3.0999999999999999E-3</v>
      </c>
      <c r="AA976">
        <v>-0.31</v>
      </c>
      <c r="AB976" s="2">
        <v>336684294</v>
      </c>
      <c r="AC976" t="s">
        <v>6</v>
      </c>
      <c r="AD976" t="s">
        <v>6</v>
      </c>
    </row>
    <row r="977" spans="1:32" x14ac:dyDescent="0.3">
      <c r="A977" s="1">
        <v>43952</v>
      </c>
      <c r="B977" s="6">
        <v>-2.3999999999999998E-3</v>
      </c>
      <c r="C977" s="7"/>
      <c r="D977" s="7"/>
      <c r="E977" s="7"/>
      <c r="F977" s="7"/>
      <c r="G977" s="7"/>
      <c r="H977" s="7"/>
      <c r="I977" s="7"/>
      <c r="J977" s="7">
        <f t="shared" si="34"/>
        <v>16.139479974859487</v>
      </c>
      <c r="K977" s="7">
        <f t="shared" si="36"/>
        <v>96.02693469206676</v>
      </c>
      <c r="L977" s="7"/>
      <c r="M977" s="7"/>
      <c r="N977" s="7"/>
      <c r="O977" s="7"/>
      <c r="P977" s="7"/>
      <c r="Q977" s="7">
        <f t="shared" si="37"/>
        <v>104.13744885294301</v>
      </c>
      <c r="R977" s="7">
        <f t="shared" si="35"/>
        <v>619.59864974441734</v>
      </c>
      <c r="S977" s="6"/>
      <c r="T977" s="6"/>
      <c r="U977" s="6"/>
      <c r="V977" s="6"/>
      <c r="W977" s="6"/>
      <c r="X977" s="6"/>
      <c r="Y977" s="6"/>
      <c r="Z977" s="6">
        <v>-3.8E-3</v>
      </c>
      <c r="AA977">
        <v>-0.38</v>
      </c>
      <c r="AB977" s="2">
        <v>368062869</v>
      </c>
      <c r="AC977" t="s">
        <v>6</v>
      </c>
      <c r="AD977" t="s">
        <v>6</v>
      </c>
    </row>
    <row r="978" spans="1:32" x14ac:dyDescent="0.3">
      <c r="A978" s="1">
        <v>43983</v>
      </c>
      <c r="B978" s="6">
        <v>3.9000000000000003E-3</v>
      </c>
      <c r="C978" s="7"/>
      <c r="D978" s="7"/>
      <c r="E978" s="7"/>
      <c r="F978" s="7"/>
      <c r="G978" s="7"/>
      <c r="H978" s="7"/>
      <c r="I978" s="7"/>
      <c r="J978" s="7">
        <f t="shared" si="34"/>
        <v>16.097626146877605</v>
      </c>
      <c r="K978" s="7">
        <f t="shared" si="36"/>
        <v>95.777912120553324</v>
      </c>
      <c r="L978" s="7"/>
      <c r="M978" s="7"/>
      <c r="N978" s="7"/>
      <c r="O978" s="7"/>
      <c r="P978" s="7"/>
      <c r="Q978" s="7">
        <f t="shared" si="37"/>
        <v>104.40820621996066</v>
      </c>
      <c r="R978" s="7">
        <f t="shared" si="35"/>
        <v>621.20960623375277</v>
      </c>
      <c r="S978" s="6"/>
      <c r="T978" s="6"/>
      <c r="U978" s="6"/>
      <c r="V978" s="6"/>
      <c r="W978" s="6"/>
      <c r="X978" s="6"/>
      <c r="Y978" s="6"/>
      <c r="Z978" s="6">
        <v>2.5999999999999999E-3</v>
      </c>
      <c r="AA978">
        <v>0.26</v>
      </c>
      <c r="AB978" s="2">
        <v>381679997</v>
      </c>
      <c r="AC978" t="s">
        <v>6</v>
      </c>
      <c r="AD978" t="s">
        <v>6</v>
      </c>
    </row>
    <row r="979" spans="1:32" x14ac:dyDescent="0.3">
      <c r="A979" s="1">
        <v>44013</v>
      </c>
      <c r="B979" s="6">
        <v>2.5000000000000001E-3</v>
      </c>
      <c r="C979" s="7"/>
      <c r="D979" s="7"/>
      <c r="E979" s="7"/>
      <c r="F979" s="7"/>
      <c r="G979" s="7"/>
      <c r="H979" s="7"/>
      <c r="I979" s="7"/>
      <c r="J979" s="7">
        <f t="shared" si="34"/>
        <v>16.039882569626947</v>
      </c>
      <c r="K979" s="7">
        <f t="shared" si="36"/>
        <v>95.43434846607542</v>
      </c>
      <c r="L979" s="7"/>
      <c r="M979" s="7"/>
      <c r="N979" s="7"/>
      <c r="O979" s="7"/>
      <c r="P979" s="7"/>
      <c r="Q979" s="7">
        <f t="shared" si="37"/>
        <v>104.78407576235253</v>
      </c>
      <c r="R979" s="7">
        <f t="shared" si="35"/>
        <v>623.44596081619432</v>
      </c>
      <c r="S979" s="6"/>
      <c r="T979" s="6"/>
      <c r="U979" s="6"/>
      <c r="V979" s="6"/>
      <c r="W979" s="6"/>
      <c r="X979" s="6"/>
      <c r="Y979" s="6"/>
      <c r="Z979" s="6">
        <v>3.5999999999999999E-3</v>
      </c>
      <c r="AA979">
        <v>0.36</v>
      </c>
      <c r="AB979" s="2">
        <v>423674702</v>
      </c>
      <c r="AC979" t="s">
        <v>6</v>
      </c>
      <c r="AD979" t="s">
        <v>6</v>
      </c>
    </row>
    <row r="980" spans="1:32" x14ac:dyDescent="0.3">
      <c r="A980" s="1">
        <v>44044</v>
      </c>
      <c r="B980" s="6">
        <v>7.8000000000000005E-3</v>
      </c>
      <c r="C980" s="7"/>
      <c r="D980" s="7"/>
      <c r="E980" s="7"/>
      <c r="F980" s="7"/>
      <c r="G980" s="7"/>
      <c r="H980" s="7"/>
      <c r="I980" s="7"/>
      <c r="J980" s="7">
        <f t="shared" si="34"/>
        <v>16.001479019978998</v>
      </c>
      <c r="K980" s="7">
        <f t="shared" si="36"/>
        <v>95.205854415478285</v>
      </c>
      <c r="L980" s="7"/>
      <c r="M980" s="7"/>
      <c r="N980" s="7"/>
      <c r="O980" s="7"/>
      <c r="P980" s="7"/>
      <c r="Q980" s="7">
        <f t="shared" si="37"/>
        <v>105.03555754418217</v>
      </c>
      <c r="R980" s="7">
        <f t="shared" si="35"/>
        <v>624.9422311221532</v>
      </c>
      <c r="S980" s="6"/>
      <c r="T980" s="6"/>
      <c r="U980" s="6"/>
      <c r="V980" s="6"/>
      <c r="W980" s="6"/>
      <c r="X980" s="6"/>
      <c r="Y980" s="6"/>
      <c r="Z980" s="6">
        <v>2.3999999999999998E-3</v>
      </c>
      <c r="AA980">
        <v>0.24</v>
      </c>
      <c r="AB980" s="2">
        <v>402707438</v>
      </c>
      <c r="AC980" t="s">
        <v>6</v>
      </c>
      <c r="AD980" t="s">
        <v>6</v>
      </c>
    </row>
    <row r="981" spans="1:32" x14ac:dyDescent="0.3">
      <c r="A981" s="1">
        <v>44075</v>
      </c>
      <c r="B981" s="6">
        <v>1.1200000000000002E-2</v>
      </c>
      <c r="C981" s="7"/>
      <c r="D981" s="7"/>
      <c r="E981" s="7"/>
      <c r="F981" s="7"/>
      <c r="G981" s="7"/>
      <c r="H981" s="7"/>
      <c r="I981" s="7"/>
      <c r="J981" s="7">
        <f t="shared" si="34"/>
        <v>15.899720806815381</v>
      </c>
      <c r="K981" s="7">
        <f t="shared" si="36"/>
        <v>94.60041178008575</v>
      </c>
      <c r="L981" s="7"/>
      <c r="M981" s="7"/>
      <c r="N981" s="7"/>
      <c r="O981" s="7"/>
      <c r="P981" s="7"/>
      <c r="Q981" s="7">
        <f t="shared" si="37"/>
        <v>105.70778511246493</v>
      </c>
      <c r="R981" s="7">
        <f t="shared" si="35"/>
        <v>628.9418614013349</v>
      </c>
      <c r="S981" s="6"/>
      <c r="T981" s="6"/>
      <c r="U981" s="6"/>
      <c r="V981" s="6"/>
      <c r="W981" s="6"/>
      <c r="X981" s="6"/>
      <c r="Y981" s="6"/>
      <c r="Z981" s="6">
        <v>6.4000000000000003E-3</v>
      </c>
      <c r="AA981">
        <v>0.64</v>
      </c>
      <c r="AB981" s="2">
        <v>408736990</v>
      </c>
      <c r="AC981" t="s">
        <v>6</v>
      </c>
      <c r="AD981" t="s">
        <v>6</v>
      </c>
    </row>
    <row r="982" spans="1:32" x14ac:dyDescent="0.3">
      <c r="A982" s="1">
        <v>44105</v>
      </c>
      <c r="B982" s="6">
        <v>1.1899999999999999E-2</v>
      </c>
      <c r="C982" s="7"/>
      <c r="D982" s="7"/>
      <c r="E982" s="7"/>
      <c r="F982" s="7"/>
      <c r="G982" s="7"/>
      <c r="H982" s="7"/>
      <c r="I982" s="7"/>
      <c r="J982" s="7">
        <f t="shared" si="34"/>
        <v>15.764149124346005</v>
      </c>
      <c r="K982" s="7">
        <f t="shared" si="36"/>
        <v>93.793785227132403</v>
      </c>
      <c r="L982" s="7"/>
      <c r="M982" s="7"/>
      <c r="N982" s="7"/>
      <c r="O982" s="7"/>
      <c r="P982" s="7"/>
      <c r="Q982" s="7">
        <f t="shared" si="37"/>
        <v>106.61687206443213</v>
      </c>
      <c r="R982" s="7">
        <f t="shared" si="35"/>
        <v>634.35076140938634</v>
      </c>
      <c r="S982" s="6"/>
      <c r="T982" s="6"/>
      <c r="U982" s="6"/>
      <c r="V982" s="6"/>
      <c r="W982" s="6"/>
      <c r="X982" s="6"/>
      <c r="Y982" s="6"/>
      <c r="Z982" s="6">
        <v>8.6E-3</v>
      </c>
      <c r="AA982">
        <v>0.86</v>
      </c>
      <c r="AB982" s="2">
        <v>427820406</v>
      </c>
      <c r="AC982" t="s">
        <v>6</v>
      </c>
      <c r="AD982" t="s">
        <v>6</v>
      </c>
      <c r="AF982" s="6">
        <f t="shared" ref="AF982:AF997" si="38">+R982/R970-1</f>
        <v>3.9182057307109108E-2</v>
      </c>
    </row>
    <row r="983" spans="1:32" x14ac:dyDescent="0.3">
      <c r="A983" s="1">
        <v>44136</v>
      </c>
      <c r="B983" s="6">
        <v>1.03E-2</v>
      </c>
      <c r="C983" s="7"/>
      <c r="D983" s="7"/>
      <c r="E983" s="7"/>
      <c r="F983" s="7"/>
      <c r="G983" s="7"/>
      <c r="H983" s="7"/>
      <c r="I983" s="7"/>
      <c r="J983" s="7">
        <f t="shared" si="34"/>
        <v>15.625085860190312</v>
      </c>
      <c r="K983" s="7">
        <f t="shared" si="36"/>
        <v>92.966384405919726</v>
      </c>
      <c r="L983" s="7"/>
      <c r="M983" s="7"/>
      <c r="N983" s="7"/>
      <c r="O983" s="7"/>
      <c r="P983" s="7"/>
      <c r="Q983" s="7">
        <f t="shared" si="37"/>
        <v>107.56576222580557</v>
      </c>
      <c r="R983" s="7">
        <f t="shared" si="35"/>
        <v>639.99648318592983</v>
      </c>
      <c r="S983" s="6"/>
      <c r="T983" s="6"/>
      <c r="U983" s="6"/>
      <c r="V983" s="6"/>
      <c r="W983" s="6"/>
      <c r="X983" s="6"/>
      <c r="Y983" s="6"/>
      <c r="Z983" s="6">
        <v>8.8999999999999999E-3</v>
      </c>
      <c r="AA983">
        <v>0.89</v>
      </c>
      <c r="AB983" s="2">
        <v>417679545</v>
      </c>
      <c r="AC983" t="s">
        <v>6</v>
      </c>
      <c r="AD983" t="s">
        <v>6</v>
      </c>
      <c r="AF983" s="6">
        <f t="shared" si="38"/>
        <v>4.3110911966115051E-2</v>
      </c>
    </row>
    <row r="984" spans="1:32" x14ac:dyDescent="0.3">
      <c r="A984" s="1">
        <v>44166</v>
      </c>
      <c r="B984" s="6">
        <v>7.9000000000000008E-3</v>
      </c>
      <c r="C984" s="7"/>
      <c r="D984" s="7"/>
      <c r="E984" s="7"/>
      <c r="F984" s="7"/>
      <c r="G984" s="7"/>
      <c r="H984" s="7"/>
      <c r="I984" s="7"/>
      <c r="J984" s="7">
        <f t="shared" si="34"/>
        <v>15.416956941480327</v>
      </c>
      <c r="K984" s="7">
        <f t="shared" si="36"/>
        <v>91.728055654582846</v>
      </c>
      <c r="L984" s="7"/>
      <c r="M984" s="7"/>
      <c r="N984" s="7"/>
      <c r="O984" s="7"/>
      <c r="P984" s="7"/>
      <c r="Q984" s="7">
        <f t="shared" si="37"/>
        <v>109.01790001585395</v>
      </c>
      <c r="R984" s="7">
        <f t="shared" si="35"/>
        <v>648.63643570893998</v>
      </c>
      <c r="S984" s="6"/>
      <c r="T984" s="6"/>
      <c r="U984" s="6"/>
      <c r="V984" s="6"/>
      <c r="W984" s="6"/>
      <c r="X984" s="6"/>
      <c r="Y984" s="6"/>
      <c r="Z984" s="6">
        <v>1.3500000000000002E-2</v>
      </c>
      <c r="AA984">
        <v>1.35</v>
      </c>
      <c r="AB984" s="2">
        <v>431536653</v>
      </c>
      <c r="AC984" t="s">
        <v>6</v>
      </c>
      <c r="AD984" t="s">
        <v>6</v>
      </c>
      <c r="AF984" s="6">
        <f t="shared" si="38"/>
        <v>4.5173415005099082E-2</v>
      </c>
    </row>
    <row r="985" spans="1:32" x14ac:dyDescent="0.3">
      <c r="A985" s="1">
        <v>44197</v>
      </c>
      <c r="B985" s="6">
        <v>8.6E-3</v>
      </c>
      <c r="C985" s="7"/>
      <c r="D985" s="7"/>
      <c r="E985" s="7"/>
      <c r="F985" s="7"/>
      <c r="G985" s="7"/>
      <c r="H985" s="7"/>
      <c r="I985" s="7"/>
      <c r="J985" s="7">
        <f t="shared" si="34"/>
        <v>15.378510664818283</v>
      </c>
      <c r="K985" s="7">
        <f t="shared" si="36"/>
        <v>91.499307386117565</v>
      </c>
      <c r="L985" s="7"/>
      <c r="M985" s="7"/>
      <c r="N985" s="7"/>
      <c r="O985" s="7"/>
      <c r="P985" s="7"/>
      <c r="Q985" s="7">
        <f t="shared" si="37"/>
        <v>109.29044476589358</v>
      </c>
      <c r="R985" s="7">
        <f t="shared" si="35"/>
        <v>650.25802679821231</v>
      </c>
      <c r="S985" s="6"/>
      <c r="T985" s="6"/>
      <c r="U985" s="6"/>
      <c r="V985" s="6"/>
      <c r="W985" s="6"/>
      <c r="X985" s="6"/>
      <c r="Y985" s="6"/>
      <c r="Z985" s="6">
        <v>2.5000000000000001E-3</v>
      </c>
      <c r="AA985">
        <v>0.25</v>
      </c>
      <c r="AB985" s="2">
        <v>433590499</v>
      </c>
      <c r="AC985" t="s">
        <v>6</v>
      </c>
      <c r="AD985" t="s">
        <v>6</v>
      </c>
      <c r="AF985" s="6">
        <f t="shared" si="38"/>
        <v>4.5590608265254629E-2</v>
      </c>
    </row>
    <row r="986" spans="1:32" x14ac:dyDescent="0.3">
      <c r="A986" s="1">
        <v>44228</v>
      </c>
      <c r="B986" s="6">
        <v>2.3E-3</v>
      </c>
      <c r="C986" s="7"/>
      <c r="D986" s="7"/>
      <c r="E986" s="7"/>
      <c r="F986" s="7"/>
      <c r="G986" s="7"/>
      <c r="H986" s="7"/>
      <c r="I986" s="7"/>
      <c r="J986" s="7">
        <f t="shared" si="34"/>
        <v>15.247383169560067</v>
      </c>
      <c r="K986" s="7">
        <f t="shared" si="36"/>
        <v>90.719122928928783</v>
      </c>
      <c r="L986" s="7"/>
      <c r="M986" s="7"/>
      <c r="N986" s="7"/>
      <c r="O986" s="7"/>
      <c r="P986" s="7"/>
      <c r="Q986" s="7">
        <f t="shared" si="37"/>
        <v>110.23034259088026</v>
      </c>
      <c r="R986" s="7">
        <f t="shared" si="35"/>
        <v>655.85024582867686</v>
      </c>
      <c r="S986" s="6"/>
      <c r="T986" s="6"/>
      <c r="U986" s="6"/>
      <c r="V986" s="6"/>
      <c r="W986" s="6"/>
      <c r="X986" s="6"/>
      <c r="Y986" s="6"/>
      <c r="Z986" s="6">
        <v>8.6E-3</v>
      </c>
      <c r="AA986">
        <v>0.86</v>
      </c>
      <c r="AB986" s="2">
        <v>411411002</v>
      </c>
      <c r="AC986" t="s">
        <v>6</v>
      </c>
      <c r="AD986" t="s">
        <v>6</v>
      </c>
      <c r="AF986" s="6">
        <f t="shared" si="38"/>
        <v>5.1952805482629039E-2</v>
      </c>
    </row>
    <row r="987" spans="1:32" x14ac:dyDescent="0.3">
      <c r="A987" s="1">
        <v>44256</v>
      </c>
      <c r="B987" s="6">
        <v>7.0999999999999995E-3</v>
      </c>
      <c r="C987" s="7"/>
      <c r="D987" s="7"/>
      <c r="E987" s="7"/>
      <c r="F987" s="7"/>
      <c r="G987" s="7"/>
      <c r="H987" s="7"/>
      <c r="I987" s="7"/>
      <c r="J987" s="7">
        <f t="shared" si="34"/>
        <v>15.106889100921494</v>
      </c>
      <c r="K987" s="7">
        <f t="shared" si="36"/>
        <v>89.88320908444345</v>
      </c>
      <c r="L987" s="7"/>
      <c r="M987" s="7"/>
      <c r="N987" s="7"/>
      <c r="O987" s="7"/>
      <c r="P987" s="7"/>
      <c r="Q987" s="7">
        <f t="shared" si="37"/>
        <v>111.25548477697545</v>
      </c>
      <c r="R987" s="7">
        <f t="shared" si="35"/>
        <v>661.94965311488363</v>
      </c>
      <c r="S987" s="6"/>
      <c r="T987" s="6"/>
      <c r="U987" s="6"/>
      <c r="V987" s="6"/>
      <c r="W987" s="6"/>
      <c r="X987" s="6"/>
      <c r="Y987" s="6"/>
      <c r="Z987" s="6">
        <v>9.300000000000001E-3</v>
      </c>
      <c r="AA987">
        <v>0.93</v>
      </c>
      <c r="AB987" s="2">
        <v>405630283</v>
      </c>
      <c r="AC987" t="s">
        <v>6</v>
      </c>
      <c r="AD987" t="s">
        <v>6</v>
      </c>
      <c r="AF987" s="6">
        <f t="shared" si="38"/>
        <v>6.0993271283719119E-2</v>
      </c>
    </row>
    <row r="988" spans="1:32" x14ac:dyDescent="0.3">
      <c r="A988" s="1">
        <v>44287</v>
      </c>
      <c r="B988" s="6">
        <v>4.4000000000000003E-3</v>
      </c>
      <c r="C988" s="7"/>
      <c r="D988" s="7"/>
      <c r="E988" s="7"/>
      <c r="F988" s="7"/>
      <c r="G988" s="7"/>
      <c r="H988" s="7"/>
      <c r="I988" s="7"/>
      <c r="J988" s="7">
        <f t="shared" ref="J988:J1032" si="39">+J$666/(1+((R988/100)-1))</f>
        <v>15.060202473254403</v>
      </c>
      <c r="K988" s="7">
        <f t="shared" si="36"/>
        <v>89.605432244485527</v>
      </c>
      <c r="L988" s="7"/>
      <c r="M988" s="7"/>
      <c r="N988" s="7"/>
      <c r="O988" s="7"/>
      <c r="P988" s="7"/>
      <c r="Q988" s="7">
        <f t="shared" si="37"/>
        <v>111.60037677978409</v>
      </c>
      <c r="R988" s="7">
        <f t="shared" si="35"/>
        <v>664.00169703953986</v>
      </c>
      <c r="S988" s="6"/>
      <c r="T988" s="6"/>
      <c r="U988" s="6"/>
      <c r="V988" s="6"/>
      <c r="W988" s="6"/>
      <c r="X988" s="6"/>
      <c r="Y988" s="6"/>
      <c r="Z988" s="6">
        <v>3.0999999999999999E-3</v>
      </c>
      <c r="AA988">
        <v>0.31</v>
      </c>
      <c r="AB988" s="2">
        <v>420148020</v>
      </c>
      <c r="AC988" t="s">
        <v>6</v>
      </c>
      <c r="AD988" t="s">
        <v>6</v>
      </c>
      <c r="AF988" s="6">
        <f t="shared" si="38"/>
        <v>6.7591885269032703E-2</v>
      </c>
    </row>
    <row r="989" spans="1:32" x14ac:dyDescent="0.3">
      <c r="A989" s="1">
        <v>44317</v>
      </c>
      <c r="B989" s="6">
        <v>4.0999999999999995E-3</v>
      </c>
      <c r="C989" s="7"/>
      <c r="D989" s="7"/>
      <c r="E989" s="7"/>
      <c r="F989" s="7"/>
      <c r="G989" s="7"/>
      <c r="H989" s="7"/>
      <c r="I989" s="7"/>
      <c r="J989" s="7">
        <f t="shared" si="39"/>
        <v>14.936231749731633</v>
      </c>
      <c r="K989" s="7">
        <f t="shared" si="36"/>
        <v>88.867829261614148</v>
      </c>
      <c r="L989" s="7"/>
      <c r="M989" s="7"/>
      <c r="N989" s="7"/>
      <c r="O989" s="7"/>
      <c r="P989" s="7"/>
      <c r="Q989" s="7">
        <f t="shared" si="37"/>
        <v>112.52665990705628</v>
      </c>
      <c r="R989" s="7">
        <f t="shared" si="35"/>
        <v>669.51291112496801</v>
      </c>
      <c r="S989" s="6"/>
      <c r="T989" s="6"/>
      <c r="U989" s="6"/>
      <c r="V989" s="6"/>
      <c r="W989" s="6"/>
      <c r="X989" s="6"/>
      <c r="Y989" s="6"/>
      <c r="Z989" s="6">
        <v>8.3000000000000001E-3</v>
      </c>
      <c r="AA989">
        <v>0.83</v>
      </c>
      <c r="AB989" s="2">
        <v>403527996</v>
      </c>
      <c r="AC989" t="s">
        <v>6</v>
      </c>
      <c r="AD989" t="s">
        <v>6</v>
      </c>
      <c r="AF989" s="6">
        <f t="shared" si="38"/>
        <v>8.0559022201129871E-2</v>
      </c>
    </row>
    <row r="990" spans="1:32" x14ac:dyDescent="0.3">
      <c r="A990" s="1">
        <v>44348</v>
      </c>
      <c r="B990" s="6">
        <v>8.1000000000000013E-3</v>
      </c>
      <c r="C990" s="7"/>
      <c r="D990" s="7"/>
      <c r="E990" s="7"/>
      <c r="F990" s="7"/>
      <c r="G990" s="7"/>
      <c r="H990" s="7"/>
      <c r="I990" s="7"/>
      <c r="J990" s="7">
        <f t="shared" si="39"/>
        <v>14.857487068269803</v>
      </c>
      <c r="K990" s="7">
        <f t="shared" si="36"/>
        <v>88.399312903227028</v>
      </c>
      <c r="L990" s="7"/>
      <c r="M990" s="7"/>
      <c r="N990" s="7"/>
      <c r="O990" s="7"/>
      <c r="P990" s="7"/>
      <c r="Q990" s="7">
        <f t="shared" si="37"/>
        <v>113.12305120456369</v>
      </c>
      <c r="R990" s="7">
        <f t="shared" si="35"/>
        <v>673.06132955393036</v>
      </c>
      <c r="S990" s="6"/>
      <c r="T990" s="6"/>
      <c r="U990" s="6"/>
      <c r="V990" s="6"/>
      <c r="W990" s="6"/>
      <c r="X990" s="6"/>
      <c r="Y990" s="6"/>
      <c r="Z990" s="6">
        <f>+AA990/100</f>
        <v>5.3E-3</v>
      </c>
      <c r="AA990">
        <v>0.53</v>
      </c>
      <c r="AB990" t="s">
        <v>6</v>
      </c>
      <c r="AC990" t="s">
        <v>6</v>
      </c>
      <c r="AD990" t="s">
        <v>6</v>
      </c>
      <c r="AF990" s="6">
        <f t="shared" si="38"/>
        <v>8.3468965707955478E-2</v>
      </c>
    </row>
    <row r="991" spans="1:32" x14ac:dyDescent="0.3">
      <c r="A991" s="1">
        <v>44378</v>
      </c>
      <c r="J991" s="7">
        <f t="shared" si="39"/>
        <v>14.716211438460579</v>
      </c>
      <c r="K991" s="7">
        <f t="shared" si="36"/>
        <v>87.558748913655933</v>
      </c>
      <c r="Q991" s="7">
        <f t="shared" si="37"/>
        <v>114.20903249612751</v>
      </c>
      <c r="R991" s="7">
        <f t="shared" si="35"/>
        <v>679.52271831764813</v>
      </c>
      <c r="Z991" s="6">
        <f>+AA991/100</f>
        <v>9.5999999999999992E-3</v>
      </c>
      <c r="AA991">
        <v>0.96</v>
      </c>
      <c r="AF991" s="6">
        <f t="shared" si="38"/>
        <v>8.9946460520876625E-2</v>
      </c>
    </row>
    <row r="992" spans="1:32" x14ac:dyDescent="0.3">
      <c r="A992" s="1">
        <v>44409</v>
      </c>
      <c r="J992" s="7">
        <f t="shared" si="39"/>
        <v>14.589284661902033</v>
      </c>
      <c r="K992" s="7">
        <f t="shared" si="36"/>
        <v>86.80355795940909</v>
      </c>
      <c r="Q992" s="7">
        <f t="shared" si="37"/>
        <v>115.2026510788438</v>
      </c>
      <c r="R992" s="7">
        <f t="shared" si="35"/>
        <v>685.43456596701162</v>
      </c>
      <c r="Z992" s="6">
        <f>+AA992/100</f>
        <v>8.6999999999999994E-3</v>
      </c>
      <c r="AA992">
        <v>0.87</v>
      </c>
      <c r="AF992" s="6">
        <f t="shared" si="38"/>
        <v>9.6796682688954583E-2</v>
      </c>
    </row>
    <row r="993" spans="1:32" x14ac:dyDescent="0.3">
      <c r="A993" s="1">
        <v>44440</v>
      </c>
      <c r="B993">
        <v>100</v>
      </c>
      <c r="J993" s="7">
        <f t="shared" si="39"/>
        <v>14.421989582742222</v>
      </c>
      <c r="K993" s="7">
        <f t="shared" si="36"/>
        <v>85.808183036189291</v>
      </c>
      <c r="Q993" s="7">
        <f t="shared" si="37"/>
        <v>116.53900183135839</v>
      </c>
      <c r="R993" s="7">
        <f t="shared" si="35"/>
        <v>693.38560693222894</v>
      </c>
      <c r="Z993" s="14">
        <v>1.1599999999999999E-2</v>
      </c>
      <c r="AA993">
        <v>1.1599999999999999</v>
      </c>
      <c r="AF993" s="6">
        <f t="shared" si="38"/>
        <v>0.10246375616866721</v>
      </c>
    </row>
    <row r="994" spans="1:32" x14ac:dyDescent="0.3">
      <c r="A994" s="1">
        <v>44470</v>
      </c>
      <c r="J994" s="7">
        <f t="shared" si="39"/>
        <v>14.243940328634295</v>
      </c>
      <c r="K994" s="7">
        <f t="shared" si="36"/>
        <v>84.748822751791906</v>
      </c>
      <c r="Q994" s="7">
        <f t="shared" si="37"/>
        <v>117.99573935425036</v>
      </c>
      <c r="R994" s="7">
        <f t="shared" si="35"/>
        <v>702.05292701888175</v>
      </c>
      <c r="S994" s="6"/>
      <c r="Z994" s="14">
        <v>1.2500000000000001E-2</v>
      </c>
      <c r="AA994">
        <v>1.25</v>
      </c>
      <c r="AF994" s="6">
        <f t="shared" si="38"/>
        <v>0.10672670347092561</v>
      </c>
    </row>
    <row r="995" spans="1:32" x14ac:dyDescent="0.3">
      <c r="A995" s="1">
        <v>44501</v>
      </c>
      <c r="J995" s="7">
        <f t="shared" si="39"/>
        <v>14.109896313654575</v>
      </c>
      <c r="K995" s="7">
        <f t="shared" si="36"/>
        <v>83.951285539169788</v>
      </c>
      <c r="Q995" s="7">
        <f t="shared" si="37"/>
        <v>119.11669887811574</v>
      </c>
      <c r="R995" s="7">
        <f>+R994*(1+Z995)</f>
        <v>708.72242982556122</v>
      </c>
      <c r="Z995" s="14">
        <v>9.4999999999999998E-3</v>
      </c>
      <c r="AA995">
        <v>0.95</v>
      </c>
      <c r="AF995" s="6">
        <f t="shared" si="38"/>
        <v>0.10738488170670979</v>
      </c>
    </row>
    <row r="996" spans="1:32" x14ac:dyDescent="0.3">
      <c r="A996" s="1">
        <v>44531</v>
      </c>
      <c r="J996" s="7">
        <f t="shared" si="39"/>
        <v>14.007640537729152</v>
      </c>
      <c r="K996" s="7">
        <f t="shared" si="36"/>
        <v>83.342882496942096</v>
      </c>
      <c r="Q996" s="7">
        <f t="shared" si="37"/>
        <v>119.986250779926</v>
      </c>
      <c r="R996" s="7">
        <f>+R995*(1+Z996)</f>
        <v>713.89610356328785</v>
      </c>
      <c r="Z996" s="14">
        <v>7.3000000000000001E-3</v>
      </c>
      <c r="AA996">
        <v>0.73</v>
      </c>
      <c r="AF996" s="6">
        <f t="shared" si="38"/>
        <v>0.10061054893257881</v>
      </c>
    </row>
    <row r="997" spans="1:32" x14ac:dyDescent="0.3">
      <c r="A997" s="1">
        <v>44562</v>
      </c>
      <c r="J997" s="7">
        <f t="shared" si="39"/>
        <v>13.932405547771186</v>
      </c>
      <c r="K997" s="7">
        <f t="shared" si="36"/>
        <v>82.895248156894851</v>
      </c>
      <c r="Q997" s="7">
        <f t="shared" si="37"/>
        <v>120.63417653413761</v>
      </c>
      <c r="R997" s="7">
        <f>+R996*(1+Z997)</f>
        <v>717.75114252252968</v>
      </c>
      <c r="Z997" s="14">
        <f>AA997/100</f>
        <v>5.4000000000000003E-3</v>
      </c>
      <c r="AA997">
        <v>0.54</v>
      </c>
      <c r="AF997" s="6">
        <f t="shared" si="38"/>
        <v>0.10379435999682296</v>
      </c>
    </row>
    <row r="998" spans="1:32" x14ac:dyDescent="0.3">
      <c r="A998" s="1">
        <v>44593</v>
      </c>
      <c r="J998" s="7">
        <f t="shared" si="39"/>
        <v>13.793095285388759</v>
      </c>
      <c r="K998" s="7">
        <f t="shared" si="36"/>
        <v>82.066377741703647</v>
      </c>
      <c r="Q998" s="7">
        <f t="shared" si="37"/>
        <v>121.8525817171324</v>
      </c>
      <c r="R998" s="7">
        <f>+R997*(1+Z998)</f>
        <v>725.00042906200724</v>
      </c>
      <c r="Z998" s="14">
        <f>AA998/100</f>
        <v>1.01E-2</v>
      </c>
      <c r="AA998">
        <v>1.01</v>
      </c>
      <c r="AF998" s="6">
        <f>+R998/R986-1</f>
        <v>0.10543593400038764</v>
      </c>
    </row>
    <row r="999" spans="1:32" x14ac:dyDescent="0.3">
      <c r="A999" s="1">
        <v>44621</v>
      </c>
      <c r="J999" s="7">
        <f t="shared" si="39"/>
        <v>13.573209294812791</v>
      </c>
      <c r="K999" s="7">
        <f t="shared" si="36"/>
        <v>80.758096577153765</v>
      </c>
      <c r="Q999" s="7">
        <f t="shared" si="37"/>
        <v>123.82659354094994</v>
      </c>
      <c r="R999" s="7">
        <f>+R998*(1+Z999)</f>
        <v>736.74543601281175</v>
      </c>
      <c r="Z999" s="14">
        <f t="shared" ref="Z999:Z1034" si="40">AA999/100</f>
        <v>1.6200000000000003E-2</v>
      </c>
      <c r="AA999">
        <v>1.62</v>
      </c>
    </row>
    <row r="1000" spans="1:32" x14ac:dyDescent="0.3">
      <c r="A1000" s="1">
        <v>44652</v>
      </c>
      <c r="J1000" s="7">
        <f t="shared" si="39"/>
        <v>13.430842365735991</v>
      </c>
      <c r="K1000" s="7">
        <f t="shared" si="36"/>
        <v>79.911039557840667</v>
      </c>
      <c r="Q1000" s="7">
        <f t="shared" si="37"/>
        <v>125.139155432484</v>
      </c>
      <c r="R1000" s="7">
        <f t="shared" ref="R1000:R1032" si="41">+R999*(1+Z1000)</f>
        <v>744.55493763454751</v>
      </c>
      <c r="Z1000" s="14">
        <f t="shared" si="40"/>
        <v>1.06E-2</v>
      </c>
      <c r="AA1000">
        <v>1.06</v>
      </c>
    </row>
    <row r="1001" spans="1:32" x14ac:dyDescent="0.3">
      <c r="A1001" s="1">
        <v>44682</v>
      </c>
      <c r="J1001" s="7">
        <f t="shared" si="39"/>
        <v>13.368012706017709</v>
      </c>
      <c r="K1001" s="7">
        <f t="shared" si="36"/>
        <v>79.537214648990414</v>
      </c>
      <c r="Q1001" s="7">
        <f t="shared" si="37"/>
        <v>125.72730946301667</v>
      </c>
      <c r="R1001" s="7">
        <f t="shared" si="41"/>
        <v>748.05434584142984</v>
      </c>
      <c r="Z1001" s="14">
        <f t="shared" si="40"/>
        <v>4.6999999999999993E-3</v>
      </c>
      <c r="AA1001">
        <v>0.47</v>
      </c>
    </row>
    <row r="1002" spans="1:32" x14ac:dyDescent="0.3">
      <c r="A1002" s="1">
        <v>44713</v>
      </c>
      <c r="J1002" s="7">
        <f t="shared" si="39"/>
        <v>13.27904311713292</v>
      </c>
      <c r="K1002" s="7">
        <f t="shared" si="36"/>
        <v>79.007861973766182</v>
      </c>
      <c r="Q1002" s="7">
        <f t="shared" si="37"/>
        <v>126.56968243641887</v>
      </c>
      <c r="R1002" s="7">
        <f t="shared" si="41"/>
        <v>753.06630995856733</v>
      </c>
      <c r="Z1002" s="14">
        <f t="shared" si="40"/>
        <v>6.7000000000000002E-3</v>
      </c>
      <c r="AA1002">
        <v>0.67</v>
      </c>
    </row>
    <row r="1003" spans="1:32" x14ac:dyDescent="0.3">
      <c r="A1003" s="1">
        <v>44743</v>
      </c>
      <c r="J1003" s="7">
        <f t="shared" si="39"/>
        <v>13.369958837226058</v>
      </c>
      <c r="K1003" s="7">
        <f t="shared" si="36"/>
        <v>79.548793771411795</v>
      </c>
      <c r="Q1003" s="7">
        <f t="shared" si="37"/>
        <v>125.70900859585122</v>
      </c>
      <c r="R1003" s="7">
        <f t="shared" si="41"/>
        <v>747.94545905084908</v>
      </c>
      <c r="Z1003" s="14">
        <f t="shared" si="40"/>
        <v>-6.8000000000000005E-3</v>
      </c>
      <c r="AA1003">
        <v>-0.68</v>
      </c>
    </row>
    <row r="1004" spans="1:32" x14ac:dyDescent="0.3">
      <c r="A1004" s="1">
        <v>44774</v>
      </c>
      <c r="J1004" s="7">
        <f t="shared" si="39"/>
        <v>13.418264589749155</v>
      </c>
      <c r="K1004" s="7">
        <f t="shared" si="36"/>
        <v>79.836204106194089</v>
      </c>
      <c r="Q1004" s="7">
        <f t="shared" si="37"/>
        <v>125.25645616490614</v>
      </c>
      <c r="R1004" s="7">
        <f t="shared" si="41"/>
        <v>745.25285539826598</v>
      </c>
      <c r="Z1004" s="14">
        <f t="shared" si="40"/>
        <v>-3.5999999999999999E-3</v>
      </c>
      <c r="AA1004">
        <v>-0.36</v>
      </c>
    </row>
    <row r="1005" spans="1:32" x14ac:dyDescent="0.3">
      <c r="A1005" s="1">
        <v>44805</v>
      </c>
      <c r="J1005" s="7">
        <f t="shared" si="39"/>
        <v>13.45729073287449</v>
      </c>
      <c r="K1005" s="7">
        <f t="shared" si="36"/>
        <v>80.068402473366859</v>
      </c>
      <c r="Q1005" s="7">
        <f t="shared" si="37"/>
        <v>124.89321244202792</v>
      </c>
      <c r="R1005" s="7">
        <f t="shared" si="41"/>
        <v>743.091622117611</v>
      </c>
      <c r="Z1005" s="14">
        <f t="shared" si="40"/>
        <v>-2.8999999999999998E-3</v>
      </c>
      <c r="AA1005">
        <v>-0.28999999999999998</v>
      </c>
    </row>
    <row r="1006" spans="1:32" x14ac:dyDescent="0.3">
      <c r="A1006" s="1">
        <v>44835</v>
      </c>
      <c r="J1006" s="7">
        <f t="shared" si="39"/>
        <v>13.378358418207068</v>
      </c>
      <c r="K1006" s="7">
        <f t="shared" si="36"/>
        <v>79.598769731948366</v>
      </c>
      <c r="Q1006" s="7">
        <f t="shared" si="37"/>
        <v>125.63008239543588</v>
      </c>
      <c r="R1006" s="7">
        <f t="shared" si="41"/>
        <v>747.47586268810494</v>
      </c>
      <c r="Z1006" s="14">
        <f t="shared" si="40"/>
        <v>5.8999999999999999E-3</v>
      </c>
      <c r="AA1006">
        <v>0.59</v>
      </c>
    </row>
    <row r="1007" spans="1:32" x14ac:dyDescent="0.3">
      <c r="A1007" s="1">
        <v>44866</v>
      </c>
      <c r="J1007" s="7">
        <f t="shared" si="39"/>
        <v>13.323731120612559</v>
      </c>
      <c r="K1007" s="7">
        <f t="shared" si="36"/>
        <v>79.273747367740626</v>
      </c>
      <c r="Q1007" s="7">
        <f t="shared" si="37"/>
        <v>126.14516573325716</v>
      </c>
      <c r="R1007" s="7">
        <f t="shared" si="41"/>
        <v>750.54051372512617</v>
      </c>
      <c r="Z1007" s="14">
        <f t="shared" si="40"/>
        <v>4.0999999999999995E-3</v>
      </c>
      <c r="AA1007">
        <v>0.41</v>
      </c>
    </row>
    <row r="1008" spans="1:32" x14ac:dyDescent="0.3">
      <c r="A1008" s="1">
        <v>44896</v>
      </c>
      <c r="J1008" s="7">
        <f t="shared" si="39"/>
        <v>13.241632996037129</v>
      </c>
      <c r="K1008" s="7">
        <f t="shared" si="36"/>
        <v>78.785278640171569</v>
      </c>
      <c r="Q1008" s="7">
        <f t="shared" si="37"/>
        <v>126.92726576080335</v>
      </c>
      <c r="R1008" s="7">
        <f t="shared" si="41"/>
        <v>755.19386491022192</v>
      </c>
      <c r="Z1008" s="14">
        <f t="shared" si="40"/>
        <v>6.1999999999999998E-3</v>
      </c>
      <c r="AA1008">
        <v>0.62</v>
      </c>
    </row>
    <row r="1009" spans="1:27" x14ac:dyDescent="0.3">
      <c r="A1009" s="1">
        <v>44927</v>
      </c>
      <c r="J1009" s="7">
        <f t="shared" si="39"/>
        <v>13.171822337647596</v>
      </c>
      <c r="K1009" s="7">
        <f t="shared" si="36"/>
        <v>78.369918074377367</v>
      </c>
      <c r="Q1009" s="7">
        <f t="shared" si="37"/>
        <v>127.59998026933562</v>
      </c>
      <c r="R1009" s="7">
        <f t="shared" si="41"/>
        <v>759.19639239424612</v>
      </c>
      <c r="Z1009" s="14">
        <f t="shared" si="40"/>
        <v>5.3E-3</v>
      </c>
      <c r="AA1009">
        <v>0.53</v>
      </c>
    </row>
    <row r="1010" spans="1:27" x14ac:dyDescent="0.3">
      <c r="A1010" s="1">
        <v>44958</v>
      </c>
      <c r="J1010" s="7">
        <f t="shared" si="39"/>
        <v>13.062100691836172</v>
      </c>
      <c r="K1010" s="7">
        <f t="shared" si="36"/>
        <v>77.717094480739149</v>
      </c>
      <c r="Q1010" s="7">
        <f t="shared" si="37"/>
        <v>128.67182010359804</v>
      </c>
      <c r="R1010" s="7">
        <f t="shared" si="41"/>
        <v>765.57364209035779</v>
      </c>
      <c r="Z1010" s="14">
        <f t="shared" si="40"/>
        <v>8.3999999999999995E-3</v>
      </c>
      <c r="AA1010">
        <v>0.84</v>
      </c>
    </row>
    <row r="1011" spans="1:27" x14ac:dyDescent="0.3">
      <c r="A1011" s="1">
        <v>44986</v>
      </c>
      <c r="J1011" s="7">
        <f t="shared" si="39"/>
        <v>12.970013595309473</v>
      </c>
      <c r="K1011" s="7">
        <f t="shared" si="36"/>
        <v>77.169193208955562</v>
      </c>
      <c r="Q1011" s="7">
        <f t="shared" si="37"/>
        <v>129.58539002633358</v>
      </c>
      <c r="R1011" s="7">
        <f t="shared" si="41"/>
        <v>771.00921494919942</v>
      </c>
      <c r="Z1011" s="14">
        <f t="shared" si="40"/>
        <v>7.0999999999999995E-3</v>
      </c>
      <c r="AA1011">
        <v>0.71</v>
      </c>
    </row>
    <row r="1012" spans="1:27" x14ac:dyDescent="0.3">
      <c r="A1012" s="1">
        <v>45017</v>
      </c>
      <c r="J1012" s="7">
        <f t="shared" si="39"/>
        <v>12.891376200486505</v>
      </c>
      <c r="K1012" s="7">
        <f t="shared" si="36"/>
        <v>76.701315186319022</v>
      </c>
      <c r="Q1012" s="7">
        <f t="shared" si="37"/>
        <v>130.37586090549422</v>
      </c>
      <c r="R1012" s="7">
        <f t="shared" si="41"/>
        <v>775.71237116038958</v>
      </c>
      <c r="Z1012" s="14">
        <f t="shared" si="40"/>
        <v>6.0999999999999995E-3</v>
      </c>
      <c r="AA1012">
        <v>0.61</v>
      </c>
    </row>
    <row r="1013" spans="1:27" x14ac:dyDescent="0.3">
      <c r="A1013" s="1">
        <v>45047</v>
      </c>
      <c r="J1013" s="7">
        <f t="shared" si="39"/>
        <v>12.861794074116037</v>
      </c>
      <c r="K1013" s="7">
        <f t="shared" si="36"/>
        <v>76.525306980264418</v>
      </c>
      <c r="Q1013" s="7">
        <f t="shared" si="37"/>
        <v>130.67572538557684</v>
      </c>
      <c r="R1013" s="7">
        <f t="shared" si="41"/>
        <v>777.49650961405848</v>
      </c>
      <c r="Z1013" s="14">
        <f t="shared" si="40"/>
        <v>2.3E-3</v>
      </c>
      <c r="AA1013">
        <v>0.23</v>
      </c>
    </row>
    <row r="1014" spans="1:27" x14ac:dyDescent="0.3">
      <c r="A1014" s="1">
        <v>45078</v>
      </c>
      <c r="J1014" s="7">
        <f t="shared" si="39"/>
        <v>12.872091747514048</v>
      </c>
      <c r="K1014" s="7">
        <f t="shared" si="36"/>
        <v>76.586576241257418</v>
      </c>
      <c r="Q1014" s="7">
        <f t="shared" si="37"/>
        <v>130.57118480526839</v>
      </c>
      <c r="R1014" s="7">
        <f t="shared" si="41"/>
        <v>776.87451240636722</v>
      </c>
      <c r="Z1014" s="14">
        <f t="shared" si="40"/>
        <v>-8.0000000000000004E-4</v>
      </c>
      <c r="AA1014">
        <v>-0.08</v>
      </c>
    </row>
    <row r="1015" spans="1:27" x14ac:dyDescent="0.3">
      <c r="A1015" s="1">
        <v>45108</v>
      </c>
      <c r="J1015" s="7">
        <f t="shared" si="39"/>
        <v>12.856663751012833</v>
      </c>
      <c r="K1015" s="7">
        <f t="shared" si="36"/>
        <v>76.494782502254708</v>
      </c>
      <c r="Q1015" s="7">
        <f t="shared" si="37"/>
        <v>130.72787022703471</v>
      </c>
      <c r="R1015" s="7">
        <f t="shared" si="41"/>
        <v>777.8067618212549</v>
      </c>
      <c r="Z1015" s="14">
        <f t="shared" si="40"/>
        <v>1.1999999999999999E-3</v>
      </c>
      <c r="AA1015">
        <v>0.12</v>
      </c>
    </row>
    <row r="1016" spans="1:27" x14ac:dyDescent="0.3">
      <c r="A1016" s="1">
        <v>45139</v>
      </c>
      <c r="J1016" s="7">
        <f t="shared" si="39"/>
        <v>12.827161280068674</v>
      </c>
      <c r="K1016" s="7">
        <f t="shared" si="36"/>
        <v>76.319248231322675</v>
      </c>
      <c r="Q1016" s="7">
        <f t="shared" si="37"/>
        <v>131.02854432855688</v>
      </c>
      <c r="R1016" s="7">
        <f t="shared" si="41"/>
        <v>779.59571737344379</v>
      </c>
      <c r="Z1016" s="14">
        <f t="shared" si="40"/>
        <v>2.3E-3</v>
      </c>
      <c r="AA1016">
        <v>0.23</v>
      </c>
    </row>
    <row r="1017" spans="1:27" x14ac:dyDescent="0.3">
      <c r="A1017" s="1">
        <v>45170</v>
      </c>
      <c r="J1017" s="7">
        <f t="shared" si="39"/>
        <v>12.793897147485215</v>
      </c>
      <c r="K1017" s="7">
        <f t="shared" si="36"/>
        <v>76.121332766130749</v>
      </c>
      <c r="Q1017" s="7">
        <f t="shared" si="37"/>
        <v>131.36921854381112</v>
      </c>
      <c r="R1017" s="7">
        <f t="shared" si="41"/>
        <v>781.62266623861467</v>
      </c>
      <c r="Z1017" s="14">
        <f t="shared" si="40"/>
        <v>2.5999999999999999E-3</v>
      </c>
      <c r="AA1017">
        <v>0.26</v>
      </c>
    </row>
    <row r="1018" spans="1:27" x14ac:dyDescent="0.3">
      <c r="A1018" s="1">
        <v>45200</v>
      </c>
      <c r="J1018" s="7">
        <f t="shared" si="39"/>
        <v>12.76326531073944</v>
      </c>
      <c r="K1018" s="7">
        <f t="shared" si="36"/>
        <v>75.939078976586927</v>
      </c>
      <c r="Q1018" s="7">
        <f t="shared" si="37"/>
        <v>131.68450466831626</v>
      </c>
      <c r="R1018" s="7">
        <f t="shared" si="41"/>
        <v>783.49856063758727</v>
      </c>
      <c r="Z1018" s="14">
        <f t="shared" si="40"/>
        <v>2.3999999999999998E-3</v>
      </c>
      <c r="AA1018">
        <v>0.24</v>
      </c>
    </row>
    <row r="1019" spans="1:27" x14ac:dyDescent="0.3">
      <c r="A1019" s="1">
        <v>45231</v>
      </c>
      <c r="J1019" s="7">
        <f t="shared" si="39"/>
        <v>12.72762795247252</v>
      </c>
      <c r="K1019" s="7">
        <f t="shared" si="36"/>
        <v>75.727043255471614</v>
      </c>
      <c r="Q1019" s="7">
        <f t="shared" si="37"/>
        <v>132.05322128138755</v>
      </c>
      <c r="R1019" s="7">
        <f t="shared" si="41"/>
        <v>785.6923566073724</v>
      </c>
      <c r="Z1019" s="14">
        <f t="shared" si="40"/>
        <v>2.8000000000000004E-3</v>
      </c>
      <c r="AA1019">
        <v>0.28000000000000003</v>
      </c>
    </row>
    <row r="1020" spans="1:27" x14ac:dyDescent="0.3">
      <c r="A1020" s="1">
        <v>45261</v>
      </c>
      <c r="J1020" s="7">
        <f t="shared" si="39"/>
        <v>12.656750151623429</v>
      </c>
      <c r="K1020" s="7">
        <f t="shared" si="36"/>
        <v>75.305333388496038</v>
      </c>
      <c r="Q1020" s="7">
        <f t="shared" si="37"/>
        <v>132.79271932056332</v>
      </c>
      <c r="R1020" s="7">
        <f t="shared" si="41"/>
        <v>790.09223380437368</v>
      </c>
      <c r="Z1020" s="14">
        <f t="shared" si="40"/>
        <v>5.6000000000000008E-3</v>
      </c>
      <c r="AA1020">
        <v>0.56000000000000005</v>
      </c>
    </row>
    <row r="1021" spans="1:27" x14ac:dyDescent="0.3">
      <c r="A1021" s="1">
        <v>45292</v>
      </c>
      <c r="J1021" s="7">
        <f t="shared" si="39"/>
        <v>12.603814132267903</v>
      </c>
      <c r="K1021" s="7">
        <f t="shared" si="36"/>
        <v>74.990373818458508</v>
      </c>
      <c r="Q1021" s="7">
        <f t="shared" si="37"/>
        <v>133.3504487417097</v>
      </c>
      <c r="R1021" s="7">
        <f t="shared" si="41"/>
        <v>793.41062118635205</v>
      </c>
      <c r="Z1021" s="14">
        <f t="shared" si="40"/>
        <v>4.1999999999999997E-3</v>
      </c>
      <c r="AA1021">
        <v>0.42</v>
      </c>
    </row>
    <row r="1022" spans="1:27" x14ac:dyDescent="0.3">
      <c r="A1022" s="1">
        <v>45323</v>
      </c>
      <c r="J1022" s="7">
        <f t="shared" si="39"/>
        <v>12.500063604351784</v>
      </c>
      <c r="K1022" s="7">
        <f t="shared" si="36"/>
        <v>74.373077277058925</v>
      </c>
      <c r="Q1022" s="7">
        <f t="shared" si="37"/>
        <v>134.45725746626587</v>
      </c>
      <c r="R1022" s="7">
        <f t="shared" si="41"/>
        <v>799.99592934219879</v>
      </c>
      <c r="Z1022" s="14">
        <f t="shared" si="40"/>
        <v>8.3000000000000001E-3</v>
      </c>
      <c r="AA1022">
        <v>0.83</v>
      </c>
    </row>
    <row r="1023" spans="1:27" x14ac:dyDescent="0.3">
      <c r="A1023" s="1">
        <v>45352</v>
      </c>
      <c r="J1023" s="7">
        <f t="shared" si="39"/>
        <v>12.480095451629177</v>
      </c>
      <c r="K1023" s="7">
        <f t="shared" si="36"/>
        <v>74.254270444347981</v>
      </c>
      <c r="Q1023" s="7">
        <f t="shared" si="37"/>
        <v>134.67238907821189</v>
      </c>
      <c r="R1023" s="7">
        <f t="shared" si="41"/>
        <v>801.27592282914634</v>
      </c>
      <c r="Z1023" s="14">
        <f t="shared" si="40"/>
        <v>1.6000000000000001E-3</v>
      </c>
      <c r="AA1023">
        <v>0.16</v>
      </c>
    </row>
    <row r="1024" spans="1:27" x14ac:dyDescent="0.3">
      <c r="A1024" s="1">
        <v>45383</v>
      </c>
      <c r="J1024" s="7">
        <f t="shared" si="39"/>
        <v>12.432850619275928</v>
      </c>
      <c r="K1024" s="7">
        <f t="shared" si="36"/>
        <v>73.973172389268754</v>
      </c>
      <c r="Q1024" s="7">
        <f t="shared" si="37"/>
        <v>135.1841441567091</v>
      </c>
      <c r="R1024" s="7">
        <f t="shared" si="41"/>
        <v>804.32077133589712</v>
      </c>
      <c r="Z1024" s="14">
        <f t="shared" si="40"/>
        <v>3.8E-3</v>
      </c>
      <c r="AA1024">
        <v>0.38</v>
      </c>
    </row>
    <row r="1025" spans="1:27" x14ac:dyDescent="0.3">
      <c r="A1025" s="1">
        <v>45413</v>
      </c>
      <c r="J1025" s="7">
        <f t="shared" si="39"/>
        <v>12.375921380923678</v>
      </c>
      <c r="K1025" s="7">
        <f t="shared" si="36"/>
        <v>73.634453901322658</v>
      </c>
      <c r="Q1025" s="7">
        <f t="shared" si="37"/>
        <v>135.80599121982996</v>
      </c>
      <c r="R1025" s="7">
        <f t="shared" si="41"/>
        <v>808.02064688404221</v>
      </c>
      <c r="Z1025" s="14">
        <f t="shared" si="40"/>
        <v>4.5999999999999999E-3</v>
      </c>
      <c r="AA1025">
        <v>0.46</v>
      </c>
    </row>
    <row r="1026" spans="1:27" x14ac:dyDescent="0.3">
      <c r="A1026" s="1">
        <v>45444</v>
      </c>
      <c r="J1026" s="7">
        <f t="shared" si="39"/>
        <v>12.349986409463805</v>
      </c>
      <c r="K1026" s="7">
        <f t="shared" ref="K1026:K1032" si="42">+K$960/(1+((Q1026/100)-1))</f>
        <v>73.480145595571969</v>
      </c>
      <c r="Q1026" s="7">
        <f t="shared" ref="Q1026:Q1032" si="43">+Q1025*(1+Z1026)</f>
        <v>136.09118380139159</v>
      </c>
      <c r="R1026" s="7">
        <f t="shared" si="41"/>
        <v>809.71749024249868</v>
      </c>
      <c r="Z1026" s="14">
        <f t="shared" si="40"/>
        <v>2.0999999999999999E-3</v>
      </c>
      <c r="AA1026">
        <v>0.21</v>
      </c>
    </row>
    <row r="1027" spans="1:27" x14ac:dyDescent="0.3">
      <c r="A1027" s="1">
        <v>45474</v>
      </c>
      <c r="J1027" s="7">
        <f t="shared" si="39"/>
        <v>12.303234119808531</v>
      </c>
      <c r="K1027" s="7">
        <f t="shared" si="42"/>
        <v>73.201978078872244</v>
      </c>
      <c r="Q1027" s="7">
        <f t="shared" si="43"/>
        <v>136.60833029983689</v>
      </c>
      <c r="R1027" s="7">
        <f t="shared" si="41"/>
        <v>812.79441670542019</v>
      </c>
      <c r="Z1027" s="14">
        <f t="shared" si="40"/>
        <v>3.8E-3</v>
      </c>
      <c r="AA1027">
        <v>0.38</v>
      </c>
    </row>
    <row r="1028" spans="1:27" x14ac:dyDescent="0.3">
      <c r="A1028" s="1">
        <v>45505</v>
      </c>
      <c r="J1028" s="7">
        <f t="shared" si="39"/>
        <v>12.305695258860304</v>
      </c>
      <c r="K1028" s="7">
        <f t="shared" si="42"/>
        <v>73.216621403152885</v>
      </c>
      <c r="Q1028" s="7">
        <f t="shared" si="43"/>
        <v>136.58100863377692</v>
      </c>
      <c r="R1028" s="7">
        <f t="shared" si="41"/>
        <v>812.63185782207916</v>
      </c>
      <c r="Z1028" s="14">
        <f t="shared" si="40"/>
        <v>-2.0000000000000001E-4</v>
      </c>
      <c r="AA1028">
        <v>-0.02</v>
      </c>
    </row>
    <row r="1029" spans="1:27" x14ac:dyDescent="0.3">
      <c r="A1029" s="1">
        <v>45536</v>
      </c>
      <c r="J1029" s="7">
        <f t="shared" si="39"/>
        <v>12.251787394325273</v>
      </c>
      <c r="K1029" s="7">
        <f t="shared" si="42"/>
        <v>72.895879533206781</v>
      </c>
      <c r="Q1029" s="7">
        <f t="shared" si="43"/>
        <v>137.18196507176552</v>
      </c>
      <c r="R1029" s="7">
        <f t="shared" si="41"/>
        <v>816.20743799649631</v>
      </c>
      <c r="Z1029" s="14">
        <f t="shared" si="40"/>
        <v>4.4000000000000003E-3</v>
      </c>
      <c r="AA1029">
        <v>0.44</v>
      </c>
    </row>
    <row r="1030" spans="1:27" x14ac:dyDescent="0.3">
      <c r="A1030" s="1">
        <v>45566</v>
      </c>
      <c r="J1030" s="7">
        <f t="shared" si="39"/>
        <v>12.183559461341757</v>
      </c>
      <c r="K1030" s="7">
        <f t="shared" si="42"/>
        <v>72.489935892210411</v>
      </c>
      <c r="Q1030" s="7">
        <f t="shared" si="43"/>
        <v>137.9501840761674</v>
      </c>
      <c r="R1030" s="7">
        <f t="shared" si="41"/>
        <v>820.77819964927676</v>
      </c>
      <c r="Z1030" s="14">
        <f t="shared" si="40"/>
        <v>5.6000000000000008E-3</v>
      </c>
      <c r="AA1030">
        <v>0.56000000000000005</v>
      </c>
    </row>
    <row r="1031" spans="1:27" x14ac:dyDescent="0.3">
      <c r="A1031" s="1">
        <v>45597</v>
      </c>
      <c r="J1031" s="7">
        <f t="shared" si="39"/>
        <v>12.136228171473014</v>
      </c>
      <c r="K1031" s="7">
        <f t="shared" si="42"/>
        <v>72.208323430830177</v>
      </c>
      <c r="Q1031" s="7">
        <f t="shared" si="43"/>
        <v>138.48818979406445</v>
      </c>
      <c r="R1031" s="7">
        <f t="shared" si="41"/>
        <v>823.97923462790891</v>
      </c>
      <c r="Z1031" s="14">
        <f t="shared" si="40"/>
        <v>3.9000000000000003E-3</v>
      </c>
      <c r="AA1031">
        <v>0.39</v>
      </c>
    </row>
    <row r="1032" spans="1:27" x14ac:dyDescent="0.3">
      <c r="A1032" s="1">
        <v>45627</v>
      </c>
      <c r="J1032" s="7">
        <f t="shared" si="39"/>
        <v>12.073446250967979</v>
      </c>
      <c r="K1032" s="7">
        <f t="shared" si="42"/>
        <v>71.834782561510309</v>
      </c>
      <c r="Q1032" s="7">
        <f t="shared" si="43"/>
        <v>139.20832838099361</v>
      </c>
      <c r="R1032" s="7">
        <f t="shared" si="41"/>
        <v>828.26392664797413</v>
      </c>
      <c r="Z1032" s="14">
        <f t="shared" si="40"/>
        <v>5.1999999999999998E-3</v>
      </c>
      <c r="AA1032">
        <v>0.52</v>
      </c>
    </row>
    <row r="1033" spans="1:27" x14ac:dyDescent="0.3">
      <c r="A1033" s="1">
        <v>45658</v>
      </c>
      <c r="J1033" s="7">
        <f t="shared" ref="J1033:J1034" si="44">+J$666/(1+((R1033/100)-1))</f>
        <v>12.054159595614994</v>
      </c>
      <c r="K1033" s="7">
        <f t="shared" ref="K1033:K1034" si="45">+K$960/(1+((Q1033/100)-1))</f>
        <v>71.720030512690002</v>
      </c>
      <c r="Q1033" s="7">
        <f t="shared" ref="Q1033:Q1034" si="46">+Q1032*(1+Z1033)</f>
        <v>139.4310617064032</v>
      </c>
      <c r="R1033" s="7">
        <f t="shared" ref="R1033:R1034" si="47">+R1032*(1+Z1033)</f>
        <v>829.58914893061092</v>
      </c>
      <c r="Z1033" s="14">
        <f t="shared" si="40"/>
        <v>1.6000000000000001E-3</v>
      </c>
      <c r="AA1033">
        <v>0.16</v>
      </c>
    </row>
    <row r="1034" spans="1:27" x14ac:dyDescent="0.3">
      <c r="A1034" s="1">
        <v>45689</v>
      </c>
      <c r="J1034" s="7">
        <f t="shared" si="44"/>
        <v>11.898291970797546</v>
      </c>
      <c r="K1034" s="7">
        <f t="shared" si="45"/>
        <v>70.792646839097813</v>
      </c>
      <c r="Q1034" s="7">
        <f t="shared" si="46"/>
        <v>141.25760861475709</v>
      </c>
      <c r="R1034" s="7">
        <f t="shared" si="47"/>
        <v>840.45676678160203</v>
      </c>
      <c r="S1034" s="6"/>
      <c r="Z1034" s="14">
        <f t="shared" si="40"/>
        <v>1.3100000000000001E-2</v>
      </c>
      <c r="AA1034">
        <v>1.31</v>
      </c>
    </row>
    <row r="1035" spans="1:27" x14ac:dyDescent="0.3">
      <c r="A1035" s="1">
        <v>45717</v>
      </c>
      <c r="J1035" s="7">
        <f t="shared" ref="J1035:J1037" si="48">+J$666/(1+((R1035/100)-1))</f>
        <v>11.832032588303047</v>
      </c>
      <c r="K1035" s="7">
        <f t="shared" ref="K1035:K1037" si="49">+K$960/(1+((Q1035/100)-1))</f>
        <v>70.398415711115575</v>
      </c>
      <c r="Q1035" s="7">
        <f t="shared" ref="Q1035:Q1037" si="50">+Q1034*(1+Z1035)</f>
        <v>142.04865122299972</v>
      </c>
      <c r="R1035" s="7">
        <f t="shared" ref="R1035:R1037" si="51">+R1034*(1+Z1035)</f>
        <v>845.16332467557902</v>
      </c>
      <c r="S1035" s="6"/>
      <c r="Z1035" s="14">
        <f t="shared" ref="Z1035:Z1047" si="52">AA1035/100</f>
        <v>5.6000000000000008E-3</v>
      </c>
      <c r="AA1035">
        <v>0.56000000000000005</v>
      </c>
    </row>
    <row r="1036" spans="1:27" x14ac:dyDescent="0.3">
      <c r="A1036" s="1">
        <v>45748</v>
      </c>
      <c r="J1036" s="7">
        <f t="shared" si="48"/>
        <v>11.781372685754304</v>
      </c>
      <c r="K1036" s="7">
        <f t="shared" si="49"/>
        <v>70.096998617062198</v>
      </c>
      <c r="Q1036" s="7">
        <f t="shared" si="50"/>
        <v>142.65946042325862</v>
      </c>
      <c r="R1036" s="7">
        <f t="shared" si="51"/>
        <v>848.79752697168396</v>
      </c>
      <c r="S1036" s="6"/>
      <c r="Z1036" s="14">
        <f t="shared" si="52"/>
        <v>4.3E-3</v>
      </c>
      <c r="AA1036">
        <v>0.43</v>
      </c>
    </row>
    <row r="1037" spans="1:27" x14ac:dyDescent="0.3">
      <c r="A1037" s="1">
        <v>45778</v>
      </c>
      <c r="J1037" s="7">
        <f t="shared" si="48"/>
        <v>11.750820552318279</v>
      </c>
      <c r="K1037" s="7">
        <f t="shared" si="49"/>
        <v>69.915219047538613</v>
      </c>
      <c r="Q1037" s="7">
        <f t="shared" si="50"/>
        <v>143.03037502035909</v>
      </c>
      <c r="R1037" s="7">
        <f t="shared" si="51"/>
        <v>851.00440054181024</v>
      </c>
      <c r="Z1037" s="14">
        <f t="shared" si="52"/>
        <v>2.5999999999999999E-3</v>
      </c>
      <c r="AA1037">
        <v>0.26</v>
      </c>
    </row>
    <row r="1038" spans="1:27" x14ac:dyDescent="0.3">
      <c r="A1038" s="1">
        <v>45809</v>
      </c>
      <c r="J1038" s="7">
        <f t="shared" ref="J1038:J1045" si="53">+J$666/(1+((R1038/100)-1))</f>
        <v>11.722686105664684</v>
      </c>
      <c r="K1038" s="7">
        <f t="shared" ref="K1038:K1040" si="54">+K$960/(1+((Q1038/100)-1))</f>
        <v>69.747824269292309</v>
      </c>
      <c r="Q1038" s="7">
        <f t="shared" ref="Q1038:Q1040" si="55">+Q1037*(1+Z1038)</f>
        <v>143.37364792040793</v>
      </c>
      <c r="R1038" s="7">
        <f t="shared" ref="R1038:R1046" si="56">+R1037*(1+Z1038)</f>
        <v>853.0468111031106</v>
      </c>
      <c r="Z1038" s="14">
        <f t="shared" si="52"/>
        <v>2.3999999999999998E-3</v>
      </c>
      <c r="AA1038">
        <v>0.24</v>
      </c>
    </row>
    <row r="1039" spans="1:27" x14ac:dyDescent="0.3">
      <c r="A1039" s="1">
        <v>45839</v>
      </c>
      <c r="J1039" s="7">
        <f t="shared" si="53"/>
        <v>11.692286161644409</v>
      </c>
      <c r="K1039" s="7">
        <f t="shared" si="54"/>
        <v>69.566950198775515</v>
      </c>
      <c r="Q1039" s="7">
        <f t="shared" si="55"/>
        <v>143.74641940500098</v>
      </c>
      <c r="R1039" s="7">
        <f t="shared" si="56"/>
        <v>855.26473281197866</v>
      </c>
      <c r="Z1039" s="14">
        <f t="shared" si="52"/>
        <v>2.5999999999999999E-3</v>
      </c>
      <c r="AA1039">
        <v>0.26</v>
      </c>
    </row>
    <row r="1040" spans="1:27" x14ac:dyDescent="0.3">
      <c r="A1040" s="1">
        <v>45870</v>
      </c>
      <c r="J1040" s="7">
        <f t="shared" si="53"/>
        <v>11.705161839668042</v>
      </c>
      <c r="K1040" s="7">
        <f t="shared" si="54"/>
        <v>69.64355811269948</v>
      </c>
      <c r="Q1040" s="7">
        <f t="shared" si="55"/>
        <v>143.58829834365548</v>
      </c>
      <c r="R1040" s="7">
        <f t="shared" si="56"/>
        <v>854.32394160588547</v>
      </c>
      <c r="Z1040" s="14">
        <f t="shared" si="52"/>
        <v>-1.1000000000000001E-3</v>
      </c>
      <c r="AA1040">
        <v>-0.11</v>
      </c>
    </row>
    <row r="1041" spans="1:27" x14ac:dyDescent="0.3">
      <c r="A1041" s="1">
        <v>45901</v>
      </c>
      <c r="J1041" s="7">
        <f t="shared" si="53"/>
        <v>11.64924546145307</v>
      </c>
      <c r="R1041" s="7">
        <f t="shared" si="56"/>
        <v>858.42469652559362</v>
      </c>
      <c r="Z1041" s="14">
        <f t="shared" si="52"/>
        <v>4.7999999999999996E-3</v>
      </c>
      <c r="AA1041">
        <v>0.48</v>
      </c>
    </row>
    <row r="1042" spans="1:27" x14ac:dyDescent="0.3">
      <c r="A1042" s="1">
        <v>45931</v>
      </c>
      <c r="J1042" s="7">
        <f t="shared" si="53"/>
        <v>11.638770567941922</v>
      </c>
      <c r="R1042" s="7">
        <f t="shared" si="56"/>
        <v>859.19727875246656</v>
      </c>
      <c r="Z1042" s="14">
        <f t="shared" si="52"/>
        <v>8.9999999999999998E-4</v>
      </c>
      <c r="AA1042">
        <v>0.09</v>
      </c>
    </row>
    <row r="1043" spans="1:27" x14ac:dyDescent="0.3">
      <c r="A1043" s="1">
        <v>45962</v>
      </c>
      <c r="J1043" s="7">
        <f t="shared" si="53"/>
        <v>11.617858422780916</v>
      </c>
      <c r="R1043" s="7">
        <f t="shared" si="56"/>
        <v>860.74383385422107</v>
      </c>
      <c r="Z1043" s="14">
        <f t="shared" si="52"/>
        <v>1.8E-3</v>
      </c>
      <c r="AA1043">
        <v>0.18</v>
      </c>
    </row>
    <row r="1044" spans="1:27" x14ac:dyDescent="0.3">
      <c r="A1044" s="1">
        <v>45992</v>
      </c>
      <c r="J1044" s="7">
        <f t="shared" si="53"/>
        <v>11.579645592326239</v>
      </c>
      <c r="R1044" s="7">
        <f t="shared" si="56"/>
        <v>863.58428850594009</v>
      </c>
      <c r="Z1044" s="14">
        <f t="shared" si="52"/>
        <v>3.3E-3</v>
      </c>
      <c r="AA1044">
        <v>0.33</v>
      </c>
    </row>
    <row r="1045" spans="1:27" x14ac:dyDescent="0.3">
      <c r="A1045" s="1">
        <v>46023</v>
      </c>
      <c r="J1045" s="7">
        <f t="shared" si="53"/>
        <v>11.541558449443075</v>
      </c>
      <c r="R1045" s="7">
        <f t="shared" si="56"/>
        <v>866.43411665800977</v>
      </c>
      <c r="Z1045" s="14">
        <f t="shared" si="52"/>
        <v>3.3E-3</v>
      </c>
      <c r="AA1045">
        <v>0.33</v>
      </c>
    </row>
    <row r="1046" spans="1:27" x14ac:dyDescent="0.3">
      <c r="A1046" s="1">
        <v>46054</v>
      </c>
      <c r="J1046" s="7">
        <f>+J$666/(1+((R1046/100)-1))</f>
        <v>11.461329145425101</v>
      </c>
      <c r="R1046" s="7">
        <f t="shared" si="56"/>
        <v>872.4991554746158</v>
      </c>
      <c r="Z1046" s="14">
        <f t="shared" si="52"/>
        <v>6.9999999999999993E-3</v>
      </c>
      <c r="AA1046">
        <v>0.7</v>
      </c>
    </row>
    <row r="1047" spans="1:27" x14ac:dyDescent="0.3">
      <c r="A1047" s="1">
        <v>46082</v>
      </c>
      <c r="J1047" s="7">
        <f>+J$666/(1+((R1047/100)-1))</f>
        <v>11.361349271832971</v>
      </c>
      <c r="R1047" s="7">
        <f>+R1046*(1+Z1047)</f>
        <v>880.1771480427924</v>
      </c>
      <c r="Z1047" s="14">
        <f t="shared" si="52"/>
        <v>8.8000000000000005E-3</v>
      </c>
      <c r="AA1047">
        <v>0.88</v>
      </c>
    </row>
    <row r="1048" spans="1:27" x14ac:dyDescent="0.3">
      <c r="A1048" s="1">
        <v>46113</v>
      </c>
      <c r="J1048" s="7">
        <f t="shared" ref="J1048:J1050" si="57">+J$666/(1+((R1048/100)-1))</f>
        <v>11.285734848349032</v>
      </c>
      <c r="R1048" s="7">
        <f t="shared" ref="R1048:R1050" si="58">+R1047*(1+Z1048)</f>
        <v>886.07433493467909</v>
      </c>
      <c r="Z1048" s="6">
        <v>6.7000000000000002E-3</v>
      </c>
      <c r="AA1048">
        <v>0.88</v>
      </c>
    </row>
    <row r="1049" spans="1:27" x14ac:dyDescent="0.3">
      <c r="A1049" s="1">
        <v>46143</v>
      </c>
      <c r="J1049" s="7">
        <f t="shared" si="57"/>
        <v>11.220655049064458</v>
      </c>
      <c r="R1049" s="7">
        <f t="shared" si="58"/>
        <v>891.21356607730024</v>
      </c>
      <c r="Z1049" s="6">
        <v>5.7999999999999996E-3</v>
      </c>
      <c r="AA1049">
        <v>0.88</v>
      </c>
    </row>
    <row r="1050" spans="1:27" x14ac:dyDescent="0.3">
      <c r="A1050" s="1">
        <v>46174</v>
      </c>
      <c r="J1050" s="7">
        <f t="shared" si="57"/>
        <v>11.202730679976495</v>
      </c>
      <c r="R1050" s="7">
        <f t="shared" si="58"/>
        <v>892.63950778302399</v>
      </c>
      <c r="Z1050" s="6">
        <v>1.6000000000000001E-3</v>
      </c>
      <c r="AA1050">
        <v>0.88</v>
      </c>
    </row>
    <row r="1051" spans="1:27" x14ac:dyDescent="0.3">
      <c r="A1051" s="1">
        <v>46204</v>
      </c>
      <c r="J1051" s="7">
        <f>+J$666/(1+((R1051/100)-1))</f>
        <v>11.194894253998697</v>
      </c>
      <c r="R1051" s="7">
        <f>+R1050*(1+Z1051)</f>
        <v>893.26435543847208</v>
      </c>
      <c r="Z1051" s="6">
        <v>6.9999999999999999E-4</v>
      </c>
      <c r="AA1051">
        <v>0.88</v>
      </c>
    </row>
    <row r="1052" spans="1:27" x14ac:dyDescent="0.3">
      <c r="A1052" s="1">
        <v>46235</v>
      </c>
      <c r="J1052" s="39">
        <f>+J$666/(1+((R1052/100)-1))</f>
        <v>11.230832919340587</v>
      </c>
      <c r="R1052" s="7">
        <f>+R1051*(1+Z1052)</f>
        <v>890.405909501069</v>
      </c>
      <c r="Z1052" s="6">
        <v>-3.2000000000000002E-3</v>
      </c>
      <c r="AA1052">
        <v>0.88</v>
      </c>
    </row>
    <row r="1053" spans="1:27" x14ac:dyDescent="0.3">
      <c r="A1053" s="1">
        <v>46266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P947"/>
  <sheetViews>
    <sheetView workbookViewId="0">
      <pane xSplit="1" ySplit="1" topLeftCell="B369" activePane="bottomRight" state="frozen"/>
      <selection pane="topRight" activeCell="B1" sqref="B1"/>
      <selection pane="bottomLeft" activeCell="A2" sqref="A2"/>
      <selection pane="bottomRight" activeCell="E383" sqref="E383"/>
    </sheetView>
  </sheetViews>
  <sheetFormatPr defaultRowHeight="14.4" x14ac:dyDescent="0.3"/>
  <cols>
    <col min="4" max="11" width="15.88671875" customWidth="1"/>
  </cols>
  <sheetData>
    <row r="1" spans="1:16" s="3" customFormat="1" ht="28.8" x14ac:dyDescent="0.3">
      <c r="A1" s="3" t="s">
        <v>0</v>
      </c>
      <c r="C1" s="3" t="s">
        <v>15</v>
      </c>
      <c r="D1" s="4" t="s">
        <v>43</v>
      </c>
      <c r="E1" s="4" t="s">
        <v>44</v>
      </c>
      <c r="F1" s="4" t="s">
        <v>36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</row>
    <row r="2" spans="1:16" x14ac:dyDescent="0.3">
      <c r="A2" s="1">
        <v>15615</v>
      </c>
      <c r="B2" s="1"/>
      <c r="C2" s="1">
        <v>34486</v>
      </c>
      <c r="D2" s="7">
        <v>100</v>
      </c>
      <c r="E2" s="7">
        <f>+'USD PP 1994'!C989</f>
        <v>100</v>
      </c>
      <c r="F2" s="7">
        <f t="shared" ref="F2:F65" si="0">+E2/D2</f>
        <v>1</v>
      </c>
      <c r="G2" s="7">
        <v>100</v>
      </c>
      <c r="H2" s="7">
        <v>100</v>
      </c>
      <c r="I2" s="7">
        <v>100</v>
      </c>
      <c r="J2" s="7">
        <v>100</v>
      </c>
      <c r="K2" s="7">
        <v>100</v>
      </c>
    </row>
    <row r="3" spans="1:16" x14ac:dyDescent="0.3">
      <c r="A3" s="1">
        <v>15646</v>
      </c>
      <c r="B3" s="1"/>
      <c r="C3" s="1">
        <v>34516</v>
      </c>
      <c r="D3" s="7">
        <v>93.597903406963681</v>
      </c>
      <c r="E3" s="7">
        <f>+'USD PP 1994'!C990</f>
        <v>99.704142011834335</v>
      </c>
      <c r="F3" s="7">
        <f t="shared" si="0"/>
        <v>1.065239053254438</v>
      </c>
      <c r="G3" s="7">
        <v>98.202887164882654</v>
      </c>
      <c r="H3" s="7">
        <v>87.711604245241659</v>
      </c>
      <c r="I3" s="7">
        <v>83.201597470671445</v>
      </c>
      <c r="J3" s="7">
        <v>74.560095436922168</v>
      </c>
      <c r="K3" s="7">
        <v>93.501636278634862</v>
      </c>
      <c r="P3" s="5">
        <f>5.2/4.9-1</f>
        <v>6.1224489795918435E-2</v>
      </c>
    </row>
    <row r="4" spans="1:16" x14ac:dyDescent="0.3">
      <c r="A4" s="1">
        <v>15676</v>
      </c>
      <c r="B4" s="1"/>
      <c r="C4" s="1">
        <v>34547</v>
      </c>
      <c r="D4" s="7">
        <v>91.88877224323943</v>
      </c>
      <c r="E4" s="7">
        <f>+'USD PP 1994'!C991</f>
        <v>99.260355029585796</v>
      </c>
      <c r="F4" s="7">
        <f t="shared" si="0"/>
        <v>1.0802228891124259</v>
      </c>
      <c r="G4" s="7">
        <v>95.985619357719344</v>
      </c>
      <c r="H4" s="7">
        <v>82.389258167613818</v>
      </c>
      <c r="I4" s="7">
        <v>76.662303022824503</v>
      </c>
      <c r="J4" s="7">
        <v>55.135765316070511</v>
      </c>
      <c r="K4" s="7">
        <v>91.713228326272542</v>
      </c>
    </row>
    <row r="5" spans="1:16" x14ac:dyDescent="0.3">
      <c r="A5" s="1">
        <v>15707</v>
      </c>
      <c r="B5" s="1"/>
      <c r="C5" s="1">
        <v>34578</v>
      </c>
      <c r="D5" s="7">
        <v>90.504060123352133</v>
      </c>
      <c r="E5" s="7">
        <f>+'USD PP 1994'!C992</f>
        <v>98.964497041420131</v>
      </c>
      <c r="F5" s="7">
        <f t="shared" si="0"/>
        <v>1.0934812969333849</v>
      </c>
      <c r="G5" s="7">
        <v>94.177413027589623</v>
      </c>
      <c r="H5" s="7">
        <v>74.88571002328105</v>
      </c>
      <c r="I5" s="7">
        <v>68.63232141703179</v>
      </c>
      <c r="J5" s="7">
        <v>40.58875538579985</v>
      </c>
      <c r="K5" s="7">
        <v>90.967296495013429</v>
      </c>
    </row>
    <row r="6" spans="1:16" x14ac:dyDescent="0.3">
      <c r="A6" s="1">
        <v>15738</v>
      </c>
      <c r="B6" s="1"/>
      <c r="C6" s="1">
        <v>34608</v>
      </c>
      <c r="D6" s="7">
        <v>88.193393220962903</v>
      </c>
      <c r="E6" s="7">
        <f>+'USD PP 1994'!C993</f>
        <v>98.964497041420131</v>
      </c>
      <c r="F6" s="7">
        <f t="shared" si="0"/>
        <v>1.1221305069130396</v>
      </c>
      <c r="G6" s="7">
        <v>93.281906723048351</v>
      </c>
      <c r="H6" s="7">
        <v>64.229959707763143</v>
      </c>
      <c r="I6" s="7">
        <v>61.658720166231056</v>
      </c>
      <c r="J6" s="7">
        <v>29.301729270718916</v>
      </c>
      <c r="K6" s="7">
        <v>88.172236594953389</v>
      </c>
    </row>
    <row r="7" spans="1:16" x14ac:dyDescent="0.3">
      <c r="A7" s="1">
        <v>15766</v>
      </c>
      <c r="B7" s="1"/>
      <c r="C7" s="1">
        <v>34639</v>
      </c>
      <c r="D7" s="7">
        <v>85.782893902308047</v>
      </c>
      <c r="E7" s="7">
        <f>+'USD PP 1994'!C994</f>
        <v>98.816568047337284</v>
      </c>
      <c r="F7" s="7">
        <f t="shared" si="0"/>
        <v>1.1519379161989143</v>
      </c>
      <c r="G7" s="7">
        <v>92.294357102056352</v>
      </c>
      <c r="H7" s="7">
        <v>51.265032889905946</v>
      </c>
      <c r="I7" s="7">
        <v>55.136117469579766</v>
      </c>
      <c r="J7" s="7">
        <v>20.885052937076917</v>
      </c>
      <c r="K7" s="7">
        <v>85.587494268058052</v>
      </c>
    </row>
    <row r="8" spans="1:16" x14ac:dyDescent="0.3">
      <c r="A8" s="1">
        <v>15797</v>
      </c>
      <c r="B8" s="1"/>
      <c r="C8" s="1">
        <v>34669</v>
      </c>
      <c r="D8" s="7">
        <v>84.340668471446335</v>
      </c>
      <c r="E8" s="7">
        <f>+'USD PP 1994'!C995</f>
        <v>98.816568047337284</v>
      </c>
      <c r="F8" s="7">
        <f t="shared" si="0"/>
        <v>1.1716360545659155</v>
      </c>
      <c r="G8" s="7">
        <v>90.591241757024306</v>
      </c>
      <c r="H8" s="7">
        <v>40.032041925586405</v>
      </c>
      <c r="I8" s="7">
        <v>48.736955245805511</v>
      </c>
      <c r="J8" s="7">
        <v>15.113288180821275</v>
      </c>
      <c r="K8" s="7">
        <v>84.530858536353634</v>
      </c>
    </row>
    <row r="9" spans="1:16" x14ac:dyDescent="0.3">
      <c r="A9" s="1">
        <v>15827</v>
      </c>
      <c r="B9" s="1"/>
      <c r="C9" s="1">
        <v>34700</v>
      </c>
      <c r="D9" s="7">
        <v>82.930844121382819</v>
      </c>
      <c r="E9" s="7">
        <f>+'USD PP 1994'!C996</f>
        <v>98.372781065088759</v>
      </c>
      <c r="F9" s="7">
        <f t="shared" si="0"/>
        <v>1.1862025776694634</v>
      </c>
      <c r="G9" s="7">
        <v>89.314050830153121</v>
      </c>
      <c r="H9" s="7">
        <v>30.570478751879655</v>
      </c>
      <c r="I9" s="7">
        <v>42.076280105158858</v>
      </c>
      <c r="J9" s="7">
        <v>10.647659701860839</v>
      </c>
      <c r="K9" s="7">
        <v>83.859978706700034</v>
      </c>
    </row>
    <row r="10" spans="1:16" x14ac:dyDescent="0.3">
      <c r="A10" s="1">
        <v>15858</v>
      </c>
      <c r="B10" s="1"/>
      <c r="C10" s="1">
        <v>34731</v>
      </c>
      <c r="D10" s="7">
        <v>82.093490518098235</v>
      </c>
      <c r="E10" s="7">
        <f>+'USD PP 1994'!C997</f>
        <v>98.07692307692308</v>
      </c>
      <c r="F10" s="7">
        <f t="shared" si="0"/>
        <v>1.194697928641506</v>
      </c>
      <c r="G10" s="7">
        <v>86.645373331541634</v>
      </c>
      <c r="H10" s="7">
        <v>22.506426232702385</v>
      </c>
      <c r="I10" s="7">
        <v>35.489440034715635</v>
      </c>
      <c r="J10" s="7">
        <v>7.2819448104642577</v>
      </c>
      <c r="K10" s="7">
        <v>82.767448387978703</v>
      </c>
    </row>
    <row r="11" spans="1:16" x14ac:dyDescent="0.3">
      <c r="A11" s="1">
        <v>15888</v>
      </c>
      <c r="B11" s="1"/>
      <c r="C11" s="1">
        <v>34759</v>
      </c>
      <c r="D11" s="7">
        <v>80.840463336384261</v>
      </c>
      <c r="E11" s="7">
        <f>+'USD PP 1994'!C998</f>
        <v>97.633136094674569</v>
      </c>
      <c r="F11" s="7">
        <f t="shared" si="0"/>
        <v>1.2077260825239773</v>
      </c>
      <c r="G11" s="7">
        <v>82.969810716787919</v>
      </c>
      <c r="H11" s="7">
        <v>16.393347099353477</v>
      </c>
      <c r="I11" s="7">
        <v>30.586434572710193</v>
      </c>
      <c r="J11" s="7">
        <v>5.0185698211331902</v>
      </c>
      <c r="K11" s="7">
        <v>81.208249988205154</v>
      </c>
    </row>
    <row r="12" spans="1:16" x14ac:dyDescent="0.3">
      <c r="A12" s="1">
        <v>15919</v>
      </c>
      <c r="B12" s="1"/>
      <c r="C12" s="1">
        <v>34790</v>
      </c>
      <c r="D12" s="7">
        <v>78.922643108839466</v>
      </c>
      <c r="E12" s="7">
        <f>+'USD PP 1994'!C999</f>
        <v>97.33727810650889</v>
      </c>
      <c r="F12" s="7">
        <f t="shared" si="0"/>
        <v>1.2333251177646756</v>
      </c>
      <c r="G12" s="7">
        <v>75.221949879227495</v>
      </c>
      <c r="H12" s="7">
        <v>11.467086667147088</v>
      </c>
      <c r="I12" s="7">
        <v>25.273867602636088</v>
      </c>
      <c r="J12" s="7">
        <v>3.3290678747152174</v>
      </c>
      <c r="K12" s="7">
        <v>79.11949531196916</v>
      </c>
    </row>
    <row r="13" spans="1:16" x14ac:dyDescent="0.3">
      <c r="A13" s="1">
        <v>15950</v>
      </c>
      <c r="B13" s="1"/>
      <c r="C13" s="1">
        <v>34820</v>
      </c>
      <c r="D13" s="7">
        <v>76.870208540800107</v>
      </c>
      <c r="E13" s="7">
        <f>+'USD PP 1994'!C1000</f>
        <v>97.189349112426044</v>
      </c>
      <c r="F13" s="7">
        <f t="shared" si="0"/>
        <v>1.2643304988673372</v>
      </c>
      <c r="G13" s="7">
        <v>66.12918670701319</v>
      </c>
      <c r="H13" s="7">
        <v>7.5530804025471534</v>
      </c>
      <c r="I13" s="7">
        <v>20.967203917899525</v>
      </c>
      <c r="J13" s="7"/>
      <c r="K13" s="7">
        <v>77.590953527477851</v>
      </c>
    </row>
    <row r="14" spans="1:16" x14ac:dyDescent="0.3">
      <c r="A14" s="1">
        <v>15980</v>
      </c>
      <c r="B14" s="1"/>
      <c r="C14" s="1">
        <v>34851</v>
      </c>
      <c r="D14" s="7">
        <v>75.171336339526803</v>
      </c>
      <c r="E14" s="7">
        <f>+'USD PP 1994'!C1001</f>
        <v>97.041420118343197</v>
      </c>
      <c r="F14" s="7">
        <f t="shared" si="0"/>
        <v>1.2909364771704426</v>
      </c>
      <c r="G14" s="7">
        <v>59.425940606589862</v>
      </c>
      <c r="H14" s="7">
        <v>4.3276688263033023</v>
      </c>
      <c r="I14" s="7">
        <v>19.508005133884932</v>
      </c>
      <c r="J14" s="7"/>
      <c r="K14" s="7">
        <v>75.580511910654451</v>
      </c>
    </row>
    <row r="15" spans="1:16" x14ac:dyDescent="0.3">
      <c r="A15" s="1">
        <v>16011</v>
      </c>
      <c r="B15" s="1"/>
      <c r="C15" s="1">
        <v>34881</v>
      </c>
      <c r="D15" s="7">
        <v>73.438194938967172</v>
      </c>
      <c r="E15" s="7">
        <f>+'USD PP 1994'!C1002</f>
        <v>97.041420118343197</v>
      </c>
      <c r="F15" s="7">
        <f t="shared" si="0"/>
        <v>1.3214025780316649</v>
      </c>
      <c r="G15" s="7">
        <v>53.073091548262809</v>
      </c>
      <c r="H15" s="7">
        <v>2.5432938565487202</v>
      </c>
      <c r="I15" s="7">
        <v>18.199463694267124</v>
      </c>
      <c r="J15" s="7"/>
      <c r="K15" s="7">
        <v>72.869756952038614</v>
      </c>
    </row>
    <row r="16" spans="1:16" x14ac:dyDescent="0.3">
      <c r="A16" s="1">
        <v>16041</v>
      </c>
      <c r="B16" s="1"/>
      <c r="C16" s="1">
        <v>34912</v>
      </c>
      <c r="D16" s="7">
        <v>72.718283928079188</v>
      </c>
      <c r="E16" s="7">
        <f>+'USD PP 1994'!C1003</f>
        <v>96.745562130177532</v>
      </c>
      <c r="F16" s="7">
        <f t="shared" si="0"/>
        <v>1.3304159133604161</v>
      </c>
      <c r="G16" s="7">
        <v>45.536758085167577</v>
      </c>
      <c r="H16" s="7">
        <v>1.4199619544127742</v>
      </c>
      <c r="I16" s="7">
        <v>17.208267487015057</v>
      </c>
      <c r="J16" s="7"/>
      <c r="K16" s="7">
        <v>71.842410482143976</v>
      </c>
    </row>
    <row r="17" spans="1:11" x14ac:dyDescent="0.3">
      <c r="A17" s="1">
        <v>16072</v>
      </c>
      <c r="B17" s="1"/>
      <c r="C17" s="1">
        <v>34943</v>
      </c>
      <c r="D17" s="7">
        <v>72.005430169402089</v>
      </c>
      <c r="E17" s="7">
        <f>+'USD PP 1994'!C1004</f>
        <v>96.597633136094672</v>
      </c>
      <c r="F17" s="7">
        <f t="shared" si="0"/>
        <v>1.3415326164823436</v>
      </c>
      <c r="G17" s="7">
        <v>36.000283093657664</v>
      </c>
      <c r="H17" s="7"/>
      <c r="I17" s="7">
        <v>15.675229993637327</v>
      </c>
      <c r="J17" s="7"/>
      <c r="K17" s="7">
        <v>71.314681836553476</v>
      </c>
    </row>
    <row r="18" spans="1:11" x14ac:dyDescent="0.3">
      <c r="A18" s="1">
        <v>16103</v>
      </c>
      <c r="B18" s="1"/>
      <c r="C18" s="1">
        <v>34973</v>
      </c>
      <c r="D18" s="7">
        <v>71.004269962924852</v>
      </c>
      <c r="E18" s="7">
        <f>+'USD PP 1994'!C1005</f>
        <v>96.301775147928993</v>
      </c>
      <c r="F18" s="7">
        <f t="shared" si="0"/>
        <v>1.35628146304741</v>
      </c>
      <c r="G18" s="7">
        <v>28.400349553216842</v>
      </c>
      <c r="H18" s="7"/>
      <c r="I18" s="7">
        <v>14.083764594463005</v>
      </c>
      <c r="J18" s="7"/>
      <c r="K18" s="7">
        <v>70.274617497589162</v>
      </c>
    </row>
    <row r="19" spans="1:11" x14ac:dyDescent="0.3">
      <c r="A19" s="1">
        <v>16132</v>
      </c>
      <c r="B19" s="1"/>
      <c r="C19" s="1">
        <v>35004</v>
      </c>
      <c r="D19" s="7">
        <v>69.975628227973658</v>
      </c>
      <c r="E19" s="7">
        <f>+'USD PP 1994'!C1006</f>
        <v>96.301775147928993</v>
      </c>
      <c r="F19" s="7">
        <f t="shared" si="0"/>
        <v>1.3762188005542066</v>
      </c>
      <c r="G19" s="7">
        <v>25.998122989030428</v>
      </c>
      <c r="H19" s="7"/>
      <c r="I19" s="7">
        <v>12.308831143561445</v>
      </c>
      <c r="J19" s="7"/>
      <c r="K19" s="7">
        <v>69.46191311415356</v>
      </c>
    </row>
    <row r="20" spans="1:11" x14ac:dyDescent="0.3">
      <c r="A20" s="1">
        <v>16163</v>
      </c>
      <c r="B20" s="1"/>
      <c r="C20" s="1">
        <v>35034</v>
      </c>
      <c r="D20" s="7">
        <v>68.900776120493944</v>
      </c>
      <c r="E20" s="7">
        <f>+'USD PP 1994'!C1007</f>
        <v>96.301775147928993</v>
      </c>
      <c r="F20" s="7">
        <f t="shared" si="0"/>
        <v>1.3976878138428523</v>
      </c>
      <c r="G20" s="7">
        <v>24.890495920565275</v>
      </c>
      <c r="H20" s="7"/>
      <c r="I20" s="7">
        <v>10.591886363963036</v>
      </c>
      <c r="J20" s="7"/>
      <c r="K20" s="7">
        <v>68.631472299331648</v>
      </c>
    </row>
    <row r="21" spans="1:11" x14ac:dyDescent="0.3">
      <c r="A21" s="1">
        <v>16193</v>
      </c>
      <c r="B21" s="1"/>
      <c r="C21" s="1">
        <v>35065</v>
      </c>
      <c r="D21" s="7">
        <v>67.989713953516812</v>
      </c>
      <c r="E21" s="7">
        <f>+'USD PP 1994'!C1008</f>
        <v>95.857988165680467</v>
      </c>
      <c r="F21" s="7">
        <f t="shared" si="0"/>
        <v>1.4098895640481239</v>
      </c>
      <c r="G21" s="7">
        <v>23.320993085885203</v>
      </c>
      <c r="H21" s="7"/>
      <c r="I21" s="7">
        <v>8.4620007701230602</v>
      </c>
      <c r="J21" s="7"/>
      <c r="K21" s="7">
        <v>67.404706638510746</v>
      </c>
    </row>
    <row r="22" spans="1:11" x14ac:dyDescent="0.3">
      <c r="A22" s="1">
        <v>16224</v>
      </c>
      <c r="B22" s="1"/>
      <c r="C22" s="1">
        <v>35096</v>
      </c>
      <c r="D22" s="7">
        <v>67.296559391781472</v>
      </c>
      <c r="E22" s="7">
        <f>+'USD PP 1994'!C1009</f>
        <v>95.414201183431956</v>
      </c>
      <c r="F22" s="7">
        <f t="shared" si="0"/>
        <v>1.4178169292126446</v>
      </c>
      <c r="G22" s="7">
        <v>21.168188332472727</v>
      </c>
      <c r="H22" s="7"/>
      <c r="I22" s="7">
        <v>6.7485451552141793</v>
      </c>
      <c r="J22" s="7"/>
      <c r="K22" s="7">
        <v>67.136161990548558</v>
      </c>
    </row>
    <row r="23" spans="1:11" x14ac:dyDescent="0.3">
      <c r="A23" s="1">
        <v>16254</v>
      </c>
      <c r="B23" s="1"/>
      <c r="C23" s="1">
        <v>35125</v>
      </c>
      <c r="D23" s="7">
        <v>67.061842941486262</v>
      </c>
      <c r="E23" s="7">
        <f>+'USD PP 1994'!C1010</f>
        <v>94.970414201183445</v>
      </c>
      <c r="F23" s="7">
        <f t="shared" si="0"/>
        <v>1.4161617103790058</v>
      </c>
      <c r="G23" s="7">
        <v>18.66683274468495</v>
      </c>
      <c r="H23" s="7"/>
      <c r="I23" s="7">
        <v>5.4754930265429449</v>
      </c>
      <c r="J23" s="7"/>
      <c r="K23" s="7">
        <v>66.982103153295967</v>
      </c>
    </row>
    <row r="24" spans="1:11" x14ac:dyDescent="0.3">
      <c r="A24" s="1">
        <v>16285</v>
      </c>
      <c r="B24" s="1"/>
      <c r="C24" s="1">
        <v>35156</v>
      </c>
      <c r="D24" s="7">
        <v>66.22737797895148</v>
      </c>
      <c r="E24" s="7">
        <f>+'USD PP 1994'!C1011</f>
        <v>94.674556213017752</v>
      </c>
      <c r="F24" s="7">
        <f t="shared" si="0"/>
        <v>1.4295380415499375</v>
      </c>
      <c r="G24" s="7">
        <v>16.103202850832425</v>
      </c>
      <c r="H24" s="7"/>
      <c r="I24" s="7">
        <v>4.3494265045221576</v>
      </c>
      <c r="J24" s="7"/>
      <c r="K24" s="7">
        <v>65.914291628907662</v>
      </c>
    </row>
    <row r="25" spans="1:11" x14ac:dyDescent="0.3">
      <c r="A25" s="1">
        <v>16316</v>
      </c>
      <c r="B25" s="1"/>
      <c r="C25" s="1">
        <v>35186</v>
      </c>
      <c r="D25" s="7">
        <v>65.429142441169219</v>
      </c>
      <c r="E25" s="7">
        <f>+'USD PP 1994'!C1012</f>
        <v>94.526627218934919</v>
      </c>
      <c r="F25" s="7">
        <f t="shared" si="0"/>
        <v>1.4447175018980078</v>
      </c>
      <c r="G25" s="7">
        <v>14.039409634553119</v>
      </c>
      <c r="H25" s="7"/>
      <c r="I25" s="7">
        <v>3.5777136666300549</v>
      </c>
      <c r="J25" s="7"/>
      <c r="K25" s="7">
        <v>65.042719191738371</v>
      </c>
    </row>
    <row r="26" spans="1:11" x14ac:dyDescent="0.3">
      <c r="A26" s="1">
        <v>16346</v>
      </c>
      <c r="B26" s="1"/>
      <c r="C26" s="1">
        <v>35217</v>
      </c>
      <c r="D26" s="7">
        <v>64.659692105118324</v>
      </c>
      <c r="E26" s="7">
        <f>+'USD PP 1994'!C1013</f>
        <v>94.378698224852073</v>
      </c>
      <c r="F26" s="7">
        <f t="shared" si="0"/>
        <v>1.4596218316570249</v>
      </c>
      <c r="G26" s="7">
        <v>12.382615659334203</v>
      </c>
      <c r="H26" s="7"/>
      <c r="I26" s="7">
        <v>2.9388152346230121</v>
      </c>
      <c r="J26" s="7"/>
      <c r="K26" s="7">
        <v>64.13836820011673</v>
      </c>
    </row>
    <row r="27" spans="1:11" x14ac:dyDescent="0.3">
      <c r="A27" s="1">
        <v>16377</v>
      </c>
      <c r="B27" s="1"/>
      <c r="C27" s="1">
        <v>35247</v>
      </c>
      <c r="D27" s="7">
        <v>63.949848783620126</v>
      </c>
      <c r="E27" s="7">
        <f>+'USD PP 1994'!C1014</f>
        <v>94.230769230769241</v>
      </c>
      <c r="F27" s="7">
        <f t="shared" si="0"/>
        <v>1.4735104308003486</v>
      </c>
      <c r="G27" s="7">
        <v>10.436254243012391</v>
      </c>
      <c r="H27" s="7"/>
      <c r="I27" s="7">
        <v>2.3945369792414342</v>
      </c>
      <c r="J27" s="7"/>
      <c r="K27" s="7">
        <v>63.309020037623839</v>
      </c>
    </row>
    <row r="28" spans="1:11" x14ac:dyDescent="0.3">
      <c r="A28" s="1">
        <v>16407</v>
      </c>
      <c r="B28" s="1"/>
      <c r="C28" s="1">
        <v>35278</v>
      </c>
      <c r="D28" s="7">
        <v>63.669702094404741</v>
      </c>
      <c r="E28" s="7">
        <f>+'USD PP 1994'!C1015</f>
        <v>94.082840236686408</v>
      </c>
      <c r="F28" s="7">
        <f t="shared" si="0"/>
        <v>1.4776704954137732</v>
      </c>
      <c r="G28" s="7">
        <v>8.6129027341853526</v>
      </c>
      <c r="H28" s="7"/>
      <c r="I28" s="7">
        <v>1.9542454739585684</v>
      </c>
      <c r="J28" s="7"/>
      <c r="K28" s="7">
        <v>63.094498741901376</v>
      </c>
    </row>
    <row r="29" spans="1:11" x14ac:dyDescent="0.3">
      <c r="A29" s="1">
        <v>16438</v>
      </c>
      <c r="B29" s="1"/>
      <c r="C29" s="1">
        <v>35309</v>
      </c>
      <c r="D29" s="7">
        <v>63.574340583529441</v>
      </c>
      <c r="E29" s="7">
        <f>+'USD PP 1994'!C1016</f>
        <v>93.786982248520715</v>
      </c>
      <c r="F29" s="7">
        <f t="shared" si="0"/>
        <v>1.4752332684488532</v>
      </c>
      <c r="G29" s="7">
        <v>7.4089485885465383</v>
      </c>
      <c r="H29" s="7"/>
      <c r="I29" s="7">
        <v>1.5959538374508522</v>
      </c>
      <c r="J29" s="7"/>
      <c r="K29" s="7">
        <v>63.050363487460153</v>
      </c>
    </row>
    <row r="30" spans="1:11" x14ac:dyDescent="0.3">
      <c r="A30" s="1">
        <v>16469</v>
      </c>
      <c r="B30" s="1"/>
      <c r="C30" s="1">
        <v>35339</v>
      </c>
      <c r="D30" s="7">
        <v>63.38418801947104</v>
      </c>
      <c r="E30" s="7">
        <f>+'USD PP 1994'!C1017</f>
        <v>93.491124260355036</v>
      </c>
      <c r="F30" s="7">
        <f t="shared" si="0"/>
        <v>1.4749912743480349</v>
      </c>
      <c r="G30" s="7">
        <v>6.0878788730867184</v>
      </c>
      <c r="H30" s="7"/>
      <c r="I30" s="7">
        <v>1.3178809557810505</v>
      </c>
      <c r="J30" s="7"/>
      <c r="K30" s="7">
        <v>62.68678016251755</v>
      </c>
    </row>
    <row r="31" spans="1:11" x14ac:dyDescent="0.3">
      <c r="A31" s="1">
        <v>16497</v>
      </c>
      <c r="B31" s="1"/>
      <c r="C31" s="1">
        <v>35370</v>
      </c>
      <c r="D31" s="7">
        <v>63.182005601546088</v>
      </c>
      <c r="E31" s="7">
        <f>+'USD PP 1994'!C1018</f>
        <v>93.34319526627219</v>
      </c>
      <c r="F31" s="7">
        <f t="shared" si="0"/>
        <v>1.4773699311626165</v>
      </c>
      <c r="G31" s="7">
        <v>4.9636191382688297</v>
      </c>
      <c r="H31" s="7"/>
      <c r="I31" s="7">
        <v>1.070055988779677</v>
      </c>
      <c r="J31" s="7"/>
      <c r="K31" s="7">
        <v>62.474367313651129</v>
      </c>
    </row>
    <row r="32" spans="1:11" x14ac:dyDescent="0.3">
      <c r="A32" s="1">
        <v>16528</v>
      </c>
      <c r="B32" s="1"/>
      <c r="C32" s="1">
        <v>35400</v>
      </c>
      <c r="D32" s="7">
        <v>62.88643933666377</v>
      </c>
      <c r="E32" s="7">
        <f>+'USD PP 1994'!C1019</f>
        <v>93.34319526627219</v>
      </c>
      <c r="F32" s="7">
        <f t="shared" si="0"/>
        <v>1.4843135698390806</v>
      </c>
      <c r="G32" s="7">
        <v>4.1477556098176906</v>
      </c>
      <c r="H32" s="7"/>
      <c r="I32" s="7">
        <v>0.86010448418911434</v>
      </c>
      <c r="J32" s="7"/>
      <c r="K32" s="7">
        <v>62.368341133723796</v>
      </c>
    </row>
    <row r="33" spans="1:11" x14ac:dyDescent="0.3">
      <c r="A33" s="1">
        <v>16558</v>
      </c>
      <c r="B33" s="1"/>
      <c r="C33" s="1">
        <v>35431</v>
      </c>
      <c r="D33" s="7">
        <v>62.153033540881374</v>
      </c>
      <c r="E33" s="7">
        <f>+'USD PP 1994'!C1020</f>
        <v>92.899408284023679</v>
      </c>
      <c r="F33" s="7">
        <f t="shared" si="0"/>
        <v>1.4946882395196168</v>
      </c>
      <c r="G33" s="7">
        <v>3.3557893283314644</v>
      </c>
      <c r="H33" s="7"/>
      <c r="I33" s="7">
        <v>0.68013955732177322</v>
      </c>
      <c r="J33" s="7"/>
      <c r="K33" s="7">
        <v>61.610531595104014</v>
      </c>
    </row>
    <row r="34" spans="1:11" x14ac:dyDescent="0.3">
      <c r="A34" s="1">
        <v>16589</v>
      </c>
      <c r="B34" s="1"/>
      <c r="C34" s="1">
        <v>35462</v>
      </c>
      <c r="D34" s="7">
        <v>61.843814468538689</v>
      </c>
      <c r="E34" s="7">
        <f>+'USD PP 1994'!C1021</f>
        <v>92.603550295858</v>
      </c>
      <c r="F34" s="7">
        <f t="shared" si="0"/>
        <v>1.4973777263200261</v>
      </c>
      <c r="G34" s="7">
        <v>2.6119157287760464</v>
      </c>
      <c r="H34" s="7"/>
      <c r="I34" s="7">
        <v>0.55799455026808853</v>
      </c>
      <c r="J34" s="7"/>
      <c r="K34" s="7">
        <v>61.604371157988226</v>
      </c>
    </row>
    <row r="35" spans="1:11" x14ac:dyDescent="0.3">
      <c r="A35" s="1">
        <v>16619</v>
      </c>
      <c r="B35" s="1"/>
      <c r="C35" s="1">
        <v>35490</v>
      </c>
      <c r="D35" s="7">
        <v>61.530011410345914</v>
      </c>
      <c r="E35" s="7">
        <f>+'USD PP 1994'!C1022</f>
        <v>92.455621301775153</v>
      </c>
      <c r="F35" s="7">
        <f t="shared" si="0"/>
        <v>1.5026101764419513</v>
      </c>
      <c r="G35" s="7">
        <v>2.0767398654496674</v>
      </c>
      <c r="H35" s="7"/>
      <c r="I35" s="7">
        <v>0.44536239944775208</v>
      </c>
      <c r="J35" s="7"/>
      <c r="K35" s="7">
        <v>61.475273084510754</v>
      </c>
    </row>
    <row r="36" spans="1:11" x14ac:dyDescent="0.3">
      <c r="A36" s="1">
        <v>16650</v>
      </c>
      <c r="B36" s="1"/>
      <c r="C36" s="1">
        <v>35521</v>
      </c>
      <c r="D36" s="7">
        <v>60.993270628812382</v>
      </c>
      <c r="E36" s="7">
        <f>+'USD PP 1994'!C1023</f>
        <v>92.307692307692307</v>
      </c>
      <c r="F36" s="7">
        <f t="shared" si="0"/>
        <v>1.5134078129610486</v>
      </c>
      <c r="G36" s="7">
        <v>1.6238485146998731</v>
      </c>
      <c r="H36" s="7"/>
      <c r="I36" s="7">
        <v>0.34952315134810241</v>
      </c>
      <c r="J36" s="7"/>
      <c r="K36" s="7">
        <v>61.084333351063947</v>
      </c>
    </row>
    <row r="37" spans="1:11" x14ac:dyDescent="0.3">
      <c r="A37" s="1">
        <v>16681</v>
      </c>
      <c r="B37" s="1"/>
      <c r="C37" s="1">
        <v>35551</v>
      </c>
      <c r="D37" s="7">
        <v>60.744219329561176</v>
      </c>
      <c r="E37" s="7">
        <f>+'USD PP 1994'!C1024</f>
        <v>92.455621301775153</v>
      </c>
      <c r="F37" s="7">
        <f t="shared" si="0"/>
        <v>1.5220480618932182</v>
      </c>
      <c r="G37" s="7">
        <v>1.2385390242543461</v>
      </c>
      <c r="H37" s="7"/>
      <c r="I37" s="7">
        <v>0.27939500507442244</v>
      </c>
      <c r="J37" s="7"/>
      <c r="K37" s="7">
        <v>60.750207211401239</v>
      </c>
    </row>
    <row r="38" spans="1:11" x14ac:dyDescent="0.3">
      <c r="A38" s="1">
        <v>16711</v>
      </c>
      <c r="B38" s="1"/>
      <c r="C38" s="1">
        <v>35582</v>
      </c>
      <c r="D38" s="7">
        <v>60.417962332963171</v>
      </c>
      <c r="E38" s="7">
        <f>+'USD PP 1994'!C1025</f>
        <v>92.307692307692307</v>
      </c>
      <c r="F38" s="7">
        <f t="shared" si="0"/>
        <v>1.5278186940331577</v>
      </c>
      <c r="G38" s="7"/>
      <c r="H38" s="7"/>
      <c r="I38" s="7">
        <v>0.22323026931481496</v>
      </c>
      <c r="J38" s="7"/>
      <c r="K38" s="7">
        <v>59.899632430882704</v>
      </c>
    </row>
    <row r="39" spans="1:11" x14ac:dyDescent="0.3">
      <c r="A39" s="1">
        <v>16742</v>
      </c>
      <c r="B39" s="1"/>
      <c r="C39" s="1">
        <v>35612</v>
      </c>
      <c r="D39" s="7">
        <v>60.285334596850099</v>
      </c>
      <c r="E39" s="7">
        <f>+'USD PP 1994'!C1026</f>
        <v>92.15976331360946</v>
      </c>
      <c r="F39" s="7">
        <f t="shared" si="0"/>
        <v>1.5287260812254793</v>
      </c>
      <c r="G39" s="7"/>
      <c r="H39" s="7"/>
      <c r="I39" s="7">
        <v>0.17339620111450596</v>
      </c>
      <c r="J39" s="7"/>
      <c r="K39" s="7">
        <v>59.833815234125161</v>
      </c>
    </row>
    <row r="40" spans="1:11" x14ac:dyDescent="0.3">
      <c r="A40" s="1">
        <v>16772</v>
      </c>
      <c r="B40" s="1"/>
      <c r="C40" s="1">
        <v>35643</v>
      </c>
      <c r="D40" s="7">
        <v>60.297394075665224</v>
      </c>
      <c r="E40" s="7">
        <f>+'USD PP 1994'!C1027</f>
        <v>92.011834319526642</v>
      </c>
      <c r="F40" s="7">
        <f t="shared" si="0"/>
        <v>1.5259670128374703</v>
      </c>
      <c r="G40" s="7"/>
      <c r="H40" s="7"/>
      <c r="I40" s="7">
        <v>0.13426994046345514</v>
      </c>
      <c r="J40" s="7"/>
      <c r="K40" s="7">
        <v>60.292034697828662</v>
      </c>
    </row>
    <row r="41" spans="1:11" x14ac:dyDescent="0.3">
      <c r="A41" s="1">
        <v>16803</v>
      </c>
      <c r="B41" s="1"/>
      <c r="C41" s="1">
        <v>35674</v>
      </c>
      <c r="D41" s="7">
        <v>60.261237333265271</v>
      </c>
      <c r="E41" s="7">
        <f>+'USD PP 1994'!C1028</f>
        <v>91.715976331360963</v>
      </c>
      <c r="F41" s="7">
        <f t="shared" si="0"/>
        <v>1.5219730027138376</v>
      </c>
      <c r="G41" s="7"/>
      <c r="H41" s="7"/>
      <c r="I41" s="7">
        <v>0.10286519609549924</v>
      </c>
      <c r="J41" s="7"/>
      <c r="K41" s="7">
        <v>60.286006097218937</v>
      </c>
    </row>
    <row r="42" spans="1:11" x14ac:dyDescent="0.3">
      <c r="A42" s="1">
        <v>16834</v>
      </c>
      <c r="B42" s="1"/>
      <c r="C42" s="1">
        <v>35704</v>
      </c>
      <c r="D42" s="7">
        <v>60.122954537828264</v>
      </c>
      <c r="E42" s="7">
        <f>+'USD PP 1994'!C1029</f>
        <v>91.568047337278117</v>
      </c>
      <c r="F42" s="7">
        <f t="shared" si="0"/>
        <v>1.5230130994255311</v>
      </c>
      <c r="G42" s="7"/>
      <c r="H42" s="7"/>
      <c r="I42" s="7">
        <v>7.8589041252577929E-2</v>
      </c>
      <c r="J42" s="7"/>
      <c r="K42" s="7">
        <v>60.153668027558311</v>
      </c>
    </row>
    <row r="43" spans="1:11" x14ac:dyDescent="0.3">
      <c r="A43" s="1">
        <v>16862</v>
      </c>
      <c r="B43" s="1"/>
      <c r="C43" s="1">
        <v>35735</v>
      </c>
      <c r="D43" s="7">
        <v>60.020918975569792</v>
      </c>
      <c r="E43" s="7">
        <f>+'USD PP 1994'!C1030</f>
        <v>91.568047337278117</v>
      </c>
      <c r="F43" s="7">
        <f t="shared" si="0"/>
        <v>1.5256022216945544</v>
      </c>
      <c r="G43" s="7"/>
      <c r="H43" s="7"/>
      <c r="I43" s="7">
        <v>5.8661671458220432E-2</v>
      </c>
      <c r="J43" s="7"/>
      <c r="K43" s="7">
        <v>59.836534395263413</v>
      </c>
    </row>
    <row r="44" spans="1:11" x14ac:dyDescent="0.3">
      <c r="A44" s="1">
        <v>16893</v>
      </c>
      <c r="B44" s="1"/>
      <c r="C44" s="1">
        <v>35765</v>
      </c>
      <c r="D44" s="7">
        <v>59.763934059115599</v>
      </c>
      <c r="E44" s="7">
        <f>+'USD PP 1994'!C1031</f>
        <v>91.715976331360963</v>
      </c>
      <c r="F44" s="7">
        <f t="shared" si="0"/>
        <v>1.5346375330753821</v>
      </c>
      <c r="G44" s="7"/>
      <c r="H44" s="7"/>
      <c r="I44" s="7"/>
      <c r="J44" s="7"/>
      <c r="K44" s="7">
        <v>59.497399219711063</v>
      </c>
    </row>
    <row r="45" spans="1:11" x14ac:dyDescent="0.3">
      <c r="A45" s="1">
        <v>16923</v>
      </c>
      <c r="B45" s="1"/>
      <c r="C45" s="1">
        <v>35796</v>
      </c>
      <c r="D45" s="7">
        <v>59.342601587841912</v>
      </c>
      <c r="E45" s="7">
        <f>+'USD PP 1994'!C1032</f>
        <v>91.568047337278117</v>
      </c>
      <c r="F45" s="7">
        <f t="shared" si="0"/>
        <v>1.5430406636577008</v>
      </c>
      <c r="G45" s="7"/>
      <c r="H45" s="7"/>
      <c r="I45" s="7"/>
      <c r="J45" s="7"/>
      <c r="K45" s="7">
        <v>59.354947346080472</v>
      </c>
    </row>
    <row r="46" spans="1:11" x14ac:dyDescent="0.3">
      <c r="A46" s="1">
        <v>16954</v>
      </c>
      <c r="B46" s="1"/>
      <c r="C46" s="1">
        <v>35827</v>
      </c>
      <c r="D46" s="7">
        <v>59.070875560264703</v>
      </c>
      <c r="E46" s="7">
        <f>+'USD PP 1994'!C1033</f>
        <v>91.42011834319527</v>
      </c>
      <c r="F46" s="7">
        <f t="shared" si="0"/>
        <v>1.5476343879468579</v>
      </c>
      <c r="G46" s="7"/>
      <c r="H46" s="7"/>
      <c r="I46" s="7"/>
      <c r="J46" s="7"/>
      <c r="K46" s="7">
        <v>59.450067454006884</v>
      </c>
    </row>
    <row r="47" spans="1:11" x14ac:dyDescent="0.3">
      <c r="A47" s="1">
        <v>16984</v>
      </c>
      <c r="B47" s="1"/>
      <c r="C47" s="1">
        <v>35855</v>
      </c>
      <c r="D47" s="7">
        <v>58.870715128826689</v>
      </c>
      <c r="E47" s="7">
        <f>+'USD PP 1994'!C1034</f>
        <v>91.272189349112438</v>
      </c>
      <c r="F47" s="7">
        <f t="shared" si="0"/>
        <v>1.5503835676088129</v>
      </c>
      <c r="G47" s="7"/>
      <c r="H47" s="7"/>
      <c r="I47" s="7"/>
      <c r="J47" s="7"/>
      <c r="K47" s="7">
        <v>59.587117825004391</v>
      </c>
    </row>
    <row r="48" spans="1:11" x14ac:dyDescent="0.3">
      <c r="A48" s="1">
        <v>17015</v>
      </c>
      <c r="B48" s="1"/>
      <c r="C48" s="1">
        <v>35886</v>
      </c>
      <c r="D48" s="7">
        <v>58.729763695956386</v>
      </c>
      <c r="E48" s="7">
        <f>+'USD PP 1994'!C1035</f>
        <v>90.976331360946745</v>
      </c>
      <c r="F48" s="7">
        <f t="shared" si="0"/>
        <v>1.5490668723261112</v>
      </c>
      <c r="G48" s="7"/>
      <c r="H48" s="7"/>
      <c r="I48" s="7"/>
      <c r="J48" s="7"/>
      <c r="K48" s="7">
        <v>59.219954109525325</v>
      </c>
    </row>
    <row r="49" spans="1:11" x14ac:dyDescent="0.3">
      <c r="A49" s="1">
        <v>17046</v>
      </c>
      <c r="B49" s="1"/>
      <c r="C49" s="1">
        <v>35916</v>
      </c>
      <c r="D49" s="7">
        <v>58.437575816872041</v>
      </c>
      <c r="E49" s="7">
        <f>+'USD PP 1994'!C1036</f>
        <v>90.828402366863912</v>
      </c>
      <c r="F49" s="7">
        <f t="shared" si="0"/>
        <v>1.5542808047256476</v>
      </c>
      <c r="G49" s="7"/>
      <c r="H49" s="7"/>
      <c r="I49" s="7"/>
      <c r="J49" s="7"/>
      <c r="K49" s="7">
        <v>58.913603371990973</v>
      </c>
    </row>
    <row r="50" spans="1:11" x14ac:dyDescent="0.3">
      <c r="A50" s="1">
        <v>17076</v>
      </c>
      <c r="B50" s="1"/>
      <c r="C50" s="1">
        <v>35947</v>
      </c>
      <c r="D50" s="7">
        <v>58.425890638744292</v>
      </c>
      <c r="E50" s="7">
        <f>+'USD PP 1994'!C1037</f>
        <v>90.828402366863912</v>
      </c>
      <c r="F50" s="7">
        <f t="shared" si="0"/>
        <v>1.5545916608865926</v>
      </c>
      <c r="G50" s="7"/>
      <c r="H50" s="7"/>
      <c r="I50" s="7"/>
      <c r="J50" s="7"/>
      <c r="K50" s="7">
        <v>58.801879800370273</v>
      </c>
    </row>
    <row r="51" spans="1:11" x14ac:dyDescent="0.3">
      <c r="A51" s="1">
        <v>17107</v>
      </c>
      <c r="B51" s="1"/>
      <c r="C51" s="1">
        <v>35977</v>
      </c>
      <c r="D51" s="7">
        <v>58.49608594187454</v>
      </c>
      <c r="E51" s="7">
        <f>+'USD PP 1994'!C1038</f>
        <v>90.680473372781066</v>
      </c>
      <c r="F51" s="7">
        <f t="shared" si="0"/>
        <v>1.5501972809409332</v>
      </c>
      <c r="G51" s="7"/>
      <c r="H51" s="7"/>
      <c r="I51" s="7"/>
      <c r="J51" s="7"/>
      <c r="K51" s="7">
        <v>59.258167691595567</v>
      </c>
    </row>
    <row r="52" spans="1:11" x14ac:dyDescent="0.3">
      <c r="A52" s="1">
        <v>17137</v>
      </c>
      <c r="B52" s="1"/>
      <c r="C52" s="1">
        <v>36008</v>
      </c>
      <c r="D52" s="7">
        <v>58.795945262714383</v>
      </c>
      <c r="E52" s="7">
        <f>+'USD PP 1994'!C1039</f>
        <v>90.532544378698233</v>
      </c>
      <c r="F52" s="7">
        <f t="shared" si="0"/>
        <v>1.5397753020922975</v>
      </c>
      <c r="G52" s="7"/>
      <c r="H52" s="7"/>
      <c r="I52" s="7"/>
      <c r="J52" s="7"/>
      <c r="K52" s="7">
        <v>59.856735042015728</v>
      </c>
    </row>
    <row r="53" spans="1:11" x14ac:dyDescent="0.3">
      <c r="A53" s="1">
        <v>17168</v>
      </c>
      <c r="B53" s="1"/>
      <c r="C53" s="1">
        <v>36039</v>
      </c>
      <c r="D53" s="7">
        <v>58.925581542107025</v>
      </c>
      <c r="E53" s="7">
        <f>+'USD PP 1994'!C1040</f>
        <v>90.384615384615401</v>
      </c>
      <c r="F53" s="7">
        <f t="shared" si="0"/>
        <v>1.5338773588518322</v>
      </c>
      <c r="G53" s="7"/>
      <c r="H53" s="7"/>
      <c r="I53" s="7"/>
      <c r="J53" s="7"/>
      <c r="K53" s="7">
        <v>60.254414175574517</v>
      </c>
    </row>
    <row r="54" spans="1:11" x14ac:dyDescent="0.3">
      <c r="A54" s="1">
        <v>17199</v>
      </c>
      <c r="B54" s="1"/>
      <c r="C54" s="1">
        <v>36069</v>
      </c>
      <c r="D54" s="7">
        <v>58.913798782350554</v>
      </c>
      <c r="E54" s="7">
        <f>+'USD PP 1994'!C1041</f>
        <v>90.236686390532554</v>
      </c>
      <c r="F54" s="7">
        <f t="shared" si="0"/>
        <v>1.5316731946602251</v>
      </c>
      <c r="G54" s="7"/>
      <c r="H54" s="7"/>
      <c r="I54" s="7"/>
      <c r="J54" s="7"/>
      <c r="K54" s="7">
        <v>60.242365702434036</v>
      </c>
    </row>
    <row r="55" spans="1:11" x14ac:dyDescent="0.3">
      <c r="A55" s="1">
        <v>17227</v>
      </c>
      <c r="B55" s="1"/>
      <c r="C55" s="1">
        <v>36100</v>
      </c>
      <c r="D55" s="7">
        <v>58.984580278684973</v>
      </c>
      <c r="E55" s="7">
        <f>+'USD PP 1994'!C1042</f>
        <v>90.236686390532554</v>
      </c>
      <c r="F55" s="7">
        <f t="shared" si="0"/>
        <v>1.5298351868266329</v>
      </c>
      <c r="G55" s="7"/>
      <c r="H55" s="7"/>
      <c r="I55" s="7"/>
      <c r="J55" s="7"/>
      <c r="K55" s="7">
        <v>60.508603558089632</v>
      </c>
    </row>
    <row r="56" spans="1:11" x14ac:dyDescent="0.3">
      <c r="A56" s="1">
        <v>17258</v>
      </c>
      <c r="B56" s="1"/>
      <c r="C56" s="1">
        <v>36130</v>
      </c>
      <c r="D56" s="7">
        <v>58.790571393087781</v>
      </c>
      <c r="E56" s="7">
        <f>+'USD PP 1994'!C1043</f>
        <v>90.236686390532554</v>
      </c>
      <c r="F56" s="7">
        <f t="shared" si="0"/>
        <v>1.5348836429431609</v>
      </c>
      <c r="G56" s="7"/>
      <c r="H56" s="7"/>
      <c r="I56" s="7"/>
      <c r="J56" s="7"/>
      <c r="K56" s="7">
        <v>60.581301119432943</v>
      </c>
    </row>
    <row r="57" spans="1:11" x14ac:dyDescent="0.3">
      <c r="A57" s="1">
        <v>17288</v>
      </c>
      <c r="B57" s="1"/>
      <c r="C57" s="1">
        <v>36161</v>
      </c>
      <c r="D57" s="7">
        <v>58.381898106343392</v>
      </c>
      <c r="E57" s="7">
        <f>+'USD PP 1994'!C1044</f>
        <v>89.940828402366861</v>
      </c>
      <c r="F57" s="7">
        <f t="shared" si="0"/>
        <v>1.5405601962193567</v>
      </c>
      <c r="G57" s="7"/>
      <c r="H57" s="7"/>
      <c r="I57" s="7"/>
      <c r="J57" s="7"/>
      <c r="K57" s="7">
        <v>60.279901611376062</v>
      </c>
    </row>
    <row r="58" spans="1:11" x14ac:dyDescent="0.3">
      <c r="A58" s="1">
        <v>17319</v>
      </c>
      <c r="B58" s="1"/>
      <c r="C58" s="1">
        <v>36192</v>
      </c>
      <c r="D58" s="7">
        <v>57.775257898410082</v>
      </c>
      <c r="E58" s="7">
        <f>+'USD PP 1994'!C1045</f>
        <v>89.940828402366861</v>
      </c>
      <c r="F58" s="7">
        <f t="shared" si="0"/>
        <v>1.55673607827966</v>
      </c>
      <c r="G58" s="7"/>
      <c r="H58" s="7"/>
      <c r="I58" s="7"/>
      <c r="J58" s="7"/>
      <c r="K58" s="7">
        <v>59.441772617469738</v>
      </c>
    </row>
    <row r="59" spans="1:11" x14ac:dyDescent="0.3">
      <c r="A59" s="1">
        <v>17349</v>
      </c>
      <c r="B59" s="1"/>
      <c r="C59" s="1">
        <v>36220</v>
      </c>
      <c r="D59" s="7">
        <v>57.146644805549045</v>
      </c>
      <c r="E59" s="7">
        <f>+'USD PP 1994'!C1046</f>
        <v>89.644970414201197</v>
      </c>
      <c r="F59" s="7">
        <f t="shared" si="0"/>
        <v>1.5686830035119841</v>
      </c>
      <c r="G59" s="7"/>
      <c r="H59" s="7"/>
      <c r="I59" s="7"/>
      <c r="J59" s="7"/>
      <c r="K59" s="7">
        <v>59.1107524040073</v>
      </c>
    </row>
    <row r="60" spans="1:11" x14ac:dyDescent="0.3">
      <c r="A60" s="1">
        <v>17380</v>
      </c>
      <c r="B60" s="1"/>
      <c r="C60" s="1">
        <v>36251</v>
      </c>
      <c r="D60" s="7">
        <v>56.828405733441762</v>
      </c>
      <c r="E60" s="7">
        <f>+'USD PP 1994'!C1047</f>
        <v>89.053254437869839</v>
      </c>
      <c r="F60" s="7">
        <f t="shared" si="0"/>
        <v>1.5670553007519046</v>
      </c>
      <c r="G60" s="7"/>
      <c r="H60" s="7"/>
      <c r="I60" s="7"/>
      <c r="J60" s="7"/>
      <c r="K60" s="7">
        <v>58.834231515882664</v>
      </c>
    </row>
    <row r="61" spans="1:11" x14ac:dyDescent="0.3">
      <c r="A61" s="1">
        <v>17411</v>
      </c>
      <c r="B61" s="1"/>
      <c r="C61" s="1">
        <v>36281</v>
      </c>
      <c r="D61" s="7">
        <v>56.658430442115424</v>
      </c>
      <c r="E61" s="7">
        <f>+'USD PP 1994'!C1048</f>
        <v>89.053254437869839</v>
      </c>
      <c r="F61" s="7">
        <f t="shared" si="0"/>
        <v>1.5717564666541601</v>
      </c>
      <c r="G61" s="7"/>
      <c r="H61" s="7"/>
      <c r="I61" s="7"/>
      <c r="J61" s="7"/>
      <c r="K61" s="7">
        <v>59.052726604318636</v>
      </c>
    </row>
    <row r="62" spans="1:11" x14ac:dyDescent="0.3">
      <c r="A62" s="1">
        <v>17441</v>
      </c>
      <c r="B62" s="1"/>
      <c r="C62" s="1">
        <v>36312</v>
      </c>
      <c r="D62" s="7">
        <v>56.550983573326107</v>
      </c>
      <c r="E62" s="7">
        <f>+'USD PP 1994'!C1049</f>
        <v>89.053254437869839</v>
      </c>
      <c r="F62" s="7">
        <f t="shared" si="0"/>
        <v>1.5747428039408029</v>
      </c>
      <c r="G62" s="7"/>
      <c r="H62" s="7"/>
      <c r="I62" s="7"/>
      <c r="J62" s="7"/>
      <c r="K62" s="7">
        <v>59.100006609606325</v>
      </c>
    </row>
    <row r="63" spans="1:11" x14ac:dyDescent="0.3">
      <c r="A63" s="1">
        <v>17472</v>
      </c>
      <c r="B63" s="1"/>
      <c r="C63" s="1">
        <v>36342</v>
      </c>
      <c r="D63" s="7">
        <v>55.941224229227529</v>
      </c>
      <c r="E63" s="7">
        <f>+'USD PP 1994'!C1050</f>
        <v>88.757396449704146</v>
      </c>
      <c r="F63" s="7">
        <f t="shared" si="0"/>
        <v>1.5866187712662034</v>
      </c>
      <c r="G63" s="7"/>
      <c r="H63" s="7"/>
      <c r="I63" s="7"/>
      <c r="J63" s="7"/>
      <c r="K63" s="7">
        <v>58.462762498374047</v>
      </c>
    </row>
    <row r="64" spans="1:11" x14ac:dyDescent="0.3">
      <c r="A64" s="1">
        <v>17502</v>
      </c>
      <c r="B64" s="1"/>
      <c r="C64" s="1">
        <v>36373</v>
      </c>
      <c r="D64" s="7">
        <v>55.629697920870647</v>
      </c>
      <c r="E64" s="7">
        <f>+'USD PP 1994'!C1051</f>
        <v>88.461538461538467</v>
      </c>
      <c r="F64" s="7">
        <f t="shared" si="0"/>
        <v>1.59018549026401</v>
      </c>
      <c r="G64" s="7"/>
      <c r="H64" s="7"/>
      <c r="I64" s="7"/>
      <c r="J64" s="7"/>
      <c r="K64" s="7">
        <v>58.033315960268069</v>
      </c>
    </row>
    <row r="65" spans="1:11" x14ac:dyDescent="0.3">
      <c r="A65" s="1">
        <v>17533</v>
      </c>
      <c r="B65" s="1"/>
      <c r="C65" s="1">
        <v>36404</v>
      </c>
      <c r="D65" s="7">
        <v>55.457778806570282</v>
      </c>
      <c r="E65" s="7">
        <f>+'USD PP 1994'!C1052</f>
        <v>88.165680473372788</v>
      </c>
      <c r="F65" s="7">
        <f t="shared" si="0"/>
        <v>1.589780232289568</v>
      </c>
      <c r="G65" s="7"/>
      <c r="H65" s="7"/>
      <c r="I65" s="7"/>
      <c r="J65" s="7"/>
      <c r="K65" s="7">
        <v>57.509975186074776</v>
      </c>
    </row>
    <row r="66" spans="1:11" x14ac:dyDescent="0.3">
      <c r="A66" s="1">
        <v>17564</v>
      </c>
      <c r="B66" s="1"/>
      <c r="C66" s="1">
        <v>36434</v>
      </c>
      <c r="D66" s="7">
        <v>54.805592258691846</v>
      </c>
      <c r="E66" s="7">
        <f>+'USD PP 1994'!C1053</f>
        <v>87.869822485207109</v>
      </c>
      <c r="F66" s="7">
        <f t="shared" ref="F66:F129" si="1">+E66/D66</f>
        <v>1.6033002995469221</v>
      </c>
      <c r="G66" s="7"/>
      <c r="H66" s="7"/>
      <c r="I66" s="7"/>
      <c r="J66" s="7"/>
      <c r="K66" s="7">
        <v>56.867373861440491</v>
      </c>
    </row>
    <row r="67" spans="1:11" x14ac:dyDescent="0.3">
      <c r="A67" s="1">
        <v>17593</v>
      </c>
      <c r="B67" s="1"/>
      <c r="C67" s="1">
        <v>36465</v>
      </c>
      <c r="D67" s="7">
        <v>54.28983879018508</v>
      </c>
      <c r="E67" s="7">
        <f>+'USD PP 1994'!C1054</f>
        <v>87.869822485207109</v>
      </c>
      <c r="F67" s="7">
        <f t="shared" si="1"/>
        <v>1.6185316523926181</v>
      </c>
      <c r="G67" s="7"/>
      <c r="H67" s="7"/>
      <c r="I67" s="7"/>
      <c r="J67" s="7"/>
      <c r="K67" s="7">
        <v>56.038011294285077</v>
      </c>
    </row>
    <row r="68" spans="1:11" x14ac:dyDescent="0.3">
      <c r="A68" s="1">
        <v>17624</v>
      </c>
      <c r="B68" s="1"/>
      <c r="C68" s="1">
        <v>36495</v>
      </c>
      <c r="D68" s="7">
        <v>53.96604253497523</v>
      </c>
      <c r="E68" s="7">
        <f>+'USD PP 1994'!C1055</f>
        <v>87.869822485207109</v>
      </c>
      <c r="F68" s="7">
        <f t="shared" si="1"/>
        <v>1.6282428423069737</v>
      </c>
      <c r="G68" s="7"/>
      <c r="H68" s="7"/>
      <c r="I68" s="7"/>
      <c r="J68" s="7"/>
      <c r="K68" s="7">
        <v>55.764763950925541</v>
      </c>
    </row>
    <row r="69" spans="1:11" x14ac:dyDescent="0.3">
      <c r="A69" s="1">
        <v>17654</v>
      </c>
      <c r="B69" s="1"/>
      <c r="C69" s="1">
        <v>36526</v>
      </c>
      <c r="D69" s="7">
        <v>53.633514743565129</v>
      </c>
      <c r="E69" s="7">
        <f>+'USD PP 1994'!C1056</f>
        <v>87.57396449704143</v>
      </c>
      <c r="F69" s="7">
        <f t="shared" si="1"/>
        <v>1.6328216585423097</v>
      </c>
      <c r="G69" s="7"/>
      <c r="H69" s="7"/>
      <c r="I69" s="7"/>
      <c r="J69" s="7"/>
      <c r="K69" s="7">
        <v>55.448706324873761</v>
      </c>
    </row>
    <row r="70" spans="1:11" x14ac:dyDescent="0.3">
      <c r="A70" s="1">
        <v>17685</v>
      </c>
      <c r="B70" s="1"/>
      <c r="C70" s="1">
        <v>36557</v>
      </c>
      <c r="D70" s="7">
        <v>53.563881697358561</v>
      </c>
      <c r="E70" s="7">
        <f>+'USD PP 1994'!C1057</f>
        <v>87.130177514792905</v>
      </c>
      <c r="F70" s="7">
        <f t="shared" si="1"/>
        <v>1.6266591358536591</v>
      </c>
      <c r="G70" s="7"/>
      <c r="H70" s="7"/>
      <c r="I70" s="7"/>
      <c r="J70" s="7"/>
      <c r="K70" s="7">
        <v>55.576532349277095</v>
      </c>
    </row>
    <row r="71" spans="1:11" x14ac:dyDescent="0.3">
      <c r="A71" s="1">
        <v>17715</v>
      </c>
      <c r="B71" s="1"/>
      <c r="C71" s="1">
        <v>36586</v>
      </c>
      <c r="D71" s="7">
        <v>53.446299837715593</v>
      </c>
      <c r="E71" s="7">
        <f>+'USD PP 1994'!C1058</f>
        <v>86.390532544378701</v>
      </c>
      <c r="F71" s="7">
        <f t="shared" si="1"/>
        <v>1.6163987555115138</v>
      </c>
      <c r="G71" s="7"/>
      <c r="H71" s="7"/>
      <c r="I71" s="7"/>
      <c r="J71" s="7"/>
      <c r="K71" s="7">
        <v>55.448999650081916</v>
      </c>
    </row>
    <row r="72" spans="1:11" x14ac:dyDescent="0.3">
      <c r="A72" s="1">
        <v>17746</v>
      </c>
      <c r="B72" s="1"/>
      <c r="C72" s="1">
        <v>36617</v>
      </c>
      <c r="D72" s="7">
        <v>53.222764227958173</v>
      </c>
      <c r="E72" s="7">
        <f>+'USD PP 1994'!C1059</f>
        <v>86.390532544378701</v>
      </c>
      <c r="F72" s="7">
        <f t="shared" si="1"/>
        <v>1.623187630284662</v>
      </c>
      <c r="G72" s="7"/>
      <c r="H72" s="7"/>
      <c r="I72" s="7"/>
      <c r="J72" s="7"/>
      <c r="K72" s="7">
        <v>55.399140423700587</v>
      </c>
    </row>
    <row r="73" spans="1:11" x14ac:dyDescent="0.3">
      <c r="A73" s="1">
        <v>17777</v>
      </c>
      <c r="B73" s="1"/>
      <c r="C73" s="1">
        <v>36647</v>
      </c>
      <c r="D73" s="7">
        <v>53.217442483709796</v>
      </c>
      <c r="E73" s="7">
        <f>+'USD PP 1994'!C1060</f>
        <v>86.242603550295854</v>
      </c>
      <c r="F73" s="7">
        <f t="shared" si="1"/>
        <v>1.620570240230828</v>
      </c>
      <c r="G73" s="7"/>
      <c r="H73" s="7"/>
      <c r="I73" s="7"/>
      <c r="J73" s="7"/>
      <c r="K73" s="7">
        <v>55.382525666000788</v>
      </c>
    </row>
    <row r="74" spans="1:11" x14ac:dyDescent="0.3">
      <c r="A74" s="1">
        <v>17807</v>
      </c>
      <c r="B74" s="1"/>
      <c r="C74" s="1">
        <v>36678</v>
      </c>
      <c r="D74" s="7">
        <v>53.095323240257208</v>
      </c>
      <c r="E74" s="7">
        <f>+'USD PP 1994'!C1061</f>
        <v>85.798816568047343</v>
      </c>
      <c r="F74" s="7">
        <f t="shared" si="1"/>
        <v>1.6159392453419352</v>
      </c>
      <c r="G74" s="7"/>
      <c r="H74" s="7"/>
      <c r="I74" s="7"/>
      <c r="J74" s="7"/>
      <c r="K74" s="7">
        <v>55.283016236774593</v>
      </c>
    </row>
    <row r="75" spans="1:11" x14ac:dyDescent="0.3">
      <c r="A75" s="1">
        <v>17838</v>
      </c>
      <c r="B75" s="1"/>
      <c r="C75" s="1">
        <v>36708</v>
      </c>
      <c r="D75" s="7">
        <v>52.254033304061814</v>
      </c>
      <c r="E75" s="7">
        <f>+'USD PP 1994'!C1062</f>
        <v>85.650887573964511</v>
      </c>
      <c r="F75" s="7">
        <f t="shared" si="1"/>
        <v>1.6391249088002302</v>
      </c>
      <c r="G75" s="7"/>
      <c r="H75" s="7"/>
      <c r="I75" s="7"/>
      <c r="J75" s="7"/>
      <c r="K75" s="7">
        <v>54.519739878475924</v>
      </c>
    </row>
    <row r="76" spans="1:11" x14ac:dyDescent="0.3">
      <c r="A76" s="1">
        <v>17868</v>
      </c>
      <c r="B76" s="1"/>
      <c r="C76" s="1">
        <v>36739</v>
      </c>
      <c r="D76" s="7">
        <v>51.578356829594128</v>
      </c>
      <c r="E76" s="7">
        <f>+'USD PP 1994'!C1063</f>
        <v>85.650887573964511</v>
      </c>
      <c r="F76" s="7">
        <f t="shared" si="1"/>
        <v>1.6605974451055132</v>
      </c>
      <c r="G76" s="7"/>
      <c r="H76" s="7"/>
      <c r="I76" s="7"/>
      <c r="J76" s="7"/>
      <c r="K76" s="7">
        <v>53.687582352019625</v>
      </c>
    </row>
    <row r="77" spans="1:11" x14ac:dyDescent="0.3">
      <c r="A77" s="1">
        <v>17899</v>
      </c>
      <c r="B77" s="1"/>
      <c r="C77" s="1">
        <v>36770</v>
      </c>
      <c r="D77" s="7">
        <v>51.459998832279886</v>
      </c>
      <c r="E77" s="7">
        <f>+'USD PP 1994'!C1064</f>
        <v>85.207100591715985</v>
      </c>
      <c r="F77" s="7">
        <f t="shared" si="1"/>
        <v>1.655792897886099</v>
      </c>
      <c r="G77" s="7"/>
      <c r="H77" s="7"/>
      <c r="I77" s="7"/>
      <c r="J77" s="7"/>
      <c r="K77" s="7">
        <v>53.543016208257328</v>
      </c>
    </row>
    <row r="78" spans="1:11" x14ac:dyDescent="0.3">
      <c r="A78" s="1">
        <v>17930</v>
      </c>
      <c r="B78" s="1"/>
      <c r="C78" s="1">
        <v>36800</v>
      </c>
      <c r="D78" s="7">
        <v>51.388055554503573</v>
      </c>
      <c r="E78" s="7">
        <f>+'USD PP 1994'!C1065</f>
        <v>85.059171597633139</v>
      </c>
      <c r="F78" s="7">
        <f t="shared" si="1"/>
        <v>1.6552323429987941</v>
      </c>
      <c r="G78" s="7"/>
      <c r="H78" s="7"/>
      <c r="I78" s="7"/>
      <c r="J78" s="7"/>
      <c r="K78" s="7">
        <v>53.537662442013136</v>
      </c>
    </row>
    <row r="79" spans="1:11" x14ac:dyDescent="0.3">
      <c r="A79" s="1">
        <v>17958</v>
      </c>
      <c r="B79" s="1"/>
      <c r="C79" s="1">
        <v>36831</v>
      </c>
      <c r="D79" s="7">
        <v>51.22413831190547</v>
      </c>
      <c r="E79" s="7">
        <f>+'USD PP 1994'!C1066</f>
        <v>84.911242603550292</v>
      </c>
      <c r="F79" s="7">
        <f t="shared" si="1"/>
        <v>1.6576412098242226</v>
      </c>
      <c r="G79" s="7"/>
      <c r="H79" s="7"/>
      <c r="I79" s="7"/>
      <c r="J79" s="7"/>
      <c r="K79" s="7">
        <v>53.564444664345302</v>
      </c>
    </row>
    <row r="80" spans="1:11" x14ac:dyDescent="0.3">
      <c r="A80" s="1">
        <v>17989</v>
      </c>
      <c r="B80" s="1"/>
      <c r="C80" s="1">
        <v>36861</v>
      </c>
      <c r="D80" s="7">
        <v>50.923688549463634</v>
      </c>
      <c r="E80" s="7">
        <f>+'USD PP 1994'!C1067</f>
        <v>85.059171597633139</v>
      </c>
      <c r="F80" s="7">
        <f t="shared" si="1"/>
        <v>1.6703262081067189</v>
      </c>
      <c r="G80" s="7"/>
      <c r="H80" s="7"/>
      <c r="I80" s="7"/>
      <c r="J80" s="7"/>
      <c r="K80" s="7">
        <v>53.425538264856677</v>
      </c>
    </row>
    <row r="81" spans="1:11" x14ac:dyDescent="0.3">
      <c r="A81" s="1">
        <v>18019</v>
      </c>
      <c r="B81" s="1"/>
      <c r="C81" s="1">
        <v>36892</v>
      </c>
      <c r="D81" s="7">
        <v>50.635068658112388</v>
      </c>
      <c r="E81" s="7">
        <f>+'USD PP 1994'!C1068</f>
        <v>84.467455621301781</v>
      </c>
      <c r="F81" s="7">
        <f t="shared" si="1"/>
        <v>1.6681611748494984</v>
      </c>
      <c r="G81" s="7"/>
      <c r="H81" s="7"/>
      <c r="I81" s="7"/>
      <c r="J81" s="7"/>
      <c r="K81" s="7">
        <v>53.223289763754408</v>
      </c>
    </row>
    <row r="82" spans="1:11" x14ac:dyDescent="0.3">
      <c r="A82" s="1">
        <v>18050</v>
      </c>
      <c r="B82" s="1"/>
      <c r="C82" s="1">
        <v>36923</v>
      </c>
      <c r="D82" s="7">
        <v>50.403213874290657</v>
      </c>
      <c r="E82" s="7">
        <f>+'USD PP 1994'!C1069</f>
        <v>84.171597633136102</v>
      </c>
      <c r="F82" s="7">
        <f t="shared" si="1"/>
        <v>1.6699648923790116</v>
      </c>
      <c r="G82" s="7"/>
      <c r="H82" s="7"/>
      <c r="I82" s="7"/>
      <c r="J82" s="7"/>
      <c r="K82" s="7">
        <v>53.164808474432533</v>
      </c>
    </row>
    <row r="83" spans="1:11" x14ac:dyDescent="0.3">
      <c r="A83" s="1">
        <v>18080</v>
      </c>
      <c r="B83" s="1"/>
      <c r="C83" s="1">
        <v>36951</v>
      </c>
      <c r="D83" s="7">
        <v>50.212406728721511</v>
      </c>
      <c r="E83" s="7">
        <f>+'USD PP 1994'!C1070</f>
        <v>83.875739644970423</v>
      </c>
      <c r="F83" s="7">
        <f t="shared" si="1"/>
        <v>1.6704186297645334</v>
      </c>
      <c r="G83" s="7"/>
      <c r="H83" s="7"/>
      <c r="I83" s="7"/>
      <c r="J83" s="7"/>
      <c r="K83" s="7">
        <v>52.895043751300889</v>
      </c>
    </row>
    <row r="84" spans="1:11" x14ac:dyDescent="0.3">
      <c r="A84" s="1">
        <v>18111</v>
      </c>
      <c r="B84" s="1"/>
      <c r="C84" s="1">
        <v>36982</v>
      </c>
      <c r="D84" s="7">
        <v>49.922854174509361</v>
      </c>
      <c r="E84" s="7">
        <f>+'USD PP 1994'!C1071</f>
        <v>83.579881656804744</v>
      </c>
      <c r="F84" s="7">
        <f t="shared" si="1"/>
        <v>1.6741807542622569</v>
      </c>
      <c r="G84" s="7"/>
      <c r="H84" s="7"/>
      <c r="I84" s="7"/>
      <c r="J84" s="7"/>
      <c r="K84" s="7">
        <v>52.574340275619605</v>
      </c>
    </row>
    <row r="85" spans="1:11" x14ac:dyDescent="0.3">
      <c r="A85" s="1">
        <v>18142</v>
      </c>
      <c r="B85" s="1"/>
      <c r="C85" s="1">
        <v>37012</v>
      </c>
      <c r="D85" s="7">
        <v>49.719006248888917</v>
      </c>
      <c r="E85" s="7">
        <f>+'USD PP 1994'!C1072</f>
        <v>83.284023668639051</v>
      </c>
      <c r="F85" s="7">
        <f t="shared" si="1"/>
        <v>1.6750942939552462</v>
      </c>
      <c r="G85" s="7"/>
      <c r="H85" s="7"/>
      <c r="I85" s="7"/>
      <c r="J85" s="7"/>
      <c r="K85" s="7">
        <v>52.485115579135069</v>
      </c>
    </row>
    <row r="86" spans="1:11" x14ac:dyDescent="0.3">
      <c r="A86" s="1">
        <v>18172</v>
      </c>
      <c r="B86" s="1"/>
      <c r="C86" s="1">
        <v>37043</v>
      </c>
      <c r="D86" s="7">
        <v>49.461804863598203</v>
      </c>
      <c r="E86" s="7">
        <f>+'USD PP 1994'!C1073</f>
        <v>83.136094674556233</v>
      </c>
      <c r="F86" s="7">
        <f t="shared" si="1"/>
        <v>1.6808140120204325</v>
      </c>
      <c r="G86" s="7"/>
      <c r="H86" s="7"/>
      <c r="I86" s="7"/>
      <c r="J86" s="7"/>
      <c r="K86" s="7">
        <v>52.042752185557838</v>
      </c>
    </row>
    <row r="87" spans="1:11" x14ac:dyDescent="0.3">
      <c r="A87" s="1">
        <v>18203</v>
      </c>
      <c r="B87" s="1"/>
      <c r="C87" s="1">
        <v>37073</v>
      </c>
      <c r="D87" s="7">
        <v>48.812597319252149</v>
      </c>
      <c r="E87" s="7">
        <f>+'USD PP 1994'!C1074</f>
        <v>83.284023668639051</v>
      </c>
      <c r="F87" s="7">
        <f t="shared" si="1"/>
        <v>1.7061993879147883</v>
      </c>
      <c r="G87" s="7"/>
      <c r="H87" s="7"/>
      <c r="I87" s="7"/>
      <c r="J87" s="7"/>
      <c r="K87" s="7">
        <v>51.42056336879542</v>
      </c>
    </row>
    <row r="88" spans="1:11" x14ac:dyDescent="0.3">
      <c r="A88" s="1">
        <v>18233</v>
      </c>
      <c r="B88" s="1"/>
      <c r="C88" s="1">
        <v>37104</v>
      </c>
      <c r="D88" s="7">
        <v>48.473284328949497</v>
      </c>
      <c r="E88" s="7">
        <f>+'USD PP 1994'!C1075</f>
        <v>83.284023668639051</v>
      </c>
      <c r="F88" s="7">
        <f t="shared" si="1"/>
        <v>1.7181427836301919</v>
      </c>
      <c r="G88" s="7"/>
      <c r="H88" s="7"/>
      <c r="I88" s="7"/>
      <c r="J88" s="7"/>
      <c r="K88" s="7">
        <v>50.835949944434425</v>
      </c>
    </row>
    <row r="89" spans="1:11" x14ac:dyDescent="0.3">
      <c r="A89" s="1">
        <v>18264</v>
      </c>
      <c r="B89" s="1"/>
      <c r="C89" s="1">
        <v>37135</v>
      </c>
      <c r="D89" s="7">
        <v>48.337938102263173</v>
      </c>
      <c r="E89" s="7">
        <f>+'USD PP 1994'!C1076</f>
        <v>82.988165680473386</v>
      </c>
      <c r="F89" s="7">
        <f t="shared" si="1"/>
        <v>1.7168329667869697</v>
      </c>
      <c r="G89" s="7"/>
      <c r="H89" s="7"/>
      <c r="I89" s="7"/>
      <c r="J89" s="7"/>
      <c r="K89" s="7">
        <v>50.673793804260782</v>
      </c>
    </row>
    <row r="90" spans="1:11" x14ac:dyDescent="0.3">
      <c r="A90" s="1">
        <v>18295</v>
      </c>
      <c r="B90" s="1"/>
      <c r="C90" s="1">
        <v>37165</v>
      </c>
      <c r="D90" s="7">
        <v>47.940035805081003</v>
      </c>
      <c r="E90" s="7">
        <f>+'USD PP 1994'!C1077</f>
        <v>83.284023668639051</v>
      </c>
      <c r="F90" s="7">
        <f t="shared" si="1"/>
        <v>1.7372540981667781</v>
      </c>
      <c r="G90" s="7"/>
      <c r="H90" s="7"/>
      <c r="I90" s="7"/>
      <c r="J90" s="7"/>
      <c r="K90" s="7">
        <v>50.301562243657713</v>
      </c>
    </row>
    <row r="91" spans="1:11" x14ac:dyDescent="0.3">
      <c r="A91" s="1">
        <v>18323</v>
      </c>
      <c r="B91" s="1"/>
      <c r="C91" s="1">
        <v>37196</v>
      </c>
      <c r="D91" s="7">
        <v>47.602061170768536</v>
      </c>
      <c r="E91" s="7">
        <f>+'USD PP 1994'!C1078</f>
        <v>83.431952662721898</v>
      </c>
      <c r="F91" s="7">
        <f t="shared" si="1"/>
        <v>1.7526962196745333</v>
      </c>
      <c r="G91" s="7"/>
      <c r="H91" s="7"/>
      <c r="I91" s="7"/>
      <c r="J91" s="7"/>
      <c r="K91" s="7">
        <v>49.996583086828053</v>
      </c>
    </row>
    <row r="92" spans="1:11" x14ac:dyDescent="0.3">
      <c r="A92" s="1">
        <v>18354</v>
      </c>
      <c r="B92" s="1"/>
      <c r="C92" s="1">
        <v>37226</v>
      </c>
      <c r="D92" s="7">
        <v>47.29464597195085</v>
      </c>
      <c r="E92" s="7">
        <f>+'USD PP 1994'!C1079</f>
        <v>83.727810650887577</v>
      </c>
      <c r="F92" s="7">
        <f t="shared" si="1"/>
        <v>1.7703443789502988</v>
      </c>
      <c r="G92" s="7"/>
      <c r="H92" s="7"/>
      <c r="I92" s="7"/>
      <c r="J92" s="7"/>
      <c r="K92" s="7">
        <v>49.871903328506797</v>
      </c>
    </row>
    <row r="93" spans="1:11" x14ac:dyDescent="0.3">
      <c r="A93" s="1">
        <v>18384</v>
      </c>
      <c r="B93" s="1"/>
      <c r="C93" s="1">
        <v>37257</v>
      </c>
      <c r="D93" s="7">
        <v>47.049986044519358</v>
      </c>
      <c r="E93" s="7">
        <f>+'USD PP 1994'!C1080</f>
        <v>83.579881656804744</v>
      </c>
      <c r="F93" s="7">
        <f t="shared" si="1"/>
        <v>1.7764060881488952</v>
      </c>
      <c r="G93" s="7"/>
      <c r="H93" s="7"/>
      <c r="I93" s="7"/>
      <c r="J93" s="7"/>
      <c r="K93" s="7">
        <v>49.589244634092466</v>
      </c>
    </row>
    <row r="94" spans="1:11" x14ac:dyDescent="0.3">
      <c r="A94" s="1">
        <v>18415</v>
      </c>
      <c r="B94" s="1"/>
      <c r="C94" s="1">
        <v>37288</v>
      </c>
      <c r="D94" s="7">
        <v>46.881213675288315</v>
      </c>
      <c r="E94" s="7">
        <f>+'USD PP 1994'!C1081</f>
        <v>83.136094674556233</v>
      </c>
      <c r="F94" s="7">
        <f t="shared" si="1"/>
        <v>1.7733349492694197</v>
      </c>
      <c r="G94" s="7"/>
      <c r="H94" s="7"/>
      <c r="I94" s="7"/>
      <c r="J94" s="7"/>
      <c r="K94" s="7">
        <v>49.460646952017228</v>
      </c>
    </row>
    <row r="95" spans="1:11" x14ac:dyDescent="0.3">
      <c r="A95" s="1">
        <v>18445</v>
      </c>
      <c r="B95" s="1"/>
      <c r="C95" s="1">
        <v>37316</v>
      </c>
      <c r="D95" s="7">
        <v>46.601604050982417</v>
      </c>
      <c r="E95" s="7">
        <f>+'USD PP 1994'!C1082</f>
        <v>82.692307692307693</v>
      </c>
      <c r="F95" s="7">
        <f t="shared" si="1"/>
        <v>1.7744519609634433</v>
      </c>
      <c r="G95" s="7"/>
      <c r="H95" s="7"/>
      <c r="I95" s="7"/>
      <c r="J95" s="7"/>
      <c r="K95" s="7">
        <v>49.426048717914696</v>
      </c>
    </row>
    <row r="96" spans="1:11" x14ac:dyDescent="0.3">
      <c r="A96" s="1">
        <v>18476</v>
      </c>
      <c r="B96" s="1"/>
      <c r="C96" s="1">
        <v>37347</v>
      </c>
      <c r="D96" s="7">
        <v>46.231750050577794</v>
      </c>
      <c r="E96" s="7">
        <f>+'USD PP 1994'!C1083</f>
        <v>82.248520710059182</v>
      </c>
      <c r="F96" s="7">
        <f t="shared" si="1"/>
        <v>1.7790483946655455</v>
      </c>
      <c r="G96" s="7"/>
      <c r="H96" s="7"/>
      <c r="I96" s="7"/>
      <c r="J96" s="7"/>
      <c r="K96" s="7">
        <v>49.396410871391865</v>
      </c>
    </row>
    <row r="97" spans="1:11" x14ac:dyDescent="0.3">
      <c r="A97" s="1">
        <v>18507</v>
      </c>
      <c r="B97" s="1"/>
      <c r="C97" s="1">
        <v>37377</v>
      </c>
      <c r="D97" s="7">
        <v>46.134866830234301</v>
      </c>
      <c r="E97" s="7">
        <f>+'USD PP 1994'!C1084</f>
        <v>82.248520710059182</v>
      </c>
      <c r="F97" s="7">
        <f t="shared" si="1"/>
        <v>1.7827843962943433</v>
      </c>
      <c r="G97" s="7"/>
      <c r="H97" s="7"/>
      <c r="I97" s="7"/>
      <c r="J97" s="7"/>
      <c r="K97" s="7">
        <v>49.366790796913712</v>
      </c>
    </row>
    <row r="98" spans="1:11" x14ac:dyDescent="0.3">
      <c r="A98" s="1">
        <v>18537</v>
      </c>
      <c r="B98" s="1"/>
      <c r="C98" s="1">
        <v>37408</v>
      </c>
      <c r="D98" s="7">
        <v>45.941910804853919</v>
      </c>
      <c r="E98" s="7">
        <f>+'USD PP 1994'!C1085</f>
        <v>82.248520710059182</v>
      </c>
      <c r="F98" s="7">
        <f t="shared" si="1"/>
        <v>1.7902720907587795</v>
      </c>
      <c r="G98" s="7"/>
      <c r="H98" s="7"/>
      <c r="I98" s="7"/>
      <c r="J98" s="7"/>
      <c r="K98" s="7">
        <v>49.214226694161816</v>
      </c>
    </row>
    <row r="99" spans="1:11" x14ac:dyDescent="0.3">
      <c r="A99" s="1">
        <v>18568</v>
      </c>
      <c r="B99" s="1"/>
      <c r="C99" s="1">
        <v>37438</v>
      </c>
      <c r="D99" s="7">
        <v>45.401631391297478</v>
      </c>
      <c r="E99" s="7">
        <f>+'USD PP 1994'!C1086</f>
        <v>82.100591715976336</v>
      </c>
      <c r="F99" s="7">
        <f t="shared" si="1"/>
        <v>1.8083180978319044</v>
      </c>
      <c r="G99" s="7"/>
      <c r="H99" s="7"/>
      <c r="I99" s="7"/>
      <c r="J99" s="7"/>
      <c r="K99" s="7">
        <v>48.88668589864092</v>
      </c>
    </row>
    <row r="100" spans="1:11" x14ac:dyDescent="0.3">
      <c r="A100" s="1">
        <v>18598</v>
      </c>
      <c r="B100" s="1"/>
      <c r="C100" s="1">
        <v>37469</v>
      </c>
      <c r="D100" s="7">
        <v>45.108426618278671</v>
      </c>
      <c r="E100" s="7">
        <f>+'USD PP 1994'!C1087</f>
        <v>81.952662721893503</v>
      </c>
      <c r="F100" s="7">
        <f t="shared" si="1"/>
        <v>1.8167927561606627</v>
      </c>
      <c r="G100" s="7"/>
      <c r="H100" s="7"/>
      <c r="I100" s="7"/>
      <c r="J100" s="7"/>
      <c r="K100" s="7">
        <v>48.397867437521953</v>
      </c>
    </row>
    <row r="101" spans="1:11" x14ac:dyDescent="0.3">
      <c r="A101" s="1">
        <v>18629</v>
      </c>
      <c r="B101" s="1"/>
      <c r="C101" s="1">
        <v>37500</v>
      </c>
      <c r="D101" s="7">
        <v>44.785967651190106</v>
      </c>
      <c r="E101" s="7">
        <f>+'USD PP 1994'!C1088</f>
        <v>81.804733727810657</v>
      </c>
      <c r="F101" s="7">
        <f t="shared" si="1"/>
        <v>1.8265706429508584</v>
      </c>
      <c r="G101" s="7"/>
      <c r="H101" s="7"/>
      <c r="I101" s="7"/>
      <c r="J101" s="7"/>
      <c r="K101" s="7">
        <v>48.032818020565642</v>
      </c>
    </row>
    <row r="102" spans="1:11" x14ac:dyDescent="0.3">
      <c r="A102" s="1">
        <v>18660</v>
      </c>
      <c r="B102" s="1"/>
      <c r="C102" s="1">
        <v>37530</v>
      </c>
      <c r="D102" s="7">
        <v>44.20685781382894</v>
      </c>
      <c r="E102" s="7">
        <f>+'USD PP 1994'!C1089</f>
        <v>81.65680473372781</v>
      </c>
      <c r="F102" s="7">
        <f t="shared" si="1"/>
        <v>1.8471524277435445</v>
      </c>
      <c r="G102" s="7"/>
      <c r="H102" s="7"/>
      <c r="I102" s="7"/>
      <c r="J102" s="7"/>
      <c r="K102" s="7">
        <v>47.425768187762294</v>
      </c>
    </row>
    <row r="103" spans="1:11" x14ac:dyDescent="0.3">
      <c r="A103" s="1">
        <v>18688</v>
      </c>
      <c r="B103" s="1"/>
      <c r="C103" s="1">
        <v>37561</v>
      </c>
      <c r="D103" s="7">
        <v>42.910947208143028</v>
      </c>
      <c r="E103" s="7">
        <f>+'USD PP 1994'!C1090</f>
        <v>81.65680473372781</v>
      </c>
      <c r="F103" s="7">
        <f t="shared" si="1"/>
        <v>1.9029364310613992</v>
      </c>
      <c r="G103" s="7"/>
      <c r="H103" s="7"/>
      <c r="I103" s="7"/>
      <c r="J103" s="7"/>
      <c r="K103" s="7">
        <v>46.201430285204381</v>
      </c>
    </row>
    <row r="104" spans="1:11" x14ac:dyDescent="0.3">
      <c r="A104" s="1">
        <v>18719</v>
      </c>
      <c r="B104" s="1"/>
      <c r="C104" s="1">
        <v>37591</v>
      </c>
      <c r="D104" s="7">
        <v>42.028351819924616</v>
      </c>
      <c r="E104" s="7">
        <f>+'USD PP 1994'!C1091</f>
        <v>81.804733727810657</v>
      </c>
      <c r="F104" s="7">
        <f t="shared" si="1"/>
        <v>1.9464178390414308</v>
      </c>
      <c r="G104" s="7"/>
      <c r="H104" s="7"/>
      <c r="I104" s="7"/>
      <c r="J104" s="7"/>
      <c r="K104" s="7">
        <v>45.371138451541178</v>
      </c>
    </row>
    <row r="105" spans="1:11" x14ac:dyDescent="0.3">
      <c r="A105" s="1">
        <v>18749</v>
      </c>
      <c r="B105" s="1"/>
      <c r="C105" s="1">
        <v>37622</v>
      </c>
      <c r="D105" s="7">
        <v>41.103522562273461</v>
      </c>
      <c r="E105" s="7">
        <f>+'USD PP 1994'!C1092</f>
        <v>81.360946745562131</v>
      </c>
      <c r="F105" s="7">
        <f t="shared" si="1"/>
        <v>1.9794154289890138</v>
      </c>
      <c r="G105" s="7"/>
      <c r="H105" s="7"/>
      <c r="I105" s="7"/>
      <c r="J105" s="7"/>
      <c r="K105" s="7">
        <v>44.398804630141086</v>
      </c>
    </row>
    <row r="106" spans="1:11" x14ac:dyDescent="0.3">
      <c r="A106" s="1">
        <v>18780</v>
      </c>
      <c r="B106" s="1"/>
      <c r="C106" s="1">
        <v>37653</v>
      </c>
      <c r="D106" s="7">
        <v>40.4681722578256</v>
      </c>
      <c r="E106" s="7">
        <f>+'USD PP 1994'!C1093</f>
        <v>80.769230769230788</v>
      </c>
      <c r="F106" s="7">
        <f t="shared" si="1"/>
        <v>1.9958704893970571</v>
      </c>
      <c r="G106" s="7"/>
      <c r="H106" s="7"/>
      <c r="I106" s="7"/>
      <c r="J106" s="7"/>
      <c r="K106" s="7">
        <v>43.695310136936406</v>
      </c>
    </row>
    <row r="107" spans="1:11" x14ac:dyDescent="0.3">
      <c r="A107" s="1">
        <v>18810</v>
      </c>
      <c r="B107" s="1"/>
      <c r="C107" s="1">
        <v>37681</v>
      </c>
      <c r="D107" s="7">
        <v>39.976461777956736</v>
      </c>
      <c r="E107" s="7">
        <f>+'USD PP 1994'!C1094</f>
        <v>80.325443786982248</v>
      </c>
      <c r="F107" s="7">
        <f t="shared" si="1"/>
        <v>2.0093184892934719</v>
      </c>
      <c r="G107" s="7"/>
      <c r="H107" s="7"/>
      <c r="I107" s="7"/>
      <c r="J107" s="7"/>
      <c r="K107" s="7">
        <v>43.404499987023357</v>
      </c>
    </row>
    <row r="108" spans="1:11" x14ac:dyDescent="0.3">
      <c r="A108" s="1">
        <v>18841</v>
      </c>
      <c r="B108" s="1"/>
      <c r="C108" s="1">
        <v>37712</v>
      </c>
      <c r="D108" s="7">
        <v>39.592415349070741</v>
      </c>
      <c r="E108" s="7">
        <f>+'USD PP 1994'!C1095</f>
        <v>80.473372781065095</v>
      </c>
      <c r="F108" s="7">
        <f t="shared" si="1"/>
        <v>2.0325451749170402</v>
      </c>
      <c r="G108" s="7"/>
      <c r="H108" s="7"/>
      <c r="I108" s="7"/>
      <c r="J108" s="7"/>
      <c r="K108" s="7">
        <v>43.158496556650448</v>
      </c>
    </row>
    <row r="109" spans="1:11" x14ac:dyDescent="0.3">
      <c r="A109" s="1">
        <v>18872</v>
      </c>
      <c r="B109" s="1"/>
      <c r="C109" s="1">
        <v>37742</v>
      </c>
      <c r="D109" s="7">
        <v>39.352365916977178</v>
      </c>
      <c r="E109" s="7">
        <f>+'USD PP 1994'!C1096</f>
        <v>80.621301775147941</v>
      </c>
      <c r="F109" s="7">
        <f t="shared" si="1"/>
        <v>2.0487027881687476</v>
      </c>
      <c r="G109" s="7"/>
      <c r="H109" s="7"/>
      <c r="I109" s="7"/>
      <c r="J109" s="7"/>
      <c r="K109" s="7">
        <v>43.025118688715423</v>
      </c>
    </row>
    <row r="110" spans="1:11" x14ac:dyDescent="0.3">
      <c r="A110" s="1">
        <v>18902</v>
      </c>
      <c r="B110" s="1"/>
      <c r="C110" s="1">
        <v>37773</v>
      </c>
      <c r="D110" s="7">
        <v>39.411483141689715</v>
      </c>
      <c r="E110" s="7">
        <f>+'USD PP 1994'!C1097</f>
        <v>80.473372781065095</v>
      </c>
      <c r="F110" s="7">
        <f t="shared" si="1"/>
        <v>2.0418762849333079</v>
      </c>
      <c r="G110" s="7"/>
      <c r="H110" s="7"/>
      <c r="I110" s="7"/>
      <c r="J110" s="7"/>
      <c r="K110" s="7">
        <v>43.094069199434514</v>
      </c>
    </row>
    <row r="111" spans="1:11" x14ac:dyDescent="0.3">
      <c r="A111" s="1">
        <v>18933</v>
      </c>
      <c r="B111" s="1"/>
      <c r="C111" s="1">
        <v>37803</v>
      </c>
      <c r="D111" s="7">
        <v>39.332817506676363</v>
      </c>
      <c r="E111" s="7">
        <f>+'USD PP 1994'!C1098</f>
        <v>80.473372781065095</v>
      </c>
      <c r="F111" s="7">
        <f t="shared" si="1"/>
        <v>2.0459600375031748</v>
      </c>
      <c r="G111" s="7"/>
      <c r="H111" s="7"/>
      <c r="I111" s="7"/>
      <c r="J111" s="7"/>
      <c r="K111" s="7">
        <v>43.128572057080177</v>
      </c>
    </row>
    <row r="112" spans="1:11" x14ac:dyDescent="0.3">
      <c r="A112" s="1">
        <v>18963</v>
      </c>
      <c r="B112" s="1"/>
      <c r="C112" s="1">
        <v>37834</v>
      </c>
      <c r="D112" s="7">
        <v>39.199539073825349</v>
      </c>
      <c r="E112" s="7">
        <f>+'USD PP 1994'!C1099</f>
        <v>80.177514792899416</v>
      </c>
      <c r="F112" s="7">
        <f t="shared" si="1"/>
        <v>2.0453688152276319</v>
      </c>
      <c r="G112" s="7"/>
      <c r="H112" s="7"/>
      <c r="I112" s="7"/>
      <c r="J112" s="7"/>
      <c r="K112" s="7">
        <v>42.85856310949039</v>
      </c>
    </row>
    <row r="113" spans="1:11" x14ac:dyDescent="0.3">
      <c r="A113" s="1">
        <v>18994</v>
      </c>
      <c r="B113" s="1"/>
      <c r="C113" s="1">
        <v>37865</v>
      </c>
      <c r="D113" s="7">
        <v>38.896149110761414</v>
      </c>
      <c r="E113" s="7">
        <f>+'USD PP 1994'!C1100</f>
        <v>79.881656804733737</v>
      </c>
      <c r="F113" s="7">
        <f t="shared" si="1"/>
        <v>2.0537163351894092</v>
      </c>
      <c r="G113" s="7"/>
      <c r="H113" s="7"/>
      <c r="I113" s="7"/>
      <c r="J113" s="7"/>
      <c r="K113" s="7">
        <v>42.501550088744935</v>
      </c>
    </row>
    <row r="114" spans="1:11" x14ac:dyDescent="0.3">
      <c r="A114" s="1">
        <v>19025</v>
      </c>
      <c r="B114" s="1"/>
      <c r="C114" s="1">
        <v>37895</v>
      </c>
      <c r="D114" s="7">
        <v>38.783676449059143</v>
      </c>
      <c r="E114" s="7">
        <f>+'USD PP 1994'!C1101</f>
        <v>79.881656804733737</v>
      </c>
      <c r="F114" s="7">
        <f t="shared" si="1"/>
        <v>2.0596721125614588</v>
      </c>
      <c r="G114" s="7"/>
      <c r="H114" s="7"/>
      <c r="I114" s="7"/>
      <c r="J114" s="7"/>
      <c r="K114" s="7">
        <v>42.235466648857134</v>
      </c>
    </row>
    <row r="115" spans="1:11" x14ac:dyDescent="0.3">
      <c r="A115" s="1">
        <v>19054</v>
      </c>
      <c r="B115" s="1"/>
      <c r="C115" s="1">
        <v>37926</v>
      </c>
      <c r="D115" s="7">
        <v>38.652258769243716</v>
      </c>
      <c r="E115" s="7">
        <f>+'USD PP 1994'!C1102</f>
        <v>80.177514792899416</v>
      </c>
      <c r="F115" s="7">
        <f t="shared" si="1"/>
        <v>2.0743293495876642</v>
      </c>
      <c r="G115" s="7"/>
      <c r="H115" s="7"/>
      <c r="I115" s="7"/>
      <c r="J115" s="7"/>
      <c r="K115" s="7">
        <v>42.121737956374929</v>
      </c>
    </row>
    <row r="116" spans="1:11" x14ac:dyDescent="0.3">
      <c r="A116" s="1">
        <v>19085</v>
      </c>
      <c r="B116" s="1"/>
      <c r="C116" s="1">
        <v>37956</v>
      </c>
      <c r="D116" s="7">
        <v>38.452306774018815</v>
      </c>
      <c r="E116" s="7">
        <f>+'USD PP 1994'!C1103</f>
        <v>80.325443786982248</v>
      </c>
      <c r="F116" s="7">
        <f t="shared" si="1"/>
        <v>2.0889629394420619</v>
      </c>
      <c r="G116" s="7"/>
      <c r="H116" s="7"/>
      <c r="I116" s="7"/>
      <c r="J116" s="7"/>
      <c r="K116" s="7">
        <v>41.945566576752576</v>
      </c>
    </row>
    <row r="117" spans="1:11" x14ac:dyDescent="0.3">
      <c r="A117" s="1">
        <v>19115</v>
      </c>
      <c r="B117" s="1"/>
      <c r="C117" s="1">
        <v>37987</v>
      </c>
      <c r="D117" s="7">
        <v>38.16227349545337</v>
      </c>
      <c r="E117" s="7">
        <f>+'USD PP 1994'!C1104</f>
        <v>79.881656804733737</v>
      </c>
      <c r="F117" s="7">
        <f t="shared" si="1"/>
        <v>2.0932101127112039</v>
      </c>
      <c r="G117" s="7"/>
      <c r="H117" s="7"/>
      <c r="I117" s="7"/>
      <c r="J117" s="7"/>
      <c r="K117" s="7">
        <v>41.674681149282236</v>
      </c>
    </row>
    <row r="118" spans="1:11" x14ac:dyDescent="0.3">
      <c r="A118" s="1">
        <v>19146</v>
      </c>
      <c r="B118" s="1"/>
      <c r="C118" s="1">
        <v>38018</v>
      </c>
      <c r="D118" s="7">
        <v>37.930895035735382</v>
      </c>
      <c r="E118" s="7">
        <f>+'USD PP 1994'!C1105</f>
        <v>79.437869822485226</v>
      </c>
      <c r="F118" s="7">
        <f t="shared" si="1"/>
        <v>2.0942788127631942</v>
      </c>
      <c r="G118" s="7"/>
      <c r="H118" s="7"/>
      <c r="I118" s="7"/>
      <c r="J118" s="7"/>
      <c r="K118" s="7">
        <v>41.595649415392991</v>
      </c>
    </row>
    <row r="119" spans="1:11" x14ac:dyDescent="0.3">
      <c r="A119" s="1">
        <v>19176</v>
      </c>
      <c r="B119" s="1"/>
      <c r="C119" s="1">
        <v>38047</v>
      </c>
      <c r="D119" s="7">
        <v>37.753453802861934</v>
      </c>
      <c r="E119" s="7">
        <f>+'USD PP 1994'!C1106</f>
        <v>78.994082840236686</v>
      </c>
      <c r="F119" s="7">
        <f t="shared" si="1"/>
        <v>2.0923670521039446</v>
      </c>
      <c r="G119" s="7"/>
      <c r="H119" s="7"/>
      <c r="I119" s="7"/>
      <c r="J119" s="7"/>
      <c r="K119" s="7">
        <v>41.545794462038543</v>
      </c>
    </row>
    <row r="120" spans="1:11" x14ac:dyDescent="0.3">
      <c r="A120" s="1">
        <v>19207</v>
      </c>
      <c r="B120" s="1"/>
      <c r="C120" s="1">
        <v>38078</v>
      </c>
      <c r="D120" s="7">
        <v>37.61428096329773</v>
      </c>
      <c r="E120" s="7">
        <f>+'USD PP 1994'!C1107</f>
        <v>78.698224852071021</v>
      </c>
      <c r="F120" s="7">
        <f t="shared" si="1"/>
        <v>2.0922432341285773</v>
      </c>
      <c r="G120" s="7"/>
      <c r="H120" s="7"/>
      <c r="I120" s="7"/>
      <c r="J120" s="7"/>
      <c r="K120" s="7">
        <v>41.42566004789964</v>
      </c>
    </row>
    <row r="121" spans="1:11" x14ac:dyDescent="0.3">
      <c r="A121" s="1">
        <v>19238</v>
      </c>
      <c r="B121" s="1"/>
      <c r="C121" s="1">
        <v>38108</v>
      </c>
      <c r="D121" s="7">
        <v>37.423421513578482</v>
      </c>
      <c r="E121" s="7">
        <f>+'USD PP 1994'!C1108</f>
        <v>78.254437869822496</v>
      </c>
      <c r="F121" s="7">
        <f t="shared" si="1"/>
        <v>2.0910551388634828</v>
      </c>
      <c r="G121" s="7"/>
      <c r="H121" s="7"/>
      <c r="I121" s="7"/>
      <c r="J121" s="7"/>
      <c r="K121" s="7">
        <v>41.190872077060391</v>
      </c>
    </row>
    <row r="122" spans="1:11" x14ac:dyDescent="0.3">
      <c r="A122" s="1">
        <v>19268</v>
      </c>
      <c r="B122" s="1"/>
      <c r="C122" s="1">
        <v>38139</v>
      </c>
      <c r="D122" s="7">
        <v>37.159588435685123</v>
      </c>
      <c r="E122" s="7">
        <f>+'USD PP 1994'!C1109</f>
        <v>77.958579881656817</v>
      </c>
      <c r="F122" s="7">
        <f t="shared" si="1"/>
        <v>2.0979398094407196</v>
      </c>
      <c r="G122" s="7"/>
      <c r="H122" s="7"/>
      <c r="I122" s="7"/>
      <c r="J122" s="7"/>
      <c r="K122" s="7">
        <v>40.815370666924672</v>
      </c>
    </row>
    <row r="123" spans="1:11" x14ac:dyDescent="0.3">
      <c r="A123" s="1">
        <v>19299</v>
      </c>
      <c r="B123" s="1"/>
      <c r="C123" s="1">
        <v>38169</v>
      </c>
      <c r="D123" s="7">
        <v>36.824485616574286</v>
      </c>
      <c r="E123" s="7">
        <f>+'USD PP 1994'!C1110</f>
        <v>78.10650887573965</v>
      </c>
      <c r="F123" s="7">
        <f t="shared" si="1"/>
        <v>2.121048198446112</v>
      </c>
      <c r="G123" s="7"/>
      <c r="H123" s="7"/>
      <c r="I123" s="7"/>
      <c r="J123" s="7"/>
      <c r="K123" s="7">
        <v>40.575972429590088</v>
      </c>
    </row>
    <row r="124" spans="1:11" x14ac:dyDescent="0.3">
      <c r="A124" s="1">
        <v>19329</v>
      </c>
      <c r="B124" s="1"/>
      <c r="C124" s="1">
        <v>38200</v>
      </c>
      <c r="D124" s="7">
        <v>36.572137865303695</v>
      </c>
      <c r="E124" s="7">
        <f>+'USD PP 1994'!C1111</f>
        <v>78.10650887573965</v>
      </c>
      <c r="F124" s="7">
        <f t="shared" si="1"/>
        <v>2.1356834310153898</v>
      </c>
      <c r="G124" s="7"/>
      <c r="H124" s="7"/>
      <c r="I124" s="7"/>
      <c r="J124" s="7"/>
      <c r="K124" s="7">
        <v>40.178208168719756</v>
      </c>
    </row>
    <row r="125" spans="1:11" x14ac:dyDescent="0.3">
      <c r="A125" s="1">
        <v>19360</v>
      </c>
      <c r="B125" s="1"/>
      <c r="C125" s="1">
        <v>38231</v>
      </c>
      <c r="D125" s="7">
        <v>36.451846770959527</v>
      </c>
      <c r="E125" s="7">
        <f>+'USD PP 1994'!C1112</f>
        <v>77.958579881656817</v>
      </c>
      <c r="F125" s="7">
        <f t="shared" si="1"/>
        <v>2.1386729833333136</v>
      </c>
      <c r="G125" s="7"/>
      <c r="H125" s="7"/>
      <c r="I125" s="7"/>
      <c r="J125" s="7"/>
      <c r="K125" s="7">
        <v>40.094010746152847</v>
      </c>
    </row>
    <row r="126" spans="1:11" x14ac:dyDescent="0.3">
      <c r="A126" s="1">
        <v>19391</v>
      </c>
      <c r="B126" s="1"/>
      <c r="C126" s="1">
        <v>38261</v>
      </c>
      <c r="D126" s="7">
        <v>36.292161261409326</v>
      </c>
      <c r="E126" s="7">
        <f>+'USD PP 1994'!C1113</f>
        <v>77.514792899408292</v>
      </c>
      <c r="F126" s="7">
        <f t="shared" si="1"/>
        <v>2.1358549671670386</v>
      </c>
      <c r="G126" s="7"/>
      <c r="H126" s="7"/>
      <c r="I126" s="7"/>
      <c r="J126" s="7"/>
      <c r="K126" s="7">
        <v>39.846959596653591</v>
      </c>
    </row>
    <row r="127" spans="1:11" x14ac:dyDescent="0.3">
      <c r="A127" s="1">
        <v>19419</v>
      </c>
      <c r="B127" s="1"/>
      <c r="C127" s="1">
        <v>38292</v>
      </c>
      <c r="D127" s="7">
        <v>36.043461377901806</v>
      </c>
      <c r="E127" s="7">
        <f>+'USD PP 1994'!C1114</f>
        <v>77.514792899408292</v>
      </c>
      <c r="F127" s="7">
        <f t="shared" si="1"/>
        <v>2.1505923664404913</v>
      </c>
      <c r="G127" s="7"/>
      <c r="H127" s="7"/>
      <c r="I127" s="7"/>
      <c r="J127" s="7"/>
      <c r="K127" s="7">
        <v>39.625059264770869</v>
      </c>
    </row>
    <row r="128" spans="1:11" x14ac:dyDescent="0.3">
      <c r="A128" s="1">
        <v>19450</v>
      </c>
      <c r="B128" s="1"/>
      <c r="C128" s="1">
        <v>38322</v>
      </c>
      <c r="D128" s="7">
        <v>35.736130654275044</v>
      </c>
      <c r="E128" s="7">
        <f>+'USD PP 1994'!C1115</f>
        <v>77.662721893491124</v>
      </c>
      <c r="F128" s="7">
        <f t="shared" si="1"/>
        <v>2.1732269406788864</v>
      </c>
      <c r="G128" s="7"/>
      <c r="H128" s="7"/>
      <c r="I128" s="7"/>
      <c r="J128" s="7"/>
      <c r="K128" s="7">
        <v>39.361338298173116</v>
      </c>
    </row>
    <row r="129" spans="1:11" x14ac:dyDescent="0.3">
      <c r="A129" s="1">
        <v>19480</v>
      </c>
      <c r="B129" s="1"/>
      <c r="C129" s="1">
        <v>38353</v>
      </c>
      <c r="D129" s="7">
        <v>35.53005632757511</v>
      </c>
      <c r="E129" s="7">
        <f>+'USD PP 1994'!C1116</f>
        <v>77.514792899408292</v>
      </c>
      <c r="F129" s="7">
        <f t="shared" si="1"/>
        <v>2.1816681680644718</v>
      </c>
      <c r="G129" s="7"/>
      <c r="H129" s="7"/>
      <c r="I129" s="7"/>
      <c r="J129" s="7"/>
      <c r="K129" s="7">
        <v>39.142142301285915</v>
      </c>
    </row>
    <row r="130" spans="1:11" x14ac:dyDescent="0.3">
      <c r="A130" s="1">
        <v>19511</v>
      </c>
      <c r="B130" s="1"/>
      <c r="C130" s="1">
        <v>38384</v>
      </c>
      <c r="D130" s="7">
        <v>35.321658542176266</v>
      </c>
      <c r="E130" s="7">
        <f>+'USD PP 1994'!C1117</f>
        <v>77.071005917159781</v>
      </c>
      <c r="F130" s="7">
        <f t="shared" ref="F130:F193" si="2">+E130/D130</f>
        <v>2.1819758498919914</v>
      </c>
      <c r="G130" s="7"/>
      <c r="H130" s="7"/>
      <c r="I130" s="7"/>
      <c r="J130" s="7"/>
      <c r="K130" s="7">
        <v>39.001736051500508</v>
      </c>
    </row>
    <row r="131" spans="1:11" x14ac:dyDescent="0.3">
      <c r="A131" s="1">
        <v>19541</v>
      </c>
      <c r="B131" s="1"/>
      <c r="C131" s="1">
        <v>38412</v>
      </c>
      <c r="D131" s="7">
        <v>35.107502775247255</v>
      </c>
      <c r="E131" s="7">
        <f>+'USD PP 1994'!C1118</f>
        <v>76.479289940828409</v>
      </c>
      <c r="F131" s="7">
        <f t="shared" si="2"/>
        <v>2.1784315002532897</v>
      </c>
      <c r="G131" s="7"/>
      <c r="H131" s="7"/>
      <c r="I131" s="7"/>
      <c r="J131" s="7"/>
      <c r="K131" s="7">
        <v>38.696037356385062</v>
      </c>
    </row>
    <row r="132" spans="1:11" x14ac:dyDescent="0.3">
      <c r="A132" s="1">
        <v>19572</v>
      </c>
      <c r="B132" s="1"/>
      <c r="C132" s="1">
        <v>38443</v>
      </c>
      <c r="D132" s="7">
        <v>34.804701868987074</v>
      </c>
      <c r="E132" s="7">
        <f>+'USD PP 1994'!C1119</f>
        <v>76.035502958579883</v>
      </c>
      <c r="F132" s="7">
        <f t="shared" si="2"/>
        <v>2.1846330775880527</v>
      </c>
      <c r="G132" s="7"/>
      <c r="H132" s="7"/>
      <c r="I132" s="7"/>
      <c r="J132" s="7"/>
      <c r="K132" s="7">
        <v>38.377504072582632</v>
      </c>
    </row>
    <row r="133" spans="1:11" x14ac:dyDescent="0.3">
      <c r="A133" s="1">
        <v>19603</v>
      </c>
      <c r="B133" s="1"/>
      <c r="C133" s="1">
        <v>38473</v>
      </c>
      <c r="D133" s="7">
        <v>34.634990415948927</v>
      </c>
      <c r="E133" s="7">
        <f>+'USD PP 1994'!C1120</f>
        <v>76.035502958579883</v>
      </c>
      <c r="F133" s="7">
        <f t="shared" si="2"/>
        <v>2.1953377796682338</v>
      </c>
      <c r="G133" s="7"/>
      <c r="H133" s="7"/>
      <c r="I133" s="7"/>
      <c r="J133" s="7"/>
      <c r="K133" s="7">
        <v>38.243651293056921</v>
      </c>
    </row>
    <row r="134" spans="1:11" x14ac:dyDescent="0.3">
      <c r="A134" s="1">
        <v>19633</v>
      </c>
      <c r="B134" s="1"/>
      <c r="C134" s="1">
        <v>38504</v>
      </c>
      <c r="D134" s="7">
        <v>34.641918799708868</v>
      </c>
      <c r="E134" s="7">
        <f>+'USD PP 1994'!C1121</f>
        <v>76.035502958579883</v>
      </c>
      <c r="F134" s="7">
        <f t="shared" si="2"/>
        <v>2.1948987121123005</v>
      </c>
      <c r="G134" s="7"/>
      <c r="H134" s="7"/>
      <c r="I134" s="7"/>
      <c r="J134" s="7"/>
      <c r="K134" s="7">
        <v>38.32029187681055</v>
      </c>
    </row>
    <row r="135" spans="1:11" x14ac:dyDescent="0.3">
      <c r="A135" s="1">
        <v>19664</v>
      </c>
      <c r="B135" s="1"/>
      <c r="C135" s="1">
        <v>38534</v>
      </c>
      <c r="D135" s="7">
        <v>34.555529974771936</v>
      </c>
      <c r="E135" s="7">
        <f>+'USD PP 1994'!C1122</f>
        <v>75.739644970414204</v>
      </c>
      <c r="F135" s="7">
        <f t="shared" si="2"/>
        <v>2.1918241458229604</v>
      </c>
      <c r="G135" s="7"/>
      <c r="H135" s="7"/>
      <c r="I135" s="7"/>
      <c r="J135" s="7"/>
      <c r="K135" s="7">
        <v>38.205674852253793</v>
      </c>
    </row>
    <row r="136" spans="1:11" x14ac:dyDescent="0.3">
      <c r="A136" s="1">
        <v>19694</v>
      </c>
      <c r="B136" s="1"/>
      <c r="C136" s="1">
        <v>38565</v>
      </c>
      <c r="D136" s="7">
        <v>34.496885269813248</v>
      </c>
      <c r="E136" s="7">
        <f>+'USD PP 1994'!C1123</f>
        <v>75.295857988165679</v>
      </c>
      <c r="F136" s="7">
        <f t="shared" si="2"/>
        <v>2.1826856946431006</v>
      </c>
      <c r="G136" s="7"/>
      <c r="H136" s="7"/>
      <c r="I136" s="7"/>
      <c r="J136" s="7"/>
      <c r="K136" s="7">
        <v>38.28223933091563</v>
      </c>
    </row>
    <row r="137" spans="1:11" x14ac:dyDescent="0.3">
      <c r="A137" s="1">
        <v>19725</v>
      </c>
      <c r="B137" s="1"/>
      <c r="C137" s="1">
        <v>38596</v>
      </c>
      <c r="D137" s="7">
        <v>34.376567284318135</v>
      </c>
      <c r="E137" s="7">
        <f>+'USD PP 1994'!C1124</f>
        <v>74.408284023668642</v>
      </c>
      <c r="F137" s="7">
        <f t="shared" si="2"/>
        <v>2.1645059382532397</v>
      </c>
      <c r="G137" s="7"/>
      <c r="H137" s="7"/>
      <c r="I137" s="7"/>
      <c r="J137" s="7"/>
      <c r="K137" s="7">
        <v>38.11453537526446</v>
      </c>
    </row>
    <row r="138" spans="1:11" x14ac:dyDescent="0.3">
      <c r="A138" s="1">
        <v>19756</v>
      </c>
      <c r="B138" s="1"/>
      <c r="C138" s="1">
        <v>38626</v>
      </c>
      <c r="D138" s="7">
        <v>34.120662316941079</v>
      </c>
      <c r="E138" s="7">
        <f>+'USD PP 1994'!C1125</f>
        <v>74.26035502958581</v>
      </c>
      <c r="F138" s="7">
        <f t="shared" si="2"/>
        <v>2.176404266124552</v>
      </c>
      <c r="G138" s="7"/>
      <c r="H138" s="7"/>
      <c r="I138" s="7"/>
      <c r="J138" s="7"/>
      <c r="K138" s="7">
        <v>37.875917097549902</v>
      </c>
    </row>
    <row r="139" spans="1:11" x14ac:dyDescent="0.3">
      <c r="A139" s="1">
        <v>19784</v>
      </c>
      <c r="B139" s="1"/>
      <c r="C139" s="1">
        <v>38657</v>
      </c>
      <c r="D139" s="7">
        <v>33.934025178459557</v>
      </c>
      <c r="E139" s="7">
        <f>+'USD PP 1994'!C1126</f>
        <v>74.852071005917168</v>
      </c>
      <c r="F139" s="7">
        <f t="shared" si="2"/>
        <v>2.2058117365172265</v>
      </c>
      <c r="G139" s="7"/>
      <c r="H139" s="7"/>
      <c r="I139" s="7"/>
      <c r="J139" s="7"/>
      <c r="K139" s="7">
        <v>37.766394553345201</v>
      </c>
    </row>
    <row r="140" spans="1:11" x14ac:dyDescent="0.3">
      <c r="A140" s="1">
        <v>19815</v>
      </c>
      <c r="B140" s="1"/>
      <c r="C140" s="1">
        <v>38687</v>
      </c>
      <c r="D140" s="7">
        <v>33.812300895236696</v>
      </c>
      <c r="E140" s="7">
        <f>+'USD PP 1994'!C1127</f>
        <v>75.147928994082847</v>
      </c>
      <c r="F140" s="7">
        <f t="shared" si="2"/>
        <v>2.2225026692776564</v>
      </c>
      <c r="G140" s="7"/>
      <c r="H140" s="7"/>
      <c r="I140" s="7"/>
      <c r="J140" s="7"/>
      <c r="K140" s="7">
        <v>37.657188706097529</v>
      </c>
    </row>
    <row r="141" spans="1:11" x14ac:dyDescent="0.3">
      <c r="A141" s="1">
        <v>19845</v>
      </c>
      <c r="B141" s="1"/>
      <c r="C141" s="1">
        <v>38718</v>
      </c>
      <c r="D141" s="7">
        <v>33.613978422543688</v>
      </c>
      <c r="E141" s="7">
        <f>+'USD PP 1994'!C1128</f>
        <v>74.556213017751489</v>
      </c>
      <c r="F141" s="7">
        <f t="shared" si="2"/>
        <v>2.2180121638844543</v>
      </c>
      <c r="G141" s="7"/>
      <c r="H141" s="7"/>
      <c r="I141" s="7"/>
      <c r="J141" s="7"/>
      <c r="K141" s="7">
        <v>37.469839508554756</v>
      </c>
    </row>
    <row r="142" spans="1:11" x14ac:dyDescent="0.3">
      <c r="A142" s="1">
        <v>19876</v>
      </c>
      <c r="B142" s="1"/>
      <c r="C142" s="1">
        <v>38749</v>
      </c>
      <c r="D142" s="7">
        <v>33.476723854739255</v>
      </c>
      <c r="E142" s="7">
        <f>+'USD PP 1994'!C1129</f>
        <v>74.408284023668642</v>
      </c>
      <c r="F142" s="7">
        <f t="shared" si="2"/>
        <v>2.2226871526179752</v>
      </c>
      <c r="G142" s="7"/>
      <c r="H142" s="7"/>
      <c r="I142" s="7"/>
      <c r="J142" s="7"/>
      <c r="K142" s="7">
        <v>37.481083833704865</v>
      </c>
    </row>
    <row r="143" spans="1:11" x14ac:dyDescent="0.3">
      <c r="A143" s="1">
        <v>19906</v>
      </c>
      <c r="B143" s="1"/>
      <c r="C143" s="1">
        <v>38777</v>
      </c>
      <c r="D143" s="7">
        <v>33.333390276550091</v>
      </c>
      <c r="E143" s="7">
        <f>+'USD PP 1994'!C1130</f>
        <v>73.964497041420131</v>
      </c>
      <c r="F143" s="7">
        <f t="shared" si="2"/>
        <v>2.2189311206503306</v>
      </c>
      <c r="G143" s="7"/>
      <c r="H143" s="7"/>
      <c r="I143" s="7"/>
      <c r="J143" s="7"/>
      <c r="K143" s="7">
        <v>37.428683676557689</v>
      </c>
    </row>
    <row r="144" spans="1:11" x14ac:dyDescent="0.3">
      <c r="A144" s="1">
        <v>19937</v>
      </c>
      <c r="B144" s="1"/>
      <c r="C144" s="1">
        <v>38808</v>
      </c>
      <c r="D144" s="7">
        <v>33.263536849166847</v>
      </c>
      <c r="E144" s="7">
        <f>+'USD PP 1994'!C1131</f>
        <v>73.372781065088759</v>
      </c>
      <c r="F144" s="7">
        <f t="shared" si="2"/>
        <v>2.2058021489956663</v>
      </c>
      <c r="G144" s="7"/>
      <c r="H144" s="7"/>
      <c r="I144" s="7"/>
      <c r="J144" s="7"/>
      <c r="K144" s="7">
        <v>37.42494118243944</v>
      </c>
    </row>
    <row r="145" spans="1:11" x14ac:dyDescent="0.3">
      <c r="A145" s="1">
        <v>19968</v>
      </c>
      <c r="B145" s="1"/>
      <c r="C145" s="1">
        <v>38838</v>
      </c>
      <c r="D145" s="7">
        <v>33.230306542624227</v>
      </c>
      <c r="E145" s="7">
        <f>+'USD PP 1994'!C1132</f>
        <v>73.07692307692308</v>
      </c>
      <c r="F145" s="7">
        <f t="shared" si="2"/>
        <v>2.1991046932771425</v>
      </c>
      <c r="G145" s="7"/>
      <c r="H145" s="7"/>
      <c r="I145" s="7"/>
      <c r="J145" s="7"/>
      <c r="K145" s="7">
        <v>37.507457589135548</v>
      </c>
    </row>
    <row r="146" spans="1:11" x14ac:dyDescent="0.3">
      <c r="A146" s="1">
        <v>19998</v>
      </c>
      <c r="B146" s="1"/>
      <c r="C146" s="1">
        <v>38869</v>
      </c>
      <c r="D146" s="7">
        <v>33.300237040409087</v>
      </c>
      <c r="E146" s="7">
        <f>+'USD PP 1994'!C1133</f>
        <v>72.928994082840234</v>
      </c>
      <c r="F146" s="7">
        <f t="shared" si="2"/>
        <v>2.190044292908262</v>
      </c>
      <c r="G146" s="7"/>
      <c r="H146" s="7"/>
      <c r="I146" s="7"/>
      <c r="J146" s="7"/>
      <c r="K146" s="7">
        <v>37.62409227518863</v>
      </c>
    </row>
    <row r="147" spans="1:11" x14ac:dyDescent="0.3">
      <c r="A147" s="1">
        <v>20029</v>
      </c>
      <c r="B147" s="1"/>
      <c r="C147" s="1">
        <v>38899</v>
      </c>
      <c r="D147" s="7">
        <v>33.237086575914851</v>
      </c>
      <c r="E147" s="7">
        <f>+'USD PP 1994'!C1134</f>
        <v>72.633136094674569</v>
      </c>
      <c r="F147" s="7">
        <f t="shared" si="2"/>
        <v>2.1853039353728416</v>
      </c>
      <c r="G147" s="7"/>
      <c r="H147" s="7"/>
      <c r="I147" s="7"/>
      <c r="J147" s="7"/>
      <c r="K147" s="7">
        <v>37.545247255951132</v>
      </c>
    </row>
    <row r="148" spans="1:11" x14ac:dyDescent="0.3">
      <c r="A148" s="1">
        <v>20059</v>
      </c>
      <c r="B148" s="1"/>
      <c r="C148" s="1">
        <v>38930</v>
      </c>
      <c r="D148" s="7">
        <v>33.220476337745978</v>
      </c>
      <c r="E148" s="7">
        <f>+'USD PP 1994'!C1135</f>
        <v>72.485207100591722</v>
      </c>
      <c r="F148" s="7">
        <f t="shared" si="2"/>
        <v>2.1819436411341315</v>
      </c>
      <c r="G148" s="7"/>
      <c r="H148" s="7"/>
      <c r="I148" s="7"/>
      <c r="J148" s="7"/>
      <c r="K148" s="7">
        <v>37.500246959599622</v>
      </c>
    </row>
    <row r="149" spans="1:11" x14ac:dyDescent="0.3">
      <c r="A149" s="1">
        <v>20090</v>
      </c>
      <c r="B149" s="1"/>
      <c r="C149" s="1">
        <v>38961</v>
      </c>
      <c r="D149" s="7">
        <v>33.150859532727246</v>
      </c>
      <c r="E149" s="7">
        <f>+'USD PP 1994'!C1136</f>
        <v>72.928994082840234</v>
      </c>
      <c r="F149" s="7">
        <f t="shared" si="2"/>
        <v>2.1999126149608021</v>
      </c>
      <c r="G149" s="7"/>
      <c r="H149" s="7"/>
      <c r="I149" s="7"/>
      <c r="J149" s="7"/>
      <c r="K149" s="7">
        <v>37.40673013426396</v>
      </c>
    </row>
    <row r="150" spans="1:11" x14ac:dyDescent="0.3">
      <c r="A150" s="1">
        <v>20121</v>
      </c>
      <c r="B150" s="1"/>
      <c r="C150" s="1">
        <v>38991</v>
      </c>
      <c r="D150" s="7">
        <v>33.041821521705614</v>
      </c>
      <c r="E150" s="7">
        <f>+'USD PP 1994'!C1137</f>
        <v>73.224852071005913</v>
      </c>
      <c r="F150" s="7">
        <f t="shared" si="2"/>
        <v>2.2161263725398288</v>
      </c>
      <c r="G150" s="7"/>
      <c r="H150" s="7"/>
      <c r="I150" s="7"/>
      <c r="J150" s="7"/>
      <c r="K150" s="7">
        <v>37.261410632796043</v>
      </c>
    </row>
    <row r="151" spans="1:11" x14ac:dyDescent="0.3">
      <c r="A151" s="1">
        <v>20149</v>
      </c>
      <c r="B151" s="1"/>
      <c r="C151" s="1">
        <v>39022</v>
      </c>
      <c r="D151" s="7">
        <v>32.939708425586296</v>
      </c>
      <c r="E151" s="7">
        <f>+'USD PP 1994'!C1138</f>
        <v>73.372781065088759</v>
      </c>
      <c r="F151" s="7">
        <f t="shared" si="2"/>
        <v>2.2274872660407525</v>
      </c>
      <c r="G151" s="7"/>
      <c r="H151" s="7"/>
      <c r="I151" s="7"/>
      <c r="J151" s="7"/>
      <c r="K151" s="7">
        <v>37.105567250344599</v>
      </c>
    </row>
    <row r="152" spans="1:11" x14ac:dyDescent="0.3">
      <c r="A152" s="1">
        <v>20180</v>
      </c>
      <c r="B152" s="1"/>
      <c r="C152" s="1">
        <v>39052</v>
      </c>
      <c r="D152" s="7">
        <v>32.782353130559613</v>
      </c>
      <c r="E152" s="7">
        <f>+'USD PP 1994'!C1139</f>
        <v>73.372781065088759</v>
      </c>
      <c r="F152" s="7">
        <f t="shared" si="2"/>
        <v>2.2381792049177478</v>
      </c>
      <c r="G152" s="7"/>
      <c r="H152" s="7"/>
      <c r="I152" s="7"/>
      <c r="J152" s="7"/>
      <c r="K152" s="7">
        <v>36.723641379992678</v>
      </c>
    </row>
    <row r="153" spans="1:11" x14ac:dyDescent="0.3">
      <c r="A153" s="1">
        <v>20210</v>
      </c>
      <c r="B153" s="1"/>
      <c r="C153" s="1">
        <v>39083</v>
      </c>
      <c r="D153" s="7">
        <v>32.6387426628431</v>
      </c>
      <c r="E153" s="7">
        <f>+'USD PP 1994'!C1140</f>
        <v>73.07692307692308</v>
      </c>
      <c r="F153" s="7">
        <f t="shared" si="2"/>
        <v>2.2389625676394695</v>
      </c>
      <c r="G153" s="7"/>
      <c r="H153" s="7"/>
      <c r="I153" s="7"/>
      <c r="J153" s="7"/>
      <c r="K153" s="7">
        <v>36.482854540028491</v>
      </c>
    </row>
    <row r="154" spans="1:11" x14ac:dyDescent="0.3">
      <c r="A154" s="1">
        <v>20241</v>
      </c>
      <c r="B154" s="1"/>
      <c r="C154" s="1">
        <v>39114</v>
      </c>
      <c r="D154" s="7">
        <v>32.495761313065614</v>
      </c>
      <c r="E154" s="7">
        <f>+'USD PP 1994'!C1141</f>
        <v>72.633136094674569</v>
      </c>
      <c r="F154" s="7">
        <f t="shared" si="2"/>
        <v>2.2351572377370603</v>
      </c>
      <c r="G154" s="7"/>
      <c r="H154" s="7"/>
      <c r="I154" s="7"/>
      <c r="J154" s="7"/>
      <c r="K154" s="7">
        <v>36.362857111560338</v>
      </c>
    </row>
    <row r="155" spans="1:11" x14ac:dyDescent="0.3">
      <c r="A155" s="1">
        <v>20271</v>
      </c>
      <c r="B155" s="1"/>
      <c r="C155" s="1">
        <v>39142</v>
      </c>
      <c r="D155" s="7">
        <v>32.375970223239634</v>
      </c>
      <c r="E155" s="7">
        <f>+'USD PP 1994'!C1142</f>
        <v>72.041420118343197</v>
      </c>
      <c r="F155" s="7">
        <f t="shared" si="2"/>
        <v>2.2251509258750031</v>
      </c>
      <c r="G155" s="7"/>
      <c r="H155" s="7"/>
      <c r="I155" s="7"/>
      <c r="J155" s="7"/>
      <c r="K155" s="7">
        <v>36.322901919448945</v>
      </c>
    </row>
    <row r="156" spans="1:11" x14ac:dyDescent="0.3">
      <c r="A156" s="1">
        <v>20302</v>
      </c>
      <c r="B156" s="1"/>
      <c r="C156" s="1">
        <v>39173</v>
      </c>
      <c r="D156" s="7">
        <v>32.295232142882426</v>
      </c>
      <c r="E156" s="7">
        <f>+'USD PP 1994'!C1143</f>
        <v>71.597633136094672</v>
      </c>
      <c r="F156" s="7">
        <f t="shared" si="2"/>
        <v>2.2169722397203495</v>
      </c>
      <c r="G156" s="7"/>
      <c r="H156" s="7"/>
      <c r="I156" s="7"/>
      <c r="J156" s="7"/>
      <c r="K156" s="7">
        <v>36.203430598473972</v>
      </c>
    </row>
    <row r="157" spans="1:11" x14ac:dyDescent="0.3">
      <c r="A157" s="1">
        <v>20333</v>
      </c>
      <c r="B157" s="1"/>
      <c r="C157" s="1">
        <v>39203</v>
      </c>
      <c r="D157" s="7">
        <v>32.205057980536928</v>
      </c>
      <c r="E157" s="7">
        <f>+'USD PP 1994'!C1144</f>
        <v>71.15384615384616</v>
      </c>
      <c r="F157" s="7">
        <f t="shared" si="2"/>
        <v>2.2093997221445112</v>
      </c>
      <c r="G157" s="7"/>
      <c r="H157" s="7"/>
      <c r="I157" s="7"/>
      <c r="J157" s="7"/>
      <c r="K157" s="7">
        <v>36.073565761731743</v>
      </c>
    </row>
    <row r="158" spans="1:11" x14ac:dyDescent="0.3">
      <c r="A158" s="1">
        <v>20363</v>
      </c>
      <c r="B158" s="1"/>
      <c r="C158" s="1">
        <v>39234</v>
      </c>
      <c r="D158" s="7">
        <v>32.115135600854536</v>
      </c>
      <c r="E158" s="7">
        <f>+'USD PP 1994'!C1145</f>
        <v>71.005917159763328</v>
      </c>
      <c r="F158" s="7">
        <f t="shared" si="2"/>
        <v>2.210979833380307</v>
      </c>
      <c r="G158" s="7"/>
      <c r="H158" s="7"/>
      <c r="I158" s="7"/>
      <c r="J158" s="7"/>
      <c r="K158" s="7">
        <v>35.876246406496008</v>
      </c>
    </row>
    <row r="159" spans="1:11" x14ac:dyDescent="0.3">
      <c r="A159" s="1">
        <v>20394</v>
      </c>
      <c r="B159" s="1"/>
      <c r="C159" s="1">
        <v>39264</v>
      </c>
      <c r="D159" s="7">
        <v>32.038243815696866</v>
      </c>
      <c r="E159" s="7">
        <f>+'USD PP 1994'!C1146</f>
        <v>71.005917159763328</v>
      </c>
      <c r="F159" s="7">
        <f t="shared" si="2"/>
        <v>2.2162861849804196</v>
      </c>
      <c r="G159" s="7"/>
      <c r="H159" s="7"/>
      <c r="I159" s="7"/>
      <c r="J159" s="7"/>
      <c r="K159" s="7">
        <v>35.779641374784092</v>
      </c>
    </row>
    <row r="160" spans="1:11" x14ac:dyDescent="0.3">
      <c r="A160" s="1">
        <v>20424</v>
      </c>
      <c r="B160" s="1"/>
      <c r="C160" s="1">
        <v>39295</v>
      </c>
      <c r="D160" s="7">
        <v>31.888368483822894</v>
      </c>
      <c r="E160" s="7">
        <f>+'USD PP 1994'!C1147</f>
        <v>71.15384615384616</v>
      </c>
      <c r="F160" s="7">
        <f t="shared" si="2"/>
        <v>2.2313416940707649</v>
      </c>
      <c r="G160" s="7"/>
      <c r="H160" s="7"/>
      <c r="I160" s="7"/>
      <c r="J160" s="7"/>
      <c r="K160" s="7">
        <v>35.754613145582191</v>
      </c>
    </row>
    <row r="161" spans="1:11" x14ac:dyDescent="0.3">
      <c r="A161" s="1">
        <v>20455</v>
      </c>
      <c r="B161" s="1"/>
      <c r="C161" s="1">
        <v>39326</v>
      </c>
      <c r="D161" s="7">
        <v>31.831072553227084</v>
      </c>
      <c r="E161" s="7">
        <f>+'USD PP 1994'!C1148</f>
        <v>71.005917159763328</v>
      </c>
      <c r="F161" s="7">
        <f t="shared" si="2"/>
        <v>2.2307107949639176</v>
      </c>
      <c r="G161" s="7"/>
      <c r="H161" s="7"/>
      <c r="I161" s="7"/>
      <c r="J161" s="7"/>
      <c r="K161" s="7">
        <v>35.66900752751615</v>
      </c>
    </row>
    <row r="162" spans="1:11" x14ac:dyDescent="0.3">
      <c r="A162" s="1">
        <v>20486</v>
      </c>
      <c r="B162" s="1"/>
      <c r="C162" s="1">
        <v>39356</v>
      </c>
      <c r="D162" s="7">
        <v>31.735864958352035</v>
      </c>
      <c r="E162" s="7">
        <f>+'USD PP 1994'!C1149</f>
        <v>70.857988165680467</v>
      </c>
      <c r="F162" s="7">
        <f t="shared" si="2"/>
        <v>2.2327416712501647</v>
      </c>
      <c r="G162" s="7"/>
      <c r="H162" s="7"/>
      <c r="I162" s="7"/>
      <c r="J162" s="7"/>
      <c r="K162" s="7">
        <v>35.640495131411022</v>
      </c>
    </row>
    <row r="163" spans="1:11" x14ac:dyDescent="0.3">
      <c r="A163" s="1">
        <v>20515</v>
      </c>
      <c r="B163" s="1"/>
      <c r="C163" s="1">
        <v>39387</v>
      </c>
      <c r="D163" s="7">
        <v>31.615725202582222</v>
      </c>
      <c r="E163" s="7">
        <f>+'USD PP 1994'!C1150</f>
        <v>70.414201183431956</v>
      </c>
      <c r="F163" s="7">
        <f t="shared" si="2"/>
        <v>2.2271891829854611</v>
      </c>
      <c r="G163" s="7"/>
      <c r="H163" s="7"/>
      <c r="I163" s="7"/>
      <c r="J163" s="7"/>
      <c r="K163" s="7">
        <v>35.473768419837796</v>
      </c>
    </row>
    <row r="164" spans="1:11" x14ac:dyDescent="0.3">
      <c r="A164" s="1">
        <v>20546</v>
      </c>
      <c r="B164" s="1"/>
      <c r="C164" s="1">
        <v>39417</v>
      </c>
      <c r="D164" s="7">
        <v>31.383487395852914</v>
      </c>
      <c r="E164" s="7">
        <f>+'USD PP 1994'!C1151</f>
        <v>70.414201183431956</v>
      </c>
      <c r="F164" s="7">
        <f t="shared" si="2"/>
        <v>2.2436703829395537</v>
      </c>
      <c r="G164" s="7"/>
      <c r="H164" s="7"/>
      <c r="I164" s="7"/>
      <c r="J164" s="7"/>
      <c r="K164" s="7">
        <v>35.185249374963092</v>
      </c>
    </row>
    <row r="165" spans="1:11" x14ac:dyDescent="0.3">
      <c r="A165" s="1">
        <v>20576</v>
      </c>
      <c r="B165" s="1"/>
      <c r="C165" s="1">
        <v>39448</v>
      </c>
      <c r="D165" s="7">
        <v>31.214926791180535</v>
      </c>
      <c r="E165" s="7">
        <f>+'USD PP 1994'!C1152</f>
        <v>70.118343195266277</v>
      </c>
      <c r="F165" s="7">
        <f t="shared" si="2"/>
        <v>2.2463081097174804</v>
      </c>
      <c r="G165" s="7"/>
      <c r="H165" s="7"/>
      <c r="I165" s="7"/>
      <c r="J165" s="7"/>
      <c r="K165" s="7">
        <v>35.003232565621857</v>
      </c>
    </row>
    <row r="166" spans="1:11" x14ac:dyDescent="0.3">
      <c r="A166" s="1">
        <v>20607</v>
      </c>
      <c r="B166" s="1"/>
      <c r="C166" s="1">
        <v>39479</v>
      </c>
      <c r="D166" s="7">
        <v>31.062719465798125</v>
      </c>
      <c r="E166" s="7">
        <f>+'USD PP 1994'!C1153</f>
        <v>69.822485207100598</v>
      </c>
      <c r="F166" s="7">
        <f t="shared" si="2"/>
        <v>2.247790483508028</v>
      </c>
      <c r="G166" s="7"/>
      <c r="H166" s="7"/>
      <c r="I166" s="7"/>
      <c r="J166" s="7"/>
      <c r="K166" s="7">
        <v>34.936852545784866</v>
      </c>
    </row>
    <row r="167" spans="1:11" x14ac:dyDescent="0.3">
      <c r="A167" s="1">
        <v>20637</v>
      </c>
      <c r="B167" s="1"/>
      <c r="C167" s="1">
        <v>39508</v>
      </c>
      <c r="D167" s="7">
        <v>30.91433067854113</v>
      </c>
      <c r="E167" s="7">
        <f>+'USD PP 1994'!C1154</f>
        <v>69.230769230769226</v>
      </c>
      <c r="F167" s="7">
        <f t="shared" si="2"/>
        <v>2.239439370389638</v>
      </c>
      <c r="G167" s="7"/>
      <c r="H167" s="7"/>
      <c r="I167" s="7"/>
      <c r="J167" s="7"/>
      <c r="K167" s="7">
        <v>34.828883008458646</v>
      </c>
    </row>
    <row r="168" spans="1:11" x14ac:dyDescent="0.3">
      <c r="A168" s="1">
        <v>20668</v>
      </c>
      <c r="B168" s="1"/>
      <c r="C168" s="1">
        <v>39539</v>
      </c>
      <c r="D168" s="7">
        <v>30.74523190307422</v>
      </c>
      <c r="E168" s="7">
        <f>+'USD PP 1994'!C1155</f>
        <v>68.786982248520715</v>
      </c>
      <c r="F168" s="7">
        <f t="shared" si="2"/>
        <v>2.2373219517541743</v>
      </c>
      <c r="G168" s="7"/>
      <c r="H168" s="7"/>
      <c r="I168" s="7"/>
      <c r="J168" s="7"/>
      <c r="K168" s="7">
        <v>34.641817195602385</v>
      </c>
    </row>
    <row r="169" spans="1:11" x14ac:dyDescent="0.3">
      <c r="A169" s="1">
        <v>20699</v>
      </c>
      <c r="B169" s="1"/>
      <c r="C169" s="1">
        <v>39569</v>
      </c>
      <c r="D169" s="7">
        <v>30.504248341178904</v>
      </c>
      <c r="E169" s="7">
        <f>+'USD PP 1994'!C1156</f>
        <v>68.34319526627219</v>
      </c>
      <c r="F169" s="7">
        <f t="shared" si="2"/>
        <v>2.2404484287525608</v>
      </c>
      <c r="G169" s="7"/>
      <c r="H169" s="7"/>
      <c r="I169" s="7"/>
      <c r="J169" s="7"/>
      <c r="K169" s="7">
        <v>34.220900124076245</v>
      </c>
    </row>
    <row r="170" spans="1:11" x14ac:dyDescent="0.3">
      <c r="A170" s="1">
        <v>20729</v>
      </c>
      <c r="B170" s="1"/>
      <c r="C170" s="1">
        <v>39600</v>
      </c>
      <c r="D170" s="7">
        <v>30.280175045839687</v>
      </c>
      <c r="E170" s="7">
        <f>+'USD PP 1994'!C1157</f>
        <v>67.603550295858</v>
      </c>
      <c r="F170" s="7">
        <f t="shared" si="2"/>
        <v>2.2326010399053593</v>
      </c>
      <c r="G170" s="7"/>
      <c r="H170" s="7"/>
      <c r="I170" s="7"/>
      <c r="J170" s="7"/>
      <c r="K170" s="7">
        <v>33.895503292468547</v>
      </c>
    </row>
    <row r="171" spans="1:11" x14ac:dyDescent="0.3">
      <c r="A171" s="1">
        <v>20760</v>
      </c>
      <c r="B171" s="1"/>
      <c r="C171" s="1">
        <v>39630</v>
      </c>
      <c r="D171" s="7">
        <v>30.120536203958704</v>
      </c>
      <c r="E171" s="7">
        <f>+'USD PP 1994'!C1158</f>
        <v>67.307692307692307</v>
      </c>
      <c r="F171" s="7">
        <f t="shared" si="2"/>
        <v>2.234611357909563</v>
      </c>
      <c r="G171" s="7"/>
      <c r="H171" s="7"/>
      <c r="I171" s="7"/>
      <c r="J171" s="7"/>
      <c r="K171" s="7">
        <v>33.74365683670338</v>
      </c>
    </row>
    <row r="172" spans="1:11" x14ac:dyDescent="0.3">
      <c r="A172" s="1">
        <v>20790</v>
      </c>
      <c r="B172" s="1"/>
      <c r="C172" s="1">
        <v>39661</v>
      </c>
      <c r="D172" s="7">
        <v>30.036434188231656</v>
      </c>
      <c r="E172" s="7">
        <f>+'USD PP 1994'!C1159</f>
        <v>67.455621301775153</v>
      </c>
      <c r="F172" s="7">
        <f t="shared" si="2"/>
        <v>2.2457932549198674</v>
      </c>
      <c r="G172" s="7"/>
      <c r="H172" s="7"/>
      <c r="I172" s="7"/>
      <c r="J172" s="7"/>
      <c r="K172" s="7">
        <v>33.61591635455607</v>
      </c>
    </row>
    <row r="173" spans="1:11" x14ac:dyDescent="0.3">
      <c r="A173" s="1">
        <v>20821</v>
      </c>
      <c r="B173" s="1"/>
      <c r="C173" s="1">
        <v>39692</v>
      </c>
      <c r="D173" s="7">
        <v>29.958541979086039</v>
      </c>
      <c r="E173" s="7">
        <f>+'USD PP 1994'!C1160</f>
        <v>67.603550295858</v>
      </c>
      <c r="F173" s="7">
        <f t="shared" si="2"/>
        <v>2.2565701075523577</v>
      </c>
      <c r="G173" s="7"/>
      <c r="H173" s="7"/>
      <c r="I173" s="7"/>
      <c r="J173" s="7"/>
      <c r="K173" s="7">
        <v>33.488659448651198</v>
      </c>
    </row>
    <row r="174" spans="1:11" x14ac:dyDescent="0.3">
      <c r="A174" s="1">
        <v>20852</v>
      </c>
      <c r="B174" s="1"/>
      <c r="C174" s="1">
        <v>39722</v>
      </c>
      <c r="D174" s="7">
        <v>29.824332482912933</v>
      </c>
      <c r="E174" s="7">
        <f>+'USD PP 1994'!C1161</f>
        <v>68.34319526627219</v>
      </c>
      <c r="F174" s="7">
        <f t="shared" si="2"/>
        <v>2.2915247241636547</v>
      </c>
      <c r="G174" s="7"/>
      <c r="H174" s="7"/>
      <c r="I174" s="7"/>
      <c r="J174" s="7"/>
      <c r="K174" s="7">
        <v>33.322049202638006</v>
      </c>
    </row>
    <row r="175" spans="1:11" x14ac:dyDescent="0.3">
      <c r="A175" s="1">
        <v>20880</v>
      </c>
      <c r="B175" s="1"/>
      <c r="C175" s="1">
        <v>39753</v>
      </c>
      <c r="D175" s="7">
        <v>29.717350022830743</v>
      </c>
      <c r="E175" s="7">
        <f>+'USD PP 1994'!C1162</f>
        <v>69.674556213017752</v>
      </c>
      <c r="F175" s="7">
        <f t="shared" si="2"/>
        <v>2.3445750095311109</v>
      </c>
      <c r="G175" s="7"/>
      <c r="H175" s="7"/>
      <c r="I175" s="7"/>
      <c r="J175" s="7"/>
      <c r="K175" s="7">
        <v>33.192598070164365</v>
      </c>
    </row>
    <row r="176" spans="1:11" x14ac:dyDescent="0.3">
      <c r="A176" s="1">
        <v>20911</v>
      </c>
      <c r="B176" s="1"/>
      <c r="C176" s="1">
        <v>39783</v>
      </c>
      <c r="D176" s="7">
        <v>29.63437377625722</v>
      </c>
      <c r="E176" s="7">
        <f>+'USD PP 1994'!C1163</f>
        <v>70.414201183431956</v>
      </c>
      <c r="F176" s="7">
        <f t="shared" si="2"/>
        <v>2.3760988409968409</v>
      </c>
      <c r="G176" s="7"/>
      <c r="H176" s="7"/>
      <c r="I176" s="7"/>
      <c r="J176" s="7"/>
      <c r="K176" s="7">
        <v>33.139574750563462</v>
      </c>
    </row>
    <row r="177" spans="1:11" x14ac:dyDescent="0.3">
      <c r="A177" s="1">
        <v>20941</v>
      </c>
      <c r="B177" s="1"/>
      <c r="C177" s="1">
        <v>39814</v>
      </c>
      <c r="D177" s="7">
        <v>29.49280829643434</v>
      </c>
      <c r="E177" s="7">
        <f>+'USD PP 1994'!C1164</f>
        <v>70.118343195266277</v>
      </c>
      <c r="F177" s="7">
        <f t="shared" si="2"/>
        <v>2.3774725855368453</v>
      </c>
      <c r="G177" s="7"/>
      <c r="H177" s="7"/>
      <c r="I177" s="7"/>
      <c r="J177" s="7"/>
      <c r="K177" s="7">
        <v>32.987830729209101</v>
      </c>
    </row>
    <row r="178" spans="1:11" x14ac:dyDescent="0.3">
      <c r="A178" s="1">
        <v>20972</v>
      </c>
      <c r="B178" s="1"/>
      <c r="C178" s="1">
        <v>39845</v>
      </c>
      <c r="D178" s="7">
        <v>29.331485128229076</v>
      </c>
      <c r="E178" s="7">
        <f>+'USD PP 1994'!C1165</f>
        <v>69.674556213017752</v>
      </c>
      <c r="F178" s="7">
        <f t="shared" si="2"/>
        <v>2.37541862979048</v>
      </c>
      <c r="G178" s="7"/>
      <c r="H178" s="7"/>
      <c r="I178" s="7"/>
      <c r="J178" s="7"/>
      <c r="K178" s="7">
        <v>32.899003419975166</v>
      </c>
    </row>
    <row r="179" spans="1:11" x14ac:dyDescent="0.3">
      <c r="A179" s="1">
        <v>21002</v>
      </c>
      <c r="B179" s="1"/>
      <c r="C179" s="1">
        <v>39873</v>
      </c>
      <c r="D179" s="7">
        <v>29.272939249729621</v>
      </c>
      <c r="E179" s="7">
        <f>+'USD PP 1994'!C1166</f>
        <v>69.526627218934919</v>
      </c>
      <c r="F179" s="7">
        <f t="shared" si="2"/>
        <v>2.3751160286911435</v>
      </c>
      <c r="G179" s="7"/>
      <c r="H179" s="7"/>
      <c r="I179" s="7"/>
      <c r="J179" s="7"/>
      <c r="K179" s="7">
        <v>32.767931693202357</v>
      </c>
    </row>
    <row r="180" spans="1:11" x14ac:dyDescent="0.3">
      <c r="A180" s="1">
        <v>21033</v>
      </c>
      <c r="B180" s="1"/>
      <c r="C180" s="1">
        <v>39904</v>
      </c>
      <c r="D180" s="7">
        <v>29.133100367963397</v>
      </c>
      <c r="E180" s="7">
        <f>+'USD PP 1994'!C1167</f>
        <v>69.378698224852073</v>
      </c>
      <c r="F180" s="7">
        <f t="shared" si="2"/>
        <v>2.3814388907658204</v>
      </c>
      <c r="G180" s="7"/>
      <c r="H180" s="7"/>
      <c r="I180" s="7"/>
      <c r="J180" s="7"/>
      <c r="K180" s="7">
        <v>32.666665031604374</v>
      </c>
    </row>
    <row r="181" spans="1:11" x14ac:dyDescent="0.3">
      <c r="A181" s="1">
        <v>21064</v>
      </c>
      <c r="B181" s="1"/>
      <c r="C181" s="1">
        <v>39934</v>
      </c>
      <c r="D181" s="7">
        <v>28.996815335884744</v>
      </c>
      <c r="E181" s="7">
        <f>+'USD PP 1994'!C1168</f>
        <v>69.230769230769226</v>
      </c>
      <c r="F181" s="7">
        <f t="shared" si="2"/>
        <v>2.3875300935235231</v>
      </c>
      <c r="G181" s="7"/>
      <c r="H181" s="7"/>
      <c r="I181" s="7"/>
      <c r="J181" s="7"/>
      <c r="K181" s="7">
        <v>32.5592196069016</v>
      </c>
    </row>
    <row r="182" spans="1:11" x14ac:dyDescent="0.3">
      <c r="A182" s="1">
        <v>21094</v>
      </c>
      <c r="B182" s="1"/>
      <c r="C182" s="1">
        <v>39965</v>
      </c>
      <c r="D182" s="7">
        <v>28.892801251379776</v>
      </c>
      <c r="E182" s="7">
        <f>+'USD PP 1994'!C1169</f>
        <v>68.639053254437883</v>
      </c>
      <c r="F182" s="7">
        <f t="shared" si="2"/>
        <v>2.3756454992802065</v>
      </c>
      <c r="G182" s="7"/>
      <c r="H182" s="7"/>
      <c r="I182" s="7"/>
      <c r="J182" s="7"/>
      <c r="K182" s="7">
        <v>32.516947575054026</v>
      </c>
    </row>
    <row r="183" spans="1:11" x14ac:dyDescent="0.3">
      <c r="A183" s="1">
        <v>21125</v>
      </c>
      <c r="B183" s="1"/>
      <c r="C183" s="1">
        <v>39995</v>
      </c>
      <c r="D183" s="7">
        <v>28.823624552453889</v>
      </c>
      <c r="E183" s="7">
        <f>+'USD PP 1994'!C1170</f>
        <v>68.639053254437883</v>
      </c>
      <c r="F183" s="7">
        <f t="shared" si="2"/>
        <v>2.3813470484784789</v>
      </c>
      <c r="G183" s="7"/>
      <c r="H183" s="7"/>
      <c r="I183" s="7"/>
      <c r="J183" s="7"/>
      <c r="K183" s="7">
        <v>32.409994592897455</v>
      </c>
    </row>
    <row r="184" spans="1:11" x14ac:dyDescent="0.3">
      <c r="A184" s="1">
        <v>21155</v>
      </c>
      <c r="B184" s="1"/>
      <c r="C184" s="1">
        <v>40026</v>
      </c>
      <c r="D184" s="7">
        <v>28.780453871646415</v>
      </c>
      <c r="E184" s="7">
        <f>+'USD PP 1994'!C1171</f>
        <v>68.491124260355036</v>
      </c>
      <c r="F184" s="7">
        <f t="shared" si="2"/>
        <v>2.3797791572644482</v>
      </c>
      <c r="G184" s="7"/>
      <c r="H184" s="7"/>
      <c r="I184" s="7"/>
      <c r="J184" s="7"/>
      <c r="K184" s="7">
        <v>32.255169777963239</v>
      </c>
    </row>
    <row r="185" spans="1:11" x14ac:dyDescent="0.3">
      <c r="A185" s="1">
        <v>21186</v>
      </c>
      <c r="B185" s="1"/>
      <c r="C185" s="1">
        <v>40057</v>
      </c>
      <c r="D185" s="7">
        <v>28.711546160860355</v>
      </c>
      <c r="E185" s="7">
        <f>+'USD PP 1994'!C1172</f>
        <v>68.491124260355036</v>
      </c>
      <c r="F185" s="7">
        <f t="shared" si="2"/>
        <v>2.3854906272418828</v>
      </c>
      <c r="G185" s="7"/>
      <c r="H185" s="7"/>
      <c r="I185" s="7"/>
      <c r="J185" s="7"/>
      <c r="K185" s="7">
        <v>32.203643947647002</v>
      </c>
    </row>
    <row r="186" spans="1:11" x14ac:dyDescent="0.3">
      <c r="A186" s="1">
        <v>21217</v>
      </c>
      <c r="B186" s="1"/>
      <c r="C186" s="1">
        <v>40087</v>
      </c>
      <c r="D186" s="7">
        <v>28.631378301615833</v>
      </c>
      <c r="E186" s="7">
        <f>+'USD PP 1994'!C1173</f>
        <v>68.491124260355036</v>
      </c>
      <c r="F186" s="7">
        <f t="shared" si="2"/>
        <v>2.3921700009981599</v>
      </c>
      <c r="G186" s="7"/>
      <c r="H186" s="7"/>
      <c r="I186" s="7"/>
      <c r="J186" s="7"/>
      <c r="K186" s="7">
        <v>32.123335608625439</v>
      </c>
    </row>
    <row r="187" spans="1:11" x14ac:dyDescent="0.3">
      <c r="A187" s="1">
        <v>21245</v>
      </c>
      <c r="B187" s="1"/>
      <c r="C187" s="1">
        <v>40118</v>
      </c>
      <c r="D187" s="7">
        <v>28.514468978802739</v>
      </c>
      <c r="E187" s="7">
        <f>+'USD PP 1994'!C1174</f>
        <v>68.34319526627219</v>
      </c>
      <c r="F187" s="7">
        <f t="shared" si="2"/>
        <v>2.3967900407711458</v>
      </c>
      <c r="G187" s="7"/>
      <c r="H187" s="7"/>
      <c r="I187" s="7"/>
      <c r="J187" s="7"/>
      <c r="K187" s="7">
        <v>32.030447311422321</v>
      </c>
    </row>
    <row r="188" spans="1:11" x14ac:dyDescent="0.3">
      <c r="A188" s="1">
        <v>21276</v>
      </c>
      <c r="B188" s="1"/>
      <c r="C188" s="1">
        <v>40148</v>
      </c>
      <c r="D188" s="7">
        <v>28.409354367642464</v>
      </c>
      <c r="E188" s="7">
        <f>+'USD PP 1994'!C1175</f>
        <v>68.491124260355036</v>
      </c>
      <c r="F188" s="7">
        <f t="shared" si="2"/>
        <v>2.4108652162248605</v>
      </c>
      <c r="G188" s="7"/>
      <c r="H188" s="7"/>
      <c r="I188" s="7"/>
      <c r="J188" s="7"/>
      <c r="K188" s="7">
        <v>31.972896098445119</v>
      </c>
    </row>
    <row r="189" spans="1:11" x14ac:dyDescent="0.3">
      <c r="A189" s="1">
        <v>21306</v>
      </c>
      <c r="B189" s="1"/>
      <c r="C189" s="1">
        <v>40179</v>
      </c>
      <c r="D189" s="7">
        <v>28.197870340091772</v>
      </c>
      <c r="E189" s="7">
        <f>+'USD PP 1994'!C1176</f>
        <v>68.195266272189357</v>
      </c>
      <c r="F189" s="7">
        <f t="shared" si="2"/>
        <v>2.4184544949562814</v>
      </c>
      <c r="G189" s="7"/>
      <c r="H189" s="7"/>
      <c r="I189" s="7"/>
      <c r="J189" s="7"/>
      <c r="K189" s="7">
        <v>31.550124431068795</v>
      </c>
    </row>
    <row r="190" spans="1:11" x14ac:dyDescent="0.3">
      <c r="A190" s="1">
        <v>21337</v>
      </c>
      <c r="B190" s="1"/>
      <c r="C190" s="1">
        <v>40210</v>
      </c>
      <c r="D190" s="7">
        <v>27.979629232081535</v>
      </c>
      <c r="E190" s="7">
        <f>+'USD PP 1994'!C1177</f>
        <v>68.195266272189357</v>
      </c>
      <c r="F190" s="7">
        <f t="shared" si="2"/>
        <v>2.4373184400169405</v>
      </c>
      <c r="G190" s="7"/>
      <c r="H190" s="7"/>
      <c r="I190" s="7"/>
      <c r="J190" s="7"/>
      <c r="K190" s="7">
        <v>31.318368504138174</v>
      </c>
    </row>
    <row r="191" spans="1:11" x14ac:dyDescent="0.3">
      <c r="A191" s="1">
        <v>21367</v>
      </c>
      <c r="B191" s="1"/>
      <c r="C191" s="1">
        <v>40238</v>
      </c>
      <c r="D191" s="7">
        <v>27.834887815441238</v>
      </c>
      <c r="E191" s="7">
        <f>+'USD PP 1994'!C1178</f>
        <v>67.899408284023679</v>
      </c>
      <c r="F191" s="7">
        <f t="shared" si="2"/>
        <v>2.4393634612156361</v>
      </c>
      <c r="G191" s="7"/>
      <c r="H191" s="7"/>
      <c r="I191" s="7"/>
      <c r="J191" s="7"/>
      <c r="K191" s="7">
        <v>31.212246864797859</v>
      </c>
    </row>
    <row r="192" spans="1:11" x14ac:dyDescent="0.3">
      <c r="A192" s="1">
        <v>21398</v>
      </c>
      <c r="B192" s="1"/>
      <c r="C192" s="1">
        <v>40269</v>
      </c>
      <c r="D192" s="7">
        <v>27.677128184787943</v>
      </c>
      <c r="E192" s="7">
        <f>+'USD PP 1994'!C1179</f>
        <v>67.899408284023679</v>
      </c>
      <c r="F192" s="7">
        <f t="shared" si="2"/>
        <v>2.4532678329445656</v>
      </c>
      <c r="G192" s="7"/>
      <c r="H192" s="7"/>
      <c r="I192" s="7"/>
      <c r="J192" s="7"/>
      <c r="K192" s="7">
        <v>31.090991996013408</v>
      </c>
    </row>
    <row r="193" spans="1:11" x14ac:dyDescent="0.3">
      <c r="A193" s="1">
        <v>21429</v>
      </c>
      <c r="B193" s="1"/>
      <c r="C193" s="1">
        <v>40299</v>
      </c>
      <c r="D193" s="7">
        <v>27.558626092589808</v>
      </c>
      <c r="E193" s="7">
        <f>+'USD PP 1994'!C1180</f>
        <v>67.751479289940832</v>
      </c>
      <c r="F193" s="7">
        <f t="shared" si="2"/>
        <v>2.4584490918492636</v>
      </c>
      <c r="G193" s="7"/>
      <c r="H193" s="7"/>
      <c r="I193" s="7"/>
      <c r="J193" s="7"/>
      <c r="K193" s="7">
        <v>31.022741963693282</v>
      </c>
    </row>
    <row r="194" spans="1:11" x14ac:dyDescent="0.3">
      <c r="A194" s="1">
        <v>21459</v>
      </c>
      <c r="B194" s="1"/>
      <c r="C194" s="1">
        <v>40330</v>
      </c>
      <c r="D194" s="7">
        <v>27.558626092589808</v>
      </c>
      <c r="E194" s="7">
        <f>+'USD PP 1994'!C1181</f>
        <v>67.899408284023679</v>
      </c>
      <c r="F194" s="7">
        <f t="shared" ref="F194:F257" si="3">+E194/D194</f>
        <v>2.4638168846262274</v>
      </c>
      <c r="G194" s="7"/>
      <c r="H194" s="7"/>
      <c r="I194" s="7"/>
      <c r="J194" s="7"/>
      <c r="K194" s="7">
        <v>31.010337828561862</v>
      </c>
    </row>
    <row r="195" spans="1:11" x14ac:dyDescent="0.3">
      <c r="A195" s="1">
        <v>21490</v>
      </c>
      <c r="B195" s="1"/>
      <c r="C195" s="1">
        <v>40360</v>
      </c>
      <c r="D195" s="7">
        <v>27.555870505539257</v>
      </c>
      <c r="E195" s="7">
        <f>+'USD PP 1994'!C1182</f>
        <v>67.899408284023679</v>
      </c>
      <c r="F195" s="7">
        <f t="shared" si="3"/>
        <v>2.4640632663146897</v>
      </c>
      <c r="G195" s="7"/>
      <c r="H195" s="7"/>
      <c r="I195" s="7"/>
      <c r="J195" s="7"/>
      <c r="K195" s="7">
        <v>30.957709722034402</v>
      </c>
    </row>
    <row r="196" spans="1:11" x14ac:dyDescent="0.3">
      <c r="A196" s="1">
        <v>21520</v>
      </c>
      <c r="B196" s="1"/>
      <c r="C196" s="1">
        <v>40391</v>
      </c>
      <c r="D196" s="7">
        <v>27.544852564513455</v>
      </c>
      <c r="E196" s="7">
        <f>+'USD PP 1994'!C1183</f>
        <v>67.751479289940832</v>
      </c>
      <c r="F196" s="7">
        <f t="shared" si="3"/>
        <v>2.4596784147331512</v>
      </c>
      <c r="G196" s="7"/>
      <c r="H196" s="7"/>
      <c r="I196" s="7"/>
      <c r="J196" s="7"/>
      <c r="K196" s="7">
        <v>30.905170931450932</v>
      </c>
    </row>
    <row r="197" spans="1:11" x14ac:dyDescent="0.3">
      <c r="A197" s="1">
        <v>21551</v>
      </c>
      <c r="B197" s="1"/>
      <c r="C197" s="1">
        <v>40422</v>
      </c>
      <c r="D197" s="7">
        <v>27.421456012457398</v>
      </c>
      <c r="E197" s="7">
        <f>+'USD PP 1994'!C1184</f>
        <v>67.751479289940832</v>
      </c>
      <c r="F197" s="7">
        <f t="shared" si="3"/>
        <v>2.4707469675994504</v>
      </c>
      <c r="G197" s="7"/>
      <c r="H197" s="7"/>
      <c r="I197" s="7"/>
      <c r="J197" s="7"/>
      <c r="K197" s="7">
        <v>30.742237074953675</v>
      </c>
    </row>
    <row r="198" spans="1:11" x14ac:dyDescent="0.3">
      <c r="A198" s="1">
        <v>21582</v>
      </c>
      <c r="B198" s="1"/>
      <c r="C198" s="1">
        <v>40452</v>
      </c>
      <c r="D198" s="7">
        <v>27.217326066955231</v>
      </c>
      <c r="E198" s="7">
        <f>+'USD PP 1994'!C1185</f>
        <v>67.603550295858</v>
      </c>
      <c r="F198" s="7">
        <f t="shared" si="3"/>
        <v>2.4838424659921312</v>
      </c>
      <c r="G198" s="7"/>
      <c r="H198" s="7"/>
      <c r="I198" s="7"/>
      <c r="J198" s="7"/>
      <c r="K198" s="7">
        <v>30.425808664839344</v>
      </c>
    </row>
    <row r="199" spans="1:11" x14ac:dyDescent="0.3">
      <c r="A199" s="1">
        <v>21610</v>
      </c>
      <c r="B199" s="1"/>
      <c r="C199" s="1">
        <v>40483</v>
      </c>
      <c r="D199" s="7">
        <v>26.993281827784617</v>
      </c>
      <c r="E199" s="7">
        <f>+'USD PP 1994'!C1186</f>
        <v>67.603550295858</v>
      </c>
      <c r="F199" s="7">
        <f t="shared" si="3"/>
        <v>2.5044583584598663</v>
      </c>
      <c r="G199" s="7"/>
      <c r="H199" s="7"/>
      <c r="I199" s="7"/>
      <c r="J199" s="7"/>
      <c r="K199" s="7">
        <v>30.208308841182824</v>
      </c>
    </row>
    <row r="200" spans="1:11" x14ac:dyDescent="0.3">
      <c r="A200" s="1">
        <v>21641</v>
      </c>
      <c r="B200" s="1"/>
      <c r="C200" s="1">
        <v>40513</v>
      </c>
      <c r="D200" s="7">
        <v>26.824288808292376</v>
      </c>
      <c r="E200" s="7">
        <f>+'USD PP 1994'!C1187</f>
        <v>67.455621301775153</v>
      </c>
      <c r="F200" s="7">
        <f t="shared" si="3"/>
        <v>2.5147217055358477</v>
      </c>
      <c r="G200" s="7"/>
      <c r="H200" s="7"/>
      <c r="I200" s="7"/>
      <c r="J200" s="7"/>
      <c r="K200" s="7">
        <v>30.046060116553438</v>
      </c>
    </row>
    <row r="201" spans="1:11" x14ac:dyDescent="0.3">
      <c r="A201" s="1">
        <v>21671</v>
      </c>
      <c r="B201" s="1"/>
      <c r="C201" s="1">
        <v>40544</v>
      </c>
      <c r="D201" s="7">
        <v>26.603479924915575</v>
      </c>
      <c r="E201" s="7">
        <f>+'USD PP 1994'!C1188</f>
        <v>67.15976331360946</v>
      </c>
      <c r="F201" s="7">
        <f t="shared" si="3"/>
        <v>2.5244728698334975</v>
      </c>
      <c r="G201" s="7"/>
      <c r="H201" s="7"/>
      <c r="I201" s="7"/>
      <c r="J201" s="7"/>
      <c r="K201" s="7">
        <v>29.704458839894645</v>
      </c>
    </row>
    <row r="202" spans="1:11" x14ac:dyDescent="0.3">
      <c r="A202" s="1">
        <v>21702</v>
      </c>
      <c r="B202" s="1"/>
      <c r="C202" s="1">
        <v>40575</v>
      </c>
      <c r="D202" s="7">
        <v>26.392341195352756</v>
      </c>
      <c r="E202" s="7">
        <f>+'USD PP 1994'!C1189</f>
        <v>66.863905325443795</v>
      </c>
      <c r="F202" s="7">
        <f t="shared" si="3"/>
        <v>2.5334586587270018</v>
      </c>
      <c r="G202" s="7"/>
      <c r="H202" s="7"/>
      <c r="I202" s="7"/>
      <c r="J202" s="7"/>
      <c r="K202" s="7">
        <v>29.52729506947778</v>
      </c>
    </row>
    <row r="203" spans="1:11" x14ac:dyDescent="0.3">
      <c r="A203" s="1">
        <v>21732</v>
      </c>
      <c r="B203" s="1"/>
      <c r="C203" s="1">
        <v>40603</v>
      </c>
      <c r="D203" s="7">
        <v>26.185475935462598</v>
      </c>
      <c r="E203" s="7">
        <f>+'USD PP 1994'!C1190</f>
        <v>66.124260355029591</v>
      </c>
      <c r="F203" s="7">
        <f t="shared" si="3"/>
        <v>2.5252265995852494</v>
      </c>
      <c r="G203" s="7"/>
      <c r="H203" s="7"/>
      <c r="I203" s="7"/>
      <c r="J203" s="7"/>
      <c r="K203" s="7">
        <v>29.424309984531916</v>
      </c>
    </row>
    <row r="204" spans="1:11" x14ac:dyDescent="0.3">
      <c r="A204" s="1">
        <v>21763</v>
      </c>
      <c r="B204" s="1"/>
      <c r="C204" s="1">
        <v>40634</v>
      </c>
      <c r="D204" s="7">
        <v>25.985388444440407</v>
      </c>
      <c r="E204" s="7">
        <f>+'USD PP 1994'!C1191</f>
        <v>65.828402366863912</v>
      </c>
      <c r="F204" s="7">
        <f t="shared" si="3"/>
        <v>2.5332852925255365</v>
      </c>
      <c r="G204" s="7"/>
      <c r="H204" s="7"/>
      <c r="I204" s="7"/>
      <c r="J204" s="7"/>
      <c r="K204" s="7">
        <v>29.219771583447784</v>
      </c>
    </row>
    <row r="205" spans="1:11" x14ac:dyDescent="0.3">
      <c r="A205" s="1">
        <v>21794</v>
      </c>
      <c r="B205" s="1"/>
      <c r="C205" s="1">
        <v>40664</v>
      </c>
      <c r="D205" s="7">
        <v>25.863828450722018</v>
      </c>
      <c r="E205" s="7">
        <f>+'USD PP 1994'!C1192</f>
        <v>65.532544378698219</v>
      </c>
      <c r="F205" s="7">
        <f t="shared" si="3"/>
        <v>2.5337526694300667</v>
      </c>
      <c r="G205" s="7"/>
      <c r="H205" s="7"/>
      <c r="I205" s="7"/>
      <c r="J205" s="7"/>
      <c r="K205" s="7">
        <v>29.129470225747966</v>
      </c>
    </row>
    <row r="206" spans="1:11" x14ac:dyDescent="0.3">
      <c r="A206" s="1">
        <v>21824</v>
      </c>
      <c r="B206" s="1"/>
      <c r="C206" s="1">
        <v>40695</v>
      </c>
      <c r="D206" s="7">
        <v>25.825090814500268</v>
      </c>
      <c r="E206" s="7">
        <f>+'USD PP 1994'!C1193</f>
        <v>65.532544378698219</v>
      </c>
      <c r="F206" s="7">
        <f t="shared" si="3"/>
        <v>2.537553298434212</v>
      </c>
      <c r="G206" s="7"/>
      <c r="H206" s="7"/>
      <c r="I206" s="7"/>
      <c r="J206" s="7"/>
      <c r="K206" s="7">
        <v>29.126557569990965</v>
      </c>
    </row>
    <row r="207" spans="1:11" x14ac:dyDescent="0.3">
      <c r="A207" s="1">
        <v>21855</v>
      </c>
      <c r="B207" s="1"/>
      <c r="C207" s="1">
        <v>40725</v>
      </c>
      <c r="D207" s="7">
        <v>25.783836675818954</v>
      </c>
      <c r="E207" s="7">
        <f>+'USD PP 1994'!C1194</f>
        <v>65.532544378698219</v>
      </c>
      <c r="F207" s="7">
        <f t="shared" si="3"/>
        <v>2.5416133837117068</v>
      </c>
      <c r="G207" s="7"/>
      <c r="H207" s="7"/>
      <c r="I207" s="7"/>
      <c r="J207" s="7"/>
      <c r="K207" s="7">
        <v>29.039439252234263</v>
      </c>
    </row>
    <row r="208" spans="1:11" x14ac:dyDescent="0.3">
      <c r="A208" s="1">
        <v>21885</v>
      </c>
      <c r="B208" s="1"/>
      <c r="C208" s="1">
        <v>40756</v>
      </c>
      <c r="D208" s="7">
        <v>25.688788159628327</v>
      </c>
      <c r="E208" s="7">
        <f>+'USD PP 1994'!C1195</f>
        <v>65.236686390532554</v>
      </c>
      <c r="F208" s="7">
        <f t="shared" si="3"/>
        <v>2.5395003448647078</v>
      </c>
      <c r="G208" s="7"/>
      <c r="H208" s="7"/>
      <c r="I208" s="7"/>
      <c r="J208" s="7"/>
      <c r="K208" s="7">
        <v>28.926625413123084</v>
      </c>
    </row>
    <row r="209" spans="1:11" x14ac:dyDescent="0.3">
      <c r="A209" s="1">
        <v>21916</v>
      </c>
      <c r="B209" s="1"/>
      <c r="C209" s="1">
        <v>40787</v>
      </c>
      <c r="D209" s="7">
        <v>25.553355376134814</v>
      </c>
      <c r="E209" s="7">
        <f>+'USD PP 1994'!C1196</f>
        <v>65.236686390532554</v>
      </c>
      <c r="F209" s="7">
        <f t="shared" si="3"/>
        <v>2.5529596966924903</v>
      </c>
      <c r="G209" s="7"/>
      <c r="H209" s="7"/>
      <c r="I209" s="7"/>
      <c r="J209" s="7"/>
      <c r="K209" s="7">
        <v>28.854489190147714</v>
      </c>
    </row>
    <row r="210" spans="1:11" x14ac:dyDescent="0.3">
      <c r="A210" s="1">
        <v>21947</v>
      </c>
      <c r="B210" s="1"/>
      <c r="C210" s="1">
        <v>40817</v>
      </c>
      <c r="D210" s="7">
        <v>25.443946406586491</v>
      </c>
      <c r="E210" s="7">
        <f>+'USD PP 1994'!C1197</f>
        <v>65.384615384615401</v>
      </c>
      <c r="F210" s="7">
        <f t="shared" si="3"/>
        <v>2.5697513404481058</v>
      </c>
      <c r="G210" s="7"/>
      <c r="H210" s="7"/>
      <c r="I210" s="7"/>
      <c r="J210" s="7"/>
      <c r="K210" s="7">
        <v>28.742393854116656</v>
      </c>
    </row>
    <row r="211" spans="1:11" x14ac:dyDescent="0.3">
      <c r="A211" s="1">
        <v>21976</v>
      </c>
      <c r="B211" s="1"/>
      <c r="C211" s="1">
        <v>40848</v>
      </c>
      <c r="D211" s="7">
        <v>25.312322330468056</v>
      </c>
      <c r="E211" s="7">
        <f>+'USD PP 1994'!C1198</f>
        <v>65.384615384615401</v>
      </c>
      <c r="F211" s="7">
        <f t="shared" si="3"/>
        <v>2.583114047418436</v>
      </c>
      <c r="G211" s="7"/>
      <c r="H211" s="7"/>
      <c r="I211" s="7"/>
      <c r="J211" s="7"/>
      <c r="K211" s="7">
        <v>28.570968045841607</v>
      </c>
    </row>
    <row r="212" spans="1:11" x14ac:dyDescent="0.3">
      <c r="A212" s="1">
        <v>22007</v>
      </c>
      <c r="B212" s="1"/>
      <c r="C212" s="1">
        <v>40878</v>
      </c>
      <c r="D212" s="7">
        <v>25.186390378575179</v>
      </c>
      <c r="E212" s="7">
        <f>+'USD PP 1994'!C1199</f>
        <v>65.532544378698219</v>
      </c>
      <c r="F212" s="7">
        <f t="shared" si="3"/>
        <v>2.6019029878312185</v>
      </c>
      <c r="G212" s="7"/>
      <c r="H212" s="7"/>
      <c r="I212" s="7"/>
      <c r="J212" s="7"/>
      <c r="K212" s="7">
        <v>28.397741820735124</v>
      </c>
    </row>
    <row r="213" spans="1:11" x14ac:dyDescent="0.3">
      <c r="A213" s="1">
        <v>22037</v>
      </c>
      <c r="B213" s="1"/>
      <c r="C213" s="1">
        <v>40909</v>
      </c>
      <c r="D213" s="7">
        <v>25.046132039155911</v>
      </c>
      <c r="E213" s="7">
        <f>+'USD PP 1994'!C1200</f>
        <v>65.236686390532554</v>
      </c>
      <c r="F213" s="7">
        <f t="shared" si="3"/>
        <v>2.6046611224657235</v>
      </c>
      <c r="G213" s="7"/>
      <c r="H213" s="7"/>
      <c r="I213" s="7"/>
      <c r="J213" s="7"/>
      <c r="K213" s="7">
        <v>28.211545619645467</v>
      </c>
    </row>
    <row r="214" spans="1:11" x14ac:dyDescent="0.3">
      <c r="A214" s="1">
        <v>22068</v>
      </c>
      <c r="B214" s="1"/>
      <c r="C214" s="1">
        <v>40940</v>
      </c>
      <c r="D214" s="7">
        <v>24.933929357049191</v>
      </c>
      <c r="E214" s="7">
        <f>+'USD PP 1994'!C1201</f>
        <v>64.940828402366861</v>
      </c>
      <c r="F214" s="7">
        <f t="shared" si="3"/>
        <v>2.6045164190700301</v>
      </c>
      <c r="G214" s="7"/>
      <c r="H214" s="7"/>
      <c r="I214" s="7"/>
      <c r="J214" s="7"/>
      <c r="K214" s="7">
        <v>28.23130753491991</v>
      </c>
    </row>
    <row r="215" spans="1:11" x14ac:dyDescent="0.3">
      <c r="A215" s="1">
        <v>22098</v>
      </c>
      <c r="B215" s="1"/>
      <c r="C215" s="1">
        <v>40969</v>
      </c>
      <c r="D215" s="7">
        <v>24.881677833598633</v>
      </c>
      <c r="E215" s="7">
        <f>+'USD PP 1994'!C1202</f>
        <v>64.49704142011835</v>
      </c>
      <c r="F215" s="7">
        <f t="shared" si="3"/>
        <v>2.592150008992788</v>
      </c>
      <c r="G215" s="7"/>
      <c r="H215" s="7"/>
      <c r="I215" s="7"/>
      <c r="J215" s="7"/>
      <c r="K215" s="7">
        <v>28.189023998921527</v>
      </c>
    </row>
    <row r="216" spans="1:11" x14ac:dyDescent="0.3">
      <c r="A216" s="1">
        <v>22129</v>
      </c>
      <c r="B216" s="1"/>
      <c r="C216" s="1">
        <v>41000</v>
      </c>
      <c r="D216" s="7">
        <v>24.723447767884174</v>
      </c>
      <c r="E216" s="7">
        <f>+'USD PP 1994'!C1203</f>
        <v>64.349112426035504</v>
      </c>
      <c r="F216" s="7">
        <f t="shared" si="3"/>
        <v>2.6027564209561893</v>
      </c>
      <c r="G216" s="7"/>
      <c r="H216" s="7"/>
      <c r="I216" s="7"/>
      <c r="J216" s="7"/>
      <c r="K216" s="7">
        <v>28.057155368688694</v>
      </c>
    </row>
    <row r="217" spans="1:11" x14ac:dyDescent="0.3">
      <c r="A217" s="1">
        <v>22160</v>
      </c>
      <c r="B217" s="1"/>
      <c r="C217" s="1">
        <v>41030</v>
      </c>
      <c r="D217" s="7">
        <v>24.634762622443372</v>
      </c>
      <c r="E217" s="7">
        <f>+'USD PP 1994'!C1204</f>
        <v>64.349112426035504</v>
      </c>
      <c r="F217" s="7">
        <f t="shared" si="3"/>
        <v>2.6121263440716325</v>
      </c>
      <c r="G217" s="7"/>
      <c r="H217" s="7"/>
      <c r="I217" s="7"/>
      <c r="J217" s="7"/>
      <c r="K217" s="7">
        <v>27.959297826296652</v>
      </c>
    </row>
    <row r="218" spans="1:11" x14ac:dyDescent="0.3">
      <c r="A218" s="1">
        <v>22190</v>
      </c>
      <c r="B218" s="1"/>
      <c r="C218" s="1">
        <v>41061</v>
      </c>
      <c r="D218" s="7">
        <v>24.615070565990582</v>
      </c>
      <c r="E218" s="7">
        <f>+'USD PP 1994'!C1205</f>
        <v>64.49704142011835</v>
      </c>
      <c r="F218" s="7">
        <f t="shared" si="3"/>
        <v>2.6202257372046986</v>
      </c>
      <c r="G218" s="7"/>
      <c r="H218" s="7"/>
      <c r="I218" s="7"/>
      <c r="J218" s="7"/>
      <c r="K218" s="7">
        <v>27.89513900658152</v>
      </c>
    </row>
    <row r="219" spans="1:11" x14ac:dyDescent="0.3">
      <c r="A219" s="1">
        <v>22221</v>
      </c>
      <c r="B219" s="1"/>
      <c r="C219" s="1">
        <v>41091</v>
      </c>
      <c r="D219" s="7">
        <v>24.509678946520548</v>
      </c>
      <c r="E219" s="7">
        <f>+'USD PP 1994'!C1206</f>
        <v>64.49704142011835</v>
      </c>
      <c r="F219" s="7">
        <f t="shared" si="3"/>
        <v>2.6314927078746781</v>
      </c>
      <c r="G219" s="7"/>
      <c r="H219" s="7"/>
      <c r="I219" s="7"/>
      <c r="J219" s="7"/>
      <c r="K219" s="7">
        <v>27.858922407451825</v>
      </c>
    </row>
    <row r="220" spans="1:11" x14ac:dyDescent="0.3">
      <c r="A220" s="1">
        <v>22251</v>
      </c>
      <c r="B220" s="1"/>
      <c r="C220" s="1">
        <v>41122</v>
      </c>
      <c r="D220" s="7">
        <v>24.409599588208891</v>
      </c>
      <c r="E220" s="7">
        <f>+'USD PP 1994'!C1207</f>
        <v>64.201183431952671</v>
      </c>
      <c r="F220" s="7">
        <f t="shared" si="3"/>
        <v>2.6301612691330334</v>
      </c>
      <c r="G220" s="7"/>
      <c r="H220" s="7"/>
      <c r="I220" s="7"/>
      <c r="J220" s="7"/>
      <c r="K220" s="7">
        <v>27.783905861625438</v>
      </c>
    </row>
    <row r="221" spans="1:11" x14ac:dyDescent="0.3">
      <c r="A221" s="1">
        <v>22282</v>
      </c>
      <c r="B221" s="1"/>
      <c r="C221" s="1">
        <v>41153</v>
      </c>
      <c r="D221" s="7">
        <v>24.271253443580484</v>
      </c>
      <c r="E221" s="7">
        <f>+'USD PP 1994'!C1208</f>
        <v>63.905325443786985</v>
      </c>
      <c r="F221" s="7">
        <f t="shared" si="3"/>
        <v>2.63296354233775</v>
      </c>
      <c r="G221" s="7"/>
      <c r="H221" s="7"/>
      <c r="I221" s="7"/>
      <c r="J221" s="7"/>
      <c r="K221" s="7">
        <v>27.631930245276422</v>
      </c>
    </row>
    <row r="222" spans="1:11" x14ac:dyDescent="0.3">
      <c r="A222" s="1">
        <v>22313</v>
      </c>
      <c r="B222" s="1"/>
      <c r="C222" s="1">
        <v>41183</v>
      </c>
      <c r="D222" s="7">
        <v>24.128892975027817</v>
      </c>
      <c r="E222" s="7">
        <f>+'USD PP 1994'!C1209</f>
        <v>63.905325443786985</v>
      </c>
      <c r="F222" s="7">
        <f t="shared" si="3"/>
        <v>2.6484980272375429</v>
      </c>
      <c r="G222" s="7"/>
      <c r="H222" s="7"/>
      <c r="I222" s="7"/>
      <c r="J222" s="7"/>
      <c r="K222" s="7">
        <v>27.412629211583749</v>
      </c>
    </row>
    <row r="223" spans="1:11" x14ac:dyDescent="0.3">
      <c r="A223" s="1">
        <v>22341</v>
      </c>
      <c r="B223" s="1"/>
      <c r="C223" s="1">
        <v>41214</v>
      </c>
      <c r="D223" s="7">
        <v>23.984983076568408</v>
      </c>
      <c r="E223" s="7">
        <f>+'USD PP 1994'!C1210</f>
        <v>64.201183431952671</v>
      </c>
      <c r="F223" s="7">
        <f t="shared" si="3"/>
        <v>2.6767241497315286</v>
      </c>
      <c r="G223" s="7"/>
      <c r="H223" s="7"/>
      <c r="I223" s="7"/>
      <c r="J223" s="7"/>
      <c r="K223" s="7">
        <v>27.227482331727998</v>
      </c>
    </row>
    <row r="224" spans="1:11" x14ac:dyDescent="0.3">
      <c r="A224" s="1">
        <v>22372</v>
      </c>
      <c r="B224" s="1"/>
      <c r="C224" s="1">
        <v>41244</v>
      </c>
      <c r="D224" s="7">
        <v>23.796986880214714</v>
      </c>
      <c r="E224" s="7">
        <f>+'USD PP 1994'!C1211</f>
        <v>64.49704142011835</v>
      </c>
      <c r="F224" s="7">
        <f t="shared" si="3"/>
        <v>2.7103028524061785</v>
      </c>
      <c r="G224" s="7"/>
      <c r="H224" s="7"/>
      <c r="I224" s="7"/>
      <c r="J224" s="7"/>
      <c r="K224" s="7">
        <v>27.016751668712047</v>
      </c>
    </row>
    <row r="225" spans="1:11" x14ac:dyDescent="0.3">
      <c r="A225" s="1">
        <v>22402</v>
      </c>
      <c r="B225" s="1"/>
      <c r="C225" s="1">
        <v>41275</v>
      </c>
      <c r="D225" s="7">
        <v>23.594077811039771</v>
      </c>
      <c r="E225" s="7">
        <f>+'USD PP 1994'!C1212</f>
        <v>64.201183431952671</v>
      </c>
      <c r="F225" s="7">
        <f t="shared" si="3"/>
        <v>2.7210719548408311</v>
      </c>
      <c r="G225" s="7"/>
      <c r="H225" s="7"/>
      <c r="I225" s="7"/>
      <c r="J225" s="7"/>
      <c r="K225" s="7">
        <v>26.709591367980273</v>
      </c>
    </row>
    <row r="226" spans="1:11" x14ac:dyDescent="0.3">
      <c r="A226" s="1">
        <v>22433</v>
      </c>
      <c r="B226" s="1"/>
      <c r="C226" s="1">
        <v>41306</v>
      </c>
      <c r="D226" s="7">
        <v>23.45335766504947</v>
      </c>
      <c r="E226" s="7">
        <f>+'USD PP 1994'!C1213</f>
        <v>63.757396449704153</v>
      </c>
      <c r="F226" s="7">
        <f t="shared" si="3"/>
        <v>2.7184762779069516</v>
      </c>
      <c r="G226" s="7"/>
      <c r="H226" s="7"/>
      <c r="I226" s="7"/>
      <c r="J226" s="7"/>
      <c r="K226" s="7">
        <v>26.650959257613525</v>
      </c>
    </row>
    <row r="227" spans="1:11" x14ac:dyDescent="0.3">
      <c r="A227" s="1">
        <v>22463</v>
      </c>
      <c r="B227" s="1"/>
      <c r="C227" s="1">
        <v>41334</v>
      </c>
      <c r="D227" s="7">
        <v>23.343642545087565</v>
      </c>
      <c r="E227" s="7">
        <f>+'USD PP 1994'!C1214</f>
        <v>63.609467455621306</v>
      </c>
      <c r="F227" s="7">
        <f t="shared" si="3"/>
        <v>2.7249161022218993</v>
      </c>
      <c r="G227" s="7"/>
      <c r="H227" s="7"/>
      <c r="I227" s="7"/>
      <c r="J227" s="7"/>
      <c r="K227" s="7">
        <v>26.696343040782857</v>
      </c>
    </row>
    <row r="228" spans="1:11" x14ac:dyDescent="0.3">
      <c r="A228" s="1">
        <v>22494</v>
      </c>
      <c r="B228" s="1"/>
      <c r="C228" s="1">
        <v>41365</v>
      </c>
      <c r="D228" s="7">
        <v>23.215954793722094</v>
      </c>
      <c r="E228" s="7">
        <f>+'USD PP 1994'!C1215</f>
        <v>63.609467455621306</v>
      </c>
      <c r="F228" s="7">
        <f t="shared" si="3"/>
        <v>2.7399031407841199</v>
      </c>
      <c r="G228" s="7"/>
      <c r="H228" s="7"/>
      <c r="I228" s="7"/>
      <c r="J228" s="7"/>
      <c r="K228" s="7">
        <v>26.621801995196307</v>
      </c>
    </row>
    <row r="229" spans="1:11" x14ac:dyDescent="0.3">
      <c r="A229" s="1">
        <v>22525</v>
      </c>
      <c r="B229" s="1"/>
      <c r="C229" s="1">
        <v>41395</v>
      </c>
      <c r="D229" s="7">
        <v>23.13037241578369</v>
      </c>
      <c r="E229" s="7">
        <f>+'USD PP 1994'!C1216</f>
        <v>63.461538461538467</v>
      </c>
      <c r="F229" s="7">
        <f t="shared" si="3"/>
        <v>2.7436453387250097</v>
      </c>
      <c r="G229" s="7"/>
      <c r="H229" s="7"/>
      <c r="I229" s="7"/>
      <c r="J229" s="7"/>
      <c r="K229" s="7">
        <v>26.5952067884079</v>
      </c>
    </row>
    <row r="230" spans="1:11" x14ac:dyDescent="0.3">
      <c r="A230" s="1">
        <v>22555</v>
      </c>
      <c r="B230" s="1"/>
      <c r="C230" s="1">
        <v>41426</v>
      </c>
      <c r="D230" s="7">
        <v>23.070389403335017</v>
      </c>
      <c r="E230" s="7">
        <f>+'USD PP 1994'!C1217</f>
        <v>63.31360946745562</v>
      </c>
      <c r="F230" s="7">
        <f t="shared" si="3"/>
        <v>2.744366744772115</v>
      </c>
      <c r="G230" s="7"/>
      <c r="H230" s="7"/>
      <c r="I230" s="7"/>
      <c r="J230" s="7"/>
      <c r="K230" s="7">
        <v>26.510373592910586</v>
      </c>
    </row>
    <row r="231" spans="1:11" x14ac:dyDescent="0.3">
      <c r="A231" s="1">
        <v>22586</v>
      </c>
      <c r="B231" s="1"/>
      <c r="C231" s="1">
        <v>41456</v>
      </c>
      <c r="D231" s="7">
        <v>23.063470362226351</v>
      </c>
      <c r="E231" s="7">
        <f>+'USD PP 1994'!C1218</f>
        <v>63.31360946745562</v>
      </c>
      <c r="F231" s="7">
        <f t="shared" si="3"/>
        <v>2.7451900547955468</v>
      </c>
      <c r="G231" s="7"/>
      <c r="H231" s="7"/>
      <c r="I231" s="7"/>
      <c r="J231" s="7"/>
      <c r="K231" s="7">
        <v>26.544881939431846</v>
      </c>
    </row>
    <row r="232" spans="1:11" x14ac:dyDescent="0.3">
      <c r="A232" s="1">
        <v>22616</v>
      </c>
      <c r="B232" s="1"/>
      <c r="C232" s="1">
        <v>41487</v>
      </c>
      <c r="D232" s="7">
        <v>23.008250560880242</v>
      </c>
      <c r="E232" s="7">
        <f>+'USD PP 1994'!C1219</f>
        <v>63.31360946745562</v>
      </c>
      <c r="F232" s="7">
        <f t="shared" si="3"/>
        <v>2.7517785109270556</v>
      </c>
      <c r="G232" s="7"/>
      <c r="H232" s="7"/>
      <c r="I232" s="7"/>
      <c r="J232" s="7"/>
      <c r="K232" s="7">
        <v>26.48661139436425</v>
      </c>
    </row>
    <row r="233" spans="1:11" x14ac:dyDescent="0.3">
      <c r="A233" s="1">
        <v>22647</v>
      </c>
      <c r="B233" s="1"/>
      <c r="C233" s="1">
        <v>41518</v>
      </c>
      <c r="D233" s="7">
        <v>22.928002551948421</v>
      </c>
      <c r="E233" s="7">
        <f>+'USD PP 1994'!C1220</f>
        <v>63.165680473372788</v>
      </c>
      <c r="F233" s="7">
        <f t="shared" si="3"/>
        <v>2.7549578438094238</v>
      </c>
      <c r="G233" s="7"/>
      <c r="H233" s="7"/>
      <c r="I233" s="7"/>
      <c r="J233" s="7"/>
      <c r="K233" s="7">
        <v>26.420559994378305</v>
      </c>
    </row>
    <row r="234" spans="1:11" x14ac:dyDescent="0.3">
      <c r="A234" s="1">
        <v>22678</v>
      </c>
      <c r="B234" s="1"/>
      <c r="C234" s="1">
        <v>41548</v>
      </c>
      <c r="D234" s="7">
        <v>22.798053646165275</v>
      </c>
      <c r="E234" s="7">
        <f>+'USD PP 1994'!C1221</f>
        <v>63.31360946745562</v>
      </c>
      <c r="F234" s="7">
        <f t="shared" si="3"/>
        <v>2.7771497712088777</v>
      </c>
      <c r="G234" s="7"/>
      <c r="H234" s="7"/>
      <c r="I234" s="7"/>
      <c r="J234" s="7"/>
      <c r="K234" s="7">
        <v>26.294347128163125</v>
      </c>
    </row>
    <row r="235" spans="1:11" x14ac:dyDescent="0.3">
      <c r="A235" s="1">
        <v>22706</v>
      </c>
      <c r="B235" s="1"/>
      <c r="C235" s="1">
        <v>41579</v>
      </c>
      <c r="D235" s="7">
        <v>22.675605377128782</v>
      </c>
      <c r="E235" s="7">
        <f>+'USD PP 1994'!C1222</f>
        <v>63.461538461538467</v>
      </c>
      <c r="F235" s="7">
        <f t="shared" si="3"/>
        <v>2.7986700864686709</v>
      </c>
      <c r="G235" s="7"/>
      <c r="H235" s="7"/>
      <c r="I235" s="7"/>
      <c r="J235" s="7"/>
      <c r="K235" s="7">
        <v>26.173946972091507</v>
      </c>
    </row>
    <row r="236" spans="1:11" x14ac:dyDescent="0.3">
      <c r="A236" s="1">
        <v>22737</v>
      </c>
      <c r="B236" s="1"/>
      <c r="C236" s="1">
        <v>41609</v>
      </c>
      <c r="D236" s="7">
        <v>22.468891574642068</v>
      </c>
      <c r="E236" s="7">
        <f>+'USD PP 1994'!C1223</f>
        <v>63.461538461538467</v>
      </c>
      <c r="F236" s="7">
        <f t="shared" si="3"/>
        <v>2.8244178512641835</v>
      </c>
      <c r="G236" s="7"/>
      <c r="H236" s="7"/>
      <c r="I236" s="7"/>
      <c r="J236" s="7"/>
      <c r="K236" s="7">
        <v>26.004915024432698</v>
      </c>
    </row>
    <row r="237" spans="1:11" x14ac:dyDescent="0.3">
      <c r="A237" s="1">
        <v>22767</v>
      </c>
      <c r="B237" s="1"/>
      <c r="C237" s="1">
        <v>41640</v>
      </c>
      <c r="D237" s="7">
        <v>22.345988637137811</v>
      </c>
      <c r="E237" s="7">
        <f>+'USD PP 1994'!C1224</f>
        <v>63.31360946745562</v>
      </c>
      <c r="F237" s="7">
        <f t="shared" si="3"/>
        <v>2.8333322143658419</v>
      </c>
      <c r="G237" s="7"/>
      <c r="H237" s="7"/>
      <c r="I237" s="7"/>
      <c r="J237" s="7"/>
      <c r="K237" s="7">
        <v>25.762745219370608</v>
      </c>
    </row>
    <row r="238" spans="1:11" x14ac:dyDescent="0.3">
      <c r="A238" s="1">
        <v>22798</v>
      </c>
      <c r="B238" s="1"/>
      <c r="C238" s="1">
        <v>41671</v>
      </c>
      <c r="D238" s="7">
        <v>22.192857917507016</v>
      </c>
      <c r="E238" s="7">
        <f>+'USD PP 1994'!C1225</f>
        <v>63.017751479289949</v>
      </c>
      <c r="F238" s="7">
        <f t="shared" si="3"/>
        <v>2.8395509813802704</v>
      </c>
      <c r="G238" s="7"/>
      <c r="H238" s="7"/>
      <c r="I238" s="7"/>
      <c r="J238" s="7"/>
      <c r="K238" s="7">
        <v>25.629471965151815</v>
      </c>
    </row>
    <row r="239" spans="1:11" x14ac:dyDescent="0.3">
      <c r="A239" s="1">
        <v>22828</v>
      </c>
      <c r="B239" s="1"/>
      <c r="C239" s="1">
        <v>41699</v>
      </c>
      <c r="D239" s="7">
        <v>21.990544904386656</v>
      </c>
      <c r="E239" s="7">
        <f>+'USD PP 1994'!C1226</f>
        <v>62.573964497041423</v>
      </c>
      <c r="F239" s="7">
        <f t="shared" si="3"/>
        <v>2.8454940416032719</v>
      </c>
      <c r="G239" s="7"/>
      <c r="H239" s="7"/>
      <c r="I239" s="7"/>
      <c r="J239" s="7"/>
      <c r="K239" s="7">
        <v>25.441207033106824</v>
      </c>
    </row>
    <row r="240" spans="1:11" x14ac:dyDescent="0.3">
      <c r="A240" s="1">
        <v>22859</v>
      </c>
      <c r="B240" s="1"/>
      <c r="C240" s="1">
        <v>41730</v>
      </c>
      <c r="D240" s="7">
        <v>21.844188839164257</v>
      </c>
      <c r="E240" s="7">
        <f>+'USD PP 1994'!C1227</f>
        <v>62.426035502958591</v>
      </c>
      <c r="F240" s="7">
        <f t="shared" si="3"/>
        <v>2.8577868449404491</v>
      </c>
      <c r="G240" s="7"/>
      <c r="H240" s="7"/>
      <c r="I240" s="7"/>
      <c r="J240" s="7"/>
      <c r="K240" s="7">
        <v>25.307079511694837</v>
      </c>
    </row>
    <row r="241" spans="1:11" x14ac:dyDescent="0.3">
      <c r="A241" s="1">
        <v>22890</v>
      </c>
      <c r="B241" s="1"/>
      <c r="C241" s="1">
        <v>41760</v>
      </c>
      <c r="D241" s="7">
        <v>21.744165677049832</v>
      </c>
      <c r="E241" s="7">
        <f>+'USD PP 1994'!C1228</f>
        <v>62.130177514792905</v>
      </c>
      <c r="F241" s="7">
        <f t="shared" si="3"/>
        <v>2.8573263484820219</v>
      </c>
      <c r="G241" s="7"/>
      <c r="H241" s="7"/>
      <c r="I241" s="7"/>
      <c r="J241" s="7"/>
      <c r="K241" s="7">
        <v>25.24396958772553</v>
      </c>
    </row>
    <row r="242" spans="1:11" x14ac:dyDescent="0.3">
      <c r="A242" s="1">
        <v>22920</v>
      </c>
      <c r="B242" s="1"/>
      <c r="C242" s="1">
        <v>41791</v>
      </c>
      <c r="D242" s="7">
        <v>21.657535534910192</v>
      </c>
      <c r="E242" s="7">
        <f>+'USD PP 1994'!C1229</f>
        <v>62.130177514792905</v>
      </c>
      <c r="F242" s="7">
        <f t="shared" si="3"/>
        <v>2.8687556538759496</v>
      </c>
      <c r="G242" s="7"/>
      <c r="H242" s="7"/>
      <c r="I242" s="7"/>
      <c r="J242" s="7"/>
      <c r="K242" s="7">
        <v>25.233876037310605</v>
      </c>
    </row>
    <row r="243" spans="1:11" x14ac:dyDescent="0.3">
      <c r="A243" s="1">
        <v>22951</v>
      </c>
      <c r="B243" s="1"/>
      <c r="C243" s="1">
        <v>41821</v>
      </c>
      <c r="D243" s="7">
        <v>21.655369997910402</v>
      </c>
      <c r="E243" s="7">
        <f>+'USD PP 1994'!C1230</f>
        <v>62.130177514792905</v>
      </c>
      <c r="F243" s="7">
        <f t="shared" si="3"/>
        <v>2.8690425294413373</v>
      </c>
      <c r="G243" s="7"/>
      <c r="H243" s="7"/>
      <c r="I243" s="7"/>
      <c r="J243" s="7"/>
      <c r="K243" s="7">
        <v>25.193566331180715</v>
      </c>
    </row>
    <row r="244" spans="1:11" x14ac:dyDescent="0.3">
      <c r="A244" s="1">
        <v>22981</v>
      </c>
      <c r="B244" s="1"/>
      <c r="C244" s="1">
        <v>41852</v>
      </c>
      <c r="D244" s="7">
        <v>21.601366581456762</v>
      </c>
      <c r="E244" s="7">
        <f>+'USD PP 1994'!C1231</f>
        <v>62.130177514792905</v>
      </c>
      <c r="F244" s="7">
        <f t="shared" si="3"/>
        <v>2.8762151357649404</v>
      </c>
      <c r="G244" s="7"/>
      <c r="H244" s="7"/>
      <c r="I244" s="7"/>
      <c r="J244" s="7"/>
      <c r="K244" s="7">
        <v>25.108198456428855</v>
      </c>
    </row>
    <row r="245" spans="1:11" x14ac:dyDescent="0.3">
      <c r="A245" s="1">
        <v>23012</v>
      </c>
      <c r="B245" s="1"/>
      <c r="C245" s="1">
        <v>41883</v>
      </c>
      <c r="D245" s="7">
        <v>21.478936642593972</v>
      </c>
      <c r="E245" s="7">
        <f>+'USD PP 1994'!C1232</f>
        <v>62.130177514792905</v>
      </c>
      <c r="F245" s="7">
        <f t="shared" si="3"/>
        <v>2.892609562038801</v>
      </c>
      <c r="G245" s="7"/>
      <c r="H245" s="7"/>
      <c r="I245" s="7"/>
      <c r="J245" s="7"/>
      <c r="K245" s="7">
        <v>25.055581734785807</v>
      </c>
    </row>
    <row r="246" spans="1:11" x14ac:dyDescent="0.3">
      <c r="A246" s="1">
        <v>23043</v>
      </c>
      <c r="B246" s="1"/>
      <c r="C246" s="1">
        <v>41913</v>
      </c>
      <c r="D246" s="7">
        <v>21.389102412461636</v>
      </c>
      <c r="E246" s="7">
        <f>+'USD PP 1994'!C1233</f>
        <v>62.278106508875752</v>
      </c>
      <c r="F246" s="7">
        <f t="shared" si="3"/>
        <v>2.911674613918886</v>
      </c>
      <c r="G246" s="7"/>
      <c r="H246" s="7"/>
      <c r="I246" s="7"/>
      <c r="J246" s="7"/>
      <c r="K246" s="7">
        <v>24.963217828819175</v>
      </c>
    </row>
    <row r="247" spans="1:11" x14ac:dyDescent="0.3">
      <c r="A247" s="1">
        <v>23071</v>
      </c>
      <c r="B247" s="1"/>
      <c r="C247" s="1">
        <v>41944</v>
      </c>
      <c r="D247" s="7">
        <v>21.280571497822738</v>
      </c>
      <c r="E247" s="7">
        <f>+'USD PP 1994'!C1234</f>
        <v>62.573964497041423</v>
      </c>
      <c r="F247" s="7">
        <f t="shared" si="3"/>
        <v>2.9404268820244561</v>
      </c>
      <c r="G247" s="7"/>
      <c r="H247" s="7"/>
      <c r="I247" s="7"/>
      <c r="J247" s="7"/>
      <c r="K247" s="7">
        <v>24.792151980156103</v>
      </c>
    </row>
    <row r="248" spans="1:11" x14ac:dyDescent="0.3">
      <c r="A248" s="1">
        <v>23102</v>
      </c>
      <c r="B248" s="1"/>
      <c r="C248" s="1">
        <v>41974</v>
      </c>
      <c r="D248" s="7">
        <v>21.115867729532386</v>
      </c>
      <c r="E248" s="7">
        <f>+'USD PP 1994'!C1235</f>
        <v>63.017751479289949</v>
      </c>
      <c r="F248" s="7">
        <f t="shared" si="3"/>
        <v>2.9843789649787453</v>
      </c>
      <c r="G248" s="7"/>
      <c r="H248" s="7"/>
      <c r="I248" s="7"/>
      <c r="J248" s="7"/>
      <c r="K248" s="7">
        <v>24.717997986197513</v>
      </c>
    </row>
    <row r="249" spans="1:11" x14ac:dyDescent="0.3">
      <c r="A249" s="1">
        <v>23132</v>
      </c>
      <c r="B249" s="1"/>
      <c r="C249" s="1">
        <v>42005</v>
      </c>
      <c r="D249" s="7">
        <v>20.85723797859777</v>
      </c>
      <c r="E249" s="7">
        <f>+'USD PP 1994'!C1236</f>
        <v>63.31360946745562</v>
      </c>
      <c r="F249" s="7">
        <f t="shared" si="3"/>
        <v>3.0355701714878833</v>
      </c>
      <c r="G249" s="7"/>
      <c r="H249" s="7"/>
      <c r="I249" s="7"/>
      <c r="J249" s="7"/>
      <c r="K249" s="7">
        <v>24.323949996258133</v>
      </c>
    </row>
    <row r="250" spans="1:11" x14ac:dyDescent="0.3">
      <c r="A250" s="1">
        <v>23163</v>
      </c>
      <c r="B250" s="1"/>
      <c r="C250" s="1">
        <v>42036</v>
      </c>
      <c r="D250" s="7">
        <v>20.605846649474188</v>
      </c>
      <c r="E250" s="7">
        <f>+'USD PP 1994'!C1237</f>
        <v>63.017751479289949</v>
      </c>
      <c r="F250" s="7">
        <f t="shared" si="3"/>
        <v>3.0582461643670444</v>
      </c>
      <c r="G250" s="7"/>
      <c r="H250" s="7"/>
      <c r="I250" s="7"/>
      <c r="J250" s="7"/>
      <c r="K250" s="7">
        <v>24.030774546787327</v>
      </c>
    </row>
    <row r="251" spans="1:11" x14ac:dyDescent="0.3">
      <c r="A251" s="1">
        <v>23193</v>
      </c>
      <c r="B251" s="1"/>
      <c r="C251" s="1">
        <v>42064</v>
      </c>
      <c r="D251" s="7">
        <v>20.337393061068088</v>
      </c>
      <c r="E251" s="7">
        <f>+'USD PP 1994'!C1238</f>
        <v>62.721893491124256</v>
      </c>
      <c r="F251" s="7">
        <f t="shared" si="3"/>
        <v>3.0840675254092869</v>
      </c>
      <c r="G251" s="7"/>
      <c r="H251" s="7"/>
      <c r="I251" s="7"/>
      <c r="J251" s="7"/>
      <c r="K251" s="7">
        <v>23.863728447653752</v>
      </c>
    </row>
    <row r="252" spans="1:11" x14ac:dyDescent="0.3">
      <c r="A252" s="1">
        <v>23224</v>
      </c>
      <c r="B252" s="1"/>
      <c r="C252" s="1">
        <v>42095</v>
      </c>
      <c r="D252" s="7">
        <v>20.19401555065841</v>
      </c>
      <c r="E252" s="7">
        <f>+'USD PP 1994'!C1239</f>
        <v>62.573964497041423</v>
      </c>
      <c r="F252" s="7">
        <f t="shared" si="3"/>
        <v>3.0986390170924301</v>
      </c>
      <c r="G252" s="7"/>
      <c r="H252" s="7"/>
      <c r="I252" s="7"/>
      <c r="J252" s="7"/>
      <c r="K252" s="7">
        <v>23.604083528836554</v>
      </c>
    </row>
    <row r="253" spans="1:11" x14ac:dyDescent="0.3">
      <c r="A253" s="1">
        <v>23255</v>
      </c>
      <c r="B253" s="1"/>
      <c r="C253" s="1">
        <v>42125</v>
      </c>
      <c r="D253" s="7">
        <v>20.04567753688546</v>
      </c>
      <c r="E253" s="7">
        <f>+'USD PP 1994'!C1240</f>
        <v>62.278106508875752</v>
      </c>
      <c r="F253" s="7">
        <f t="shared" si="3"/>
        <v>3.1068097545857278</v>
      </c>
      <c r="G253" s="7"/>
      <c r="H253" s="7"/>
      <c r="I253" s="7"/>
      <c r="J253" s="7"/>
      <c r="K253" s="7">
        <v>23.458639961077871</v>
      </c>
    </row>
    <row r="254" spans="1:11" x14ac:dyDescent="0.3">
      <c r="A254" s="1">
        <v>23285</v>
      </c>
      <c r="B254" s="1"/>
      <c r="C254" s="1">
        <v>42156</v>
      </c>
      <c r="D254" s="7">
        <v>19.888557929244424</v>
      </c>
      <c r="E254" s="7">
        <f>+'USD PP 1994'!C1241</f>
        <v>61.982248520710058</v>
      </c>
      <c r="F254" s="7">
        <f t="shared" si="3"/>
        <v>3.1164777628030267</v>
      </c>
      <c r="G254" s="7"/>
      <c r="H254" s="7"/>
      <c r="I254" s="7"/>
      <c r="J254" s="7"/>
      <c r="K254" s="7">
        <v>23.348900130464685</v>
      </c>
    </row>
    <row r="255" spans="1:11" x14ac:dyDescent="0.3">
      <c r="A255" s="1">
        <v>23316</v>
      </c>
      <c r="B255" s="1"/>
      <c r="C255" s="1">
        <v>42186</v>
      </c>
      <c r="D255" s="7">
        <v>19.766008675456597</v>
      </c>
      <c r="E255" s="7">
        <f>+'USD PP 1994'!C1242</f>
        <v>61.982248520710058</v>
      </c>
      <c r="F255" s="7">
        <f t="shared" si="3"/>
        <v>3.1357999249324049</v>
      </c>
      <c r="G255" s="7"/>
      <c r="H255" s="7"/>
      <c r="I255" s="7"/>
      <c r="J255" s="7"/>
      <c r="K255" s="7">
        <v>23.152107219102319</v>
      </c>
    </row>
    <row r="256" spans="1:11" x14ac:dyDescent="0.3">
      <c r="A256" s="1">
        <v>23346</v>
      </c>
      <c r="B256" s="1"/>
      <c r="C256" s="1">
        <v>42217</v>
      </c>
      <c r="D256" s="7">
        <v>19.722618913846134</v>
      </c>
      <c r="E256" s="7">
        <f>+'USD PP 1994'!C1243</f>
        <v>62.130177514792905</v>
      </c>
      <c r="F256" s="7">
        <f t="shared" si="3"/>
        <v>3.1501991589552452</v>
      </c>
      <c r="G256" s="7"/>
      <c r="H256" s="7"/>
      <c r="I256" s="7"/>
      <c r="J256" s="7"/>
      <c r="K256" s="7">
        <v>23.02317742551941</v>
      </c>
    </row>
    <row r="257" spans="1:11" x14ac:dyDescent="0.3">
      <c r="A257" s="1">
        <v>23377</v>
      </c>
      <c r="B257" s="1"/>
      <c r="C257" s="1">
        <v>42248</v>
      </c>
      <c r="D257" s="7">
        <v>19.616688794356605</v>
      </c>
      <c r="E257" s="7">
        <f>+'USD PP 1994'!C1244</f>
        <v>62.130177514792905</v>
      </c>
      <c r="F257" s="7">
        <f t="shared" si="3"/>
        <v>3.1672102344136039</v>
      </c>
      <c r="G257" s="7"/>
      <c r="H257" s="7"/>
      <c r="I257" s="7"/>
      <c r="J257" s="7"/>
      <c r="K257" s="7">
        <v>22.872220768447658</v>
      </c>
    </row>
    <row r="258" spans="1:11" x14ac:dyDescent="0.3">
      <c r="A258" s="1">
        <v>23408</v>
      </c>
      <c r="B258" s="1"/>
      <c r="C258" s="1">
        <v>42278</v>
      </c>
      <c r="D258" s="7">
        <v>19.45714024435291</v>
      </c>
      <c r="E258" s="7">
        <f>+'USD PP 1994'!C1245</f>
        <v>62.130177514792905</v>
      </c>
      <c r="F258" s="7">
        <f t="shared" ref="F258:F321" si="4">+E258/D258</f>
        <v>3.1931813583357957</v>
      </c>
      <c r="G258" s="7"/>
      <c r="H258" s="7"/>
      <c r="I258" s="7"/>
      <c r="J258" s="7"/>
      <c r="K258" s="7">
        <v>22.672700999650733</v>
      </c>
    </row>
    <row r="259" spans="1:11" x14ac:dyDescent="0.3">
      <c r="A259" s="1">
        <v>23437</v>
      </c>
      <c r="B259" s="1"/>
      <c r="C259" s="1">
        <v>42309</v>
      </c>
      <c r="D259" s="7">
        <v>19.262588104497485</v>
      </c>
      <c r="E259" s="7">
        <f>+'USD PP 1994'!C1246</f>
        <v>62.278106508875752</v>
      </c>
      <c r="F259" s="7">
        <f t="shared" si="4"/>
        <v>3.2331120912217854</v>
      </c>
      <c r="G259" s="7"/>
      <c r="H259" s="7"/>
      <c r="I259" s="7"/>
      <c r="J259" s="7"/>
      <c r="K259" s="7">
        <v>22.434891153424434</v>
      </c>
    </row>
    <row r="260" spans="1:11" x14ac:dyDescent="0.3">
      <c r="A260" s="1">
        <v>23468</v>
      </c>
      <c r="B260" s="1"/>
      <c r="C260" s="1">
        <v>42339</v>
      </c>
      <c r="D260" s="7">
        <v>19.079425618559313</v>
      </c>
      <c r="E260" s="7">
        <f>+'USD PP 1994'!C1247</f>
        <v>62.573964497041423</v>
      </c>
      <c r="F260" s="7">
        <f t="shared" si="4"/>
        <v>3.2796566179735125</v>
      </c>
      <c r="G260" s="7"/>
      <c r="H260" s="7"/>
      <c r="I260" s="7"/>
      <c r="J260" s="7"/>
      <c r="K260" s="7">
        <v>22.252421298774486</v>
      </c>
    </row>
    <row r="261" spans="1:11" x14ac:dyDescent="0.3">
      <c r="A261" s="1">
        <v>23498</v>
      </c>
      <c r="B261" s="1"/>
      <c r="C261" s="1">
        <v>42370</v>
      </c>
      <c r="D261" s="7">
        <v>18.840155641907096</v>
      </c>
      <c r="E261" s="7">
        <f>+'USD PP 1994'!C1248</f>
        <v>62.426035502958591</v>
      </c>
      <c r="F261" s="7">
        <f t="shared" si="4"/>
        <v>3.3134564644519844</v>
      </c>
      <c r="G261" s="7"/>
      <c r="H261" s="7"/>
      <c r="I261" s="7"/>
      <c r="J261" s="7"/>
      <c r="K261" s="7">
        <v>21.951683238408286</v>
      </c>
    </row>
    <row r="262" spans="1:11" x14ac:dyDescent="0.3">
      <c r="A262" s="1">
        <v>23529</v>
      </c>
      <c r="B262" s="1"/>
      <c r="C262" s="1">
        <v>42401</v>
      </c>
      <c r="D262" s="7">
        <v>18.672106681771158</v>
      </c>
      <c r="E262" s="7">
        <f>+'USD PP 1994'!C1249</f>
        <v>62.426035502958591</v>
      </c>
      <c r="F262" s="7">
        <f t="shared" si="4"/>
        <v>3.3432775726320516</v>
      </c>
      <c r="G262" s="7"/>
      <c r="H262" s="7"/>
      <c r="I262" s="7"/>
      <c r="J262" s="7"/>
      <c r="K262" s="7">
        <v>21.758036711674389</v>
      </c>
    </row>
    <row r="263" spans="1:11" x14ac:dyDescent="0.3">
      <c r="A263" s="1">
        <v>23559</v>
      </c>
      <c r="B263" s="1"/>
      <c r="C263" s="1">
        <v>42430</v>
      </c>
      <c r="D263" s="7">
        <v>18.592160392085194</v>
      </c>
      <c r="E263" s="7">
        <f>+'USD PP 1994'!C1250</f>
        <v>62.130177514792905</v>
      </c>
      <c r="F263" s="7">
        <f t="shared" si="4"/>
        <v>3.3417406156436846</v>
      </c>
      <c r="G263" s="7"/>
      <c r="H263" s="7"/>
      <c r="I263" s="7"/>
      <c r="J263" s="7"/>
      <c r="K263" s="7">
        <v>21.549011302044555</v>
      </c>
    </row>
    <row r="264" spans="1:11" x14ac:dyDescent="0.3">
      <c r="A264" s="1">
        <v>23590</v>
      </c>
      <c r="B264" s="1"/>
      <c r="C264" s="1">
        <v>42461</v>
      </c>
      <c r="D264" s="7">
        <v>18.479435833500837</v>
      </c>
      <c r="E264" s="7">
        <f>+'USD PP 1994'!C1251</f>
        <v>61.834319526627226</v>
      </c>
      <c r="F264" s="7">
        <f t="shared" si="4"/>
        <v>3.3461151132400682</v>
      </c>
      <c r="G264" s="7"/>
      <c r="H264" s="7"/>
      <c r="I264" s="7"/>
      <c r="J264" s="7"/>
      <c r="K264" s="7">
        <v>21.450339739244033</v>
      </c>
    </row>
    <row r="265" spans="1:11" x14ac:dyDescent="0.3">
      <c r="A265" s="1">
        <v>23621</v>
      </c>
      <c r="B265" s="1"/>
      <c r="C265" s="1">
        <v>42491</v>
      </c>
      <c r="D265" s="7">
        <v>18.336411821294739</v>
      </c>
      <c r="E265" s="7">
        <f>+'USD PP 1994'!C1252</f>
        <v>61.53846153846154</v>
      </c>
      <c r="F265" s="7">
        <f t="shared" si="4"/>
        <v>3.3560798120270561</v>
      </c>
      <c r="G265" s="7"/>
      <c r="H265" s="7"/>
      <c r="I265" s="7"/>
      <c r="J265" s="7"/>
      <c r="K265" s="7">
        <v>21.328765774330346</v>
      </c>
    </row>
    <row r="266" spans="1:11" x14ac:dyDescent="0.3">
      <c r="A266" s="1">
        <v>23651</v>
      </c>
      <c r="B266" s="1"/>
      <c r="C266" s="1">
        <v>42522</v>
      </c>
      <c r="D266" s="7">
        <v>18.272458217533369</v>
      </c>
      <c r="E266" s="7">
        <f>+'USD PP 1994'!C1253</f>
        <v>61.390532544378708</v>
      </c>
      <c r="F266" s="7">
        <f t="shared" si="4"/>
        <v>3.3597303555725913</v>
      </c>
      <c r="G266" s="7"/>
      <c r="H266" s="7"/>
      <c r="I266" s="7"/>
      <c r="J266" s="7"/>
      <c r="K266" s="7">
        <v>21.191024117566169</v>
      </c>
    </row>
    <row r="267" spans="1:11" x14ac:dyDescent="0.3">
      <c r="A267" s="1">
        <v>23682</v>
      </c>
      <c r="B267" s="1"/>
      <c r="C267" s="1">
        <v>42552</v>
      </c>
      <c r="D267" s="7">
        <v>18.177932966109598</v>
      </c>
      <c r="E267" s="7">
        <f>+'USD PP 1994'!C1254</f>
        <v>61.53846153846154</v>
      </c>
      <c r="F267" s="7">
        <f t="shared" si="4"/>
        <v>3.3853387870442715</v>
      </c>
      <c r="G267" s="7"/>
      <c r="H267" s="7"/>
      <c r="I267" s="7"/>
      <c r="J267" s="7"/>
      <c r="K267" s="7">
        <v>21.117114217803856</v>
      </c>
    </row>
    <row r="268" spans="1:11" x14ac:dyDescent="0.3">
      <c r="A268" s="1">
        <v>23712</v>
      </c>
      <c r="B268" s="1"/>
      <c r="C268" s="1">
        <v>42583</v>
      </c>
      <c r="D268" s="7">
        <v>18.098300444155313</v>
      </c>
      <c r="E268" s="7">
        <f>+'USD PP 1994'!C1255</f>
        <v>61.390532544378708</v>
      </c>
      <c r="F268" s="7">
        <f t="shared" si="4"/>
        <v>3.3920606376166242</v>
      </c>
      <c r="G268" s="7"/>
      <c r="H268" s="7"/>
      <c r="I268" s="7"/>
      <c r="J268" s="7"/>
      <c r="K268" s="7">
        <v>21.093910915796474</v>
      </c>
    </row>
    <row r="269" spans="1:11" x14ac:dyDescent="0.3">
      <c r="A269" s="1">
        <v>23743</v>
      </c>
      <c r="B269" s="1"/>
      <c r="C269" s="1">
        <v>42614</v>
      </c>
      <c r="D269" s="7">
        <v>18.083833377453356</v>
      </c>
      <c r="E269" s="7">
        <f>+'USD PP 1994'!C1256</f>
        <v>61.242603550295861</v>
      </c>
      <c r="F269" s="7">
        <f t="shared" si="4"/>
        <v>3.3865941071240013</v>
      </c>
      <c r="G269" s="7"/>
      <c r="H269" s="7"/>
      <c r="I269" s="7"/>
      <c r="J269" s="7"/>
      <c r="K269" s="7">
        <v>21.123483793106825</v>
      </c>
    </row>
    <row r="270" spans="1:11" x14ac:dyDescent="0.3">
      <c r="A270" s="1">
        <v>23774</v>
      </c>
      <c r="B270" s="1"/>
      <c r="C270" s="1">
        <v>42644</v>
      </c>
      <c r="D270" s="7">
        <v>18.036937340368397</v>
      </c>
      <c r="E270" s="7">
        <f>+'USD PP 1994'!C1257</f>
        <v>61.242603550295861</v>
      </c>
      <c r="F270" s="7">
        <f t="shared" si="4"/>
        <v>3.395399251802524</v>
      </c>
      <c r="G270" s="7"/>
      <c r="H270" s="7"/>
      <c r="I270" s="7"/>
      <c r="J270" s="7"/>
      <c r="K270" s="7">
        <v>21.066603962408323</v>
      </c>
    </row>
    <row r="271" spans="1:11" x14ac:dyDescent="0.3">
      <c r="A271" s="1">
        <v>23802</v>
      </c>
      <c r="B271" s="1"/>
      <c r="C271" s="1">
        <v>42675</v>
      </c>
      <c r="D271" s="7">
        <v>18.004529187830304</v>
      </c>
      <c r="E271" s="7">
        <f>+'USD PP 1994'!C1258</f>
        <v>61.242603550295861</v>
      </c>
      <c r="F271" s="7">
        <f t="shared" si="4"/>
        <v>3.4015109704557682</v>
      </c>
      <c r="G271" s="7"/>
      <c r="H271" s="7"/>
      <c r="I271" s="7"/>
      <c r="J271" s="7"/>
      <c r="K271" s="7">
        <v>21.03505138533033</v>
      </c>
    </row>
    <row r="272" spans="1:11" x14ac:dyDescent="0.3">
      <c r="A272" s="1">
        <v>23833</v>
      </c>
      <c r="B272" s="1"/>
      <c r="C272" s="1">
        <v>42705</v>
      </c>
      <c r="D272" s="7">
        <v>17.95067715636122</v>
      </c>
      <c r="E272" s="7">
        <f>+'USD PP 1994'!C1259</f>
        <v>61.242603550295861</v>
      </c>
      <c r="F272" s="7">
        <f t="shared" si="4"/>
        <v>3.4117155033671356</v>
      </c>
      <c r="G272" s="7"/>
      <c r="H272" s="7"/>
      <c r="I272" s="7"/>
      <c r="J272" s="7"/>
      <c r="K272" s="7">
        <v>20.884681677254097</v>
      </c>
    </row>
    <row r="273" spans="1:11" x14ac:dyDescent="0.3">
      <c r="A273" s="1">
        <v>23863</v>
      </c>
      <c r="B273" s="1"/>
      <c r="C273" s="1">
        <v>42736</v>
      </c>
      <c r="D273" s="7">
        <v>17.88272280968442</v>
      </c>
      <c r="E273" s="7">
        <f>+'USD PP 1994'!C1260</f>
        <v>60.946745562130189</v>
      </c>
      <c r="F273" s="7">
        <f t="shared" si="4"/>
        <v>3.4081356743462115</v>
      </c>
      <c r="G273" s="7"/>
      <c r="H273" s="7"/>
      <c r="I273" s="7"/>
      <c r="J273" s="7"/>
      <c r="K273" s="7">
        <v>20.81806387286094</v>
      </c>
    </row>
    <row r="274" spans="1:11" x14ac:dyDescent="0.3">
      <c r="A274" s="1">
        <v>23894</v>
      </c>
      <c r="B274" s="1"/>
      <c r="C274" s="1">
        <v>42767</v>
      </c>
      <c r="D274" s="7">
        <v>17.823903926726221</v>
      </c>
      <c r="E274" s="7">
        <f>+'USD PP 1994'!C1261</f>
        <v>60.798816568047343</v>
      </c>
      <c r="F274" s="7">
        <f t="shared" si="4"/>
        <v>3.4110830499306037</v>
      </c>
      <c r="G274" s="7"/>
      <c r="H274" s="7"/>
      <c r="I274" s="7"/>
      <c r="J274" s="7"/>
      <c r="K274" s="7">
        <v>20.834731658187486</v>
      </c>
    </row>
    <row r="275" spans="1:11" x14ac:dyDescent="0.3">
      <c r="A275" s="1">
        <v>23924</v>
      </c>
      <c r="B275" s="1"/>
      <c r="C275" s="1">
        <v>42795</v>
      </c>
      <c r="D275" s="7">
        <v>17.779455288504959</v>
      </c>
      <c r="E275" s="7">
        <f>+'USD PP 1994'!C1262</f>
        <v>60.650887573964511</v>
      </c>
      <c r="F275" s="7">
        <f t="shared" si="4"/>
        <v>3.411290536734128</v>
      </c>
      <c r="G275" s="7"/>
      <c r="H275" s="7"/>
      <c r="I275" s="7"/>
      <c r="J275" s="7"/>
      <c r="K275" s="7">
        <v>20.805603812849498</v>
      </c>
    </row>
    <row r="276" spans="1:11" x14ac:dyDescent="0.3">
      <c r="A276" s="1">
        <v>23955</v>
      </c>
      <c r="B276" s="1"/>
      <c r="C276" s="1">
        <v>42826</v>
      </c>
      <c r="D276" s="7">
        <v>17.754598850114796</v>
      </c>
      <c r="E276" s="7">
        <f>+'USD PP 1994'!C1263</f>
        <v>60.502958579881664</v>
      </c>
      <c r="F276" s="7">
        <f t="shared" si="4"/>
        <v>3.4077344743551032</v>
      </c>
      <c r="G276" s="7"/>
      <c r="H276" s="7"/>
      <c r="I276" s="7"/>
      <c r="J276" s="7"/>
      <c r="K276" s="7">
        <v>20.679459112264684</v>
      </c>
    </row>
    <row r="277" spans="1:11" x14ac:dyDescent="0.3">
      <c r="A277" s="1">
        <v>23986</v>
      </c>
      <c r="B277" s="1"/>
      <c r="C277" s="1">
        <v>42856</v>
      </c>
      <c r="D277" s="7">
        <v>17.699729688081739</v>
      </c>
      <c r="E277" s="7">
        <f>+'USD PP 1994'!C1264</f>
        <v>60.502958579881664</v>
      </c>
      <c r="F277" s="7">
        <f t="shared" si="4"/>
        <v>3.4182984512256049</v>
      </c>
      <c r="G277" s="7"/>
      <c r="H277" s="7"/>
      <c r="I277" s="7"/>
      <c r="J277" s="7"/>
      <c r="K277" s="7">
        <v>20.689804014271818</v>
      </c>
    </row>
    <row r="278" spans="1:11" x14ac:dyDescent="0.3">
      <c r="A278" s="1">
        <v>24016</v>
      </c>
      <c r="B278" s="1"/>
      <c r="C278" s="1">
        <v>42887</v>
      </c>
      <c r="D278" s="7">
        <v>17.74053291378344</v>
      </c>
      <c r="E278" s="7">
        <f>+'USD PP 1994'!C1265</f>
        <v>60.355029585798817</v>
      </c>
      <c r="F278" s="7">
        <f t="shared" si="4"/>
        <v>3.4020978895682554</v>
      </c>
      <c r="G278" s="7"/>
      <c r="H278" s="7"/>
      <c r="I278" s="7"/>
      <c r="J278" s="7"/>
      <c r="K278" s="7">
        <v>20.679464282130752</v>
      </c>
    </row>
    <row r="279" spans="1:11" x14ac:dyDescent="0.3">
      <c r="A279" s="1">
        <v>24047</v>
      </c>
      <c r="B279" s="1"/>
      <c r="C279" s="1">
        <v>42917</v>
      </c>
      <c r="D279" s="7">
        <v>17.698057575601997</v>
      </c>
      <c r="E279" s="7">
        <f>+'USD PP 1994'!C1266</f>
        <v>60.502958579881664</v>
      </c>
      <c r="F279" s="7">
        <f t="shared" si="4"/>
        <v>3.4186214120632763</v>
      </c>
      <c r="G279" s="7"/>
      <c r="H279" s="7"/>
      <c r="I279" s="7"/>
      <c r="J279" s="7"/>
      <c r="K279" s="7">
        <v>20.681532435374294</v>
      </c>
    </row>
    <row r="280" spans="1:11" x14ac:dyDescent="0.3">
      <c r="A280" s="1">
        <v>24077</v>
      </c>
      <c r="B280" s="1"/>
      <c r="C280" s="1">
        <v>42948</v>
      </c>
      <c r="D280" s="7">
        <v>17.664495035035429</v>
      </c>
      <c r="E280" s="7">
        <f>+'USD PP 1994'!C1267</f>
        <v>60.207100591715992</v>
      </c>
      <c r="F280" s="7">
        <f t="shared" si="4"/>
        <v>3.4083680553733551</v>
      </c>
      <c r="G280" s="7"/>
      <c r="H280" s="7"/>
      <c r="I280" s="7"/>
      <c r="J280" s="7"/>
      <c r="K280" s="7">
        <v>20.660871563810485</v>
      </c>
    </row>
    <row r="281" spans="1:11" x14ac:dyDescent="0.3">
      <c r="A281" s="1">
        <v>24108</v>
      </c>
      <c r="B281" s="1"/>
      <c r="C281" s="1">
        <v>42979</v>
      </c>
      <c r="D281" s="7">
        <v>17.636276991848472</v>
      </c>
      <c r="E281" s="7">
        <f>+'USD PP 1994'!C1268</f>
        <v>59.911242603550299</v>
      </c>
      <c r="F281" s="7">
        <f t="shared" si="4"/>
        <v>3.397045908909313</v>
      </c>
      <c r="G281" s="7"/>
      <c r="H281" s="7"/>
      <c r="I281" s="7"/>
      <c r="J281" s="7"/>
      <c r="K281" s="7">
        <v>20.656740215767329</v>
      </c>
    </row>
    <row r="282" spans="1:11" x14ac:dyDescent="0.3">
      <c r="A282" s="1">
        <v>24139</v>
      </c>
      <c r="B282" s="1"/>
      <c r="C282" s="1">
        <v>43009</v>
      </c>
      <c r="D282" s="7">
        <v>17.562514431237272</v>
      </c>
      <c r="E282" s="7">
        <f>+'USD PP 1994'!C1269</f>
        <v>59.911242603550299</v>
      </c>
      <c r="F282" s="7">
        <f t="shared" si="4"/>
        <v>3.4113135017267329</v>
      </c>
      <c r="G282" s="7"/>
      <c r="H282" s="7"/>
      <c r="I282" s="7"/>
      <c r="J282" s="7"/>
      <c r="K282" s="7">
        <v>20.590849497375729</v>
      </c>
    </row>
    <row r="283" spans="1:11" x14ac:dyDescent="0.3">
      <c r="A283" s="1">
        <v>24167</v>
      </c>
      <c r="B283" s="1"/>
      <c r="C283" s="1">
        <v>43040</v>
      </c>
      <c r="D283" s="7">
        <v>17.51347669648711</v>
      </c>
      <c r="E283" s="7">
        <f>+'USD PP 1994'!C1270</f>
        <v>59.911242603550299</v>
      </c>
      <c r="F283" s="7">
        <f t="shared" si="4"/>
        <v>3.4208651795315674</v>
      </c>
      <c r="G283" s="7"/>
      <c r="H283" s="7"/>
      <c r="I283" s="7"/>
      <c r="J283" s="7"/>
      <c r="K283" s="7">
        <v>20.531308702139523</v>
      </c>
    </row>
    <row r="284" spans="1:11" x14ac:dyDescent="0.3">
      <c r="A284" s="1">
        <v>24198</v>
      </c>
      <c r="B284" s="1"/>
      <c r="C284" s="1">
        <v>43070</v>
      </c>
      <c r="D284" s="7">
        <v>17.43675497459888</v>
      </c>
      <c r="E284" s="7">
        <f>+'USD PP 1994'!C1271</f>
        <v>60.059171597633146</v>
      </c>
      <c r="F284" s="7">
        <f t="shared" si="4"/>
        <v>3.444400731966744</v>
      </c>
      <c r="G284" s="7"/>
      <c r="H284" s="7"/>
      <c r="I284" s="7"/>
      <c r="J284" s="7"/>
      <c r="K284" s="7">
        <v>20.419004179154175</v>
      </c>
    </row>
    <row r="285" spans="1:11" x14ac:dyDescent="0.3">
      <c r="A285" s="1">
        <v>24228</v>
      </c>
      <c r="B285" s="1"/>
      <c r="C285" s="1">
        <v>43101</v>
      </c>
      <c r="D285" s="7">
        <v>17.386334604246564</v>
      </c>
      <c r="E285" s="7">
        <f>+'USD PP 1994'!C1272</f>
        <v>59.615384615384613</v>
      </c>
      <c r="F285" s="7">
        <f t="shared" si="4"/>
        <v>3.4288644485666184</v>
      </c>
      <c r="G285" s="7"/>
      <c r="H285" s="7"/>
      <c r="I285" s="7"/>
      <c r="J285" s="7"/>
      <c r="K285" s="7">
        <v>20.325506847654964</v>
      </c>
    </row>
    <row r="286" spans="1:11" x14ac:dyDescent="0.3">
      <c r="A286" s="1">
        <v>24259</v>
      </c>
      <c r="B286" s="1"/>
      <c r="C286" s="1">
        <v>43132</v>
      </c>
      <c r="D286" s="7">
        <v>17.330875801681184</v>
      </c>
      <c r="E286" s="7">
        <f>+'USD PP 1994'!C1273</f>
        <v>59.467455621301781</v>
      </c>
      <c r="F286" s="7">
        <f t="shared" si="4"/>
        <v>3.4313012395791982</v>
      </c>
      <c r="G286" s="7"/>
      <c r="H286" s="7"/>
      <c r="I286" s="7"/>
      <c r="J286" s="7"/>
      <c r="K286" s="7">
        <v>20.411234030583412</v>
      </c>
    </row>
    <row r="287" spans="1:11" x14ac:dyDescent="0.3">
      <c r="A287" s="1">
        <v>24289</v>
      </c>
      <c r="B287" s="1"/>
      <c r="C287" s="1">
        <v>43160</v>
      </c>
      <c r="D287" s="7">
        <v>17.315292038846223</v>
      </c>
      <c r="E287" s="7">
        <f>+'USD PP 1994'!C1274</f>
        <v>59.319526627218941</v>
      </c>
      <c r="F287" s="7">
        <f t="shared" si="4"/>
        <v>3.4258461534542852</v>
      </c>
      <c r="G287" s="7"/>
      <c r="H287" s="7"/>
      <c r="I287" s="7"/>
      <c r="J287" s="7"/>
      <c r="K287" s="7">
        <v>20.411234030583412</v>
      </c>
    </row>
    <row r="288" spans="1:11" x14ac:dyDescent="0.3">
      <c r="A288" s="1">
        <v>24320</v>
      </c>
      <c r="B288" s="1"/>
      <c r="C288" s="1">
        <v>43191</v>
      </c>
      <c r="D288" s="7">
        <v>17.277282018405732</v>
      </c>
      <c r="E288" s="7">
        <f>+'USD PP 1994'!C1275</f>
        <v>59.023668639053263</v>
      </c>
      <c r="F288" s="7">
        <f t="shared" si="4"/>
        <v>3.4162589101789576</v>
      </c>
      <c r="G288" s="7"/>
      <c r="H288" s="7"/>
      <c r="I288" s="7"/>
      <c r="J288" s="7"/>
      <c r="K288" s="7">
        <v>20.417359238354916</v>
      </c>
    </row>
    <row r="289" spans="1:11" x14ac:dyDescent="0.3">
      <c r="A289" s="1">
        <v>24351</v>
      </c>
      <c r="B289" s="1"/>
      <c r="C289" s="1">
        <v>43221</v>
      </c>
      <c r="D289" s="7">
        <v>17.208448225503716</v>
      </c>
      <c r="E289" s="7">
        <f>+'USD PP 1994'!C1276</f>
        <v>58.727810650887577</v>
      </c>
      <c r="F289" s="7">
        <f t="shared" si="4"/>
        <v>3.4127313445874945</v>
      </c>
      <c r="G289" s="7"/>
      <c r="H289" s="7"/>
      <c r="I289" s="7"/>
      <c r="J289" s="7"/>
      <c r="K289" s="7">
        <v>20.378639822691802</v>
      </c>
    </row>
    <row r="290" spans="1:11" x14ac:dyDescent="0.3">
      <c r="A290" s="1">
        <v>24381</v>
      </c>
      <c r="B290" s="1"/>
      <c r="C290" s="1">
        <v>43252</v>
      </c>
      <c r="D290" s="7">
        <v>16.994319796073199</v>
      </c>
      <c r="E290" s="7">
        <f>+'USD PP 1994'!C1277</f>
        <v>58.727810650887577</v>
      </c>
      <c r="F290" s="7">
        <f t="shared" si="4"/>
        <v>3.4557317595292956</v>
      </c>
      <c r="G290" s="7"/>
      <c r="H290" s="7"/>
      <c r="I290" s="7"/>
      <c r="J290" s="7"/>
      <c r="K290" s="7">
        <v>20.174873599338483</v>
      </c>
    </row>
    <row r="291" spans="1:11" x14ac:dyDescent="0.3">
      <c r="A291" s="1">
        <v>24412</v>
      </c>
      <c r="B291" s="1"/>
      <c r="C291" s="1">
        <v>43282</v>
      </c>
      <c r="D291" s="7">
        <v>16.938423000172627</v>
      </c>
      <c r="E291" s="7">
        <f>+'USD PP 1994'!C1278</f>
        <v>58.727810650887577</v>
      </c>
      <c r="F291" s="7">
        <f t="shared" si="4"/>
        <v>3.4671356743357427</v>
      </c>
      <c r="G291" s="7"/>
      <c r="H291" s="7"/>
      <c r="I291" s="7"/>
      <c r="J291" s="7"/>
      <c r="K291" s="7">
        <v>20.128577870236942</v>
      </c>
    </row>
    <row r="292" spans="1:11" x14ac:dyDescent="0.3">
      <c r="A292" s="1">
        <v>24442</v>
      </c>
      <c r="B292" s="1"/>
      <c r="C292" s="1">
        <v>43313</v>
      </c>
      <c r="D292" s="7">
        <v>16.953681313354647</v>
      </c>
      <c r="E292" s="7">
        <f>+'USD PP 1994'!C1279</f>
        <v>58.727810650887577</v>
      </c>
      <c r="F292" s="7">
        <f t="shared" si="4"/>
        <v>3.4640152522288403</v>
      </c>
      <c r="G292" s="7"/>
      <c r="H292" s="7"/>
      <c r="I292" s="7"/>
      <c r="J292" s="7"/>
      <c r="K292" s="7">
        <v>20.046387680745884</v>
      </c>
    </row>
    <row r="293" spans="1:11" x14ac:dyDescent="0.3">
      <c r="A293" s="1">
        <v>24473</v>
      </c>
      <c r="B293" s="1"/>
      <c r="C293" s="1">
        <v>43344</v>
      </c>
      <c r="D293" s="7">
        <v>16.872692389883206</v>
      </c>
      <c r="E293" s="7">
        <f>+'USD PP 1994'!C1280</f>
        <v>58.579881656804744</v>
      </c>
      <c r="F293" s="7">
        <f t="shared" si="4"/>
        <v>3.4718751639145031</v>
      </c>
      <c r="G293" s="7"/>
      <c r="H293" s="7"/>
      <c r="I293" s="7"/>
      <c r="J293" s="7"/>
      <c r="K293" s="7">
        <v>19.968510489835527</v>
      </c>
    </row>
    <row r="294" spans="1:11" x14ac:dyDescent="0.3">
      <c r="A294" s="1">
        <v>24504</v>
      </c>
      <c r="B294" s="1"/>
      <c r="C294" s="1">
        <v>43374</v>
      </c>
      <c r="D294" s="7">
        <v>16.797105415513396</v>
      </c>
      <c r="E294" s="7">
        <f>+'USD PP 1994'!C1281</f>
        <v>58.431952662721898</v>
      </c>
      <c r="F294" s="7">
        <f t="shared" si="4"/>
        <v>3.4786917875002183</v>
      </c>
      <c r="G294" s="7"/>
      <c r="H294" s="7"/>
      <c r="I294" s="7"/>
      <c r="J294" s="7"/>
      <c r="K294" s="7">
        <v>19.873119516157967</v>
      </c>
    </row>
    <row r="295" spans="1:11" x14ac:dyDescent="0.3">
      <c r="A295" s="1">
        <v>24532</v>
      </c>
      <c r="B295" s="1"/>
      <c r="C295" s="1">
        <v>43405</v>
      </c>
      <c r="D295" s="7">
        <v>16.832453568006212</v>
      </c>
      <c r="E295" s="7">
        <f>+'USD PP 1994'!C1282</f>
        <v>58.727810650887577</v>
      </c>
      <c r="F295" s="7">
        <f t="shared" si="4"/>
        <v>3.488963175428728</v>
      </c>
      <c r="G295" s="7"/>
      <c r="H295" s="7"/>
      <c r="I295" s="7"/>
      <c r="J295" s="7"/>
      <c r="K295" s="7">
        <v>19.843354484431323</v>
      </c>
    </row>
    <row r="296" spans="1:11" x14ac:dyDescent="0.3">
      <c r="A296" s="1">
        <v>24563</v>
      </c>
      <c r="B296" s="1"/>
      <c r="C296" s="1">
        <v>43435</v>
      </c>
      <c r="D296" s="7">
        <v>16.807242703950287</v>
      </c>
      <c r="E296" s="7">
        <f>+'USD PP 1994'!C1283</f>
        <v>58.875739644970416</v>
      </c>
      <c r="F296" s="7">
        <f t="shared" si="4"/>
        <v>3.502998123013513</v>
      </c>
      <c r="G296" s="7"/>
      <c r="H296" s="7"/>
      <c r="I296" s="7"/>
      <c r="J296" s="7"/>
      <c r="K296" s="7">
        <v>19.825511524059667</v>
      </c>
    </row>
    <row r="297" spans="1:11" x14ac:dyDescent="0.3">
      <c r="A297" s="1">
        <v>24593</v>
      </c>
      <c r="B297" s="1"/>
      <c r="C297" s="1">
        <v>43466</v>
      </c>
      <c r="D297" s="7">
        <v>16.753631084479949</v>
      </c>
      <c r="E297" s="7">
        <f>+'USD PP 1994'!C1284</f>
        <v>58.727810650887577</v>
      </c>
      <c r="F297" s="7">
        <f t="shared" si="4"/>
        <v>3.5053780493764854</v>
      </c>
      <c r="G297" s="7"/>
      <c r="H297" s="7"/>
      <c r="I297" s="7"/>
      <c r="J297" s="7"/>
      <c r="K297" s="7">
        <v>19.711186641538742</v>
      </c>
    </row>
    <row r="298" spans="1:11" x14ac:dyDescent="0.3">
      <c r="A298" s="1">
        <v>24624</v>
      </c>
      <c r="B298" s="1"/>
      <c r="C298" s="1">
        <v>43497</v>
      </c>
      <c r="D298" s="7">
        <v>16.681898919127697</v>
      </c>
      <c r="E298" s="7">
        <f>+'USD PP 1994'!C1285</f>
        <v>58.579881656804744</v>
      </c>
      <c r="F298" s="7">
        <f t="shared" si="4"/>
        <v>3.5115835397873223</v>
      </c>
      <c r="G298" s="7"/>
      <c r="H298" s="7"/>
      <c r="I298" s="7"/>
      <c r="J298" s="7"/>
      <c r="K298" s="7">
        <v>19.605317924745119</v>
      </c>
    </row>
    <row r="299" spans="1:11" x14ac:dyDescent="0.3">
      <c r="A299" s="1">
        <v>24654</v>
      </c>
      <c r="B299" s="1"/>
      <c r="C299" s="1">
        <v>43525</v>
      </c>
      <c r="D299" s="7">
        <v>16.557716048761982</v>
      </c>
      <c r="E299" s="7">
        <f>+'USD PP 1994'!C1286</f>
        <v>58.136094674556219</v>
      </c>
      <c r="F299" s="7">
        <f t="shared" si="4"/>
        <v>3.5111179889392443</v>
      </c>
      <c r="G299" s="7"/>
      <c r="H299" s="7"/>
      <c r="I299" s="7"/>
      <c r="J299" s="7"/>
      <c r="K299" s="7">
        <v>19.505838150179201</v>
      </c>
    </row>
    <row r="300" spans="1:11" x14ac:dyDescent="0.3">
      <c r="A300" s="1">
        <v>24685</v>
      </c>
      <c r="B300" s="1"/>
      <c r="C300" s="1">
        <v>43556</v>
      </c>
      <c r="D300" s="7">
        <v>16.463871978484619</v>
      </c>
      <c r="E300" s="7">
        <f>+'USD PP 1994'!C1287</f>
        <v>57.840236686390547</v>
      </c>
      <c r="F300" s="7">
        <f t="shared" si="4"/>
        <v>3.5131612273211035</v>
      </c>
      <c r="G300" s="7"/>
      <c r="H300" s="7"/>
      <c r="I300" s="7"/>
      <c r="J300" s="7"/>
      <c r="K300" s="7">
        <v>19.449434789290262</v>
      </c>
    </row>
    <row r="301" spans="1:11" x14ac:dyDescent="0.3">
      <c r="A301" s="1">
        <v>24716</v>
      </c>
      <c r="B301" s="1"/>
      <c r="C301" s="1">
        <v>43586</v>
      </c>
      <c r="D301" s="7">
        <v>16.442496732732067</v>
      </c>
      <c r="E301" s="7">
        <f>+'USD PP 1994'!C1288</f>
        <v>57.692307692307701</v>
      </c>
      <c r="F301" s="7">
        <f t="shared" si="4"/>
        <v>3.5087315892518722</v>
      </c>
      <c r="G301" s="7"/>
      <c r="H301" s="7"/>
      <c r="I301" s="7"/>
      <c r="J301" s="7"/>
      <c r="K301" s="7">
        <v>19.453325454381133</v>
      </c>
    </row>
    <row r="302" spans="1:11" x14ac:dyDescent="0.3">
      <c r="A302" s="1">
        <v>24746</v>
      </c>
      <c r="B302" s="1"/>
      <c r="C302" s="1">
        <v>43617</v>
      </c>
      <c r="D302" s="7">
        <v>16.44085264746732</v>
      </c>
      <c r="E302" s="7">
        <f>+'USD PP 1994'!C1289</f>
        <v>57.692307692307701</v>
      </c>
      <c r="F302" s="7">
        <f t="shared" si="4"/>
        <v>3.5090824624107975</v>
      </c>
      <c r="G302" s="7"/>
      <c r="H302" s="7"/>
      <c r="I302" s="7"/>
      <c r="J302" s="7"/>
      <c r="K302" s="7">
        <v>19.424189170625198</v>
      </c>
    </row>
    <row r="303" spans="1:11" x14ac:dyDescent="0.3">
      <c r="A303" s="1">
        <v>24777</v>
      </c>
      <c r="B303" s="1"/>
      <c r="C303" s="1">
        <v>43647</v>
      </c>
      <c r="D303" s="7">
        <v>16.409674266361229</v>
      </c>
      <c r="E303" s="7">
        <f>+'USD PP 1994'!C1290</f>
        <v>57.692307692307701</v>
      </c>
      <c r="F303" s="7">
        <f t="shared" si="4"/>
        <v>3.5157497190893787</v>
      </c>
      <c r="G303" s="7"/>
      <c r="H303" s="7"/>
      <c r="I303" s="7"/>
      <c r="J303" s="7"/>
      <c r="K303" s="7">
        <v>19.397033323971634</v>
      </c>
    </row>
    <row r="304" spans="1:11" x14ac:dyDescent="0.3">
      <c r="A304" s="1">
        <v>24807</v>
      </c>
      <c r="B304" s="1"/>
      <c r="C304" s="1">
        <v>43678</v>
      </c>
      <c r="D304" s="7">
        <v>16.391643458556818</v>
      </c>
      <c r="E304" s="7">
        <f>+'USD PP 1994'!C1291</f>
        <v>57.692307692307701</v>
      </c>
      <c r="F304" s="7">
        <f t="shared" si="4"/>
        <v>3.5196170437803769</v>
      </c>
      <c r="G304" s="7"/>
      <c r="H304" s="7"/>
      <c r="I304" s="7"/>
      <c r="J304" s="7"/>
      <c r="K304" s="7">
        <v>19.333233652917006</v>
      </c>
    </row>
    <row r="305" spans="1:11" x14ac:dyDescent="0.3">
      <c r="A305" s="1">
        <v>24838</v>
      </c>
      <c r="B305" s="1"/>
      <c r="C305" s="1">
        <v>43709</v>
      </c>
      <c r="D305" s="7">
        <v>16.398202739652678</v>
      </c>
      <c r="E305" s="7">
        <f>+'USD PP 1994'!C1292</f>
        <v>57.544378698224854</v>
      </c>
      <c r="F305" s="7">
        <f t="shared" si="4"/>
        <v>3.509188147739883</v>
      </c>
      <c r="G305" s="7"/>
      <c r="H305" s="7"/>
      <c r="I305" s="7"/>
      <c r="J305" s="7"/>
      <c r="K305" s="7">
        <v>19.333233652917006</v>
      </c>
    </row>
    <row r="306" spans="1:11" x14ac:dyDescent="0.3">
      <c r="A306" s="1">
        <v>24869</v>
      </c>
      <c r="B306" s="1"/>
      <c r="C306" s="1">
        <v>43739</v>
      </c>
      <c r="D306" s="7">
        <v>16.381820918733947</v>
      </c>
      <c r="E306" s="7">
        <f>+'USD PP 1994'!C1293</f>
        <v>57.544378698224854</v>
      </c>
      <c r="F306" s="7">
        <f t="shared" si="4"/>
        <v>3.5126973358876223</v>
      </c>
      <c r="G306" s="7"/>
      <c r="H306" s="7"/>
      <c r="I306" s="7"/>
      <c r="J306" s="7"/>
      <c r="K306" s="7">
        <v>19.302349893088063</v>
      </c>
    </row>
    <row r="307" spans="1:11" x14ac:dyDescent="0.3">
      <c r="A307" s="1">
        <v>24898</v>
      </c>
      <c r="B307" s="1"/>
      <c r="C307" s="1">
        <v>43770</v>
      </c>
      <c r="D307" s="7">
        <v>16.298697561171966</v>
      </c>
      <c r="E307" s="7">
        <f>+'USD PP 1994'!C1294</f>
        <v>57.544378698224854</v>
      </c>
      <c r="F307" s="7">
        <f t="shared" si="4"/>
        <v>3.5306120923006499</v>
      </c>
      <c r="G307" s="7"/>
      <c r="H307" s="7"/>
      <c r="I307" s="7"/>
      <c r="J307" s="7"/>
      <c r="K307" s="7">
        <v>19.171980426189972</v>
      </c>
    </row>
    <row r="308" spans="1:11" x14ac:dyDescent="0.3">
      <c r="A308" s="1">
        <v>24929</v>
      </c>
      <c r="B308" s="1"/>
      <c r="C308" s="1">
        <v>43800</v>
      </c>
      <c r="D308" s="7">
        <v>16.113393535513559</v>
      </c>
      <c r="E308" s="7">
        <f>+'USD PP 1994'!C1295</f>
        <v>57.544378698224854</v>
      </c>
      <c r="F308" s="7">
        <f t="shared" si="4"/>
        <v>3.5712141313621077</v>
      </c>
      <c r="G308" s="7"/>
      <c r="H308" s="7"/>
      <c r="I308" s="7"/>
      <c r="J308" s="7"/>
      <c r="K308" s="7">
        <v>18.993442070725159</v>
      </c>
    </row>
    <row r="309" spans="1:11" x14ac:dyDescent="0.3">
      <c r="A309" s="1">
        <v>24959</v>
      </c>
      <c r="B309" s="1"/>
      <c r="C309" s="1">
        <v>43831</v>
      </c>
      <c r="D309" s="7">
        <v>16.079626320241054</v>
      </c>
      <c r="E309" s="7">
        <f>+'USD PP 1994'!C1296</f>
        <v>57.396449704142015</v>
      </c>
      <c r="F309" s="7">
        <f t="shared" si="4"/>
        <v>3.5695139029376128</v>
      </c>
      <c r="G309" s="7"/>
      <c r="H309" s="7"/>
      <c r="I309" s="7"/>
      <c r="J309" s="7"/>
      <c r="K309" s="7">
        <v>18.9385203616763</v>
      </c>
    </row>
    <row r="310" spans="1:11" x14ac:dyDescent="0.3">
      <c r="A310" s="1">
        <v>24990</v>
      </c>
      <c r="B310" s="1"/>
      <c r="C310" s="1">
        <v>43862</v>
      </c>
      <c r="D310" s="7">
        <v>16.039527501487335</v>
      </c>
      <c r="E310" s="7">
        <f>+'USD PP 1994'!C1297</f>
        <v>57.248520710059182</v>
      </c>
      <c r="F310" s="7">
        <f t="shared" si="4"/>
        <v>3.5692149101493524</v>
      </c>
      <c r="G310" s="7"/>
      <c r="H310" s="7"/>
      <c r="I310" s="7"/>
      <c r="J310" s="7"/>
      <c r="K310" s="7">
        <v>18.917710879708615</v>
      </c>
    </row>
    <row r="311" spans="1:11" x14ac:dyDescent="0.3">
      <c r="A311" s="1">
        <v>25020</v>
      </c>
      <c r="B311" s="1"/>
      <c r="C311" s="1">
        <v>43891</v>
      </c>
      <c r="D311" s="7">
        <v>16.028307686107063</v>
      </c>
      <c r="E311" s="7">
        <f>+'USD PP 1994'!C1298</f>
        <v>57.248520710059182</v>
      </c>
      <c r="F311" s="7">
        <f t="shared" si="4"/>
        <v>3.5717133605864562</v>
      </c>
      <c r="G311" s="7"/>
      <c r="H311" s="7"/>
      <c r="I311" s="7"/>
      <c r="J311" s="7"/>
      <c r="K311" s="7">
        <v>18.898812067640975</v>
      </c>
    </row>
    <row r="312" spans="1:11" x14ac:dyDescent="0.3">
      <c r="A312" s="1">
        <v>25051</v>
      </c>
      <c r="B312" s="1"/>
      <c r="C312" s="1">
        <v>43922</v>
      </c>
      <c r="D312" s="7">
        <v>16.078149950955019</v>
      </c>
      <c r="E312" s="7">
        <f>+'USD PP 1994'!C1299</f>
        <v>57.692307692307701</v>
      </c>
      <c r="F312" s="7">
        <f t="shared" si="4"/>
        <v>3.5882429177668453</v>
      </c>
      <c r="G312" s="7"/>
      <c r="H312" s="7"/>
      <c r="I312" s="7"/>
      <c r="J312" s="7"/>
      <c r="K312" s="7">
        <v>18.955679104955841</v>
      </c>
    </row>
    <row r="313" spans="1:11" x14ac:dyDescent="0.3">
      <c r="A313" s="1">
        <v>25082</v>
      </c>
      <c r="B313" s="1"/>
      <c r="C313" s="1">
        <v>43952</v>
      </c>
      <c r="D313" s="7">
        <v>16.139479974859487</v>
      </c>
      <c r="E313" s="7">
        <f>+'USD PP 1994'!C1300</f>
        <v>57.692307692307701</v>
      </c>
      <c r="F313" s="7">
        <f t="shared" si="4"/>
        <v>3.574607594679331</v>
      </c>
      <c r="G313" s="7"/>
      <c r="H313" s="7"/>
      <c r="I313" s="7"/>
      <c r="J313" s="7"/>
      <c r="K313" s="7">
        <v>19.001282182193105</v>
      </c>
    </row>
    <row r="314" spans="1:11" x14ac:dyDescent="0.3">
      <c r="A314" s="1">
        <v>25112</v>
      </c>
      <c r="B314" s="1"/>
      <c r="C314" s="1">
        <v>43983</v>
      </c>
      <c r="D314" s="7">
        <v>16.097626146877605</v>
      </c>
      <c r="E314" s="7">
        <f>+'USD PP 1994'!C1301</f>
        <v>57.396449704142015</v>
      </c>
      <c r="F314" s="7">
        <f t="shared" si="4"/>
        <v>3.5655225919925457</v>
      </c>
      <c r="G314" s="7"/>
      <c r="H314" s="7"/>
      <c r="I314" s="7"/>
      <c r="J314" s="7"/>
      <c r="K314" s="7">
        <v>18.92746506842624</v>
      </c>
    </row>
    <row r="315" spans="1:11" x14ac:dyDescent="0.3">
      <c r="A315" s="1">
        <v>25143</v>
      </c>
      <c r="B315" s="1"/>
      <c r="C315" s="1">
        <v>44013</v>
      </c>
      <c r="D315" s="7">
        <v>16.039882569626947</v>
      </c>
      <c r="E315" s="7">
        <f>+'USD PP 1994'!C1302</f>
        <v>57.100591715976336</v>
      </c>
      <c r="F315" s="7">
        <f t="shared" si="4"/>
        <v>3.5599133265540095</v>
      </c>
      <c r="G315" s="7"/>
      <c r="H315" s="7"/>
      <c r="I315" s="7"/>
      <c r="J315" s="7"/>
      <c r="K315" s="7">
        <v>18.880264407407722</v>
      </c>
    </row>
    <row r="316" spans="1:11" x14ac:dyDescent="0.3">
      <c r="A316" s="1">
        <v>25173</v>
      </c>
      <c r="B316" s="1"/>
      <c r="C316" s="1">
        <v>44044</v>
      </c>
      <c r="D316" s="7">
        <v>16.001479019978998</v>
      </c>
      <c r="E316" s="7">
        <f>+'USD PP 1994'!C1303</f>
        <v>56.952662721893496</v>
      </c>
      <c r="F316" s="7">
        <f t="shared" si="4"/>
        <v>3.5592124109767602</v>
      </c>
      <c r="G316" s="7"/>
      <c r="H316" s="7"/>
      <c r="I316" s="7"/>
      <c r="J316" s="7"/>
      <c r="K316" s="7">
        <v>18.73413812999377</v>
      </c>
    </row>
    <row r="317" spans="1:11" x14ac:dyDescent="0.3">
      <c r="A317" s="1">
        <v>25204</v>
      </c>
      <c r="B317" s="1"/>
      <c r="C317" s="1">
        <v>44075</v>
      </c>
      <c r="D317" s="7">
        <v>15.899720806815381</v>
      </c>
      <c r="E317" s="7">
        <f>+'USD PP 1994'!C1304</f>
        <v>56.80473372781065</v>
      </c>
      <c r="F317" s="7">
        <f t="shared" si="4"/>
        <v>3.5726874967176419</v>
      </c>
      <c r="G317" s="7"/>
      <c r="H317" s="7"/>
      <c r="I317" s="7"/>
      <c r="J317" s="7"/>
      <c r="K317" s="7">
        <v>18.526639764629913</v>
      </c>
    </row>
    <row r="318" spans="1:11" x14ac:dyDescent="0.3">
      <c r="A318" s="1">
        <v>25235</v>
      </c>
      <c r="B318" s="1"/>
      <c r="C318" s="1">
        <v>44105</v>
      </c>
      <c r="D318" s="7">
        <v>15.764149124346005</v>
      </c>
      <c r="E318" s="7">
        <f>+'USD PP 1994'!C1305</f>
        <v>56.80473372781065</v>
      </c>
      <c r="F318" s="7">
        <f t="shared" si="4"/>
        <v>3.6034126091894136</v>
      </c>
      <c r="G318" s="7"/>
      <c r="H318" s="7"/>
      <c r="I318" s="7"/>
      <c r="J318" s="7"/>
      <c r="K318" s="7">
        <v>18.308765455706997</v>
      </c>
    </row>
    <row r="319" spans="1:11" x14ac:dyDescent="0.3">
      <c r="A319" s="1">
        <v>25263</v>
      </c>
      <c r="B319" s="1"/>
      <c r="C319" s="1">
        <v>44136</v>
      </c>
      <c r="D319" s="7">
        <v>15.625085860190312</v>
      </c>
      <c r="E319" s="7">
        <f>+'USD PP 1994'!C1306</f>
        <v>56.80473372781065</v>
      </c>
      <c r="F319" s="7">
        <f t="shared" si="4"/>
        <v>3.6354829814111991</v>
      </c>
      <c r="G319" s="7"/>
      <c r="H319" s="7"/>
      <c r="I319" s="7"/>
      <c r="J319" s="7"/>
      <c r="K319" s="7">
        <v>18.122107745923984</v>
      </c>
    </row>
    <row r="320" spans="1:11" x14ac:dyDescent="0.3">
      <c r="A320" s="1">
        <v>25294</v>
      </c>
      <c r="B320" s="1"/>
      <c r="C320" s="1">
        <v>44166</v>
      </c>
      <c r="D320" s="7">
        <v>15.416956941480327</v>
      </c>
      <c r="E320" s="7">
        <f>+'USD PP 1994'!C1307</f>
        <v>56.80473372781065</v>
      </c>
      <c r="F320" s="7">
        <f t="shared" si="4"/>
        <v>3.6845620016602507</v>
      </c>
      <c r="G320" s="7"/>
      <c r="H320" s="7"/>
      <c r="I320" s="7"/>
      <c r="J320" s="7"/>
      <c r="K320" s="7">
        <v>17.980065230602225</v>
      </c>
    </row>
    <row r="321" spans="1:11" x14ac:dyDescent="0.3">
      <c r="A321" s="1">
        <v>25324</v>
      </c>
      <c r="B321" s="1"/>
      <c r="C321" s="1">
        <v>44197</v>
      </c>
      <c r="D321" s="7">
        <v>15.378510664818283</v>
      </c>
      <c r="E321" s="7">
        <f>+'USD PP 1994'!C1308</f>
        <v>56.508875739644978</v>
      </c>
      <c r="F321" s="7">
        <f t="shared" si="4"/>
        <v>3.6745350035046913</v>
      </c>
      <c r="G321" s="7"/>
      <c r="H321" s="7"/>
      <c r="I321" s="7"/>
      <c r="J321" s="7"/>
      <c r="K321" s="7">
        <v>17.82675513642894</v>
      </c>
    </row>
    <row r="322" spans="1:11" x14ac:dyDescent="0.3">
      <c r="A322" s="1">
        <v>25355</v>
      </c>
      <c r="B322" s="1"/>
      <c r="C322" s="1">
        <v>44228</v>
      </c>
      <c r="D322" s="7">
        <v>15.247383169560067</v>
      </c>
      <c r="E322" s="7">
        <f>+'USD PP 1994'!C1309</f>
        <v>56.213017751479299</v>
      </c>
      <c r="F322" s="7">
        <f t="shared" ref="F322:F332" si="5">+E322/D322</f>
        <v>3.6867321511079476</v>
      </c>
      <c r="G322" s="7"/>
      <c r="H322" s="7"/>
      <c r="I322" s="7"/>
      <c r="J322" s="7"/>
      <c r="K322" s="7">
        <v>17.785847686749417</v>
      </c>
    </row>
    <row r="323" spans="1:11" x14ac:dyDescent="0.3">
      <c r="A323" s="1">
        <v>25385</v>
      </c>
      <c r="B323" s="1"/>
      <c r="C323" s="1">
        <v>44256</v>
      </c>
      <c r="D323" s="7">
        <v>15.106889100921494</v>
      </c>
      <c r="E323" s="7">
        <f>+'USD PP 1994'!C1310</f>
        <v>55.917159763313606</v>
      </c>
      <c r="F323" s="7">
        <f t="shared" si="5"/>
        <v>3.7014344508494972</v>
      </c>
      <c r="G323" s="7"/>
      <c r="H323" s="7"/>
      <c r="I323" s="7"/>
      <c r="J323" s="7"/>
      <c r="K323" s="7">
        <v>17.660458431883043</v>
      </c>
    </row>
    <row r="324" spans="1:11" x14ac:dyDescent="0.3">
      <c r="A324" s="1">
        <v>25416</v>
      </c>
      <c r="B324" s="1"/>
      <c r="C324" s="1">
        <v>44287</v>
      </c>
      <c r="D324" s="7">
        <v>15.060202473254403</v>
      </c>
      <c r="E324" s="7">
        <f>+'USD PP 1994'!C1311</f>
        <v>55.325443786982255</v>
      </c>
      <c r="F324" s="7">
        <f t="shared" si="5"/>
        <v>3.673618856402189</v>
      </c>
      <c r="G324" s="7"/>
      <c r="H324" s="7"/>
      <c r="I324" s="7"/>
      <c r="J324" s="7"/>
      <c r="K324" s="7">
        <v>17.583092823459822</v>
      </c>
    </row>
    <row r="325" spans="1:11" x14ac:dyDescent="0.3">
      <c r="A325" s="1">
        <v>25447</v>
      </c>
      <c r="B325" s="1"/>
      <c r="C325" s="1">
        <v>44317</v>
      </c>
      <c r="D325" s="7">
        <f>+'BRL IPCA'!J989</f>
        <v>14.936231749731633</v>
      </c>
      <c r="E325" s="7">
        <f>+'USD PP 1994'!C1312</f>
        <v>54.881656804733737</v>
      </c>
      <c r="F325" s="7">
        <f t="shared" si="5"/>
        <v>3.6743977814698696</v>
      </c>
      <c r="G325" s="7"/>
      <c r="H325" s="7"/>
      <c r="I325" s="7"/>
      <c r="J325" s="7"/>
      <c r="K325" s="7">
        <v>17.511296507777931</v>
      </c>
    </row>
    <row r="326" spans="1:11" x14ac:dyDescent="0.3">
      <c r="A326" s="1">
        <v>25477</v>
      </c>
      <c r="B326" s="1"/>
      <c r="C326" s="1">
        <v>44348</v>
      </c>
      <c r="D326" s="7">
        <f>+'BRL IPCA'!J990</f>
        <v>14.857487068269803</v>
      </c>
      <c r="E326" s="7">
        <f>+'USD PP 1994'!C1313</f>
        <v>54.437869822485204</v>
      </c>
      <c r="F326" s="7">
        <f t="shared" si="5"/>
        <v>3.6640025040805675</v>
      </c>
      <c r="G326" s="7"/>
      <c r="H326" s="7"/>
      <c r="I326" s="7"/>
      <c r="J326" s="7"/>
      <c r="K326" s="7">
        <v>17.370594690782593</v>
      </c>
    </row>
    <row r="327" spans="1:11" x14ac:dyDescent="0.3">
      <c r="A327" s="1">
        <v>25508</v>
      </c>
      <c r="B327" s="1"/>
      <c r="C327" s="1">
        <v>44378</v>
      </c>
      <c r="D327" s="7">
        <f>+'BRL IPCA'!J991</f>
        <v>14.716211438460579</v>
      </c>
      <c r="E327" s="7">
        <f>+'USD PP 1994'!C1314</f>
        <v>54.14201183431954</v>
      </c>
      <c r="F327" s="7">
        <f t="shared" si="5"/>
        <v>3.6790727056843089</v>
      </c>
      <c r="G327" s="7"/>
      <c r="H327" s="7"/>
      <c r="I327" s="7"/>
      <c r="J327" s="7"/>
      <c r="K327" s="7"/>
    </row>
    <row r="328" spans="1:11" x14ac:dyDescent="0.3">
      <c r="A328" s="1">
        <v>25538</v>
      </c>
      <c r="B328" s="1"/>
      <c r="C328" s="1">
        <v>44409</v>
      </c>
      <c r="D328" s="7">
        <f>+'BRL IPCA'!J992</f>
        <v>14.589284661902033</v>
      </c>
      <c r="E328" s="7">
        <f>+'USD PP 1994'!C1315</f>
        <v>54.14201183431954</v>
      </c>
      <c r="F328" s="7">
        <f t="shared" si="5"/>
        <v>3.7110806382237622</v>
      </c>
      <c r="G328" s="7"/>
      <c r="H328" s="7"/>
      <c r="I328" s="7"/>
      <c r="J328" s="7"/>
      <c r="K328" s="7"/>
    </row>
    <row r="329" spans="1:11" x14ac:dyDescent="0.3">
      <c r="A329" s="1">
        <v>25569</v>
      </c>
      <c r="B329" s="1"/>
      <c r="C329" s="1">
        <v>44440</v>
      </c>
      <c r="D329" s="7">
        <f>+'BRL IPCA'!J993</f>
        <v>14.421989582742222</v>
      </c>
      <c r="E329" s="7">
        <f>+'USD PP 1994'!C1316</f>
        <v>53.994082840236693</v>
      </c>
      <c r="F329" s="7">
        <f t="shared" si="5"/>
        <v>3.7438719900926571</v>
      </c>
      <c r="G329" s="7"/>
      <c r="H329" s="7">
        <v>7.6</v>
      </c>
      <c r="I329" s="22">
        <f>+H329/F329*100</f>
        <v>202.99839364464773</v>
      </c>
      <c r="J329" s="7"/>
      <c r="K329" s="7"/>
    </row>
    <row r="330" spans="1:11" x14ac:dyDescent="0.3">
      <c r="A330" s="1">
        <v>25600</v>
      </c>
      <c r="B330" s="1"/>
      <c r="C330" s="1">
        <v>44470</v>
      </c>
      <c r="D330" s="7">
        <f>+'BRL IPCA'!J994</f>
        <v>14.243940328634295</v>
      </c>
      <c r="E330" s="7">
        <f>+'USD PP 1994'!C1317</f>
        <v>53.550295857988175</v>
      </c>
      <c r="F330" s="7">
        <f t="shared" si="5"/>
        <v>3.7595141949827702</v>
      </c>
      <c r="G330" s="7"/>
      <c r="H330" s="7"/>
      <c r="I330" s="7"/>
      <c r="J330" s="7"/>
      <c r="K330" s="7"/>
    </row>
    <row r="331" spans="1:11" x14ac:dyDescent="0.3">
      <c r="A331" s="1">
        <v>25628</v>
      </c>
      <c r="B331" s="1"/>
      <c r="C331" s="1">
        <v>44501</v>
      </c>
      <c r="D331" s="7">
        <f>+'BRL IPCA'!J995</f>
        <v>14.109896313654575</v>
      </c>
      <c r="E331" s="7">
        <f>+'USD PP 1994'!C1318</f>
        <v>53.254437869822489</v>
      </c>
      <c r="F331" s="7">
        <f t="shared" si="5"/>
        <v>3.7742614606094982</v>
      </c>
      <c r="G331" s="7"/>
      <c r="H331" s="7"/>
      <c r="I331" s="7"/>
      <c r="J331" s="7"/>
      <c r="K331" s="7"/>
    </row>
    <row r="332" spans="1:11" x14ac:dyDescent="0.3">
      <c r="A332" s="1">
        <v>25659</v>
      </c>
      <c r="B332" s="1"/>
      <c r="C332" s="1">
        <v>44531</v>
      </c>
      <c r="D332" s="7">
        <f>+'BRL IPCA'!J996</f>
        <v>14.007640537729152</v>
      </c>
      <c r="E332" s="7">
        <f>+'USD PP 1994'!C1319</f>
        <v>53.106508875739642</v>
      </c>
      <c r="F332" s="7">
        <f t="shared" si="5"/>
        <v>3.7912529760239693</v>
      </c>
      <c r="G332" s="7"/>
      <c r="H332" s="7"/>
      <c r="I332" s="7"/>
      <c r="J332" s="7"/>
      <c r="K332" s="7"/>
    </row>
    <row r="333" spans="1:11" x14ac:dyDescent="0.3">
      <c r="A333" s="1">
        <v>25689</v>
      </c>
      <c r="B333" s="1"/>
      <c r="C333" s="1">
        <v>44562</v>
      </c>
      <c r="D333" s="7">
        <f>+'BRL IPCA'!J997</f>
        <v>13.932405547771186</v>
      </c>
      <c r="E333" s="7">
        <f>+'USD PP 1994'!C1320</f>
        <v>52.662721893491124</v>
      </c>
      <c r="F333" s="7">
        <f t="shared" ref="F333:F334" si="6">+E333/D333</f>
        <v>3.7798728807399495</v>
      </c>
      <c r="G333" s="7"/>
      <c r="H333" s="7"/>
      <c r="I333" s="7"/>
      <c r="J333" s="7"/>
      <c r="K333" s="7"/>
    </row>
    <row r="334" spans="1:11" x14ac:dyDescent="0.3">
      <c r="A334" s="1">
        <v>25720</v>
      </c>
      <c r="B334" s="1"/>
      <c r="C334" s="1">
        <v>44593</v>
      </c>
      <c r="D334" s="7">
        <f>+'BRL IPCA'!J998</f>
        <v>13.793095285388759</v>
      </c>
      <c r="E334" s="7">
        <f>+'USD PP 1994'!C1321</f>
        <v>52.071005917159773</v>
      </c>
      <c r="F334" s="7">
        <f t="shared" si="6"/>
        <v>3.7751501631631155</v>
      </c>
      <c r="G334" s="7"/>
      <c r="H334" s="7"/>
      <c r="I334" s="7"/>
      <c r="J334" s="7"/>
      <c r="K334" s="7"/>
    </row>
    <row r="335" spans="1:11" x14ac:dyDescent="0.3">
      <c r="A335" s="1">
        <v>25750</v>
      </c>
      <c r="B335" s="1"/>
      <c r="C335" s="1">
        <v>44621</v>
      </c>
      <c r="D335" s="7">
        <f>+'BRL IPCA'!J999</f>
        <v>13.573209294812791</v>
      </c>
      <c r="E335" s="7">
        <f>+'USD PP 1994'!C1322</f>
        <v>51.479289940828401</v>
      </c>
      <c r="F335" s="7">
        <f t="shared" ref="F335:F339" si="7">+E335/D335</f>
        <v>3.7927131913085579</v>
      </c>
      <c r="G335" s="7"/>
      <c r="H335" s="7"/>
      <c r="I335" s="7"/>
      <c r="J335" s="7"/>
      <c r="K335" s="7"/>
    </row>
    <row r="336" spans="1:11" x14ac:dyDescent="0.3">
      <c r="A336" s="1">
        <v>25781</v>
      </c>
      <c r="B336" s="1"/>
      <c r="C336" s="1">
        <v>44652</v>
      </c>
      <c r="D336" s="7">
        <f>+'BRL IPCA'!J1000</f>
        <v>13.430842365735991</v>
      </c>
      <c r="E336" s="7">
        <f>+'USD PP 1994'!C1323</f>
        <v>51.18343195266273</v>
      </c>
      <c r="F336" s="7">
        <f t="shared" si="7"/>
        <v>3.8108876985436906</v>
      </c>
      <c r="G336" s="7"/>
      <c r="H336" s="7"/>
      <c r="I336" s="7"/>
      <c r="J336" s="7"/>
      <c r="K336" s="7"/>
    </row>
    <row r="337" spans="1:11" x14ac:dyDescent="0.3">
      <c r="A337" s="1">
        <v>25812</v>
      </c>
      <c r="B337" s="1"/>
      <c r="C337" s="1">
        <v>44682</v>
      </c>
      <c r="D337" s="7">
        <f>+'BRL IPCA'!J1001</f>
        <v>13.368012706017709</v>
      </c>
      <c r="E337" s="7">
        <f>+'USD PP 1994'!C1324</f>
        <v>50.591715976331365</v>
      </c>
      <c r="F337" s="7">
        <f t="shared" si="7"/>
        <v>3.7845352999669979</v>
      </c>
      <c r="G337" s="7"/>
      <c r="H337" s="7"/>
      <c r="I337" s="7"/>
      <c r="J337" s="7"/>
      <c r="K337" s="7"/>
    </row>
    <row r="338" spans="1:11" x14ac:dyDescent="0.3">
      <c r="A338" s="1">
        <v>25842</v>
      </c>
      <c r="B338" s="1"/>
      <c r="C338" s="1">
        <v>44713</v>
      </c>
      <c r="D338" s="7">
        <f>+'BRL IPCA'!J1002</f>
        <v>13.27904311713292</v>
      </c>
      <c r="E338" s="7">
        <f>+'USD PP 1994'!C1325</f>
        <v>49.852071005917168</v>
      </c>
      <c r="F338" s="7">
        <f t="shared" si="7"/>
        <v>3.7541915156218528</v>
      </c>
      <c r="G338" s="7"/>
      <c r="H338" s="7"/>
      <c r="I338" s="7"/>
      <c r="J338" s="7"/>
      <c r="K338" s="7"/>
    </row>
    <row r="339" spans="1:11" x14ac:dyDescent="0.3">
      <c r="A339" s="1">
        <v>25873</v>
      </c>
      <c r="B339" s="1"/>
      <c r="C339" s="1">
        <v>44743</v>
      </c>
      <c r="D339" s="7">
        <f>+'BRL IPCA'!J1003</f>
        <v>13.369958837226058</v>
      </c>
      <c r="E339" s="7">
        <f>+'USD PP 1994'!C1326</f>
        <v>50</v>
      </c>
      <c r="F339" s="7">
        <f t="shared" si="7"/>
        <v>3.7397272952542453</v>
      </c>
      <c r="G339" s="7"/>
      <c r="H339" s="7"/>
      <c r="I339" s="7"/>
      <c r="J339" s="7"/>
      <c r="K339" s="7"/>
    </row>
    <row r="340" spans="1:11" x14ac:dyDescent="0.3">
      <c r="A340" s="1">
        <v>25903</v>
      </c>
      <c r="B340" s="1"/>
      <c r="C340" s="1">
        <v>44774</v>
      </c>
      <c r="D340" s="7">
        <f>+'BRL IPCA'!J1004</f>
        <v>13.418264589749155</v>
      </c>
      <c r="E340" s="7">
        <f>+'USD PP 1994'!C1327</f>
        <v>50</v>
      </c>
      <c r="F340" s="7">
        <f t="shared" ref="F340:F353" si="8">+E340/D340</f>
        <v>3.7262642769913299</v>
      </c>
      <c r="G340" s="7"/>
      <c r="H340" s="7"/>
      <c r="I340" s="7"/>
      <c r="J340" s="7"/>
      <c r="K340" s="7"/>
    </row>
    <row r="341" spans="1:11" x14ac:dyDescent="0.3">
      <c r="A341" s="1">
        <v>25934</v>
      </c>
      <c r="B341" s="1"/>
      <c r="C341" s="1">
        <v>44805</v>
      </c>
      <c r="D341" s="7">
        <f>+'BRL IPCA'!J1005</f>
        <v>13.45729073287449</v>
      </c>
      <c r="E341" s="7">
        <f>+'USD PP 1994'!C1328</f>
        <v>49.852071005917168</v>
      </c>
      <c r="F341" s="7">
        <f t="shared" si="8"/>
        <v>3.7044656309709314</v>
      </c>
      <c r="G341" s="7"/>
      <c r="H341" s="7"/>
      <c r="I341" s="7"/>
      <c r="J341" s="7"/>
      <c r="K341" s="7"/>
    </row>
    <row r="342" spans="1:11" x14ac:dyDescent="0.3">
      <c r="A342" s="1">
        <v>25965</v>
      </c>
      <c r="B342" s="1"/>
      <c r="C342" s="1">
        <v>44835</v>
      </c>
      <c r="D342" s="7">
        <f>+'BRL IPCA'!J1006</f>
        <v>13.378358418207068</v>
      </c>
      <c r="E342" s="7">
        <f>+'USD PP 1994'!C1329</f>
        <v>49.704142011834321</v>
      </c>
      <c r="F342" s="7">
        <f t="shared" si="8"/>
        <v>3.7152646429467944</v>
      </c>
      <c r="G342" s="7"/>
      <c r="H342" s="7"/>
      <c r="I342" s="7"/>
      <c r="J342" s="7"/>
      <c r="K342" s="7"/>
    </row>
    <row r="343" spans="1:11" x14ac:dyDescent="0.3">
      <c r="A343" s="1">
        <v>25993</v>
      </c>
      <c r="B343" s="1"/>
      <c r="C343" s="1">
        <v>44866</v>
      </c>
      <c r="D343" s="7">
        <f>+'BRL IPCA'!J1007</f>
        <v>13.323731120612559</v>
      </c>
      <c r="E343" s="7">
        <f>+'USD PP 1994'!C1330</f>
        <v>49.704142011834321</v>
      </c>
      <c r="F343" s="7">
        <f t="shared" si="8"/>
        <v>3.7304972279828754</v>
      </c>
      <c r="G343" s="7"/>
      <c r="H343" s="7"/>
      <c r="I343" s="7"/>
      <c r="J343" s="7"/>
      <c r="K343" s="7"/>
    </row>
    <row r="344" spans="1:11" x14ac:dyDescent="0.3">
      <c r="A344" s="1">
        <v>26024</v>
      </c>
      <c r="B344" s="1"/>
      <c r="C344" s="1">
        <v>44896</v>
      </c>
      <c r="D344" s="7">
        <f>+'BRL IPCA'!J1008</f>
        <v>13.241632996037129</v>
      </c>
      <c r="E344" s="7">
        <f>+'USD PP 1994'!C1331</f>
        <v>49.852071005917168</v>
      </c>
      <c r="F344" s="7">
        <f t="shared" si="8"/>
        <v>3.7647978176737396</v>
      </c>
      <c r="G344" s="7"/>
      <c r="H344" s="7"/>
      <c r="I344" s="7"/>
      <c r="J344" s="7"/>
      <c r="K344" s="7"/>
    </row>
    <row r="345" spans="1:11" x14ac:dyDescent="0.3">
      <c r="A345" s="1">
        <v>26054</v>
      </c>
      <c r="B345" s="1"/>
      <c r="C345" s="1">
        <v>44927</v>
      </c>
      <c r="D345" s="7">
        <f>+'BRL IPCA'!J1009</f>
        <v>13.171822337647596</v>
      </c>
      <c r="E345" s="7">
        <f>+'USD PP 1994'!C1332</f>
        <v>49.408284023668642</v>
      </c>
      <c r="F345" s="7">
        <f t="shared" si="8"/>
        <v>3.7510590985159498</v>
      </c>
      <c r="G345" s="7"/>
      <c r="H345" s="7"/>
      <c r="I345" s="7"/>
      <c r="J345" s="7"/>
      <c r="K345" s="7"/>
    </row>
    <row r="346" spans="1:11" x14ac:dyDescent="0.3">
      <c r="A346" s="1">
        <v>26085</v>
      </c>
      <c r="B346" s="1"/>
      <c r="C346" s="1">
        <v>44958</v>
      </c>
      <c r="D346" s="7">
        <f>+'BRL IPCA'!J1010</f>
        <v>13.062100691836172</v>
      </c>
      <c r="E346" s="7">
        <f>+'USD PP 1994'!C1333</f>
        <v>49.112426035502963</v>
      </c>
      <c r="F346" s="7">
        <f t="shared" si="8"/>
        <v>3.7599178871893315</v>
      </c>
      <c r="G346" s="7"/>
      <c r="H346" s="7"/>
      <c r="I346" s="7"/>
      <c r="J346" s="7"/>
      <c r="K346" s="7"/>
    </row>
    <row r="347" spans="1:11" x14ac:dyDescent="0.3">
      <c r="A347" s="1">
        <v>26115</v>
      </c>
      <c r="B347" s="1"/>
      <c r="C347" s="1">
        <v>44986</v>
      </c>
      <c r="D347" s="7">
        <f>+'BRL IPCA'!J1011</f>
        <v>12.970013595309473</v>
      </c>
      <c r="E347" s="7">
        <f>+'USD PP 1994'!C1334</f>
        <v>48.964497041420124</v>
      </c>
      <c r="F347" s="7">
        <f t="shared" si="8"/>
        <v>3.7752078424287729</v>
      </c>
      <c r="G347" s="7"/>
      <c r="H347" s="7"/>
      <c r="I347" s="7"/>
      <c r="J347" s="7"/>
      <c r="K347" s="7"/>
    </row>
    <row r="348" spans="1:11" x14ac:dyDescent="0.3">
      <c r="A348" s="1">
        <v>26146</v>
      </c>
      <c r="B348" s="1"/>
      <c r="C348" s="1">
        <v>45017</v>
      </c>
      <c r="D348" s="7">
        <f>+'BRL IPCA'!J1012</f>
        <v>12.891376200486505</v>
      </c>
      <c r="E348" s="7">
        <f>+'USD PP 1994'!C1335</f>
        <v>48.816568047337284</v>
      </c>
      <c r="F348" s="7">
        <f t="shared" si="8"/>
        <v>3.7867615751912513</v>
      </c>
      <c r="G348" s="7"/>
      <c r="H348" s="7"/>
      <c r="I348" s="7"/>
      <c r="J348" s="7"/>
      <c r="K348" s="7"/>
    </row>
    <row r="349" spans="1:11" x14ac:dyDescent="0.3">
      <c r="A349" s="1">
        <v>26177</v>
      </c>
      <c r="B349" s="1"/>
      <c r="C349" s="1">
        <v>45047</v>
      </c>
      <c r="D349" s="7">
        <f>+'BRL IPCA'!J1013</f>
        <v>12.861794074116037</v>
      </c>
      <c r="E349" s="7">
        <f>+'USD PP 1994'!C1336</f>
        <v>48.668639053254445</v>
      </c>
      <c r="F349" s="7">
        <f t="shared" si="8"/>
        <v>3.7839696991571787</v>
      </c>
      <c r="G349" s="7"/>
      <c r="H349" s="7"/>
      <c r="I349" s="7"/>
      <c r="J349" s="7"/>
      <c r="K349" s="7"/>
    </row>
    <row r="350" spans="1:11" x14ac:dyDescent="0.3">
      <c r="A350" s="1">
        <v>26207</v>
      </c>
      <c r="B350" s="1"/>
      <c r="C350" s="1">
        <v>45078</v>
      </c>
      <c r="D350" s="7">
        <f>+'BRL IPCA'!J1014</f>
        <v>12.872091747514048</v>
      </c>
      <c r="E350" s="7">
        <f>+'USD PP 1994'!C1337</f>
        <v>48.520710059171599</v>
      </c>
      <c r="F350" s="7">
        <f t="shared" si="8"/>
        <v>3.7694502968829653</v>
      </c>
      <c r="G350" s="7"/>
      <c r="H350" s="7"/>
      <c r="I350" s="7"/>
      <c r="J350" s="7"/>
      <c r="K350" s="7"/>
    </row>
    <row r="351" spans="1:11" x14ac:dyDescent="0.3">
      <c r="A351" s="1">
        <v>26238</v>
      </c>
      <c r="B351" s="1"/>
      <c r="C351" s="1">
        <v>45108</v>
      </c>
      <c r="D351" s="7">
        <f>+'BRL IPCA'!J1015</f>
        <v>12.856663751012833</v>
      </c>
      <c r="E351" s="7">
        <f>+'USD PP 1994'!C1338</f>
        <v>48.372781065088766</v>
      </c>
      <c r="F351" s="7">
        <f t="shared" si="8"/>
        <v>3.7624676200525204</v>
      </c>
      <c r="G351" s="7"/>
      <c r="H351" s="7"/>
      <c r="I351" s="7"/>
      <c r="J351" s="7"/>
      <c r="K351" s="7"/>
    </row>
    <row r="352" spans="1:11" x14ac:dyDescent="0.3">
      <c r="A352" s="1">
        <v>26268</v>
      </c>
      <c r="B352" s="1"/>
      <c r="C352" s="1">
        <v>45139</v>
      </c>
      <c r="D352" s="7">
        <f>+'BRL IPCA'!J1016</f>
        <v>12.827161280068674</v>
      </c>
      <c r="E352" s="7">
        <f>+'USD PP 1994'!C1339</f>
        <v>48.224852071005927</v>
      </c>
      <c r="F352" s="7">
        <f t="shared" si="8"/>
        <v>3.7595888145524072</v>
      </c>
      <c r="G352" s="7"/>
      <c r="H352" s="7"/>
      <c r="I352" s="7"/>
      <c r="J352" s="7"/>
      <c r="K352" s="7"/>
    </row>
    <row r="353" spans="1:11" x14ac:dyDescent="0.3">
      <c r="A353" s="1">
        <v>26299</v>
      </c>
      <c r="B353" s="1"/>
      <c r="C353" s="1">
        <v>45170</v>
      </c>
      <c r="D353" s="7">
        <f>+'BRL IPCA'!J1017</f>
        <v>12.793897147485215</v>
      </c>
      <c r="E353" s="7">
        <f>+'USD PP 1994'!C1340</f>
        <v>48.07692307692308</v>
      </c>
      <c r="F353" s="7">
        <f t="shared" si="8"/>
        <v>3.7578012799933398</v>
      </c>
      <c r="G353" s="7"/>
      <c r="H353" s="7"/>
      <c r="I353" s="7"/>
      <c r="J353" s="7"/>
      <c r="K353" s="7"/>
    </row>
    <row r="354" spans="1:11" x14ac:dyDescent="0.3">
      <c r="A354" s="1">
        <v>26330</v>
      </c>
      <c r="B354" s="1"/>
      <c r="C354" s="1">
        <v>45200</v>
      </c>
      <c r="D354" s="7">
        <f>+'BRL IPCA'!J1018</f>
        <v>12.76326531073944</v>
      </c>
      <c r="E354" s="7">
        <f>+'USD PP 1994'!C1341</f>
        <v>48.07692307692308</v>
      </c>
      <c r="F354" s="7">
        <f t="shared" ref="F354:F356" si="9">+E354/D354</f>
        <v>3.7668200030653241</v>
      </c>
      <c r="G354" s="7"/>
      <c r="H354" s="7"/>
      <c r="I354" s="7"/>
      <c r="J354" s="7"/>
      <c r="K354" s="7"/>
    </row>
    <row r="355" spans="1:11" x14ac:dyDescent="0.3">
      <c r="A355" s="1">
        <v>26359</v>
      </c>
      <c r="B355" s="1"/>
      <c r="C355" s="1">
        <v>45231</v>
      </c>
      <c r="D355" s="7">
        <f>+'BRL IPCA'!J1019</f>
        <v>12.72762795247252</v>
      </c>
      <c r="E355" s="7">
        <f>+'USD PP 1994'!C1342</f>
        <v>48.224852071005927</v>
      </c>
      <c r="F355" s="7">
        <f t="shared" si="9"/>
        <v>3.7889897670710568</v>
      </c>
      <c r="G355" s="7"/>
      <c r="H355" s="7"/>
      <c r="I355" s="7"/>
      <c r="J355" s="7"/>
      <c r="K355" s="7"/>
    </row>
    <row r="356" spans="1:11" x14ac:dyDescent="0.3">
      <c r="A356" s="1">
        <v>26390</v>
      </c>
      <c r="B356" s="1"/>
      <c r="C356" s="1">
        <v>45261</v>
      </c>
      <c r="D356" s="7">
        <f>+'BRL IPCA'!J1020</f>
        <v>12.656750151623429</v>
      </c>
      <c r="E356" s="7">
        <f>+'USD PP 1994'!C1343</f>
        <v>48.224852071005927</v>
      </c>
      <c r="F356" s="7">
        <f t="shared" si="9"/>
        <v>3.8102081097666547</v>
      </c>
      <c r="G356" s="7"/>
      <c r="H356" s="7"/>
      <c r="I356" s="7"/>
      <c r="J356" s="7"/>
      <c r="K356" s="7"/>
    </row>
    <row r="357" spans="1:11" x14ac:dyDescent="0.3">
      <c r="A357" s="1">
        <v>26420</v>
      </c>
      <c r="B357" s="1"/>
      <c r="C357" s="1">
        <v>45292</v>
      </c>
      <c r="D357" s="7">
        <f>+'BRL IPCA'!J1021</f>
        <v>12.603814132267903</v>
      </c>
      <c r="E357" s="7">
        <f>+'USD PP 1994'!C1344</f>
        <v>47.928994082840234</v>
      </c>
      <c r="F357" s="7">
        <f t="shared" ref="F357:F359" si="10">+E357/D357</f>
        <v>3.8027372968103261</v>
      </c>
      <c r="G357" s="7"/>
      <c r="H357" s="7"/>
      <c r="I357" s="7"/>
      <c r="J357" s="7"/>
      <c r="K357" s="7"/>
    </row>
    <row r="358" spans="1:11" x14ac:dyDescent="0.3">
      <c r="A358" s="1">
        <v>26451</v>
      </c>
      <c r="B358" s="1"/>
      <c r="C358" s="1">
        <v>45323</v>
      </c>
      <c r="D358" s="7">
        <f>+'BRL IPCA'!J1022</f>
        <v>12.500063604351784</v>
      </c>
      <c r="E358" s="7">
        <f>+'USD PP 1994'!C1345</f>
        <v>47.633136094674569</v>
      </c>
      <c r="F358" s="7">
        <f t="shared" si="10"/>
        <v>3.8106314977542612</v>
      </c>
      <c r="G358" s="7"/>
      <c r="H358" s="7"/>
      <c r="I358" s="7"/>
      <c r="J358" s="7"/>
      <c r="K358" s="7"/>
    </row>
    <row r="359" spans="1:11" x14ac:dyDescent="0.3">
      <c r="A359" s="1">
        <v>26481</v>
      </c>
      <c r="B359" s="1"/>
      <c r="C359" s="1">
        <v>45352</v>
      </c>
      <c r="D359" s="7">
        <f>+'BRL IPCA'!J1023</f>
        <v>12.480095451629177</v>
      </c>
      <c r="E359" s="7">
        <f>+'USD PP 1994'!C1346</f>
        <v>47.337278106508876</v>
      </c>
      <c r="F359" s="7">
        <f t="shared" si="10"/>
        <v>3.7930221199012841</v>
      </c>
      <c r="G359" s="7"/>
      <c r="H359" s="7"/>
      <c r="I359" s="7"/>
      <c r="J359" s="7"/>
      <c r="K359" s="7"/>
    </row>
    <row r="360" spans="1:11" x14ac:dyDescent="0.3">
      <c r="A360" s="1">
        <v>26512</v>
      </c>
      <c r="B360" s="1"/>
      <c r="C360" s="1">
        <v>45383</v>
      </c>
      <c r="D360" s="7">
        <f>+'BRL IPCA'!J1024</f>
        <v>12.432850619275928</v>
      </c>
      <c r="E360" s="7">
        <f>+'USD PP 1994'!C1347</f>
        <v>47.189349112426036</v>
      </c>
      <c r="F360" s="7">
        <f t="shared" ref="F360:F388" si="11">+E360/D360</f>
        <v>3.7955373676945436</v>
      </c>
      <c r="G360" s="7"/>
      <c r="H360" s="7"/>
      <c r="I360" s="7"/>
      <c r="J360" s="7"/>
      <c r="K360" s="7"/>
    </row>
    <row r="361" spans="1:11" x14ac:dyDescent="0.3">
      <c r="A361" s="1">
        <v>26543</v>
      </c>
      <c r="B361" s="1"/>
      <c r="C361" s="1">
        <v>45413</v>
      </c>
      <c r="D361" s="7">
        <f>+'BRL IPCA'!J1025</f>
        <v>12.375921380923678</v>
      </c>
      <c r="E361" s="7">
        <f>+'USD PP 1994'!C1348</f>
        <v>47.041420118343204</v>
      </c>
      <c r="F361" s="7">
        <f t="shared" si="11"/>
        <v>3.8010438714367676</v>
      </c>
      <c r="G361" s="7"/>
      <c r="H361" s="7"/>
      <c r="I361" s="7"/>
      <c r="J361" s="7"/>
      <c r="K361" s="7"/>
    </row>
    <row r="362" spans="1:11" x14ac:dyDescent="0.3">
      <c r="A362" s="1">
        <v>26573</v>
      </c>
      <c r="B362" s="1"/>
      <c r="C362" s="1">
        <v>45444</v>
      </c>
      <c r="D362" s="7">
        <f>+'BRL IPCA'!J1026</f>
        <v>12.349986409463805</v>
      </c>
      <c r="E362" s="7">
        <f>+'USD PP 1994'!C1349</f>
        <v>47.041420118343204</v>
      </c>
      <c r="F362" s="7">
        <f t="shared" si="11"/>
        <v>3.8090260635667845</v>
      </c>
      <c r="G362" s="7"/>
      <c r="H362" s="7"/>
      <c r="I362" s="7"/>
      <c r="J362" s="7"/>
      <c r="K362" s="7"/>
    </row>
    <row r="363" spans="1:11" x14ac:dyDescent="0.3">
      <c r="A363" s="1">
        <v>26604</v>
      </c>
      <c r="B363" s="1"/>
      <c r="C363" s="1">
        <v>45474</v>
      </c>
      <c r="D363" s="7">
        <f>+'BRL IPCA'!J1027</f>
        <v>12.303234119808531</v>
      </c>
      <c r="E363" s="7">
        <f>+'USD PP 1994'!C1350</f>
        <v>47.041420118343204</v>
      </c>
      <c r="F363" s="7">
        <f t="shared" si="11"/>
        <v>3.823500362608339</v>
      </c>
      <c r="G363" s="7"/>
      <c r="H363" s="7"/>
      <c r="I363" s="7"/>
      <c r="J363" s="7"/>
      <c r="K363" s="7"/>
    </row>
    <row r="364" spans="1:11" x14ac:dyDescent="0.3">
      <c r="A364" s="1">
        <v>26634</v>
      </c>
      <c r="B364" s="1"/>
      <c r="C364" s="1">
        <v>45505</v>
      </c>
      <c r="D364" s="7">
        <f>+'BRL IPCA'!J1028</f>
        <v>12.305695258860304</v>
      </c>
      <c r="E364" s="7">
        <f>+'USD PP 1994'!C1351</f>
        <v>47.041420118343204</v>
      </c>
      <c r="F364" s="7">
        <f t="shared" si="11"/>
        <v>3.8227356625358166</v>
      </c>
      <c r="G364" s="7"/>
      <c r="H364" s="7"/>
      <c r="I364" s="7"/>
      <c r="J364" s="7"/>
      <c r="K364" s="7"/>
    </row>
    <row r="365" spans="1:11" x14ac:dyDescent="0.3">
      <c r="A365" s="1">
        <v>26665</v>
      </c>
      <c r="B365" s="1"/>
      <c r="C365" s="1">
        <v>45536</v>
      </c>
      <c r="D365" s="7">
        <f>+'BRL IPCA'!J1029</f>
        <v>12.251787394325273</v>
      </c>
      <c r="E365" s="7">
        <f>+'USD PP 1994'!C1352</f>
        <v>46.893491124260358</v>
      </c>
      <c r="F365" s="7">
        <f t="shared" si="11"/>
        <v>3.8274816249243986</v>
      </c>
      <c r="G365" s="7"/>
      <c r="H365" s="7"/>
      <c r="I365" s="7"/>
      <c r="J365" s="7"/>
      <c r="K365" s="7"/>
    </row>
    <row r="366" spans="1:11" x14ac:dyDescent="0.3">
      <c r="A366" s="1">
        <v>26696</v>
      </c>
      <c r="B366" s="1"/>
      <c r="C366" s="1">
        <v>45566</v>
      </c>
      <c r="D366" s="7">
        <f>+'BRL IPCA'!J1030</f>
        <v>12.183559461341757</v>
      </c>
      <c r="E366" s="7">
        <f>+'USD PP 1994'!C1353</f>
        <v>46.893491124260358</v>
      </c>
      <c r="F366" s="7">
        <f t="shared" si="11"/>
        <v>3.8489155220239759</v>
      </c>
      <c r="G366" s="7"/>
      <c r="H366" s="7"/>
      <c r="I366" s="7"/>
      <c r="J366" s="7"/>
      <c r="K366" s="7"/>
    </row>
    <row r="367" spans="1:11" x14ac:dyDescent="0.3">
      <c r="A367" s="1">
        <v>26724</v>
      </c>
      <c r="B367" s="1"/>
      <c r="C367" s="1">
        <v>45597</v>
      </c>
      <c r="D367" s="7">
        <f>+'BRL IPCA'!J1031</f>
        <v>12.136228171473014</v>
      </c>
      <c r="E367" s="7">
        <f>+'USD PP 1994'!C1354</f>
        <v>46.893491124260358</v>
      </c>
      <c r="F367" s="7">
        <f t="shared" si="11"/>
        <v>3.8639262925598685</v>
      </c>
      <c r="G367" s="7"/>
      <c r="H367" s="7"/>
      <c r="I367" s="7"/>
      <c r="J367" s="7"/>
      <c r="K367" s="7"/>
    </row>
    <row r="368" spans="1:11" x14ac:dyDescent="0.3">
      <c r="A368" s="1">
        <v>26755</v>
      </c>
      <c r="B368" s="1"/>
      <c r="C368" s="1">
        <v>45627</v>
      </c>
      <c r="D368" s="7">
        <f>+'BRL IPCA'!J1032</f>
        <v>12.073446250967979</v>
      </c>
      <c r="E368" s="7">
        <f>+'USD PP 1994'!C1355</f>
        <v>46.893491124260358</v>
      </c>
      <c r="F368" s="7">
        <f t="shared" si="11"/>
        <v>3.8840187092811802</v>
      </c>
      <c r="G368" s="7"/>
      <c r="H368" s="7"/>
      <c r="I368" s="7"/>
      <c r="J368" s="7"/>
      <c r="K368" s="7"/>
    </row>
    <row r="369" spans="1:11" x14ac:dyDescent="0.3">
      <c r="A369" s="1">
        <v>26785</v>
      </c>
      <c r="B369" s="1"/>
      <c r="C369" s="1">
        <v>45658</v>
      </c>
      <c r="D369" s="7">
        <f>+'BRL IPCA'!J1033</f>
        <v>12.054159595614994</v>
      </c>
      <c r="E369" s="7">
        <f>+'USD PP 1994'!C1356</f>
        <v>46.597633136094679</v>
      </c>
      <c r="F369" s="7">
        <f t="shared" si="11"/>
        <v>3.8656890815553617</v>
      </c>
      <c r="G369" s="7"/>
      <c r="H369" s="7"/>
      <c r="I369" s="7"/>
      <c r="J369" s="7"/>
      <c r="K369" s="7"/>
    </row>
    <row r="370" spans="1:11" x14ac:dyDescent="0.3">
      <c r="A370" s="1">
        <v>26816</v>
      </c>
      <c r="B370" s="1"/>
      <c r="C370" s="1">
        <v>45689</v>
      </c>
      <c r="D370" s="7">
        <f>+'BRL IPCA'!J1034</f>
        <v>11.898291970797546</v>
      </c>
      <c r="E370" s="7">
        <f>+'USD PP 1994'!C1357</f>
        <v>46.301775147929</v>
      </c>
      <c r="F370" s="7">
        <f t="shared" si="11"/>
        <v>3.8914640237077136</v>
      </c>
      <c r="G370" s="7"/>
      <c r="H370" s="7"/>
      <c r="I370" s="7"/>
      <c r="J370" s="7"/>
      <c r="K370" s="7"/>
    </row>
    <row r="371" spans="1:11" x14ac:dyDescent="0.3">
      <c r="A371" s="1">
        <v>26846</v>
      </c>
      <c r="B371" s="1"/>
      <c r="C371" s="1">
        <v>45717</v>
      </c>
      <c r="D371" s="7">
        <f>+'BRL IPCA'!J1035</f>
        <v>11.832032588303047</v>
      </c>
      <c r="E371" s="7">
        <f>+'USD PP 1994'!C1358</f>
        <v>46.301775147929</v>
      </c>
      <c r="F371" s="7">
        <f t="shared" si="11"/>
        <v>3.9132562222404772</v>
      </c>
      <c r="G371" s="7"/>
      <c r="H371" s="7"/>
      <c r="I371" s="7"/>
      <c r="J371" s="7"/>
      <c r="K371" s="7"/>
    </row>
    <row r="372" spans="1:11" x14ac:dyDescent="0.3">
      <c r="A372" s="1">
        <v>26877</v>
      </c>
      <c r="B372" s="1"/>
      <c r="C372" s="1">
        <v>45748</v>
      </c>
      <c r="D372" s="7">
        <f>+'BRL IPCA'!J1036</f>
        <v>11.781372685754304</v>
      </c>
      <c r="E372" s="7">
        <f>+'USD PP 1994'!C1359</f>
        <v>46.153846153846153</v>
      </c>
      <c r="F372" s="7">
        <f t="shared" si="11"/>
        <v>3.9175270475616184</v>
      </c>
      <c r="G372" s="7"/>
      <c r="H372" s="7"/>
      <c r="I372" s="7"/>
      <c r="J372" s="7"/>
      <c r="K372" s="7"/>
    </row>
    <row r="373" spans="1:11" x14ac:dyDescent="0.3">
      <c r="A373" s="1">
        <v>26908</v>
      </c>
      <c r="B373" s="1"/>
      <c r="C373" s="1">
        <v>45778</v>
      </c>
      <c r="D373" s="7">
        <f>+'BRL IPCA'!J1037</f>
        <v>11.750820552318279</v>
      </c>
      <c r="E373" s="7">
        <f>+'USD PP 1994'!C1360</f>
        <v>46.005917159763321</v>
      </c>
      <c r="F373" s="7">
        <f t="shared" si="11"/>
        <v>3.9151237953920566</v>
      </c>
      <c r="G373" s="7"/>
      <c r="H373" s="7"/>
      <c r="I373" s="7"/>
      <c r="J373" s="7"/>
      <c r="K373" s="7"/>
    </row>
    <row r="374" spans="1:11" x14ac:dyDescent="0.3">
      <c r="A374" s="1">
        <v>26938</v>
      </c>
      <c r="B374" s="1"/>
      <c r="C374" s="1">
        <v>45809</v>
      </c>
      <c r="D374" s="7">
        <f>+'BRL IPCA'!J1038</f>
        <v>11.722686105664684</v>
      </c>
      <c r="E374" s="7">
        <f>+'USD PP 1994'!C1361</f>
        <v>45.857988165680482</v>
      </c>
      <c r="F374" s="7">
        <f t="shared" si="11"/>
        <v>3.9119010568337917</v>
      </c>
      <c r="G374" s="7"/>
      <c r="H374" s="7"/>
      <c r="I374" s="7"/>
      <c r="J374" s="7"/>
      <c r="K374" s="7"/>
    </row>
    <row r="375" spans="1:11" x14ac:dyDescent="0.3">
      <c r="A375" s="1">
        <v>26969</v>
      </c>
      <c r="B375" s="1"/>
      <c r="C375" s="1">
        <v>45839</v>
      </c>
      <c r="D375" s="7">
        <f>+'BRL IPCA'!J1039</f>
        <v>11.692286161644409</v>
      </c>
      <c r="E375" s="7">
        <f>+'USD PP 1994'!C1362</f>
        <v>45.857988165680482</v>
      </c>
      <c r="F375" s="7">
        <f t="shared" si="11"/>
        <v>3.9220719995815592</v>
      </c>
      <c r="G375" s="7"/>
      <c r="H375" s="7"/>
      <c r="I375" s="7"/>
      <c r="J375" s="7"/>
      <c r="K375" s="7"/>
    </row>
    <row r="376" spans="1:11" x14ac:dyDescent="0.3">
      <c r="A376" s="1">
        <v>26999</v>
      </c>
      <c r="B376" s="1"/>
      <c r="C376" s="1">
        <v>45870</v>
      </c>
      <c r="D376" s="7">
        <f>+'BRL IPCA'!J1040</f>
        <v>11.705161839668042</v>
      </c>
      <c r="E376" s="7">
        <f>+'USD PP 1994'!C1363</f>
        <v>45.710059171597635</v>
      </c>
      <c r="F376" s="7">
        <f t="shared" si="11"/>
        <v>3.9051197922517549</v>
      </c>
      <c r="G376" s="7"/>
      <c r="H376" s="7"/>
      <c r="I376" s="7"/>
      <c r="J376" s="7"/>
      <c r="K376" s="7"/>
    </row>
    <row r="377" spans="1:11" x14ac:dyDescent="0.3">
      <c r="A377" s="1">
        <v>27030</v>
      </c>
      <c r="B377" s="1"/>
      <c r="C377" s="1">
        <v>45901</v>
      </c>
      <c r="D377" s="7">
        <f>+'BRL IPCA'!J1041</f>
        <v>11.64924546145307</v>
      </c>
      <c r="E377" s="7">
        <f>+'USD PP 1994'!C1364</f>
        <v>45.562130177514796</v>
      </c>
      <c r="F377" s="7">
        <f t="shared" si="11"/>
        <v>3.9111657770692729</v>
      </c>
      <c r="G377" s="7"/>
      <c r="H377" s="7"/>
      <c r="I377" s="7"/>
      <c r="J377" s="7"/>
      <c r="K377" s="7"/>
    </row>
    <row r="378" spans="1:11" x14ac:dyDescent="0.3">
      <c r="A378" s="1">
        <v>27061</v>
      </c>
      <c r="B378" s="1"/>
      <c r="C378" s="1">
        <v>45931</v>
      </c>
      <c r="D378" s="7">
        <f>+'BRL IPCA'!J1042</f>
        <v>11.638770567941922</v>
      </c>
      <c r="E378" s="7">
        <f>+'USD PP 1994'!C1365</f>
        <v>0</v>
      </c>
      <c r="F378" s="7">
        <f t="shared" si="11"/>
        <v>0</v>
      </c>
      <c r="G378" s="7"/>
      <c r="H378" s="7"/>
      <c r="I378" s="7"/>
      <c r="J378" s="7"/>
      <c r="K378" s="7"/>
    </row>
    <row r="379" spans="1:11" x14ac:dyDescent="0.3">
      <c r="A379" s="1">
        <v>27089</v>
      </c>
      <c r="B379" s="1"/>
      <c r="C379" s="1">
        <v>45962</v>
      </c>
      <c r="D379" s="7">
        <f>+'BRL IPCA'!J1043</f>
        <v>11.617858422780916</v>
      </c>
      <c r="E379" s="7">
        <f>+'USD PP 1994'!C1366</f>
        <v>45.710059171597635</v>
      </c>
      <c r="F379" s="7">
        <f t="shared" si="11"/>
        <v>3.9344651577064251</v>
      </c>
      <c r="G379" s="7"/>
      <c r="H379" s="7"/>
      <c r="I379" s="7"/>
      <c r="J379" s="7"/>
      <c r="K379" s="7"/>
    </row>
    <row r="380" spans="1:11" x14ac:dyDescent="0.3">
      <c r="A380" s="1">
        <v>27120</v>
      </c>
      <c r="B380" s="1"/>
      <c r="C380" s="1">
        <v>45992</v>
      </c>
      <c r="D380" s="7">
        <f>+'BRL IPCA'!J1044</f>
        <v>11.579645592326239</v>
      </c>
      <c r="E380" s="7">
        <f>+'USD PP 1994'!C1367</f>
        <v>45.710059171597635</v>
      </c>
      <c r="F380" s="7">
        <f t="shared" si="11"/>
        <v>3.9474488927268565</v>
      </c>
      <c r="G380" s="7"/>
      <c r="H380" s="7"/>
      <c r="I380" s="7"/>
      <c r="J380" s="7"/>
      <c r="K380" s="7"/>
    </row>
    <row r="381" spans="1:11" x14ac:dyDescent="0.3">
      <c r="A381" s="1">
        <v>27150</v>
      </c>
      <c r="B381" s="1"/>
      <c r="C381" s="1">
        <v>46023</v>
      </c>
      <c r="D381" s="7">
        <f>+'BRL IPCA'!J1045</f>
        <v>11.541558449443075</v>
      </c>
      <c r="E381" s="7">
        <f>+'USD PP 1994'!C1368</f>
        <v>45.414201183431956</v>
      </c>
      <c r="F381" s="7">
        <f t="shared" si="11"/>
        <v>3.9348413286096009</v>
      </c>
      <c r="G381" s="7"/>
      <c r="H381" s="7"/>
      <c r="I381" s="7"/>
      <c r="J381" s="7"/>
      <c r="K381" s="7"/>
    </row>
    <row r="382" spans="1:11" x14ac:dyDescent="0.3">
      <c r="A382" s="1">
        <v>27181</v>
      </c>
      <c r="B382" s="1"/>
      <c r="C382" s="1">
        <v>46054</v>
      </c>
      <c r="D382" s="7">
        <f>+'BRL IPCA'!J1046</f>
        <v>11.461329145425101</v>
      </c>
      <c r="E382" s="7">
        <f>+'USD PP 1994'!C1369</f>
        <v>45.266272189349117</v>
      </c>
      <c r="F382" s="7">
        <f t="shared" si="11"/>
        <v>3.9494784256691191</v>
      </c>
      <c r="G382" s="7"/>
      <c r="H382" s="7"/>
      <c r="I382" s="7"/>
      <c r="J382" s="7"/>
      <c r="K382" s="7"/>
    </row>
    <row r="383" spans="1:11" x14ac:dyDescent="0.3">
      <c r="A383" s="1">
        <v>27211</v>
      </c>
      <c r="B383" s="1"/>
      <c r="C383" s="1">
        <v>46082</v>
      </c>
      <c r="D383" s="7">
        <f>+'BRL IPCA'!J1047</f>
        <v>11.361349271832971</v>
      </c>
      <c r="E383" s="7">
        <f>+'USD PP 1994'!C1370</f>
        <v>44.822485207100598</v>
      </c>
      <c r="F383" s="7">
        <f t="shared" si="11"/>
        <v>3.9451727197776054</v>
      </c>
      <c r="G383" s="7"/>
      <c r="H383" s="7"/>
      <c r="I383" s="7"/>
      <c r="J383" s="7"/>
      <c r="K383" s="7"/>
    </row>
    <row r="384" spans="1:11" x14ac:dyDescent="0.3">
      <c r="A384" s="1">
        <v>27242</v>
      </c>
      <c r="B384" s="1"/>
      <c r="C384" s="1">
        <v>46113</v>
      </c>
      <c r="D384" s="7">
        <f>+'BRL IPCA'!J1048</f>
        <v>11.285734848349032</v>
      </c>
      <c r="E384" s="7"/>
      <c r="F384" s="7">
        <f t="shared" si="11"/>
        <v>0</v>
      </c>
      <c r="G384" s="7"/>
      <c r="H384" s="7"/>
      <c r="I384" s="7"/>
      <c r="J384" s="7"/>
      <c r="K384" s="7"/>
    </row>
    <row r="385" spans="1:11" x14ac:dyDescent="0.3">
      <c r="A385" s="1">
        <v>27273</v>
      </c>
      <c r="B385" s="1"/>
      <c r="C385" s="1">
        <v>46143</v>
      </c>
      <c r="D385" s="7">
        <f>+'BRL IPCA'!J1049</f>
        <v>11.220655049064458</v>
      </c>
      <c r="E385" s="7"/>
      <c r="F385" s="7">
        <f t="shared" si="11"/>
        <v>0</v>
      </c>
      <c r="G385" s="7"/>
      <c r="H385" s="7"/>
      <c r="I385" s="7"/>
      <c r="J385" s="7"/>
      <c r="K385" s="7"/>
    </row>
    <row r="386" spans="1:11" x14ac:dyDescent="0.3">
      <c r="A386" s="1">
        <v>27303</v>
      </c>
      <c r="B386" s="1"/>
      <c r="C386" s="1">
        <v>46174</v>
      </c>
      <c r="D386" s="7">
        <f>+'BRL IPCA'!J1050</f>
        <v>11.202730679976495</v>
      </c>
      <c r="E386" s="7"/>
      <c r="F386" s="7">
        <f t="shared" si="11"/>
        <v>0</v>
      </c>
      <c r="G386" s="7"/>
      <c r="H386" s="7"/>
      <c r="I386" s="7"/>
      <c r="J386" s="7"/>
      <c r="K386" s="7"/>
    </row>
    <row r="387" spans="1:11" x14ac:dyDescent="0.3">
      <c r="A387" s="1">
        <v>27334</v>
      </c>
      <c r="B387" s="1"/>
      <c r="C387" s="1">
        <v>46204</v>
      </c>
      <c r="D387" s="7">
        <f>+'BRL IPCA'!J1051</f>
        <v>11.194894253998697</v>
      </c>
      <c r="E387" s="7"/>
      <c r="F387" s="7">
        <f t="shared" si="11"/>
        <v>0</v>
      </c>
      <c r="G387" s="7"/>
      <c r="H387" s="7"/>
      <c r="I387" s="7"/>
      <c r="J387" s="7"/>
      <c r="K387" s="7"/>
    </row>
    <row r="388" spans="1:11" x14ac:dyDescent="0.3">
      <c r="A388" s="1">
        <v>27364</v>
      </c>
      <c r="B388" s="1"/>
      <c r="C388" s="1">
        <v>46235</v>
      </c>
      <c r="D388" s="7">
        <f>+'BRL IPCA'!J1052</f>
        <v>11.230832919340587</v>
      </c>
      <c r="E388" s="7"/>
      <c r="F388" s="7">
        <f t="shared" si="11"/>
        <v>0</v>
      </c>
      <c r="G388" s="7"/>
      <c r="H388" s="7"/>
      <c r="I388" s="7"/>
      <c r="J388" s="7"/>
      <c r="K388" s="7"/>
    </row>
    <row r="389" spans="1:11" x14ac:dyDescent="0.3">
      <c r="A389" s="1">
        <v>27395</v>
      </c>
      <c r="B389" s="1"/>
      <c r="C389" s="8"/>
      <c r="D389" s="7"/>
      <c r="E389" s="7"/>
      <c r="G389" s="7"/>
      <c r="H389" s="7"/>
      <c r="I389" s="7"/>
      <c r="J389" s="7"/>
      <c r="K389" s="7"/>
    </row>
    <row r="390" spans="1:11" x14ac:dyDescent="0.3">
      <c r="A390" s="1">
        <v>27426</v>
      </c>
      <c r="B390" s="1"/>
      <c r="C390" s="8"/>
      <c r="D390" s="7"/>
      <c r="E390" s="7"/>
      <c r="G390" s="7"/>
      <c r="H390" s="7"/>
      <c r="I390" s="7"/>
      <c r="J390" s="7"/>
      <c r="K390" s="7"/>
    </row>
    <row r="391" spans="1:11" x14ac:dyDescent="0.3">
      <c r="A391" s="1">
        <v>27454</v>
      </c>
      <c r="B391" s="1"/>
      <c r="C391" s="8"/>
      <c r="D391" s="7"/>
      <c r="E391" s="7"/>
      <c r="G391" s="7"/>
      <c r="H391" s="7"/>
      <c r="I391" s="7"/>
      <c r="J391" s="7"/>
      <c r="K391" s="7"/>
    </row>
    <row r="392" spans="1:11" x14ac:dyDescent="0.3">
      <c r="A392" s="1">
        <v>27485</v>
      </c>
      <c r="B392" s="1"/>
      <c r="C392" s="8"/>
      <c r="D392" s="7"/>
      <c r="E392" s="7"/>
      <c r="G392" s="7"/>
      <c r="H392" s="7"/>
      <c r="I392" s="7"/>
      <c r="J392" s="7"/>
      <c r="K392" s="7"/>
    </row>
    <row r="393" spans="1:11" x14ac:dyDescent="0.3">
      <c r="A393" s="1">
        <v>27515</v>
      </c>
      <c r="B393" s="1"/>
      <c r="C393" s="8"/>
      <c r="D393" s="7"/>
      <c r="E393" s="7"/>
      <c r="G393" s="7"/>
      <c r="H393" s="7"/>
      <c r="I393" s="7"/>
      <c r="J393" s="7"/>
      <c r="K393" s="7"/>
    </row>
    <row r="394" spans="1:11" x14ac:dyDescent="0.3">
      <c r="A394" s="1">
        <v>27546</v>
      </c>
      <c r="B394" s="1"/>
      <c r="C394" s="8"/>
      <c r="D394" s="7"/>
      <c r="E394" s="7"/>
      <c r="G394" s="7"/>
      <c r="H394" s="7"/>
      <c r="I394" s="7"/>
      <c r="J394" s="7"/>
      <c r="K394" s="7"/>
    </row>
    <row r="395" spans="1:11" x14ac:dyDescent="0.3">
      <c r="A395" s="1">
        <v>27576</v>
      </c>
      <c r="B395" s="1"/>
      <c r="C395" s="8"/>
      <c r="D395" s="7"/>
      <c r="E395" s="7"/>
      <c r="G395" s="7"/>
      <c r="H395" s="7"/>
      <c r="I395" s="7"/>
      <c r="J395" s="7"/>
      <c r="K395" s="7"/>
    </row>
    <row r="396" spans="1:11" x14ac:dyDescent="0.3">
      <c r="A396" s="1">
        <v>27607</v>
      </c>
      <c r="B396" s="1"/>
      <c r="C396" s="8"/>
      <c r="D396" s="7"/>
      <c r="E396" s="7"/>
      <c r="G396" s="7"/>
      <c r="H396" s="7"/>
      <c r="I396" s="7"/>
      <c r="J396" s="7"/>
      <c r="K396" s="7"/>
    </row>
    <row r="397" spans="1:11" x14ac:dyDescent="0.3">
      <c r="A397" s="1">
        <v>27638</v>
      </c>
      <c r="B397" s="1"/>
      <c r="C397" s="8"/>
      <c r="D397" s="7"/>
      <c r="E397" s="7"/>
      <c r="G397" s="7"/>
      <c r="H397" s="7"/>
      <c r="I397" s="7"/>
      <c r="J397" s="7"/>
      <c r="K397" s="7"/>
    </row>
    <row r="398" spans="1:11" x14ac:dyDescent="0.3">
      <c r="A398" s="1">
        <v>27668</v>
      </c>
      <c r="B398" s="1"/>
      <c r="C398" s="8"/>
      <c r="D398" s="7"/>
      <c r="E398" s="7"/>
      <c r="G398" s="7"/>
      <c r="H398" s="7"/>
      <c r="I398" s="7"/>
      <c r="J398" s="7"/>
      <c r="K398" s="7"/>
    </row>
    <row r="399" spans="1:11" x14ac:dyDescent="0.3">
      <c r="A399" s="1">
        <v>27699</v>
      </c>
      <c r="B399" s="1"/>
      <c r="C399" s="8"/>
      <c r="D399" s="7"/>
      <c r="E399" s="7"/>
      <c r="G399" s="7"/>
      <c r="H399" s="7"/>
      <c r="I399" s="7"/>
      <c r="J399" s="7"/>
      <c r="K399" s="7"/>
    </row>
    <row r="400" spans="1:11" x14ac:dyDescent="0.3">
      <c r="A400" s="1">
        <v>27729</v>
      </c>
      <c r="B400" s="1"/>
      <c r="C400" s="8"/>
      <c r="D400" s="7"/>
      <c r="E400" s="7"/>
      <c r="G400" s="7"/>
      <c r="H400" s="7"/>
      <c r="I400" s="7"/>
      <c r="J400" s="7"/>
      <c r="K400" s="7"/>
    </row>
    <row r="401" spans="1:11" x14ac:dyDescent="0.3">
      <c r="A401" s="1">
        <v>27760</v>
      </c>
      <c r="B401" s="1"/>
      <c r="C401" s="8"/>
      <c r="D401" s="7"/>
      <c r="E401" s="7"/>
      <c r="G401" s="7"/>
      <c r="H401" s="7"/>
      <c r="I401" s="7"/>
      <c r="J401" s="7"/>
      <c r="K401" s="7"/>
    </row>
    <row r="402" spans="1:11" x14ac:dyDescent="0.3">
      <c r="A402" s="1">
        <v>27791</v>
      </c>
      <c r="B402" s="1"/>
      <c r="C402" s="8"/>
      <c r="D402" s="7"/>
      <c r="E402" s="7"/>
      <c r="G402" s="7"/>
      <c r="H402" s="7"/>
      <c r="I402" s="7"/>
      <c r="J402" s="7"/>
      <c r="K402" s="7"/>
    </row>
    <row r="403" spans="1:11" x14ac:dyDescent="0.3">
      <c r="A403" s="1">
        <v>27820</v>
      </c>
      <c r="B403" s="1"/>
      <c r="C403" s="8"/>
      <c r="D403" s="7"/>
      <c r="E403" s="7"/>
      <c r="G403" s="7"/>
      <c r="H403" s="7"/>
      <c r="I403" s="7"/>
      <c r="J403" s="7"/>
      <c r="K403" s="7"/>
    </row>
    <row r="404" spans="1:11" x14ac:dyDescent="0.3">
      <c r="A404" s="1">
        <v>27851</v>
      </c>
      <c r="B404" s="1"/>
      <c r="C404" s="8"/>
      <c r="D404" s="7"/>
      <c r="E404" s="7"/>
      <c r="G404" s="7"/>
      <c r="H404" s="7"/>
      <c r="I404" s="7"/>
      <c r="J404" s="7"/>
      <c r="K404" s="7"/>
    </row>
    <row r="405" spans="1:11" x14ac:dyDescent="0.3">
      <c r="A405" s="1">
        <v>27881</v>
      </c>
      <c r="B405" s="1"/>
      <c r="C405" s="8"/>
      <c r="D405" s="7"/>
      <c r="E405" s="7"/>
      <c r="G405" s="7"/>
      <c r="H405" s="7"/>
      <c r="I405" s="7"/>
      <c r="J405" s="7"/>
      <c r="K405" s="7"/>
    </row>
    <row r="406" spans="1:11" x14ac:dyDescent="0.3">
      <c r="A406" s="1">
        <v>27912</v>
      </c>
      <c r="B406" s="1"/>
      <c r="C406" s="8"/>
      <c r="D406" s="7"/>
      <c r="E406" s="7"/>
      <c r="G406" s="7"/>
      <c r="H406" s="7"/>
      <c r="I406" s="7"/>
      <c r="J406" s="7"/>
      <c r="K406" s="7"/>
    </row>
    <row r="407" spans="1:11" x14ac:dyDescent="0.3">
      <c r="A407" s="1">
        <v>27942</v>
      </c>
      <c r="B407" s="1"/>
      <c r="C407" s="8"/>
      <c r="D407" s="7"/>
      <c r="E407" s="7"/>
      <c r="G407" s="7"/>
      <c r="H407" s="7"/>
      <c r="I407" s="7"/>
      <c r="J407" s="7"/>
      <c r="K407" s="7"/>
    </row>
    <row r="408" spans="1:11" x14ac:dyDescent="0.3">
      <c r="A408" s="1">
        <v>27973</v>
      </c>
      <c r="B408" s="1"/>
      <c r="C408" s="8"/>
      <c r="D408" s="7"/>
      <c r="E408" s="7"/>
      <c r="G408" s="7"/>
      <c r="H408" s="7"/>
      <c r="I408" s="7"/>
      <c r="J408" s="7"/>
      <c r="K408" s="7"/>
    </row>
    <row r="409" spans="1:11" x14ac:dyDescent="0.3">
      <c r="A409" s="1">
        <v>28004</v>
      </c>
      <c r="B409" s="1"/>
      <c r="C409" s="8"/>
      <c r="D409" s="7"/>
      <c r="E409" s="7"/>
      <c r="G409" s="7"/>
      <c r="H409" s="7"/>
      <c r="I409" s="7"/>
      <c r="J409" s="7"/>
      <c r="K409" s="7"/>
    </row>
    <row r="410" spans="1:11" x14ac:dyDescent="0.3">
      <c r="A410" s="1">
        <v>28034</v>
      </c>
      <c r="B410" s="1"/>
      <c r="C410" s="8"/>
      <c r="D410" s="7"/>
      <c r="E410" s="7"/>
      <c r="G410" s="7"/>
      <c r="H410" s="7"/>
      <c r="I410" s="7"/>
      <c r="J410" s="7"/>
      <c r="K410" s="7"/>
    </row>
    <row r="411" spans="1:11" x14ac:dyDescent="0.3">
      <c r="A411" s="1">
        <v>28065</v>
      </c>
      <c r="B411" s="1"/>
      <c r="C411" s="8"/>
      <c r="D411" s="7"/>
      <c r="E411" s="7"/>
      <c r="G411" s="7"/>
      <c r="H411" s="7"/>
      <c r="I411" s="7"/>
      <c r="J411" s="7"/>
      <c r="K411" s="7"/>
    </row>
    <row r="412" spans="1:11" x14ac:dyDescent="0.3">
      <c r="A412" s="1">
        <v>28095</v>
      </c>
      <c r="B412" s="1"/>
      <c r="C412" s="8"/>
      <c r="D412" s="7"/>
      <c r="E412" s="7"/>
      <c r="G412" s="7"/>
      <c r="H412" s="7"/>
      <c r="I412" s="7"/>
      <c r="J412" s="7"/>
      <c r="K412" s="7"/>
    </row>
    <row r="413" spans="1:11" x14ac:dyDescent="0.3">
      <c r="A413" s="1">
        <v>28126</v>
      </c>
      <c r="B413" s="1"/>
      <c r="C413" s="8"/>
      <c r="D413" s="7"/>
      <c r="E413" s="7"/>
      <c r="G413" s="7"/>
      <c r="H413" s="7"/>
      <c r="I413" s="7"/>
      <c r="J413" s="7"/>
      <c r="K413" s="7"/>
    </row>
    <row r="414" spans="1:11" x14ac:dyDescent="0.3">
      <c r="A414" s="1">
        <v>28157</v>
      </c>
      <c r="B414" s="1"/>
      <c r="C414" s="8"/>
      <c r="D414" s="7"/>
      <c r="E414" s="7"/>
      <c r="G414" s="7"/>
      <c r="H414" s="7"/>
      <c r="I414" s="7"/>
      <c r="J414" s="7"/>
      <c r="K414" s="7"/>
    </row>
    <row r="415" spans="1:11" x14ac:dyDescent="0.3">
      <c r="A415" s="1">
        <v>28185</v>
      </c>
      <c r="B415" s="1"/>
      <c r="C415" s="8"/>
      <c r="D415" s="7"/>
      <c r="E415" s="7"/>
      <c r="G415" s="7"/>
      <c r="H415" s="7"/>
      <c r="I415" s="7"/>
      <c r="J415" s="7"/>
      <c r="K415" s="7"/>
    </row>
    <row r="416" spans="1:11" x14ac:dyDescent="0.3">
      <c r="A416" s="1">
        <v>28216</v>
      </c>
      <c r="B416" s="1"/>
      <c r="C416" s="8"/>
      <c r="D416" s="7"/>
      <c r="E416" s="7"/>
      <c r="G416" s="7"/>
      <c r="H416" s="7"/>
      <c r="I416" s="7"/>
      <c r="J416" s="7"/>
      <c r="K416" s="7"/>
    </row>
    <row r="417" spans="1:11" x14ac:dyDescent="0.3">
      <c r="A417" s="1">
        <v>28246</v>
      </c>
      <c r="B417" s="1"/>
      <c r="C417" s="8"/>
      <c r="D417" s="7"/>
      <c r="E417" s="7"/>
      <c r="G417" s="7"/>
      <c r="H417" s="7"/>
      <c r="I417" s="7"/>
      <c r="J417" s="7"/>
      <c r="K417" s="7"/>
    </row>
    <row r="418" spans="1:11" x14ac:dyDescent="0.3">
      <c r="A418" s="1">
        <v>28277</v>
      </c>
      <c r="B418" s="1"/>
      <c r="C418" s="8"/>
      <c r="D418" s="7"/>
      <c r="E418" s="7"/>
      <c r="G418" s="7"/>
      <c r="H418" s="7"/>
      <c r="I418" s="7"/>
      <c r="J418" s="7"/>
      <c r="K418" s="7"/>
    </row>
    <row r="419" spans="1:11" x14ac:dyDescent="0.3">
      <c r="A419" s="1">
        <v>28307</v>
      </c>
      <c r="B419" s="1"/>
      <c r="C419" s="8"/>
      <c r="D419" s="7"/>
      <c r="E419" s="7"/>
      <c r="G419" s="7"/>
      <c r="H419" s="7"/>
      <c r="I419" s="7"/>
      <c r="J419" s="7"/>
      <c r="K419" s="7"/>
    </row>
    <row r="420" spans="1:11" x14ac:dyDescent="0.3">
      <c r="A420" s="1">
        <v>28338</v>
      </c>
      <c r="B420" s="1"/>
      <c r="C420" s="8"/>
      <c r="D420" s="7"/>
      <c r="E420" s="7"/>
      <c r="G420" s="7"/>
      <c r="H420" s="7"/>
      <c r="I420" s="7"/>
      <c r="J420" s="7"/>
      <c r="K420" s="7"/>
    </row>
    <row r="421" spans="1:11" x14ac:dyDescent="0.3">
      <c r="A421" s="1">
        <v>28369</v>
      </c>
      <c r="B421" s="1"/>
      <c r="C421" s="8"/>
      <c r="D421" s="7"/>
      <c r="E421" s="7"/>
      <c r="G421" s="7"/>
      <c r="H421" s="7"/>
      <c r="I421" s="7"/>
      <c r="J421" s="7"/>
      <c r="K421" s="7"/>
    </row>
    <row r="422" spans="1:11" x14ac:dyDescent="0.3">
      <c r="A422" s="1">
        <v>28399</v>
      </c>
      <c r="B422" s="1"/>
      <c r="C422" s="8"/>
      <c r="D422" s="7"/>
      <c r="E422" s="7"/>
      <c r="G422" s="7"/>
      <c r="H422" s="7"/>
      <c r="I422" s="7"/>
      <c r="J422" s="7"/>
      <c r="K422" s="7"/>
    </row>
    <row r="423" spans="1:11" x14ac:dyDescent="0.3">
      <c r="A423" s="1">
        <v>28430</v>
      </c>
      <c r="B423" s="1"/>
      <c r="C423" s="8"/>
      <c r="D423" s="7"/>
      <c r="E423" s="7"/>
      <c r="G423" s="7"/>
      <c r="H423" s="7"/>
      <c r="I423" s="7"/>
      <c r="J423" s="7"/>
      <c r="K423" s="7"/>
    </row>
    <row r="424" spans="1:11" x14ac:dyDescent="0.3">
      <c r="A424" s="1">
        <v>28460</v>
      </c>
      <c r="B424" s="1"/>
      <c r="C424" s="8"/>
      <c r="D424" s="7"/>
      <c r="E424" s="7"/>
      <c r="G424" s="7"/>
      <c r="H424" s="7"/>
      <c r="I424" s="7"/>
      <c r="J424" s="7"/>
      <c r="K424" s="7"/>
    </row>
    <row r="425" spans="1:11" x14ac:dyDescent="0.3">
      <c r="A425" s="1">
        <v>28491</v>
      </c>
      <c r="B425" s="1"/>
      <c r="C425" s="8"/>
      <c r="D425" s="7"/>
      <c r="E425" s="7"/>
      <c r="G425" s="7"/>
      <c r="H425" s="7"/>
      <c r="I425" s="7"/>
      <c r="J425" s="7"/>
      <c r="K425" s="7"/>
    </row>
    <row r="426" spans="1:11" x14ac:dyDescent="0.3">
      <c r="A426" s="1">
        <v>28522</v>
      </c>
      <c r="B426" s="1"/>
      <c r="C426" s="8"/>
      <c r="D426" s="7"/>
      <c r="E426" s="7"/>
      <c r="G426" s="7"/>
      <c r="H426" s="7"/>
      <c r="I426" s="7"/>
      <c r="J426" s="7"/>
      <c r="K426" s="7"/>
    </row>
    <row r="427" spans="1:11" x14ac:dyDescent="0.3">
      <c r="A427" s="1">
        <v>28550</v>
      </c>
      <c r="B427" s="1"/>
      <c r="C427" s="8"/>
      <c r="D427" s="7"/>
      <c r="E427" s="7"/>
      <c r="G427" s="7"/>
      <c r="H427" s="7"/>
      <c r="I427" s="7"/>
      <c r="J427" s="7"/>
      <c r="K427" s="7"/>
    </row>
    <row r="428" spans="1:11" x14ac:dyDescent="0.3">
      <c r="A428" s="1">
        <v>28581</v>
      </c>
      <c r="B428" s="1"/>
      <c r="C428" s="8"/>
      <c r="D428" s="7"/>
      <c r="E428" s="7"/>
      <c r="G428" s="7"/>
      <c r="H428" s="7"/>
      <c r="I428" s="7"/>
      <c r="J428" s="7"/>
      <c r="K428" s="7"/>
    </row>
    <row r="429" spans="1:11" x14ac:dyDescent="0.3">
      <c r="A429" s="1">
        <v>28611</v>
      </c>
      <c r="B429" s="1"/>
      <c r="C429" s="8"/>
      <c r="D429" s="7"/>
      <c r="E429" s="7"/>
      <c r="G429" s="7"/>
      <c r="H429" s="7"/>
      <c r="I429" s="7"/>
      <c r="J429" s="7"/>
      <c r="K429" s="7"/>
    </row>
    <row r="430" spans="1:11" x14ac:dyDescent="0.3">
      <c r="A430" s="1">
        <v>28642</v>
      </c>
      <c r="B430" s="1"/>
      <c r="C430" s="8"/>
      <c r="D430" s="7"/>
      <c r="E430" s="7"/>
      <c r="G430" s="7"/>
      <c r="H430" s="7"/>
      <c r="I430" s="7"/>
      <c r="J430" s="7"/>
      <c r="K430" s="7"/>
    </row>
    <row r="431" spans="1:11" x14ac:dyDescent="0.3">
      <c r="A431" s="1">
        <v>28672</v>
      </c>
      <c r="B431" s="1"/>
      <c r="C431" s="8"/>
      <c r="D431" s="7"/>
      <c r="E431" s="7"/>
      <c r="G431" s="7"/>
      <c r="H431" s="7"/>
      <c r="I431" s="7"/>
      <c r="J431" s="7"/>
      <c r="K431" s="7"/>
    </row>
    <row r="432" spans="1:11" x14ac:dyDescent="0.3">
      <c r="A432" s="1">
        <v>28703</v>
      </c>
      <c r="B432" s="1"/>
      <c r="C432" s="8"/>
      <c r="D432" s="7"/>
      <c r="E432" s="7"/>
      <c r="G432" s="7"/>
      <c r="H432" s="7"/>
      <c r="I432" s="7"/>
      <c r="J432" s="7"/>
      <c r="K432" s="7"/>
    </row>
    <row r="433" spans="1:11" x14ac:dyDescent="0.3">
      <c r="A433" s="1">
        <v>28734</v>
      </c>
      <c r="B433" s="1"/>
      <c r="C433" s="8"/>
      <c r="D433" s="7"/>
      <c r="E433" s="7"/>
      <c r="G433" s="7"/>
      <c r="H433" s="7"/>
      <c r="I433" s="7"/>
      <c r="J433" s="7"/>
      <c r="K433" s="7"/>
    </row>
    <row r="434" spans="1:11" x14ac:dyDescent="0.3">
      <c r="A434" s="1">
        <v>28764</v>
      </c>
      <c r="B434" s="1"/>
      <c r="C434" s="8"/>
      <c r="D434" s="7"/>
      <c r="E434" s="7"/>
      <c r="G434" s="7"/>
      <c r="H434" s="7"/>
      <c r="I434" s="7"/>
      <c r="J434" s="7"/>
      <c r="K434" s="7"/>
    </row>
    <row r="435" spans="1:11" x14ac:dyDescent="0.3">
      <c r="A435" s="1">
        <v>28795</v>
      </c>
      <c r="B435" s="1"/>
      <c r="C435" s="8"/>
      <c r="D435" s="7"/>
      <c r="E435" s="7"/>
      <c r="G435" s="7"/>
      <c r="H435" s="7"/>
      <c r="I435" s="7"/>
      <c r="J435" s="7"/>
      <c r="K435" s="7"/>
    </row>
    <row r="436" spans="1:11" x14ac:dyDescent="0.3">
      <c r="A436" s="1">
        <v>28825</v>
      </c>
      <c r="B436" s="1"/>
      <c r="C436" s="8"/>
      <c r="D436" s="7"/>
      <c r="E436" s="7"/>
      <c r="G436" s="7"/>
      <c r="H436" s="7"/>
      <c r="I436" s="7"/>
      <c r="J436" s="7"/>
      <c r="K436" s="7"/>
    </row>
    <row r="437" spans="1:11" x14ac:dyDescent="0.3">
      <c r="A437" s="1">
        <v>28856</v>
      </c>
      <c r="B437" s="1"/>
      <c r="C437" s="8"/>
      <c r="D437" s="7"/>
      <c r="E437" s="7"/>
      <c r="G437" s="7"/>
      <c r="H437" s="7"/>
      <c r="I437" s="7"/>
      <c r="J437" s="7"/>
      <c r="K437" s="7"/>
    </row>
    <row r="438" spans="1:11" x14ac:dyDescent="0.3">
      <c r="A438" s="1">
        <v>28887</v>
      </c>
      <c r="B438" s="1"/>
      <c r="C438" s="8"/>
      <c r="D438" s="7"/>
      <c r="E438" s="7"/>
      <c r="G438" s="7"/>
      <c r="H438" s="7"/>
      <c r="I438" s="7"/>
      <c r="J438" s="7"/>
      <c r="K438" s="7"/>
    </row>
    <row r="439" spans="1:11" x14ac:dyDescent="0.3">
      <c r="A439" s="1">
        <v>28915</v>
      </c>
      <c r="B439" s="1"/>
      <c r="C439" s="8"/>
      <c r="D439" s="7"/>
      <c r="E439" s="7"/>
      <c r="G439" s="7"/>
      <c r="H439" s="7"/>
      <c r="I439" s="7"/>
      <c r="J439" s="7"/>
      <c r="K439" s="7"/>
    </row>
    <row r="440" spans="1:11" x14ac:dyDescent="0.3">
      <c r="A440" s="1">
        <v>28946</v>
      </c>
      <c r="B440" s="1"/>
      <c r="C440" s="8"/>
      <c r="D440" s="7"/>
      <c r="E440" s="7"/>
      <c r="G440" s="7"/>
      <c r="H440" s="7"/>
      <c r="I440" s="7"/>
      <c r="J440" s="7"/>
      <c r="K440" s="7"/>
    </row>
    <row r="441" spans="1:11" x14ac:dyDescent="0.3">
      <c r="A441" s="1">
        <v>28976</v>
      </c>
      <c r="B441" s="1"/>
      <c r="C441" s="8"/>
      <c r="D441" s="7"/>
      <c r="E441" s="7"/>
      <c r="G441" s="7"/>
      <c r="H441" s="7"/>
      <c r="I441" s="7"/>
      <c r="J441" s="7"/>
      <c r="K441" s="7"/>
    </row>
    <row r="442" spans="1:11" x14ac:dyDescent="0.3">
      <c r="A442" s="1">
        <v>29007</v>
      </c>
      <c r="B442" s="1"/>
      <c r="C442" s="8"/>
      <c r="D442" s="7"/>
      <c r="E442" s="7"/>
      <c r="G442" s="7"/>
      <c r="H442" s="7"/>
      <c r="I442" s="7"/>
      <c r="J442" s="7"/>
      <c r="K442" s="7"/>
    </row>
    <row r="443" spans="1:11" x14ac:dyDescent="0.3">
      <c r="A443" s="1">
        <v>29037</v>
      </c>
      <c r="B443" s="1"/>
      <c r="C443" s="8"/>
      <c r="D443" s="7"/>
      <c r="E443" s="7"/>
      <c r="G443" s="7"/>
      <c r="H443" s="7"/>
      <c r="I443" s="7"/>
      <c r="J443" s="7"/>
      <c r="K443" s="7"/>
    </row>
    <row r="444" spans="1:11" x14ac:dyDescent="0.3">
      <c r="A444" s="1">
        <v>29068</v>
      </c>
      <c r="B444" s="1"/>
      <c r="C444" s="8"/>
      <c r="D444" s="7"/>
      <c r="E444" s="7"/>
      <c r="G444" s="7"/>
      <c r="H444" s="7"/>
      <c r="I444" s="7"/>
      <c r="J444" s="7"/>
      <c r="K444" s="7"/>
    </row>
    <row r="445" spans="1:11" x14ac:dyDescent="0.3">
      <c r="A445" s="1">
        <v>29099</v>
      </c>
      <c r="B445" s="1"/>
      <c r="C445" s="8"/>
      <c r="D445" s="7"/>
      <c r="E445" s="7"/>
      <c r="G445" s="7"/>
      <c r="H445" s="7"/>
      <c r="I445" s="7"/>
      <c r="J445" s="7"/>
      <c r="K445" s="7"/>
    </row>
    <row r="446" spans="1:11" x14ac:dyDescent="0.3">
      <c r="A446" s="1">
        <v>29129</v>
      </c>
      <c r="B446" s="1"/>
      <c r="C446" s="8"/>
      <c r="D446" s="7"/>
      <c r="E446" s="7"/>
      <c r="G446" s="7"/>
      <c r="H446" s="7"/>
      <c r="I446" s="7"/>
      <c r="J446" s="7"/>
      <c r="K446" s="7"/>
    </row>
    <row r="447" spans="1:11" x14ac:dyDescent="0.3">
      <c r="A447" s="1">
        <v>29160</v>
      </c>
      <c r="B447" s="1"/>
      <c r="C447" s="8"/>
      <c r="D447" s="7"/>
      <c r="E447" s="7"/>
      <c r="G447" s="7"/>
      <c r="H447" s="7"/>
      <c r="I447" s="7"/>
      <c r="J447" s="7"/>
      <c r="K447" s="7"/>
    </row>
    <row r="448" spans="1:11" x14ac:dyDescent="0.3">
      <c r="A448" s="1">
        <v>29190</v>
      </c>
      <c r="B448" s="1"/>
      <c r="C448" s="8"/>
      <c r="D448" s="7"/>
      <c r="E448" s="7"/>
      <c r="G448" s="7"/>
      <c r="H448" s="7"/>
      <c r="I448" s="7"/>
      <c r="J448" s="7"/>
      <c r="K448" s="7"/>
    </row>
    <row r="449" spans="1:11" x14ac:dyDescent="0.3">
      <c r="A449" s="1">
        <v>29221</v>
      </c>
      <c r="B449" s="1"/>
      <c r="C449" s="8"/>
      <c r="D449" s="7"/>
      <c r="E449" s="7"/>
      <c r="G449" s="7"/>
      <c r="H449" s="7"/>
      <c r="I449" s="7"/>
      <c r="J449" s="7"/>
      <c r="K449" s="7"/>
    </row>
    <row r="450" spans="1:11" x14ac:dyDescent="0.3">
      <c r="A450" s="1">
        <v>29252</v>
      </c>
      <c r="B450" s="1"/>
      <c r="C450" s="8"/>
      <c r="D450" s="7"/>
      <c r="E450" s="7"/>
      <c r="G450" s="7"/>
      <c r="H450" s="7"/>
      <c r="I450" s="7"/>
      <c r="J450" s="7"/>
      <c r="K450" s="7"/>
    </row>
    <row r="451" spans="1:11" x14ac:dyDescent="0.3">
      <c r="A451" s="1">
        <v>29281</v>
      </c>
      <c r="B451" s="1"/>
      <c r="C451" s="8"/>
      <c r="D451" s="7"/>
      <c r="E451" s="7"/>
      <c r="G451" s="7"/>
      <c r="H451" s="7"/>
      <c r="I451" s="7"/>
      <c r="J451" s="7"/>
      <c r="K451" s="7"/>
    </row>
    <row r="452" spans="1:11" x14ac:dyDescent="0.3">
      <c r="A452" s="1">
        <v>29312</v>
      </c>
      <c r="B452" s="1"/>
      <c r="C452" s="8"/>
      <c r="D452" s="7"/>
      <c r="E452" s="7"/>
      <c r="G452" s="7"/>
      <c r="H452" s="7"/>
      <c r="I452" s="7"/>
      <c r="J452" s="7"/>
      <c r="K452" s="7"/>
    </row>
    <row r="453" spans="1:11" x14ac:dyDescent="0.3">
      <c r="A453" s="1">
        <v>29342</v>
      </c>
      <c r="B453" s="1"/>
      <c r="C453" s="8"/>
      <c r="D453" s="7"/>
      <c r="E453" s="7"/>
      <c r="G453" s="7"/>
      <c r="H453" s="7"/>
      <c r="I453" s="7"/>
      <c r="J453" s="7"/>
      <c r="K453" s="7"/>
    </row>
    <row r="454" spans="1:11" x14ac:dyDescent="0.3">
      <c r="A454" s="1">
        <v>29373</v>
      </c>
      <c r="B454" s="1"/>
      <c r="C454" s="8"/>
      <c r="D454" s="7"/>
      <c r="E454" s="7"/>
      <c r="G454" s="7"/>
      <c r="H454" s="7"/>
      <c r="I454" s="7"/>
      <c r="J454" s="7"/>
      <c r="K454" s="7"/>
    </row>
    <row r="455" spans="1:11" x14ac:dyDescent="0.3">
      <c r="A455" s="1">
        <v>29403</v>
      </c>
      <c r="B455" s="1"/>
      <c r="C455" s="8"/>
      <c r="D455" s="7"/>
      <c r="E455" s="7"/>
      <c r="G455" s="7"/>
      <c r="H455" s="7"/>
      <c r="I455" s="7"/>
      <c r="J455" s="7"/>
      <c r="K455" s="7"/>
    </row>
    <row r="456" spans="1:11" x14ac:dyDescent="0.3">
      <c r="A456" s="1">
        <v>29434</v>
      </c>
      <c r="B456" s="1"/>
      <c r="C456" s="8"/>
      <c r="D456" s="7"/>
      <c r="E456" s="7"/>
      <c r="G456" s="7"/>
      <c r="H456" s="7"/>
      <c r="I456" s="7"/>
      <c r="J456" s="7"/>
      <c r="K456" s="7"/>
    </row>
    <row r="457" spans="1:11" x14ac:dyDescent="0.3">
      <c r="A457" s="1">
        <v>29465</v>
      </c>
      <c r="B457" s="1"/>
      <c r="C457" s="8"/>
      <c r="D457" s="7"/>
      <c r="E457" s="7"/>
      <c r="G457" s="7"/>
      <c r="H457" s="7"/>
      <c r="I457" s="7"/>
      <c r="J457" s="7"/>
      <c r="K457" s="7"/>
    </row>
    <row r="458" spans="1:11" x14ac:dyDescent="0.3">
      <c r="A458" s="1">
        <v>29495</v>
      </c>
      <c r="B458" s="1"/>
      <c r="C458" s="8"/>
      <c r="D458" s="7"/>
      <c r="E458" s="7"/>
      <c r="G458" s="7"/>
      <c r="H458" s="7"/>
      <c r="I458" s="7"/>
      <c r="J458" s="7"/>
      <c r="K458" s="7"/>
    </row>
    <row r="459" spans="1:11" x14ac:dyDescent="0.3">
      <c r="A459" s="1">
        <v>29526</v>
      </c>
      <c r="B459" s="1"/>
      <c r="C459" s="8"/>
      <c r="D459" s="7"/>
      <c r="E459" s="7"/>
      <c r="G459" s="7"/>
      <c r="H459" s="7"/>
      <c r="I459" s="7"/>
      <c r="J459" s="7"/>
      <c r="K459" s="7"/>
    </row>
    <row r="460" spans="1:11" x14ac:dyDescent="0.3">
      <c r="A460" s="1">
        <v>29556</v>
      </c>
      <c r="B460" s="1"/>
      <c r="C460" s="8"/>
      <c r="D460" s="7"/>
      <c r="E460" s="7"/>
      <c r="G460" s="7"/>
      <c r="H460" s="7"/>
      <c r="I460" s="7"/>
      <c r="J460" s="7"/>
      <c r="K460" s="7"/>
    </row>
    <row r="461" spans="1:11" x14ac:dyDescent="0.3">
      <c r="A461" s="1">
        <v>29587</v>
      </c>
      <c r="B461" s="1"/>
      <c r="C461" s="8"/>
      <c r="D461" s="7"/>
      <c r="E461" s="7"/>
      <c r="G461" s="7"/>
      <c r="H461" s="7"/>
      <c r="I461" s="7"/>
      <c r="J461" s="7"/>
      <c r="K461" s="7"/>
    </row>
    <row r="462" spans="1:11" x14ac:dyDescent="0.3">
      <c r="A462" s="1">
        <v>29618</v>
      </c>
      <c r="B462" s="1"/>
      <c r="C462" s="8"/>
      <c r="D462" s="7"/>
      <c r="E462" s="7"/>
      <c r="G462" s="7"/>
      <c r="H462" s="7"/>
      <c r="I462" s="7"/>
      <c r="J462" s="7"/>
      <c r="K462" s="7"/>
    </row>
    <row r="463" spans="1:11" x14ac:dyDescent="0.3">
      <c r="A463" s="1">
        <v>29646</v>
      </c>
      <c r="B463" s="1"/>
      <c r="C463" s="8"/>
      <c r="D463" s="7"/>
      <c r="E463" s="7"/>
      <c r="G463" s="7"/>
      <c r="H463" s="7"/>
      <c r="I463" s="7"/>
      <c r="J463" s="7"/>
      <c r="K463" s="7"/>
    </row>
    <row r="464" spans="1:11" x14ac:dyDescent="0.3">
      <c r="A464" s="1">
        <v>29677</v>
      </c>
      <c r="B464" s="1"/>
      <c r="C464" s="8"/>
      <c r="D464" s="7"/>
      <c r="E464" s="7"/>
      <c r="G464" s="7"/>
      <c r="H464" s="7"/>
      <c r="I464" s="7"/>
      <c r="J464" s="7"/>
      <c r="K464" s="7"/>
    </row>
    <row r="465" spans="1:11" x14ac:dyDescent="0.3">
      <c r="A465" s="1">
        <v>29707</v>
      </c>
      <c r="B465" s="1"/>
      <c r="C465" s="8"/>
      <c r="D465" s="7"/>
      <c r="E465" s="7"/>
      <c r="G465" s="7"/>
      <c r="H465" s="7"/>
      <c r="I465" s="7"/>
      <c r="J465" s="7"/>
      <c r="K465" s="7"/>
    </row>
    <row r="466" spans="1:11" x14ac:dyDescent="0.3">
      <c r="A466" s="1">
        <v>29738</v>
      </c>
      <c r="B466" s="1"/>
      <c r="C466" s="8"/>
      <c r="D466" s="7"/>
      <c r="E466" s="7"/>
      <c r="G466" s="7"/>
      <c r="H466" s="7"/>
      <c r="I466" s="7"/>
      <c r="J466" s="7"/>
      <c r="K466" s="7"/>
    </row>
    <row r="467" spans="1:11" x14ac:dyDescent="0.3">
      <c r="A467" s="1">
        <v>29768</v>
      </c>
      <c r="B467" s="1"/>
      <c r="C467" s="8"/>
      <c r="D467" s="7"/>
      <c r="E467" s="7"/>
      <c r="G467" s="7"/>
      <c r="H467" s="7"/>
      <c r="I467" s="7"/>
      <c r="J467" s="7"/>
      <c r="K467" s="7"/>
    </row>
    <row r="468" spans="1:11" x14ac:dyDescent="0.3">
      <c r="A468" s="1">
        <v>29799</v>
      </c>
      <c r="B468" s="1"/>
      <c r="C468" s="8"/>
      <c r="D468" s="7"/>
      <c r="E468" s="7"/>
      <c r="G468" s="7"/>
      <c r="H468" s="7"/>
      <c r="I468" s="7"/>
      <c r="J468" s="7"/>
      <c r="K468" s="7"/>
    </row>
    <row r="469" spans="1:11" x14ac:dyDescent="0.3">
      <c r="A469" s="1">
        <v>29830</v>
      </c>
      <c r="B469" s="1"/>
      <c r="C469" s="8"/>
      <c r="D469" s="7"/>
      <c r="E469" s="7"/>
      <c r="G469" s="7"/>
      <c r="H469" s="7"/>
      <c r="I469" s="7"/>
      <c r="J469" s="7"/>
      <c r="K469" s="7"/>
    </row>
    <row r="470" spans="1:11" x14ac:dyDescent="0.3">
      <c r="A470" s="1">
        <v>29860</v>
      </c>
      <c r="B470" s="1"/>
      <c r="C470" s="8"/>
      <c r="D470" s="7"/>
      <c r="E470" s="7"/>
      <c r="G470" s="7"/>
      <c r="H470" s="7"/>
      <c r="I470" s="7"/>
      <c r="J470" s="7"/>
      <c r="K470" s="7"/>
    </row>
    <row r="471" spans="1:11" x14ac:dyDescent="0.3">
      <c r="A471" s="1">
        <v>29891</v>
      </c>
      <c r="B471" s="1"/>
      <c r="C471" s="8"/>
      <c r="D471" s="7"/>
      <c r="E471" s="7"/>
      <c r="G471" s="7"/>
      <c r="H471" s="7"/>
      <c r="I471" s="7"/>
      <c r="J471" s="7"/>
      <c r="K471" s="7"/>
    </row>
    <row r="472" spans="1:11" x14ac:dyDescent="0.3">
      <c r="A472" s="1">
        <v>29921</v>
      </c>
      <c r="B472" s="1"/>
      <c r="C472" s="8"/>
      <c r="D472" s="7"/>
      <c r="E472" s="7"/>
      <c r="G472" s="7"/>
      <c r="H472" s="7"/>
      <c r="I472" s="7"/>
      <c r="J472" s="7"/>
      <c r="K472" s="7"/>
    </row>
    <row r="473" spans="1:11" x14ac:dyDescent="0.3">
      <c r="A473" s="1">
        <v>29952</v>
      </c>
      <c r="B473" s="1"/>
      <c r="C473" s="8"/>
      <c r="D473" s="7"/>
      <c r="E473" s="7"/>
      <c r="G473" s="7"/>
      <c r="H473" s="7"/>
      <c r="I473" s="7"/>
      <c r="J473" s="7"/>
      <c r="K473" s="7"/>
    </row>
    <row r="474" spans="1:11" x14ac:dyDescent="0.3">
      <c r="A474" s="1">
        <v>29983</v>
      </c>
      <c r="B474" s="1"/>
      <c r="C474" s="8"/>
      <c r="D474" s="7"/>
      <c r="E474" s="7"/>
      <c r="G474" s="7"/>
      <c r="H474" s="7"/>
      <c r="I474" s="7"/>
      <c r="J474" s="7"/>
      <c r="K474" s="7"/>
    </row>
    <row r="475" spans="1:11" x14ac:dyDescent="0.3">
      <c r="A475" s="1">
        <v>30011</v>
      </c>
      <c r="B475" s="1"/>
      <c r="C475" s="8"/>
      <c r="D475" s="7"/>
      <c r="E475" s="7"/>
      <c r="G475" s="7"/>
      <c r="H475" s="7"/>
      <c r="I475" s="7"/>
      <c r="J475" s="7"/>
      <c r="K475" s="7"/>
    </row>
    <row r="476" spans="1:11" x14ac:dyDescent="0.3">
      <c r="A476" s="1">
        <v>30042</v>
      </c>
      <c r="B476" s="1"/>
      <c r="C476" s="8"/>
      <c r="D476" s="7"/>
      <c r="E476" s="7"/>
      <c r="G476" s="7"/>
      <c r="H476" s="7"/>
      <c r="I476" s="7"/>
      <c r="J476" s="7"/>
      <c r="K476" s="7"/>
    </row>
    <row r="477" spans="1:11" x14ac:dyDescent="0.3">
      <c r="A477" s="1">
        <v>30072</v>
      </c>
      <c r="B477" s="1"/>
      <c r="C477" s="8"/>
      <c r="D477" s="7"/>
      <c r="E477" s="7"/>
      <c r="G477" s="7"/>
      <c r="H477" s="7"/>
      <c r="I477" s="7"/>
      <c r="J477" s="7"/>
      <c r="K477" s="7"/>
    </row>
    <row r="478" spans="1:11" x14ac:dyDescent="0.3">
      <c r="A478" s="1">
        <v>30103</v>
      </c>
      <c r="B478" s="1"/>
      <c r="C478" s="8"/>
      <c r="D478" s="7"/>
      <c r="E478" s="7"/>
      <c r="G478" s="7"/>
      <c r="H478" s="7"/>
      <c r="I478" s="7"/>
      <c r="J478" s="7"/>
      <c r="K478" s="7"/>
    </row>
    <row r="479" spans="1:11" x14ac:dyDescent="0.3">
      <c r="A479" s="1">
        <v>30133</v>
      </c>
      <c r="B479" s="1"/>
      <c r="C479" s="8"/>
      <c r="D479" s="7"/>
      <c r="E479" s="7"/>
      <c r="G479" s="7"/>
      <c r="H479" s="7"/>
      <c r="I479" s="7"/>
      <c r="J479" s="7"/>
      <c r="K479" s="7"/>
    </row>
    <row r="480" spans="1:11" x14ac:dyDescent="0.3">
      <c r="A480" s="1">
        <v>30164</v>
      </c>
      <c r="B480" s="1"/>
      <c r="C480" s="8"/>
      <c r="D480" s="7"/>
      <c r="E480" s="7"/>
      <c r="G480" s="7"/>
      <c r="H480" s="7"/>
      <c r="I480" s="7"/>
      <c r="J480" s="7"/>
      <c r="K480" s="7"/>
    </row>
    <row r="481" spans="1:11" x14ac:dyDescent="0.3">
      <c r="A481" s="1">
        <v>30195</v>
      </c>
      <c r="B481" s="1"/>
      <c r="C481" s="8"/>
      <c r="D481" s="7"/>
      <c r="E481" s="7"/>
      <c r="G481" s="7"/>
      <c r="H481" s="7"/>
      <c r="I481" s="7"/>
      <c r="J481" s="7"/>
      <c r="K481" s="7"/>
    </row>
    <row r="482" spans="1:11" x14ac:dyDescent="0.3">
      <c r="A482" s="1">
        <v>30225</v>
      </c>
      <c r="B482" s="1"/>
      <c r="C482" s="8"/>
      <c r="D482" s="7"/>
      <c r="E482" s="7"/>
      <c r="G482" s="7"/>
      <c r="H482" s="7"/>
      <c r="I482" s="7"/>
      <c r="J482" s="7"/>
      <c r="K482" s="7"/>
    </row>
    <row r="483" spans="1:11" x14ac:dyDescent="0.3">
      <c r="A483" s="1">
        <v>30256</v>
      </c>
      <c r="B483" s="1"/>
      <c r="C483" s="8"/>
      <c r="D483" s="7"/>
      <c r="E483" s="7"/>
      <c r="G483" s="7"/>
      <c r="H483" s="7"/>
      <c r="I483" s="7"/>
      <c r="J483" s="7"/>
      <c r="K483" s="7"/>
    </row>
    <row r="484" spans="1:11" x14ac:dyDescent="0.3">
      <c r="A484" s="1">
        <v>30286</v>
      </c>
      <c r="B484" s="1"/>
      <c r="C484" s="8"/>
      <c r="D484" s="7"/>
      <c r="E484" s="7"/>
      <c r="G484" s="7"/>
      <c r="H484" s="7"/>
      <c r="I484" s="7"/>
      <c r="J484" s="7"/>
      <c r="K484" s="7"/>
    </row>
    <row r="485" spans="1:11" x14ac:dyDescent="0.3">
      <c r="A485" s="1">
        <v>30317</v>
      </c>
      <c r="B485" s="1"/>
      <c r="C485" s="8"/>
      <c r="D485" s="7"/>
      <c r="E485" s="7"/>
      <c r="G485" s="7"/>
      <c r="H485" s="7"/>
      <c r="I485" s="7"/>
      <c r="J485" s="7"/>
      <c r="K485" s="7"/>
    </row>
    <row r="486" spans="1:11" x14ac:dyDescent="0.3">
      <c r="A486" s="1">
        <v>30348</v>
      </c>
      <c r="B486" s="1"/>
      <c r="C486" s="8"/>
      <c r="D486" s="7"/>
      <c r="E486" s="7"/>
      <c r="G486" s="7"/>
      <c r="H486" s="7"/>
      <c r="I486" s="7"/>
      <c r="J486" s="7"/>
      <c r="K486" s="7"/>
    </row>
    <row r="487" spans="1:11" x14ac:dyDescent="0.3">
      <c r="A487" s="1">
        <v>30376</v>
      </c>
      <c r="B487" s="1"/>
      <c r="C487" s="8"/>
      <c r="D487" s="7"/>
      <c r="E487" s="7"/>
      <c r="G487" s="7"/>
      <c r="H487" s="7"/>
      <c r="I487" s="7"/>
      <c r="J487" s="7"/>
      <c r="K487" s="7"/>
    </row>
    <row r="488" spans="1:11" x14ac:dyDescent="0.3">
      <c r="A488" s="1">
        <v>30407</v>
      </c>
      <c r="B488" s="1"/>
      <c r="C488" s="8"/>
      <c r="D488" s="7"/>
      <c r="E488" s="7"/>
      <c r="G488" s="7"/>
      <c r="H488" s="7"/>
      <c r="I488" s="7"/>
      <c r="J488" s="7"/>
      <c r="K488" s="7"/>
    </row>
    <row r="489" spans="1:11" x14ac:dyDescent="0.3">
      <c r="A489" s="1">
        <v>30437</v>
      </c>
      <c r="B489" s="1"/>
      <c r="C489" s="8"/>
      <c r="D489" s="7"/>
      <c r="E489" s="7"/>
      <c r="G489" s="7"/>
      <c r="H489" s="7"/>
      <c r="I489" s="7"/>
      <c r="J489" s="7"/>
      <c r="K489" s="7"/>
    </row>
    <row r="490" spans="1:11" x14ac:dyDescent="0.3">
      <c r="A490" s="1">
        <v>30468</v>
      </c>
      <c r="B490" s="1"/>
      <c r="C490" s="8"/>
      <c r="D490" s="7"/>
      <c r="E490" s="7"/>
      <c r="G490" s="7"/>
      <c r="H490" s="7"/>
      <c r="I490" s="7"/>
      <c r="J490" s="7"/>
      <c r="K490" s="7"/>
    </row>
    <row r="491" spans="1:11" x14ac:dyDescent="0.3">
      <c r="A491" s="1">
        <v>30498</v>
      </c>
      <c r="B491" s="1"/>
      <c r="C491" s="8"/>
      <c r="D491" s="7"/>
      <c r="E491" s="7"/>
      <c r="G491" s="7"/>
      <c r="H491" s="7"/>
      <c r="I491" s="7"/>
      <c r="J491" s="7"/>
      <c r="K491" s="7"/>
    </row>
    <row r="492" spans="1:11" x14ac:dyDescent="0.3">
      <c r="A492" s="1">
        <v>30529</v>
      </c>
      <c r="B492" s="1"/>
      <c r="C492" s="8"/>
      <c r="D492" s="7"/>
      <c r="E492" s="7"/>
      <c r="G492" s="7"/>
      <c r="H492" s="7"/>
      <c r="I492" s="7"/>
      <c r="J492" s="7"/>
      <c r="K492" s="7"/>
    </row>
    <row r="493" spans="1:11" x14ac:dyDescent="0.3">
      <c r="A493" s="1">
        <v>30560</v>
      </c>
      <c r="B493" s="1"/>
      <c r="C493" s="8"/>
      <c r="D493" s="7"/>
      <c r="E493" s="7"/>
      <c r="G493" s="7"/>
      <c r="H493" s="7"/>
      <c r="I493" s="7"/>
      <c r="J493" s="7"/>
      <c r="K493" s="7"/>
    </row>
    <row r="494" spans="1:11" x14ac:dyDescent="0.3">
      <c r="A494" s="1">
        <v>30590</v>
      </c>
      <c r="B494" s="1"/>
      <c r="C494" s="8"/>
      <c r="D494" s="7"/>
      <c r="E494" s="7"/>
      <c r="G494" s="7"/>
      <c r="H494" s="7"/>
      <c r="I494" s="7"/>
      <c r="J494" s="7"/>
      <c r="K494" s="7"/>
    </row>
    <row r="495" spans="1:11" x14ac:dyDescent="0.3">
      <c r="A495" s="1">
        <v>30621</v>
      </c>
      <c r="B495" s="1"/>
      <c r="C495" s="8"/>
      <c r="D495" s="7"/>
      <c r="E495" s="7"/>
      <c r="G495" s="7"/>
      <c r="H495" s="7"/>
      <c r="I495" s="7"/>
      <c r="J495" s="7"/>
      <c r="K495" s="7"/>
    </row>
    <row r="496" spans="1:11" x14ac:dyDescent="0.3">
      <c r="A496" s="1">
        <v>30651</v>
      </c>
      <c r="B496" s="1"/>
      <c r="C496" s="8"/>
      <c r="D496" s="7"/>
      <c r="E496" s="7"/>
      <c r="G496" s="7"/>
      <c r="H496" s="7"/>
      <c r="I496" s="7"/>
      <c r="J496" s="7"/>
      <c r="K496" s="7"/>
    </row>
    <row r="497" spans="1:11" x14ac:dyDescent="0.3">
      <c r="A497" s="1">
        <v>30682</v>
      </c>
      <c r="B497" s="1"/>
      <c r="C497" s="8"/>
      <c r="D497" s="7"/>
      <c r="E497" s="7"/>
      <c r="G497" s="7"/>
      <c r="H497" s="7"/>
      <c r="I497" s="7"/>
      <c r="J497" s="7"/>
      <c r="K497" s="7"/>
    </row>
    <row r="498" spans="1:11" x14ac:dyDescent="0.3">
      <c r="A498" s="1">
        <v>30713</v>
      </c>
      <c r="B498" s="1"/>
      <c r="C498" s="8"/>
      <c r="D498" s="7"/>
      <c r="E498" s="7"/>
      <c r="G498" s="7"/>
      <c r="H498" s="7"/>
      <c r="I498" s="7"/>
      <c r="J498" s="7"/>
      <c r="K498" s="7"/>
    </row>
    <row r="499" spans="1:11" x14ac:dyDescent="0.3">
      <c r="A499" s="1">
        <v>30742</v>
      </c>
      <c r="B499" s="1"/>
      <c r="C499" s="8"/>
      <c r="D499" s="7"/>
      <c r="E499" s="7"/>
      <c r="G499" s="7"/>
      <c r="H499" s="7"/>
      <c r="I499" s="7"/>
      <c r="J499" s="7"/>
      <c r="K499" s="7"/>
    </row>
    <row r="500" spans="1:11" x14ac:dyDescent="0.3">
      <c r="A500" s="1">
        <v>30773</v>
      </c>
      <c r="B500" s="1"/>
      <c r="C500" s="8"/>
      <c r="D500" s="7"/>
      <c r="E500" s="7"/>
      <c r="G500" s="7"/>
      <c r="H500" s="7"/>
      <c r="I500" s="7"/>
      <c r="J500" s="7"/>
      <c r="K500" s="7"/>
    </row>
    <row r="501" spans="1:11" x14ac:dyDescent="0.3">
      <c r="A501" s="1">
        <v>30803</v>
      </c>
      <c r="B501" s="1"/>
      <c r="C501" s="8"/>
      <c r="D501" s="7"/>
      <c r="E501" s="7"/>
      <c r="G501" s="7"/>
      <c r="H501" s="7"/>
      <c r="I501" s="7"/>
      <c r="J501" s="7"/>
      <c r="K501" s="7"/>
    </row>
    <row r="502" spans="1:11" x14ac:dyDescent="0.3">
      <c r="A502" s="1">
        <v>30834</v>
      </c>
      <c r="B502" s="1"/>
      <c r="C502" s="8"/>
      <c r="D502" s="7"/>
      <c r="E502" s="7"/>
      <c r="G502" s="7"/>
      <c r="H502" s="7"/>
      <c r="I502" s="7"/>
      <c r="J502" s="7"/>
      <c r="K502" s="7"/>
    </row>
    <row r="503" spans="1:11" x14ac:dyDescent="0.3">
      <c r="A503" s="1">
        <v>30864</v>
      </c>
      <c r="B503" s="1"/>
      <c r="C503" s="8"/>
      <c r="D503" s="7"/>
      <c r="E503" s="7"/>
      <c r="G503" s="7"/>
      <c r="H503" s="7"/>
      <c r="I503" s="7"/>
      <c r="J503" s="7"/>
      <c r="K503" s="7"/>
    </row>
    <row r="504" spans="1:11" x14ac:dyDescent="0.3">
      <c r="A504" s="1">
        <v>30895</v>
      </c>
      <c r="B504" s="1"/>
      <c r="C504" s="8"/>
      <c r="D504" s="7"/>
      <c r="E504" s="7"/>
      <c r="G504" s="7"/>
      <c r="H504" s="7"/>
      <c r="I504" s="7"/>
      <c r="J504" s="7"/>
      <c r="K504" s="7"/>
    </row>
    <row r="505" spans="1:11" x14ac:dyDescent="0.3">
      <c r="A505" s="1">
        <v>30926</v>
      </c>
      <c r="B505" s="1"/>
      <c r="C505" s="8"/>
      <c r="D505" s="7"/>
      <c r="E505" s="7"/>
      <c r="G505" s="7"/>
      <c r="H505" s="7"/>
      <c r="I505" s="7"/>
      <c r="J505" s="7"/>
      <c r="K505" s="7"/>
    </row>
    <row r="506" spans="1:11" x14ac:dyDescent="0.3">
      <c r="A506" s="1">
        <v>30956</v>
      </c>
      <c r="B506" s="1"/>
      <c r="C506" s="8"/>
      <c r="D506" s="7"/>
      <c r="E506" s="7"/>
      <c r="G506" s="7"/>
      <c r="H506" s="7"/>
      <c r="I506" s="7"/>
      <c r="J506" s="7"/>
      <c r="K506" s="7"/>
    </row>
    <row r="507" spans="1:11" x14ac:dyDescent="0.3">
      <c r="A507" s="1">
        <v>30987</v>
      </c>
      <c r="B507" s="1"/>
      <c r="C507" s="8"/>
      <c r="D507" s="7"/>
      <c r="E507" s="7"/>
      <c r="G507" s="7"/>
      <c r="H507" s="7"/>
      <c r="I507" s="7"/>
      <c r="J507" s="7"/>
      <c r="K507" s="7"/>
    </row>
    <row r="508" spans="1:11" x14ac:dyDescent="0.3">
      <c r="A508" s="1">
        <v>31017</v>
      </c>
      <c r="B508" s="1"/>
      <c r="C508" s="8"/>
      <c r="D508" s="7"/>
      <c r="E508" s="7"/>
      <c r="G508" s="7"/>
      <c r="H508" s="7"/>
      <c r="I508" s="7"/>
      <c r="J508" s="7"/>
      <c r="K508" s="7"/>
    </row>
    <row r="509" spans="1:11" x14ac:dyDescent="0.3">
      <c r="A509" s="1">
        <v>31048</v>
      </c>
      <c r="B509" s="1"/>
      <c r="C509" s="8"/>
      <c r="D509" s="7"/>
      <c r="E509" s="7"/>
      <c r="G509" s="7"/>
      <c r="H509" s="7"/>
      <c r="I509" s="7"/>
      <c r="J509" s="7"/>
      <c r="K509" s="7"/>
    </row>
    <row r="510" spans="1:11" x14ac:dyDescent="0.3">
      <c r="A510" s="1">
        <v>31079</v>
      </c>
      <c r="B510" s="1"/>
      <c r="C510" s="8"/>
      <c r="D510" s="7"/>
      <c r="E510" s="7"/>
      <c r="G510" s="7"/>
      <c r="H510" s="7"/>
      <c r="I510" s="7"/>
      <c r="J510" s="7"/>
      <c r="K510" s="7"/>
    </row>
    <row r="511" spans="1:11" x14ac:dyDescent="0.3">
      <c r="A511" s="1">
        <v>31107</v>
      </c>
      <c r="B511" s="1"/>
      <c r="C511" s="8"/>
      <c r="D511" s="7"/>
      <c r="E511" s="7"/>
      <c r="G511" s="7"/>
      <c r="H511" s="7"/>
      <c r="I511" s="7"/>
      <c r="J511" s="7"/>
      <c r="K511" s="7"/>
    </row>
    <row r="512" spans="1:11" x14ac:dyDescent="0.3">
      <c r="A512" s="1">
        <v>31138</v>
      </c>
      <c r="B512" s="1"/>
      <c r="C512" s="8"/>
      <c r="D512" s="7"/>
      <c r="E512" s="7"/>
      <c r="G512" s="7"/>
      <c r="H512" s="7"/>
      <c r="I512" s="7"/>
      <c r="J512" s="7"/>
      <c r="K512" s="7"/>
    </row>
    <row r="513" spans="1:11" x14ac:dyDescent="0.3">
      <c r="A513" s="1">
        <v>31168</v>
      </c>
      <c r="B513" s="1"/>
      <c r="C513" s="8"/>
      <c r="D513" s="7"/>
      <c r="E513" s="7"/>
      <c r="G513" s="7"/>
      <c r="H513" s="7"/>
      <c r="I513" s="7"/>
      <c r="J513" s="7"/>
      <c r="K513" s="7"/>
    </row>
    <row r="514" spans="1:11" x14ac:dyDescent="0.3">
      <c r="A514" s="1">
        <v>31199</v>
      </c>
      <c r="B514" s="1"/>
      <c r="C514" s="8"/>
      <c r="D514" s="7"/>
      <c r="E514" s="7"/>
      <c r="G514" s="7"/>
      <c r="H514" s="7"/>
      <c r="I514" s="7"/>
      <c r="J514" s="7"/>
      <c r="K514" s="7"/>
    </row>
    <row r="515" spans="1:11" x14ac:dyDescent="0.3">
      <c r="A515" s="1">
        <v>31229</v>
      </c>
      <c r="B515" s="1"/>
      <c r="C515" s="8"/>
      <c r="D515" s="7"/>
      <c r="E515" s="7"/>
      <c r="G515" s="7"/>
      <c r="H515" s="7"/>
      <c r="I515" s="7"/>
      <c r="J515" s="7"/>
      <c r="K515" s="7"/>
    </row>
    <row r="516" spans="1:11" x14ac:dyDescent="0.3">
      <c r="A516" s="1">
        <v>31260</v>
      </c>
      <c r="B516" s="1"/>
      <c r="C516" s="8"/>
      <c r="D516" s="7"/>
      <c r="E516" s="7"/>
      <c r="G516" s="7"/>
      <c r="H516" s="7"/>
      <c r="I516" s="7"/>
      <c r="J516" s="7"/>
      <c r="K516" s="7"/>
    </row>
    <row r="517" spans="1:11" x14ac:dyDescent="0.3">
      <c r="A517" s="1">
        <v>31291</v>
      </c>
      <c r="B517" s="1"/>
      <c r="C517" s="8"/>
      <c r="D517" s="7"/>
      <c r="E517" s="7"/>
      <c r="G517" s="7"/>
      <c r="H517" s="7"/>
      <c r="I517" s="7"/>
      <c r="J517" s="7"/>
      <c r="K517" s="7"/>
    </row>
    <row r="518" spans="1:11" x14ac:dyDescent="0.3">
      <c r="A518" s="1">
        <v>31321</v>
      </c>
      <c r="B518" s="1"/>
      <c r="C518" s="8"/>
      <c r="D518" s="7"/>
      <c r="E518" s="7"/>
      <c r="G518" s="7"/>
      <c r="H518" s="7"/>
      <c r="I518" s="7"/>
      <c r="J518" s="7"/>
      <c r="K518" s="7"/>
    </row>
    <row r="519" spans="1:11" x14ac:dyDescent="0.3">
      <c r="A519" s="1">
        <v>31352</v>
      </c>
      <c r="B519" s="1"/>
      <c r="C519" s="8"/>
      <c r="D519" s="7"/>
      <c r="E519" s="7"/>
      <c r="G519" s="7"/>
      <c r="H519" s="7"/>
      <c r="I519" s="7"/>
      <c r="J519" s="7"/>
      <c r="K519" s="7"/>
    </row>
    <row r="520" spans="1:11" x14ac:dyDescent="0.3">
      <c r="A520" s="1">
        <v>31382</v>
      </c>
      <c r="B520" s="1"/>
      <c r="C520" s="8"/>
      <c r="D520" s="7"/>
      <c r="E520" s="7"/>
      <c r="G520" s="7"/>
      <c r="H520" s="7"/>
      <c r="I520" s="7"/>
      <c r="J520" s="7"/>
      <c r="K520" s="7"/>
    </row>
    <row r="521" spans="1:11" x14ac:dyDescent="0.3">
      <c r="A521" s="1">
        <v>31413</v>
      </c>
      <c r="B521" s="1"/>
      <c r="C521" s="8"/>
      <c r="D521" s="7"/>
      <c r="E521" s="7"/>
      <c r="G521" s="7"/>
      <c r="H521" s="7"/>
      <c r="I521" s="7"/>
      <c r="J521" s="7"/>
      <c r="K521" s="7"/>
    </row>
    <row r="522" spans="1:11" x14ac:dyDescent="0.3">
      <c r="A522" s="1">
        <v>31444</v>
      </c>
      <c r="B522" s="1"/>
      <c r="C522" s="8"/>
      <c r="D522" s="7"/>
      <c r="E522" s="7"/>
      <c r="H522" s="7"/>
      <c r="I522" s="7"/>
      <c r="J522" s="7"/>
      <c r="K522" s="7"/>
    </row>
    <row r="523" spans="1:11" x14ac:dyDescent="0.3">
      <c r="A523" s="1">
        <v>31472</v>
      </c>
      <c r="B523" s="1"/>
      <c r="C523" s="8"/>
      <c r="D523" s="7"/>
      <c r="E523" s="7"/>
      <c r="F523" s="7"/>
      <c r="H523" s="7"/>
      <c r="I523" s="7"/>
      <c r="J523" s="7"/>
      <c r="K523" s="7"/>
    </row>
    <row r="524" spans="1:11" x14ac:dyDescent="0.3">
      <c r="A524" s="1">
        <v>31503</v>
      </c>
      <c r="B524" s="1"/>
      <c r="C524" s="8"/>
      <c r="D524" s="7"/>
      <c r="E524" s="7"/>
      <c r="F524" s="7"/>
      <c r="H524" s="7"/>
      <c r="I524" s="7"/>
      <c r="J524" s="7"/>
      <c r="K524" s="7"/>
    </row>
    <row r="525" spans="1:11" x14ac:dyDescent="0.3">
      <c r="A525" s="1">
        <v>31533</v>
      </c>
      <c r="B525" s="1"/>
      <c r="C525" s="8"/>
      <c r="D525" s="7"/>
      <c r="E525" s="7"/>
      <c r="F525" s="7"/>
      <c r="H525" s="7"/>
      <c r="I525" s="7"/>
      <c r="J525" s="7"/>
      <c r="K525" s="7"/>
    </row>
    <row r="526" spans="1:11" x14ac:dyDescent="0.3">
      <c r="A526" s="1">
        <v>31564</v>
      </c>
      <c r="B526" s="1"/>
      <c r="C526" s="8"/>
      <c r="D526" s="7"/>
      <c r="E526" s="7"/>
      <c r="F526" s="7"/>
      <c r="H526" s="7"/>
      <c r="I526" s="7"/>
      <c r="J526" s="7"/>
      <c r="K526" s="7"/>
    </row>
    <row r="527" spans="1:11" x14ac:dyDescent="0.3">
      <c r="A527" s="1">
        <v>31594</v>
      </c>
      <c r="B527" s="1"/>
      <c r="C527" s="8"/>
      <c r="D527" s="7"/>
      <c r="E527" s="7"/>
      <c r="F527" s="7"/>
      <c r="H527" s="7"/>
      <c r="I527" s="7"/>
      <c r="J527" s="7"/>
      <c r="K527" s="7"/>
    </row>
    <row r="528" spans="1:11" x14ac:dyDescent="0.3">
      <c r="A528" s="1">
        <v>31625</v>
      </c>
      <c r="B528" s="1"/>
      <c r="C528" s="8"/>
      <c r="D528" s="7"/>
      <c r="E528" s="7"/>
      <c r="F528" s="7"/>
      <c r="H528" s="7"/>
      <c r="I528" s="7"/>
      <c r="J528" s="7"/>
      <c r="K528" s="7"/>
    </row>
    <row r="529" spans="1:11" x14ac:dyDescent="0.3">
      <c r="A529" s="1">
        <v>31656</v>
      </c>
      <c r="B529" s="1"/>
      <c r="C529" s="8"/>
      <c r="D529" s="7"/>
      <c r="E529" s="7"/>
      <c r="F529" s="7"/>
      <c r="H529" s="7"/>
      <c r="I529" s="7"/>
      <c r="J529" s="7"/>
      <c r="K529" s="7"/>
    </row>
    <row r="530" spans="1:11" x14ac:dyDescent="0.3">
      <c r="A530" s="1">
        <v>31686</v>
      </c>
      <c r="B530" s="1"/>
      <c r="C530" s="8"/>
      <c r="D530" s="7"/>
      <c r="E530" s="7"/>
      <c r="F530" s="7"/>
      <c r="H530" s="7"/>
      <c r="I530" s="7"/>
      <c r="J530" s="7"/>
      <c r="K530" s="7"/>
    </row>
    <row r="531" spans="1:11" x14ac:dyDescent="0.3">
      <c r="A531" s="1">
        <v>31717</v>
      </c>
      <c r="B531" s="1"/>
      <c r="C531" s="8"/>
      <c r="D531" s="7"/>
      <c r="E531" s="7"/>
      <c r="F531" s="7"/>
      <c r="H531" s="7"/>
      <c r="I531" s="7"/>
      <c r="J531" s="7"/>
      <c r="K531" s="7"/>
    </row>
    <row r="532" spans="1:11" x14ac:dyDescent="0.3">
      <c r="A532" s="1">
        <v>31747</v>
      </c>
      <c r="B532" s="1"/>
      <c r="C532" s="8"/>
      <c r="D532" s="7"/>
      <c r="E532" s="7"/>
      <c r="F532" s="7"/>
      <c r="H532" s="7"/>
      <c r="I532" s="7"/>
      <c r="J532" s="7"/>
      <c r="K532" s="7"/>
    </row>
    <row r="533" spans="1:11" x14ac:dyDescent="0.3">
      <c r="A533" s="1">
        <v>31778</v>
      </c>
      <c r="B533" s="1"/>
      <c r="C533" s="8"/>
      <c r="D533" s="7"/>
      <c r="E533" s="7"/>
      <c r="F533" s="7"/>
      <c r="H533" s="7"/>
      <c r="I533" s="7"/>
      <c r="J533" s="7"/>
      <c r="K533" s="7"/>
    </row>
    <row r="534" spans="1:11" x14ac:dyDescent="0.3">
      <c r="A534" s="1">
        <v>31809</v>
      </c>
      <c r="B534" s="1"/>
      <c r="C534" s="8"/>
      <c r="D534" s="7"/>
      <c r="E534" s="7"/>
      <c r="F534" s="7"/>
      <c r="H534" s="7"/>
      <c r="I534" s="7"/>
      <c r="J534" s="7"/>
      <c r="K534" s="7"/>
    </row>
    <row r="535" spans="1:11" x14ac:dyDescent="0.3">
      <c r="A535" s="1">
        <v>31837</v>
      </c>
      <c r="B535" s="1"/>
      <c r="C535" s="8"/>
      <c r="D535" s="7"/>
      <c r="E535" s="7"/>
      <c r="F535" s="7"/>
      <c r="H535" s="7"/>
      <c r="I535" s="7"/>
      <c r="J535" s="7"/>
      <c r="K535" s="7"/>
    </row>
    <row r="536" spans="1:11" x14ac:dyDescent="0.3">
      <c r="A536" s="1">
        <v>31868</v>
      </c>
      <c r="B536" s="1"/>
      <c r="C536" s="8"/>
      <c r="D536" s="7"/>
      <c r="E536" s="7"/>
      <c r="F536" s="7"/>
      <c r="H536" s="7"/>
      <c r="I536" s="7"/>
      <c r="J536" s="7"/>
      <c r="K536" s="7"/>
    </row>
    <row r="537" spans="1:11" x14ac:dyDescent="0.3">
      <c r="A537" s="1">
        <v>31898</v>
      </c>
      <c r="B537" s="1"/>
      <c r="C537" s="8"/>
      <c r="D537" s="7"/>
      <c r="E537" s="7"/>
      <c r="F537" s="7"/>
      <c r="H537" s="7"/>
      <c r="I537" s="7"/>
      <c r="J537" s="7"/>
      <c r="K537" s="7"/>
    </row>
    <row r="538" spans="1:11" x14ac:dyDescent="0.3">
      <c r="A538" s="1">
        <v>31929</v>
      </c>
      <c r="B538" s="1"/>
      <c r="C538" s="8"/>
      <c r="D538" s="7"/>
      <c r="E538" s="7"/>
      <c r="F538" s="7"/>
      <c r="H538" s="7"/>
      <c r="I538" s="7"/>
      <c r="J538" s="7"/>
      <c r="K538" s="7"/>
    </row>
    <row r="539" spans="1:11" x14ac:dyDescent="0.3">
      <c r="A539" s="1">
        <v>31959</v>
      </c>
      <c r="B539" s="1"/>
      <c r="C539" s="8"/>
      <c r="D539" s="7"/>
      <c r="E539" s="7"/>
      <c r="F539" s="7"/>
      <c r="H539" s="7"/>
      <c r="I539" s="7"/>
      <c r="J539" s="7"/>
      <c r="K539" s="7"/>
    </row>
    <row r="540" spans="1:11" x14ac:dyDescent="0.3">
      <c r="A540" s="1">
        <v>31990</v>
      </c>
      <c r="B540" s="1"/>
      <c r="C540" s="8"/>
      <c r="D540" s="7"/>
      <c r="E540" s="7"/>
      <c r="F540" s="7"/>
      <c r="H540" s="7"/>
      <c r="I540" s="7"/>
      <c r="J540" s="7"/>
      <c r="K540" s="7"/>
    </row>
    <row r="541" spans="1:11" x14ac:dyDescent="0.3">
      <c r="A541" s="1">
        <v>32021</v>
      </c>
      <c r="B541" s="1"/>
      <c r="C541" s="8"/>
      <c r="D541" s="7"/>
      <c r="E541" s="7"/>
      <c r="F541" s="7"/>
      <c r="H541" s="7"/>
      <c r="I541" s="7"/>
      <c r="J541" s="7"/>
      <c r="K541" s="7"/>
    </row>
    <row r="542" spans="1:11" x14ac:dyDescent="0.3">
      <c r="A542" s="1">
        <v>32051</v>
      </c>
      <c r="B542" s="1"/>
      <c r="C542" s="8"/>
      <c r="D542" s="7"/>
      <c r="E542" s="7"/>
      <c r="F542" s="7"/>
      <c r="H542" s="7"/>
      <c r="I542" s="7"/>
      <c r="J542" s="7"/>
      <c r="K542" s="7"/>
    </row>
    <row r="543" spans="1:11" x14ac:dyDescent="0.3">
      <c r="A543" s="1">
        <v>32082</v>
      </c>
      <c r="B543" s="1"/>
      <c r="C543" s="8"/>
      <c r="D543" s="7"/>
      <c r="E543" s="7"/>
      <c r="F543" s="7"/>
      <c r="H543" s="7"/>
      <c r="I543" s="7"/>
      <c r="J543" s="7"/>
      <c r="K543" s="7"/>
    </row>
    <row r="544" spans="1:11" x14ac:dyDescent="0.3">
      <c r="A544" s="1">
        <v>32112</v>
      </c>
      <c r="B544" s="1"/>
      <c r="C544" s="8"/>
      <c r="D544" s="7"/>
      <c r="E544" s="7"/>
      <c r="F544" s="7"/>
      <c r="H544" s="7"/>
      <c r="I544" s="7"/>
      <c r="J544" s="7"/>
      <c r="K544" s="7"/>
    </row>
    <row r="545" spans="1:11" x14ac:dyDescent="0.3">
      <c r="A545" s="1">
        <v>32143</v>
      </c>
      <c r="B545" s="1"/>
      <c r="C545" s="8"/>
      <c r="D545" s="7"/>
      <c r="E545" s="7"/>
      <c r="F545" s="7"/>
      <c r="H545" s="7"/>
      <c r="I545" s="7"/>
      <c r="J545" s="7"/>
      <c r="K545" s="7"/>
    </row>
    <row r="546" spans="1:11" x14ac:dyDescent="0.3">
      <c r="A546" s="1">
        <v>32174</v>
      </c>
      <c r="B546" s="1"/>
      <c r="C546" s="8"/>
      <c r="D546" s="7"/>
      <c r="E546" s="7"/>
      <c r="F546" s="7"/>
      <c r="H546" s="7"/>
      <c r="I546" s="7"/>
      <c r="J546" s="7"/>
      <c r="K546" s="7"/>
    </row>
    <row r="547" spans="1:11" x14ac:dyDescent="0.3">
      <c r="A547" s="1">
        <v>32203</v>
      </c>
      <c r="B547" s="1"/>
      <c r="C547" s="8"/>
      <c r="D547" s="7"/>
      <c r="E547" s="7"/>
      <c r="F547" s="7"/>
      <c r="H547" s="7"/>
      <c r="I547" s="7"/>
      <c r="J547" s="7"/>
      <c r="K547" s="7"/>
    </row>
    <row r="548" spans="1:11" x14ac:dyDescent="0.3">
      <c r="A548" s="1">
        <v>32234</v>
      </c>
      <c r="B548" s="1"/>
      <c r="C548" s="8"/>
      <c r="D548" s="7"/>
      <c r="E548" s="7"/>
      <c r="F548" s="7"/>
      <c r="H548" s="7"/>
      <c r="I548" s="7"/>
      <c r="J548" s="7"/>
      <c r="K548" s="7"/>
    </row>
    <row r="549" spans="1:11" x14ac:dyDescent="0.3">
      <c r="A549" s="1">
        <v>32264</v>
      </c>
      <c r="B549" s="1"/>
      <c r="C549" s="8"/>
      <c r="D549" s="7"/>
      <c r="E549" s="7"/>
      <c r="F549" s="7"/>
      <c r="H549" s="7"/>
      <c r="I549" s="7"/>
      <c r="J549" s="7"/>
      <c r="K549" s="7"/>
    </row>
    <row r="550" spans="1:11" x14ac:dyDescent="0.3">
      <c r="A550" s="1">
        <v>32295</v>
      </c>
      <c r="B550" s="1"/>
      <c r="C550" s="8"/>
      <c r="D550" s="7"/>
      <c r="E550" s="7"/>
      <c r="F550" s="7"/>
      <c r="H550" s="7"/>
      <c r="I550" s="7"/>
      <c r="J550" s="7"/>
      <c r="K550" s="7"/>
    </row>
    <row r="551" spans="1:11" x14ac:dyDescent="0.3">
      <c r="A551" s="1">
        <v>32325</v>
      </c>
      <c r="B551" s="1"/>
      <c r="C551" s="8"/>
      <c r="D551" s="7"/>
      <c r="E551" s="7"/>
      <c r="F551" s="7"/>
      <c r="H551" s="7"/>
      <c r="I551" s="7"/>
      <c r="J551" s="7"/>
      <c r="K551" s="7"/>
    </row>
    <row r="552" spans="1:11" x14ac:dyDescent="0.3">
      <c r="A552" s="1">
        <v>32356</v>
      </c>
      <c r="B552" s="1"/>
      <c r="C552" s="8"/>
      <c r="D552" s="7"/>
      <c r="E552" s="7"/>
      <c r="F552" s="7"/>
      <c r="H552" s="7"/>
      <c r="I552" s="7"/>
      <c r="J552" s="7"/>
      <c r="K552" s="7"/>
    </row>
    <row r="553" spans="1:11" x14ac:dyDescent="0.3">
      <c r="A553" s="1">
        <v>32387</v>
      </c>
      <c r="B553" s="1"/>
      <c r="C553" s="8"/>
      <c r="D553" s="7"/>
      <c r="E553" s="7"/>
      <c r="F553" s="7"/>
      <c r="H553" s="7"/>
      <c r="I553" s="7"/>
      <c r="J553" s="7"/>
      <c r="K553" s="7"/>
    </row>
    <row r="554" spans="1:11" x14ac:dyDescent="0.3">
      <c r="A554" s="1">
        <v>32417</v>
      </c>
      <c r="B554" s="1"/>
      <c r="C554" s="8"/>
      <c r="D554" s="7"/>
      <c r="E554" s="7"/>
      <c r="F554" s="7"/>
      <c r="H554" s="7"/>
      <c r="I554" s="7"/>
      <c r="J554" s="7"/>
      <c r="K554" s="7"/>
    </row>
    <row r="555" spans="1:11" x14ac:dyDescent="0.3">
      <c r="A555" s="1">
        <v>32448</v>
      </c>
      <c r="B555" s="1"/>
      <c r="C555" s="8"/>
      <c r="D555" s="7"/>
      <c r="E555" s="7"/>
      <c r="F555" s="7"/>
      <c r="H555" s="7"/>
      <c r="I555" s="7"/>
      <c r="J555" s="7"/>
      <c r="K555" s="7"/>
    </row>
    <row r="556" spans="1:11" x14ac:dyDescent="0.3">
      <c r="A556" s="1">
        <v>32478</v>
      </c>
      <c r="B556" s="1"/>
      <c r="C556" s="8"/>
      <c r="D556" s="7"/>
      <c r="E556" s="7"/>
      <c r="F556" s="7"/>
      <c r="H556" s="7"/>
      <c r="I556" s="7"/>
      <c r="J556" s="7"/>
      <c r="K556" s="7"/>
    </row>
    <row r="557" spans="1:11" x14ac:dyDescent="0.3">
      <c r="A557" s="1">
        <v>32509</v>
      </c>
      <c r="B557" s="1"/>
      <c r="C557" s="8"/>
      <c r="D557" s="7"/>
      <c r="E557" s="7"/>
      <c r="F557" s="7"/>
      <c r="I557" s="7"/>
      <c r="J557" s="7"/>
      <c r="K557" s="7"/>
    </row>
    <row r="558" spans="1:11" x14ac:dyDescent="0.3">
      <c r="A558" s="1">
        <v>32540</v>
      </c>
      <c r="B558" s="1"/>
      <c r="C558" s="8"/>
      <c r="D558" s="7"/>
      <c r="E558" s="7"/>
      <c r="F558" s="7"/>
      <c r="G558" s="7"/>
      <c r="I558" s="7"/>
      <c r="J558" s="7"/>
      <c r="K558" s="7"/>
    </row>
    <row r="559" spans="1:11" x14ac:dyDescent="0.3">
      <c r="A559" s="1">
        <v>32568</v>
      </c>
      <c r="B559" s="1"/>
      <c r="C559" s="8"/>
      <c r="D559" s="7"/>
      <c r="E559" s="7"/>
      <c r="F559" s="7"/>
      <c r="G559" s="7"/>
      <c r="I559" s="7"/>
      <c r="J559" s="7"/>
      <c r="K559" s="7"/>
    </row>
    <row r="560" spans="1:11" x14ac:dyDescent="0.3">
      <c r="A560" s="1">
        <v>32599</v>
      </c>
      <c r="B560" s="1"/>
      <c r="C560" s="8"/>
      <c r="D560" s="7"/>
      <c r="E560" s="7"/>
      <c r="F560" s="7"/>
      <c r="G560" s="7"/>
      <c r="I560" s="7"/>
      <c r="J560" s="7"/>
      <c r="K560" s="7"/>
    </row>
    <row r="561" spans="1:11" x14ac:dyDescent="0.3">
      <c r="A561" s="1">
        <v>32629</v>
      </c>
      <c r="B561" s="1"/>
      <c r="C561" s="8"/>
      <c r="D561" s="7"/>
      <c r="E561" s="7"/>
      <c r="F561" s="7"/>
      <c r="G561" s="7"/>
      <c r="I561" s="7"/>
      <c r="J561" s="7"/>
      <c r="K561" s="7"/>
    </row>
    <row r="562" spans="1:11" x14ac:dyDescent="0.3">
      <c r="A562" s="1">
        <v>32660</v>
      </c>
      <c r="B562" s="1"/>
      <c r="C562" s="8"/>
      <c r="D562" s="7"/>
      <c r="E562" s="7"/>
      <c r="F562" s="7"/>
      <c r="G562" s="7"/>
      <c r="I562" s="7"/>
      <c r="J562" s="7"/>
      <c r="K562" s="7"/>
    </row>
    <row r="563" spans="1:11" x14ac:dyDescent="0.3">
      <c r="A563" s="1">
        <v>32690</v>
      </c>
      <c r="B563" s="1"/>
      <c r="C563" s="8"/>
      <c r="D563" s="7"/>
      <c r="E563" s="7"/>
      <c r="F563" s="7"/>
      <c r="G563" s="7"/>
      <c r="I563" s="7"/>
      <c r="J563" s="7"/>
      <c r="K563" s="7"/>
    </row>
    <row r="564" spans="1:11" x14ac:dyDescent="0.3">
      <c r="A564" s="1">
        <v>32721</v>
      </c>
      <c r="B564" s="1"/>
      <c r="C564" s="8"/>
      <c r="D564" s="7"/>
      <c r="E564" s="7"/>
      <c r="F564" s="7"/>
      <c r="G564" s="7"/>
      <c r="I564" s="7"/>
      <c r="J564" s="7"/>
      <c r="K564" s="7"/>
    </row>
    <row r="565" spans="1:11" x14ac:dyDescent="0.3">
      <c r="A565" s="1">
        <v>32752</v>
      </c>
      <c r="B565" s="1"/>
      <c r="C565" s="8"/>
      <c r="D565" s="7"/>
      <c r="E565" s="7"/>
      <c r="F565" s="7"/>
      <c r="G565" s="7"/>
      <c r="I565" s="7"/>
      <c r="J565" s="7"/>
      <c r="K565" s="7"/>
    </row>
    <row r="566" spans="1:11" x14ac:dyDescent="0.3">
      <c r="A566" s="1">
        <v>32782</v>
      </c>
      <c r="B566" s="1"/>
      <c r="C566" s="8"/>
      <c r="D566" s="7"/>
      <c r="E566" s="7"/>
      <c r="F566" s="7"/>
      <c r="G566" s="7"/>
      <c r="I566" s="7"/>
      <c r="J566" s="7"/>
      <c r="K566" s="7"/>
    </row>
    <row r="567" spans="1:11" x14ac:dyDescent="0.3">
      <c r="A567" s="1">
        <v>32813</v>
      </c>
      <c r="B567" s="1"/>
      <c r="C567" s="8"/>
      <c r="D567" s="7"/>
      <c r="E567" s="7"/>
      <c r="F567" s="7"/>
      <c r="G567" s="7"/>
      <c r="I567" s="7"/>
      <c r="J567" s="7"/>
      <c r="K567" s="7"/>
    </row>
    <row r="568" spans="1:11" x14ac:dyDescent="0.3">
      <c r="A568" s="1">
        <v>32843</v>
      </c>
      <c r="B568" s="1"/>
      <c r="C568" s="8"/>
      <c r="D568" s="7"/>
      <c r="E568" s="7"/>
      <c r="F568" s="7"/>
      <c r="G568" s="7"/>
      <c r="I568" s="7"/>
      <c r="J568" s="7"/>
      <c r="K568" s="7"/>
    </row>
    <row r="569" spans="1:11" x14ac:dyDescent="0.3">
      <c r="A569" s="1">
        <v>32874</v>
      </c>
      <c r="B569" s="1"/>
      <c r="C569" s="8"/>
      <c r="D569" s="7"/>
      <c r="E569" s="7"/>
      <c r="F569" s="7"/>
      <c r="G569" s="7"/>
      <c r="I569" s="7"/>
      <c r="J569" s="7"/>
      <c r="K569" s="7"/>
    </row>
    <row r="570" spans="1:11" x14ac:dyDescent="0.3">
      <c r="A570" s="1">
        <v>32905</v>
      </c>
      <c r="B570" s="1"/>
      <c r="C570" s="8"/>
      <c r="D570" s="7"/>
      <c r="E570" s="7"/>
      <c r="F570" s="7"/>
      <c r="G570" s="7"/>
      <c r="I570" s="7"/>
      <c r="J570" s="7"/>
      <c r="K570" s="7"/>
    </row>
    <row r="571" spans="1:11" x14ac:dyDescent="0.3">
      <c r="A571" s="1">
        <v>32933</v>
      </c>
      <c r="B571" s="1"/>
      <c r="C571" s="8"/>
      <c r="D571" s="7"/>
      <c r="E571" s="7"/>
      <c r="F571" s="7"/>
      <c r="G571" s="7"/>
      <c r="J571" s="7"/>
      <c r="K571" s="7"/>
    </row>
    <row r="572" spans="1:11" x14ac:dyDescent="0.3">
      <c r="A572" s="1">
        <v>32964</v>
      </c>
      <c r="B572" s="1"/>
      <c r="C572" s="8"/>
      <c r="D572" s="7"/>
      <c r="E572" s="7"/>
      <c r="F572" s="7"/>
      <c r="G572" s="7"/>
      <c r="H572" s="7"/>
      <c r="J572" s="7"/>
      <c r="K572" s="7"/>
    </row>
    <row r="573" spans="1:11" x14ac:dyDescent="0.3">
      <c r="A573" s="1">
        <v>32994</v>
      </c>
      <c r="B573" s="1"/>
      <c r="C573" s="8"/>
      <c r="D573" s="7"/>
      <c r="E573" s="7"/>
      <c r="F573" s="7"/>
      <c r="G573" s="7"/>
      <c r="H573" s="7"/>
      <c r="J573" s="7"/>
      <c r="K573" s="7"/>
    </row>
    <row r="574" spans="1:11" x14ac:dyDescent="0.3">
      <c r="A574" s="1">
        <v>33025</v>
      </c>
      <c r="B574" s="1"/>
      <c r="C574" s="8"/>
      <c r="D574" s="7"/>
      <c r="E574" s="7"/>
      <c r="F574" s="7"/>
      <c r="G574" s="7"/>
      <c r="H574" s="7"/>
      <c r="J574" s="7"/>
      <c r="K574" s="7"/>
    </row>
    <row r="575" spans="1:11" x14ac:dyDescent="0.3">
      <c r="A575" s="1">
        <v>33055</v>
      </c>
      <c r="B575" s="1"/>
      <c r="C575" s="8"/>
      <c r="D575" s="7"/>
      <c r="E575" s="7"/>
      <c r="F575" s="7"/>
      <c r="G575" s="7"/>
      <c r="H575" s="7"/>
      <c r="J575" s="7"/>
      <c r="K575" s="7"/>
    </row>
    <row r="576" spans="1:11" x14ac:dyDescent="0.3">
      <c r="A576" s="1">
        <v>33086</v>
      </c>
      <c r="B576" s="1"/>
      <c r="C576" s="8"/>
      <c r="D576" s="7"/>
      <c r="E576" s="7"/>
      <c r="F576" s="7"/>
      <c r="G576" s="7"/>
      <c r="H576" s="7"/>
      <c r="J576" s="7"/>
      <c r="K576" s="7"/>
    </row>
    <row r="577" spans="1:11" x14ac:dyDescent="0.3">
      <c r="A577" s="1">
        <v>33117</v>
      </c>
      <c r="B577" s="1"/>
      <c r="C577" s="8"/>
      <c r="D577" s="7"/>
      <c r="E577" s="7"/>
      <c r="F577" s="7"/>
      <c r="G577" s="7"/>
      <c r="H577" s="7"/>
      <c r="J577" s="7"/>
      <c r="K577" s="7"/>
    </row>
    <row r="578" spans="1:11" x14ac:dyDescent="0.3">
      <c r="A578" s="1">
        <v>33147</v>
      </c>
      <c r="B578" s="1"/>
      <c r="C578" s="8"/>
      <c r="D578" s="7"/>
      <c r="E578" s="7"/>
      <c r="F578" s="7"/>
      <c r="G578" s="7"/>
      <c r="H578" s="7"/>
      <c r="J578" s="7"/>
      <c r="K578" s="7"/>
    </row>
    <row r="579" spans="1:11" x14ac:dyDescent="0.3">
      <c r="A579" s="1">
        <v>33178</v>
      </c>
      <c r="B579" s="1"/>
      <c r="C579" s="8"/>
      <c r="D579" s="7"/>
      <c r="E579" s="7"/>
      <c r="F579" s="7"/>
      <c r="G579" s="7"/>
      <c r="H579" s="7"/>
      <c r="J579" s="7"/>
      <c r="K579" s="7"/>
    </row>
    <row r="580" spans="1:11" x14ac:dyDescent="0.3">
      <c r="A580" s="1">
        <v>33208</v>
      </c>
      <c r="B580" s="1"/>
      <c r="C580" s="8"/>
      <c r="D580" s="7"/>
      <c r="E580" s="7"/>
      <c r="F580" s="7"/>
      <c r="G580" s="7"/>
      <c r="H580" s="7"/>
      <c r="J580" s="7"/>
      <c r="K580" s="7"/>
    </row>
    <row r="581" spans="1:11" x14ac:dyDescent="0.3">
      <c r="A581" s="1">
        <v>33239</v>
      </c>
      <c r="B581" s="1"/>
      <c r="C581" s="8"/>
      <c r="D581" s="7"/>
      <c r="E581" s="7"/>
      <c r="F581" s="7"/>
      <c r="G581" s="7"/>
      <c r="H581" s="7"/>
      <c r="J581" s="7"/>
      <c r="K581" s="7"/>
    </row>
    <row r="582" spans="1:11" x14ac:dyDescent="0.3">
      <c r="A582" s="1">
        <v>33270</v>
      </c>
      <c r="B582" s="1"/>
      <c r="C582" s="8"/>
      <c r="D582" s="7"/>
      <c r="E582" s="7"/>
      <c r="F582" s="7"/>
      <c r="G582" s="7"/>
      <c r="H582" s="7"/>
      <c r="J582" s="7"/>
      <c r="K582" s="7"/>
    </row>
    <row r="583" spans="1:11" x14ac:dyDescent="0.3">
      <c r="A583" s="1">
        <v>33298</v>
      </c>
      <c r="B583" s="1"/>
      <c r="C583" s="8"/>
      <c r="D583" s="7"/>
      <c r="E583" s="7"/>
      <c r="F583" s="7"/>
      <c r="G583" s="7"/>
      <c r="H583" s="7"/>
      <c r="J583" s="7"/>
      <c r="K583" s="7"/>
    </row>
    <row r="584" spans="1:11" x14ac:dyDescent="0.3">
      <c r="A584" s="1">
        <v>33329</v>
      </c>
      <c r="B584" s="1"/>
      <c r="C584" s="8"/>
      <c r="D584" s="7"/>
      <c r="E584" s="7"/>
      <c r="F584" s="7"/>
      <c r="G584" s="7"/>
      <c r="H584" s="7"/>
      <c r="J584" s="7"/>
      <c r="K584" s="7"/>
    </row>
    <row r="585" spans="1:11" x14ac:dyDescent="0.3">
      <c r="A585" s="1">
        <v>33359</v>
      </c>
      <c r="B585" s="1"/>
      <c r="C585" s="8"/>
      <c r="D585" s="7"/>
      <c r="E585" s="7"/>
      <c r="F585" s="7"/>
      <c r="G585" s="7"/>
      <c r="H585" s="7"/>
      <c r="J585" s="7"/>
      <c r="K585" s="7"/>
    </row>
    <row r="586" spans="1:11" x14ac:dyDescent="0.3">
      <c r="A586" s="1">
        <v>33390</v>
      </c>
      <c r="B586" s="1"/>
      <c r="C586" s="8"/>
      <c r="D586" s="7"/>
      <c r="E586" s="7"/>
      <c r="F586" s="7"/>
      <c r="G586" s="7"/>
      <c r="H586" s="7"/>
      <c r="J586" s="7"/>
      <c r="K586" s="7"/>
    </row>
    <row r="587" spans="1:11" x14ac:dyDescent="0.3">
      <c r="A587" s="1">
        <v>33420</v>
      </c>
      <c r="B587" s="1"/>
      <c r="C587" s="8"/>
      <c r="D587" s="7"/>
      <c r="E587" s="7"/>
      <c r="F587" s="7"/>
      <c r="G587" s="7"/>
      <c r="H587" s="7"/>
      <c r="J587" s="7"/>
      <c r="K587" s="7"/>
    </row>
    <row r="588" spans="1:11" x14ac:dyDescent="0.3">
      <c r="A588" s="1">
        <v>33451</v>
      </c>
      <c r="B588" s="1"/>
      <c r="C588" s="8"/>
      <c r="D588" s="7"/>
      <c r="E588" s="7"/>
      <c r="F588" s="7"/>
      <c r="G588" s="7"/>
      <c r="H588" s="7"/>
      <c r="J588" s="7"/>
      <c r="K588" s="7"/>
    </row>
    <row r="589" spans="1:11" x14ac:dyDescent="0.3">
      <c r="A589" s="1">
        <v>33482</v>
      </c>
      <c r="B589" s="1"/>
      <c r="C589" s="8"/>
      <c r="D589" s="7"/>
      <c r="E589" s="7"/>
      <c r="F589" s="7"/>
      <c r="G589" s="7"/>
      <c r="H589" s="7"/>
      <c r="J589" s="7"/>
      <c r="K589" s="7"/>
    </row>
    <row r="590" spans="1:11" x14ac:dyDescent="0.3">
      <c r="A590" s="1">
        <v>33512</v>
      </c>
      <c r="B590" s="1"/>
      <c r="C590" s="8"/>
      <c r="D590" s="7"/>
      <c r="E590" s="7"/>
      <c r="F590" s="7"/>
      <c r="G590" s="7"/>
      <c r="H590" s="7"/>
      <c r="J590" s="7"/>
      <c r="K590" s="7"/>
    </row>
    <row r="591" spans="1:11" x14ac:dyDescent="0.3">
      <c r="A591" s="1">
        <v>33543</v>
      </c>
      <c r="B591" s="1"/>
      <c r="C591" s="8"/>
      <c r="D591" s="7"/>
      <c r="E591" s="7"/>
      <c r="F591" s="7"/>
      <c r="G591" s="7"/>
      <c r="H591" s="7"/>
      <c r="J591" s="7"/>
      <c r="K591" s="7"/>
    </row>
    <row r="592" spans="1:11" x14ac:dyDescent="0.3">
      <c r="A592" s="1">
        <v>33573</v>
      </c>
      <c r="B592" s="1"/>
      <c r="C592" s="8"/>
      <c r="D592" s="7"/>
      <c r="E592" s="7"/>
      <c r="F592" s="7"/>
      <c r="G592" s="7"/>
      <c r="H592" s="7"/>
      <c r="J592" s="7"/>
      <c r="K592" s="7"/>
    </row>
    <row r="593" spans="1:11" x14ac:dyDescent="0.3">
      <c r="A593" s="1">
        <v>33604</v>
      </c>
      <c r="B593" s="1"/>
      <c r="C593" s="8"/>
      <c r="D593" s="7"/>
      <c r="E593" s="7"/>
      <c r="F593" s="7"/>
      <c r="G593" s="7"/>
      <c r="H593" s="7"/>
      <c r="J593" s="7"/>
      <c r="K593" s="7"/>
    </row>
    <row r="594" spans="1:11" x14ac:dyDescent="0.3">
      <c r="A594" s="1">
        <v>33635</v>
      </c>
      <c r="B594" s="1"/>
      <c r="C594" s="8"/>
      <c r="D594" s="7"/>
      <c r="E594" s="7"/>
      <c r="F594" s="7"/>
      <c r="G594" s="7"/>
      <c r="H594" s="7"/>
      <c r="J594" s="7"/>
      <c r="K594" s="7"/>
    </row>
    <row r="595" spans="1:11" x14ac:dyDescent="0.3">
      <c r="A595" s="1">
        <v>33664</v>
      </c>
      <c r="B595" s="1"/>
      <c r="C595" s="8"/>
      <c r="D595" s="7"/>
      <c r="E595" s="7"/>
      <c r="F595" s="7"/>
      <c r="G595" s="7"/>
      <c r="H595" s="7"/>
      <c r="J595" s="7"/>
      <c r="K595" s="7"/>
    </row>
    <row r="596" spans="1:11" x14ac:dyDescent="0.3">
      <c r="A596" s="1">
        <v>33695</v>
      </c>
      <c r="B596" s="1"/>
      <c r="C596" s="8"/>
      <c r="D596" s="7"/>
      <c r="E596" s="7"/>
      <c r="F596" s="7"/>
      <c r="G596" s="7"/>
      <c r="H596" s="7"/>
      <c r="J596" s="7"/>
      <c r="K596" s="7"/>
    </row>
    <row r="597" spans="1:11" x14ac:dyDescent="0.3">
      <c r="A597" s="1">
        <v>33725</v>
      </c>
      <c r="B597" s="1"/>
      <c r="C597" s="8"/>
      <c r="D597" s="7"/>
      <c r="E597" s="7"/>
      <c r="F597" s="7"/>
      <c r="G597" s="7"/>
      <c r="H597" s="7"/>
      <c r="J597" s="7"/>
      <c r="K597" s="7"/>
    </row>
    <row r="598" spans="1:11" x14ac:dyDescent="0.3">
      <c r="A598" s="1">
        <v>33756</v>
      </c>
      <c r="B598" s="1"/>
      <c r="C598" s="8"/>
      <c r="D598" s="7"/>
      <c r="E598" s="7"/>
      <c r="F598" s="7"/>
      <c r="G598" s="7"/>
      <c r="H598" s="7"/>
      <c r="J598" s="7"/>
      <c r="K598" s="7"/>
    </row>
    <row r="599" spans="1:11" x14ac:dyDescent="0.3">
      <c r="A599" s="1">
        <v>33786</v>
      </c>
      <c r="B599" s="1"/>
      <c r="C599" s="8"/>
      <c r="D599" s="7"/>
      <c r="E599" s="7"/>
      <c r="F599" s="7"/>
      <c r="G599" s="7"/>
      <c r="H599" s="7"/>
      <c r="J599" s="7"/>
      <c r="K599" s="7"/>
    </row>
    <row r="600" spans="1:11" x14ac:dyDescent="0.3">
      <c r="A600" s="1">
        <v>33817</v>
      </c>
      <c r="B600" s="1"/>
      <c r="C600" s="8"/>
      <c r="D600" s="7"/>
      <c r="E600" s="7"/>
      <c r="F600" s="7"/>
      <c r="G600" s="7"/>
      <c r="H600" s="7"/>
      <c r="J600" s="7"/>
      <c r="K600" s="7"/>
    </row>
    <row r="601" spans="1:11" x14ac:dyDescent="0.3">
      <c r="A601" s="1">
        <v>33848</v>
      </c>
      <c r="B601" s="1"/>
      <c r="C601" s="8"/>
      <c r="D601" s="7"/>
      <c r="E601" s="7"/>
      <c r="F601" s="7"/>
      <c r="G601" s="7"/>
      <c r="H601" s="7"/>
      <c r="J601" s="7"/>
      <c r="K601" s="7"/>
    </row>
    <row r="602" spans="1:11" x14ac:dyDescent="0.3">
      <c r="A602" s="1">
        <v>33878</v>
      </c>
      <c r="B602" s="1"/>
      <c r="C602" s="8"/>
      <c r="D602" s="7"/>
      <c r="E602" s="7"/>
      <c r="F602" s="7"/>
      <c r="G602" s="7"/>
      <c r="H602" s="7"/>
      <c r="J602" s="7"/>
      <c r="K602" s="7"/>
    </row>
    <row r="603" spans="1:11" x14ac:dyDescent="0.3">
      <c r="A603" s="1">
        <v>33909</v>
      </c>
      <c r="B603" s="1"/>
      <c r="C603" s="8"/>
      <c r="D603" s="7"/>
      <c r="E603" s="7"/>
      <c r="F603" s="7"/>
      <c r="G603" s="7"/>
      <c r="H603" s="7"/>
      <c r="J603" s="7"/>
      <c r="K603" s="7"/>
    </row>
    <row r="604" spans="1:11" x14ac:dyDescent="0.3">
      <c r="A604" s="1">
        <v>33939</v>
      </c>
      <c r="B604" s="1"/>
      <c r="C604" s="8"/>
      <c r="D604" s="7"/>
      <c r="E604" s="7"/>
      <c r="F604" s="7"/>
      <c r="G604" s="7"/>
      <c r="H604" s="7"/>
      <c r="J604" s="7"/>
      <c r="K604" s="7"/>
    </row>
    <row r="605" spans="1:11" x14ac:dyDescent="0.3">
      <c r="A605" s="1">
        <v>33970</v>
      </c>
      <c r="B605" s="1"/>
      <c r="C605" s="8"/>
      <c r="D605" s="7"/>
      <c r="E605" s="7"/>
      <c r="F605" s="7"/>
      <c r="G605" s="7"/>
      <c r="H605" s="7"/>
      <c r="J605" s="7"/>
      <c r="K605" s="7"/>
    </row>
    <row r="606" spans="1:11" x14ac:dyDescent="0.3">
      <c r="A606" s="1">
        <v>34001</v>
      </c>
      <c r="B606" s="1"/>
      <c r="C606" s="8"/>
      <c r="D606" s="7"/>
      <c r="E606" s="7"/>
      <c r="F606" s="7"/>
      <c r="G606" s="7"/>
      <c r="H606" s="7"/>
      <c r="J606" s="7"/>
      <c r="K606" s="7"/>
    </row>
    <row r="607" spans="1:11" x14ac:dyDescent="0.3">
      <c r="A607" s="1">
        <v>34029</v>
      </c>
      <c r="B607" s="1"/>
      <c r="C607" s="8"/>
      <c r="D607" s="7"/>
      <c r="E607" s="7"/>
      <c r="F607" s="7"/>
      <c r="G607" s="7"/>
      <c r="H607" s="7"/>
      <c r="J607" s="7"/>
      <c r="K607" s="7"/>
    </row>
    <row r="608" spans="1:11" x14ac:dyDescent="0.3">
      <c r="A608" s="1">
        <v>34060</v>
      </c>
      <c r="B608" s="1"/>
      <c r="C608" s="8"/>
      <c r="D608" s="7"/>
      <c r="E608" s="7"/>
      <c r="F608" s="7"/>
      <c r="G608" s="7"/>
      <c r="H608" s="7"/>
      <c r="J608" s="7"/>
      <c r="K608" s="7"/>
    </row>
    <row r="609" spans="1:11" x14ac:dyDescent="0.3">
      <c r="A609" s="1">
        <v>34090</v>
      </c>
      <c r="B609" s="1"/>
      <c r="C609" s="8"/>
      <c r="D609" s="7"/>
      <c r="E609" s="7"/>
      <c r="F609" s="7"/>
      <c r="G609" s="7"/>
      <c r="H609" s="7"/>
      <c r="J609" s="7"/>
      <c r="K609" s="7"/>
    </row>
    <row r="610" spans="1:11" x14ac:dyDescent="0.3">
      <c r="A610" s="1">
        <v>34121</v>
      </c>
      <c r="B610" s="1"/>
      <c r="C610" s="8"/>
      <c r="D610" s="7"/>
      <c r="E610" s="7"/>
      <c r="F610" s="7"/>
      <c r="G610" s="7"/>
      <c r="H610" s="7"/>
      <c r="J610" s="7"/>
      <c r="K610" s="7"/>
    </row>
    <row r="611" spans="1:11" x14ac:dyDescent="0.3">
      <c r="A611" s="1">
        <v>34151</v>
      </c>
      <c r="B611" s="1"/>
      <c r="C611" s="8"/>
      <c r="D611" s="7"/>
      <c r="E611" s="7"/>
      <c r="F611" s="7"/>
      <c r="G611" s="7"/>
      <c r="H611" s="7"/>
      <c r="J611" s="7"/>
      <c r="K611" s="7"/>
    </row>
    <row r="612" spans="1:11" x14ac:dyDescent="0.3">
      <c r="A612" s="1">
        <v>34182</v>
      </c>
      <c r="B612" s="1"/>
      <c r="C612" s="8"/>
      <c r="D612" s="7"/>
      <c r="E612" s="7"/>
      <c r="F612" s="7"/>
      <c r="G612" s="7"/>
      <c r="H612" s="7"/>
      <c r="K612" s="7"/>
    </row>
    <row r="613" spans="1:11" x14ac:dyDescent="0.3">
      <c r="A613" s="1">
        <v>34213</v>
      </c>
      <c r="B613" s="1"/>
      <c r="C613" s="8"/>
      <c r="D613" s="7"/>
      <c r="E613" s="7"/>
      <c r="F613" s="7"/>
      <c r="G613" s="7"/>
      <c r="H613" s="7"/>
      <c r="I613" s="7"/>
      <c r="K613" s="7"/>
    </row>
    <row r="614" spans="1:11" x14ac:dyDescent="0.3">
      <c r="A614" s="1">
        <v>34243</v>
      </c>
      <c r="B614" s="1"/>
      <c r="C614" s="8"/>
      <c r="D614" s="7"/>
      <c r="E614" s="7"/>
      <c r="F614" s="7"/>
      <c r="G614" s="7"/>
      <c r="H614" s="7"/>
      <c r="I614" s="7"/>
      <c r="K614" s="7"/>
    </row>
    <row r="615" spans="1:11" x14ac:dyDescent="0.3">
      <c r="A615" s="1">
        <v>34274</v>
      </c>
      <c r="B615" s="1"/>
      <c r="C615" s="8"/>
      <c r="D615" s="7"/>
      <c r="E615" s="7"/>
      <c r="F615" s="7"/>
      <c r="G615" s="7"/>
      <c r="H615" s="7"/>
      <c r="I615" s="7"/>
      <c r="K615" s="7"/>
    </row>
    <row r="616" spans="1:11" x14ac:dyDescent="0.3">
      <c r="A616" s="1">
        <v>34304</v>
      </c>
      <c r="B616" s="1"/>
      <c r="C616" s="8"/>
      <c r="D616" s="7"/>
      <c r="E616" s="7"/>
      <c r="F616" s="7"/>
      <c r="G616" s="7"/>
      <c r="H616" s="7"/>
      <c r="I616" s="7"/>
      <c r="K616" s="7"/>
    </row>
    <row r="617" spans="1:11" x14ac:dyDescent="0.3">
      <c r="A617" s="1">
        <v>34335</v>
      </c>
      <c r="B617" s="1"/>
      <c r="C617" s="8"/>
      <c r="D617" s="7"/>
      <c r="E617" s="7"/>
      <c r="F617" s="7"/>
      <c r="G617" s="7"/>
      <c r="H617" s="7"/>
      <c r="I617" s="7"/>
      <c r="K617" s="7"/>
    </row>
    <row r="618" spans="1:11" x14ac:dyDescent="0.3">
      <c r="A618" s="1">
        <v>34366</v>
      </c>
      <c r="B618" s="1"/>
      <c r="C618" s="8"/>
      <c r="D618" s="7"/>
      <c r="E618" s="7"/>
      <c r="F618" s="7"/>
      <c r="G618" s="7"/>
      <c r="H618" s="7"/>
      <c r="I618" s="7"/>
      <c r="K618" s="7"/>
    </row>
    <row r="619" spans="1:11" x14ac:dyDescent="0.3">
      <c r="A619" s="1">
        <v>34394</v>
      </c>
      <c r="B619" s="1"/>
      <c r="C619" s="8"/>
      <c r="D619" s="7"/>
      <c r="E619" s="7"/>
      <c r="F619" s="7"/>
      <c r="G619" s="7"/>
      <c r="H619" s="7"/>
      <c r="I619" s="7"/>
      <c r="K619" s="7"/>
    </row>
    <row r="620" spans="1:11" x14ac:dyDescent="0.3">
      <c r="A620" s="1">
        <v>34425</v>
      </c>
      <c r="B620" s="1"/>
      <c r="C620" s="8"/>
      <c r="D620" s="7"/>
      <c r="E620" s="7"/>
      <c r="F620" s="7"/>
      <c r="G620" s="7"/>
      <c r="H620" s="7"/>
      <c r="I620" s="7"/>
      <c r="K620" s="7"/>
    </row>
    <row r="621" spans="1:11" x14ac:dyDescent="0.3">
      <c r="A621" s="1">
        <v>34455</v>
      </c>
      <c r="B621" s="1"/>
      <c r="C621" s="8"/>
      <c r="D621" s="7"/>
      <c r="E621" s="7"/>
      <c r="F621" s="7"/>
      <c r="G621" s="7"/>
      <c r="H621" s="7"/>
      <c r="I621" s="7"/>
      <c r="K621" s="7"/>
    </row>
    <row r="622" spans="1:11" x14ac:dyDescent="0.3">
      <c r="A622" s="1">
        <v>34486</v>
      </c>
      <c r="B622" s="1"/>
      <c r="C622" s="8"/>
      <c r="D622" s="7"/>
      <c r="E622" s="7"/>
      <c r="F622" s="7"/>
      <c r="G622" s="7"/>
      <c r="H622" s="7"/>
      <c r="I622" s="7"/>
    </row>
    <row r="623" spans="1:11" x14ac:dyDescent="0.3">
      <c r="A623" s="1">
        <v>34516</v>
      </c>
      <c r="B623" s="1"/>
      <c r="C623" s="8"/>
      <c r="D623" s="7"/>
      <c r="E623" s="7"/>
      <c r="F623" s="7"/>
      <c r="G623" s="7"/>
      <c r="H623" s="7"/>
      <c r="I623" s="7"/>
      <c r="J623" s="7"/>
    </row>
    <row r="624" spans="1:11" x14ac:dyDescent="0.3">
      <c r="A624" s="1">
        <v>34547</v>
      </c>
      <c r="B624" s="1"/>
      <c r="C624" s="8"/>
      <c r="D624" s="7"/>
      <c r="E624" s="7"/>
      <c r="F624" s="7"/>
      <c r="G624" s="7"/>
      <c r="H624" s="7"/>
      <c r="I624" s="7"/>
      <c r="J624" s="7"/>
    </row>
    <row r="625" spans="1:10" x14ac:dyDescent="0.3">
      <c r="A625" s="1">
        <v>34578</v>
      </c>
      <c r="B625" s="1"/>
      <c r="C625" s="8"/>
      <c r="D625" s="7"/>
      <c r="E625" s="7"/>
      <c r="F625" s="7"/>
      <c r="G625" s="7"/>
      <c r="H625" s="7"/>
      <c r="I625" s="7"/>
      <c r="J625" s="7"/>
    </row>
    <row r="626" spans="1:10" x14ac:dyDescent="0.3">
      <c r="A626" s="1">
        <v>34608</v>
      </c>
      <c r="B626" s="1"/>
      <c r="C626" s="8"/>
      <c r="D626" s="7"/>
      <c r="E626" s="7"/>
      <c r="F626" s="7"/>
      <c r="G626" s="7"/>
      <c r="H626" s="7"/>
      <c r="I626" s="7"/>
      <c r="J626" s="7"/>
    </row>
    <row r="627" spans="1:10" x14ac:dyDescent="0.3">
      <c r="A627" s="1">
        <v>34639</v>
      </c>
      <c r="B627" s="1"/>
      <c r="C627" s="8"/>
      <c r="D627" s="7"/>
      <c r="E627" s="7"/>
      <c r="F627" s="7"/>
      <c r="G627" s="7"/>
      <c r="H627" s="7"/>
      <c r="I627" s="7"/>
      <c r="J627" s="7"/>
    </row>
    <row r="628" spans="1:10" x14ac:dyDescent="0.3">
      <c r="A628" s="1">
        <v>34669</v>
      </c>
      <c r="B628" s="1"/>
      <c r="C628" s="8"/>
      <c r="D628" s="7"/>
      <c r="E628" s="7"/>
      <c r="F628" s="7"/>
      <c r="G628" s="7"/>
      <c r="H628" s="7"/>
      <c r="I628" s="7"/>
      <c r="J628" s="7"/>
    </row>
    <row r="629" spans="1:10" x14ac:dyDescent="0.3">
      <c r="A629" s="1">
        <v>34700</v>
      </c>
      <c r="B629" s="1"/>
      <c r="C629" s="8"/>
      <c r="D629" s="7"/>
      <c r="E629" s="7"/>
      <c r="F629" s="7"/>
      <c r="G629" s="7"/>
      <c r="H629" s="7"/>
      <c r="I629" s="7"/>
      <c r="J629" s="7"/>
    </row>
    <row r="630" spans="1:10" x14ac:dyDescent="0.3">
      <c r="A630" s="1">
        <v>34731</v>
      </c>
      <c r="B630" s="1"/>
      <c r="C630" s="8"/>
      <c r="D630" s="7"/>
      <c r="E630" s="7"/>
      <c r="F630" s="7"/>
      <c r="G630" s="7"/>
      <c r="H630" s="7"/>
      <c r="I630" s="7"/>
      <c r="J630" s="7"/>
    </row>
    <row r="631" spans="1:10" x14ac:dyDescent="0.3">
      <c r="A631" s="1">
        <v>34759</v>
      </c>
      <c r="B631" s="1"/>
      <c r="C631" s="8"/>
      <c r="D631" s="7"/>
      <c r="E631" s="7"/>
      <c r="F631" s="7"/>
      <c r="G631" s="7"/>
      <c r="H631" s="7"/>
      <c r="I631" s="7"/>
      <c r="J631" s="7"/>
    </row>
    <row r="632" spans="1:10" x14ac:dyDescent="0.3">
      <c r="A632" s="1">
        <v>34790</v>
      </c>
      <c r="B632" s="1"/>
      <c r="C632" s="8"/>
      <c r="D632" s="7"/>
      <c r="E632" s="7"/>
      <c r="F632" s="7"/>
      <c r="G632" s="7"/>
      <c r="H632" s="7"/>
      <c r="I632" s="7"/>
      <c r="J632" s="7"/>
    </row>
    <row r="633" spans="1:10" x14ac:dyDescent="0.3">
      <c r="A633" s="1">
        <v>34820</v>
      </c>
      <c r="B633" s="1"/>
      <c r="C633" s="8"/>
      <c r="D633" s="7"/>
      <c r="E633" s="7"/>
      <c r="F633" s="7"/>
      <c r="G633" s="7"/>
      <c r="H633" s="7"/>
      <c r="I633" s="7"/>
      <c r="J633" s="7"/>
    </row>
    <row r="634" spans="1:10" x14ac:dyDescent="0.3">
      <c r="A634" s="1">
        <v>34851</v>
      </c>
      <c r="B634" s="1"/>
      <c r="C634" s="8"/>
      <c r="D634" s="7"/>
      <c r="E634" s="7"/>
      <c r="F634" s="7"/>
      <c r="G634" s="7"/>
      <c r="H634" s="7"/>
      <c r="I634" s="7"/>
      <c r="J634" s="7"/>
    </row>
    <row r="635" spans="1:10" x14ac:dyDescent="0.3">
      <c r="A635" s="1">
        <v>34881</v>
      </c>
      <c r="B635" s="1"/>
      <c r="C635" s="8"/>
      <c r="D635" s="7"/>
      <c r="E635" s="7"/>
      <c r="F635" s="7"/>
      <c r="G635" s="7"/>
      <c r="H635" s="7"/>
      <c r="I635" s="7"/>
      <c r="J635" s="7"/>
    </row>
    <row r="636" spans="1:10" x14ac:dyDescent="0.3">
      <c r="A636" s="1">
        <v>34912</v>
      </c>
      <c r="B636" s="1"/>
      <c r="C636" s="8"/>
      <c r="D636" s="7"/>
      <c r="E636" s="7"/>
      <c r="F636" s="7"/>
      <c r="G636" s="7"/>
      <c r="H636" s="7"/>
      <c r="I636" s="7"/>
      <c r="J636" s="7"/>
    </row>
    <row r="637" spans="1:10" x14ac:dyDescent="0.3">
      <c r="A637" s="1">
        <v>34943</v>
      </c>
      <c r="B637" s="1"/>
      <c r="C637" s="8"/>
      <c r="D637" s="7"/>
      <c r="E637" s="7"/>
      <c r="F637" s="7"/>
      <c r="G637" s="7"/>
      <c r="H637" s="7"/>
      <c r="I637" s="7"/>
      <c r="J637" s="7"/>
    </row>
    <row r="638" spans="1:10" x14ac:dyDescent="0.3">
      <c r="A638" s="1">
        <v>34973</v>
      </c>
      <c r="B638" s="1"/>
      <c r="C638" s="8"/>
      <c r="D638" s="7"/>
      <c r="E638" s="7"/>
      <c r="F638" s="7"/>
      <c r="G638" s="7"/>
      <c r="H638" s="7"/>
      <c r="I638" s="7"/>
      <c r="J638" s="7"/>
    </row>
    <row r="639" spans="1:10" x14ac:dyDescent="0.3">
      <c r="A639" s="1">
        <v>35004</v>
      </c>
      <c r="B639" s="1"/>
      <c r="C639" s="8"/>
      <c r="D639" s="7"/>
      <c r="E639" s="7"/>
      <c r="F639" s="7"/>
      <c r="G639" s="7"/>
      <c r="H639" s="7"/>
      <c r="I639" s="7"/>
      <c r="J639" s="7"/>
    </row>
    <row r="640" spans="1:10" x14ac:dyDescent="0.3">
      <c r="A640" s="1">
        <v>35034</v>
      </c>
      <c r="B640" s="1"/>
      <c r="C640" s="8"/>
      <c r="D640" s="7"/>
      <c r="E640" s="7"/>
      <c r="F640" s="7"/>
      <c r="G640" s="7"/>
      <c r="H640" s="7"/>
      <c r="I640" s="7"/>
      <c r="J640" s="7"/>
    </row>
    <row r="641" spans="1:10" x14ac:dyDescent="0.3">
      <c r="A641" s="1">
        <v>35065</v>
      </c>
      <c r="B641" s="1"/>
      <c r="C641" s="8"/>
      <c r="D641" s="7"/>
      <c r="E641" s="7"/>
      <c r="F641" s="7"/>
      <c r="G641" s="7"/>
      <c r="H641" s="7"/>
      <c r="I641" s="7"/>
      <c r="J641" s="7"/>
    </row>
    <row r="642" spans="1:10" x14ac:dyDescent="0.3">
      <c r="A642" s="1">
        <v>35096</v>
      </c>
      <c r="B642" s="1"/>
      <c r="C642" s="8"/>
      <c r="D642" s="7"/>
      <c r="E642" s="7"/>
      <c r="F642" s="7"/>
      <c r="G642" s="7"/>
      <c r="H642" s="7"/>
      <c r="I642" s="7"/>
      <c r="J642" s="7"/>
    </row>
    <row r="643" spans="1:10" x14ac:dyDescent="0.3">
      <c r="A643" s="1">
        <v>35125</v>
      </c>
      <c r="B643" s="1"/>
      <c r="C643" s="8"/>
      <c r="D643" s="7"/>
      <c r="E643" s="7"/>
      <c r="F643" s="7"/>
      <c r="G643" s="7"/>
      <c r="H643" s="7"/>
      <c r="I643" s="7"/>
      <c r="J643" s="7"/>
    </row>
    <row r="644" spans="1:10" x14ac:dyDescent="0.3">
      <c r="A644" s="1">
        <v>35156</v>
      </c>
      <c r="B644" s="1"/>
      <c r="C644" s="8"/>
      <c r="D644" s="7"/>
      <c r="E644" s="7"/>
      <c r="F644" s="7"/>
      <c r="G644" s="7"/>
      <c r="H644" s="7"/>
      <c r="I644" s="7"/>
      <c r="J644" s="7"/>
    </row>
    <row r="645" spans="1:10" x14ac:dyDescent="0.3">
      <c r="A645" s="1">
        <v>35186</v>
      </c>
      <c r="B645" s="1"/>
      <c r="C645" s="8"/>
      <c r="D645" s="7"/>
      <c r="E645" s="7"/>
      <c r="F645" s="7"/>
      <c r="G645" s="7"/>
      <c r="H645" s="7"/>
      <c r="I645" s="7"/>
      <c r="J645" s="7"/>
    </row>
    <row r="646" spans="1:10" x14ac:dyDescent="0.3">
      <c r="A646" s="1">
        <v>35217</v>
      </c>
      <c r="B646" s="1"/>
      <c r="C646" s="8"/>
      <c r="D646" s="7"/>
      <c r="E646" s="7"/>
      <c r="F646" s="7"/>
      <c r="G646" s="7"/>
      <c r="H646" s="7"/>
      <c r="I646" s="7"/>
      <c r="J646" s="7"/>
    </row>
    <row r="647" spans="1:10" x14ac:dyDescent="0.3">
      <c r="A647" s="1">
        <v>35247</v>
      </c>
      <c r="B647" s="1"/>
      <c r="C647" s="8"/>
      <c r="D647" s="7"/>
      <c r="E647" s="7"/>
      <c r="F647" s="7"/>
      <c r="G647" s="7"/>
      <c r="H647" s="7"/>
      <c r="I647" s="7"/>
      <c r="J647" s="7"/>
    </row>
    <row r="648" spans="1:10" x14ac:dyDescent="0.3">
      <c r="A648" s="1">
        <v>35278</v>
      </c>
      <c r="B648" s="1"/>
      <c r="C648" s="8"/>
      <c r="D648" s="7"/>
      <c r="E648" s="7"/>
      <c r="F648" s="7"/>
      <c r="G648" s="7"/>
      <c r="H648" s="7"/>
      <c r="I648" s="7"/>
      <c r="J648" s="7"/>
    </row>
    <row r="649" spans="1:10" x14ac:dyDescent="0.3">
      <c r="A649" s="1">
        <v>35309</v>
      </c>
      <c r="B649" s="1"/>
      <c r="C649" s="8"/>
      <c r="D649" s="7"/>
      <c r="E649" s="7"/>
      <c r="F649" s="7"/>
      <c r="G649" s="7"/>
      <c r="H649" s="7"/>
      <c r="I649" s="7"/>
      <c r="J649" s="7"/>
    </row>
    <row r="650" spans="1:10" x14ac:dyDescent="0.3">
      <c r="A650" s="1">
        <v>35339</v>
      </c>
      <c r="B650" s="1"/>
      <c r="C650" s="8"/>
      <c r="D650" s="7"/>
      <c r="E650" s="7"/>
      <c r="F650" s="7"/>
      <c r="G650" s="7"/>
      <c r="H650" s="7"/>
      <c r="I650" s="7"/>
      <c r="J650" s="7"/>
    </row>
    <row r="651" spans="1:10" x14ac:dyDescent="0.3">
      <c r="A651" s="1">
        <v>35370</v>
      </c>
      <c r="B651" s="1"/>
      <c r="C651" s="8"/>
      <c r="D651" s="7"/>
      <c r="E651" s="7"/>
      <c r="F651" s="7"/>
      <c r="G651" s="7"/>
      <c r="H651" s="7"/>
      <c r="I651" s="7"/>
      <c r="J651" s="7"/>
    </row>
    <row r="652" spans="1:10" x14ac:dyDescent="0.3">
      <c r="A652" s="1">
        <v>35400</v>
      </c>
      <c r="B652" s="1"/>
      <c r="C652" s="8"/>
      <c r="D652" s="7"/>
      <c r="E652" s="7"/>
      <c r="F652" s="7"/>
      <c r="G652" s="7"/>
      <c r="H652" s="7"/>
      <c r="I652" s="7"/>
      <c r="J652" s="7"/>
    </row>
    <row r="653" spans="1:10" x14ac:dyDescent="0.3">
      <c r="A653" s="1">
        <v>35431</v>
      </c>
      <c r="B653" s="1"/>
      <c r="C653" s="8"/>
      <c r="D653" s="7"/>
      <c r="E653" s="7"/>
      <c r="F653" s="7"/>
      <c r="G653" s="7"/>
      <c r="H653" s="7"/>
      <c r="I653" s="7"/>
      <c r="J653" s="7"/>
    </row>
    <row r="654" spans="1:10" x14ac:dyDescent="0.3">
      <c r="A654" s="1">
        <v>35462</v>
      </c>
      <c r="B654" s="1"/>
      <c r="C654" s="8"/>
      <c r="D654" s="7"/>
      <c r="E654" s="7"/>
      <c r="F654" s="7"/>
      <c r="G654" s="7"/>
      <c r="H654" s="7"/>
      <c r="I654" s="7"/>
      <c r="J654" s="7"/>
    </row>
    <row r="655" spans="1:10" x14ac:dyDescent="0.3">
      <c r="A655" s="1">
        <v>35490</v>
      </c>
      <c r="B655" s="1"/>
      <c r="C655" s="8"/>
      <c r="D655" s="7"/>
      <c r="E655" s="7"/>
      <c r="F655" s="7"/>
      <c r="G655" s="7"/>
      <c r="H655" s="7"/>
      <c r="I655" s="7"/>
      <c r="J655" s="7"/>
    </row>
    <row r="656" spans="1:10" x14ac:dyDescent="0.3">
      <c r="A656" s="1">
        <v>35521</v>
      </c>
      <c r="B656" s="1"/>
      <c r="C656" s="8"/>
      <c r="D656" s="7"/>
      <c r="E656" s="7"/>
      <c r="F656" s="7"/>
      <c r="G656" s="7"/>
      <c r="H656" s="7"/>
      <c r="I656" s="7"/>
      <c r="J656" s="7"/>
    </row>
    <row r="657" spans="1:10" x14ac:dyDescent="0.3">
      <c r="A657" s="1">
        <v>35551</v>
      </c>
      <c r="B657" s="1"/>
      <c r="C657" s="8"/>
      <c r="D657" s="7"/>
      <c r="E657" s="7"/>
      <c r="F657" s="7"/>
      <c r="G657" s="7"/>
      <c r="H657" s="7"/>
      <c r="I657" s="7"/>
      <c r="J657" s="7"/>
    </row>
    <row r="658" spans="1:10" x14ac:dyDescent="0.3">
      <c r="A658" s="1">
        <v>35582</v>
      </c>
      <c r="B658" s="1"/>
      <c r="C658" s="8"/>
      <c r="D658" s="7"/>
      <c r="E658" s="7"/>
      <c r="F658" s="7"/>
      <c r="G658" s="7"/>
      <c r="H658" s="7"/>
      <c r="I658" s="7"/>
      <c r="J658" s="7"/>
    </row>
    <row r="659" spans="1:10" x14ac:dyDescent="0.3">
      <c r="A659" s="1">
        <v>35612</v>
      </c>
      <c r="B659" s="1"/>
      <c r="C659" s="8"/>
      <c r="D659" s="7"/>
      <c r="E659" s="7"/>
      <c r="F659" s="7"/>
      <c r="G659" s="7"/>
      <c r="H659" s="7"/>
      <c r="I659" s="7"/>
      <c r="J659" s="7"/>
    </row>
    <row r="660" spans="1:10" x14ac:dyDescent="0.3">
      <c r="A660" s="1">
        <v>35643</v>
      </c>
      <c r="B660" s="1"/>
      <c r="C660" s="8"/>
      <c r="D660" s="7"/>
      <c r="E660" s="7"/>
      <c r="F660" s="7"/>
      <c r="G660" s="7"/>
      <c r="H660" s="7"/>
      <c r="I660" s="7"/>
      <c r="J660" s="7"/>
    </row>
    <row r="661" spans="1:10" x14ac:dyDescent="0.3">
      <c r="A661" s="1">
        <v>35674</v>
      </c>
      <c r="B661" s="1"/>
      <c r="C661" s="8"/>
      <c r="D661" s="7"/>
      <c r="E661" s="7"/>
      <c r="F661" s="7"/>
      <c r="G661" s="7"/>
      <c r="H661" s="7"/>
      <c r="I661" s="7"/>
      <c r="J661" s="7"/>
    </row>
    <row r="662" spans="1:10" x14ac:dyDescent="0.3">
      <c r="A662" s="1">
        <v>35704</v>
      </c>
      <c r="B662" s="1"/>
      <c r="C662" s="8"/>
      <c r="D662" s="7"/>
      <c r="E662" s="7"/>
      <c r="F662" s="7"/>
      <c r="G662" s="7"/>
      <c r="H662" s="7"/>
      <c r="I662" s="7"/>
      <c r="J662" s="7"/>
    </row>
    <row r="663" spans="1:10" x14ac:dyDescent="0.3">
      <c r="A663" s="1">
        <v>35735</v>
      </c>
      <c r="B663" s="1"/>
      <c r="C663" s="8"/>
      <c r="D663" s="7"/>
      <c r="E663" s="7"/>
      <c r="F663" s="7"/>
      <c r="G663" s="7"/>
      <c r="H663" s="7"/>
      <c r="I663" s="7"/>
      <c r="J663" s="7"/>
    </row>
    <row r="664" spans="1:10" x14ac:dyDescent="0.3">
      <c r="A664" s="1">
        <v>35765</v>
      </c>
      <c r="B664" s="1"/>
      <c r="C664" s="8"/>
      <c r="D664" s="7"/>
      <c r="E664" s="7"/>
      <c r="F664" s="7"/>
      <c r="G664" s="7"/>
      <c r="H664" s="7"/>
      <c r="I664" s="7"/>
      <c r="J664" s="7"/>
    </row>
    <row r="665" spans="1:10" x14ac:dyDescent="0.3">
      <c r="A665" s="1">
        <v>35796</v>
      </c>
      <c r="B665" s="1"/>
      <c r="C665" s="8"/>
      <c r="D665" s="7"/>
      <c r="E665" s="7"/>
      <c r="F665" s="7"/>
      <c r="G665" s="7"/>
      <c r="H665" s="7"/>
      <c r="I665" s="7"/>
      <c r="J665" s="7"/>
    </row>
    <row r="666" spans="1:10" x14ac:dyDescent="0.3">
      <c r="A666" s="1">
        <v>35827</v>
      </c>
      <c r="B666" s="1"/>
      <c r="C666" s="8"/>
      <c r="D666" s="7"/>
      <c r="E666" s="7"/>
      <c r="F666" s="7"/>
      <c r="G666" s="7"/>
      <c r="H666" s="7"/>
      <c r="I666" s="7"/>
      <c r="J666" s="7"/>
    </row>
    <row r="667" spans="1:10" x14ac:dyDescent="0.3">
      <c r="A667" s="1">
        <v>35855</v>
      </c>
      <c r="B667" s="1"/>
      <c r="C667" s="8"/>
      <c r="D667" s="7"/>
      <c r="E667" s="7"/>
      <c r="F667" s="7"/>
      <c r="G667" s="7"/>
      <c r="H667" s="7"/>
      <c r="I667" s="7"/>
      <c r="J667" s="7"/>
    </row>
    <row r="668" spans="1:10" x14ac:dyDescent="0.3">
      <c r="A668" s="1">
        <v>35886</v>
      </c>
      <c r="B668" s="1"/>
      <c r="C668" s="8"/>
      <c r="D668" s="7"/>
      <c r="E668" s="7"/>
      <c r="F668" s="7"/>
      <c r="G668" s="7"/>
      <c r="H668" s="7"/>
      <c r="I668" s="7"/>
      <c r="J668" s="7"/>
    </row>
    <row r="669" spans="1:10" x14ac:dyDescent="0.3">
      <c r="A669" s="1">
        <v>35916</v>
      </c>
      <c r="B669" s="1"/>
      <c r="C669" s="8"/>
      <c r="D669" s="7"/>
      <c r="E669" s="7"/>
      <c r="F669" s="7"/>
      <c r="G669" s="7"/>
      <c r="H669" s="7"/>
      <c r="I669" s="7"/>
      <c r="J669" s="7"/>
    </row>
    <row r="670" spans="1:10" x14ac:dyDescent="0.3">
      <c r="A670" s="1">
        <v>35947</v>
      </c>
      <c r="B670" s="1"/>
      <c r="C670" s="8"/>
      <c r="D670" s="7"/>
      <c r="E670" s="7"/>
      <c r="F670" s="7"/>
      <c r="G670" s="7"/>
      <c r="H670" s="7"/>
      <c r="I670" s="7"/>
      <c r="J670" s="7"/>
    </row>
    <row r="671" spans="1:10" x14ac:dyDescent="0.3">
      <c r="A671" s="1">
        <v>35977</v>
      </c>
      <c r="B671" s="1"/>
      <c r="C671" s="8"/>
      <c r="D671" s="7"/>
      <c r="E671" s="7"/>
      <c r="F671" s="7"/>
      <c r="G671" s="7"/>
      <c r="H671" s="7"/>
      <c r="I671" s="7"/>
      <c r="J671" s="7"/>
    </row>
    <row r="672" spans="1:10" x14ac:dyDescent="0.3">
      <c r="A672" s="1">
        <v>36008</v>
      </c>
      <c r="B672" s="1"/>
      <c r="C672" s="8"/>
      <c r="D672" s="7"/>
      <c r="E672" s="7"/>
      <c r="F672" s="7"/>
      <c r="G672" s="7"/>
      <c r="H672" s="7"/>
      <c r="I672" s="7"/>
      <c r="J672" s="7"/>
    </row>
    <row r="673" spans="1:10" x14ac:dyDescent="0.3">
      <c r="A673" s="1">
        <v>36039</v>
      </c>
      <c r="B673" s="1"/>
      <c r="C673" s="8"/>
      <c r="D673" s="7"/>
      <c r="E673" s="7"/>
      <c r="F673" s="7"/>
      <c r="G673" s="7"/>
      <c r="H673" s="7"/>
      <c r="I673" s="7"/>
      <c r="J673" s="7"/>
    </row>
    <row r="674" spans="1:10" x14ac:dyDescent="0.3">
      <c r="A674" s="1">
        <v>36069</v>
      </c>
      <c r="B674" s="1"/>
      <c r="C674" s="8"/>
      <c r="D674" s="7"/>
      <c r="E674" s="7"/>
      <c r="F674" s="7"/>
      <c r="G674" s="7"/>
      <c r="H674" s="7"/>
      <c r="I674" s="7"/>
      <c r="J674" s="7"/>
    </row>
    <row r="675" spans="1:10" x14ac:dyDescent="0.3">
      <c r="A675" s="1">
        <v>36100</v>
      </c>
      <c r="B675" s="1"/>
      <c r="C675" s="8"/>
      <c r="D675" s="7"/>
      <c r="E675" s="7"/>
      <c r="F675" s="7"/>
      <c r="G675" s="7"/>
      <c r="H675" s="7"/>
      <c r="I675" s="7"/>
      <c r="J675" s="7"/>
    </row>
    <row r="676" spans="1:10" x14ac:dyDescent="0.3">
      <c r="A676" s="1">
        <v>36130</v>
      </c>
      <c r="B676" s="1"/>
      <c r="C676" s="8"/>
      <c r="D676" s="7"/>
      <c r="E676" s="7"/>
      <c r="F676" s="7"/>
      <c r="G676" s="7"/>
      <c r="H676" s="7"/>
      <c r="I676" s="7"/>
      <c r="J676" s="7"/>
    </row>
    <row r="677" spans="1:10" x14ac:dyDescent="0.3">
      <c r="A677" s="1">
        <v>36161</v>
      </c>
      <c r="B677" s="1"/>
      <c r="C677" s="8"/>
      <c r="D677" s="7"/>
      <c r="E677" s="7"/>
      <c r="F677" s="7"/>
      <c r="G677" s="7"/>
      <c r="H677" s="7"/>
      <c r="I677" s="7"/>
      <c r="J677" s="7"/>
    </row>
    <row r="678" spans="1:10" x14ac:dyDescent="0.3">
      <c r="A678" s="1">
        <v>36192</v>
      </c>
      <c r="B678" s="1"/>
      <c r="C678" s="8"/>
      <c r="D678" s="7"/>
      <c r="E678" s="7"/>
      <c r="F678" s="7"/>
      <c r="G678" s="7"/>
      <c r="H678" s="7"/>
      <c r="I678" s="7"/>
      <c r="J678" s="7"/>
    </row>
    <row r="679" spans="1:10" x14ac:dyDescent="0.3">
      <c r="A679" s="1">
        <v>36220</v>
      </c>
      <c r="B679" s="1"/>
      <c r="C679" s="8"/>
      <c r="D679" s="7"/>
      <c r="E679" s="7"/>
      <c r="F679" s="7"/>
      <c r="G679" s="7"/>
      <c r="H679" s="7"/>
      <c r="I679" s="7"/>
      <c r="J679" s="7"/>
    </row>
    <row r="680" spans="1:10" x14ac:dyDescent="0.3">
      <c r="A680" s="1">
        <v>36251</v>
      </c>
      <c r="B680" s="1"/>
      <c r="C680" s="8"/>
      <c r="D680" s="7"/>
      <c r="E680" s="7"/>
      <c r="F680" s="7"/>
      <c r="G680" s="7"/>
      <c r="H680" s="7"/>
      <c r="I680" s="7"/>
      <c r="J680" s="7"/>
    </row>
    <row r="681" spans="1:10" x14ac:dyDescent="0.3">
      <c r="A681" s="1">
        <v>36281</v>
      </c>
      <c r="B681" s="1"/>
      <c r="C681" s="8"/>
      <c r="D681" s="7"/>
      <c r="E681" s="7"/>
      <c r="F681" s="7"/>
      <c r="G681" s="7"/>
      <c r="H681" s="7"/>
      <c r="I681" s="7"/>
      <c r="J681" s="7"/>
    </row>
    <row r="682" spans="1:10" x14ac:dyDescent="0.3">
      <c r="A682" s="1">
        <v>36312</v>
      </c>
      <c r="B682" s="1"/>
      <c r="C682" s="8"/>
      <c r="D682" s="7"/>
      <c r="E682" s="7"/>
      <c r="F682" s="7"/>
      <c r="G682" s="7"/>
      <c r="H682" s="7"/>
      <c r="I682" s="7"/>
      <c r="J682" s="7"/>
    </row>
    <row r="683" spans="1:10" x14ac:dyDescent="0.3">
      <c r="A683" s="1">
        <v>36342</v>
      </c>
      <c r="B683" s="1"/>
      <c r="C683" s="8"/>
      <c r="D683" s="7"/>
      <c r="E683" s="7"/>
      <c r="F683" s="7"/>
      <c r="G683" s="7"/>
      <c r="H683" s="7"/>
      <c r="I683" s="7"/>
      <c r="J683" s="7"/>
    </row>
    <row r="684" spans="1:10" x14ac:dyDescent="0.3">
      <c r="A684" s="1">
        <v>36373</v>
      </c>
      <c r="B684" s="1"/>
      <c r="C684" s="8"/>
      <c r="D684" s="7"/>
      <c r="E684" s="7"/>
      <c r="F684" s="7"/>
      <c r="G684" s="7"/>
      <c r="H684" s="7"/>
      <c r="I684" s="7"/>
      <c r="J684" s="7"/>
    </row>
    <row r="685" spans="1:10" x14ac:dyDescent="0.3">
      <c r="A685" s="1">
        <v>36404</v>
      </c>
      <c r="B685" s="1"/>
      <c r="C685" s="8"/>
      <c r="D685" s="7"/>
      <c r="E685" s="7"/>
      <c r="F685" s="7"/>
      <c r="G685" s="7"/>
      <c r="H685" s="7"/>
      <c r="I685" s="7"/>
      <c r="J685" s="7"/>
    </row>
    <row r="686" spans="1:10" x14ac:dyDescent="0.3">
      <c r="A686" s="1">
        <v>36434</v>
      </c>
      <c r="B686" s="1"/>
      <c r="C686" s="8"/>
      <c r="D686" s="7"/>
      <c r="E686" s="7"/>
      <c r="F686" s="7"/>
      <c r="G686" s="7"/>
      <c r="H686" s="7"/>
      <c r="I686" s="7"/>
      <c r="J686" s="7"/>
    </row>
    <row r="687" spans="1:10" x14ac:dyDescent="0.3">
      <c r="A687" s="1">
        <v>36465</v>
      </c>
      <c r="B687" s="1"/>
      <c r="C687" s="8"/>
      <c r="D687" s="7"/>
      <c r="E687" s="7"/>
      <c r="F687" s="7"/>
      <c r="G687" s="7"/>
      <c r="H687" s="7"/>
      <c r="I687" s="7"/>
      <c r="J687" s="7"/>
    </row>
    <row r="688" spans="1:10" x14ac:dyDescent="0.3">
      <c r="A688" s="1">
        <v>36495</v>
      </c>
      <c r="B688" s="1"/>
      <c r="C688" s="8"/>
      <c r="D688" s="7"/>
      <c r="E688" s="7"/>
      <c r="F688" s="7"/>
      <c r="G688" s="7"/>
      <c r="H688" s="7"/>
      <c r="I688" s="7"/>
      <c r="J688" s="7"/>
    </row>
    <row r="689" spans="1:10" x14ac:dyDescent="0.3">
      <c r="A689" s="1">
        <v>36526</v>
      </c>
      <c r="B689" s="1"/>
      <c r="C689" s="8"/>
      <c r="D689" s="7"/>
      <c r="E689" s="7"/>
      <c r="F689" s="7"/>
      <c r="G689" s="7"/>
      <c r="H689" s="7"/>
      <c r="I689" s="7"/>
      <c r="J689" s="7"/>
    </row>
    <row r="690" spans="1:10" x14ac:dyDescent="0.3">
      <c r="A690" s="1">
        <v>36557</v>
      </c>
      <c r="B690" s="1"/>
      <c r="C690" s="8"/>
      <c r="D690" s="7"/>
      <c r="E690" s="7"/>
      <c r="F690" s="7"/>
      <c r="G690" s="7"/>
      <c r="H690" s="7"/>
      <c r="I690" s="7"/>
      <c r="J690" s="7"/>
    </row>
    <row r="691" spans="1:10" x14ac:dyDescent="0.3">
      <c r="A691" s="1">
        <v>36586</v>
      </c>
      <c r="B691" s="1"/>
      <c r="C691" s="8"/>
      <c r="D691" s="7"/>
      <c r="E691" s="7"/>
      <c r="F691" s="7"/>
      <c r="G691" s="7"/>
      <c r="H691" s="7"/>
      <c r="I691" s="7"/>
      <c r="J691" s="7"/>
    </row>
    <row r="692" spans="1:10" x14ac:dyDescent="0.3">
      <c r="A692" s="1">
        <v>36617</v>
      </c>
      <c r="B692" s="1"/>
      <c r="C692" s="8"/>
      <c r="D692" s="7"/>
      <c r="E692" s="7"/>
      <c r="F692" s="7"/>
      <c r="G692" s="7"/>
      <c r="H692" s="7"/>
      <c r="I692" s="7"/>
      <c r="J692" s="7"/>
    </row>
    <row r="693" spans="1:10" x14ac:dyDescent="0.3">
      <c r="A693" s="1">
        <v>36647</v>
      </c>
      <c r="B693" s="1"/>
      <c r="C693" s="8"/>
      <c r="D693" s="7"/>
      <c r="E693" s="7"/>
      <c r="F693" s="7"/>
      <c r="G693" s="7"/>
      <c r="H693" s="7"/>
      <c r="I693" s="7"/>
      <c r="J693" s="7"/>
    </row>
    <row r="694" spans="1:10" x14ac:dyDescent="0.3">
      <c r="A694" s="1">
        <v>36678</v>
      </c>
      <c r="B694" s="1"/>
      <c r="C694" s="8"/>
      <c r="D694" s="7"/>
      <c r="E694" s="7"/>
      <c r="F694" s="7"/>
      <c r="G694" s="7"/>
      <c r="H694" s="7"/>
      <c r="I694" s="7"/>
      <c r="J694" s="7"/>
    </row>
    <row r="695" spans="1:10" x14ac:dyDescent="0.3">
      <c r="A695" s="1">
        <v>36708</v>
      </c>
      <c r="B695" s="1"/>
      <c r="C695" s="8"/>
      <c r="D695" s="7"/>
      <c r="E695" s="7"/>
      <c r="F695" s="7"/>
      <c r="G695" s="7"/>
      <c r="H695" s="7"/>
      <c r="I695" s="7"/>
      <c r="J695" s="7"/>
    </row>
    <row r="696" spans="1:10" x14ac:dyDescent="0.3">
      <c r="A696" s="1">
        <v>36739</v>
      </c>
      <c r="B696" s="1"/>
      <c r="C696" s="8"/>
      <c r="D696" s="7"/>
      <c r="E696" s="7"/>
      <c r="F696" s="7"/>
      <c r="G696" s="7"/>
      <c r="H696" s="7"/>
      <c r="I696" s="7"/>
      <c r="J696" s="7"/>
    </row>
    <row r="697" spans="1:10" x14ac:dyDescent="0.3">
      <c r="A697" s="1">
        <v>36770</v>
      </c>
      <c r="B697" s="1"/>
      <c r="C697" s="8"/>
      <c r="D697" s="7"/>
      <c r="E697" s="7"/>
      <c r="F697" s="7"/>
      <c r="G697" s="7"/>
      <c r="H697" s="7"/>
      <c r="I697" s="7"/>
      <c r="J697" s="7"/>
    </row>
    <row r="698" spans="1:10" x14ac:dyDescent="0.3">
      <c r="A698" s="1">
        <v>36800</v>
      </c>
      <c r="B698" s="1"/>
      <c r="C698" s="8"/>
      <c r="D698" s="7"/>
      <c r="E698" s="7"/>
      <c r="F698" s="7"/>
      <c r="G698" s="7"/>
      <c r="H698" s="7"/>
      <c r="I698" s="7"/>
      <c r="J698" s="7"/>
    </row>
    <row r="699" spans="1:10" x14ac:dyDescent="0.3">
      <c r="A699" s="1">
        <v>36831</v>
      </c>
      <c r="B699" s="1"/>
      <c r="C699" s="8"/>
      <c r="D699" s="7"/>
      <c r="E699" s="7"/>
      <c r="F699" s="7"/>
      <c r="G699" s="7"/>
      <c r="H699" s="7"/>
      <c r="I699" s="7"/>
      <c r="J699" s="7"/>
    </row>
    <row r="700" spans="1:10" x14ac:dyDescent="0.3">
      <c r="A700" s="1">
        <v>36861</v>
      </c>
      <c r="B700" s="1"/>
      <c r="C700" s="8"/>
      <c r="D700" s="7"/>
      <c r="E700" s="7"/>
      <c r="F700" s="7"/>
      <c r="G700" s="7"/>
      <c r="H700" s="7"/>
      <c r="I700" s="7"/>
      <c r="J700" s="7"/>
    </row>
    <row r="701" spans="1:10" x14ac:dyDescent="0.3">
      <c r="A701" s="1">
        <v>36892</v>
      </c>
      <c r="B701" s="1"/>
      <c r="C701" s="8"/>
      <c r="D701" s="7"/>
      <c r="E701" s="7"/>
      <c r="F701" s="7"/>
      <c r="G701" s="7"/>
      <c r="H701" s="7"/>
      <c r="I701" s="7"/>
      <c r="J701" s="7"/>
    </row>
    <row r="702" spans="1:10" x14ac:dyDescent="0.3">
      <c r="A702" s="1">
        <v>36923</v>
      </c>
      <c r="B702" s="1"/>
      <c r="C702" s="8"/>
      <c r="D702" s="7"/>
      <c r="E702" s="7"/>
      <c r="F702" s="7"/>
      <c r="G702" s="7"/>
      <c r="H702" s="7"/>
      <c r="I702" s="7"/>
      <c r="J702" s="7"/>
    </row>
    <row r="703" spans="1:10" x14ac:dyDescent="0.3">
      <c r="A703" s="1">
        <v>36951</v>
      </c>
      <c r="B703" s="1"/>
      <c r="C703" s="8"/>
      <c r="D703" s="7"/>
      <c r="E703" s="7"/>
      <c r="F703" s="7"/>
      <c r="G703" s="7"/>
      <c r="H703" s="7"/>
      <c r="I703" s="7"/>
      <c r="J703" s="7"/>
    </row>
    <row r="704" spans="1:10" x14ac:dyDescent="0.3">
      <c r="A704" s="1">
        <v>36982</v>
      </c>
      <c r="B704" s="1"/>
      <c r="C704" s="8"/>
      <c r="D704" s="7"/>
      <c r="E704" s="7"/>
      <c r="F704" s="7"/>
      <c r="G704" s="7"/>
      <c r="H704" s="7"/>
      <c r="I704" s="7"/>
      <c r="J704" s="7"/>
    </row>
    <row r="705" spans="1:10" x14ac:dyDescent="0.3">
      <c r="A705" s="1">
        <v>37012</v>
      </c>
      <c r="B705" s="1"/>
      <c r="C705" s="8"/>
      <c r="D705" s="7"/>
      <c r="E705" s="7"/>
      <c r="F705" s="7"/>
      <c r="G705" s="7"/>
      <c r="H705" s="7"/>
      <c r="I705" s="7"/>
      <c r="J705" s="7"/>
    </row>
    <row r="706" spans="1:10" x14ac:dyDescent="0.3">
      <c r="A706" s="1">
        <v>37043</v>
      </c>
      <c r="B706" s="1"/>
      <c r="C706" s="8"/>
      <c r="D706" s="7"/>
      <c r="E706" s="7"/>
      <c r="F706" s="7"/>
      <c r="G706" s="7"/>
      <c r="H706" s="7"/>
      <c r="I706" s="7"/>
      <c r="J706" s="7"/>
    </row>
    <row r="707" spans="1:10" x14ac:dyDescent="0.3">
      <c r="A707" s="1">
        <v>37073</v>
      </c>
      <c r="B707" s="1"/>
      <c r="C707" s="8"/>
      <c r="D707" s="7"/>
      <c r="E707" s="7"/>
      <c r="F707" s="7"/>
      <c r="G707" s="7"/>
      <c r="H707" s="7"/>
      <c r="I707" s="7"/>
      <c r="J707" s="7"/>
    </row>
    <row r="708" spans="1:10" x14ac:dyDescent="0.3">
      <c r="A708" s="1">
        <v>37104</v>
      </c>
      <c r="B708" s="1"/>
      <c r="C708" s="8"/>
      <c r="D708" s="7"/>
      <c r="E708" s="7"/>
      <c r="F708" s="7"/>
      <c r="G708" s="7"/>
      <c r="H708" s="7"/>
      <c r="I708" s="7"/>
      <c r="J708" s="7"/>
    </row>
    <row r="709" spans="1:10" x14ac:dyDescent="0.3">
      <c r="A709" s="1">
        <v>37135</v>
      </c>
      <c r="B709" s="1"/>
      <c r="C709" s="8"/>
      <c r="D709" s="7"/>
      <c r="E709" s="7"/>
      <c r="F709" s="7"/>
      <c r="G709" s="7"/>
      <c r="H709" s="7"/>
      <c r="I709" s="7"/>
      <c r="J709" s="7"/>
    </row>
    <row r="710" spans="1:10" x14ac:dyDescent="0.3">
      <c r="A710" s="1">
        <v>37165</v>
      </c>
      <c r="B710" s="1"/>
      <c r="C710" s="8"/>
      <c r="D710" s="7"/>
      <c r="E710" s="7"/>
      <c r="F710" s="7"/>
      <c r="G710" s="7"/>
      <c r="H710" s="7"/>
      <c r="I710" s="7"/>
      <c r="J710" s="7"/>
    </row>
    <row r="711" spans="1:10" x14ac:dyDescent="0.3">
      <c r="A711" s="1">
        <v>37196</v>
      </c>
      <c r="B711" s="1"/>
      <c r="C711" s="8"/>
      <c r="D711" s="7"/>
      <c r="E711" s="7"/>
      <c r="F711" s="7"/>
      <c r="G711" s="7"/>
      <c r="H711" s="7"/>
      <c r="I711" s="7"/>
      <c r="J711" s="7"/>
    </row>
    <row r="712" spans="1:10" x14ac:dyDescent="0.3">
      <c r="A712" s="1">
        <v>37226</v>
      </c>
      <c r="B712" s="1"/>
      <c r="C712" s="8"/>
      <c r="D712" s="7"/>
      <c r="E712" s="7"/>
      <c r="F712" s="7"/>
      <c r="G712" s="7"/>
      <c r="H712" s="7"/>
      <c r="I712" s="7"/>
      <c r="J712" s="7"/>
    </row>
    <row r="713" spans="1:10" x14ac:dyDescent="0.3">
      <c r="A713" s="1">
        <v>37257</v>
      </c>
      <c r="B713" s="1"/>
      <c r="C713" s="8"/>
      <c r="D713" s="7"/>
      <c r="E713" s="7"/>
      <c r="F713" s="7"/>
      <c r="G713" s="7"/>
      <c r="H713" s="7"/>
      <c r="I713" s="7"/>
      <c r="J713" s="7"/>
    </row>
    <row r="714" spans="1:10" x14ac:dyDescent="0.3">
      <c r="A714" s="1">
        <v>37288</v>
      </c>
      <c r="B714" s="1"/>
      <c r="C714" s="8"/>
      <c r="D714" s="7"/>
      <c r="E714" s="7"/>
      <c r="F714" s="7"/>
      <c r="G714" s="7"/>
      <c r="H714" s="7"/>
      <c r="I714" s="7"/>
      <c r="J714" s="7"/>
    </row>
    <row r="715" spans="1:10" x14ac:dyDescent="0.3">
      <c r="A715" s="1">
        <v>37316</v>
      </c>
      <c r="B715" s="1"/>
      <c r="C715" s="8"/>
      <c r="D715" s="7"/>
      <c r="E715" s="7"/>
      <c r="F715" s="7"/>
      <c r="G715" s="7"/>
      <c r="H715" s="7"/>
      <c r="I715" s="7"/>
      <c r="J715" s="7"/>
    </row>
    <row r="716" spans="1:10" x14ac:dyDescent="0.3">
      <c r="A716" s="1">
        <v>37347</v>
      </c>
      <c r="B716" s="1"/>
      <c r="C716" s="8"/>
      <c r="D716" s="7"/>
      <c r="E716" s="7"/>
      <c r="F716" s="7"/>
      <c r="G716" s="7"/>
      <c r="H716" s="7"/>
      <c r="I716" s="7"/>
      <c r="J716" s="7"/>
    </row>
    <row r="717" spans="1:10" x14ac:dyDescent="0.3">
      <c r="A717" s="1">
        <v>37377</v>
      </c>
      <c r="B717" s="1"/>
      <c r="C717" s="8"/>
      <c r="D717" s="7"/>
      <c r="E717" s="7"/>
      <c r="F717" s="7"/>
      <c r="G717" s="7"/>
      <c r="H717" s="7"/>
      <c r="I717" s="7"/>
      <c r="J717" s="7"/>
    </row>
    <row r="718" spans="1:10" x14ac:dyDescent="0.3">
      <c r="A718" s="1">
        <v>37408</v>
      </c>
      <c r="B718" s="1"/>
      <c r="C718" s="8"/>
      <c r="D718" s="7"/>
      <c r="E718" s="7"/>
      <c r="F718" s="7"/>
      <c r="G718" s="7"/>
      <c r="H718" s="7"/>
      <c r="I718" s="7"/>
      <c r="J718" s="7"/>
    </row>
    <row r="719" spans="1:10" x14ac:dyDescent="0.3">
      <c r="A719" s="1">
        <v>37438</v>
      </c>
      <c r="B719" s="1"/>
      <c r="C719" s="8"/>
      <c r="D719" s="7"/>
      <c r="E719" s="7"/>
      <c r="F719" s="7"/>
      <c r="G719" s="7"/>
      <c r="H719" s="7"/>
      <c r="I719" s="7"/>
      <c r="J719" s="7"/>
    </row>
    <row r="720" spans="1:10" x14ac:dyDescent="0.3">
      <c r="A720" s="1">
        <v>37469</v>
      </c>
      <c r="B720" s="1"/>
      <c r="C720" s="8"/>
      <c r="D720" s="7"/>
      <c r="E720" s="7"/>
      <c r="F720" s="7"/>
      <c r="G720" s="7"/>
      <c r="H720" s="7"/>
      <c r="I720" s="7"/>
      <c r="J720" s="7"/>
    </row>
    <row r="721" spans="1:10" x14ac:dyDescent="0.3">
      <c r="A721" s="1">
        <v>37500</v>
      </c>
      <c r="B721" s="1"/>
      <c r="C721" s="8"/>
      <c r="D721" s="7"/>
      <c r="E721" s="7"/>
      <c r="F721" s="7"/>
      <c r="G721" s="7"/>
      <c r="H721" s="7"/>
      <c r="I721" s="7"/>
      <c r="J721" s="7"/>
    </row>
    <row r="722" spans="1:10" x14ac:dyDescent="0.3">
      <c r="A722" s="1">
        <v>37530</v>
      </c>
      <c r="B722" s="1"/>
      <c r="C722" s="8"/>
      <c r="D722" s="7"/>
      <c r="E722" s="7"/>
      <c r="F722" s="7"/>
      <c r="G722" s="7"/>
      <c r="H722" s="7"/>
      <c r="I722" s="7"/>
      <c r="J722" s="7"/>
    </row>
    <row r="723" spans="1:10" x14ac:dyDescent="0.3">
      <c r="A723" s="1">
        <v>37561</v>
      </c>
      <c r="B723" s="1"/>
      <c r="C723" s="8"/>
      <c r="D723" s="7"/>
      <c r="E723" s="7"/>
      <c r="F723" s="7"/>
      <c r="G723" s="7"/>
      <c r="H723" s="7"/>
      <c r="I723" s="7"/>
      <c r="J723" s="7"/>
    </row>
    <row r="724" spans="1:10" x14ac:dyDescent="0.3">
      <c r="A724" s="1">
        <v>37591</v>
      </c>
      <c r="B724" s="1"/>
      <c r="C724" s="8"/>
      <c r="D724" s="7"/>
      <c r="E724" s="7"/>
      <c r="F724" s="7"/>
      <c r="G724" s="7"/>
      <c r="H724" s="7"/>
      <c r="I724" s="7"/>
      <c r="J724" s="7"/>
    </row>
    <row r="725" spans="1:10" x14ac:dyDescent="0.3">
      <c r="A725" s="1">
        <v>37622</v>
      </c>
      <c r="B725" s="1"/>
      <c r="C725" s="8"/>
      <c r="D725" s="7"/>
      <c r="E725" s="7"/>
      <c r="F725" s="7"/>
      <c r="G725" s="7"/>
      <c r="H725" s="7"/>
      <c r="I725" s="7"/>
      <c r="J725" s="7"/>
    </row>
    <row r="726" spans="1:10" x14ac:dyDescent="0.3">
      <c r="A726" s="1">
        <v>37653</v>
      </c>
      <c r="B726" s="1"/>
      <c r="C726" s="8"/>
      <c r="D726" s="7"/>
      <c r="E726" s="7"/>
      <c r="F726" s="7"/>
      <c r="G726" s="7"/>
      <c r="H726" s="7"/>
      <c r="I726" s="7"/>
      <c r="J726" s="7"/>
    </row>
    <row r="727" spans="1:10" x14ac:dyDescent="0.3">
      <c r="A727" s="1">
        <v>37681</v>
      </c>
      <c r="B727" s="1"/>
      <c r="C727" s="8"/>
      <c r="D727" s="7"/>
      <c r="E727" s="7"/>
      <c r="F727" s="7"/>
      <c r="G727" s="7"/>
      <c r="H727" s="7"/>
      <c r="I727" s="7"/>
      <c r="J727" s="7"/>
    </row>
    <row r="728" spans="1:10" x14ac:dyDescent="0.3">
      <c r="A728" s="1">
        <v>37712</v>
      </c>
      <c r="B728" s="1"/>
      <c r="C728" s="8"/>
      <c r="D728" s="7"/>
      <c r="E728" s="7"/>
      <c r="F728" s="7"/>
      <c r="G728" s="7"/>
      <c r="H728" s="7"/>
      <c r="I728" s="7"/>
      <c r="J728" s="7"/>
    </row>
    <row r="729" spans="1:10" x14ac:dyDescent="0.3">
      <c r="A729" s="1">
        <v>37742</v>
      </c>
      <c r="B729" s="1"/>
      <c r="C729" s="8"/>
      <c r="D729" s="7"/>
      <c r="E729" s="7"/>
      <c r="F729" s="7"/>
      <c r="G729" s="7"/>
      <c r="H729" s="7"/>
      <c r="I729" s="7"/>
      <c r="J729" s="7"/>
    </row>
    <row r="730" spans="1:10" x14ac:dyDescent="0.3">
      <c r="A730" s="1">
        <v>37773</v>
      </c>
      <c r="B730" s="1"/>
      <c r="C730" s="8"/>
      <c r="D730" s="7"/>
      <c r="E730" s="7"/>
      <c r="F730" s="7"/>
      <c r="G730" s="7"/>
      <c r="H730" s="7"/>
      <c r="I730" s="7"/>
      <c r="J730" s="7"/>
    </row>
    <row r="731" spans="1:10" x14ac:dyDescent="0.3">
      <c r="A731" s="1">
        <v>37803</v>
      </c>
      <c r="B731" s="1"/>
      <c r="C731" s="8"/>
      <c r="D731" s="7"/>
      <c r="E731" s="7"/>
      <c r="F731" s="7"/>
      <c r="G731" s="7"/>
      <c r="H731" s="7"/>
      <c r="I731" s="7"/>
      <c r="J731" s="7"/>
    </row>
    <row r="732" spans="1:10" x14ac:dyDescent="0.3">
      <c r="A732" s="1">
        <v>37834</v>
      </c>
      <c r="B732" s="1"/>
      <c r="C732" s="8"/>
      <c r="D732" s="7"/>
      <c r="E732" s="7"/>
      <c r="F732" s="7"/>
      <c r="G732" s="7"/>
      <c r="H732" s="7"/>
      <c r="I732" s="7"/>
      <c r="J732" s="7"/>
    </row>
    <row r="733" spans="1:10" x14ac:dyDescent="0.3">
      <c r="A733" s="1">
        <v>37865</v>
      </c>
      <c r="B733" s="1"/>
      <c r="C733" s="8"/>
      <c r="D733" s="7"/>
      <c r="E733" s="7"/>
      <c r="F733" s="7"/>
      <c r="G733" s="7"/>
      <c r="H733" s="7"/>
      <c r="I733" s="7"/>
      <c r="J733" s="7"/>
    </row>
    <row r="734" spans="1:10" x14ac:dyDescent="0.3">
      <c r="A734" s="1">
        <v>37895</v>
      </c>
      <c r="B734" s="1"/>
      <c r="C734" s="8"/>
      <c r="D734" s="7"/>
      <c r="E734" s="7"/>
      <c r="F734" s="7"/>
      <c r="G734" s="7"/>
      <c r="H734" s="7"/>
      <c r="I734" s="7"/>
      <c r="J734" s="7"/>
    </row>
    <row r="735" spans="1:10" x14ac:dyDescent="0.3">
      <c r="A735" s="1">
        <v>37926</v>
      </c>
      <c r="B735" s="1"/>
      <c r="C735" s="8"/>
      <c r="D735" s="7"/>
      <c r="E735" s="7"/>
      <c r="F735" s="7"/>
      <c r="G735" s="7"/>
      <c r="H735" s="7"/>
      <c r="I735" s="7"/>
      <c r="J735" s="7"/>
    </row>
    <row r="736" spans="1:10" x14ac:dyDescent="0.3">
      <c r="A736" s="1">
        <v>37956</v>
      </c>
      <c r="B736" s="1"/>
      <c r="C736" s="8"/>
      <c r="D736" s="7"/>
      <c r="E736" s="7"/>
      <c r="F736" s="7"/>
      <c r="G736" s="7"/>
      <c r="H736" s="7"/>
      <c r="I736" s="7"/>
      <c r="J736" s="7"/>
    </row>
    <row r="737" spans="1:10" x14ac:dyDescent="0.3">
      <c r="A737" s="1">
        <v>37987</v>
      </c>
      <c r="B737" s="1"/>
      <c r="C737" s="8"/>
      <c r="D737" s="7"/>
      <c r="E737" s="7"/>
      <c r="F737" s="7"/>
      <c r="G737" s="7"/>
      <c r="H737" s="7"/>
      <c r="I737" s="7"/>
      <c r="J737" s="7"/>
    </row>
    <row r="738" spans="1:10" x14ac:dyDescent="0.3">
      <c r="A738" s="1">
        <v>38018</v>
      </c>
      <c r="B738" s="1"/>
      <c r="C738" s="8"/>
      <c r="D738" s="7"/>
      <c r="E738" s="7"/>
      <c r="F738" s="7"/>
      <c r="G738" s="7"/>
      <c r="H738" s="7"/>
      <c r="I738" s="7"/>
      <c r="J738" s="7"/>
    </row>
    <row r="739" spans="1:10" x14ac:dyDescent="0.3">
      <c r="A739" s="1">
        <v>38047</v>
      </c>
      <c r="B739" s="1"/>
      <c r="C739" s="8"/>
      <c r="D739" s="7"/>
      <c r="E739" s="7"/>
      <c r="F739" s="7"/>
      <c r="G739" s="7"/>
      <c r="H739" s="7"/>
      <c r="I739" s="7"/>
      <c r="J739" s="7"/>
    </row>
    <row r="740" spans="1:10" x14ac:dyDescent="0.3">
      <c r="A740" s="1">
        <v>38078</v>
      </c>
      <c r="B740" s="1"/>
      <c r="C740" s="8"/>
      <c r="D740" s="7"/>
      <c r="E740" s="7"/>
      <c r="F740" s="7"/>
      <c r="G740" s="7"/>
      <c r="H740" s="7"/>
      <c r="I740" s="7"/>
      <c r="J740" s="7"/>
    </row>
    <row r="741" spans="1:10" x14ac:dyDescent="0.3">
      <c r="A741" s="1">
        <v>38108</v>
      </c>
      <c r="B741" s="1"/>
      <c r="C741" s="8"/>
      <c r="D741" s="7"/>
      <c r="E741" s="7"/>
      <c r="F741" s="7"/>
      <c r="G741" s="7"/>
      <c r="H741" s="7"/>
      <c r="I741" s="7"/>
      <c r="J741" s="7"/>
    </row>
    <row r="742" spans="1:10" x14ac:dyDescent="0.3">
      <c r="A742" s="1">
        <v>38139</v>
      </c>
      <c r="B742" s="1"/>
      <c r="C742" s="8"/>
      <c r="D742" s="7"/>
      <c r="E742" s="7"/>
      <c r="F742" s="7"/>
      <c r="G742" s="7"/>
      <c r="H742" s="7"/>
      <c r="I742" s="7"/>
      <c r="J742" s="7"/>
    </row>
    <row r="743" spans="1:10" x14ac:dyDescent="0.3">
      <c r="A743" s="1">
        <v>38169</v>
      </c>
      <c r="B743" s="1"/>
      <c r="C743" s="8"/>
      <c r="D743" s="7"/>
      <c r="E743" s="7"/>
      <c r="F743" s="7"/>
      <c r="G743" s="7"/>
      <c r="H743" s="7"/>
      <c r="I743" s="7"/>
      <c r="J743" s="7"/>
    </row>
    <row r="744" spans="1:10" x14ac:dyDescent="0.3">
      <c r="A744" s="1">
        <v>38200</v>
      </c>
      <c r="B744" s="1"/>
      <c r="C744" s="8"/>
      <c r="D744" s="7"/>
      <c r="E744" s="7"/>
      <c r="F744" s="7"/>
      <c r="G744" s="7"/>
      <c r="H744" s="7"/>
      <c r="I744" s="7"/>
      <c r="J744" s="7"/>
    </row>
    <row r="745" spans="1:10" x14ac:dyDescent="0.3">
      <c r="A745" s="1">
        <v>38231</v>
      </c>
      <c r="B745" s="1"/>
      <c r="C745" s="8"/>
      <c r="D745" s="7"/>
      <c r="E745" s="7"/>
      <c r="F745" s="7"/>
      <c r="G745" s="7"/>
      <c r="H745" s="7"/>
      <c r="I745" s="7"/>
      <c r="J745" s="7"/>
    </row>
    <row r="746" spans="1:10" x14ac:dyDescent="0.3">
      <c r="A746" s="1">
        <v>38261</v>
      </c>
      <c r="B746" s="1"/>
      <c r="C746" s="8"/>
      <c r="D746" s="7"/>
      <c r="E746" s="7"/>
      <c r="F746" s="7"/>
      <c r="G746" s="7"/>
      <c r="H746" s="7"/>
      <c r="I746" s="7"/>
      <c r="J746" s="7"/>
    </row>
    <row r="747" spans="1:10" x14ac:dyDescent="0.3">
      <c r="A747" s="1">
        <v>38292</v>
      </c>
      <c r="B747" s="1"/>
      <c r="C747" s="8"/>
      <c r="D747" s="7"/>
      <c r="E747" s="7"/>
      <c r="F747" s="7"/>
      <c r="G747" s="7"/>
      <c r="H747" s="7"/>
      <c r="I747" s="7"/>
      <c r="J747" s="7"/>
    </row>
    <row r="748" spans="1:10" x14ac:dyDescent="0.3">
      <c r="A748" s="1">
        <v>38322</v>
      </c>
      <c r="B748" s="1"/>
      <c r="C748" s="8"/>
      <c r="D748" s="7"/>
      <c r="E748" s="7"/>
      <c r="F748" s="7"/>
      <c r="G748" s="7"/>
      <c r="H748" s="7"/>
      <c r="I748" s="7"/>
      <c r="J748" s="7"/>
    </row>
    <row r="749" spans="1:10" x14ac:dyDescent="0.3">
      <c r="A749" s="1">
        <v>38353</v>
      </c>
      <c r="B749" s="1"/>
      <c r="C749" s="8"/>
      <c r="D749" s="7"/>
      <c r="E749" s="7"/>
      <c r="F749" s="7"/>
      <c r="G749" s="7"/>
      <c r="H749" s="7"/>
      <c r="I749" s="7"/>
      <c r="J749" s="7"/>
    </row>
    <row r="750" spans="1:10" x14ac:dyDescent="0.3">
      <c r="A750" s="1">
        <v>38384</v>
      </c>
      <c r="B750" s="1"/>
      <c r="C750" s="8"/>
      <c r="D750" s="7"/>
      <c r="E750" s="7"/>
      <c r="F750" s="7"/>
      <c r="G750" s="7"/>
      <c r="H750" s="7"/>
      <c r="I750" s="7"/>
      <c r="J750" s="7"/>
    </row>
    <row r="751" spans="1:10" x14ac:dyDescent="0.3">
      <c r="A751" s="1">
        <v>38412</v>
      </c>
      <c r="B751" s="1"/>
      <c r="C751" s="8"/>
      <c r="D751" s="7"/>
      <c r="E751" s="7"/>
      <c r="F751" s="7"/>
      <c r="G751" s="7"/>
      <c r="H751" s="7"/>
      <c r="I751" s="7"/>
      <c r="J751" s="7"/>
    </row>
    <row r="752" spans="1:10" x14ac:dyDescent="0.3">
      <c r="A752" s="1">
        <v>38443</v>
      </c>
      <c r="B752" s="1"/>
      <c r="C752" s="8"/>
      <c r="D752" s="7"/>
      <c r="E752" s="7"/>
      <c r="F752" s="7"/>
      <c r="G752" s="7"/>
      <c r="H752" s="7"/>
      <c r="I752" s="7"/>
      <c r="J752" s="7"/>
    </row>
    <row r="753" spans="1:10" x14ac:dyDescent="0.3">
      <c r="A753" s="1">
        <v>38473</v>
      </c>
      <c r="B753" s="1"/>
      <c r="C753" s="8"/>
      <c r="D753" s="7"/>
      <c r="E753" s="7"/>
      <c r="F753" s="7"/>
      <c r="G753" s="7"/>
      <c r="H753" s="7"/>
      <c r="I753" s="7"/>
      <c r="J753" s="7"/>
    </row>
    <row r="754" spans="1:10" x14ac:dyDescent="0.3">
      <c r="A754" s="1">
        <v>38504</v>
      </c>
      <c r="B754" s="1"/>
      <c r="C754" s="8"/>
      <c r="D754" s="7"/>
      <c r="E754" s="7"/>
      <c r="F754" s="7"/>
      <c r="G754" s="7"/>
      <c r="H754" s="7"/>
      <c r="I754" s="7"/>
      <c r="J754" s="7"/>
    </row>
    <row r="755" spans="1:10" x14ac:dyDescent="0.3">
      <c r="A755" s="1">
        <v>38534</v>
      </c>
      <c r="B755" s="1"/>
      <c r="C755" s="8"/>
      <c r="D755" s="7"/>
      <c r="E755" s="7"/>
      <c r="F755" s="7"/>
      <c r="G755" s="7"/>
      <c r="H755" s="7"/>
      <c r="I755" s="7"/>
      <c r="J755" s="7"/>
    </row>
    <row r="756" spans="1:10" x14ac:dyDescent="0.3">
      <c r="A756" s="1">
        <v>38565</v>
      </c>
      <c r="B756" s="1"/>
      <c r="C756" s="8"/>
      <c r="D756" s="7"/>
      <c r="E756" s="7"/>
      <c r="F756" s="7"/>
      <c r="G756" s="7"/>
      <c r="H756" s="7"/>
      <c r="I756" s="7"/>
      <c r="J756" s="7"/>
    </row>
    <row r="757" spans="1:10" x14ac:dyDescent="0.3">
      <c r="A757" s="1">
        <v>38596</v>
      </c>
      <c r="B757" s="1"/>
      <c r="C757" s="8"/>
      <c r="D757" s="7"/>
      <c r="E757" s="7"/>
      <c r="F757" s="7"/>
      <c r="G757" s="7"/>
      <c r="H757" s="7"/>
      <c r="I757" s="7"/>
      <c r="J757" s="7"/>
    </row>
    <row r="758" spans="1:10" x14ac:dyDescent="0.3">
      <c r="A758" s="1">
        <v>38626</v>
      </c>
      <c r="B758" s="1"/>
      <c r="C758" s="8"/>
      <c r="D758" s="7"/>
      <c r="E758" s="7"/>
      <c r="F758" s="7"/>
      <c r="G758" s="7"/>
      <c r="H758" s="7"/>
      <c r="I758" s="7"/>
      <c r="J758" s="7"/>
    </row>
    <row r="759" spans="1:10" x14ac:dyDescent="0.3">
      <c r="A759" s="1">
        <v>38657</v>
      </c>
      <c r="B759" s="1"/>
      <c r="C759" s="8"/>
      <c r="D759" s="7"/>
      <c r="E759" s="7"/>
      <c r="F759" s="7"/>
      <c r="G759" s="7"/>
      <c r="H759" s="7"/>
      <c r="I759" s="7"/>
      <c r="J759" s="7"/>
    </row>
    <row r="760" spans="1:10" x14ac:dyDescent="0.3">
      <c r="A760" s="1">
        <v>38687</v>
      </c>
      <c r="B760" s="1"/>
      <c r="C760" s="8"/>
      <c r="D760" s="7"/>
      <c r="E760" s="7"/>
      <c r="F760" s="7"/>
      <c r="G760" s="7"/>
      <c r="H760" s="7"/>
      <c r="I760" s="7"/>
      <c r="J760" s="7"/>
    </row>
    <row r="761" spans="1:10" x14ac:dyDescent="0.3">
      <c r="A761" s="1">
        <v>38718</v>
      </c>
      <c r="B761" s="1"/>
      <c r="C761" s="8"/>
      <c r="D761" s="7"/>
      <c r="E761" s="7"/>
      <c r="F761" s="7"/>
      <c r="G761" s="7"/>
      <c r="H761" s="7"/>
      <c r="I761" s="7"/>
      <c r="J761" s="7"/>
    </row>
    <row r="762" spans="1:10" x14ac:dyDescent="0.3">
      <c r="A762" s="1">
        <v>38749</v>
      </c>
      <c r="B762" s="1"/>
      <c r="C762" s="8"/>
      <c r="D762" s="7"/>
      <c r="E762" s="7"/>
      <c r="F762" s="7"/>
      <c r="G762" s="7"/>
      <c r="H762" s="7"/>
      <c r="I762" s="7"/>
      <c r="J762" s="7"/>
    </row>
    <row r="763" spans="1:10" x14ac:dyDescent="0.3">
      <c r="A763" s="1">
        <v>38777</v>
      </c>
      <c r="B763" s="1"/>
      <c r="C763" s="8"/>
      <c r="D763" s="7"/>
      <c r="E763" s="7"/>
      <c r="F763" s="7"/>
      <c r="G763" s="7"/>
      <c r="H763" s="7"/>
      <c r="I763" s="7"/>
      <c r="J763" s="7"/>
    </row>
    <row r="764" spans="1:10" x14ac:dyDescent="0.3">
      <c r="A764" s="1">
        <v>38808</v>
      </c>
      <c r="B764" s="1"/>
      <c r="C764" s="8"/>
      <c r="D764" s="7"/>
      <c r="E764" s="7"/>
      <c r="F764" s="7"/>
      <c r="G764" s="7"/>
      <c r="H764" s="7"/>
      <c r="I764" s="7"/>
      <c r="J764" s="7"/>
    </row>
    <row r="765" spans="1:10" x14ac:dyDescent="0.3">
      <c r="A765" s="1">
        <v>38838</v>
      </c>
      <c r="B765" s="1"/>
      <c r="C765" s="8"/>
      <c r="D765" s="7"/>
      <c r="E765" s="7"/>
      <c r="F765" s="7"/>
      <c r="G765" s="7"/>
      <c r="H765" s="7"/>
      <c r="I765" s="7"/>
      <c r="J765" s="7"/>
    </row>
    <row r="766" spans="1:10" x14ac:dyDescent="0.3">
      <c r="A766" s="1">
        <v>38869</v>
      </c>
      <c r="B766" s="1"/>
      <c r="C766" s="8"/>
      <c r="D766" s="7"/>
      <c r="E766" s="7"/>
      <c r="F766" s="7"/>
      <c r="G766" s="7"/>
      <c r="H766" s="7"/>
      <c r="I766" s="7"/>
      <c r="J766" s="7"/>
    </row>
    <row r="767" spans="1:10" x14ac:dyDescent="0.3">
      <c r="A767" s="1">
        <v>38899</v>
      </c>
      <c r="B767" s="1"/>
      <c r="C767" s="8"/>
      <c r="D767" s="7"/>
      <c r="E767" s="7"/>
      <c r="F767" s="7"/>
      <c r="G767" s="7"/>
      <c r="H767" s="7"/>
      <c r="I767" s="7"/>
      <c r="J767" s="7"/>
    </row>
    <row r="768" spans="1:10" x14ac:dyDescent="0.3">
      <c r="A768" s="1">
        <v>38930</v>
      </c>
      <c r="B768" s="1"/>
      <c r="C768" s="8"/>
      <c r="D768" s="7"/>
      <c r="E768" s="7"/>
      <c r="F768" s="7"/>
      <c r="G768" s="7"/>
      <c r="H768" s="7"/>
      <c r="I768" s="7"/>
      <c r="J768" s="7"/>
    </row>
    <row r="769" spans="1:10" x14ac:dyDescent="0.3">
      <c r="A769" s="1">
        <v>38961</v>
      </c>
      <c r="B769" s="1"/>
      <c r="C769" s="8"/>
      <c r="D769" s="7"/>
      <c r="E769" s="7"/>
      <c r="F769" s="7"/>
      <c r="G769" s="7"/>
      <c r="H769" s="7"/>
      <c r="I769" s="7"/>
      <c r="J769" s="7"/>
    </row>
    <row r="770" spans="1:10" x14ac:dyDescent="0.3">
      <c r="A770" s="1">
        <v>38991</v>
      </c>
      <c r="B770" s="1"/>
      <c r="C770" s="8"/>
      <c r="D770" s="7"/>
      <c r="E770" s="7"/>
      <c r="F770" s="7"/>
      <c r="G770" s="7"/>
      <c r="H770" s="7"/>
      <c r="I770" s="7"/>
      <c r="J770" s="7"/>
    </row>
    <row r="771" spans="1:10" x14ac:dyDescent="0.3">
      <c r="A771" s="1">
        <v>39022</v>
      </c>
      <c r="B771" s="1"/>
      <c r="C771" s="8"/>
      <c r="D771" s="7"/>
      <c r="E771" s="7"/>
      <c r="F771" s="7"/>
      <c r="G771" s="7"/>
      <c r="H771" s="7"/>
      <c r="I771" s="7"/>
      <c r="J771" s="7"/>
    </row>
    <row r="772" spans="1:10" x14ac:dyDescent="0.3">
      <c r="A772" s="1">
        <v>39052</v>
      </c>
      <c r="B772" s="1"/>
      <c r="C772" s="8"/>
      <c r="D772" s="7"/>
      <c r="E772" s="7"/>
      <c r="F772" s="7"/>
      <c r="G772" s="7"/>
      <c r="H772" s="7"/>
      <c r="I772" s="7"/>
      <c r="J772" s="7"/>
    </row>
    <row r="773" spans="1:10" x14ac:dyDescent="0.3">
      <c r="A773" s="1">
        <v>39083</v>
      </c>
      <c r="B773" s="1"/>
      <c r="C773" s="8"/>
      <c r="D773" s="7"/>
      <c r="E773" s="7"/>
      <c r="F773" s="7"/>
      <c r="G773" s="7"/>
      <c r="H773" s="7"/>
      <c r="I773" s="7"/>
      <c r="J773" s="7"/>
    </row>
    <row r="774" spans="1:10" x14ac:dyDescent="0.3">
      <c r="A774" s="1">
        <v>39114</v>
      </c>
      <c r="B774" s="1"/>
      <c r="C774" s="8"/>
      <c r="D774" s="7"/>
      <c r="E774" s="7"/>
      <c r="F774" s="7"/>
      <c r="G774" s="7"/>
      <c r="H774" s="7"/>
      <c r="I774" s="7"/>
      <c r="J774" s="7"/>
    </row>
    <row r="775" spans="1:10" x14ac:dyDescent="0.3">
      <c r="A775" s="1">
        <v>39142</v>
      </c>
      <c r="B775" s="1"/>
      <c r="C775" s="8"/>
      <c r="D775" s="7"/>
      <c r="E775" s="7"/>
      <c r="F775" s="7"/>
      <c r="G775" s="7"/>
      <c r="H775" s="7"/>
      <c r="I775" s="7"/>
      <c r="J775" s="7"/>
    </row>
    <row r="776" spans="1:10" x14ac:dyDescent="0.3">
      <c r="A776" s="1">
        <v>39173</v>
      </c>
      <c r="B776" s="1"/>
      <c r="C776" s="8"/>
      <c r="D776" s="7"/>
      <c r="E776" s="7"/>
      <c r="F776" s="7"/>
      <c r="G776" s="7"/>
      <c r="H776" s="7"/>
      <c r="I776" s="7"/>
      <c r="J776" s="7"/>
    </row>
    <row r="777" spans="1:10" x14ac:dyDescent="0.3">
      <c r="A777" s="1">
        <v>39203</v>
      </c>
      <c r="B777" s="1"/>
      <c r="C777" s="8"/>
      <c r="D777" s="7"/>
      <c r="E777" s="7"/>
      <c r="F777" s="7"/>
      <c r="G777" s="7"/>
      <c r="H777" s="7"/>
      <c r="I777" s="7"/>
      <c r="J777" s="7"/>
    </row>
    <row r="778" spans="1:10" x14ac:dyDescent="0.3">
      <c r="A778" s="1">
        <v>39234</v>
      </c>
      <c r="B778" s="1"/>
      <c r="C778" s="8"/>
      <c r="D778" s="7"/>
      <c r="E778" s="7"/>
      <c r="F778" s="7"/>
      <c r="G778" s="7"/>
      <c r="H778" s="7"/>
      <c r="I778" s="7"/>
      <c r="J778" s="7"/>
    </row>
    <row r="779" spans="1:10" x14ac:dyDescent="0.3">
      <c r="A779" s="1">
        <v>39264</v>
      </c>
      <c r="B779" s="1"/>
      <c r="C779" s="8"/>
      <c r="D779" s="7"/>
      <c r="E779" s="7"/>
      <c r="F779" s="7"/>
      <c r="G779" s="7"/>
      <c r="H779" s="7"/>
      <c r="I779" s="7"/>
      <c r="J779" s="7"/>
    </row>
    <row r="780" spans="1:10" x14ac:dyDescent="0.3">
      <c r="A780" s="1">
        <v>39295</v>
      </c>
      <c r="B780" s="1"/>
      <c r="C780" s="8"/>
      <c r="D780" s="7"/>
      <c r="E780" s="7"/>
      <c r="F780" s="7"/>
      <c r="G780" s="7"/>
      <c r="H780" s="7"/>
      <c r="I780" s="7"/>
      <c r="J780" s="7"/>
    </row>
    <row r="781" spans="1:10" x14ac:dyDescent="0.3">
      <c r="A781" s="1">
        <v>39326</v>
      </c>
      <c r="B781" s="1"/>
      <c r="C781" s="8"/>
      <c r="D781" s="7"/>
      <c r="E781" s="7"/>
      <c r="F781" s="7"/>
      <c r="G781" s="7"/>
      <c r="H781" s="7"/>
      <c r="I781" s="7"/>
      <c r="J781" s="7"/>
    </row>
    <row r="782" spans="1:10" x14ac:dyDescent="0.3">
      <c r="A782" s="1">
        <v>39356</v>
      </c>
      <c r="B782" s="1"/>
      <c r="C782" s="8"/>
      <c r="D782" s="7"/>
      <c r="E782" s="7"/>
      <c r="F782" s="7"/>
      <c r="G782" s="7"/>
      <c r="H782" s="7"/>
      <c r="I782" s="7"/>
      <c r="J782" s="7"/>
    </row>
    <row r="783" spans="1:10" x14ac:dyDescent="0.3">
      <c r="A783" s="1">
        <v>39387</v>
      </c>
      <c r="B783" s="1"/>
      <c r="C783" s="8"/>
      <c r="D783" s="7"/>
      <c r="E783" s="7"/>
      <c r="F783" s="7"/>
      <c r="G783" s="7"/>
      <c r="H783" s="7"/>
      <c r="I783" s="7"/>
      <c r="J783" s="7"/>
    </row>
    <row r="784" spans="1:10" x14ac:dyDescent="0.3">
      <c r="A784" s="1">
        <v>39417</v>
      </c>
      <c r="B784" s="1"/>
      <c r="C784" s="8"/>
      <c r="D784" s="7"/>
      <c r="E784" s="7"/>
      <c r="F784" s="7"/>
      <c r="G784" s="7"/>
      <c r="H784" s="7"/>
      <c r="I784" s="7"/>
      <c r="J784" s="7"/>
    </row>
    <row r="785" spans="1:10" x14ac:dyDescent="0.3">
      <c r="A785" s="1">
        <v>39448</v>
      </c>
      <c r="B785" s="1"/>
      <c r="C785" s="8"/>
      <c r="D785" s="7"/>
      <c r="E785" s="7"/>
      <c r="F785" s="7"/>
      <c r="G785" s="7"/>
      <c r="H785" s="7"/>
      <c r="I785" s="7"/>
      <c r="J785" s="7"/>
    </row>
    <row r="786" spans="1:10" x14ac:dyDescent="0.3">
      <c r="A786" s="1">
        <v>39479</v>
      </c>
      <c r="B786" s="1"/>
      <c r="C786" s="8"/>
      <c r="D786" s="7"/>
      <c r="E786" s="7"/>
      <c r="F786" s="7"/>
      <c r="G786" s="7"/>
      <c r="H786" s="7"/>
      <c r="I786" s="7"/>
      <c r="J786" s="7"/>
    </row>
    <row r="787" spans="1:10" x14ac:dyDescent="0.3">
      <c r="A787" s="1">
        <v>39508</v>
      </c>
      <c r="B787" s="1"/>
      <c r="C787" s="8"/>
      <c r="D787" s="7"/>
      <c r="E787" s="7"/>
      <c r="F787" s="7"/>
      <c r="G787" s="7"/>
      <c r="H787" s="7"/>
      <c r="I787" s="7"/>
      <c r="J787" s="7"/>
    </row>
    <row r="788" spans="1:10" x14ac:dyDescent="0.3">
      <c r="A788" s="1">
        <v>39539</v>
      </c>
      <c r="B788" s="1"/>
      <c r="C788" s="8"/>
      <c r="D788" s="7"/>
      <c r="E788" s="7"/>
      <c r="F788" s="7"/>
      <c r="G788" s="7"/>
      <c r="H788" s="7"/>
      <c r="I788" s="7"/>
      <c r="J788" s="7"/>
    </row>
    <row r="789" spans="1:10" x14ac:dyDescent="0.3">
      <c r="A789" s="1">
        <v>39569</v>
      </c>
      <c r="B789" s="1"/>
      <c r="C789" s="8"/>
      <c r="D789" s="7"/>
      <c r="E789" s="7"/>
      <c r="F789" s="7"/>
      <c r="G789" s="7"/>
      <c r="H789" s="7"/>
      <c r="I789" s="7"/>
      <c r="J789" s="7"/>
    </row>
    <row r="790" spans="1:10" x14ac:dyDescent="0.3">
      <c r="A790" s="1">
        <v>39600</v>
      </c>
      <c r="B790" s="1"/>
      <c r="C790" s="8"/>
      <c r="D790" s="7"/>
      <c r="E790" s="7"/>
      <c r="F790" s="7"/>
      <c r="G790" s="7"/>
      <c r="H790" s="7"/>
      <c r="I790" s="7"/>
      <c r="J790" s="7"/>
    </row>
    <row r="791" spans="1:10" x14ac:dyDescent="0.3">
      <c r="A791" s="1">
        <v>39630</v>
      </c>
      <c r="B791" s="1"/>
      <c r="C791" s="8"/>
      <c r="D791" s="7"/>
      <c r="E791" s="7"/>
      <c r="F791" s="7"/>
      <c r="G791" s="7"/>
      <c r="H791" s="7"/>
      <c r="I791" s="7"/>
      <c r="J791" s="7"/>
    </row>
    <row r="792" spans="1:10" x14ac:dyDescent="0.3">
      <c r="A792" s="1">
        <v>39661</v>
      </c>
      <c r="B792" s="1"/>
      <c r="C792" s="8"/>
      <c r="D792" s="7"/>
      <c r="E792" s="7"/>
      <c r="F792" s="7"/>
      <c r="G792" s="7"/>
      <c r="H792" s="7"/>
      <c r="I792" s="7"/>
      <c r="J792" s="7"/>
    </row>
    <row r="793" spans="1:10" x14ac:dyDescent="0.3">
      <c r="A793" s="1">
        <v>39692</v>
      </c>
      <c r="B793" s="1"/>
      <c r="C793" s="8"/>
      <c r="D793" s="7"/>
      <c r="E793" s="7"/>
      <c r="F793" s="7"/>
      <c r="G793" s="7"/>
      <c r="H793" s="7"/>
      <c r="I793" s="7"/>
      <c r="J793" s="7"/>
    </row>
    <row r="794" spans="1:10" x14ac:dyDescent="0.3">
      <c r="A794" s="1">
        <v>39722</v>
      </c>
      <c r="B794" s="1"/>
      <c r="C794" s="8"/>
      <c r="D794" s="7"/>
      <c r="E794" s="7"/>
      <c r="F794" s="7"/>
      <c r="G794" s="7"/>
      <c r="H794" s="7"/>
      <c r="I794" s="7"/>
      <c r="J794" s="7"/>
    </row>
    <row r="795" spans="1:10" x14ac:dyDescent="0.3">
      <c r="A795" s="1">
        <v>39753</v>
      </c>
      <c r="B795" s="1"/>
      <c r="C795" s="8"/>
      <c r="D795" s="7"/>
      <c r="E795" s="7"/>
      <c r="F795" s="7"/>
      <c r="G795" s="7"/>
      <c r="H795" s="7"/>
      <c r="I795" s="7"/>
      <c r="J795" s="7"/>
    </row>
    <row r="796" spans="1:10" x14ac:dyDescent="0.3">
      <c r="A796" s="1">
        <v>39783</v>
      </c>
      <c r="B796" s="1"/>
      <c r="C796" s="8"/>
      <c r="D796" s="7"/>
      <c r="E796" s="7"/>
      <c r="F796" s="7"/>
      <c r="G796" s="7"/>
      <c r="H796" s="7"/>
      <c r="I796" s="7"/>
      <c r="J796" s="7"/>
    </row>
    <row r="797" spans="1:10" x14ac:dyDescent="0.3">
      <c r="A797" s="1">
        <v>39814</v>
      </c>
      <c r="B797" s="1"/>
      <c r="C797" s="8"/>
      <c r="D797" s="7"/>
      <c r="E797" s="7"/>
      <c r="F797" s="7"/>
      <c r="G797" s="7"/>
      <c r="H797" s="7"/>
      <c r="I797" s="7"/>
      <c r="J797" s="7"/>
    </row>
    <row r="798" spans="1:10" x14ac:dyDescent="0.3">
      <c r="A798" s="1">
        <v>39845</v>
      </c>
      <c r="B798" s="1"/>
      <c r="C798" s="8"/>
      <c r="D798" s="7"/>
      <c r="E798" s="7"/>
      <c r="F798" s="7"/>
      <c r="G798" s="7"/>
      <c r="H798" s="7"/>
      <c r="I798" s="7"/>
      <c r="J798" s="7"/>
    </row>
    <row r="799" spans="1:10" x14ac:dyDescent="0.3">
      <c r="A799" s="1">
        <v>39873</v>
      </c>
      <c r="B799" s="1"/>
      <c r="C799" s="8"/>
      <c r="D799" s="7"/>
      <c r="E799" s="7"/>
      <c r="F799" s="7"/>
      <c r="G799" s="7"/>
      <c r="H799" s="7"/>
      <c r="I799" s="7"/>
      <c r="J799" s="7"/>
    </row>
    <row r="800" spans="1:10" x14ac:dyDescent="0.3">
      <c r="A800" s="1">
        <v>39904</v>
      </c>
      <c r="B800" s="1"/>
      <c r="C800" s="8"/>
      <c r="D800" s="7"/>
      <c r="E800" s="7"/>
      <c r="F800" s="7"/>
      <c r="G800" s="7"/>
      <c r="H800" s="7"/>
      <c r="I800" s="7"/>
      <c r="J800" s="7"/>
    </row>
    <row r="801" spans="1:10" x14ac:dyDescent="0.3">
      <c r="A801" s="1">
        <v>39934</v>
      </c>
      <c r="B801" s="1"/>
      <c r="C801" s="8"/>
      <c r="D801" s="7"/>
      <c r="E801" s="7"/>
      <c r="F801" s="7"/>
      <c r="G801" s="7"/>
      <c r="H801" s="7"/>
      <c r="I801" s="7"/>
      <c r="J801" s="7"/>
    </row>
    <row r="802" spans="1:10" x14ac:dyDescent="0.3">
      <c r="A802" s="1">
        <v>39965</v>
      </c>
      <c r="B802" s="1"/>
      <c r="C802" s="8"/>
      <c r="D802" s="7"/>
      <c r="E802" s="7"/>
      <c r="F802" s="7"/>
      <c r="G802" s="7"/>
      <c r="H802" s="7"/>
      <c r="I802" s="7"/>
      <c r="J802" s="7"/>
    </row>
    <row r="803" spans="1:10" x14ac:dyDescent="0.3">
      <c r="A803" s="1">
        <v>39995</v>
      </c>
      <c r="B803" s="1"/>
      <c r="C803" s="8"/>
      <c r="D803" s="7"/>
      <c r="E803" s="7"/>
      <c r="F803" s="7"/>
      <c r="G803" s="7"/>
      <c r="H803" s="7"/>
      <c r="I803" s="7"/>
      <c r="J803" s="7"/>
    </row>
    <row r="804" spans="1:10" x14ac:dyDescent="0.3">
      <c r="A804" s="1">
        <v>40026</v>
      </c>
      <c r="B804" s="1"/>
      <c r="C804" s="8"/>
      <c r="D804" s="7"/>
      <c r="E804" s="7"/>
      <c r="F804" s="7"/>
      <c r="G804" s="7"/>
      <c r="H804" s="7"/>
      <c r="I804" s="7"/>
      <c r="J804" s="7"/>
    </row>
    <row r="805" spans="1:10" x14ac:dyDescent="0.3">
      <c r="A805" s="1">
        <v>40057</v>
      </c>
      <c r="B805" s="1"/>
      <c r="C805" s="8"/>
      <c r="D805" s="7"/>
      <c r="E805" s="7"/>
      <c r="F805" s="7"/>
      <c r="G805" s="7"/>
      <c r="H805" s="7"/>
      <c r="I805" s="7"/>
      <c r="J805" s="7"/>
    </row>
    <row r="806" spans="1:10" x14ac:dyDescent="0.3">
      <c r="A806" s="1">
        <v>40087</v>
      </c>
      <c r="B806" s="1"/>
      <c r="C806" s="8"/>
      <c r="D806" s="7"/>
      <c r="E806" s="7"/>
      <c r="F806" s="7"/>
      <c r="G806" s="7"/>
      <c r="H806" s="7"/>
      <c r="I806" s="7"/>
      <c r="J806" s="7"/>
    </row>
    <row r="807" spans="1:10" x14ac:dyDescent="0.3">
      <c r="A807" s="1">
        <v>40118</v>
      </c>
      <c r="B807" s="1"/>
      <c r="C807" s="8"/>
      <c r="D807" s="7"/>
      <c r="E807" s="7"/>
      <c r="F807" s="7"/>
      <c r="G807" s="7"/>
      <c r="H807" s="7"/>
      <c r="I807" s="7"/>
      <c r="J807" s="7"/>
    </row>
    <row r="808" spans="1:10" x14ac:dyDescent="0.3">
      <c r="A808" s="1">
        <v>40148</v>
      </c>
      <c r="B808" s="1"/>
      <c r="C808" s="8"/>
      <c r="D808" s="7"/>
      <c r="E808" s="7"/>
      <c r="F808" s="7"/>
      <c r="G808" s="7"/>
      <c r="H808" s="7"/>
      <c r="I808" s="7"/>
      <c r="J808" s="7"/>
    </row>
    <row r="809" spans="1:10" x14ac:dyDescent="0.3">
      <c r="A809" s="1">
        <v>40179</v>
      </c>
      <c r="B809" s="1"/>
      <c r="C809" s="8"/>
      <c r="D809" s="7"/>
      <c r="E809" s="7"/>
      <c r="F809" s="7"/>
      <c r="G809" s="7"/>
      <c r="H809" s="7"/>
      <c r="I809" s="7"/>
      <c r="J809" s="7"/>
    </row>
    <row r="810" spans="1:10" x14ac:dyDescent="0.3">
      <c r="A810" s="1">
        <v>40210</v>
      </c>
      <c r="B810" s="1"/>
      <c r="C810" s="8"/>
      <c r="D810" s="7"/>
      <c r="E810" s="7"/>
      <c r="F810" s="7"/>
      <c r="G810" s="7"/>
      <c r="H810" s="7"/>
      <c r="I810" s="7"/>
      <c r="J810" s="7"/>
    </row>
    <row r="811" spans="1:10" x14ac:dyDescent="0.3">
      <c r="A811" s="1">
        <v>40238</v>
      </c>
      <c r="B811" s="1"/>
      <c r="C811" s="8"/>
      <c r="D811" s="7"/>
      <c r="E811" s="7"/>
      <c r="F811" s="7"/>
      <c r="G811" s="7"/>
      <c r="H811" s="7"/>
      <c r="I811" s="7"/>
      <c r="J811" s="7"/>
    </row>
    <row r="812" spans="1:10" x14ac:dyDescent="0.3">
      <c r="A812" s="1">
        <v>40269</v>
      </c>
      <c r="B812" s="1"/>
      <c r="C812" s="8"/>
      <c r="D812" s="7"/>
      <c r="E812" s="7"/>
      <c r="F812" s="7"/>
      <c r="G812" s="7"/>
      <c r="H812" s="7"/>
      <c r="I812" s="7"/>
      <c r="J812" s="7"/>
    </row>
    <row r="813" spans="1:10" x14ac:dyDescent="0.3">
      <c r="A813" s="1">
        <v>40299</v>
      </c>
      <c r="B813" s="1"/>
      <c r="C813" s="8"/>
      <c r="D813" s="7"/>
      <c r="E813" s="7"/>
      <c r="F813" s="7"/>
      <c r="G813" s="7"/>
      <c r="H813" s="7"/>
      <c r="I813" s="7"/>
      <c r="J813" s="7"/>
    </row>
    <row r="814" spans="1:10" x14ac:dyDescent="0.3">
      <c r="A814" s="1">
        <v>40330</v>
      </c>
      <c r="B814" s="1"/>
      <c r="C814" s="8"/>
      <c r="D814" s="7"/>
      <c r="E814" s="7"/>
      <c r="F814" s="7"/>
      <c r="G814" s="7"/>
      <c r="H814" s="7"/>
      <c r="I814" s="7"/>
      <c r="J814" s="7"/>
    </row>
    <row r="815" spans="1:10" x14ac:dyDescent="0.3">
      <c r="A815" s="1">
        <v>40360</v>
      </c>
      <c r="B815" s="1"/>
      <c r="C815" s="8"/>
      <c r="D815" s="7"/>
      <c r="E815" s="7"/>
      <c r="F815" s="7"/>
      <c r="G815" s="7"/>
      <c r="H815" s="7"/>
      <c r="I815" s="7"/>
      <c r="J815" s="7"/>
    </row>
    <row r="816" spans="1:10" x14ac:dyDescent="0.3">
      <c r="A816" s="1">
        <v>40391</v>
      </c>
      <c r="B816" s="1"/>
      <c r="C816" s="8"/>
      <c r="D816" s="7"/>
      <c r="E816" s="7"/>
      <c r="F816" s="7"/>
      <c r="G816" s="7"/>
      <c r="H816" s="7"/>
      <c r="I816" s="7"/>
      <c r="J816" s="7"/>
    </row>
    <row r="817" spans="1:10" x14ac:dyDescent="0.3">
      <c r="A817" s="1">
        <v>40422</v>
      </c>
      <c r="B817" s="1"/>
      <c r="C817" s="8"/>
      <c r="D817" s="7"/>
      <c r="E817" s="7"/>
      <c r="F817" s="7"/>
      <c r="G817" s="7"/>
      <c r="H817" s="7"/>
      <c r="I817" s="7"/>
      <c r="J817" s="7"/>
    </row>
    <row r="818" spans="1:10" x14ac:dyDescent="0.3">
      <c r="A818" s="1">
        <v>40452</v>
      </c>
      <c r="B818" s="1"/>
      <c r="C818" s="8"/>
      <c r="D818" s="7"/>
      <c r="E818" s="7"/>
      <c r="F818" s="7"/>
      <c r="G818" s="7"/>
      <c r="H818" s="7"/>
      <c r="I818" s="7"/>
      <c r="J818" s="7"/>
    </row>
    <row r="819" spans="1:10" x14ac:dyDescent="0.3">
      <c r="A819" s="1">
        <v>40483</v>
      </c>
      <c r="B819" s="1"/>
      <c r="C819" s="8"/>
      <c r="D819" s="7"/>
      <c r="E819" s="7"/>
      <c r="F819" s="7"/>
      <c r="G819" s="7"/>
      <c r="H819" s="7"/>
      <c r="I819" s="7"/>
      <c r="J819" s="7"/>
    </row>
    <row r="820" spans="1:10" x14ac:dyDescent="0.3">
      <c r="A820" s="1">
        <v>40513</v>
      </c>
      <c r="B820" s="1"/>
      <c r="C820" s="8"/>
      <c r="D820" s="7"/>
      <c r="E820" s="7"/>
      <c r="F820" s="7"/>
      <c r="G820" s="7"/>
      <c r="H820" s="7"/>
      <c r="I820" s="7"/>
      <c r="J820" s="7"/>
    </row>
    <row r="821" spans="1:10" x14ac:dyDescent="0.3">
      <c r="A821" s="1">
        <v>40544</v>
      </c>
      <c r="B821" s="1"/>
      <c r="C821" s="8"/>
      <c r="D821" s="7"/>
      <c r="E821" s="7"/>
      <c r="F821" s="7"/>
      <c r="G821" s="7"/>
      <c r="H821" s="7"/>
      <c r="I821" s="7"/>
      <c r="J821" s="7"/>
    </row>
    <row r="822" spans="1:10" x14ac:dyDescent="0.3">
      <c r="A822" s="1">
        <v>40575</v>
      </c>
      <c r="B822" s="1"/>
      <c r="C822" s="8"/>
      <c r="D822" s="7"/>
      <c r="E822" s="7"/>
      <c r="F822" s="7"/>
      <c r="G822" s="7"/>
      <c r="H822" s="7"/>
      <c r="I822" s="7"/>
      <c r="J822" s="7"/>
    </row>
    <row r="823" spans="1:10" x14ac:dyDescent="0.3">
      <c r="A823" s="1">
        <v>40603</v>
      </c>
      <c r="B823" s="1"/>
      <c r="C823" s="8"/>
      <c r="D823" s="7"/>
      <c r="E823" s="7"/>
      <c r="F823" s="7"/>
      <c r="G823" s="7"/>
      <c r="H823" s="7"/>
      <c r="I823" s="7"/>
      <c r="J823" s="7"/>
    </row>
    <row r="824" spans="1:10" x14ac:dyDescent="0.3">
      <c r="A824" s="1">
        <v>40634</v>
      </c>
      <c r="B824" s="1"/>
      <c r="C824" s="8"/>
      <c r="D824" s="7"/>
      <c r="E824" s="7"/>
      <c r="F824" s="7"/>
      <c r="G824" s="7"/>
      <c r="H824" s="7"/>
      <c r="I824" s="7"/>
      <c r="J824" s="7"/>
    </row>
    <row r="825" spans="1:10" x14ac:dyDescent="0.3">
      <c r="A825" s="1">
        <v>40664</v>
      </c>
      <c r="B825" s="1"/>
      <c r="C825" s="8"/>
      <c r="D825" s="7"/>
      <c r="E825" s="7"/>
      <c r="F825" s="7"/>
      <c r="G825" s="7"/>
      <c r="H825" s="7"/>
      <c r="I825" s="7"/>
      <c r="J825" s="7"/>
    </row>
    <row r="826" spans="1:10" x14ac:dyDescent="0.3">
      <c r="A826" s="1">
        <v>40695</v>
      </c>
      <c r="B826" s="1"/>
      <c r="C826" s="8"/>
      <c r="D826" s="7"/>
      <c r="E826" s="7"/>
      <c r="F826" s="7"/>
      <c r="G826" s="7"/>
      <c r="H826" s="7"/>
      <c r="I826" s="7"/>
      <c r="J826" s="7"/>
    </row>
    <row r="827" spans="1:10" x14ac:dyDescent="0.3">
      <c r="A827" s="1">
        <v>40725</v>
      </c>
      <c r="B827" s="1"/>
      <c r="C827" s="8"/>
      <c r="D827" s="7"/>
      <c r="E827" s="7"/>
      <c r="F827" s="7"/>
      <c r="G827" s="7"/>
      <c r="H827" s="7"/>
      <c r="I827" s="7"/>
      <c r="J827" s="7"/>
    </row>
    <row r="828" spans="1:10" x14ac:dyDescent="0.3">
      <c r="A828" s="1">
        <v>40756</v>
      </c>
      <c r="B828" s="1"/>
      <c r="C828" s="8"/>
      <c r="D828" s="7"/>
      <c r="E828" s="7"/>
      <c r="F828" s="7"/>
      <c r="G828" s="7"/>
      <c r="H828" s="7"/>
      <c r="I828" s="7"/>
      <c r="J828" s="7"/>
    </row>
    <row r="829" spans="1:10" x14ac:dyDescent="0.3">
      <c r="A829" s="1">
        <v>40787</v>
      </c>
      <c r="B829" s="1"/>
      <c r="C829" s="8"/>
      <c r="D829" s="7"/>
      <c r="E829" s="7"/>
      <c r="F829" s="7"/>
      <c r="G829" s="7"/>
      <c r="H829" s="7"/>
      <c r="I829" s="7"/>
      <c r="J829" s="7"/>
    </row>
    <row r="830" spans="1:10" x14ac:dyDescent="0.3">
      <c r="A830" s="1">
        <v>40817</v>
      </c>
      <c r="B830" s="1"/>
      <c r="C830" s="8"/>
      <c r="D830" s="7"/>
      <c r="E830" s="7"/>
      <c r="F830" s="7"/>
      <c r="G830" s="7"/>
      <c r="H830" s="7"/>
      <c r="I830" s="7"/>
      <c r="J830" s="7"/>
    </row>
    <row r="831" spans="1:10" x14ac:dyDescent="0.3">
      <c r="A831" s="1">
        <v>40848</v>
      </c>
      <c r="B831" s="1"/>
      <c r="C831" s="8"/>
      <c r="D831" s="7"/>
      <c r="E831" s="7"/>
      <c r="F831" s="7"/>
      <c r="G831" s="7"/>
      <c r="H831" s="7"/>
      <c r="I831" s="7"/>
      <c r="J831" s="7"/>
    </row>
    <row r="832" spans="1:10" x14ac:dyDescent="0.3">
      <c r="A832" s="1">
        <v>40878</v>
      </c>
      <c r="B832" s="1"/>
      <c r="C832" s="8"/>
      <c r="D832" s="7"/>
      <c r="E832" s="7"/>
      <c r="F832" s="7"/>
      <c r="G832" s="7"/>
      <c r="H832" s="7"/>
      <c r="I832" s="7"/>
      <c r="J832" s="7"/>
    </row>
    <row r="833" spans="1:10" x14ac:dyDescent="0.3">
      <c r="A833" s="1">
        <v>40909</v>
      </c>
      <c r="B833" s="1"/>
      <c r="C833" s="8"/>
      <c r="D833" s="7"/>
      <c r="E833" s="7"/>
      <c r="F833" s="7"/>
      <c r="G833" s="7"/>
      <c r="H833" s="7"/>
      <c r="I833" s="7"/>
      <c r="J833" s="7"/>
    </row>
    <row r="834" spans="1:10" x14ac:dyDescent="0.3">
      <c r="A834" s="1">
        <v>40940</v>
      </c>
      <c r="B834" s="1"/>
      <c r="C834" s="8"/>
      <c r="D834" s="7"/>
      <c r="E834" s="7"/>
      <c r="F834" s="7"/>
      <c r="G834" s="7"/>
      <c r="H834" s="7"/>
      <c r="I834" s="7"/>
      <c r="J834" s="7"/>
    </row>
    <row r="835" spans="1:10" x14ac:dyDescent="0.3">
      <c r="A835" s="1">
        <v>40969</v>
      </c>
      <c r="B835" s="1"/>
      <c r="C835" s="8"/>
      <c r="D835" s="7"/>
      <c r="E835" s="7"/>
      <c r="F835" s="7"/>
      <c r="G835" s="7"/>
      <c r="H835" s="7"/>
      <c r="I835" s="7"/>
      <c r="J835" s="7"/>
    </row>
    <row r="836" spans="1:10" x14ac:dyDescent="0.3">
      <c r="A836" s="1">
        <v>41000</v>
      </c>
      <c r="B836" s="1"/>
      <c r="C836" s="8"/>
      <c r="D836" s="7"/>
      <c r="E836" s="7"/>
      <c r="F836" s="7"/>
      <c r="G836" s="7"/>
      <c r="H836" s="7"/>
      <c r="I836" s="7"/>
      <c r="J836" s="7"/>
    </row>
    <row r="837" spans="1:10" x14ac:dyDescent="0.3">
      <c r="A837" s="1">
        <v>41030</v>
      </c>
      <c r="B837" s="1"/>
      <c r="C837" s="8"/>
      <c r="D837" s="7"/>
      <c r="E837" s="7"/>
      <c r="F837" s="7"/>
      <c r="G837" s="7"/>
      <c r="H837" s="7"/>
      <c r="I837" s="7"/>
      <c r="J837" s="7"/>
    </row>
    <row r="838" spans="1:10" x14ac:dyDescent="0.3">
      <c r="A838" s="1">
        <v>41061</v>
      </c>
      <c r="B838" s="1"/>
      <c r="C838" s="8"/>
      <c r="D838" s="7"/>
      <c r="E838" s="7"/>
      <c r="F838" s="7"/>
      <c r="G838" s="7"/>
      <c r="H838" s="7"/>
      <c r="I838" s="7"/>
      <c r="J838" s="7"/>
    </row>
    <row r="839" spans="1:10" x14ac:dyDescent="0.3">
      <c r="A839" s="1">
        <v>41091</v>
      </c>
      <c r="B839" s="1"/>
      <c r="C839" s="8"/>
      <c r="D839" s="7"/>
      <c r="E839" s="7"/>
      <c r="F839" s="7"/>
      <c r="G839" s="7"/>
      <c r="H839" s="7"/>
      <c r="I839" s="7"/>
      <c r="J839" s="7"/>
    </row>
    <row r="840" spans="1:10" x14ac:dyDescent="0.3">
      <c r="A840" s="1">
        <v>41122</v>
      </c>
      <c r="B840" s="1"/>
      <c r="C840" s="8"/>
      <c r="D840" s="7"/>
      <c r="E840" s="7"/>
      <c r="F840" s="7"/>
      <c r="G840" s="7"/>
      <c r="H840" s="7"/>
      <c r="I840" s="7"/>
      <c r="J840" s="7"/>
    </row>
    <row r="841" spans="1:10" x14ac:dyDescent="0.3">
      <c r="A841" s="1">
        <v>41153</v>
      </c>
      <c r="B841" s="1"/>
      <c r="C841" s="8"/>
      <c r="D841" s="7"/>
      <c r="E841" s="7"/>
      <c r="F841" s="7"/>
      <c r="G841" s="7"/>
      <c r="H841" s="7"/>
      <c r="I841" s="7"/>
      <c r="J841" s="7"/>
    </row>
    <row r="842" spans="1:10" x14ac:dyDescent="0.3">
      <c r="A842" s="1">
        <v>41183</v>
      </c>
      <c r="B842" s="1"/>
      <c r="C842" s="8"/>
      <c r="D842" s="7"/>
      <c r="E842" s="7"/>
      <c r="F842" s="7"/>
      <c r="G842" s="7"/>
      <c r="H842" s="7"/>
      <c r="I842" s="7"/>
      <c r="J842" s="7"/>
    </row>
    <row r="843" spans="1:10" x14ac:dyDescent="0.3">
      <c r="A843" s="1">
        <v>41214</v>
      </c>
      <c r="B843" s="1"/>
      <c r="C843" s="8"/>
      <c r="D843" s="7"/>
      <c r="E843" s="7"/>
      <c r="F843" s="7"/>
      <c r="G843" s="7"/>
      <c r="H843" s="7"/>
      <c r="I843" s="7"/>
      <c r="J843" s="7"/>
    </row>
    <row r="844" spans="1:10" x14ac:dyDescent="0.3">
      <c r="A844" s="1">
        <v>41244</v>
      </c>
      <c r="B844" s="1"/>
      <c r="C844" s="8"/>
      <c r="D844" s="7"/>
      <c r="E844" s="7"/>
      <c r="F844" s="7"/>
      <c r="G844" s="7"/>
      <c r="H844" s="7"/>
      <c r="I844" s="7"/>
      <c r="J844" s="7"/>
    </row>
    <row r="845" spans="1:10" x14ac:dyDescent="0.3">
      <c r="A845" s="1">
        <v>41275</v>
      </c>
      <c r="B845" s="1"/>
      <c r="C845" s="8"/>
      <c r="D845" s="7"/>
      <c r="E845" s="7"/>
      <c r="F845" s="7"/>
      <c r="G845" s="7"/>
      <c r="H845" s="7"/>
      <c r="I845" s="7"/>
      <c r="J845" s="7"/>
    </row>
    <row r="846" spans="1:10" x14ac:dyDescent="0.3">
      <c r="A846" s="1">
        <v>41306</v>
      </c>
      <c r="B846" s="1"/>
      <c r="C846" s="8"/>
      <c r="D846" s="7"/>
      <c r="E846" s="7"/>
      <c r="F846" s="7"/>
      <c r="G846" s="7"/>
      <c r="H846" s="7"/>
      <c r="I846" s="7"/>
      <c r="J846" s="7"/>
    </row>
    <row r="847" spans="1:10" x14ac:dyDescent="0.3">
      <c r="A847" s="1">
        <v>41334</v>
      </c>
      <c r="B847" s="1"/>
      <c r="C847" s="8"/>
      <c r="D847" s="7"/>
      <c r="E847" s="7"/>
      <c r="F847" s="7"/>
      <c r="G847" s="7"/>
      <c r="H847" s="7"/>
      <c r="I847" s="7"/>
      <c r="J847" s="7"/>
    </row>
    <row r="848" spans="1:10" x14ac:dyDescent="0.3">
      <c r="A848" s="1">
        <v>41365</v>
      </c>
      <c r="B848" s="1"/>
      <c r="C848" s="8"/>
      <c r="D848" s="7"/>
      <c r="E848" s="7"/>
      <c r="F848" s="7"/>
      <c r="G848" s="7"/>
      <c r="H848" s="7"/>
      <c r="I848" s="7"/>
      <c r="J848" s="7"/>
    </row>
    <row r="849" spans="1:10" x14ac:dyDescent="0.3">
      <c r="A849" s="1">
        <v>41395</v>
      </c>
      <c r="B849" s="1"/>
      <c r="C849" s="8"/>
      <c r="D849" s="7"/>
      <c r="E849" s="7"/>
      <c r="F849" s="7"/>
      <c r="G849" s="7"/>
      <c r="H849" s="7"/>
      <c r="I849" s="7"/>
      <c r="J849" s="7"/>
    </row>
    <row r="850" spans="1:10" x14ac:dyDescent="0.3">
      <c r="A850" s="1">
        <v>41426</v>
      </c>
      <c r="B850" s="1"/>
      <c r="C850" s="8"/>
      <c r="D850" s="7"/>
      <c r="E850" s="7"/>
      <c r="F850" s="7"/>
      <c r="G850" s="7"/>
      <c r="H850" s="7"/>
      <c r="I850" s="7"/>
      <c r="J850" s="7"/>
    </row>
    <row r="851" spans="1:10" x14ac:dyDescent="0.3">
      <c r="A851" s="1">
        <v>41456</v>
      </c>
      <c r="B851" s="1"/>
      <c r="C851" s="8"/>
      <c r="D851" s="7"/>
      <c r="E851" s="7"/>
      <c r="F851" s="7"/>
      <c r="G851" s="7"/>
      <c r="H851" s="7"/>
      <c r="I851" s="7"/>
      <c r="J851" s="7"/>
    </row>
    <row r="852" spans="1:10" x14ac:dyDescent="0.3">
      <c r="A852" s="1">
        <v>41487</v>
      </c>
      <c r="B852" s="1"/>
      <c r="C852" s="8"/>
      <c r="D852" s="7"/>
      <c r="E852" s="7"/>
      <c r="F852" s="7"/>
      <c r="G852" s="7"/>
      <c r="H852" s="7"/>
      <c r="I852" s="7"/>
      <c r="J852" s="7"/>
    </row>
    <row r="853" spans="1:10" x14ac:dyDescent="0.3">
      <c r="A853" s="1">
        <v>41518</v>
      </c>
      <c r="B853" s="1"/>
      <c r="C853" s="8"/>
      <c r="D853" s="7"/>
      <c r="E853" s="7"/>
      <c r="F853" s="7"/>
      <c r="G853" s="7"/>
      <c r="H853" s="7"/>
      <c r="I853" s="7"/>
      <c r="J853" s="7"/>
    </row>
    <row r="854" spans="1:10" x14ac:dyDescent="0.3">
      <c r="A854" s="1">
        <v>41548</v>
      </c>
      <c r="B854" s="1"/>
      <c r="C854" s="8"/>
      <c r="D854" s="7"/>
      <c r="E854" s="7"/>
      <c r="F854" s="7"/>
      <c r="G854" s="7"/>
      <c r="H854" s="7"/>
      <c r="I854" s="7"/>
      <c r="J854" s="7"/>
    </row>
    <row r="855" spans="1:10" x14ac:dyDescent="0.3">
      <c r="A855" s="1">
        <v>41579</v>
      </c>
      <c r="B855" s="1"/>
      <c r="C855" s="8"/>
      <c r="D855" s="7"/>
      <c r="E855" s="7"/>
      <c r="F855" s="7"/>
      <c r="G855" s="7"/>
      <c r="H855" s="7"/>
      <c r="I855" s="7"/>
      <c r="J855" s="7"/>
    </row>
    <row r="856" spans="1:10" x14ac:dyDescent="0.3">
      <c r="A856" s="1">
        <v>41609</v>
      </c>
      <c r="B856" s="1"/>
      <c r="C856" s="8"/>
      <c r="D856" s="7"/>
      <c r="E856" s="7"/>
      <c r="F856" s="7"/>
      <c r="G856" s="7"/>
      <c r="H856" s="7"/>
      <c r="I856" s="7"/>
      <c r="J856" s="7"/>
    </row>
    <row r="857" spans="1:10" x14ac:dyDescent="0.3">
      <c r="A857" s="1">
        <v>41640</v>
      </c>
      <c r="B857" s="1"/>
      <c r="C857" s="8"/>
      <c r="D857" s="7"/>
      <c r="E857" s="7"/>
      <c r="F857" s="7"/>
      <c r="G857" s="7"/>
      <c r="H857" s="7"/>
      <c r="I857" s="7"/>
      <c r="J857" s="7"/>
    </row>
    <row r="858" spans="1:10" x14ac:dyDescent="0.3">
      <c r="A858" s="1">
        <v>41671</v>
      </c>
      <c r="B858" s="1"/>
      <c r="C858" s="8"/>
      <c r="D858" s="7"/>
      <c r="E858" s="7"/>
      <c r="F858" s="7"/>
      <c r="G858" s="7"/>
      <c r="H858" s="7"/>
      <c r="I858" s="7"/>
      <c r="J858" s="7"/>
    </row>
    <row r="859" spans="1:10" x14ac:dyDescent="0.3">
      <c r="A859" s="1">
        <v>41699</v>
      </c>
      <c r="B859" s="1"/>
      <c r="C859" s="8"/>
      <c r="D859" s="7"/>
      <c r="E859" s="7"/>
      <c r="F859" s="7"/>
      <c r="G859" s="7"/>
      <c r="H859" s="7"/>
      <c r="I859" s="7"/>
      <c r="J859" s="7"/>
    </row>
    <row r="860" spans="1:10" x14ac:dyDescent="0.3">
      <c r="A860" s="1">
        <v>41730</v>
      </c>
      <c r="B860" s="1"/>
      <c r="C860" s="8"/>
      <c r="D860" s="7"/>
      <c r="E860" s="7"/>
      <c r="F860" s="7"/>
      <c r="G860" s="7"/>
      <c r="H860" s="7"/>
      <c r="I860" s="7"/>
      <c r="J860" s="7"/>
    </row>
    <row r="861" spans="1:10" x14ac:dyDescent="0.3">
      <c r="A861" s="1">
        <v>41760</v>
      </c>
      <c r="B861" s="1"/>
      <c r="C861" s="8"/>
      <c r="D861" s="7"/>
      <c r="E861" s="7"/>
      <c r="F861" s="7"/>
      <c r="G861" s="7"/>
      <c r="H861" s="7"/>
      <c r="I861" s="7"/>
      <c r="J861" s="7"/>
    </row>
    <row r="862" spans="1:10" x14ac:dyDescent="0.3">
      <c r="A862" s="1">
        <v>41791</v>
      </c>
      <c r="B862" s="1"/>
      <c r="C862" s="8"/>
      <c r="D862" s="7"/>
      <c r="E862" s="7"/>
      <c r="F862" s="7"/>
      <c r="G862" s="7"/>
      <c r="H862" s="7"/>
      <c r="I862" s="7"/>
      <c r="J862" s="7"/>
    </row>
    <row r="863" spans="1:10" x14ac:dyDescent="0.3">
      <c r="A863" s="1">
        <v>41821</v>
      </c>
      <c r="B863" s="1"/>
      <c r="C863" s="8"/>
      <c r="D863" s="7"/>
      <c r="E863" s="7"/>
      <c r="F863" s="7"/>
      <c r="G863" s="7"/>
      <c r="H863" s="7"/>
      <c r="I863" s="7"/>
      <c r="J863" s="7"/>
    </row>
    <row r="864" spans="1:10" x14ac:dyDescent="0.3">
      <c r="A864" s="1">
        <v>41852</v>
      </c>
      <c r="B864" s="1"/>
      <c r="C864" s="8"/>
      <c r="D864" s="7"/>
      <c r="E864" s="7"/>
      <c r="F864" s="7"/>
      <c r="G864" s="7"/>
      <c r="H864" s="7"/>
      <c r="I864" s="7"/>
      <c r="J864" s="7"/>
    </row>
    <row r="865" spans="1:10" x14ac:dyDescent="0.3">
      <c r="A865" s="1">
        <v>41883</v>
      </c>
      <c r="B865" s="1"/>
      <c r="C865" s="8"/>
      <c r="D865" s="7"/>
      <c r="E865" s="7"/>
      <c r="F865" s="7"/>
      <c r="G865" s="7"/>
      <c r="H865" s="7"/>
      <c r="I865" s="7"/>
      <c r="J865" s="7"/>
    </row>
    <row r="866" spans="1:10" x14ac:dyDescent="0.3">
      <c r="A866" s="1">
        <v>41913</v>
      </c>
      <c r="B866" s="1"/>
      <c r="C866" s="8"/>
      <c r="D866" s="7"/>
      <c r="E866" s="7"/>
      <c r="F866" s="7"/>
      <c r="G866" s="7"/>
      <c r="H866" s="7"/>
      <c r="I866" s="7"/>
      <c r="J866" s="7"/>
    </row>
    <row r="867" spans="1:10" x14ac:dyDescent="0.3">
      <c r="A867" s="1">
        <v>41944</v>
      </c>
      <c r="B867" s="1"/>
      <c r="C867" s="8"/>
      <c r="D867" s="7"/>
      <c r="E867" s="7"/>
      <c r="F867" s="7"/>
      <c r="G867" s="7"/>
      <c r="H867" s="7"/>
      <c r="I867" s="7"/>
      <c r="J867" s="7"/>
    </row>
    <row r="868" spans="1:10" x14ac:dyDescent="0.3">
      <c r="A868" s="1">
        <v>41974</v>
      </c>
      <c r="B868" s="1"/>
      <c r="C868" s="8"/>
      <c r="D868" s="7"/>
      <c r="E868" s="7"/>
      <c r="F868" s="7"/>
      <c r="G868" s="7"/>
      <c r="H868" s="7"/>
      <c r="I868" s="7"/>
      <c r="J868" s="7"/>
    </row>
    <row r="869" spans="1:10" x14ac:dyDescent="0.3">
      <c r="A869" s="1">
        <v>42005</v>
      </c>
      <c r="B869" s="1"/>
      <c r="C869" s="8"/>
      <c r="D869" s="7"/>
      <c r="E869" s="7"/>
      <c r="F869" s="7"/>
      <c r="G869" s="7"/>
      <c r="H869" s="7"/>
      <c r="I869" s="7"/>
      <c r="J869" s="7"/>
    </row>
    <row r="870" spans="1:10" x14ac:dyDescent="0.3">
      <c r="A870" s="1">
        <v>42036</v>
      </c>
      <c r="B870" s="1"/>
      <c r="C870" s="8"/>
      <c r="D870" s="7"/>
      <c r="E870" s="7"/>
      <c r="F870" s="7"/>
      <c r="G870" s="7"/>
      <c r="H870" s="7"/>
      <c r="I870" s="7"/>
      <c r="J870" s="7"/>
    </row>
    <row r="871" spans="1:10" x14ac:dyDescent="0.3">
      <c r="A871" s="1">
        <v>42064</v>
      </c>
      <c r="B871" s="1"/>
      <c r="C871" s="8"/>
      <c r="D871" s="7"/>
      <c r="E871" s="7"/>
      <c r="F871" s="7"/>
      <c r="G871" s="7"/>
      <c r="H871" s="7"/>
      <c r="I871" s="7"/>
      <c r="J871" s="7"/>
    </row>
    <row r="872" spans="1:10" x14ac:dyDescent="0.3">
      <c r="A872" s="1">
        <v>42095</v>
      </c>
      <c r="B872" s="1"/>
      <c r="C872" s="8"/>
      <c r="D872" s="7"/>
      <c r="E872" s="7"/>
      <c r="F872" s="7"/>
      <c r="G872" s="7"/>
      <c r="H872" s="7"/>
      <c r="I872" s="7"/>
      <c r="J872" s="7"/>
    </row>
    <row r="873" spans="1:10" x14ac:dyDescent="0.3">
      <c r="A873" s="1">
        <v>42125</v>
      </c>
      <c r="B873" s="1"/>
      <c r="C873" s="8"/>
      <c r="D873" s="7"/>
      <c r="E873" s="7"/>
      <c r="F873" s="7"/>
      <c r="G873" s="7"/>
      <c r="H873" s="7"/>
      <c r="I873" s="7"/>
      <c r="J873" s="7"/>
    </row>
    <row r="874" spans="1:10" x14ac:dyDescent="0.3">
      <c r="A874" s="1">
        <v>42156</v>
      </c>
      <c r="B874" s="1"/>
      <c r="C874" s="8"/>
      <c r="D874" s="7"/>
      <c r="E874" s="7"/>
      <c r="F874" s="7"/>
      <c r="G874" s="7"/>
      <c r="H874" s="7"/>
      <c r="I874" s="7"/>
      <c r="J874" s="7"/>
    </row>
    <row r="875" spans="1:10" x14ac:dyDescent="0.3">
      <c r="A875" s="1">
        <v>42186</v>
      </c>
      <c r="B875" s="1"/>
      <c r="C875" s="8"/>
      <c r="D875" s="7"/>
      <c r="E875" s="7"/>
      <c r="F875" s="7"/>
      <c r="G875" s="7"/>
      <c r="H875" s="7"/>
      <c r="I875" s="7"/>
      <c r="J875" s="7"/>
    </row>
    <row r="876" spans="1:10" x14ac:dyDescent="0.3">
      <c r="A876" s="1">
        <v>42217</v>
      </c>
      <c r="B876" s="1"/>
      <c r="C876" s="8"/>
      <c r="D876" s="7"/>
      <c r="E876" s="7"/>
      <c r="F876" s="7"/>
      <c r="G876" s="7"/>
      <c r="H876" s="7"/>
      <c r="I876" s="7"/>
      <c r="J876" s="7"/>
    </row>
    <row r="877" spans="1:10" x14ac:dyDescent="0.3">
      <c r="A877" s="1">
        <v>42248</v>
      </c>
      <c r="B877" s="1"/>
      <c r="C877" s="8"/>
      <c r="D877" s="7"/>
      <c r="E877" s="7"/>
      <c r="F877" s="7"/>
      <c r="G877" s="7"/>
      <c r="H877" s="7"/>
      <c r="I877" s="7"/>
      <c r="J877" s="7"/>
    </row>
    <row r="878" spans="1:10" x14ac:dyDescent="0.3">
      <c r="A878" s="1">
        <v>42278</v>
      </c>
      <c r="B878" s="1"/>
      <c r="C878" s="8"/>
      <c r="D878" s="7"/>
      <c r="E878" s="7"/>
      <c r="F878" s="7"/>
      <c r="G878" s="7"/>
      <c r="H878" s="7"/>
      <c r="I878" s="7"/>
      <c r="J878" s="7"/>
    </row>
    <row r="879" spans="1:10" x14ac:dyDescent="0.3">
      <c r="A879" s="1">
        <v>42309</v>
      </c>
      <c r="B879" s="1"/>
      <c r="C879" s="8"/>
      <c r="D879" s="7"/>
      <c r="E879" s="7"/>
      <c r="F879" s="7"/>
      <c r="G879" s="7"/>
      <c r="H879" s="7"/>
      <c r="I879" s="7"/>
      <c r="J879" s="7"/>
    </row>
    <row r="880" spans="1:10" x14ac:dyDescent="0.3">
      <c r="A880" s="1">
        <v>42339</v>
      </c>
      <c r="B880" s="1"/>
      <c r="C880" s="8"/>
      <c r="D880" s="7"/>
      <c r="E880" s="7"/>
      <c r="F880" s="7"/>
      <c r="G880" s="7"/>
      <c r="H880" s="7"/>
      <c r="I880" s="7"/>
      <c r="J880" s="7"/>
    </row>
    <row r="881" spans="1:10" x14ac:dyDescent="0.3">
      <c r="A881" s="1">
        <v>42370</v>
      </c>
      <c r="B881" s="1"/>
      <c r="C881" s="8"/>
      <c r="D881" s="7"/>
      <c r="E881" s="7"/>
      <c r="F881" s="7"/>
      <c r="G881" s="7"/>
      <c r="H881" s="7"/>
      <c r="I881" s="7"/>
      <c r="J881" s="7"/>
    </row>
    <row r="882" spans="1:10" x14ac:dyDescent="0.3">
      <c r="A882" s="1">
        <v>42401</v>
      </c>
      <c r="B882" s="1"/>
      <c r="C882" s="8"/>
      <c r="D882" s="7"/>
      <c r="E882" s="7"/>
      <c r="F882" s="7"/>
      <c r="G882" s="7"/>
      <c r="H882" s="7"/>
      <c r="I882" s="7"/>
      <c r="J882" s="7"/>
    </row>
    <row r="883" spans="1:10" x14ac:dyDescent="0.3">
      <c r="A883" s="1">
        <v>42430</v>
      </c>
      <c r="B883" s="1"/>
      <c r="C883" s="8"/>
      <c r="D883" s="7"/>
      <c r="E883" s="7"/>
      <c r="F883" s="7"/>
      <c r="G883" s="7"/>
      <c r="H883" s="7"/>
      <c r="I883" s="7"/>
      <c r="J883" s="7"/>
    </row>
    <row r="884" spans="1:10" x14ac:dyDescent="0.3">
      <c r="A884" s="1">
        <v>42461</v>
      </c>
      <c r="B884" s="1"/>
      <c r="C884" s="8"/>
      <c r="D884" s="7"/>
      <c r="E884" s="7"/>
      <c r="F884" s="7"/>
      <c r="G884" s="7"/>
      <c r="H884" s="7"/>
      <c r="I884" s="7"/>
      <c r="J884" s="7"/>
    </row>
    <row r="885" spans="1:10" x14ac:dyDescent="0.3">
      <c r="A885" s="1">
        <v>42491</v>
      </c>
      <c r="B885" s="1"/>
      <c r="C885" s="8"/>
      <c r="D885" s="7"/>
      <c r="E885" s="7"/>
      <c r="F885" s="7"/>
      <c r="G885" s="7"/>
      <c r="H885" s="7"/>
      <c r="I885" s="7"/>
      <c r="J885" s="7"/>
    </row>
    <row r="886" spans="1:10" x14ac:dyDescent="0.3">
      <c r="A886" s="1">
        <v>42522</v>
      </c>
      <c r="B886" s="1"/>
      <c r="C886" s="8"/>
      <c r="D886" s="7"/>
      <c r="E886" s="7"/>
      <c r="F886" s="7"/>
      <c r="G886" s="7"/>
      <c r="H886" s="7"/>
      <c r="I886" s="7"/>
      <c r="J886" s="7"/>
    </row>
    <row r="887" spans="1:10" x14ac:dyDescent="0.3">
      <c r="A887" s="1">
        <v>42552</v>
      </c>
      <c r="B887" s="1"/>
      <c r="C887" s="8"/>
      <c r="D887" s="7"/>
      <c r="E887" s="7"/>
      <c r="F887" s="7"/>
      <c r="G887" s="7"/>
      <c r="H887" s="7"/>
      <c r="I887" s="7"/>
      <c r="J887" s="7"/>
    </row>
    <row r="888" spans="1:10" x14ac:dyDescent="0.3">
      <c r="A888" s="1">
        <v>42583</v>
      </c>
      <c r="B888" s="1"/>
      <c r="C888" s="8"/>
      <c r="D888" s="7"/>
      <c r="E888" s="7"/>
      <c r="F888" s="7"/>
      <c r="G888" s="7"/>
      <c r="H888" s="7"/>
      <c r="I888" s="7"/>
      <c r="J888" s="7"/>
    </row>
    <row r="889" spans="1:10" x14ac:dyDescent="0.3">
      <c r="A889" s="1">
        <v>42614</v>
      </c>
      <c r="B889" s="1"/>
      <c r="C889" s="8"/>
      <c r="D889" s="7"/>
      <c r="E889" s="7"/>
      <c r="F889" s="7"/>
      <c r="G889" s="7"/>
      <c r="H889" s="7"/>
      <c r="I889" s="7"/>
      <c r="J889" s="7"/>
    </row>
    <row r="890" spans="1:10" x14ac:dyDescent="0.3">
      <c r="A890" s="1">
        <v>42644</v>
      </c>
      <c r="B890" s="1"/>
      <c r="C890" s="8"/>
      <c r="D890" s="7"/>
      <c r="E890" s="7"/>
      <c r="F890" s="7"/>
      <c r="G890" s="7"/>
      <c r="H890" s="7"/>
      <c r="I890" s="7"/>
      <c r="J890" s="7"/>
    </row>
    <row r="891" spans="1:10" x14ac:dyDescent="0.3">
      <c r="A891" s="1">
        <v>42675</v>
      </c>
      <c r="B891" s="1"/>
      <c r="C891" s="8"/>
      <c r="D891" s="7"/>
      <c r="E891" s="7"/>
      <c r="F891" s="7"/>
      <c r="G891" s="7"/>
      <c r="H891" s="7"/>
      <c r="I891" s="7"/>
      <c r="J891" s="7"/>
    </row>
    <row r="892" spans="1:10" x14ac:dyDescent="0.3">
      <c r="A892" s="1">
        <v>42705</v>
      </c>
      <c r="B892" s="1"/>
      <c r="C892" s="8"/>
      <c r="D892" s="7"/>
      <c r="E892" s="7"/>
      <c r="F892" s="7"/>
      <c r="G892" s="7"/>
      <c r="H892" s="7"/>
      <c r="I892" s="7"/>
      <c r="J892" s="7"/>
    </row>
    <row r="893" spans="1:10" x14ac:dyDescent="0.3">
      <c r="A893" s="1">
        <v>42736</v>
      </c>
      <c r="B893" s="1"/>
      <c r="C893" s="8"/>
      <c r="D893" s="7"/>
      <c r="E893" s="7"/>
      <c r="F893" s="7"/>
      <c r="G893" s="7"/>
      <c r="H893" s="7"/>
      <c r="I893" s="7"/>
      <c r="J893" s="7"/>
    </row>
    <row r="894" spans="1:10" x14ac:dyDescent="0.3">
      <c r="A894" s="1">
        <v>42767</v>
      </c>
      <c r="B894" s="1"/>
      <c r="C894" s="8"/>
      <c r="D894" s="7"/>
      <c r="E894" s="7"/>
      <c r="F894" s="7"/>
      <c r="G894" s="7"/>
      <c r="H894" s="7"/>
      <c r="I894" s="7"/>
      <c r="J894" s="7"/>
    </row>
    <row r="895" spans="1:10" x14ac:dyDescent="0.3">
      <c r="A895" s="1">
        <v>42795</v>
      </c>
      <c r="B895" s="1"/>
      <c r="C895" s="8"/>
      <c r="D895" s="7"/>
      <c r="E895" s="7"/>
      <c r="F895" s="7"/>
      <c r="G895" s="7"/>
      <c r="H895" s="7"/>
      <c r="I895" s="7"/>
      <c r="J895" s="7"/>
    </row>
    <row r="896" spans="1:10" x14ac:dyDescent="0.3">
      <c r="A896" s="1">
        <v>42826</v>
      </c>
      <c r="B896" s="1"/>
      <c r="C896" s="8"/>
      <c r="D896" s="7"/>
      <c r="E896" s="7"/>
      <c r="F896" s="7"/>
      <c r="G896" s="7"/>
      <c r="H896" s="7"/>
      <c r="I896" s="7"/>
      <c r="J896" s="7"/>
    </row>
    <row r="897" spans="1:10" x14ac:dyDescent="0.3">
      <c r="A897" s="1">
        <v>42856</v>
      </c>
      <c r="B897" s="1"/>
      <c r="C897" s="8"/>
      <c r="D897" s="7"/>
      <c r="E897" s="7"/>
      <c r="F897" s="7"/>
      <c r="G897" s="7"/>
      <c r="H897" s="7"/>
      <c r="I897" s="7"/>
      <c r="J897" s="7"/>
    </row>
    <row r="898" spans="1:10" x14ac:dyDescent="0.3">
      <c r="A898" s="1">
        <v>42887</v>
      </c>
      <c r="B898" s="1"/>
      <c r="C898" s="8"/>
      <c r="D898" s="7"/>
      <c r="E898" s="7"/>
      <c r="F898" s="7"/>
      <c r="G898" s="7"/>
      <c r="H898" s="7"/>
      <c r="I898" s="7"/>
      <c r="J898" s="7"/>
    </row>
    <row r="899" spans="1:10" x14ac:dyDescent="0.3">
      <c r="A899" s="1">
        <v>42917</v>
      </c>
      <c r="B899" s="1"/>
      <c r="C899" s="8"/>
      <c r="D899" s="7"/>
      <c r="E899" s="7"/>
      <c r="F899" s="7"/>
      <c r="G899" s="7"/>
      <c r="H899" s="7"/>
      <c r="I899" s="7"/>
      <c r="J899" s="7"/>
    </row>
    <row r="900" spans="1:10" x14ac:dyDescent="0.3">
      <c r="A900" s="1">
        <v>42948</v>
      </c>
      <c r="B900" s="1"/>
      <c r="C900" s="8"/>
      <c r="D900" s="7"/>
      <c r="E900" s="7"/>
      <c r="F900" s="7"/>
      <c r="G900" s="7"/>
      <c r="H900" s="7"/>
      <c r="I900" s="7"/>
      <c r="J900" s="7"/>
    </row>
    <row r="901" spans="1:10" x14ac:dyDescent="0.3">
      <c r="A901" s="1">
        <v>42979</v>
      </c>
      <c r="B901" s="1"/>
      <c r="C901" s="8"/>
      <c r="D901" s="7"/>
      <c r="E901" s="7"/>
      <c r="F901" s="7"/>
      <c r="G901" s="7"/>
      <c r="H901" s="7"/>
      <c r="I901" s="7"/>
      <c r="J901" s="7"/>
    </row>
    <row r="902" spans="1:10" x14ac:dyDescent="0.3">
      <c r="A902" s="1">
        <v>43009</v>
      </c>
      <c r="B902" s="1"/>
      <c r="C902" s="8"/>
      <c r="D902" s="7"/>
      <c r="E902" s="7"/>
      <c r="F902" s="7"/>
      <c r="G902" s="7"/>
      <c r="H902" s="7"/>
      <c r="I902" s="7"/>
      <c r="J902" s="7"/>
    </row>
    <row r="903" spans="1:10" x14ac:dyDescent="0.3">
      <c r="A903" s="1">
        <v>43040</v>
      </c>
      <c r="B903" s="1"/>
      <c r="C903" s="8"/>
      <c r="D903" s="7"/>
      <c r="E903" s="7"/>
      <c r="F903" s="7"/>
      <c r="G903" s="7"/>
      <c r="H903" s="7"/>
      <c r="I903" s="7"/>
      <c r="J903" s="7"/>
    </row>
    <row r="904" spans="1:10" x14ac:dyDescent="0.3">
      <c r="A904" s="1">
        <v>43070</v>
      </c>
      <c r="B904" s="1"/>
      <c r="C904" s="8"/>
      <c r="D904" s="7"/>
      <c r="E904" s="7"/>
      <c r="F904" s="7"/>
      <c r="G904" s="7"/>
      <c r="H904" s="7"/>
      <c r="I904" s="7"/>
      <c r="J904" s="7"/>
    </row>
    <row r="905" spans="1:10" x14ac:dyDescent="0.3">
      <c r="A905" s="1">
        <v>43101</v>
      </c>
      <c r="B905" s="1"/>
      <c r="C905" s="8"/>
      <c r="D905" s="7"/>
      <c r="E905" s="7"/>
      <c r="F905" s="7"/>
      <c r="G905" s="7"/>
      <c r="H905" s="7"/>
      <c r="I905" s="7"/>
      <c r="J905" s="7"/>
    </row>
    <row r="906" spans="1:10" x14ac:dyDescent="0.3">
      <c r="A906" s="1">
        <v>43132</v>
      </c>
      <c r="B906" s="1"/>
      <c r="C906" s="8"/>
      <c r="D906" s="7"/>
      <c r="E906" s="7"/>
      <c r="F906" s="7"/>
      <c r="G906" s="7"/>
      <c r="H906" s="7"/>
      <c r="I906" s="7"/>
      <c r="J906" s="7"/>
    </row>
    <row r="907" spans="1:10" x14ac:dyDescent="0.3">
      <c r="A907" s="1">
        <v>43160</v>
      </c>
      <c r="B907" s="1"/>
      <c r="C907" s="8"/>
      <c r="D907" s="7"/>
      <c r="E907" s="7"/>
      <c r="F907" s="7"/>
      <c r="G907" s="7"/>
      <c r="H907" s="7"/>
      <c r="I907" s="7"/>
      <c r="J907" s="7"/>
    </row>
    <row r="908" spans="1:10" x14ac:dyDescent="0.3">
      <c r="A908" s="1">
        <v>43191</v>
      </c>
      <c r="B908" s="1"/>
      <c r="C908" s="8"/>
      <c r="D908" s="7"/>
      <c r="E908" s="7"/>
      <c r="F908" s="7"/>
      <c r="G908" s="7"/>
      <c r="H908" s="7"/>
      <c r="I908" s="7"/>
      <c r="J908" s="7"/>
    </row>
    <row r="909" spans="1:10" x14ac:dyDescent="0.3">
      <c r="A909" s="1">
        <v>43221</v>
      </c>
      <c r="B909" s="1"/>
      <c r="C909" s="8"/>
      <c r="D909" s="7"/>
      <c r="E909" s="7"/>
      <c r="F909" s="7"/>
      <c r="G909" s="7"/>
      <c r="H909" s="7"/>
      <c r="I909" s="7"/>
      <c r="J909" s="7"/>
    </row>
    <row r="910" spans="1:10" x14ac:dyDescent="0.3">
      <c r="A910" s="1">
        <v>43252</v>
      </c>
      <c r="B910" s="1"/>
      <c r="C910" s="8"/>
      <c r="D910" s="7"/>
      <c r="E910" s="7"/>
      <c r="F910" s="7"/>
      <c r="G910" s="7"/>
      <c r="H910" s="7"/>
      <c r="I910" s="7"/>
      <c r="J910" s="7"/>
    </row>
    <row r="911" spans="1:10" x14ac:dyDescent="0.3">
      <c r="A911" s="1">
        <v>43282</v>
      </c>
      <c r="B911" s="1"/>
      <c r="C911" s="8"/>
      <c r="D911" s="7"/>
      <c r="E911" s="7"/>
      <c r="F911" s="7"/>
      <c r="G911" s="7"/>
      <c r="H911" s="7"/>
      <c r="I911" s="7"/>
      <c r="J911" s="7"/>
    </row>
    <row r="912" spans="1:10" x14ac:dyDescent="0.3">
      <c r="A912" s="1">
        <v>43313</v>
      </c>
      <c r="B912" s="1"/>
      <c r="C912" s="8"/>
      <c r="D912" s="7"/>
      <c r="E912" s="7"/>
      <c r="F912" s="7"/>
      <c r="G912" s="7"/>
      <c r="H912" s="7"/>
      <c r="I912" s="7"/>
      <c r="J912" s="7"/>
    </row>
    <row r="913" spans="1:10" x14ac:dyDescent="0.3">
      <c r="A913" s="1">
        <v>43344</v>
      </c>
      <c r="B913" s="1"/>
      <c r="C913" s="8"/>
      <c r="D913" s="7"/>
      <c r="E913" s="7"/>
      <c r="F913" s="7"/>
      <c r="G913" s="7"/>
      <c r="H913" s="7"/>
      <c r="I913" s="7"/>
      <c r="J913" s="7"/>
    </row>
    <row r="914" spans="1:10" x14ac:dyDescent="0.3">
      <c r="A914" s="1">
        <v>43374</v>
      </c>
      <c r="B914" s="1"/>
      <c r="C914" s="8"/>
      <c r="D914" s="7"/>
      <c r="E914" s="7"/>
      <c r="F914" s="7"/>
      <c r="G914" s="7"/>
      <c r="H914" s="7"/>
      <c r="I914" s="7"/>
      <c r="J914" s="7"/>
    </row>
    <row r="915" spans="1:10" x14ac:dyDescent="0.3">
      <c r="A915" s="1">
        <v>43405</v>
      </c>
      <c r="B915" s="1"/>
      <c r="C915" s="8"/>
      <c r="D915" s="7"/>
      <c r="E915" s="7"/>
      <c r="F915" s="7"/>
      <c r="G915" s="7"/>
      <c r="H915" s="7"/>
      <c r="I915" s="7"/>
      <c r="J915" s="7"/>
    </row>
    <row r="916" spans="1:10" x14ac:dyDescent="0.3">
      <c r="A916" s="1">
        <v>43435</v>
      </c>
      <c r="B916" s="1"/>
      <c r="C916" s="8"/>
      <c r="D916" s="7"/>
      <c r="E916" s="7"/>
      <c r="F916" s="7"/>
      <c r="G916" s="7"/>
      <c r="H916" s="7"/>
      <c r="I916" s="7"/>
      <c r="J916" s="7"/>
    </row>
    <row r="917" spans="1:10" x14ac:dyDescent="0.3">
      <c r="A917" s="1">
        <v>43466</v>
      </c>
      <c r="B917" s="1"/>
      <c r="C917" s="8"/>
      <c r="D917" s="7"/>
      <c r="E917" s="7"/>
      <c r="F917" s="7"/>
      <c r="G917" s="7"/>
      <c r="H917" s="7"/>
      <c r="I917" s="7"/>
      <c r="J917" s="7"/>
    </row>
    <row r="918" spans="1:10" x14ac:dyDescent="0.3">
      <c r="A918" s="1">
        <v>43497</v>
      </c>
      <c r="B918" s="1"/>
      <c r="C918" s="8"/>
      <c r="D918" s="7"/>
      <c r="E918" s="7"/>
      <c r="F918" s="7"/>
      <c r="G918" s="7"/>
      <c r="H918" s="7"/>
      <c r="I918" s="7"/>
      <c r="J918" s="7"/>
    </row>
    <row r="919" spans="1:10" x14ac:dyDescent="0.3">
      <c r="A919" s="1">
        <v>43525</v>
      </c>
      <c r="B919" s="1"/>
      <c r="C919" s="8"/>
      <c r="D919" s="7"/>
      <c r="E919" s="7"/>
      <c r="F919" s="7"/>
      <c r="G919" s="7"/>
      <c r="H919" s="7"/>
      <c r="I919" s="7"/>
      <c r="J919" s="7"/>
    </row>
    <row r="920" spans="1:10" x14ac:dyDescent="0.3">
      <c r="A920" s="1">
        <v>43556</v>
      </c>
      <c r="B920" s="1"/>
      <c r="C920" s="8"/>
      <c r="D920" s="7"/>
      <c r="E920" s="7"/>
      <c r="F920" s="7"/>
      <c r="G920" s="7"/>
      <c r="H920" s="7"/>
      <c r="I920" s="7"/>
      <c r="J920" s="7"/>
    </row>
    <row r="921" spans="1:10" x14ac:dyDescent="0.3">
      <c r="A921" s="1">
        <v>43586</v>
      </c>
      <c r="B921" s="1"/>
      <c r="C921" s="8"/>
      <c r="D921" s="7"/>
      <c r="E921" s="7"/>
      <c r="F921" s="7"/>
      <c r="G921" s="7"/>
      <c r="H921" s="7"/>
      <c r="I921" s="7"/>
      <c r="J921" s="7"/>
    </row>
    <row r="922" spans="1:10" x14ac:dyDescent="0.3">
      <c r="A922" s="1">
        <v>43617</v>
      </c>
      <c r="B922" s="1"/>
      <c r="C922" s="8"/>
      <c r="D922" s="7"/>
      <c r="E922" s="7"/>
      <c r="F922" s="7"/>
      <c r="G922" s="7"/>
      <c r="H922" s="7"/>
      <c r="I922" s="7"/>
      <c r="J922" s="7"/>
    </row>
    <row r="923" spans="1:10" x14ac:dyDescent="0.3">
      <c r="A923" s="1">
        <v>43647</v>
      </c>
      <c r="B923" s="1"/>
      <c r="C923" s="8"/>
      <c r="D923" s="7"/>
      <c r="E923" s="7"/>
      <c r="F923" s="7"/>
      <c r="G923" s="7"/>
      <c r="H923" s="7"/>
      <c r="I923" s="7"/>
      <c r="J923" s="7"/>
    </row>
    <row r="924" spans="1:10" x14ac:dyDescent="0.3">
      <c r="A924" s="1">
        <v>43678</v>
      </c>
      <c r="B924" s="1"/>
      <c r="C924" s="8"/>
      <c r="D924" s="7"/>
      <c r="E924" s="7"/>
      <c r="F924" s="7"/>
      <c r="G924" s="7"/>
      <c r="H924" s="7"/>
      <c r="I924" s="7"/>
      <c r="J924" s="7"/>
    </row>
    <row r="925" spans="1:10" x14ac:dyDescent="0.3">
      <c r="A925" s="1">
        <v>43709</v>
      </c>
      <c r="B925" s="1"/>
      <c r="C925" s="8"/>
      <c r="D925" s="7"/>
      <c r="E925" s="7"/>
      <c r="F925" s="7"/>
      <c r="G925" s="7"/>
      <c r="H925" s="7"/>
      <c r="I925" s="7"/>
      <c r="J925" s="7"/>
    </row>
    <row r="926" spans="1:10" x14ac:dyDescent="0.3">
      <c r="A926" s="1">
        <v>43739</v>
      </c>
      <c r="B926" s="1"/>
      <c r="C926" s="8"/>
      <c r="D926" s="7"/>
      <c r="E926" s="7"/>
      <c r="F926" s="7"/>
      <c r="G926" s="7"/>
      <c r="H926" s="7"/>
      <c r="I926" s="7"/>
      <c r="J926" s="7"/>
    </row>
    <row r="927" spans="1:10" x14ac:dyDescent="0.3">
      <c r="A927" s="1">
        <v>43770</v>
      </c>
      <c r="B927" s="1"/>
      <c r="C927" s="8"/>
      <c r="D927" s="7"/>
      <c r="E927" s="7"/>
      <c r="F927" s="7"/>
      <c r="G927" s="7"/>
      <c r="H927" s="7"/>
      <c r="I927" s="7"/>
      <c r="J927" s="7"/>
    </row>
    <row r="928" spans="1:10" x14ac:dyDescent="0.3">
      <c r="A928" s="1">
        <v>43800</v>
      </c>
      <c r="B928" s="1"/>
      <c r="C928" s="8"/>
      <c r="D928" s="7"/>
      <c r="E928" s="7"/>
      <c r="F928" s="7"/>
      <c r="G928" s="7"/>
      <c r="H928" s="7"/>
      <c r="I928" s="7"/>
      <c r="J928" s="7"/>
    </row>
    <row r="929" spans="1:10" x14ac:dyDescent="0.3">
      <c r="A929" s="1">
        <v>43831</v>
      </c>
      <c r="B929" s="1"/>
      <c r="C929" s="8"/>
      <c r="D929" s="7"/>
      <c r="E929" s="7"/>
      <c r="F929" s="7"/>
      <c r="G929" s="7"/>
      <c r="H929" s="7"/>
      <c r="I929" s="7"/>
      <c r="J929" s="7"/>
    </row>
    <row r="930" spans="1:10" x14ac:dyDescent="0.3">
      <c r="A930" s="1">
        <v>43862</v>
      </c>
      <c r="B930" s="1"/>
      <c r="C930" s="8"/>
      <c r="D930" s="7"/>
      <c r="E930" s="7"/>
      <c r="F930" s="7"/>
      <c r="G930" s="7"/>
      <c r="H930" s="7"/>
      <c r="I930" s="7"/>
      <c r="J930" s="7"/>
    </row>
    <row r="931" spans="1:10" x14ac:dyDescent="0.3">
      <c r="A931" s="1">
        <v>43891</v>
      </c>
      <c r="B931" s="1"/>
      <c r="C931" s="8"/>
      <c r="D931" s="7"/>
      <c r="E931" s="7"/>
      <c r="F931" s="7"/>
      <c r="G931" s="7"/>
      <c r="H931" s="7"/>
      <c r="I931" s="7"/>
      <c r="J931" s="7"/>
    </row>
    <row r="932" spans="1:10" x14ac:dyDescent="0.3">
      <c r="A932" s="1">
        <v>43922</v>
      </c>
      <c r="B932" s="1"/>
      <c r="C932" s="8"/>
      <c r="D932" s="7"/>
      <c r="E932" s="7"/>
      <c r="F932" s="7"/>
      <c r="G932" s="7"/>
      <c r="H932" s="7"/>
      <c r="I932" s="7"/>
      <c r="J932" s="7"/>
    </row>
    <row r="933" spans="1:10" x14ac:dyDescent="0.3">
      <c r="A933" s="1">
        <v>43952</v>
      </c>
      <c r="B933" s="1"/>
      <c r="C933" s="8"/>
      <c r="D933" s="7"/>
      <c r="E933" s="7"/>
      <c r="F933" s="7"/>
      <c r="G933" s="7"/>
      <c r="H933" s="7"/>
      <c r="I933" s="7"/>
      <c r="J933" s="7"/>
    </row>
    <row r="934" spans="1:10" x14ac:dyDescent="0.3">
      <c r="A934" s="1">
        <v>43983</v>
      </c>
      <c r="B934" s="1"/>
      <c r="C934" s="8"/>
      <c r="D934" s="7"/>
      <c r="E934" s="7"/>
      <c r="F934" s="7"/>
      <c r="G934" s="7"/>
      <c r="H934" s="7"/>
      <c r="I934" s="7"/>
      <c r="J934" s="7"/>
    </row>
    <row r="935" spans="1:10" x14ac:dyDescent="0.3">
      <c r="A935" s="1">
        <v>44013</v>
      </c>
      <c r="B935" s="1"/>
      <c r="C935" s="8"/>
      <c r="D935" s="7"/>
      <c r="E935" s="7"/>
      <c r="F935" s="7"/>
      <c r="G935" s="7"/>
      <c r="H935" s="7"/>
      <c r="I935" s="7"/>
      <c r="J935" s="7"/>
    </row>
    <row r="936" spans="1:10" x14ac:dyDescent="0.3">
      <c r="A936" s="1">
        <v>44044</v>
      </c>
      <c r="B936" s="1"/>
      <c r="C936" s="8"/>
      <c r="D936" s="7"/>
      <c r="E936" s="7"/>
      <c r="F936" s="7"/>
      <c r="G936" s="7"/>
      <c r="H936" s="7"/>
      <c r="I936" s="7"/>
      <c r="J936" s="7"/>
    </row>
    <row r="937" spans="1:10" x14ac:dyDescent="0.3">
      <c r="A937" s="1">
        <v>44075</v>
      </c>
      <c r="B937" s="1"/>
      <c r="C937" s="8"/>
      <c r="D937" s="7"/>
      <c r="E937" s="7"/>
      <c r="F937" s="7"/>
      <c r="G937" s="7"/>
      <c r="H937" s="7"/>
      <c r="I937" s="7"/>
      <c r="J937" s="7"/>
    </row>
    <row r="938" spans="1:10" x14ac:dyDescent="0.3">
      <c r="A938" s="1">
        <v>44105</v>
      </c>
      <c r="B938" s="1"/>
      <c r="C938" s="8"/>
      <c r="D938" s="7"/>
      <c r="E938" s="7"/>
      <c r="F938" s="7"/>
      <c r="G938" s="7"/>
      <c r="H938" s="7"/>
      <c r="I938" s="7"/>
      <c r="J938" s="7"/>
    </row>
    <row r="939" spans="1:10" x14ac:dyDescent="0.3">
      <c r="A939" s="1">
        <v>44136</v>
      </c>
      <c r="B939" s="1"/>
      <c r="C939" s="8"/>
      <c r="D939" s="7"/>
      <c r="E939" s="7"/>
      <c r="F939" s="7"/>
      <c r="G939" s="7"/>
      <c r="H939" s="7"/>
      <c r="I939" s="7"/>
      <c r="J939" s="7"/>
    </row>
    <row r="940" spans="1:10" x14ac:dyDescent="0.3">
      <c r="A940" s="1">
        <v>44166</v>
      </c>
      <c r="B940" s="1"/>
      <c r="C940" s="8"/>
      <c r="D940" s="7"/>
      <c r="E940" s="7"/>
      <c r="F940" s="7"/>
      <c r="G940" s="7"/>
      <c r="H940" s="7"/>
      <c r="I940" s="7"/>
      <c r="J940" s="7"/>
    </row>
    <row r="941" spans="1:10" x14ac:dyDescent="0.3">
      <c r="A941" s="1">
        <v>44197</v>
      </c>
      <c r="B941" s="1"/>
      <c r="C941" s="8"/>
      <c r="D941" s="7"/>
      <c r="E941" s="7"/>
      <c r="F941" s="7"/>
      <c r="G941" s="7"/>
      <c r="H941" s="7"/>
      <c r="I941" s="7"/>
      <c r="J941" s="7"/>
    </row>
    <row r="942" spans="1:10" x14ac:dyDescent="0.3">
      <c r="A942" s="1">
        <v>44228</v>
      </c>
      <c r="B942" s="1"/>
      <c r="C942" s="8"/>
      <c r="D942" s="7"/>
      <c r="E942" s="7"/>
      <c r="F942" s="7"/>
      <c r="G942" s="7"/>
      <c r="H942" s="7"/>
      <c r="I942" s="7"/>
      <c r="J942" s="7"/>
    </row>
    <row r="943" spans="1:10" x14ac:dyDescent="0.3">
      <c r="A943" s="1">
        <v>44256</v>
      </c>
      <c r="B943" s="1"/>
      <c r="C943" s="8"/>
      <c r="D943" s="7"/>
      <c r="E943" s="7"/>
      <c r="F943" s="7"/>
      <c r="G943" s="7"/>
      <c r="H943" s="7"/>
      <c r="I943" s="7"/>
      <c r="J943" s="7"/>
    </row>
    <row r="944" spans="1:10" x14ac:dyDescent="0.3">
      <c r="A944" s="1">
        <v>44287</v>
      </c>
      <c r="B944" s="1"/>
      <c r="C944" s="8"/>
      <c r="D944" s="7"/>
      <c r="E944" s="7"/>
      <c r="F944" s="7"/>
      <c r="G944" s="7"/>
      <c r="H944" s="7"/>
      <c r="I944" s="7"/>
      <c r="J944" s="7"/>
    </row>
    <row r="945" spans="1:10" x14ac:dyDescent="0.3">
      <c r="A945" s="1">
        <v>44317</v>
      </c>
      <c r="B945" s="1"/>
      <c r="C945" s="8"/>
      <c r="D945" s="7"/>
      <c r="E945" s="7"/>
      <c r="F945" s="7"/>
      <c r="G945" s="7"/>
      <c r="H945" s="7"/>
      <c r="I945" s="7"/>
      <c r="J945" s="7"/>
    </row>
    <row r="946" spans="1:10" x14ac:dyDescent="0.3">
      <c r="A946" s="1">
        <v>44348</v>
      </c>
      <c r="B946" s="1"/>
      <c r="C946" s="8"/>
      <c r="D946" s="7"/>
      <c r="E946" s="7"/>
      <c r="F946" s="7"/>
      <c r="G946" s="7"/>
      <c r="H946" s="7"/>
      <c r="I946" s="7"/>
      <c r="J946" s="7"/>
    </row>
    <row r="947" spans="1:10" x14ac:dyDescent="0.3">
      <c r="C947" s="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D2AD-7417-499B-A7EC-FE82B4B1CF3E}">
  <sheetPr>
    <tabColor rgb="FFFFFF00"/>
  </sheetPr>
  <dimension ref="A1:S947"/>
  <sheetViews>
    <sheetView workbookViewId="0">
      <pane xSplit="1" ySplit="1" topLeftCell="B371" activePane="bottomRight" state="frozen"/>
      <selection activeCell="D374" sqref="D374"/>
      <selection pane="topRight" activeCell="D374" sqref="D374"/>
      <selection pane="bottomLeft" activeCell="D374" sqref="D374"/>
      <selection pane="bottomRight" activeCell="E383" sqref="E383"/>
    </sheetView>
  </sheetViews>
  <sheetFormatPr defaultRowHeight="14.4" x14ac:dyDescent="0.3"/>
  <cols>
    <col min="4" max="11" width="15.88671875" customWidth="1"/>
  </cols>
  <sheetData>
    <row r="1" spans="1:16" s="3" customFormat="1" ht="28.8" x14ac:dyDescent="0.3">
      <c r="A1" s="3" t="s">
        <v>0</v>
      </c>
      <c r="C1" s="3" t="s">
        <v>15</v>
      </c>
      <c r="D1" s="4" t="s">
        <v>453</v>
      </c>
      <c r="E1" s="4" t="s">
        <v>454</v>
      </c>
      <c r="F1" s="4" t="s">
        <v>36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</row>
    <row r="2" spans="1:16" x14ac:dyDescent="0.3">
      <c r="A2" s="1">
        <v>15615</v>
      </c>
      <c r="B2" s="1"/>
      <c r="C2" s="1">
        <v>34486</v>
      </c>
      <c r="D2" s="7">
        <v>100</v>
      </c>
      <c r="E2" s="7">
        <f>+'USD PP 1994'!C989</f>
        <v>100</v>
      </c>
      <c r="F2" s="7">
        <f t="shared" ref="F2:F65" si="0">+E2/D2</f>
        <v>1</v>
      </c>
      <c r="G2" s="7">
        <v>100</v>
      </c>
      <c r="H2" s="7">
        <v>100</v>
      </c>
      <c r="I2" s="7">
        <v>100</v>
      </c>
      <c r="J2" s="7">
        <v>100</v>
      </c>
      <c r="K2" s="7">
        <v>100</v>
      </c>
    </row>
    <row r="3" spans="1:16" x14ac:dyDescent="0.3">
      <c r="A3" s="1">
        <v>15646</v>
      </c>
      <c r="B3" s="1"/>
      <c r="C3" s="1">
        <v>34516</v>
      </c>
      <c r="D3" s="7">
        <v>93.597903406963681</v>
      </c>
      <c r="E3" s="7">
        <f>+'USD PP 1994'!C990</f>
        <v>99.704142011834335</v>
      </c>
      <c r="F3" s="7">
        <f t="shared" si="0"/>
        <v>1.065239053254438</v>
      </c>
      <c r="G3" s="7">
        <v>98.202887164882654</v>
      </c>
      <c r="H3" s="7">
        <v>87.711604245241659</v>
      </c>
      <c r="I3" s="7">
        <v>83.201597470671445</v>
      </c>
      <c r="J3" s="7">
        <v>74.560095436922168</v>
      </c>
      <c r="K3" s="7">
        <v>93.501636278634862</v>
      </c>
      <c r="P3" s="5">
        <f>5.2/4.9-1</f>
        <v>6.1224489795918435E-2</v>
      </c>
    </row>
    <row r="4" spans="1:16" x14ac:dyDescent="0.3">
      <c r="A4" s="1">
        <v>15676</v>
      </c>
      <c r="B4" s="1"/>
      <c r="C4" s="1">
        <v>34547</v>
      </c>
      <c r="D4" s="7">
        <v>91.88877224323943</v>
      </c>
      <c r="E4" s="7">
        <f>+'USD PP 1994'!C991</f>
        <v>99.260355029585796</v>
      </c>
      <c r="F4" s="7">
        <f t="shared" si="0"/>
        <v>1.0802228891124259</v>
      </c>
      <c r="G4" s="7">
        <v>95.985619357719344</v>
      </c>
      <c r="H4" s="7">
        <v>82.389258167613818</v>
      </c>
      <c r="I4" s="7">
        <v>76.662303022824503</v>
      </c>
      <c r="J4" s="7">
        <v>55.135765316070511</v>
      </c>
      <c r="K4" s="7">
        <v>91.713228326272542</v>
      </c>
    </row>
    <row r="5" spans="1:16" x14ac:dyDescent="0.3">
      <c r="A5" s="1">
        <v>15707</v>
      </c>
      <c r="B5" s="1"/>
      <c r="C5" s="1">
        <v>34578</v>
      </c>
      <c r="D5" s="7">
        <v>90.504060123352133</v>
      </c>
      <c r="E5" s="7">
        <f>+'USD PP 1994'!C992</f>
        <v>98.964497041420131</v>
      </c>
      <c r="F5" s="7">
        <f t="shared" si="0"/>
        <v>1.0934812969333849</v>
      </c>
      <c r="G5" s="7">
        <v>94.177413027589623</v>
      </c>
      <c r="H5" s="7">
        <v>74.88571002328105</v>
      </c>
      <c r="I5" s="7">
        <v>68.63232141703179</v>
      </c>
      <c r="J5" s="7">
        <v>40.58875538579985</v>
      </c>
      <c r="K5" s="7">
        <v>90.967296495013429</v>
      </c>
    </row>
    <row r="6" spans="1:16" x14ac:dyDescent="0.3">
      <c r="A6" s="1">
        <v>15738</v>
      </c>
      <c r="B6" s="1"/>
      <c r="C6" s="1">
        <v>34608</v>
      </c>
      <c r="D6" s="7">
        <v>88.193393220962903</v>
      </c>
      <c r="E6" s="7">
        <f>+'USD PP 1994'!C993</f>
        <v>98.964497041420131</v>
      </c>
      <c r="F6" s="7">
        <f t="shared" si="0"/>
        <v>1.1221305069130396</v>
      </c>
      <c r="G6" s="7">
        <v>93.281906723048351</v>
      </c>
      <c r="H6" s="7">
        <v>64.229959707763143</v>
      </c>
      <c r="I6" s="7">
        <v>61.658720166231056</v>
      </c>
      <c r="J6" s="7">
        <v>29.301729270718916</v>
      </c>
      <c r="K6" s="7">
        <v>88.172236594953389</v>
      </c>
    </row>
    <row r="7" spans="1:16" x14ac:dyDescent="0.3">
      <c r="A7" s="1">
        <v>15766</v>
      </c>
      <c r="B7" s="1"/>
      <c r="C7" s="1">
        <v>34639</v>
      </c>
      <c r="D7" s="7">
        <v>85.782893902308047</v>
      </c>
      <c r="E7" s="7">
        <f>+'USD PP 1994'!C994</f>
        <v>98.816568047337284</v>
      </c>
      <c r="F7" s="7">
        <f t="shared" si="0"/>
        <v>1.1519379161989143</v>
      </c>
      <c r="G7" s="7">
        <v>92.294357102056352</v>
      </c>
      <c r="H7" s="7">
        <v>51.265032889905946</v>
      </c>
      <c r="I7" s="7">
        <v>55.136117469579766</v>
      </c>
      <c r="J7" s="7">
        <v>20.885052937076917</v>
      </c>
      <c r="K7" s="7">
        <v>85.587494268058052</v>
      </c>
    </row>
    <row r="8" spans="1:16" x14ac:dyDescent="0.3">
      <c r="A8" s="1">
        <v>15797</v>
      </c>
      <c r="B8" s="1"/>
      <c r="C8" s="1">
        <v>34669</v>
      </c>
      <c r="D8" s="7">
        <v>84.340668471446335</v>
      </c>
      <c r="E8" s="7">
        <f>+'USD PP 1994'!C995</f>
        <v>98.816568047337284</v>
      </c>
      <c r="F8" s="7">
        <f t="shared" si="0"/>
        <v>1.1716360545659155</v>
      </c>
      <c r="G8" s="7">
        <v>90.591241757024306</v>
      </c>
      <c r="H8" s="7">
        <v>40.032041925586405</v>
      </c>
      <c r="I8" s="7">
        <v>48.736955245805511</v>
      </c>
      <c r="J8" s="7">
        <v>15.113288180821275</v>
      </c>
      <c r="K8" s="7">
        <v>84.530858536353634</v>
      </c>
    </row>
    <row r="9" spans="1:16" x14ac:dyDescent="0.3">
      <c r="A9" s="1">
        <v>15827</v>
      </c>
      <c r="B9" s="1"/>
      <c r="C9" s="1">
        <v>34700</v>
      </c>
      <c r="D9" s="7">
        <v>82.930844121382819</v>
      </c>
      <c r="E9" s="7">
        <f>+'USD PP 1994'!C996</f>
        <v>98.372781065088759</v>
      </c>
      <c r="F9" s="7">
        <f t="shared" si="0"/>
        <v>1.1862025776694634</v>
      </c>
      <c r="G9" s="7">
        <v>89.314050830153121</v>
      </c>
      <c r="H9" s="7">
        <v>30.570478751879655</v>
      </c>
      <c r="I9" s="7">
        <v>42.076280105158858</v>
      </c>
      <c r="J9" s="7">
        <v>10.647659701860839</v>
      </c>
      <c r="K9" s="7">
        <v>83.859978706700034</v>
      </c>
    </row>
    <row r="10" spans="1:16" x14ac:dyDescent="0.3">
      <c r="A10" s="1">
        <v>15858</v>
      </c>
      <c r="B10" s="1"/>
      <c r="C10" s="1">
        <v>34731</v>
      </c>
      <c r="D10" s="7">
        <v>82.093490518098235</v>
      </c>
      <c r="E10" s="7">
        <f>+'USD PP 1994'!C997</f>
        <v>98.07692307692308</v>
      </c>
      <c r="F10" s="7">
        <f t="shared" si="0"/>
        <v>1.194697928641506</v>
      </c>
      <c r="G10" s="7">
        <v>86.645373331541634</v>
      </c>
      <c r="H10" s="7">
        <v>22.506426232702385</v>
      </c>
      <c r="I10" s="7">
        <v>35.489440034715635</v>
      </c>
      <c r="J10" s="7">
        <v>7.2819448104642577</v>
      </c>
      <c r="K10" s="7">
        <v>82.767448387978703</v>
      </c>
    </row>
    <row r="11" spans="1:16" x14ac:dyDescent="0.3">
      <c r="A11" s="1">
        <v>15888</v>
      </c>
      <c r="B11" s="1"/>
      <c r="C11" s="1">
        <v>34759</v>
      </c>
      <c r="D11" s="7">
        <v>80.840463336384261</v>
      </c>
      <c r="E11" s="7">
        <f>+'USD PP 1994'!C998</f>
        <v>97.633136094674569</v>
      </c>
      <c r="F11" s="7">
        <f t="shared" si="0"/>
        <v>1.2077260825239773</v>
      </c>
      <c r="G11" s="7">
        <v>82.969810716787919</v>
      </c>
      <c r="H11" s="7">
        <v>16.393347099353477</v>
      </c>
      <c r="I11" s="7">
        <v>30.586434572710193</v>
      </c>
      <c r="J11" s="7">
        <v>5.0185698211331902</v>
      </c>
      <c r="K11" s="7">
        <v>81.208249988205154</v>
      </c>
    </row>
    <row r="12" spans="1:16" x14ac:dyDescent="0.3">
      <c r="A12" s="1">
        <v>15919</v>
      </c>
      <c r="B12" s="1"/>
      <c r="C12" s="1">
        <v>34790</v>
      </c>
      <c r="D12" s="7">
        <v>78.922643108839466</v>
      </c>
      <c r="E12" s="7">
        <f>+'USD PP 1994'!C999</f>
        <v>97.33727810650889</v>
      </c>
      <c r="F12" s="7">
        <f t="shared" si="0"/>
        <v>1.2333251177646756</v>
      </c>
      <c r="G12" s="7">
        <v>75.221949879227495</v>
      </c>
      <c r="H12" s="7">
        <v>11.467086667147088</v>
      </c>
      <c r="I12" s="7">
        <v>25.273867602636088</v>
      </c>
      <c r="J12" s="7">
        <v>3.3290678747152174</v>
      </c>
      <c r="K12" s="7">
        <v>79.11949531196916</v>
      </c>
    </row>
    <row r="13" spans="1:16" x14ac:dyDescent="0.3">
      <c r="A13" s="1">
        <v>15950</v>
      </c>
      <c r="B13" s="1"/>
      <c r="C13" s="1">
        <v>34820</v>
      </c>
      <c r="D13" s="7">
        <v>76.870208540800107</v>
      </c>
      <c r="E13" s="7">
        <f>+'USD PP 1994'!C1000</f>
        <v>97.189349112426044</v>
      </c>
      <c r="F13" s="7">
        <f t="shared" si="0"/>
        <v>1.2643304988673372</v>
      </c>
      <c r="G13" s="7">
        <v>66.12918670701319</v>
      </c>
      <c r="H13" s="7">
        <v>7.5530804025471534</v>
      </c>
      <c r="I13" s="7">
        <v>20.967203917899525</v>
      </c>
      <c r="J13" s="7"/>
      <c r="K13" s="7">
        <v>77.590953527477851</v>
      </c>
    </row>
    <row r="14" spans="1:16" x14ac:dyDescent="0.3">
      <c r="A14" s="1">
        <v>15980</v>
      </c>
      <c r="B14" s="1"/>
      <c r="C14" s="1">
        <v>34851</v>
      </c>
      <c r="D14" s="7">
        <v>75.171336339526803</v>
      </c>
      <c r="E14" s="7">
        <f>+'USD PP 1994'!C1001</f>
        <v>97.041420118343197</v>
      </c>
      <c r="F14" s="7">
        <f t="shared" si="0"/>
        <v>1.2909364771704426</v>
      </c>
      <c r="G14" s="7">
        <v>59.425940606589862</v>
      </c>
      <c r="H14" s="7">
        <v>4.3276688263033023</v>
      </c>
      <c r="I14" s="7">
        <v>19.508005133884932</v>
      </c>
      <c r="J14" s="7"/>
      <c r="K14" s="7">
        <v>75.580511910654451</v>
      </c>
    </row>
    <row r="15" spans="1:16" x14ac:dyDescent="0.3">
      <c r="A15" s="1">
        <v>16011</v>
      </c>
      <c r="B15" s="1"/>
      <c r="C15" s="1">
        <v>34881</v>
      </c>
      <c r="D15" s="7">
        <v>73.438194938967172</v>
      </c>
      <c r="E15" s="7">
        <f>+'USD PP 1994'!C1002</f>
        <v>97.041420118343197</v>
      </c>
      <c r="F15" s="7">
        <f t="shared" si="0"/>
        <v>1.3214025780316649</v>
      </c>
      <c r="G15" s="7">
        <v>53.073091548262809</v>
      </c>
      <c r="H15" s="7">
        <v>2.5432938565487202</v>
      </c>
      <c r="I15" s="7">
        <v>18.199463694267124</v>
      </c>
      <c r="J15" s="7"/>
      <c r="K15" s="7">
        <v>72.869756952038614</v>
      </c>
    </row>
    <row r="16" spans="1:16" x14ac:dyDescent="0.3">
      <c r="A16" s="1">
        <v>16041</v>
      </c>
      <c r="B16" s="1"/>
      <c r="C16" s="1">
        <v>34912</v>
      </c>
      <c r="D16" s="7">
        <v>72.718283928079188</v>
      </c>
      <c r="E16" s="7">
        <f>+'USD PP 1994'!C1003</f>
        <v>96.745562130177532</v>
      </c>
      <c r="F16" s="7">
        <f t="shared" si="0"/>
        <v>1.3304159133604161</v>
      </c>
      <c r="G16" s="7">
        <v>45.536758085167577</v>
      </c>
      <c r="H16" s="7">
        <v>1.4199619544127742</v>
      </c>
      <c r="I16" s="7">
        <v>17.208267487015057</v>
      </c>
      <c r="J16" s="7"/>
      <c r="K16" s="7">
        <v>71.842410482143976</v>
      </c>
    </row>
    <row r="17" spans="1:11" x14ac:dyDescent="0.3">
      <c r="A17" s="1">
        <v>16072</v>
      </c>
      <c r="B17" s="1"/>
      <c r="C17" s="1">
        <v>34943</v>
      </c>
      <c r="D17" s="7">
        <v>72.005430169402089</v>
      </c>
      <c r="E17" s="7">
        <f>+'USD PP 1994'!C1004</f>
        <v>96.597633136094672</v>
      </c>
      <c r="F17" s="7">
        <f t="shared" si="0"/>
        <v>1.3415326164823436</v>
      </c>
      <c r="G17" s="7">
        <v>36.000283093657664</v>
      </c>
      <c r="H17" s="7"/>
      <c r="I17" s="7">
        <v>15.675229993637327</v>
      </c>
      <c r="J17" s="7"/>
      <c r="K17" s="7">
        <v>71.314681836553476</v>
      </c>
    </row>
    <row r="18" spans="1:11" x14ac:dyDescent="0.3">
      <c r="A18" s="1">
        <v>16103</v>
      </c>
      <c r="B18" s="1"/>
      <c r="C18" s="1">
        <v>34973</v>
      </c>
      <c r="D18" s="7">
        <v>71.004269962924852</v>
      </c>
      <c r="E18" s="7">
        <f>+'USD PP 1994'!C1005</f>
        <v>96.301775147928993</v>
      </c>
      <c r="F18" s="7">
        <f t="shared" si="0"/>
        <v>1.35628146304741</v>
      </c>
      <c r="G18" s="7">
        <v>28.400349553216842</v>
      </c>
      <c r="H18" s="7"/>
      <c r="I18" s="7">
        <v>14.083764594463005</v>
      </c>
      <c r="J18" s="7"/>
      <c r="K18" s="7">
        <v>70.274617497589162</v>
      </c>
    </row>
    <row r="19" spans="1:11" x14ac:dyDescent="0.3">
      <c r="A19" s="1">
        <v>16132</v>
      </c>
      <c r="B19" s="1"/>
      <c r="C19" s="1">
        <v>35004</v>
      </c>
      <c r="D19" s="7">
        <v>69.975628227973658</v>
      </c>
      <c r="E19" s="7">
        <f>+'USD PP 1994'!C1006</f>
        <v>96.301775147928993</v>
      </c>
      <c r="F19" s="7">
        <f t="shared" si="0"/>
        <v>1.3762188005542066</v>
      </c>
      <c r="G19" s="7">
        <v>25.998122989030428</v>
      </c>
      <c r="H19" s="7"/>
      <c r="I19" s="7">
        <v>12.308831143561445</v>
      </c>
      <c r="J19" s="7"/>
      <c r="K19" s="7">
        <v>69.46191311415356</v>
      </c>
    </row>
    <row r="20" spans="1:11" x14ac:dyDescent="0.3">
      <c r="A20" s="1">
        <v>16163</v>
      </c>
      <c r="B20" s="1"/>
      <c r="C20" s="1">
        <v>35034</v>
      </c>
      <c r="D20" s="7">
        <v>68.900776120493944</v>
      </c>
      <c r="E20" s="7">
        <f>+'USD PP 1994'!C1007</f>
        <v>96.301775147928993</v>
      </c>
      <c r="F20" s="7">
        <f t="shared" si="0"/>
        <v>1.3976878138428523</v>
      </c>
      <c r="G20" s="7">
        <v>24.890495920565275</v>
      </c>
      <c r="H20" s="7"/>
      <c r="I20" s="7">
        <v>10.591886363963036</v>
      </c>
      <c r="J20" s="7"/>
      <c r="K20" s="7">
        <v>68.631472299331648</v>
      </c>
    </row>
    <row r="21" spans="1:11" x14ac:dyDescent="0.3">
      <c r="A21" s="1">
        <v>16193</v>
      </c>
      <c r="B21" s="1"/>
      <c r="C21" s="1">
        <v>35065</v>
      </c>
      <c r="D21" s="7">
        <v>67.989713953516812</v>
      </c>
      <c r="E21" s="7">
        <f>+'USD PP 1994'!C1008</f>
        <v>95.857988165680467</v>
      </c>
      <c r="F21" s="7">
        <f t="shared" si="0"/>
        <v>1.4098895640481239</v>
      </c>
      <c r="G21" s="7">
        <v>23.320993085885203</v>
      </c>
      <c r="H21" s="7"/>
      <c r="I21" s="7">
        <v>8.4620007701230602</v>
      </c>
      <c r="J21" s="7"/>
      <c r="K21" s="7">
        <v>67.404706638510746</v>
      </c>
    </row>
    <row r="22" spans="1:11" x14ac:dyDescent="0.3">
      <c r="A22" s="1">
        <v>16224</v>
      </c>
      <c r="B22" s="1"/>
      <c r="C22" s="1">
        <v>35096</v>
      </c>
      <c r="D22" s="7">
        <v>67.296559391781472</v>
      </c>
      <c r="E22" s="7">
        <f>+'USD PP 1994'!C1009</f>
        <v>95.414201183431956</v>
      </c>
      <c r="F22" s="7">
        <f t="shared" si="0"/>
        <v>1.4178169292126446</v>
      </c>
      <c r="G22" s="7">
        <v>21.168188332472727</v>
      </c>
      <c r="H22" s="7"/>
      <c r="I22" s="7">
        <v>6.7485451552141793</v>
      </c>
      <c r="J22" s="7"/>
      <c r="K22" s="7">
        <v>67.136161990548558</v>
      </c>
    </row>
    <row r="23" spans="1:11" x14ac:dyDescent="0.3">
      <c r="A23" s="1">
        <v>16254</v>
      </c>
      <c r="B23" s="1"/>
      <c r="C23" s="1">
        <v>35125</v>
      </c>
      <c r="D23" s="7">
        <v>67.061842941486262</v>
      </c>
      <c r="E23" s="7">
        <f>+'USD PP 1994'!C1010</f>
        <v>94.970414201183445</v>
      </c>
      <c r="F23" s="7">
        <f t="shared" si="0"/>
        <v>1.4161617103790058</v>
      </c>
      <c r="G23" s="7">
        <v>18.66683274468495</v>
      </c>
      <c r="H23" s="7"/>
      <c r="I23" s="7">
        <v>5.4754930265429449</v>
      </c>
      <c r="J23" s="7"/>
      <c r="K23" s="7">
        <v>66.982103153295967</v>
      </c>
    </row>
    <row r="24" spans="1:11" x14ac:dyDescent="0.3">
      <c r="A24" s="1">
        <v>16285</v>
      </c>
      <c r="B24" s="1"/>
      <c r="C24" s="1">
        <v>35156</v>
      </c>
      <c r="D24" s="7">
        <v>66.22737797895148</v>
      </c>
      <c r="E24" s="7">
        <f>+'USD PP 1994'!C1011</f>
        <v>94.674556213017752</v>
      </c>
      <c r="F24" s="7">
        <f t="shared" si="0"/>
        <v>1.4295380415499375</v>
      </c>
      <c r="G24" s="7">
        <v>16.103202850832425</v>
      </c>
      <c r="H24" s="7"/>
      <c r="I24" s="7">
        <v>4.3494265045221576</v>
      </c>
      <c r="J24" s="7"/>
      <c r="K24" s="7">
        <v>65.914291628907662</v>
      </c>
    </row>
    <row r="25" spans="1:11" x14ac:dyDescent="0.3">
      <c r="A25" s="1">
        <v>16316</v>
      </c>
      <c r="B25" s="1"/>
      <c r="C25" s="1">
        <v>35186</v>
      </c>
      <c r="D25" s="7">
        <v>65.429142441169219</v>
      </c>
      <c r="E25" s="7">
        <f>+'USD PP 1994'!C1012</f>
        <v>94.526627218934919</v>
      </c>
      <c r="F25" s="7">
        <f t="shared" si="0"/>
        <v>1.4447175018980078</v>
      </c>
      <c r="G25" s="7">
        <v>14.039409634553119</v>
      </c>
      <c r="H25" s="7"/>
      <c r="I25" s="7">
        <v>3.5777136666300549</v>
      </c>
      <c r="J25" s="7"/>
      <c r="K25" s="7">
        <v>65.042719191738371</v>
      </c>
    </row>
    <row r="26" spans="1:11" x14ac:dyDescent="0.3">
      <c r="A26" s="1">
        <v>16346</v>
      </c>
      <c r="B26" s="1"/>
      <c r="C26" s="1">
        <v>35217</v>
      </c>
      <c r="D26" s="7">
        <v>64.659692105118324</v>
      </c>
      <c r="E26" s="7">
        <f>+'USD PP 1994'!C1013</f>
        <v>94.378698224852073</v>
      </c>
      <c r="F26" s="7">
        <f t="shared" si="0"/>
        <v>1.4596218316570249</v>
      </c>
      <c r="G26" s="7">
        <v>12.382615659334203</v>
      </c>
      <c r="H26" s="7"/>
      <c r="I26" s="7">
        <v>2.9388152346230121</v>
      </c>
      <c r="J26" s="7"/>
      <c r="K26" s="7">
        <v>64.13836820011673</v>
      </c>
    </row>
    <row r="27" spans="1:11" x14ac:dyDescent="0.3">
      <c r="A27" s="1">
        <v>16377</v>
      </c>
      <c r="B27" s="1"/>
      <c r="C27" s="1">
        <v>35247</v>
      </c>
      <c r="D27" s="7">
        <v>63.949848783620126</v>
      </c>
      <c r="E27" s="7">
        <f>+'USD PP 1994'!C1014</f>
        <v>94.230769230769241</v>
      </c>
      <c r="F27" s="7">
        <f t="shared" si="0"/>
        <v>1.4735104308003486</v>
      </c>
      <c r="G27" s="7">
        <v>10.436254243012391</v>
      </c>
      <c r="H27" s="7"/>
      <c r="I27" s="7">
        <v>2.3945369792414342</v>
      </c>
      <c r="J27" s="7"/>
      <c r="K27" s="7">
        <v>63.309020037623839</v>
      </c>
    </row>
    <row r="28" spans="1:11" x14ac:dyDescent="0.3">
      <c r="A28" s="1">
        <v>16407</v>
      </c>
      <c r="B28" s="1"/>
      <c r="C28" s="1">
        <v>35278</v>
      </c>
      <c r="D28" s="7">
        <v>63.669702094404741</v>
      </c>
      <c r="E28" s="7">
        <f>+'USD PP 1994'!C1015</f>
        <v>94.082840236686408</v>
      </c>
      <c r="F28" s="7">
        <f t="shared" si="0"/>
        <v>1.4776704954137732</v>
      </c>
      <c r="G28" s="7">
        <v>8.6129027341853526</v>
      </c>
      <c r="H28" s="7"/>
      <c r="I28" s="7">
        <v>1.9542454739585684</v>
      </c>
      <c r="J28" s="7"/>
      <c r="K28" s="7">
        <v>63.094498741901376</v>
      </c>
    </row>
    <row r="29" spans="1:11" x14ac:dyDescent="0.3">
      <c r="A29" s="1">
        <v>16438</v>
      </c>
      <c r="B29" s="1"/>
      <c r="C29" s="1">
        <v>35309</v>
      </c>
      <c r="D29" s="7">
        <v>63.574340583529441</v>
      </c>
      <c r="E29" s="7">
        <f>+'USD PP 1994'!C1016</f>
        <v>93.786982248520715</v>
      </c>
      <c r="F29" s="7">
        <f t="shared" si="0"/>
        <v>1.4752332684488532</v>
      </c>
      <c r="G29" s="7">
        <v>7.4089485885465383</v>
      </c>
      <c r="H29" s="7"/>
      <c r="I29" s="7">
        <v>1.5959538374508522</v>
      </c>
      <c r="J29" s="7"/>
      <c r="K29" s="7">
        <v>63.050363487460153</v>
      </c>
    </row>
    <row r="30" spans="1:11" x14ac:dyDescent="0.3">
      <c r="A30" s="1">
        <v>16469</v>
      </c>
      <c r="B30" s="1"/>
      <c r="C30" s="1">
        <v>35339</v>
      </c>
      <c r="D30" s="7">
        <v>63.38418801947104</v>
      </c>
      <c r="E30" s="7">
        <f>+'USD PP 1994'!C1017</f>
        <v>93.491124260355036</v>
      </c>
      <c r="F30" s="7">
        <f t="shared" si="0"/>
        <v>1.4749912743480349</v>
      </c>
      <c r="G30" s="7">
        <v>6.0878788730867184</v>
      </c>
      <c r="H30" s="7"/>
      <c r="I30" s="7">
        <v>1.3178809557810505</v>
      </c>
      <c r="J30" s="7"/>
      <c r="K30" s="7">
        <v>62.68678016251755</v>
      </c>
    </row>
    <row r="31" spans="1:11" x14ac:dyDescent="0.3">
      <c r="A31" s="1">
        <v>16497</v>
      </c>
      <c r="B31" s="1"/>
      <c r="C31" s="1">
        <v>35370</v>
      </c>
      <c r="D31" s="7">
        <v>63.182005601546088</v>
      </c>
      <c r="E31" s="7">
        <f>+'USD PP 1994'!C1018</f>
        <v>93.34319526627219</v>
      </c>
      <c r="F31" s="7">
        <f t="shared" si="0"/>
        <v>1.4773699311626165</v>
      </c>
      <c r="G31" s="7">
        <v>4.9636191382688297</v>
      </c>
      <c r="H31" s="7"/>
      <c r="I31" s="7">
        <v>1.070055988779677</v>
      </c>
      <c r="J31" s="7"/>
      <c r="K31" s="7">
        <v>62.474367313651129</v>
      </c>
    </row>
    <row r="32" spans="1:11" x14ac:dyDescent="0.3">
      <c r="A32" s="1">
        <v>16528</v>
      </c>
      <c r="B32" s="1"/>
      <c r="C32" s="1">
        <v>35400</v>
      </c>
      <c r="D32" s="7">
        <v>62.88643933666377</v>
      </c>
      <c r="E32" s="7">
        <f>+'USD PP 1994'!C1019</f>
        <v>93.34319526627219</v>
      </c>
      <c r="F32" s="7">
        <f t="shared" si="0"/>
        <v>1.4843135698390806</v>
      </c>
      <c r="G32" s="7">
        <v>4.1477556098176906</v>
      </c>
      <c r="H32" s="7"/>
      <c r="I32" s="7">
        <v>0.86010448418911434</v>
      </c>
      <c r="J32" s="7"/>
      <c r="K32" s="7">
        <v>62.368341133723796</v>
      </c>
    </row>
    <row r="33" spans="1:11" x14ac:dyDescent="0.3">
      <c r="A33" s="1">
        <v>16558</v>
      </c>
      <c r="B33" s="1"/>
      <c r="C33" s="1">
        <v>35431</v>
      </c>
      <c r="D33" s="7">
        <v>62.153033540881374</v>
      </c>
      <c r="E33" s="7">
        <f>+'USD PP 1994'!C1020</f>
        <v>92.899408284023679</v>
      </c>
      <c r="F33" s="7">
        <f t="shared" si="0"/>
        <v>1.4946882395196168</v>
      </c>
      <c r="G33" s="7">
        <v>3.3557893283314644</v>
      </c>
      <c r="H33" s="7"/>
      <c r="I33" s="7">
        <v>0.68013955732177322</v>
      </c>
      <c r="J33" s="7"/>
      <c r="K33" s="7">
        <v>61.610531595104014</v>
      </c>
    </row>
    <row r="34" spans="1:11" x14ac:dyDescent="0.3">
      <c r="A34" s="1">
        <v>16589</v>
      </c>
      <c r="B34" s="1"/>
      <c r="C34" s="1">
        <v>35462</v>
      </c>
      <c r="D34" s="7">
        <v>61.843814468538689</v>
      </c>
      <c r="E34" s="7">
        <f>+'USD PP 1994'!C1021</f>
        <v>92.603550295858</v>
      </c>
      <c r="F34" s="7">
        <f t="shared" si="0"/>
        <v>1.4973777263200261</v>
      </c>
      <c r="G34" s="7">
        <v>2.6119157287760464</v>
      </c>
      <c r="H34" s="7"/>
      <c r="I34" s="7">
        <v>0.55799455026808853</v>
      </c>
      <c r="J34" s="7"/>
      <c r="K34" s="7">
        <v>61.604371157988226</v>
      </c>
    </row>
    <row r="35" spans="1:11" x14ac:dyDescent="0.3">
      <c r="A35" s="1">
        <v>16619</v>
      </c>
      <c r="B35" s="1"/>
      <c r="C35" s="1">
        <v>35490</v>
      </c>
      <c r="D35" s="7">
        <v>61.530011410345914</v>
      </c>
      <c r="E35" s="7">
        <f>+'USD PP 1994'!C1022</f>
        <v>92.455621301775153</v>
      </c>
      <c r="F35" s="7">
        <f t="shared" si="0"/>
        <v>1.5026101764419513</v>
      </c>
      <c r="G35" s="7">
        <v>2.0767398654496674</v>
      </c>
      <c r="H35" s="7"/>
      <c r="I35" s="7">
        <v>0.44536239944775208</v>
      </c>
      <c r="J35" s="7"/>
      <c r="K35" s="7">
        <v>61.475273084510754</v>
      </c>
    </row>
    <row r="36" spans="1:11" x14ac:dyDescent="0.3">
      <c r="A36" s="1">
        <v>16650</v>
      </c>
      <c r="B36" s="1"/>
      <c r="C36" s="1">
        <v>35521</v>
      </c>
      <c r="D36" s="7">
        <v>60.993270628812382</v>
      </c>
      <c r="E36" s="7">
        <f>+'USD PP 1994'!C1023</f>
        <v>92.307692307692307</v>
      </c>
      <c r="F36" s="7">
        <f t="shared" si="0"/>
        <v>1.5134078129610486</v>
      </c>
      <c r="G36" s="7">
        <v>1.6238485146998731</v>
      </c>
      <c r="H36" s="7"/>
      <c r="I36" s="7">
        <v>0.34952315134810241</v>
      </c>
      <c r="J36" s="7"/>
      <c r="K36" s="7">
        <v>61.084333351063947</v>
      </c>
    </row>
    <row r="37" spans="1:11" x14ac:dyDescent="0.3">
      <c r="A37" s="1">
        <v>16681</v>
      </c>
      <c r="B37" s="1"/>
      <c r="C37" s="1">
        <v>35551</v>
      </c>
      <c r="D37" s="7">
        <v>60.744219329561176</v>
      </c>
      <c r="E37" s="7">
        <f>+'USD PP 1994'!C1024</f>
        <v>92.455621301775153</v>
      </c>
      <c r="F37" s="7">
        <f t="shared" si="0"/>
        <v>1.5220480618932182</v>
      </c>
      <c r="G37" s="7">
        <f>+USDBRL!D534/'BRL e USD Chart 99'!F37*100</f>
        <v>70.1620419707167</v>
      </c>
      <c r="H37" s="7"/>
      <c r="I37" s="7">
        <v>0.27939500507442244</v>
      </c>
      <c r="J37" s="7"/>
      <c r="K37" s="7">
        <v>60.750207211401239</v>
      </c>
    </row>
    <row r="38" spans="1:11" x14ac:dyDescent="0.3">
      <c r="A38" s="1">
        <v>16711</v>
      </c>
      <c r="B38" s="1"/>
      <c r="C38" s="1">
        <v>35582</v>
      </c>
      <c r="D38" s="7">
        <v>60.417962332963171</v>
      </c>
      <c r="E38" s="7">
        <f>+'USD PP 1994'!C1025</f>
        <v>92.307692307692307</v>
      </c>
      <c r="F38" s="7">
        <f t="shared" si="0"/>
        <v>1.5278186940331577</v>
      </c>
      <c r="G38" s="7">
        <f>+USDBRL!D535/'BRL e USD Chart 99'!F38*100</f>
        <v>70.30938973290813</v>
      </c>
      <c r="H38" s="7"/>
      <c r="I38" s="7">
        <v>0.22323026931481496</v>
      </c>
      <c r="J38" s="7"/>
      <c r="K38" s="7">
        <v>59.899632430882704</v>
      </c>
    </row>
    <row r="39" spans="1:11" x14ac:dyDescent="0.3">
      <c r="A39" s="1">
        <v>16742</v>
      </c>
      <c r="B39" s="1"/>
      <c r="C39" s="1">
        <v>35612</v>
      </c>
      <c r="D39" s="7">
        <v>60.285334596850099</v>
      </c>
      <c r="E39" s="7">
        <f>+'USD PP 1994'!C1026</f>
        <v>92.15976331360946</v>
      </c>
      <c r="F39" s="7">
        <f t="shared" si="0"/>
        <v>1.5287260812254793</v>
      </c>
      <c r="G39" s="7">
        <f>+USDBRL!D536/'BRL e USD Chart 99'!F39*100</f>
        <v>70.666682100039438</v>
      </c>
      <c r="H39" s="7"/>
      <c r="I39" s="7">
        <v>0.17339620111450596</v>
      </c>
      <c r="J39" s="7"/>
      <c r="K39" s="7">
        <v>59.833815234125161</v>
      </c>
    </row>
    <row r="40" spans="1:11" x14ac:dyDescent="0.3">
      <c r="A40" s="1">
        <v>16772</v>
      </c>
      <c r="B40" s="1"/>
      <c r="C40" s="1">
        <v>35643</v>
      </c>
      <c r="D40" s="7">
        <v>60.297394075665224</v>
      </c>
      <c r="E40" s="7">
        <f>+'USD PP 1994'!C1027</f>
        <v>92.011834319526642</v>
      </c>
      <c r="F40" s="7">
        <f t="shared" si="0"/>
        <v>1.5259670128374703</v>
      </c>
      <c r="G40" s="7">
        <f>+USDBRL!D537/'BRL e USD Chart 99'!F40*100</f>
        <v>71.266284975442574</v>
      </c>
      <c r="H40" s="7"/>
      <c r="I40" s="7">
        <v>0.13426994046345514</v>
      </c>
      <c r="J40" s="7"/>
      <c r="K40" s="7">
        <v>60.292034697828662</v>
      </c>
    </row>
    <row r="41" spans="1:11" x14ac:dyDescent="0.3">
      <c r="A41" s="1">
        <v>16803</v>
      </c>
      <c r="B41" s="1"/>
      <c r="C41" s="1">
        <v>35674</v>
      </c>
      <c r="D41" s="7">
        <v>60.261237333265271</v>
      </c>
      <c r="E41" s="7">
        <f>+'USD PP 1994'!C1028</f>
        <v>91.715976331360963</v>
      </c>
      <c r="F41" s="7">
        <f t="shared" si="0"/>
        <v>1.5219730027138376</v>
      </c>
      <c r="G41" s="7">
        <f>+USDBRL!D538/'BRL e USD Chart 99'!F41*100</f>
        <v>71.827818105229838</v>
      </c>
      <c r="H41" s="7"/>
      <c r="I41" s="7">
        <v>0.10286519609549924</v>
      </c>
      <c r="J41" s="7"/>
      <c r="K41" s="7">
        <v>60.286006097218937</v>
      </c>
    </row>
    <row r="42" spans="1:11" x14ac:dyDescent="0.3">
      <c r="A42" s="1">
        <v>16834</v>
      </c>
      <c r="B42" s="1"/>
      <c r="C42" s="1">
        <v>35704</v>
      </c>
      <c r="D42" s="7">
        <v>60.122954537828264</v>
      </c>
      <c r="E42" s="7">
        <f>+'USD PP 1994'!C1029</f>
        <v>91.568047337278117</v>
      </c>
      <c r="F42" s="7">
        <f t="shared" si="0"/>
        <v>1.5230130994255311</v>
      </c>
      <c r="G42" s="7">
        <f>+USDBRL!D539/'BRL e USD Chart 99'!F42*100</f>
        <v>72.20555098408532</v>
      </c>
      <c r="H42" s="7"/>
      <c r="I42" s="7">
        <v>7.8589041252577929E-2</v>
      </c>
      <c r="J42" s="7"/>
      <c r="K42" s="7">
        <v>60.153668027558311</v>
      </c>
    </row>
    <row r="43" spans="1:11" x14ac:dyDescent="0.3">
      <c r="A43" s="1">
        <v>16862</v>
      </c>
      <c r="B43" s="1"/>
      <c r="C43" s="1">
        <v>35735</v>
      </c>
      <c r="D43" s="7">
        <v>60.020918975569792</v>
      </c>
      <c r="E43" s="7">
        <f>+'USD PP 1994'!C1030</f>
        <v>91.568047337278117</v>
      </c>
      <c r="F43" s="7">
        <f t="shared" si="0"/>
        <v>1.5256022216945544</v>
      </c>
      <c r="G43" s="7">
        <f>+USDBRL!D540/'BRL e USD Chart 99'!F43*100</f>
        <v>72.55495464410879</v>
      </c>
      <c r="H43" s="7"/>
      <c r="I43" s="7">
        <v>5.8661671458220432E-2</v>
      </c>
      <c r="J43" s="7"/>
      <c r="K43" s="7">
        <v>59.836534395263413</v>
      </c>
    </row>
    <row r="44" spans="1:11" x14ac:dyDescent="0.3">
      <c r="A44" s="1">
        <v>16893</v>
      </c>
      <c r="B44" s="1"/>
      <c r="C44" s="1">
        <v>35765</v>
      </c>
      <c r="D44" s="7">
        <v>59.763934059115599</v>
      </c>
      <c r="E44" s="7">
        <f>+'USD PP 1994'!C1031</f>
        <v>91.715976331360963</v>
      </c>
      <c r="F44" s="7">
        <f t="shared" si="0"/>
        <v>1.5346375330753821</v>
      </c>
      <c r="G44" s="7">
        <f>+USDBRL!D541/'BRL e USD Chart 99'!F44*100</f>
        <v>72.538301456055891</v>
      </c>
      <c r="H44" s="7"/>
      <c r="I44" s="7"/>
      <c r="J44" s="7"/>
      <c r="K44" s="7">
        <v>59.497399219711063</v>
      </c>
    </row>
    <row r="45" spans="1:11" x14ac:dyDescent="0.3">
      <c r="A45" s="1">
        <v>16923</v>
      </c>
      <c r="B45" s="1"/>
      <c r="C45" s="1">
        <v>35796</v>
      </c>
      <c r="D45" s="7">
        <v>59.342601587841912</v>
      </c>
      <c r="E45" s="7">
        <f>+'USD PP 1994'!C1032</f>
        <v>91.568047337278117</v>
      </c>
      <c r="F45" s="7">
        <f t="shared" si="0"/>
        <v>1.5430406636577008</v>
      </c>
      <c r="G45" s="7">
        <f>+USDBRL!D542/'BRL e USD Chart 99'!F45*100</f>
        <v>72.55155527439446</v>
      </c>
      <c r="H45" s="7"/>
      <c r="I45" s="7"/>
      <c r="J45" s="7"/>
      <c r="K45" s="7">
        <v>59.354947346080472</v>
      </c>
    </row>
    <row r="46" spans="1:11" x14ac:dyDescent="0.3">
      <c r="A46" s="1">
        <v>16954</v>
      </c>
      <c r="B46" s="1"/>
      <c r="C46" s="1">
        <v>35827</v>
      </c>
      <c r="D46" s="7">
        <v>59.070875560264703</v>
      </c>
      <c r="E46" s="7">
        <f>+'USD PP 1994'!C1033</f>
        <v>91.42011834319527</v>
      </c>
      <c r="F46" s="7">
        <f t="shared" si="0"/>
        <v>1.5476343879468579</v>
      </c>
      <c r="G46" s="7">
        <f>+USDBRL!D543/'BRL e USD Chart 99'!F46*100</f>
        <v>72.801432222937152</v>
      </c>
      <c r="H46" s="7"/>
      <c r="I46" s="7"/>
      <c r="J46" s="7"/>
      <c r="K46" s="7">
        <v>59.450067454006884</v>
      </c>
    </row>
    <row r="47" spans="1:11" x14ac:dyDescent="0.3">
      <c r="A47" s="1">
        <v>16984</v>
      </c>
      <c r="B47" s="1"/>
      <c r="C47" s="1">
        <v>35855</v>
      </c>
      <c r="D47" s="7">
        <v>58.870715128826689</v>
      </c>
      <c r="E47" s="7">
        <f>+'USD PP 1994'!C1034</f>
        <v>91.272189349112438</v>
      </c>
      <c r="F47" s="7">
        <f t="shared" si="0"/>
        <v>1.5503835676088129</v>
      </c>
      <c r="G47" s="7">
        <f>+USDBRL!D544/'BRL e USD Chart 99'!F47*100</f>
        <v>73.098039973934377</v>
      </c>
      <c r="H47" s="7"/>
      <c r="I47" s="7"/>
      <c r="J47" s="7"/>
      <c r="K47" s="7">
        <v>59.587117825004391</v>
      </c>
    </row>
    <row r="48" spans="1:11" x14ac:dyDescent="0.3">
      <c r="A48" s="1">
        <v>17015</v>
      </c>
      <c r="B48" s="1"/>
      <c r="C48" s="1">
        <v>35886</v>
      </c>
      <c r="D48" s="7">
        <v>58.729763695956386</v>
      </c>
      <c r="E48" s="7">
        <f>+'USD PP 1994'!C1035</f>
        <v>90.976331360946745</v>
      </c>
      <c r="F48" s="7">
        <f t="shared" si="0"/>
        <v>1.5490668723261112</v>
      </c>
      <c r="G48" s="7">
        <f>+USDBRL!D545/'BRL e USD Chart 99'!F48*100</f>
        <v>73.644335204648144</v>
      </c>
      <c r="H48" s="7"/>
      <c r="I48" s="7"/>
      <c r="J48" s="7"/>
      <c r="K48" s="7">
        <v>59.219954109525325</v>
      </c>
    </row>
    <row r="49" spans="1:11" x14ac:dyDescent="0.3">
      <c r="A49" s="1">
        <v>17046</v>
      </c>
      <c r="B49" s="1"/>
      <c r="C49" s="1">
        <v>35916</v>
      </c>
      <c r="D49" s="7">
        <v>58.437575816872041</v>
      </c>
      <c r="E49" s="7">
        <f>+'USD PP 1994'!C1036</f>
        <v>90.828402366863912</v>
      </c>
      <c r="F49" s="7">
        <f t="shared" si="0"/>
        <v>1.5542808047256476</v>
      </c>
      <c r="G49" s="7">
        <f>+USDBRL!D546/'BRL e USD Chart 99'!F49*100</f>
        <v>73.841225891133945</v>
      </c>
      <c r="H49" s="7"/>
      <c r="I49" s="7"/>
      <c r="J49" s="7"/>
      <c r="K49" s="7">
        <v>58.913603371990973</v>
      </c>
    </row>
    <row r="50" spans="1:11" x14ac:dyDescent="0.3">
      <c r="A50" s="1">
        <v>17076</v>
      </c>
      <c r="B50" s="1"/>
      <c r="C50" s="1">
        <v>35947</v>
      </c>
      <c r="D50" s="7">
        <v>58.425890638744292</v>
      </c>
      <c r="E50" s="7">
        <f>+'USD PP 1994'!C1037</f>
        <v>90.828402366863912</v>
      </c>
      <c r="F50" s="7">
        <f t="shared" si="0"/>
        <v>1.5545916608865926</v>
      </c>
      <c r="G50" s="7">
        <f>+USDBRL!D547/'BRL e USD Chart 99'!F50*100</f>
        <v>74.244576826158521</v>
      </c>
      <c r="H50" s="7"/>
      <c r="I50" s="7"/>
      <c r="J50" s="7"/>
      <c r="K50" s="7">
        <v>58.801879800370273</v>
      </c>
    </row>
    <row r="51" spans="1:11" x14ac:dyDescent="0.3">
      <c r="A51" s="1">
        <v>17107</v>
      </c>
      <c r="B51" s="1"/>
      <c r="C51" s="1">
        <v>35977</v>
      </c>
      <c r="D51" s="7">
        <v>58.49608594187454</v>
      </c>
      <c r="E51" s="7">
        <f>+'USD PP 1994'!C1038</f>
        <v>90.680473372781066</v>
      </c>
      <c r="F51" s="7">
        <f t="shared" si="0"/>
        <v>1.5501972809409332</v>
      </c>
      <c r="G51" s="7">
        <f>+USDBRL!D548/'BRL e USD Chart 99'!F51*100</f>
        <v>74.900144276813577</v>
      </c>
      <c r="H51" s="7"/>
      <c r="I51" s="7"/>
      <c r="J51" s="7"/>
      <c r="K51" s="7">
        <v>59.258167691595567</v>
      </c>
    </row>
    <row r="52" spans="1:11" x14ac:dyDescent="0.3">
      <c r="A52" s="1">
        <v>17137</v>
      </c>
      <c r="B52" s="1"/>
      <c r="C52" s="1">
        <v>36008</v>
      </c>
      <c r="D52" s="7">
        <v>58.795945262714383</v>
      </c>
      <c r="E52" s="7">
        <f>+'USD PP 1994'!C1039</f>
        <v>90.532544378698233</v>
      </c>
      <c r="F52" s="7">
        <f t="shared" si="0"/>
        <v>1.5397753020922975</v>
      </c>
      <c r="G52" s="7">
        <f>+USDBRL!D549/'BRL e USD Chart 99'!F52*100</f>
        <v>76.069540692619171</v>
      </c>
      <c r="H52" s="7"/>
      <c r="I52" s="7"/>
      <c r="J52" s="7"/>
      <c r="K52" s="7">
        <v>59.856735042015728</v>
      </c>
    </row>
    <row r="53" spans="1:11" x14ac:dyDescent="0.3">
      <c r="A53" s="1">
        <v>17168</v>
      </c>
      <c r="B53" s="1"/>
      <c r="C53" s="1">
        <v>36039</v>
      </c>
      <c r="D53" s="7">
        <v>58.925581542107025</v>
      </c>
      <c r="E53" s="7">
        <f>+'USD PP 1994'!C1040</f>
        <v>90.384615384615401</v>
      </c>
      <c r="F53" s="7">
        <f t="shared" si="0"/>
        <v>1.5338773588518322</v>
      </c>
      <c r="G53" s="7">
        <f>+USDBRL!D550/'BRL e USD Chart 99'!F53*100</f>
        <v>76.961824437101725</v>
      </c>
      <c r="H53" s="7"/>
      <c r="I53" s="7"/>
      <c r="J53" s="7"/>
      <c r="K53" s="7">
        <v>60.254414175574517</v>
      </c>
    </row>
    <row r="54" spans="1:11" x14ac:dyDescent="0.3">
      <c r="A54" s="1">
        <v>17199</v>
      </c>
      <c r="B54" s="1"/>
      <c r="C54" s="1">
        <v>36069</v>
      </c>
      <c r="D54" s="7">
        <v>58.913798782350554</v>
      </c>
      <c r="E54" s="7">
        <f>+'USD PP 1994'!C1041</f>
        <v>90.236686390532554</v>
      </c>
      <c r="F54" s="7">
        <f t="shared" si="0"/>
        <v>1.5316731946602251</v>
      </c>
      <c r="G54" s="7">
        <f>+USDBRL!D551/'BRL e USD Chart 99'!F54*100</f>
        <v>77.562237436918579</v>
      </c>
      <c r="H54" s="7"/>
      <c r="I54" s="7"/>
      <c r="J54" s="7"/>
      <c r="K54" s="7">
        <v>60.242365702434036</v>
      </c>
    </row>
    <row r="55" spans="1:11" x14ac:dyDescent="0.3">
      <c r="A55" s="1">
        <v>17227</v>
      </c>
      <c r="B55" s="1"/>
      <c r="C55" s="1">
        <v>36100</v>
      </c>
      <c r="D55" s="7">
        <v>58.984580278684973</v>
      </c>
      <c r="E55" s="7">
        <f>+'USD PP 1994'!C1042</f>
        <v>90.236686390532554</v>
      </c>
      <c r="F55" s="7">
        <f t="shared" si="0"/>
        <v>1.5298351868266329</v>
      </c>
      <c r="G55" s="7">
        <f>+USDBRL!D552/'BRL e USD Chart 99'!F55*100</f>
        <v>78.001866493559064</v>
      </c>
      <c r="H55" s="7"/>
      <c r="I55" s="7"/>
      <c r="J55" s="7"/>
      <c r="K55" s="7">
        <v>60.508603558089632</v>
      </c>
    </row>
    <row r="56" spans="1:11" x14ac:dyDescent="0.3">
      <c r="A56" s="1">
        <v>17258</v>
      </c>
      <c r="B56" s="1"/>
      <c r="C56" s="1">
        <v>36130</v>
      </c>
      <c r="D56" s="7">
        <v>58.790571393087781</v>
      </c>
      <c r="E56" s="7">
        <f>+'USD PP 1994'!C1043</f>
        <v>90.236686390532554</v>
      </c>
      <c r="F56" s="7">
        <f t="shared" si="0"/>
        <v>1.5348836429431609</v>
      </c>
      <c r="G56" s="7">
        <f>+USDBRL!D553/'BRL e USD Chart 99'!F56*100</f>
        <v>78.507579746526957</v>
      </c>
      <c r="H56" s="7"/>
      <c r="I56" s="7"/>
      <c r="J56" s="7"/>
      <c r="K56" s="7">
        <v>60.581301119432943</v>
      </c>
    </row>
    <row r="57" spans="1:11" x14ac:dyDescent="0.3">
      <c r="A57" s="1">
        <v>17288</v>
      </c>
      <c r="B57" s="1"/>
      <c r="C57" s="1">
        <v>36161</v>
      </c>
      <c r="D57" s="7">
        <v>58.381898106343392</v>
      </c>
      <c r="E57" s="7">
        <f>+'USD PP 1994'!C1044</f>
        <v>89.940828402366861</v>
      </c>
      <c r="F57" s="7">
        <f t="shared" si="0"/>
        <v>1.5405601962193567</v>
      </c>
      <c r="G57" s="7">
        <f>+USDBRL!D554/'BRL e USD Chart 99'!F57*100</f>
        <v>97.46454592847374</v>
      </c>
      <c r="H57" s="7"/>
      <c r="I57" s="7"/>
      <c r="J57" s="7"/>
      <c r="K57" s="7">
        <v>60.279901611376062</v>
      </c>
    </row>
    <row r="58" spans="1:11" x14ac:dyDescent="0.3">
      <c r="A58" s="1">
        <v>17319</v>
      </c>
      <c r="B58" s="1"/>
      <c r="C58" s="1">
        <v>36192</v>
      </c>
      <c r="D58" s="7">
        <v>57.775257898410082</v>
      </c>
      <c r="E58" s="7">
        <f>+'USD PP 1999'!C1045</f>
        <v>89.940828402366861</v>
      </c>
      <c r="F58" s="7">
        <f t="shared" si="0"/>
        <v>1.55673607827966</v>
      </c>
      <c r="G58" s="7">
        <f>+USDBRL!D555/'BRL e USD Chart 99'!F58*100</f>
        <v>122.90458393656405</v>
      </c>
      <c r="H58" s="7"/>
      <c r="I58" s="7"/>
      <c r="J58" s="7"/>
      <c r="K58" s="7">
        <v>59.441772617469738</v>
      </c>
    </row>
    <row r="59" spans="1:11" x14ac:dyDescent="0.3">
      <c r="A59" s="1">
        <v>17349</v>
      </c>
      <c r="B59" s="1"/>
      <c r="C59" s="1">
        <v>36220</v>
      </c>
      <c r="D59" s="7">
        <f>+E59/F59</f>
        <v>52.749476533180335</v>
      </c>
      <c r="E59" s="7">
        <f>+'USD PP 1999'!C1046</f>
        <v>100</v>
      </c>
      <c r="F59" s="7">
        <f>+'STP-20220201164925715'!D136</f>
        <v>1.8957534097442326</v>
      </c>
      <c r="G59" s="7">
        <f>+USDBRL!D556/'BRL e USD Chart 99'!F59*100</f>
        <v>100.03410729752318</v>
      </c>
      <c r="H59" s="7"/>
      <c r="I59" s="7"/>
      <c r="J59" s="7"/>
      <c r="K59" s="7">
        <v>59.1107524040073</v>
      </c>
    </row>
    <row r="60" spans="1:11" x14ac:dyDescent="0.3">
      <c r="A60" s="1">
        <v>17380</v>
      </c>
      <c r="B60" s="1"/>
      <c r="C60" s="1">
        <v>36251</v>
      </c>
      <c r="D60" s="7">
        <f>+D59/(1+('BRL IPCA'!AA724)/100)</f>
        <v>52.455724476114092</v>
      </c>
      <c r="E60" s="7">
        <f>+'USD PP 1999'!C1047</f>
        <v>99.339933993399342</v>
      </c>
      <c r="F60" s="7">
        <f t="shared" si="0"/>
        <v>1.8937863309586764</v>
      </c>
      <c r="G60" s="7">
        <f>+USDBRL!D557/'BRL e USD Chart 99'!F60*100</f>
        <v>89.434587857787079</v>
      </c>
      <c r="H60" s="7"/>
      <c r="I60" s="7"/>
      <c r="J60" s="7"/>
      <c r="K60" s="7">
        <v>58.834231515882664</v>
      </c>
    </row>
    <row r="61" spans="1:11" x14ac:dyDescent="0.3">
      <c r="A61" s="1">
        <v>17411</v>
      </c>
      <c r="B61" s="1"/>
      <c r="C61" s="1">
        <v>36281</v>
      </c>
      <c r="D61" s="7">
        <f>+D60/(1+('BRL IPCA'!AA725)/100)</f>
        <v>52.298827992137682</v>
      </c>
      <c r="E61" s="7">
        <f>+'USD PP 1999'!C1048</f>
        <v>99.339933993399342</v>
      </c>
      <c r="F61" s="7">
        <f t="shared" si="0"/>
        <v>1.8994676899515524</v>
      </c>
      <c r="G61" s="7">
        <f>+USDBRL!D558/'BRL e USD Chart 99'!F61*100</f>
        <v>88.609035515783319</v>
      </c>
      <c r="H61" s="7"/>
      <c r="I61" s="7"/>
      <c r="J61" s="7"/>
      <c r="K61" s="7">
        <v>59.052726604318636</v>
      </c>
    </row>
    <row r="62" spans="1:11" x14ac:dyDescent="0.3">
      <c r="A62" s="1">
        <v>17441</v>
      </c>
      <c r="B62" s="1"/>
      <c r="C62" s="1">
        <v>36312</v>
      </c>
      <c r="D62" s="7">
        <f>+D61/(1+('BRL IPCA'!AA726)/100)</f>
        <v>52.199648659684279</v>
      </c>
      <c r="E62" s="7">
        <f>+'USD PP 1999'!C1049</f>
        <v>99.339933993399342</v>
      </c>
      <c r="F62" s="7">
        <f t="shared" si="0"/>
        <v>1.9030766785624604</v>
      </c>
      <c r="G62" s="7">
        <f>+USDBRL!D559/'BRL e USD Chart 99'!F62*100</f>
        <v>92.74455516596629</v>
      </c>
      <c r="H62" s="7"/>
      <c r="I62" s="7"/>
      <c r="J62" s="7"/>
      <c r="K62" s="7">
        <v>59.100006609606325</v>
      </c>
    </row>
    <row r="63" spans="1:11" x14ac:dyDescent="0.3">
      <c r="A63" s="1">
        <v>17472</v>
      </c>
      <c r="B63" s="1"/>
      <c r="C63" s="1">
        <v>36342</v>
      </c>
      <c r="D63" s="7">
        <f>+D62/(1+('BRL IPCA'!AA727)/100)</f>
        <v>51.636807458387857</v>
      </c>
      <c r="E63" s="7">
        <f>+'USD PP 1999'!C1050</f>
        <v>99.009900990099013</v>
      </c>
      <c r="F63" s="7">
        <f t="shared" si="0"/>
        <v>1.917428785075207</v>
      </c>
      <c r="G63" s="7">
        <f>+USDBRL!D560/'BRL e USD Chart 99'!F63*100</f>
        <v>93.870500641795829</v>
      </c>
      <c r="H63" s="7"/>
      <c r="I63" s="7"/>
      <c r="J63" s="7"/>
      <c r="K63" s="7">
        <v>58.462762498374047</v>
      </c>
    </row>
    <row r="64" spans="1:11" x14ac:dyDescent="0.3">
      <c r="A64" s="1">
        <v>17502</v>
      </c>
      <c r="B64" s="1"/>
      <c r="C64" s="1">
        <v>36373</v>
      </c>
      <c r="D64" s="7">
        <f>+D63/(1+('BRL IPCA'!AA728)/100)</f>
        <v>51.349251649152599</v>
      </c>
      <c r="E64" s="7">
        <f>+'USD PP 1999'!C1051</f>
        <v>98.679867986798669</v>
      </c>
      <c r="F64" s="7">
        <f t="shared" si="0"/>
        <v>1.9217391649840558</v>
      </c>
      <c r="G64" s="7">
        <f>+USDBRL!D561/'BRL e USD Chart 99'!F64*100</f>
        <v>97.846265209233053</v>
      </c>
      <c r="H64" s="7"/>
      <c r="I64" s="7"/>
      <c r="J64" s="7"/>
      <c r="K64" s="7">
        <v>58.033315960268069</v>
      </c>
    </row>
    <row r="65" spans="1:11" x14ac:dyDescent="0.3">
      <c r="A65" s="1">
        <v>17533</v>
      </c>
      <c r="B65" s="1"/>
      <c r="C65" s="1">
        <v>36404</v>
      </c>
      <c r="D65" s="7">
        <f>+D64/(1+('BRL IPCA'!AA729)/100)</f>
        <v>51.190560910330568</v>
      </c>
      <c r="E65" s="7">
        <f>+'USD PP 1999'!C1052</f>
        <v>98.349834983498354</v>
      </c>
      <c r="F65" s="7">
        <f t="shared" si="0"/>
        <v>1.9212494107219433</v>
      </c>
      <c r="G65" s="7">
        <f>+USDBRL!D562/'BRL e USD Chart 99'!F65*100</f>
        <v>98.774265819392269</v>
      </c>
      <c r="H65" s="7"/>
      <c r="I65" s="7"/>
      <c r="J65" s="7"/>
      <c r="K65" s="7">
        <v>57.509975186074776</v>
      </c>
    </row>
    <row r="66" spans="1:11" x14ac:dyDescent="0.3">
      <c r="A66" s="1">
        <v>17564</v>
      </c>
      <c r="B66" s="1"/>
      <c r="C66" s="1">
        <v>36434</v>
      </c>
      <c r="D66" s="7">
        <f>+D65/(1+('BRL IPCA'!AA730)/100)</f>
        <v>50.588557081065886</v>
      </c>
      <c r="E66" s="7">
        <f>+'USD PP 1999'!C1053</f>
        <v>98.019801980198025</v>
      </c>
      <c r="F66" s="7">
        <f t="shared" ref="F66:F129" si="1">+E66/D66</f>
        <v>1.9375884120024556</v>
      </c>
      <c r="G66" s="7">
        <f>+USDBRL!D563/'BRL e USD Chart 99'!F66*100</f>
        <v>101.62633032910111</v>
      </c>
      <c r="H66" s="7"/>
      <c r="I66" s="7"/>
      <c r="J66" s="7"/>
      <c r="K66" s="7">
        <v>56.867373861440491</v>
      </c>
    </row>
    <row r="67" spans="1:11" x14ac:dyDescent="0.3">
      <c r="A67" s="1">
        <v>17593</v>
      </c>
      <c r="B67" s="1"/>
      <c r="C67" s="1">
        <v>36465</v>
      </c>
      <c r="D67" s="7">
        <f>+D66/(1+('BRL IPCA'!AA731)/100)</f>
        <v>50.112488440877549</v>
      </c>
      <c r="E67" s="7">
        <f>+'USD PP 1999'!C1054</f>
        <v>98.019801980198025</v>
      </c>
      <c r="F67" s="7">
        <f t="shared" si="1"/>
        <v>1.9559955019164788</v>
      </c>
      <c r="G67" s="7">
        <f>+USDBRL!D564/'BRL e USD Chart 99'!F67*100</f>
        <v>98.645421122363601</v>
      </c>
      <c r="H67" s="7"/>
      <c r="I67" s="7"/>
      <c r="J67" s="7"/>
      <c r="K67" s="7">
        <v>56.038011294285077</v>
      </c>
    </row>
    <row r="68" spans="1:11" x14ac:dyDescent="0.3">
      <c r="A68" s="1">
        <v>17624</v>
      </c>
      <c r="B68" s="1"/>
      <c r="C68" s="1">
        <v>36495</v>
      </c>
      <c r="D68" s="7">
        <f>+D67/(1+('BRL IPCA'!AA732)/100)</f>
        <v>49.813606800077089</v>
      </c>
      <c r="E68" s="7">
        <f>+'USD PP 1999'!C1055</f>
        <v>98.019801980198025</v>
      </c>
      <c r="F68" s="7">
        <f t="shared" si="1"/>
        <v>1.9677314749279775</v>
      </c>
      <c r="G68" s="7">
        <f>+USDBRL!D565/'BRL e USD Chart 99'!F68*100</f>
        <v>93.630661676915807</v>
      </c>
      <c r="H68" s="7"/>
      <c r="I68" s="7"/>
      <c r="J68" s="7"/>
      <c r="K68" s="7">
        <v>55.764763950925541</v>
      </c>
    </row>
    <row r="69" spans="1:11" x14ac:dyDescent="0.3">
      <c r="A69" s="1">
        <v>17654</v>
      </c>
      <c r="B69" s="1"/>
      <c r="C69" s="1">
        <v>36526</v>
      </c>
      <c r="D69" s="7">
        <f>+D68/(1+('BRL IPCA'!AA733)/100)</f>
        <v>49.506665474137435</v>
      </c>
      <c r="E69" s="7">
        <f>+'USD PP 1999'!C1056</f>
        <v>97.689768976897696</v>
      </c>
      <c r="F69" s="7">
        <f t="shared" si="1"/>
        <v>1.9732649743483812</v>
      </c>
      <c r="G69" s="7">
        <f>+USDBRL!D566/'BRL e USD Chart 99'!F69*100</f>
        <v>91.386611704061309</v>
      </c>
      <c r="H69" s="7"/>
      <c r="I69" s="7"/>
      <c r="J69" s="7"/>
      <c r="K69" s="7">
        <v>55.448706324873761</v>
      </c>
    </row>
    <row r="70" spans="1:11" x14ac:dyDescent="0.3">
      <c r="A70" s="1">
        <v>17685</v>
      </c>
      <c r="B70" s="1"/>
      <c r="C70" s="1">
        <v>36557</v>
      </c>
      <c r="D70" s="7">
        <f>+D69/(1+('BRL IPCA'!AA734)/100)</f>
        <v>49.442390366660774</v>
      </c>
      <c r="E70" s="7">
        <f>+'USD PP 1999'!C1057</f>
        <v>97.194719471947195</v>
      </c>
      <c r="F70" s="7">
        <f t="shared" si="1"/>
        <v>1.965817565679147</v>
      </c>
      <c r="G70" s="7">
        <f>+USDBRL!D567/'BRL e USD Chart 99'!F70*100</f>
        <v>90.288134107033017</v>
      </c>
      <c r="H70" s="7"/>
      <c r="I70" s="7"/>
      <c r="J70" s="7"/>
      <c r="K70" s="7">
        <v>55.576532349277095</v>
      </c>
    </row>
    <row r="71" spans="1:11" x14ac:dyDescent="0.3">
      <c r="A71" s="1">
        <v>17715</v>
      </c>
      <c r="B71" s="1"/>
      <c r="C71" s="1">
        <v>36586</v>
      </c>
      <c r="D71" s="7">
        <f>+D70/(1+('BRL IPCA'!AA735)/100)</f>
        <v>49.333855883716602</v>
      </c>
      <c r="E71" s="7">
        <f>+'USD PP 1999'!C1058</f>
        <v>96.369636963696365</v>
      </c>
      <c r="F71" s="7">
        <f t="shared" si="1"/>
        <v>1.9534178960356643</v>
      </c>
      <c r="G71" s="7">
        <f>+USDBRL!D568/'BRL e USD Chart 99'!F71*100</f>
        <v>89.156549836799641</v>
      </c>
      <c r="H71" s="7"/>
      <c r="I71" s="7"/>
      <c r="J71" s="7"/>
      <c r="K71" s="7">
        <v>55.448999650081916</v>
      </c>
    </row>
    <row r="72" spans="1:11" x14ac:dyDescent="0.3">
      <c r="A72" s="1">
        <v>17746</v>
      </c>
      <c r="B72" s="1"/>
      <c r="C72" s="1">
        <v>36617</v>
      </c>
      <c r="D72" s="7">
        <f>+D71/(1+('BRL IPCA'!AA736)/100)</f>
        <v>49.127520298463061</v>
      </c>
      <c r="E72" s="7">
        <f>+'USD PP 1999'!C1059</f>
        <v>96.369636963696365</v>
      </c>
      <c r="F72" s="7">
        <f t="shared" si="1"/>
        <v>1.961622251199014</v>
      </c>
      <c r="G72" s="7">
        <f>+USDBRL!D569/'BRL e USD Chart 99'!F72*100</f>
        <v>90.119287692595108</v>
      </c>
      <c r="H72" s="7"/>
      <c r="I72" s="7"/>
      <c r="J72" s="7"/>
      <c r="K72" s="7">
        <v>55.399140423700587</v>
      </c>
    </row>
    <row r="73" spans="1:11" x14ac:dyDescent="0.3">
      <c r="A73" s="1">
        <v>17777</v>
      </c>
      <c r="B73" s="1"/>
      <c r="C73" s="1">
        <v>36647</v>
      </c>
      <c r="D73" s="7">
        <f>+D72/(1+('BRL IPCA'!AA737)/100)</f>
        <v>49.122608037659298</v>
      </c>
      <c r="E73" s="7">
        <f>+'USD PP 1999'!C1060</f>
        <v>96.204620462046194</v>
      </c>
      <c r="F73" s="7">
        <f t="shared" si="1"/>
        <v>1.9584591353189553</v>
      </c>
      <c r="G73" s="7">
        <f>+USDBRL!D570/'BRL e USD Chart 99'!F73*100</f>
        <v>93.313154563338529</v>
      </c>
      <c r="H73" s="7"/>
      <c r="I73" s="7"/>
      <c r="J73" s="7"/>
      <c r="K73" s="7">
        <v>55.382525666000788</v>
      </c>
    </row>
    <row r="74" spans="1:11" x14ac:dyDescent="0.3">
      <c r="A74" s="1">
        <v>17807</v>
      </c>
      <c r="B74" s="1"/>
      <c r="C74" s="1">
        <v>36678</v>
      </c>
      <c r="D74" s="7">
        <f>+D73/(1+('BRL IPCA'!AA738)/100)</f>
        <v>49.009885301465928</v>
      </c>
      <c r="E74" s="7">
        <f>+'USD PP 1999'!C1061</f>
        <v>95.709570957095707</v>
      </c>
      <c r="F74" s="7">
        <f t="shared" si="1"/>
        <v>1.9528625779957283</v>
      </c>
      <c r="G74" s="7">
        <f>+USDBRL!D571/'BRL e USD Chart 99'!F74*100</f>
        <v>92.576918640915991</v>
      </c>
      <c r="H74" s="7"/>
      <c r="I74" s="7"/>
      <c r="J74" s="7"/>
      <c r="K74" s="7">
        <v>55.283016236774593</v>
      </c>
    </row>
    <row r="75" spans="1:11" x14ac:dyDescent="0.3">
      <c r="A75" s="1">
        <v>17838</v>
      </c>
      <c r="B75" s="1"/>
      <c r="C75" s="1">
        <v>36708</v>
      </c>
      <c r="D75" s="7">
        <f>+D74/(1+('BRL IPCA'!AA739)/100)</f>
        <v>48.233328709247054</v>
      </c>
      <c r="E75" s="7">
        <f>+'USD PP 1999'!C1062</f>
        <v>95.544554455445535</v>
      </c>
      <c r="F75" s="7">
        <f t="shared" si="1"/>
        <v>1.9808824522850774</v>
      </c>
      <c r="G75" s="7">
        <f>+USDBRL!D572/'BRL e USD Chart 99'!F75*100</f>
        <v>90.737337691420393</v>
      </c>
      <c r="H75" s="7"/>
      <c r="I75" s="7"/>
      <c r="J75" s="7"/>
      <c r="K75" s="7">
        <v>54.519739878475924</v>
      </c>
    </row>
    <row r="76" spans="1:11" x14ac:dyDescent="0.3">
      <c r="A76" s="1">
        <v>17868</v>
      </c>
      <c r="B76" s="1"/>
      <c r="C76" s="1">
        <v>36739</v>
      </c>
      <c r="D76" s="7">
        <f>+D75/(1+('BRL IPCA'!AA740)/100)</f>
        <v>47.609642393887128</v>
      </c>
      <c r="E76" s="7">
        <f>+'USD PP 1999'!C1063</f>
        <v>95.544554455445535</v>
      </c>
      <c r="F76" s="7">
        <f t="shared" si="1"/>
        <v>2.0068320124100123</v>
      </c>
      <c r="G76" s="7">
        <f>+USDBRL!D573/'BRL e USD Chart 99'!F76*100</f>
        <v>90.132108159257683</v>
      </c>
      <c r="H76" s="7"/>
      <c r="I76" s="7"/>
      <c r="J76" s="7"/>
      <c r="K76" s="7">
        <v>53.687582352019625</v>
      </c>
    </row>
    <row r="77" spans="1:11" x14ac:dyDescent="0.3">
      <c r="A77" s="1">
        <v>17899</v>
      </c>
      <c r="B77" s="1"/>
      <c r="C77" s="1">
        <v>36770</v>
      </c>
      <c r="D77" s="7">
        <f>+D76/(1+('BRL IPCA'!AA741)/100)</f>
        <v>47.500391493452192</v>
      </c>
      <c r="E77" s="7">
        <f>+'USD PP 1999'!C1064</f>
        <v>95.049504950495049</v>
      </c>
      <c r="F77" s="7">
        <f t="shared" si="1"/>
        <v>2.0010257170953505</v>
      </c>
      <c r="G77" s="7">
        <f>+USDBRL!D574/'BRL e USD Chart 99'!F77*100</f>
        <v>91.89287195514737</v>
      </c>
      <c r="H77" s="7"/>
      <c r="I77" s="7"/>
      <c r="J77" s="7"/>
      <c r="K77" s="7">
        <v>53.543016208257328</v>
      </c>
    </row>
    <row r="78" spans="1:11" x14ac:dyDescent="0.3">
      <c r="A78" s="1">
        <v>17930</v>
      </c>
      <c r="B78" s="1"/>
      <c r="C78" s="1">
        <v>36800</v>
      </c>
      <c r="D78" s="7">
        <f>+D77/(1+('BRL IPCA'!AA742)/100)</f>
        <v>47.433983915969833</v>
      </c>
      <c r="E78" s="7">
        <f>+'USD PP 1999'!C1065</f>
        <v>94.884488448844877</v>
      </c>
      <c r="F78" s="7">
        <f t="shared" si="1"/>
        <v>2.0003482865140421</v>
      </c>
      <c r="G78" s="7">
        <f>+USDBRL!D575/'BRL e USD Chart 99'!F78*100</f>
        <v>93.94364034849329</v>
      </c>
      <c r="H78" s="7"/>
      <c r="I78" s="7"/>
      <c r="J78" s="7"/>
      <c r="K78" s="7">
        <v>53.537662442013136</v>
      </c>
    </row>
    <row r="79" spans="1:11" x14ac:dyDescent="0.3">
      <c r="A79" s="1">
        <v>17958</v>
      </c>
      <c r="B79" s="1"/>
      <c r="C79" s="1">
        <v>36831</v>
      </c>
      <c r="D79" s="7">
        <f>+D78/(1+('BRL IPCA'!AA743)/100)</f>
        <v>47.282679342075191</v>
      </c>
      <c r="E79" s="7">
        <f>+'USD PP 1999'!C1066</f>
        <v>94.719471947194705</v>
      </c>
      <c r="F79" s="7">
        <f t="shared" si="1"/>
        <v>2.003259402072572</v>
      </c>
      <c r="G79" s="7">
        <f>+USDBRL!D576/'BRL e USD Chart 99'!F79*100</f>
        <v>97.221557926298175</v>
      </c>
      <c r="H79" s="7"/>
      <c r="I79" s="7"/>
      <c r="J79" s="7"/>
      <c r="K79" s="7">
        <v>53.564444664345302</v>
      </c>
    </row>
    <row r="80" spans="1:11" x14ac:dyDescent="0.3">
      <c r="A80" s="1">
        <v>17989</v>
      </c>
      <c r="B80" s="1"/>
      <c r="C80" s="1">
        <v>36861</v>
      </c>
      <c r="D80" s="7">
        <f>+D79/(1+('BRL IPCA'!AA744)/100)</f>
        <v>47.005347790113518</v>
      </c>
      <c r="E80" s="7">
        <f>+'USD PP 1999'!C1067</f>
        <v>94.884488448844877</v>
      </c>
      <c r="F80" s="7">
        <f t="shared" si="1"/>
        <v>2.0185892224969693</v>
      </c>
      <c r="G80" s="7">
        <f>+USDBRL!D577/'BRL e USD Chart 99'!F80*100</f>
        <v>97.241181025028837</v>
      </c>
      <c r="H80" s="7"/>
      <c r="I80" s="7"/>
      <c r="J80" s="7"/>
      <c r="K80" s="7">
        <v>53.425538264856677</v>
      </c>
    </row>
    <row r="81" spans="1:11" x14ac:dyDescent="0.3">
      <c r="A81" s="1">
        <v>18019</v>
      </c>
      <c r="B81" s="1"/>
      <c r="C81" s="1">
        <v>36892</v>
      </c>
      <c r="D81" s="7">
        <f>+D80/(1+('BRL IPCA'!AA745)/100)</f>
        <v>46.738935855735825</v>
      </c>
      <c r="E81" s="7">
        <f>+'USD PP 1999'!C1068</f>
        <v>94.224422442244233</v>
      </c>
      <c r="F81" s="7">
        <f t="shared" si="1"/>
        <v>2.0159727798056184</v>
      </c>
      <c r="G81" s="7">
        <f>+USDBRL!D578/'BRL e USD Chart 99'!F81*100</f>
        <v>96.930872260508181</v>
      </c>
      <c r="H81" s="7"/>
      <c r="I81" s="7"/>
      <c r="J81" s="7"/>
      <c r="K81" s="7">
        <v>53.223289763754408</v>
      </c>
    </row>
    <row r="82" spans="1:11" x14ac:dyDescent="0.3">
      <c r="A82" s="1">
        <v>18050</v>
      </c>
      <c r="B82" s="1"/>
      <c r="C82" s="1">
        <v>36923</v>
      </c>
      <c r="D82" s="7">
        <f>+D81/(1+('BRL IPCA'!AA746)/100)</f>
        <v>46.52492121813242</v>
      </c>
      <c r="E82" s="7">
        <f>+'USD PP 1999'!C1069</f>
        <v>93.89438943894389</v>
      </c>
      <c r="F82" s="7">
        <f t="shared" si="1"/>
        <v>2.0181525724400347</v>
      </c>
      <c r="G82" s="7">
        <f>+USDBRL!D579/'BRL e USD Chart 99'!F82*100</f>
        <v>99.174860579549701</v>
      </c>
      <c r="H82" s="7"/>
      <c r="I82" s="7"/>
      <c r="J82" s="7"/>
      <c r="K82" s="7">
        <v>53.164808474432533</v>
      </c>
    </row>
    <row r="83" spans="1:11" x14ac:dyDescent="0.3">
      <c r="A83" s="1">
        <v>18080</v>
      </c>
      <c r="B83" s="1"/>
      <c r="C83" s="1">
        <v>36951</v>
      </c>
      <c r="D83" s="7">
        <f>+D82/(1+('BRL IPCA'!AA747)/100)</f>
        <v>46.348795794114785</v>
      </c>
      <c r="E83" s="7">
        <f>+'USD PP 1999'!C1070</f>
        <v>93.564356435643575</v>
      </c>
      <c r="F83" s="7">
        <f t="shared" si="1"/>
        <v>2.0187009140704375</v>
      </c>
      <c r="G83" s="7">
        <f>+USDBRL!D580/'BRL e USD Chart 99'!F83*100</f>
        <v>103.46257761327409</v>
      </c>
      <c r="H83" s="7"/>
      <c r="I83" s="7"/>
      <c r="J83" s="7"/>
      <c r="K83" s="7">
        <v>52.895043751300889</v>
      </c>
    </row>
    <row r="84" spans="1:11" x14ac:dyDescent="0.3">
      <c r="A84" s="1">
        <v>18111</v>
      </c>
      <c r="B84" s="1"/>
      <c r="C84" s="1">
        <v>36982</v>
      </c>
      <c r="D84" s="7">
        <f>+D83/(1+('BRL IPCA'!AA748)/100)</f>
        <v>46.081522960941328</v>
      </c>
      <c r="E84" s="7">
        <f>+'USD PP 1999'!C1071</f>
        <v>93.234323432343231</v>
      </c>
      <c r="F84" s="7">
        <f t="shared" si="1"/>
        <v>2.0232474415259363</v>
      </c>
      <c r="G84" s="7">
        <f>+USDBRL!D581/'BRL e USD Chart 99'!F84*100</f>
        <v>108.34562075841374</v>
      </c>
      <c r="H84" s="7"/>
      <c r="I84" s="7"/>
      <c r="J84" s="7"/>
      <c r="K84" s="7">
        <v>52.574340275619605</v>
      </c>
    </row>
    <row r="85" spans="1:11" x14ac:dyDescent="0.3">
      <c r="A85" s="1">
        <v>18142</v>
      </c>
      <c r="B85" s="1"/>
      <c r="C85" s="1">
        <v>37012</v>
      </c>
      <c r="D85" s="7">
        <f>+D84/(1+('BRL IPCA'!AA749)/100)</f>
        <v>45.893360184186164</v>
      </c>
      <c r="E85" s="7">
        <f>+'USD PP 1999'!C1072</f>
        <v>92.904290429042902</v>
      </c>
      <c r="F85" s="7">
        <f t="shared" si="1"/>
        <v>2.0243514542449139</v>
      </c>
      <c r="G85" s="7">
        <f>+USDBRL!D582/'BRL e USD Chart 99'!F85*100</f>
        <v>113.45855953934193</v>
      </c>
      <c r="H85" s="7"/>
      <c r="I85" s="7"/>
      <c r="J85" s="7"/>
      <c r="K85" s="7">
        <v>52.485115579135069</v>
      </c>
    </row>
    <row r="86" spans="1:11" x14ac:dyDescent="0.3">
      <c r="A86" s="1">
        <v>18172</v>
      </c>
      <c r="B86" s="1"/>
      <c r="C86" s="1">
        <v>37043</v>
      </c>
      <c r="D86" s="7">
        <f>+D85/(1+('BRL IPCA'!AA750)/100)</f>
        <v>45.655949248096057</v>
      </c>
      <c r="E86" s="7">
        <f>+'USD PP 1999'!C1073</f>
        <v>92.739273927392745</v>
      </c>
      <c r="F86" s="7">
        <f t="shared" si="1"/>
        <v>2.0312637335266914</v>
      </c>
      <c r="G86" s="7">
        <f>+USDBRL!D583/'BRL e USD Chart 99'!F86*100</f>
        <v>116.94197857192168</v>
      </c>
      <c r="H86" s="7"/>
      <c r="I86" s="7"/>
      <c r="J86" s="7"/>
      <c r="K86" s="7">
        <v>52.042752185557838</v>
      </c>
    </row>
    <row r="87" spans="1:11" x14ac:dyDescent="0.3">
      <c r="A87" s="1">
        <v>18203</v>
      </c>
      <c r="B87" s="1"/>
      <c r="C87" s="1">
        <v>37073</v>
      </c>
      <c r="D87" s="7">
        <f>+D86/(1+('BRL IPCA'!AA751)/100)</f>
        <v>45.056695201910642</v>
      </c>
      <c r="E87" s="7">
        <f>+'USD PP 1999'!C1074</f>
        <v>92.904290429042902</v>
      </c>
      <c r="F87" s="7">
        <f t="shared" si="1"/>
        <v>2.0619419602950213</v>
      </c>
      <c r="G87" s="7">
        <f>+USDBRL!D584/'BRL e USD Chart 99'!F87*100</f>
        <v>119.57659563061726</v>
      </c>
      <c r="H87" s="7"/>
      <c r="I87" s="7"/>
      <c r="J87" s="7"/>
      <c r="K87" s="7">
        <v>51.42056336879542</v>
      </c>
    </row>
    <row r="88" spans="1:11" x14ac:dyDescent="0.3">
      <c r="A88" s="1">
        <v>18233</v>
      </c>
      <c r="B88" s="1"/>
      <c r="C88" s="1">
        <v>37104</v>
      </c>
      <c r="D88" s="7">
        <f>+D87/(1+('BRL IPCA'!AA752)/100)</f>
        <v>44.743490766544831</v>
      </c>
      <c r="E88" s="7">
        <f>+'USD PP 1999'!C1075</f>
        <v>92.904290429042902</v>
      </c>
      <c r="F88" s="7">
        <f t="shared" si="1"/>
        <v>2.0763755540170861</v>
      </c>
      <c r="G88" s="7">
        <f>+USDBRL!D585/'BRL e USD Chart 99'!F88*100</f>
        <v>120.89335164554458</v>
      </c>
      <c r="H88" s="7"/>
      <c r="I88" s="7"/>
      <c r="J88" s="7"/>
      <c r="K88" s="7">
        <v>50.835949944434425</v>
      </c>
    </row>
    <row r="89" spans="1:11" x14ac:dyDescent="0.3">
      <c r="A89" s="1">
        <v>18264</v>
      </c>
      <c r="B89" s="1"/>
      <c r="C89" s="1">
        <v>37135</v>
      </c>
      <c r="D89" s="7">
        <f>+D88/(1+('BRL IPCA'!AA753)/100)</f>
        <v>44.618558801899518</v>
      </c>
      <c r="E89" s="7">
        <f>+'USD PP 1999'!C1076</f>
        <v>92.574257425742573</v>
      </c>
      <c r="F89" s="7">
        <f t="shared" si="1"/>
        <v>2.0747926403620518</v>
      </c>
      <c r="G89" s="7">
        <f>+USDBRL!D586/'BRL e USD Chart 99'!F89*100</f>
        <v>128.75021570993513</v>
      </c>
      <c r="H89" s="7"/>
      <c r="I89" s="7"/>
      <c r="J89" s="7"/>
      <c r="K89" s="7">
        <v>50.673793804260782</v>
      </c>
    </row>
    <row r="90" spans="1:11" x14ac:dyDescent="0.3">
      <c r="A90" s="1">
        <v>18295</v>
      </c>
      <c r="B90" s="1"/>
      <c r="C90" s="1">
        <v>37165</v>
      </c>
      <c r="D90" s="7">
        <f>+D89/(1+('BRL IPCA'!AA754)/100)</f>
        <v>44.251273234056846</v>
      </c>
      <c r="E90" s="7">
        <f>+'USD PP 1999'!C1077</f>
        <v>92.904290429042902</v>
      </c>
      <c r="F90" s="7">
        <f t="shared" si="1"/>
        <v>2.0994715776345507</v>
      </c>
      <c r="G90" s="7">
        <f>+USDBRL!D587/'BRL e USD Chart 99'!F90*100</f>
        <v>130.49950421748028</v>
      </c>
      <c r="H90" s="7"/>
      <c r="I90" s="7"/>
      <c r="J90" s="7"/>
      <c r="K90" s="7">
        <v>50.301562243657713</v>
      </c>
    </row>
    <row r="91" spans="1:11" x14ac:dyDescent="0.3">
      <c r="A91" s="1">
        <v>18323</v>
      </c>
      <c r="B91" s="1"/>
      <c r="C91" s="1">
        <v>37196</v>
      </c>
      <c r="D91" s="7">
        <f>+D90/(1+('BRL IPCA'!AA755)/100)</f>
        <v>43.939304174418467</v>
      </c>
      <c r="E91" s="7">
        <f>+'USD PP 1999'!C1078</f>
        <v>93.06930693069306</v>
      </c>
      <c r="F91" s="7">
        <f t="shared" si="1"/>
        <v>2.1181333814766723</v>
      </c>
      <c r="G91" s="7">
        <f>+USDBRL!D588/'BRL e USD Chart 99'!F91*100</f>
        <v>120.04437596971999</v>
      </c>
      <c r="H91" s="7"/>
      <c r="I91" s="7"/>
      <c r="J91" s="7"/>
      <c r="K91" s="7">
        <v>49.996583086828053</v>
      </c>
    </row>
    <row r="92" spans="1:11" x14ac:dyDescent="0.3">
      <c r="A92" s="1">
        <v>18354</v>
      </c>
      <c r="B92" s="1"/>
      <c r="C92" s="1">
        <v>37226</v>
      </c>
      <c r="D92" s="7">
        <f>+D91/(1+('BRL IPCA'!AA756)/100)</f>
        <v>43.655543143982584</v>
      </c>
      <c r="E92" s="7">
        <f>+'USD PP 1999'!C1079</f>
        <v>93.399339933993403</v>
      </c>
      <c r="F92" s="7">
        <f t="shared" si="1"/>
        <v>2.1394611819614351</v>
      </c>
      <c r="G92" s="7">
        <f>+USDBRL!D589/'BRL e USD Chart 99'!F92*100</f>
        <v>110.41565137602865</v>
      </c>
      <c r="H92" s="7"/>
      <c r="I92" s="7"/>
      <c r="J92" s="7"/>
      <c r="K92" s="7">
        <v>49.871903328506797</v>
      </c>
    </row>
    <row r="93" spans="1:11" x14ac:dyDescent="0.3">
      <c r="A93" s="1">
        <v>18384</v>
      </c>
      <c r="B93" s="1"/>
      <c r="C93" s="1">
        <v>37257</v>
      </c>
      <c r="D93" s="7">
        <f>+D92/(1+('BRL IPCA'!AA757)/100)</f>
        <v>43.42970865895601</v>
      </c>
      <c r="E93" s="7">
        <f>+'USD PP 1999'!C1080</f>
        <v>93.234323432343231</v>
      </c>
      <c r="F93" s="7">
        <f t="shared" si="1"/>
        <v>2.1467867575279391</v>
      </c>
      <c r="G93" s="7">
        <f>+USDBRL!D590/'BRL e USD Chart 99'!F93*100</f>
        <v>110.74691008145265</v>
      </c>
      <c r="H93" s="7"/>
      <c r="I93" s="7"/>
      <c r="J93" s="7"/>
      <c r="K93" s="7">
        <v>49.589244634092466</v>
      </c>
    </row>
    <row r="94" spans="1:11" x14ac:dyDescent="0.3">
      <c r="A94" s="1">
        <v>18415</v>
      </c>
      <c r="B94" s="1"/>
      <c r="C94" s="1">
        <v>37288</v>
      </c>
      <c r="D94" s="7">
        <f>+D93/(1+('BRL IPCA'!AA758)/100)</f>
        <v>43.273922537819857</v>
      </c>
      <c r="E94" s="7">
        <f>+'USD PP 1999'!C1081</f>
        <v>92.739273927392745</v>
      </c>
      <c r="F94" s="7">
        <f t="shared" si="1"/>
        <v>2.1430752861920928</v>
      </c>
      <c r="G94" s="7">
        <f>+USDBRL!D591/'BRL e USD Chart 99'!F94*100</f>
        <v>112.88450833188122</v>
      </c>
      <c r="H94" s="7"/>
      <c r="I94" s="7"/>
      <c r="J94" s="7"/>
      <c r="K94" s="7">
        <v>49.460646952017228</v>
      </c>
    </row>
    <row r="95" spans="1:11" x14ac:dyDescent="0.3">
      <c r="A95" s="1">
        <v>18445</v>
      </c>
      <c r="B95" s="1"/>
      <c r="C95" s="1">
        <v>37316</v>
      </c>
      <c r="D95" s="7">
        <f>+D94/(1+('BRL IPCA'!AA759)/100)</f>
        <v>43.015827572385547</v>
      </c>
      <c r="E95" s="7">
        <f>+'USD PP 1999'!C1082</f>
        <v>92.244224422442244</v>
      </c>
      <c r="F95" s="7">
        <f t="shared" si="1"/>
        <v>2.1444251948243203</v>
      </c>
      <c r="G95" s="7">
        <f>+USDBRL!D592/'BRL e USD Chart 99'!F95*100</f>
        <v>109.40927226851622</v>
      </c>
      <c r="H95" s="7"/>
      <c r="I95" s="7"/>
      <c r="J95" s="7"/>
      <c r="K95" s="7">
        <v>49.426048717914696</v>
      </c>
    </row>
    <row r="96" spans="1:11" x14ac:dyDescent="0.3">
      <c r="A96" s="1">
        <v>18476</v>
      </c>
      <c r="B96" s="1"/>
      <c r="C96" s="1">
        <v>37347</v>
      </c>
      <c r="D96" s="7">
        <f>+D95/(1+('BRL IPCA'!AA760)/100)</f>
        <v>42.674432115461855</v>
      </c>
      <c r="E96" s="7">
        <f>+'USD PP 1999'!C1083</f>
        <v>91.749174917491743</v>
      </c>
      <c r="F96" s="7">
        <f t="shared" si="1"/>
        <v>2.1499799849533106</v>
      </c>
      <c r="G96" s="7">
        <f>+USDBRL!D593/'BRL e USD Chart 99'!F96*100</f>
        <v>107.90798129455059</v>
      </c>
      <c r="H96" s="7"/>
      <c r="I96" s="7"/>
      <c r="J96" s="7"/>
      <c r="K96" s="7">
        <v>49.396410871391865</v>
      </c>
    </row>
    <row r="97" spans="1:11" x14ac:dyDescent="0.3">
      <c r="A97" s="1">
        <v>18507</v>
      </c>
      <c r="B97" s="1"/>
      <c r="C97" s="1">
        <v>37377</v>
      </c>
      <c r="D97" s="7">
        <f>+D96/(1+('BRL IPCA'!AA761)/100)</f>
        <v>42.585003607885298</v>
      </c>
      <c r="E97" s="7">
        <f>+'USD PP 1999'!C1084</f>
        <v>91.749174917491743</v>
      </c>
      <c r="F97" s="7">
        <f t="shared" si="1"/>
        <v>2.1544949429217124</v>
      </c>
      <c r="G97" s="7">
        <f>+USDBRL!D594/'BRL e USD Chart 99'!F97*100</f>
        <v>115.10818385291124</v>
      </c>
      <c r="H97" s="7"/>
      <c r="I97" s="7"/>
      <c r="J97" s="7"/>
      <c r="K97" s="7">
        <v>49.366790796913712</v>
      </c>
    </row>
    <row r="98" spans="1:11" x14ac:dyDescent="0.3">
      <c r="A98" s="1">
        <v>18537</v>
      </c>
      <c r="B98" s="1"/>
      <c r="C98" s="1">
        <v>37408</v>
      </c>
      <c r="D98" s="7">
        <f>+D97/(1+('BRL IPCA'!AA762)/100)</f>
        <v>42.406894650353813</v>
      </c>
      <c r="E98" s="7">
        <f>+'USD PP 1999'!C1085</f>
        <v>91.749174917491743</v>
      </c>
      <c r="F98" s="7">
        <f t="shared" si="1"/>
        <v>2.1635438216819836</v>
      </c>
      <c r="G98" s="7">
        <f>+USDBRL!D595/'BRL e USD Chart 99'!F98*100</f>
        <v>125.42385196017854</v>
      </c>
      <c r="H98" s="7"/>
      <c r="I98" s="7"/>
      <c r="J98" s="7"/>
      <c r="K98" s="7">
        <v>49.214226694161816</v>
      </c>
    </row>
    <row r="99" spans="1:11" x14ac:dyDescent="0.3">
      <c r="A99" s="1">
        <v>18568</v>
      </c>
      <c r="B99" s="1"/>
      <c r="C99" s="1">
        <v>37438</v>
      </c>
      <c r="D99" s="7">
        <f>+D98/(1+('BRL IPCA'!AA763)/100)</f>
        <v>41.908187222407165</v>
      </c>
      <c r="E99" s="7">
        <f>+'USD PP 1999'!C1086</f>
        <v>91.584158415841571</v>
      </c>
      <c r="F99" s="7">
        <f t="shared" si="1"/>
        <v>2.185352421229855</v>
      </c>
      <c r="G99" s="7">
        <f>+USDBRL!D596/'BRL e USD Chart 99'!F99*100</f>
        <v>134.2666734891535</v>
      </c>
      <c r="H99" s="7"/>
      <c r="I99" s="7"/>
      <c r="J99" s="7"/>
      <c r="K99" s="7">
        <v>48.88668589864092</v>
      </c>
    </row>
    <row r="100" spans="1:11" x14ac:dyDescent="0.3">
      <c r="A100" s="1">
        <v>18598</v>
      </c>
      <c r="B100" s="1"/>
      <c r="C100" s="1">
        <v>37469</v>
      </c>
      <c r="D100" s="7">
        <f>+D99/(1+('BRL IPCA'!AA764)/100)</f>
        <v>41.637543191661365</v>
      </c>
      <c r="E100" s="7">
        <f>+'USD PP 1999'!C1087</f>
        <v>91.419141914191414</v>
      </c>
      <c r="F100" s="7">
        <f t="shared" si="1"/>
        <v>2.1955940458201595</v>
      </c>
      <c r="G100" s="7">
        <f>+USDBRL!D597/'BRL e USD Chart 99'!F100*100</f>
        <v>141.63365062498968</v>
      </c>
      <c r="H100" s="7"/>
      <c r="I100" s="7"/>
      <c r="J100" s="7"/>
      <c r="K100" s="7">
        <v>48.397867437521953</v>
      </c>
    </row>
    <row r="101" spans="1:11" x14ac:dyDescent="0.3">
      <c r="A101" s="1">
        <v>18629</v>
      </c>
      <c r="B101" s="1"/>
      <c r="C101" s="1">
        <v>37500</v>
      </c>
      <c r="D101" s="7">
        <f>+D100/(1+('BRL IPCA'!AA765)/100)</f>
        <v>41.339895940886976</v>
      </c>
      <c r="E101" s="7">
        <f>+'USD PP 1999'!C1088</f>
        <v>91.254125412541242</v>
      </c>
      <c r="F101" s="7">
        <f t="shared" si="1"/>
        <v>2.2074106220061114</v>
      </c>
      <c r="G101" s="7">
        <f>+USDBRL!D598/'BRL e USD Chart 99'!F101*100</f>
        <v>151.38098760089903</v>
      </c>
      <c r="H101" s="7"/>
      <c r="I101" s="7"/>
      <c r="J101" s="7"/>
      <c r="K101" s="7">
        <v>48.032818020565642</v>
      </c>
    </row>
    <row r="102" spans="1:11" x14ac:dyDescent="0.3">
      <c r="A102" s="1">
        <v>18660</v>
      </c>
      <c r="B102" s="1"/>
      <c r="C102" s="1">
        <v>37530</v>
      </c>
      <c r="D102" s="7">
        <f>+D101/(1+('BRL IPCA'!AA766)/100)</f>
        <v>40.805345909472877</v>
      </c>
      <c r="E102" s="7">
        <f>+'USD PP 1999'!C1089</f>
        <v>91.089108910891099</v>
      </c>
      <c r="F102" s="7">
        <f t="shared" si="1"/>
        <v>2.2322837089280734</v>
      </c>
      <c r="G102" s="7">
        <f>+USDBRL!D599/'BRL e USD Chart 99'!F102*100</f>
        <v>170.47564271422172</v>
      </c>
      <c r="H102" s="7"/>
      <c r="I102" s="7"/>
      <c r="J102" s="7"/>
      <c r="K102" s="7">
        <v>47.425768187762294</v>
      </c>
    </row>
    <row r="103" spans="1:11" x14ac:dyDescent="0.3">
      <c r="A103" s="1">
        <v>18688</v>
      </c>
      <c r="B103" s="1"/>
      <c r="C103" s="1">
        <v>37561</v>
      </c>
      <c r="D103" s="7">
        <f>+D102/(1+('BRL IPCA'!AA767)/100)</f>
        <v>39.609149591800502</v>
      </c>
      <c r="E103" s="7">
        <f>+'USD PP 1999'!C1090</f>
        <v>91.089108910891099</v>
      </c>
      <c r="F103" s="7">
        <f t="shared" si="1"/>
        <v>2.2996986769377012</v>
      </c>
      <c r="G103" s="7">
        <f>+USDBRL!D600/'BRL e USD Chart 99'!F103*100</f>
        <v>155.49863274965367</v>
      </c>
      <c r="H103" s="7"/>
      <c r="I103" s="7"/>
      <c r="J103" s="7"/>
      <c r="K103" s="7">
        <v>46.201430285204381</v>
      </c>
    </row>
    <row r="104" spans="1:11" x14ac:dyDescent="0.3">
      <c r="A104" s="1">
        <v>18719</v>
      </c>
      <c r="B104" s="1"/>
      <c r="C104" s="1">
        <v>37591</v>
      </c>
      <c r="D104" s="7">
        <f>+D103/(1+('BRL IPCA'!AA768)/100)</f>
        <v>38.794465809794815</v>
      </c>
      <c r="E104" s="7">
        <f>+'USD PP 1999'!C1091</f>
        <v>91.254125412541242</v>
      </c>
      <c r="F104" s="7">
        <f t="shared" si="1"/>
        <v>2.3522459584815687</v>
      </c>
      <c r="G104" s="7">
        <f>+USDBRL!D601/'BRL e USD Chart 99'!F104*100</f>
        <v>154.12929021845773</v>
      </c>
      <c r="H104" s="7"/>
      <c r="I104" s="7"/>
      <c r="J104" s="7"/>
      <c r="K104" s="7">
        <v>45.371138451541178</v>
      </c>
    </row>
    <row r="105" spans="1:11" x14ac:dyDescent="0.3">
      <c r="A105" s="1">
        <v>18749</v>
      </c>
      <c r="B105" s="1"/>
      <c r="C105" s="1">
        <v>37622</v>
      </c>
      <c r="D105" s="7">
        <f>+D104/(1+('BRL IPCA'!AA769)/100)</f>
        <v>37.940797857990042</v>
      </c>
      <c r="E105" s="7">
        <f>+'USD PP 1999'!C1092</f>
        <v>90.759075907590756</v>
      </c>
      <c r="F105" s="7">
        <f t="shared" si="1"/>
        <v>2.3921235459332224</v>
      </c>
      <c r="G105" s="7">
        <f>+USDBRL!D602/'BRL e USD Chart 99'!F105*100</f>
        <v>143.72167381759363</v>
      </c>
      <c r="H105" s="7"/>
      <c r="I105" s="7"/>
      <c r="J105" s="7"/>
      <c r="K105" s="7">
        <v>44.398804630141086</v>
      </c>
    </row>
    <row r="106" spans="1:11" x14ac:dyDescent="0.3">
      <c r="A106" s="1">
        <v>18780</v>
      </c>
      <c r="B106" s="1"/>
      <c r="C106" s="1">
        <v>37653</v>
      </c>
      <c r="D106" s="7">
        <f>+D105/(1+('BRL IPCA'!AA770)/100)</f>
        <v>37.354334801604843</v>
      </c>
      <c r="E106" s="7">
        <f>+'USD PP 1999'!C1093</f>
        <v>90.099009900990097</v>
      </c>
      <c r="F106" s="7">
        <f t="shared" si="1"/>
        <v>2.4120094864363426</v>
      </c>
      <c r="G106" s="7">
        <f>+USDBRL!D603/'BRL e USD Chart 99'!F106*100</f>
        <v>148.85513594329544</v>
      </c>
      <c r="H106" s="7"/>
      <c r="I106" s="7"/>
      <c r="J106" s="7"/>
      <c r="K106" s="7">
        <v>43.695310136936406</v>
      </c>
    </row>
    <row r="107" spans="1:11" x14ac:dyDescent="0.3">
      <c r="A107" s="1">
        <v>18810</v>
      </c>
      <c r="B107" s="1"/>
      <c r="C107" s="1">
        <v>37681</v>
      </c>
      <c r="D107" s="7">
        <f>+D106/(1+('BRL IPCA'!AA771)/100)</f>
        <v>36.900459154010512</v>
      </c>
      <c r="E107" s="7">
        <f>+'USD PP 1999'!C1094</f>
        <v>89.603960396039597</v>
      </c>
      <c r="F107" s="7">
        <f t="shared" si="1"/>
        <v>2.4282613943111606</v>
      </c>
      <c r="G107" s="7">
        <f>+USDBRL!D604/'BRL e USD Chart 99'!F107*100</f>
        <v>141.93282519230962</v>
      </c>
      <c r="H107" s="7"/>
      <c r="I107" s="7"/>
      <c r="J107" s="7"/>
      <c r="K107" s="7">
        <v>43.404499987023357</v>
      </c>
    </row>
    <row r="108" spans="1:11" x14ac:dyDescent="0.3">
      <c r="A108" s="1">
        <v>18841</v>
      </c>
      <c r="B108" s="1"/>
      <c r="C108" s="1">
        <v>37712</v>
      </c>
      <c r="D108" s="7">
        <f>+D107/(1+('BRL IPCA'!AA772)/100)</f>
        <v>36.545963309904437</v>
      </c>
      <c r="E108" s="7">
        <f>+'USD PP 1999'!C1095</f>
        <v>89.768976897689768</v>
      </c>
      <c r="F108" s="7">
        <f t="shared" si="1"/>
        <v>2.4563308438872427</v>
      </c>
      <c r="G108" s="7">
        <f>+USDBRL!D605/'BRL e USD Chart 99'!F108*100</f>
        <v>126.94951120937621</v>
      </c>
      <c r="H108" s="7"/>
      <c r="I108" s="7"/>
      <c r="J108" s="7"/>
      <c r="K108" s="7">
        <v>43.158496556650448</v>
      </c>
    </row>
    <row r="109" spans="1:11" x14ac:dyDescent="0.3">
      <c r="A109" s="1">
        <v>18872</v>
      </c>
      <c r="B109" s="1"/>
      <c r="C109" s="1">
        <v>37742</v>
      </c>
      <c r="D109" s="7">
        <f>+D108/(1+('BRL IPCA'!AA773)/100)</f>
        <v>36.324384564063649</v>
      </c>
      <c r="E109" s="7">
        <f>+'USD PP 1999'!C1096</f>
        <v>89.933993399339926</v>
      </c>
      <c r="F109" s="7">
        <f t="shared" si="1"/>
        <v>2.4758573195019307</v>
      </c>
      <c r="G109" s="7">
        <f>+USDBRL!D606/'BRL e USD Chart 99'!F109*100</f>
        <v>119.36471365783386</v>
      </c>
      <c r="H109" s="7"/>
      <c r="I109" s="7"/>
      <c r="J109" s="7"/>
      <c r="K109" s="7">
        <v>43.025118688715423</v>
      </c>
    </row>
    <row r="110" spans="1:11" x14ac:dyDescent="0.3">
      <c r="A110" s="1">
        <v>18902</v>
      </c>
      <c r="B110" s="1"/>
      <c r="C110" s="1">
        <v>37773</v>
      </c>
      <c r="D110" s="7">
        <f>+D109/(1+('BRL IPCA'!AA774)/100)</f>
        <v>36.37895299355398</v>
      </c>
      <c r="E110" s="7">
        <f>+'USD PP 1999'!C1097</f>
        <v>89.768976897689768</v>
      </c>
      <c r="F110" s="7">
        <f t="shared" si="1"/>
        <v>2.4676074903419023</v>
      </c>
      <c r="G110" s="7">
        <f>+USDBRL!D607/'BRL e USD Chart 99'!F110*100</f>
        <v>116.82571119123043</v>
      </c>
      <c r="H110" s="7"/>
      <c r="I110" s="7"/>
      <c r="J110" s="7"/>
      <c r="K110" s="7">
        <v>43.094069199434514</v>
      </c>
    </row>
    <row r="111" spans="1:11" x14ac:dyDescent="0.3">
      <c r="A111" s="1">
        <v>18933</v>
      </c>
      <c r="B111" s="1"/>
      <c r="C111" s="1">
        <v>37803</v>
      </c>
      <c r="D111" s="7">
        <f>+D110/(1+('BRL IPCA'!AA775)/100)</f>
        <v>36.306340312928121</v>
      </c>
      <c r="E111" s="7">
        <f>+'USD PP 1999'!C1098</f>
        <v>89.768976897689768</v>
      </c>
      <c r="F111" s="7">
        <f t="shared" si="1"/>
        <v>2.4725427053225864</v>
      </c>
      <c r="G111" s="7">
        <f>+USDBRL!D608/'BRL e USD Chart 99'!F111*100</f>
        <v>116.4550158750173</v>
      </c>
      <c r="H111" s="7"/>
      <c r="I111" s="7"/>
      <c r="J111" s="7"/>
      <c r="K111" s="7">
        <v>43.128572057080177</v>
      </c>
    </row>
    <row r="112" spans="1:11" x14ac:dyDescent="0.3">
      <c r="A112" s="1">
        <v>18963</v>
      </c>
      <c r="B112" s="1"/>
      <c r="C112" s="1">
        <v>37834</v>
      </c>
      <c r="D112" s="7">
        <f>+D111/(1+('BRL IPCA'!AA776)/100)</f>
        <v>36.18331703500909</v>
      </c>
      <c r="E112" s="7">
        <f>+'USD PP 1999'!C1099</f>
        <v>89.438943894389439</v>
      </c>
      <c r="F112" s="7">
        <f t="shared" si="1"/>
        <v>2.4718282132025924</v>
      </c>
      <c r="G112" s="7">
        <f>+USDBRL!D609/'BRL e USD Chart 99'!F112*100</f>
        <v>121.45261486882892</v>
      </c>
      <c r="H112" s="7"/>
      <c r="I112" s="7"/>
      <c r="J112" s="7"/>
      <c r="K112" s="7">
        <v>42.85856310949039</v>
      </c>
    </row>
    <row r="113" spans="1:11" x14ac:dyDescent="0.3">
      <c r="A113" s="1">
        <v>18994</v>
      </c>
      <c r="B113" s="1"/>
      <c r="C113" s="1">
        <v>37865</v>
      </c>
      <c r="D113" s="7">
        <f>+D112/(1+('BRL IPCA'!AA777)/100)</f>
        <v>35.903271517175121</v>
      </c>
      <c r="E113" s="7">
        <f>+'USD PP 1999'!C1100</f>
        <v>89.10891089108911</v>
      </c>
      <c r="F113" s="7">
        <f t="shared" si="1"/>
        <v>2.4819161910764009</v>
      </c>
      <c r="G113" s="7">
        <f>+USDBRL!D610/'BRL e USD Chart 99'!F113*100</f>
        <v>117.74773098734501</v>
      </c>
      <c r="H113" s="7"/>
      <c r="I113" s="7"/>
      <c r="J113" s="7"/>
      <c r="K113" s="7">
        <v>42.501550088744935</v>
      </c>
    </row>
    <row r="114" spans="1:11" x14ac:dyDescent="0.3">
      <c r="A114" s="1">
        <v>19025</v>
      </c>
      <c r="B114" s="1"/>
      <c r="C114" s="1">
        <v>37895</v>
      </c>
      <c r="D114" s="7">
        <f>+D113/(1+('BRL IPCA'!AA778)/100)</f>
        <v>35.799453103175914</v>
      </c>
      <c r="E114" s="7">
        <f>+'USD PP 1999'!C1101</f>
        <v>89.10891089108911</v>
      </c>
      <c r="F114" s="7">
        <f t="shared" si="1"/>
        <v>2.4891137480305221</v>
      </c>
      <c r="G114" s="7">
        <f>+USDBRL!D611/'BRL e USD Chart 99'!F114*100</f>
        <v>114.9445260291462</v>
      </c>
      <c r="H114" s="7"/>
      <c r="I114" s="7"/>
      <c r="J114" s="7"/>
      <c r="K114" s="7">
        <v>42.235466648857134</v>
      </c>
    </row>
    <row r="115" spans="1:11" x14ac:dyDescent="0.3">
      <c r="A115" s="1">
        <v>19054</v>
      </c>
      <c r="B115" s="1"/>
      <c r="C115" s="1">
        <v>37926</v>
      </c>
      <c r="D115" s="7">
        <f>+D114/(1+('BRL IPCA'!AA779)/100)</f>
        <v>35.678147402009081</v>
      </c>
      <c r="E115" s="7">
        <f>+'USD PP 1999'!C1102</f>
        <v>89.438943894389439</v>
      </c>
      <c r="F115" s="7">
        <f t="shared" si="1"/>
        <v>2.5068270189766921</v>
      </c>
      <c r="G115" s="7">
        <f>+USDBRL!D612/'BRL e USD Chart 99'!F115*100</f>
        <v>116.21862928497055</v>
      </c>
      <c r="H115" s="7"/>
      <c r="I115" s="7"/>
      <c r="J115" s="7"/>
      <c r="K115" s="7">
        <v>42.121737956374929</v>
      </c>
    </row>
    <row r="116" spans="1:11" x14ac:dyDescent="0.3">
      <c r="A116" s="1">
        <v>19085</v>
      </c>
      <c r="B116" s="1"/>
      <c r="C116" s="1">
        <v>37956</v>
      </c>
      <c r="D116" s="7">
        <f>+D115/(1+('BRL IPCA'!AA780)/100)</f>
        <v>35.493580781942974</v>
      </c>
      <c r="E116" s="7">
        <f>+'USD PP 1999'!C1103</f>
        <v>89.603960396039597</v>
      </c>
      <c r="F116" s="7">
        <f t="shared" si="1"/>
        <v>2.5245117123157317</v>
      </c>
      <c r="G116" s="7">
        <f>+USDBRL!D613/'BRL e USD Chart 99'!F116*100</f>
        <v>115.86002892087961</v>
      </c>
      <c r="H116" s="7"/>
      <c r="I116" s="7"/>
      <c r="J116" s="7"/>
      <c r="K116" s="7">
        <v>41.945566576752576</v>
      </c>
    </row>
    <row r="117" spans="1:11" x14ac:dyDescent="0.3">
      <c r="A117" s="1">
        <v>19115</v>
      </c>
      <c r="B117" s="1"/>
      <c r="C117" s="1">
        <v>37987</v>
      </c>
      <c r="D117" s="7">
        <f>+D116/(1+('BRL IPCA'!AA781)/100)</f>
        <v>35.225864213917198</v>
      </c>
      <c r="E117" s="7">
        <f>+'USD PP 1999'!C1104</f>
        <v>89.10891089108911</v>
      </c>
      <c r="F117" s="7">
        <f t="shared" si="1"/>
        <v>2.5296444212114899</v>
      </c>
      <c r="G117" s="7">
        <f>+USDBRL!D614/'BRL e USD Chart 99'!F117*100</f>
        <v>112.71939945751015</v>
      </c>
      <c r="H117" s="7"/>
      <c r="I117" s="7"/>
      <c r="J117" s="7"/>
      <c r="K117" s="7">
        <v>41.674681149282236</v>
      </c>
    </row>
    <row r="118" spans="1:11" x14ac:dyDescent="0.3">
      <c r="A118" s="1">
        <v>19146</v>
      </c>
      <c r="B118" s="1"/>
      <c r="C118" s="1">
        <v>38018</v>
      </c>
      <c r="D118" s="7">
        <f>+D117/(1+('BRL IPCA'!AA782)/100)</f>
        <v>35.012289249495275</v>
      </c>
      <c r="E118" s="7">
        <f>+'USD PP 1999'!C1105</f>
        <v>88.613861386138609</v>
      </c>
      <c r="F118" s="7">
        <f t="shared" si="1"/>
        <v>2.5309359452243196</v>
      </c>
      <c r="G118" s="7">
        <f>+USDBRL!D615/'BRL e USD Chart 99'!F118*100</f>
        <v>115.76349869811975</v>
      </c>
      <c r="H118" s="7"/>
      <c r="I118" s="7"/>
      <c r="J118" s="7"/>
      <c r="K118" s="7">
        <v>41.595649415392991</v>
      </c>
    </row>
    <row r="119" spans="1:11" x14ac:dyDescent="0.3">
      <c r="A119" s="1">
        <v>19176</v>
      </c>
      <c r="B119" s="1"/>
      <c r="C119" s="1">
        <v>38047</v>
      </c>
      <c r="D119" s="7">
        <f>+D118/(1+('BRL IPCA'!AA783)/100)</f>
        <v>34.84850129341622</v>
      </c>
      <c r="E119" s="7">
        <f>+'USD PP 1999'!C1106</f>
        <v>88.118811881188122</v>
      </c>
      <c r="F119" s="7">
        <f t="shared" si="1"/>
        <v>2.528625582467618</v>
      </c>
      <c r="G119" s="7">
        <f>+USDBRL!D616/'BRL e USD Chart 99'!F119*100</f>
        <v>114.88849990851516</v>
      </c>
      <c r="H119" s="7"/>
      <c r="I119" s="7"/>
      <c r="J119" s="7"/>
      <c r="K119" s="7">
        <v>41.545794462038543</v>
      </c>
    </row>
    <row r="120" spans="1:11" x14ac:dyDescent="0.3">
      <c r="A120" s="1">
        <v>19207</v>
      </c>
      <c r="B120" s="1"/>
      <c r="C120" s="1">
        <v>38078</v>
      </c>
      <c r="D120" s="7">
        <f>+D119/(1+('BRL IPCA'!AA784)/100)</f>
        <v>34.720037155939245</v>
      </c>
      <c r="E120" s="7">
        <f>+'USD PP 1999'!C1107</f>
        <v>87.788778877887793</v>
      </c>
      <c r="F120" s="7">
        <f t="shared" si="1"/>
        <v>2.5284759484443855</v>
      </c>
      <c r="G120" s="7">
        <f>+USDBRL!D617/'BRL e USD Chart 99'!F120*100</f>
        <v>114.91507371417298</v>
      </c>
      <c r="H120" s="7"/>
      <c r="I120" s="7"/>
      <c r="J120" s="7"/>
      <c r="K120" s="7">
        <v>41.42566004789964</v>
      </c>
    </row>
    <row r="121" spans="1:11" x14ac:dyDescent="0.3">
      <c r="A121" s="1">
        <v>19238</v>
      </c>
      <c r="B121" s="1"/>
      <c r="C121" s="1">
        <v>38108</v>
      </c>
      <c r="D121" s="7">
        <f>+D120/(1+('BRL IPCA'!AA785)/100)</f>
        <v>34.543863452332346</v>
      </c>
      <c r="E121" s="7">
        <f>+'USD PP 1999'!C1108</f>
        <v>87.293729372937293</v>
      </c>
      <c r="F121" s="7">
        <f t="shared" si="1"/>
        <v>2.5270401353165193</v>
      </c>
      <c r="G121" s="7">
        <f>+USDBRL!D618/'BRL e USD Chart 99'!F121*100</f>
        <v>122.67316045661917</v>
      </c>
      <c r="H121" s="7"/>
      <c r="I121" s="7"/>
      <c r="J121" s="7"/>
      <c r="K121" s="7">
        <v>41.190872077060391</v>
      </c>
    </row>
    <row r="122" spans="1:11" x14ac:dyDescent="0.3">
      <c r="A122" s="1">
        <v>19268</v>
      </c>
      <c r="B122" s="1"/>
      <c r="C122" s="1">
        <v>38139</v>
      </c>
      <c r="D122" s="7">
        <f>+D121/(1+('BRL IPCA'!AA786)/100)</f>
        <v>34.30033110151161</v>
      </c>
      <c r="E122" s="7">
        <f>+'USD PP 1999'!C1109</f>
        <v>86.963696369636963</v>
      </c>
      <c r="F122" s="7">
        <f t="shared" si="1"/>
        <v>2.5353602597091109</v>
      </c>
      <c r="G122" s="7">
        <f>+USDBRL!D619/'BRL e USD Chart 99'!F122*100</f>
        <v>123.40258107378259</v>
      </c>
      <c r="H122" s="7"/>
      <c r="I122" s="7"/>
      <c r="J122" s="7"/>
      <c r="K122" s="7">
        <v>40.815370666924672</v>
      </c>
    </row>
    <row r="123" spans="1:11" x14ac:dyDescent="0.3">
      <c r="A123" s="1">
        <v>19299</v>
      </c>
      <c r="B123" s="1"/>
      <c r="C123" s="1">
        <v>38169</v>
      </c>
      <c r="D123" s="7">
        <f>+D122/(1+('BRL IPCA'!AA787)/100)</f>
        <v>33.991012884264798</v>
      </c>
      <c r="E123" s="7">
        <f>+'USD PP 1999'!C1110</f>
        <v>87.128712871287121</v>
      </c>
      <c r="F123" s="7">
        <f t="shared" si="1"/>
        <v>2.5632867478221266</v>
      </c>
      <c r="G123" s="7">
        <f>+USDBRL!D620/'BRL e USD Chart 99'!F123*100</f>
        <v>118.45728936022665</v>
      </c>
      <c r="H123" s="7"/>
      <c r="I123" s="7"/>
      <c r="J123" s="7"/>
      <c r="K123" s="7">
        <v>40.575972429590088</v>
      </c>
    </row>
    <row r="124" spans="1:11" x14ac:dyDescent="0.3">
      <c r="A124" s="1">
        <v>19329</v>
      </c>
      <c r="B124" s="1"/>
      <c r="C124" s="1">
        <v>38200</v>
      </c>
      <c r="D124" s="7">
        <f>+D123/(1+('BRL IPCA'!AA788)/100)</f>
        <v>33.758082117652997</v>
      </c>
      <c r="E124" s="7">
        <f>+'USD PP 1999'!C1111</f>
        <v>87.128712871287121</v>
      </c>
      <c r="F124" s="7">
        <f t="shared" si="1"/>
        <v>2.5809734263820991</v>
      </c>
      <c r="G124" s="7">
        <f>+USDBRL!D621/'BRL e USD Chart 99'!F124*100</f>
        <v>116.33207724299506</v>
      </c>
      <c r="H124" s="7"/>
      <c r="I124" s="7"/>
      <c r="J124" s="7"/>
      <c r="K124" s="7">
        <v>40.178208168719756</v>
      </c>
    </row>
    <row r="125" spans="1:11" x14ac:dyDescent="0.3">
      <c r="A125" s="1">
        <v>19360</v>
      </c>
      <c r="B125" s="1"/>
      <c r="C125" s="1">
        <v>38231</v>
      </c>
      <c r="D125" s="7">
        <f>+D124/(1+('BRL IPCA'!AA789)/100)</f>
        <v>33.64704686300508</v>
      </c>
      <c r="E125" s="7">
        <f>+'USD PP 1999'!C1112</f>
        <v>86.963696369636963</v>
      </c>
      <c r="F125" s="7">
        <f t="shared" si="1"/>
        <v>2.5845863003583096</v>
      </c>
      <c r="G125" s="7">
        <f>+USDBRL!D622/'BRL e USD Chart 99'!F125*100</f>
        <v>111.84381808412638</v>
      </c>
      <c r="H125" s="7"/>
      <c r="I125" s="7"/>
      <c r="J125" s="7"/>
      <c r="K125" s="7">
        <v>40.094010746152847</v>
      </c>
    </row>
    <row r="126" spans="1:11" x14ac:dyDescent="0.3">
      <c r="A126" s="1">
        <v>19391</v>
      </c>
      <c r="B126" s="1"/>
      <c r="C126" s="1">
        <v>38261</v>
      </c>
      <c r="D126" s="7">
        <f>+D125/(1+('BRL IPCA'!AA790)/100)</f>
        <v>33.499648410001079</v>
      </c>
      <c r="E126" s="7">
        <f>+'USD PP 1999'!C1113</f>
        <v>86.468646864686463</v>
      </c>
      <c r="F126" s="7">
        <f t="shared" si="1"/>
        <v>2.5811807278213665</v>
      </c>
      <c r="G126" s="7">
        <f>+USDBRL!D623/'BRL e USD Chart 99'!F126*100</f>
        <v>110.51144033636263</v>
      </c>
      <c r="H126" s="7"/>
      <c r="I126" s="7"/>
      <c r="J126" s="7"/>
      <c r="K126" s="7">
        <v>39.846959596653591</v>
      </c>
    </row>
    <row r="127" spans="1:11" x14ac:dyDescent="0.3">
      <c r="A127" s="1">
        <v>19419</v>
      </c>
      <c r="B127" s="1"/>
      <c r="C127" s="1">
        <v>38292</v>
      </c>
      <c r="D127" s="7">
        <f>+D126/(1+('BRL IPCA'!AA791)/100)</f>
        <v>33.27008482471058</v>
      </c>
      <c r="E127" s="7">
        <f>+'USD PP 1999'!C1114</f>
        <v>86.468646864686463</v>
      </c>
      <c r="F127" s="7">
        <f t="shared" si="1"/>
        <v>2.5989908748433335</v>
      </c>
      <c r="G127" s="7">
        <f>+USDBRL!D624/'BRL e USD Chart 99'!F127*100</f>
        <v>107.18006080602017</v>
      </c>
      <c r="H127" s="7"/>
      <c r="I127" s="7"/>
      <c r="J127" s="7"/>
      <c r="K127" s="7">
        <v>39.625059264770869</v>
      </c>
    </row>
    <row r="128" spans="1:11" x14ac:dyDescent="0.3">
      <c r="A128" s="1">
        <v>19450</v>
      </c>
      <c r="B128" s="1"/>
      <c r="C128" s="1">
        <v>38322</v>
      </c>
      <c r="D128" s="7">
        <f>+D127/(1+('BRL IPCA'!AA792)/100)</f>
        <v>32.986401769492943</v>
      </c>
      <c r="E128" s="7">
        <f>+'USD PP 1999'!C1115</f>
        <v>86.633663366336634</v>
      </c>
      <c r="F128" s="7">
        <f t="shared" si="1"/>
        <v>2.6263447578104344</v>
      </c>
      <c r="G128" s="7">
        <f>+USDBRL!D625/'BRL e USD Chart 99'!F128*100</f>
        <v>103.48222532162194</v>
      </c>
      <c r="H128" s="7"/>
      <c r="I128" s="7"/>
      <c r="J128" s="7"/>
      <c r="K128" s="7">
        <v>39.361338298173116</v>
      </c>
    </row>
    <row r="129" spans="1:11" x14ac:dyDescent="0.3">
      <c r="A129" s="1">
        <v>19480</v>
      </c>
      <c r="B129" s="1"/>
      <c r="C129" s="1">
        <v>38353</v>
      </c>
      <c r="D129" s="7">
        <f>+D128/(1+('BRL IPCA'!AA793)/100)</f>
        <v>32.796183902856377</v>
      </c>
      <c r="E129" s="7">
        <f>+'USD PP 1999'!C1116</f>
        <v>86.468646864686463</v>
      </c>
      <c r="F129" s="7">
        <f t="shared" si="1"/>
        <v>2.6365459811059142</v>
      </c>
      <c r="G129" s="7">
        <f>+USDBRL!D626/'BRL e USD Chart 99'!F129*100</f>
        <v>102.12603987549551</v>
      </c>
      <c r="H129" s="7"/>
      <c r="I129" s="7"/>
      <c r="J129" s="7"/>
      <c r="K129" s="7">
        <v>39.142142301285915</v>
      </c>
    </row>
    <row r="130" spans="1:11" x14ac:dyDescent="0.3">
      <c r="A130" s="1">
        <v>19511</v>
      </c>
      <c r="B130" s="1"/>
      <c r="C130" s="1">
        <v>38384</v>
      </c>
      <c r="D130" s="7">
        <f>+D129/(1+('BRL IPCA'!AA794)/100)</f>
        <v>32.603821356850958</v>
      </c>
      <c r="E130" s="7">
        <f>+'USD PP 1999'!C1117</f>
        <v>85.973597359735976</v>
      </c>
      <c r="F130" s="7">
        <f t="shared" ref="F130:F193" si="2">+E130/D130</f>
        <v>2.6369178145944714</v>
      </c>
      <c r="G130" s="7">
        <f>+USDBRL!D627/'BRL e USD Chart 99'!F130*100</f>
        <v>98.501363433636286</v>
      </c>
      <c r="H130" s="7"/>
      <c r="I130" s="7"/>
      <c r="J130" s="7"/>
      <c r="K130" s="7">
        <v>39.001736051500508</v>
      </c>
    </row>
    <row r="131" spans="1:11" x14ac:dyDescent="0.3">
      <c r="A131" s="1">
        <v>19541</v>
      </c>
      <c r="B131" s="1"/>
      <c r="C131" s="1">
        <v>38412</v>
      </c>
      <c r="D131" s="7">
        <f>+D130/(1+('BRL IPCA'!AA795)/100)</f>
        <v>32.406143879187908</v>
      </c>
      <c r="E131" s="7">
        <f>+'USD PP 1999'!C1118</f>
        <v>85.313531353135318</v>
      </c>
      <c r="F131" s="7">
        <f t="shared" si="2"/>
        <v>2.6326344680561005</v>
      </c>
      <c r="G131" s="7">
        <f>+USDBRL!D628/'BRL e USD Chart 99'!F131*100</f>
        <v>102.72219834593355</v>
      </c>
      <c r="H131" s="7"/>
      <c r="I131" s="7"/>
      <c r="J131" s="7"/>
      <c r="K131" s="7">
        <v>38.696037356385062</v>
      </c>
    </row>
    <row r="132" spans="1:11" x14ac:dyDescent="0.3">
      <c r="A132" s="1">
        <v>19572</v>
      </c>
      <c r="B132" s="1"/>
      <c r="C132" s="1">
        <v>38443</v>
      </c>
      <c r="D132" s="7">
        <f>+D131/(1+('BRL IPCA'!AA796)/100)</f>
        <v>32.12664209297899</v>
      </c>
      <c r="E132" s="7">
        <f>+'USD PP 1999'!C1119</f>
        <v>84.818481848184817</v>
      </c>
      <c r="F132" s="7">
        <f t="shared" si="2"/>
        <v>2.6401290742651624</v>
      </c>
      <c r="G132" s="7">
        <f>+USDBRL!D629/'BRL e USD Chart 99'!F132*100</f>
        <v>97.677042578600734</v>
      </c>
      <c r="H132" s="7"/>
      <c r="I132" s="7"/>
      <c r="J132" s="7"/>
      <c r="K132" s="7">
        <v>38.377504072582632</v>
      </c>
    </row>
    <row r="133" spans="1:11" x14ac:dyDescent="0.3">
      <c r="A133" s="1">
        <v>19603</v>
      </c>
      <c r="B133" s="1"/>
      <c r="C133" s="1">
        <v>38473</v>
      </c>
      <c r="D133" s="7">
        <f>+D132/(1+('BRL IPCA'!AA797)/100)</f>
        <v>31.969989146162796</v>
      </c>
      <c r="E133" s="7">
        <f>+'USD PP 1999'!C1120</f>
        <v>84.818481848184817</v>
      </c>
      <c r="F133" s="7">
        <f t="shared" si="2"/>
        <v>2.6530657067290613</v>
      </c>
      <c r="G133" s="7">
        <f>+USDBRL!D630/'BRL e USD Chart 99'!F133*100</f>
        <v>92.436459216969041</v>
      </c>
      <c r="H133" s="7"/>
      <c r="I133" s="7"/>
      <c r="J133" s="7"/>
      <c r="K133" s="7">
        <v>38.243651293056921</v>
      </c>
    </row>
    <row r="134" spans="1:11" x14ac:dyDescent="0.3">
      <c r="A134" s="1">
        <v>19633</v>
      </c>
      <c r="B134" s="1"/>
      <c r="C134" s="1">
        <v>38504</v>
      </c>
      <c r="D134" s="7">
        <f>+D133/(1+('BRL IPCA'!AA798)/100)</f>
        <v>31.976384423047403</v>
      </c>
      <c r="E134" s="7">
        <f>+'USD PP 1999'!C1121</f>
        <v>84.818481848184817</v>
      </c>
      <c r="F134" s="7">
        <f t="shared" si="2"/>
        <v>2.6525350935877157</v>
      </c>
      <c r="G134" s="7">
        <f>+USDBRL!D631/'BRL e USD Chart 99'!F134*100</f>
        <v>90.973348697005747</v>
      </c>
      <c r="H134" s="7"/>
      <c r="I134" s="7"/>
      <c r="J134" s="7"/>
      <c r="K134" s="7">
        <v>38.32029187681055</v>
      </c>
    </row>
    <row r="135" spans="1:11" x14ac:dyDescent="0.3">
      <c r="A135" s="1">
        <v>19664</v>
      </c>
      <c r="B135" s="1"/>
      <c r="C135" s="1">
        <v>38534</v>
      </c>
      <c r="D135" s="7">
        <f>+D134/(1+('BRL IPCA'!AA799)/100)</f>
        <v>31.896642816007386</v>
      </c>
      <c r="E135" s="7">
        <f>+'USD PP 1999'!C1122</f>
        <v>84.488448844884488</v>
      </c>
      <c r="F135" s="7">
        <f t="shared" si="2"/>
        <v>2.6488194802270479</v>
      </c>
      <c r="G135" s="7">
        <f>+USDBRL!D632/'BRL e USD Chart 99'!F135*100</f>
        <v>89.59085425468804</v>
      </c>
      <c r="H135" s="7"/>
      <c r="I135" s="7"/>
      <c r="J135" s="7"/>
      <c r="K135" s="7">
        <v>38.205674852253793</v>
      </c>
    </row>
    <row r="136" spans="1:11" x14ac:dyDescent="0.3">
      <c r="A136" s="1">
        <v>19694</v>
      </c>
      <c r="B136" s="1"/>
      <c r="C136" s="1">
        <v>38565</v>
      </c>
      <c r="D136" s="7">
        <f>+D135/(1+('BRL IPCA'!AA800)/100)</f>
        <v>31.842510548075655</v>
      </c>
      <c r="E136" s="7">
        <f>+'USD PP 1999'!C1123</f>
        <v>83.993399339934001</v>
      </c>
      <c r="F136" s="7">
        <f t="shared" si="2"/>
        <v>2.6377756619761876</v>
      </c>
      <c r="G136" s="7">
        <f>+USDBRL!D633/'BRL e USD Chart 99'!F136*100</f>
        <v>89.476904121246164</v>
      </c>
      <c r="H136" s="7"/>
      <c r="I136" s="7"/>
      <c r="J136" s="7"/>
      <c r="K136" s="7">
        <v>38.28223933091563</v>
      </c>
    </row>
    <row r="137" spans="1:11" x14ac:dyDescent="0.3">
      <c r="A137" s="1">
        <v>19725</v>
      </c>
      <c r="B137" s="1"/>
      <c r="C137" s="1">
        <v>38596</v>
      </c>
      <c r="D137" s="7">
        <f>+D136/(1+('BRL IPCA'!AA801)/100)</f>
        <v>31.731450471425664</v>
      </c>
      <c r="E137" s="7">
        <f>+'USD PP 1999'!C1124</f>
        <v>83.003300330032985</v>
      </c>
      <c r="F137" s="7">
        <f t="shared" si="2"/>
        <v>2.6158054263790396</v>
      </c>
      <c r="G137" s="7">
        <f>+USDBRL!D634/'BRL e USD Chart 99'!F137*100</f>
        <v>87.697654300514898</v>
      </c>
      <c r="H137" s="7"/>
      <c r="I137" s="7"/>
      <c r="J137" s="7"/>
      <c r="K137" s="7">
        <v>38.11453537526446</v>
      </c>
    </row>
    <row r="138" spans="1:11" x14ac:dyDescent="0.3">
      <c r="A138" s="1">
        <v>19756</v>
      </c>
      <c r="B138" s="1"/>
      <c r="C138" s="1">
        <v>38626</v>
      </c>
      <c r="D138" s="7">
        <f>+D137/(1+('BRL IPCA'!AA802)/100)</f>
        <v>31.495236199926214</v>
      </c>
      <c r="E138" s="7">
        <f>+'USD PP 1999'!C1125</f>
        <v>82.838283828382842</v>
      </c>
      <c r="F138" s="7">
        <f t="shared" si="2"/>
        <v>2.6301845556115215</v>
      </c>
      <c r="G138" s="7">
        <f>+USDBRL!D635/'BRL e USD Chart 99'!F138*100</f>
        <v>85.777250694693308</v>
      </c>
      <c r="H138" s="7"/>
      <c r="I138" s="7"/>
      <c r="J138" s="7"/>
      <c r="K138" s="7">
        <v>37.875917097549902</v>
      </c>
    </row>
    <row r="139" spans="1:11" x14ac:dyDescent="0.3">
      <c r="A139" s="1">
        <v>19784</v>
      </c>
      <c r="B139" s="1"/>
      <c r="C139" s="1">
        <v>38657</v>
      </c>
      <c r="D139" s="7">
        <f>+D138/(1+('BRL IPCA'!AA803)/100)</f>
        <v>31.322959920364209</v>
      </c>
      <c r="E139" s="7">
        <f>+'USD PP 1999'!C1126</f>
        <v>83.4983498349835</v>
      </c>
      <c r="F139" s="7">
        <f t="shared" si="2"/>
        <v>2.6657234835810697</v>
      </c>
      <c r="G139" s="7">
        <f>+USDBRL!D636/'BRL e USD Chart 99'!F139*100</f>
        <v>82.919328040378787</v>
      </c>
      <c r="H139" s="7"/>
      <c r="I139" s="7"/>
      <c r="J139" s="7"/>
      <c r="K139" s="7">
        <v>37.766394553345201</v>
      </c>
    </row>
    <row r="140" spans="1:11" x14ac:dyDescent="0.3">
      <c r="A140" s="1">
        <v>19815</v>
      </c>
      <c r="B140" s="1"/>
      <c r="C140" s="1">
        <v>38687</v>
      </c>
      <c r="D140" s="7">
        <f>+D139/(1+('BRL IPCA'!AA804)/100)</f>
        <v>31.21060175404963</v>
      </c>
      <c r="E140" s="7">
        <f>+'USD PP 1999'!C1127</f>
        <v>83.828382838283815</v>
      </c>
      <c r="F140" s="7">
        <f t="shared" si="2"/>
        <v>2.6858944758220478</v>
      </c>
      <c r="G140" s="7">
        <f>+USDBRL!D637/'BRL e USD Chart 99'!F140*100</f>
        <v>85.077802593142451</v>
      </c>
      <c r="H140" s="7"/>
      <c r="I140" s="7"/>
      <c r="J140" s="7"/>
      <c r="K140" s="7">
        <v>37.657188706097529</v>
      </c>
    </row>
    <row r="141" spans="1:11" x14ac:dyDescent="0.3">
      <c r="A141" s="1">
        <v>19845</v>
      </c>
      <c r="B141" s="1"/>
      <c r="C141" s="1">
        <v>38718</v>
      </c>
      <c r="D141" s="7">
        <f>+D140/(1+('BRL IPCA'!AA805)/100)</f>
        <v>31.027539272342807</v>
      </c>
      <c r="E141" s="7">
        <f>+'USD PP 1999'!C1128</f>
        <v>83.168316831683171</v>
      </c>
      <c r="F141" s="7">
        <f t="shared" si="2"/>
        <v>2.680467700054364</v>
      </c>
      <c r="G141" s="7">
        <f>+USDBRL!D638/'BRL e USD Chart 99'!F141*100</f>
        <v>84.817287667890568</v>
      </c>
      <c r="H141" s="7"/>
      <c r="I141" s="7"/>
      <c r="J141" s="7"/>
      <c r="K141" s="7">
        <v>37.469839508554756</v>
      </c>
    </row>
    <row r="142" spans="1:11" x14ac:dyDescent="0.3">
      <c r="A142" s="1">
        <v>19876</v>
      </c>
      <c r="B142" s="1"/>
      <c r="C142" s="1">
        <v>38749</v>
      </c>
      <c r="D142" s="7">
        <f>+D141/(1+('BRL IPCA'!AA806)/100)</f>
        <v>30.900845804544176</v>
      </c>
      <c r="E142" s="7">
        <f>+'USD PP 1999'!C1129</f>
        <v>83.003300330032985</v>
      </c>
      <c r="F142" s="7">
        <f t="shared" si="2"/>
        <v>2.686117423938823</v>
      </c>
      <c r="G142" s="7">
        <f>+USDBRL!D639/'BRL e USD Chart 99'!F142*100</f>
        <v>80.46930416133695</v>
      </c>
      <c r="H142" s="7"/>
      <c r="I142" s="7"/>
      <c r="J142" s="7"/>
      <c r="K142" s="7">
        <v>37.481083833704865</v>
      </c>
    </row>
    <row r="143" spans="1:11" x14ac:dyDescent="0.3">
      <c r="A143" s="1">
        <v>19906</v>
      </c>
      <c r="B143" s="1"/>
      <c r="C143" s="1">
        <v>38777</v>
      </c>
      <c r="D143" s="7">
        <f>+D142/(1+('BRL IPCA'!AA807)/100)</f>
        <v>30.768541077909166</v>
      </c>
      <c r="E143" s="7">
        <f>+'USD PP 1999'!C1130</f>
        <v>82.508250825082513</v>
      </c>
      <c r="F143" s="7">
        <f t="shared" si="2"/>
        <v>2.6815782593059252</v>
      </c>
      <c r="G143" s="7">
        <f>+USDBRL!D640/'BRL e USD Chart 99'!F143*100</f>
        <v>80.236330695673985</v>
      </c>
      <c r="H143" s="7"/>
      <c r="I143" s="7"/>
      <c r="J143" s="7"/>
      <c r="K143" s="7">
        <v>37.428683676557689</v>
      </c>
    </row>
    <row r="144" spans="1:11" x14ac:dyDescent="0.3">
      <c r="A144" s="1">
        <v>19937</v>
      </c>
      <c r="B144" s="1"/>
      <c r="C144" s="1">
        <v>38808</v>
      </c>
      <c r="D144" s="7">
        <f>+D143/(1+('BRL IPCA'!AA808)/100)</f>
        <v>30.704062546561389</v>
      </c>
      <c r="E144" s="7">
        <f>+'USD PP 1999'!C1131</f>
        <v>81.848184818481855</v>
      </c>
      <c r="F144" s="7">
        <f t="shared" si="2"/>
        <v>2.6657118970612639</v>
      </c>
      <c r="G144" s="7">
        <f>+USDBRL!D641/'BRL e USD Chart 99'!F144*100</f>
        <v>79.862343801929356</v>
      </c>
      <c r="H144" s="7"/>
      <c r="I144" s="7"/>
      <c r="J144" s="7"/>
      <c r="K144" s="7">
        <v>37.42494118243944</v>
      </c>
    </row>
    <row r="145" spans="1:11" x14ac:dyDescent="0.3">
      <c r="A145" s="1">
        <v>19968</v>
      </c>
      <c r="B145" s="1"/>
      <c r="C145" s="1">
        <v>38838</v>
      </c>
      <c r="D145" s="7">
        <f>+D144/(1+('BRL IPCA'!AA809)/100)</f>
        <v>30.673389157403989</v>
      </c>
      <c r="E145" s="7">
        <f>+'USD PP 1999'!C1132</f>
        <v>81.518151815181511</v>
      </c>
      <c r="F145" s="7">
        <f t="shared" si="2"/>
        <v>2.6576180218254275</v>
      </c>
      <c r="G145" s="7">
        <f>+USDBRL!D642/'BRL e USD Chart 99'!F145*100</f>
        <v>81.941798336549937</v>
      </c>
      <c r="H145" s="7"/>
      <c r="I145" s="7"/>
      <c r="J145" s="7"/>
      <c r="K145" s="7">
        <v>37.507457589135548</v>
      </c>
    </row>
    <row r="146" spans="1:11" x14ac:dyDescent="0.3">
      <c r="A146" s="1">
        <v>19998</v>
      </c>
      <c r="B146" s="1"/>
      <c r="C146" s="1">
        <v>38869</v>
      </c>
      <c r="D146" s="7">
        <f>+D145/(1+('BRL IPCA'!AA810)/100)</f>
        <v>30.737938828944774</v>
      </c>
      <c r="E146" s="7">
        <f>+'USD PP 1999'!C1133</f>
        <v>81.35313531353134</v>
      </c>
      <c r="F146" s="7">
        <f t="shared" si="2"/>
        <v>2.6466685279796351</v>
      </c>
      <c r="G146" s="7">
        <f>+USDBRL!D643/'BRL e USD Chart 99'!F146*100</f>
        <v>84.933189639579098</v>
      </c>
      <c r="H146" s="7"/>
      <c r="I146" s="7"/>
      <c r="J146" s="7"/>
      <c r="K146" s="7">
        <v>37.62409227518863</v>
      </c>
    </row>
    <row r="147" spans="1:11" x14ac:dyDescent="0.3">
      <c r="A147" s="1">
        <v>20029</v>
      </c>
      <c r="B147" s="1"/>
      <c r="C147" s="1">
        <v>38899</v>
      </c>
      <c r="D147" s="7">
        <f>+D146/(1+('BRL IPCA'!AA811)/100)</f>
        <v>30.67964749869725</v>
      </c>
      <c r="E147" s="7">
        <f>+'USD PP 1999'!C1134</f>
        <v>81.023102310231025</v>
      </c>
      <c r="F147" s="7">
        <f t="shared" si="2"/>
        <v>2.6409398058980798</v>
      </c>
      <c r="G147" s="7">
        <f>+USDBRL!D644/'BRL e USD Chart 99'!F147*100</f>
        <v>82.883373377593557</v>
      </c>
      <c r="H147" s="7"/>
      <c r="I147" s="7"/>
      <c r="J147" s="7"/>
      <c r="K147" s="7">
        <v>37.545247255951132</v>
      </c>
    </row>
    <row r="148" spans="1:11" x14ac:dyDescent="0.3">
      <c r="A148" s="1">
        <v>20059</v>
      </c>
      <c r="B148" s="1"/>
      <c r="C148" s="1">
        <v>38930</v>
      </c>
      <c r="D148" s="7">
        <f>+D147/(1+('BRL IPCA'!AA812)/100)</f>
        <v>30.66431534102674</v>
      </c>
      <c r="E148" s="7">
        <f>+'USD PP 1999'!C1135</f>
        <v>80.858085808580853</v>
      </c>
      <c r="F148" s="7">
        <f t="shared" si="2"/>
        <v>2.6368788903105984</v>
      </c>
      <c r="G148" s="7">
        <f>+USDBRL!D645/'BRL e USD Chart 99'!F148*100</f>
        <v>81.744368613990588</v>
      </c>
      <c r="H148" s="7"/>
      <c r="I148" s="7"/>
      <c r="J148" s="7"/>
      <c r="K148" s="7">
        <v>37.500246959599622</v>
      </c>
    </row>
    <row r="149" spans="1:11" x14ac:dyDescent="0.3">
      <c r="A149" s="1">
        <v>20090</v>
      </c>
      <c r="B149" s="1"/>
      <c r="C149" s="1">
        <v>38961</v>
      </c>
      <c r="D149" s="7">
        <f>+D148/(1+('BRL IPCA'!AA813)/100)</f>
        <v>30.600055225054128</v>
      </c>
      <c r="E149" s="7">
        <f>+'USD PP 1999'!C1136</f>
        <v>81.35313531353134</v>
      </c>
      <c r="F149" s="7">
        <f t="shared" si="2"/>
        <v>2.6585943951801294</v>
      </c>
      <c r="G149" s="7">
        <f>+USDBRL!D646/'BRL e USD Chart 99'!F149*100</f>
        <v>81.558134777196429</v>
      </c>
      <c r="H149" s="7"/>
      <c r="I149" s="7"/>
      <c r="J149" s="7"/>
      <c r="K149" s="7">
        <v>37.40673013426396</v>
      </c>
    </row>
    <row r="150" spans="1:11" x14ac:dyDescent="0.3">
      <c r="A150" s="1">
        <v>20121</v>
      </c>
      <c r="B150" s="1"/>
      <c r="C150" s="1">
        <v>38991</v>
      </c>
      <c r="D150" s="7">
        <f>+D149/(1+('BRL IPCA'!AA814)/100)</f>
        <v>30.49940718135565</v>
      </c>
      <c r="E150" s="7">
        <f>+'USD PP 1999'!C1137</f>
        <v>81.683168316831683</v>
      </c>
      <c r="F150" s="7">
        <f t="shared" si="2"/>
        <v>2.6781887212143838</v>
      </c>
      <c r="G150" s="7">
        <f>+USDBRL!D647/'BRL e USD Chart 99'!F150*100</f>
        <v>80.199725395978348</v>
      </c>
      <c r="H150" s="7"/>
      <c r="I150" s="7"/>
      <c r="J150" s="7"/>
      <c r="K150" s="7">
        <v>37.261410632796043</v>
      </c>
    </row>
    <row r="151" spans="1:11" x14ac:dyDescent="0.3">
      <c r="A151" s="1">
        <v>20149</v>
      </c>
      <c r="B151" s="1"/>
      <c r="C151" s="1">
        <v>39022</v>
      </c>
      <c r="D151" s="7">
        <f>+D150/(1+('BRL IPCA'!AA815)/100)</f>
        <v>30.405151212596596</v>
      </c>
      <c r="E151" s="7">
        <f>+'USD PP 1999'!C1138</f>
        <v>81.848184818481855</v>
      </c>
      <c r="F151" s="7">
        <f t="shared" si="2"/>
        <v>2.6919183610102504</v>
      </c>
      <c r="G151" s="7">
        <f>+USDBRL!D648/'BRL e USD Chart 99'!F151*100</f>
        <v>80.147304288615615</v>
      </c>
      <c r="H151" s="7"/>
      <c r="I151" s="7"/>
      <c r="J151" s="7"/>
      <c r="K151" s="7">
        <v>37.105567250344599</v>
      </c>
    </row>
    <row r="152" spans="1:11" x14ac:dyDescent="0.3">
      <c r="A152" s="1">
        <v>20180</v>
      </c>
      <c r="B152" s="1"/>
      <c r="C152" s="1">
        <v>39052</v>
      </c>
      <c r="D152" s="7">
        <f>+D151/(1+('BRL IPCA'!AA816)/100)</f>
        <v>30.259903674956806</v>
      </c>
      <c r="E152" s="7">
        <f>+'USD PP 1999'!C1139</f>
        <v>81.848184818481855</v>
      </c>
      <c r="F152" s="7">
        <f t="shared" si="2"/>
        <v>2.7048395691430991</v>
      </c>
      <c r="G152" s="7">
        <f>+USDBRL!D649/'BRL e USD Chart 99'!F152*100</f>
        <v>79.468668845338115</v>
      </c>
      <c r="H152" s="7"/>
      <c r="I152" s="7"/>
      <c r="J152" s="7"/>
      <c r="K152" s="7">
        <v>36.723641379992678</v>
      </c>
    </row>
    <row r="153" spans="1:11" x14ac:dyDescent="0.3">
      <c r="A153" s="1">
        <v>20210</v>
      </c>
      <c r="B153" s="1"/>
      <c r="C153" s="1">
        <v>39083</v>
      </c>
      <c r="D153" s="7">
        <f>+D152/(1+('BRL IPCA'!AA817)/100)</f>
        <v>30.127343364154527</v>
      </c>
      <c r="E153" s="7">
        <f>+'USD PP 1999'!C1140</f>
        <v>81.518151815181511</v>
      </c>
      <c r="F153" s="7">
        <f t="shared" si="2"/>
        <v>2.7057862629922989</v>
      </c>
      <c r="G153" s="7">
        <f>+USDBRL!D650/'BRL e USD Chart 99'!F153*100</f>
        <v>79.019545233240223</v>
      </c>
      <c r="H153" s="7"/>
      <c r="I153" s="7"/>
      <c r="J153" s="7"/>
      <c r="K153" s="7">
        <v>36.482854540028491</v>
      </c>
    </row>
    <row r="154" spans="1:11" x14ac:dyDescent="0.3">
      <c r="A154" s="1">
        <v>20241</v>
      </c>
      <c r="B154" s="1"/>
      <c r="C154" s="1">
        <v>39114</v>
      </c>
      <c r="D154" s="7">
        <f>+D153/(1+('BRL IPCA'!AA818)/100)</f>
        <v>29.99536376359471</v>
      </c>
      <c r="E154" s="7">
        <f>+'USD PP 1999'!C1141</f>
        <v>81.023102310231025</v>
      </c>
      <c r="F154" s="7">
        <f t="shared" si="2"/>
        <v>2.7011875218052377</v>
      </c>
      <c r="G154" s="7">
        <f>+USDBRL!D651/'BRL e USD Chart 99'!F154*100</f>
        <v>77.591799276463533</v>
      </c>
      <c r="H154" s="7"/>
      <c r="I154" s="7"/>
      <c r="J154" s="7"/>
      <c r="K154" s="7">
        <v>36.362857111560338</v>
      </c>
    </row>
    <row r="155" spans="1:11" x14ac:dyDescent="0.3">
      <c r="A155" s="1">
        <v>20271</v>
      </c>
      <c r="B155" s="1"/>
      <c r="C155" s="1">
        <v>39142</v>
      </c>
      <c r="D155" s="7">
        <f>+D154/(1+('BRL IPCA'!AA819)/100)</f>
        <v>29.884790040445061</v>
      </c>
      <c r="E155" s="7">
        <f>+'USD PP 1999'!C1142</f>
        <v>80.363036303630366</v>
      </c>
      <c r="F155" s="7">
        <f t="shared" si="2"/>
        <v>2.6890948939199424</v>
      </c>
      <c r="G155" s="7">
        <f>+USDBRL!D652/'BRL e USD Chart 99'!F155*100</f>
        <v>77.658099932496143</v>
      </c>
      <c r="H155" s="7"/>
      <c r="I155" s="7"/>
      <c r="J155" s="7"/>
      <c r="K155" s="7">
        <v>36.322901919448945</v>
      </c>
    </row>
    <row r="156" spans="1:11" x14ac:dyDescent="0.3">
      <c r="A156" s="1">
        <v>20302</v>
      </c>
      <c r="B156" s="1"/>
      <c r="C156" s="1">
        <v>39173</v>
      </c>
      <c r="D156" s="7">
        <f>+D155/(1+('BRL IPCA'!AA820)/100)</f>
        <v>29.810264379496321</v>
      </c>
      <c r="E156" s="7">
        <f>+'USD PP 1999'!C1143</f>
        <v>79.867986798679866</v>
      </c>
      <c r="F156" s="7">
        <f t="shared" si="2"/>
        <v>2.6792109517020437</v>
      </c>
      <c r="G156" s="7">
        <f>+USDBRL!D653/'BRL e USD Chart 99'!F156*100</f>
        <v>75.828295592378396</v>
      </c>
      <c r="H156" s="7"/>
      <c r="I156" s="7"/>
      <c r="J156" s="7"/>
      <c r="K156" s="7">
        <v>36.203430598473972</v>
      </c>
    </row>
    <row r="157" spans="1:11" x14ac:dyDescent="0.3">
      <c r="A157" s="1">
        <v>20333</v>
      </c>
      <c r="B157" s="1"/>
      <c r="C157" s="1">
        <v>39203</v>
      </c>
      <c r="D157" s="7">
        <f>+D156/(1+('BRL IPCA'!AA821)/100)</f>
        <v>29.727028699138735</v>
      </c>
      <c r="E157" s="7">
        <f>+'USD PP 1999'!C1144</f>
        <v>79.372937293729379</v>
      </c>
      <c r="F157" s="7">
        <f t="shared" si="2"/>
        <v>2.6700595642116429</v>
      </c>
      <c r="G157" s="7">
        <f>+USDBRL!D654/'BRL e USD Chart 99'!F157*100</f>
        <v>74.200591872749683</v>
      </c>
      <c r="H157" s="7"/>
      <c r="I157" s="7"/>
      <c r="J157" s="7"/>
      <c r="K157" s="7">
        <v>36.073565761731743</v>
      </c>
    </row>
    <row r="158" spans="1:11" x14ac:dyDescent="0.3">
      <c r="A158" s="1">
        <v>20363</v>
      </c>
      <c r="B158" s="1"/>
      <c r="C158" s="1">
        <v>39234</v>
      </c>
      <c r="D158" s="7">
        <f>+D157/(1+('BRL IPCA'!AA822)/100)</f>
        <v>29.644025427940505</v>
      </c>
      <c r="E158" s="7">
        <f>+'USD PP 1999'!C1145</f>
        <v>79.207920792079207</v>
      </c>
      <c r="F158" s="7">
        <f t="shared" si="2"/>
        <v>2.6719691286401015</v>
      </c>
      <c r="G158" s="7">
        <f>+USDBRL!D655/'BRL e USD Chart 99'!F158*100</f>
        <v>72.287511831509704</v>
      </c>
      <c r="H158" s="7"/>
      <c r="I158" s="7"/>
      <c r="J158" s="7"/>
      <c r="K158" s="7">
        <v>35.876246406496008</v>
      </c>
    </row>
    <row r="159" spans="1:11" x14ac:dyDescent="0.3">
      <c r="A159" s="1">
        <v>20394</v>
      </c>
      <c r="B159" s="1"/>
      <c r="C159" s="1">
        <v>39264</v>
      </c>
      <c r="D159" s="7">
        <f>+D158/(1+('BRL IPCA'!AA823)/100)</f>
        <v>29.573050107682068</v>
      </c>
      <c r="E159" s="7">
        <f>+'USD PP 1999'!C1146</f>
        <v>79.207920792079207</v>
      </c>
      <c r="F159" s="7">
        <f t="shared" si="2"/>
        <v>2.6783818545488378</v>
      </c>
      <c r="G159" s="7">
        <f>+USDBRL!D656/'BRL e USD Chart 99'!F159*100</f>
        <v>70.281240772409674</v>
      </c>
      <c r="H159" s="7"/>
      <c r="I159" s="7"/>
      <c r="J159" s="7"/>
      <c r="K159" s="7">
        <v>35.779641374784092</v>
      </c>
    </row>
    <row r="160" spans="1:11" x14ac:dyDescent="0.3">
      <c r="A160" s="1">
        <v>20424</v>
      </c>
      <c r="B160" s="1"/>
      <c r="C160" s="1">
        <v>39295</v>
      </c>
      <c r="D160" s="7">
        <f>+D159/(1+('BRL IPCA'!AA824)/100)</f>
        <v>29.434706984853261</v>
      </c>
      <c r="E160" s="7">
        <f>+'USD PP 1999'!C1147</f>
        <v>79.372937293729379</v>
      </c>
      <c r="F160" s="7">
        <f t="shared" si="2"/>
        <v>2.69657643728452</v>
      </c>
      <c r="G160" s="7">
        <f>+USDBRL!D657/'BRL e USD Chart 99'!F160*100</f>
        <v>72.892426590339085</v>
      </c>
      <c r="H160" s="7"/>
      <c r="I160" s="7"/>
      <c r="J160" s="7"/>
      <c r="K160" s="7">
        <v>35.754613145582191</v>
      </c>
    </row>
    <row r="161" spans="1:11" x14ac:dyDescent="0.3">
      <c r="A161" s="1">
        <v>20455</v>
      </c>
      <c r="B161" s="1"/>
      <c r="C161" s="1">
        <v>39326</v>
      </c>
      <c r="D161" s="7">
        <f>+D160/(1+('BRL IPCA'!AA825)/100)</f>
        <v>29.381819709376384</v>
      </c>
      <c r="E161" s="7">
        <f>+'USD PP 1999'!C1148</f>
        <v>79.207920792079207</v>
      </c>
      <c r="F161" s="7">
        <f t="shared" si="2"/>
        <v>2.6958139957138947</v>
      </c>
      <c r="G161" s="7">
        <f>+USDBRL!D658/'BRL e USD Chart 99'!F161*100</f>
        <v>70.44996438996013</v>
      </c>
      <c r="H161" s="7"/>
      <c r="I161" s="7"/>
      <c r="J161" s="7"/>
      <c r="K161" s="7">
        <v>35.66900752751615</v>
      </c>
    </row>
    <row r="162" spans="1:11" x14ac:dyDescent="0.3">
      <c r="A162" s="1">
        <v>20486</v>
      </c>
      <c r="B162" s="1"/>
      <c r="C162" s="1">
        <v>39356</v>
      </c>
      <c r="D162" s="7">
        <f>+D161/(1+('BRL IPCA'!AA826)/100)</f>
        <v>29.293937895689318</v>
      </c>
      <c r="E162" s="7">
        <f>+'USD PP 1999'!C1149</f>
        <v>79.042904290429036</v>
      </c>
      <c r="F162" s="7">
        <f t="shared" si="2"/>
        <v>2.6982683097058251</v>
      </c>
      <c r="G162" s="7">
        <f>+USDBRL!D659/'BRL e USD Chart 99'!F162*100</f>
        <v>66.731688376694748</v>
      </c>
      <c r="H162" s="7"/>
      <c r="I162" s="7"/>
      <c r="J162" s="7"/>
      <c r="K162" s="7">
        <v>35.640495131411022</v>
      </c>
    </row>
    <row r="163" spans="1:11" x14ac:dyDescent="0.3">
      <c r="A163" s="1">
        <v>20515</v>
      </c>
      <c r="B163" s="1"/>
      <c r="C163" s="1">
        <v>39387</v>
      </c>
      <c r="D163" s="7">
        <f>+D162/(1+('BRL IPCA'!AA827)/100)</f>
        <v>29.183042334817014</v>
      </c>
      <c r="E163" s="7">
        <f>+'USD PP 1999'!C1150</f>
        <v>78.547854785478549</v>
      </c>
      <c r="F163" s="7">
        <f t="shared" si="2"/>
        <v>2.6915581276379306</v>
      </c>
      <c r="G163" s="7">
        <f>+USDBRL!D660/'BRL e USD Chart 99'!F163*100</f>
        <v>65.742589091058761</v>
      </c>
      <c r="H163" s="7"/>
      <c r="I163" s="7"/>
      <c r="J163" s="7"/>
      <c r="K163" s="7">
        <v>35.473768419837796</v>
      </c>
    </row>
    <row r="164" spans="1:11" x14ac:dyDescent="0.3">
      <c r="A164" s="1">
        <v>20546</v>
      </c>
      <c r="B164" s="1"/>
      <c r="C164" s="1">
        <v>39417</v>
      </c>
      <c r="D164" s="7">
        <f>+D163/(1+('BRL IPCA'!AA828)/100)</f>
        <v>28.968674146135609</v>
      </c>
      <c r="E164" s="7">
        <f>+'USD PP 1999'!C1151</f>
        <v>78.547854785478549</v>
      </c>
      <c r="F164" s="7">
        <f t="shared" si="2"/>
        <v>2.7114756577824517</v>
      </c>
      <c r="G164" s="7">
        <f>+USDBRL!D661/'BRL e USD Chart 99'!F164*100</f>
        <v>65.853440169193036</v>
      </c>
      <c r="H164" s="7"/>
      <c r="I164" s="7"/>
      <c r="J164" s="7"/>
      <c r="K164" s="7">
        <v>35.185249374963092</v>
      </c>
    </row>
    <row r="165" spans="1:11" x14ac:dyDescent="0.3">
      <c r="A165" s="1">
        <v>20576</v>
      </c>
      <c r="B165" s="1"/>
      <c r="C165" s="1">
        <v>39448</v>
      </c>
      <c r="D165" s="7">
        <f>+D164/(1+('BRL IPCA'!AA829)/100)</f>
        <v>28.813083495261196</v>
      </c>
      <c r="E165" s="7">
        <f>+'USD PP 1999'!C1152</f>
        <v>78.217821782178206</v>
      </c>
      <c r="F165" s="7">
        <f t="shared" si="2"/>
        <v>2.7146633505935753</v>
      </c>
      <c r="G165" s="7">
        <f>+USDBRL!D662/'BRL e USD Chart 99'!F165*100</f>
        <v>65.3451191143877</v>
      </c>
      <c r="H165" s="7"/>
      <c r="I165" s="7"/>
      <c r="J165" s="7"/>
      <c r="K165" s="7">
        <v>35.003232565621857</v>
      </c>
    </row>
    <row r="166" spans="1:11" x14ac:dyDescent="0.3">
      <c r="A166" s="1">
        <v>20607</v>
      </c>
      <c r="B166" s="1"/>
      <c r="C166" s="1">
        <v>39479</v>
      </c>
      <c r="D166" s="7">
        <f>+D165/(1+('BRL IPCA'!AA830)/100)</f>
        <v>28.672587814967855</v>
      </c>
      <c r="E166" s="7">
        <f>+'USD PP 1999'!C1153</f>
        <v>77.887788778877891</v>
      </c>
      <c r="F166" s="7">
        <f t="shared" si="2"/>
        <v>2.7164547993194526</v>
      </c>
      <c r="G166" s="7">
        <f>+USDBRL!D663/'BRL e USD Chart 99'!F166*100</f>
        <v>63.58655407896854</v>
      </c>
      <c r="H166" s="7"/>
      <c r="I166" s="7"/>
      <c r="J166" s="7"/>
      <c r="K166" s="7">
        <v>34.936852545784866</v>
      </c>
    </row>
    <row r="167" spans="1:11" x14ac:dyDescent="0.3">
      <c r="A167" s="1">
        <v>20637</v>
      </c>
      <c r="B167" s="1"/>
      <c r="C167" s="1">
        <v>39508</v>
      </c>
      <c r="D167" s="7">
        <f>+D166/(1+('BRL IPCA'!AA831)/100)</f>
        <v>28.53561685406833</v>
      </c>
      <c r="E167" s="7">
        <f>+'USD PP 1999'!C1154</f>
        <v>77.227722772277218</v>
      </c>
      <c r="F167" s="7">
        <f t="shared" si="2"/>
        <v>2.7063624791158789</v>
      </c>
      <c r="G167" s="7">
        <f>+USDBRL!D664/'BRL e USD Chart 99'!F167*100</f>
        <v>63.080980954100141</v>
      </c>
      <c r="H167" s="7"/>
      <c r="I167" s="7"/>
      <c r="J167" s="7"/>
      <c r="K167" s="7">
        <v>34.828883008458646</v>
      </c>
    </row>
    <row r="168" spans="1:11" x14ac:dyDescent="0.3">
      <c r="A168" s="1">
        <v>20668</v>
      </c>
      <c r="B168" s="1"/>
      <c r="C168" s="1">
        <v>39539</v>
      </c>
      <c r="D168" s="7">
        <f>+D167/(1+('BRL IPCA'!AA832)/100)</f>
        <v>28.379529442136576</v>
      </c>
      <c r="E168" s="7">
        <f>+'USD PP 1999'!C1155</f>
        <v>76.732673267326732</v>
      </c>
      <c r="F168" s="7">
        <f t="shared" si="2"/>
        <v>2.7038035786949202</v>
      </c>
      <c r="G168" s="7">
        <f>+USDBRL!D665/'BRL e USD Chart 99'!F168*100</f>
        <v>62.44906299055237</v>
      </c>
      <c r="H168" s="7"/>
      <c r="I168" s="7"/>
      <c r="J168" s="7"/>
      <c r="K168" s="7">
        <v>34.641817195602385</v>
      </c>
    </row>
    <row r="169" spans="1:11" x14ac:dyDescent="0.3">
      <c r="A169" s="1">
        <v>20699</v>
      </c>
      <c r="B169" s="1"/>
      <c r="C169" s="1">
        <v>39569</v>
      </c>
      <c r="D169" s="7">
        <f>+D168/(1+('BRL IPCA'!AA833)/100)</f>
        <v>28.157088443433452</v>
      </c>
      <c r="E169" s="7">
        <f>+'USD PP 1999'!C1156</f>
        <v>76.237623762376245</v>
      </c>
      <c r="F169" s="7">
        <f t="shared" si="2"/>
        <v>2.707581926147471</v>
      </c>
      <c r="G169" s="7">
        <f>+USDBRL!D666/'BRL e USD Chart 99'!F169*100</f>
        <v>61.31301084440689</v>
      </c>
      <c r="H169" s="7"/>
      <c r="I169" s="7"/>
      <c r="J169" s="7"/>
      <c r="K169" s="7">
        <v>34.220900124076245</v>
      </c>
    </row>
    <row r="170" spans="1:11" x14ac:dyDescent="0.3">
      <c r="A170" s="1">
        <v>20729</v>
      </c>
      <c r="B170" s="1"/>
      <c r="C170" s="1">
        <v>39600</v>
      </c>
      <c r="D170" s="7">
        <f>+D169/(1+('BRL IPCA'!AA834)/100)</f>
        <v>27.950256545000446</v>
      </c>
      <c r="E170" s="7">
        <f>+'USD PP 1999'!C1157</f>
        <v>75.412541254125415</v>
      </c>
      <c r="F170" s="7">
        <f t="shared" si="2"/>
        <v>2.6980983567256276</v>
      </c>
      <c r="G170" s="7">
        <f>+USDBRL!D667/'BRL e USD Chart 99'!F170*100</f>
        <v>59.986693812162869</v>
      </c>
      <c r="H170" s="7"/>
      <c r="I170" s="7"/>
      <c r="J170" s="7"/>
      <c r="K170" s="7">
        <v>33.895503292468547</v>
      </c>
    </row>
    <row r="171" spans="1:11" x14ac:dyDescent="0.3">
      <c r="A171" s="1">
        <v>20760</v>
      </c>
      <c r="B171" s="1"/>
      <c r="C171" s="1">
        <v>39630</v>
      </c>
      <c r="D171" s="7">
        <f>+D170/(1+('BRL IPCA'!AA835)/100)</f>
        <v>27.802901168805771</v>
      </c>
      <c r="E171" s="7">
        <f>+'USD PP 1999'!C1158</f>
        <v>75.082508250825086</v>
      </c>
      <c r="F171" s="7">
        <f t="shared" si="2"/>
        <v>2.7005278260337078</v>
      </c>
      <c r="G171" s="7">
        <f>+USDBRL!D668/'BRL e USD Chart 99'!F171*100</f>
        <v>58.914408681976724</v>
      </c>
      <c r="H171" s="7"/>
      <c r="I171" s="7"/>
      <c r="J171" s="7"/>
      <c r="K171" s="7">
        <v>33.74365683670338</v>
      </c>
    </row>
    <row r="172" spans="1:11" x14ac:dyDescent="0.3">
      <c r="A172" s="1">
        <v>20790</v>
      </c>
      <c r="B172" s="1"/>
      <c r="C172" s="1">
        <v>39661</v>
      </c>
      <c r="D172" s="7">
        <f>+D171/(1+('BRL IPCA'!AA836)/100)</f>
        <v>27.725270411653145</v>
      </c>
      <c r="E172" s="7">
        <f>+'USD PP 1999'!C1159</f>
        <v>75.247524752475243</v>
      </c>
      <c r="F172" s="7">
        <f t="shared" si="2"/>
        <v>2.7140411485706601</v>
      </c>
      <c r="G172" s="7">
        <f>+USDBRL!D669/'BRL e USD Chart 99'!F172*100</f>
        <v>59.391140803038347</v>
      </c>
      <c r="H172" s="7"/>
      <c r="I172" s="7"/>
      <c r="J172" s="7"/>
      <c r="K172" s="7">
        <v>33.61591635455607</v>
      </c>
    </row>
    <row r="173" spans="1:11" x14ac:dyDescent="0.3">
      <c r="A173" s="1">
        <v>20821</v>
      </c>
      <c r="B173" s="1"/>
      <c r="C173" s="1">
        <v>39692</v>
      </c>
      <c r="D173" s="7">
        <f>+D172/(1+('BRL IPCA'!AA837)/100)</f>
        <v>27.65337164537517</v>
      </c>
      <c r="E173" s="7">
        <f>+'USD PP 1999'!C1160</f>
        <v>75.412541254125415</v>
      </c>
      <c r="F173" s="7">
        <f t="shared" si="2"/>
        <v>2.7270649749770253</v>
      </c>
      <c r="G173" s="7">
        <f>+USDBRL!D670/'BRL e USD Chart 99'!F173*100</f>
        <v>65.975692420572329</v>
      </c>
      <c r="H173" s="7"/>
      <c r="I173" s="7"/>
      <c r="J173" s="7"/>
      <c r="K173" s="7">
        <v>33.488659448651198</v>
      </c>
    </row>
    <row r="174" spans="1:11" x14ac:dyDescent="0.3">
      <c r="A174" s="1">
        <v>20852</v>
      </c>
      <c r="B174" s="1"/>
      <c r="C174" s="1">
        <v>39722</v>
      </c>
      <c r="D174" s="7">
        <f>+D173/(1+('BRL IPCA'!AA838)/100)</f>
        <v>27.529488945122122</v>
      </c>
      <c r="E174" s="7">
        <f>+'USD PP 1999'!C1161</f>
        <v>76.237623762376245</v>
      </c>
      <c r="F174" s="7">
        <f t="shared" si="2"/>
        <v>2.7693076291517786</v>
      </c>
      <c r="G174" s="7">
        <f>+USDBRL!D671/'BRL e USD Chart 99'!F174*100</f>
        <v>78.449211533260495</v>
      </c>
      <c r="H174" s="7"/>
      <c r="I174" s="7"/>
      <c r="J174" s="7"/>
      <c r="K174" s="7">
        <v>33.322049202638006</v>
      </c>
    </row>
    <row r="175" spans="1:11" x14ac:dyDescent="0.3">
      <c r="A175" s="1">
        <v>20880</v>
      </c>
      <c r="B175" s="1"/>
      <c r="C175" s="1">
        <v>39753</v>
      </c>
      <c r="D175" s="7">
        <f>+D174/(1+('BRL IPCA'!AA839)/100)</f>
        <v>27.430738287287884</v>
      </c>
      <c r="E175" s="7">
        <f>+'USD PP 1999'!C1162</f>
        <v>77.722772277227719</v>
      </c>
      <c r="F175" s="7">
        <f t="shared" si="2"/>
        <v>2.8334188990183495</v>
      </c>
      <c r="G175" s="7">
        <f>+USDBRL!D672/'BRL e USD Chart 99'!F175*100</f>
        <v>79.970526094289525</v>
      </c>
      <c r="H175" s="7"/>
      <c r="I175" s="7"/>
      <c r="J175" s="7"/>
      <c r="K175" s="7">
        <v>33.192598070164365</v>
      </c>
    </row>
    <row r="176" spans="1:11" x14ac:dyDescent="0.3">
      <c r="A176" s="1">
        <v>20911</v>
      </c>
      <c r="B176" s="1"/>
      <c r="C176" s="1">
        <v>39783</v>
      </c>
      <c r="D176" s="7">
        <f>+D175/(1+('BRL IPCA'!AA840)/100)</f>
        <v>27.354146676593423</v>
      </c>
      <c r="E176" s="7">
        <f>+'USD PP 1999'!C1163</f>
        <v>78.547854785478549</v>
      </c>
      <c r="F176" s="7">
        <f t="shared" si="2"/>
        <v>2.8715154493446837</v>
      </c>
      <c r="G176" s="7">
        <f>+USDBRL!D673/'BRL e USD Chart 99'!F176*100</f>
        <v>83.37061186790207</v>
      </c>
      <c r="H176" s="7"/>
      <c r="I176" s="7"/>
      <c r="J176" s="7"/>
      <c r="K176" s="7">
        <v>33.139574750563462</v>
      </c>
    </row>
    <row r="177" spans="1:11" x14ac:dyDescent="0.3">
      <c r="A177" s="1">
        <v>20941</v>
      </c>
      <c r="B177" s="1"/>
      <c r="C177" s="1">
        <v>39814</v>
      </c>
      <c r="D177" s="7">
        <f>+D176/(1+('BRL IPCA'!AA841)/100)</f>
        <v>27.223474001386769</v>
      </c>
      <c r="E177" s="7">
        <f>+'USD PP 1999'!C1164</f>
        <v>78.217821782178206</v>
      </c>
      <c r="F177" s="7">
        <f t="shared" si="2"/>
        <v>2.873175619621279</v>
      </c>
      <c r="G177" s="7">
        <f>+USDBRL!D674/'BRL e USD Chart 99'!F177*100</f>
        <v>80.294430463811736</v>
      </c>
      <c r="H177" s="7"/>
      <c r="I177" s="7"/>
      <c r="J177" s="7"/>
      <c r="K177" s="7">
        <v>32.987830729209101</v>
      </c>
    </row>
    <row r="178" spans="1:11" x14ac:dyDescent="0.3">
      <c r="A178" s="1">
        <v>20972</v>
      </c>
      <c r="B178" s="1"/>
      <c r="C178" s="1">
        <v>39845</v>
      </c>
      <c r="D178" s="7">
        <f>+D177/(1+('BRL IPCA'!AA842)/100)</f>
        <v>27.074563899937115</v>
      </c>
      <c r="E178" s="7">
        <f>+'USD PP 1999'!C1165</f>
        <v>77.722772277227719</v>
      </c>
      <c r="F178" s="7">
        <f t="shared" si="2"/>
        <v>2.8706934141017961</v>
      </c>
      <c r="G178" s="7">
        <f>+USDBRL!D675/'BRL e USD Chart 99'!F178*100</f>
        <v>80.548483117048207</v>
      </c>
      <c r="H178" s="7"/>
      <c r="I178" s="7"/>
      <c r="J178" s="7"/>
      <c r="K178" s="7">
        <v>32.899003419975166</v>
      </c>
    </row>
    <row r="179" spans="1:11" x14ac:dyDescent="0.3">
      <c r="A179" s="1">
        <v>21002</v>
      </c>
      <c r="B179" s="1"/>
      <c r="C179" s="1">
        <v>39873</v>
      </c>
      <c r="D179" s="7">
        <f>+D178/(1+('BRL IPCA'!AA843)/100)</f>
        <v>27.020522854228656</v>
      </c>
      <c r="E179" s="7">
        <f>+'USD PP 1999'!C1166</f>
        <v>77.557755775577547</v>
      </c>
      <c r="F179" s="7">
        <f t="shared" si="2"/>
        <v>2.8703277206732483</v>
      </c>
      <c r="G179" s="7">
        <f>+USDBRL!D676/'BRL e USD Chart 99'!F179*100</f>
        <v>80.597068527679539</v>
      </c>
      <c r="H179" s="7"/>
      <c r="I179" s="7"/>
      <c r="J179" s="7"/>
      <c r="K179" s="7">
        <v>32.767931693202357</v>
      </c>
    </row>
    <row r="180" spans="1:11" x14ac:dyDescent="0.3">
      <c r="A180" s="1">
        <v>21033</v>
      </c>
      <c r="B180" s="1"/>
      <c r="C180" s="1">
        <v>39904</v>
      </c>
      <c r="D180" s="7">
        <f>+D179/(1+('BRL IPCA'!AA844)/100)</f>
        <v>26.891443923396356</v>
      </c>
      <c r="E180" s="7">
        <f>+'USD PP 1999'!C1167</f>
        <v>77.39273927392739</v>
      </c>
      <c r="F180" s="7">
        <f t="shared" si="2"/>
        <v>2.8779688994904959</v>
      </c>
      <c r="G180" s="7">
        <f>+USDBRL!D677/'BRL e USD Chart 99'!F180*100</f>
        <v>76.633906655157134</v>
      </c>
      <c r="H180" s="7"/>
      <c r="I180" s="7"/>
      <c r="J180" s="7"/>
      <c r="K180" s="7">
        <v>32.666665031604374</v>
      </c>
    </row>
    <row r="181" spans="1:11" x14ac:dyDescent="0.3">
      <c r="A181" s="1">
        <v>21064</v>
      </c>
      <c r="B181" s="1"/>
      <c r="C181" s="1">
        <v>39934</v>
      </c>
      <c r="D181" s="7">
        <f>+D180/(1+('BRL IPCA'!AA845)/100)</f>
        <v>26.76564539006306</v>
      </c>
      <c r="E181" s="7">
        <f>+'USD PP 1999'!C1168</f>
        <v>77.227722772277218</v>
      </c>
      <c r="F181" s="7">
        <f t="shared" si="2"/>
        <v>2.8853301180231794</v>
      </c>
      <c r="G181" s="7">
        <f>+USDBRL!D678/'BRL e USD Chart 99'!F181*100</f>
        <v>71.412972371137428</v>
      </c>
      <c r="H181" s="7"/>
      <c r="I181" s="7"/>
      <c r="J181" s="7"/>
      <c r="K181" s="7">
        <v>32.5592196069016</v>
      </c>
    </row>
    <row r="182" spans="1:11" x14ac:dyDescent="0.3">
      <c r="A182" s="1">
        <v>21094</v>
      </c>
      <c r="B182" s="1"/>
      <c r="C182" s="1">
        <v>39965</v>
      </c>
      <c r="D182" s="7">
        <f>+D181/(1+('BRL IPCA'!AA846)/100)</f>
        <v>26.669634705124611</v>
      </c>
      <c r="E182" s="7">
        <f>+'USD PP 1999'!C1169</f>
        <v>76.56765676567656</v>
      </c>
      <c r="F182" s="7">
        <f t="shared" si="2"/>
        <v>2.8709675858801309</v>
      </c>
      <c r="G182" s="7">
        <f>+USDBRL!D679/'BRL e USD Chart 99'!F182*100</f>
        <v>68.172138537049904</v>
      </c>
      <c r="H182" s="7"/>
      <c r="I182" s="7"/>
      <c r="J182" s="7"/>
      <c r="K182" s="7">
        <v>32.516947575054026</v>
      </c>
    </row>
    <row r="183" spans="1:11" x14ac:dyDescent="0.3">
      <c r="A183" s="1">
        <v>21125</v>
      </c>
      <c r="B183" s="1"/>
      <c r="C183" s="1">
        <v>39995</v>
      </c>
      <c r="D183" s="7">
        <f>+D182/(1+('BRL IPCA'!AA847)/100)</f>
        <v>26.605780831129902</v>
      </c>
      <c r="E183" s="7">
        <f>+'USD PP 1999'!C1170</f>
        <v>76.56765676567656</v>
      </c>
      <c r="F183" s="7">
        <f t="shared" si="2"/>
        <v>2.8778579080862428</v>
      </c>
      <c r="G183" s="7">
        <f>+USDBRL!D680/'BRL e USD Chart 99'!F183*100</f>
        <v>67.147165069210573</v>
      </c>
      <c r="H183" s="7"/>
      <c r="I183" s="7"/>
      <c r="J183" s="7"/>
      <c r="K183" s="7">
        <v>32.409994592897455</v>
      </c>
    </row>
    <row r="184" spans="1:11" x14ac:dyDescent="0.3">
      <c r="A184" s="1">
        <v>21155</v>
      </c>
      <c r="B184" s="1"/>
      <c r="C184" s="1">
        <v>40026</v>
      </c>
      <c r="D184" s="7">
        <f>+D183/(1+('BRL IPCA'!AA848)/100)</f>
        <v>26.565931933230054</v>
      </c>
      <c r="E184" s="7">
        <f>+'USD PP 1999'!C1171</f>
        <v>76.402640264026402</v>
      </c>
      <c r="F184" s="7">
        <f t="shared" si="2"/>
        <v>2.8759631115540873</v>
      </c>
      <c r="G184" s="7">
        <f>+USDBRL!D681/'BRL e USD Chart 99'!F184*100</f>
        <v>64.145468089927036</v>
      </c>
      <c r="H184" s="7"/>
      <c r="I184" s="7"/>
      <c r="J184" s="7"/>
      <c r="K184" s="7">
        <v>32.255169777963239</v>
      </c>
    </row>
    <row r="185" spans="1:11" x14ac:dyDescent="0.3">
      <c r="A185" s="1">
        <v>21186</v>
      </c>
      <c r="B185" s="1"/>
      <c r="C185" s="1">
        <v>40057</v>
      </c>
      <c r="D185" s="7">
        <f>+D184/(1+('BRL IPCA'!AA849)/100)</f>
        <v>26.502326349990078</v>
      </c>
      <c r="E185" s="7">
        <f>+'USD PP 1999'!C1172</f>
        <v>76.402640264026402</v>
      </c>
      <c r="F185" s="7">
        <f t="shared" si="2"/>
        <v>2.8828654230218174</v>
      </c>
      <c r="G185" s="7">
        <f>+USDBRL!D682/'BRL e USD Chart 99'!F185*100</f>
        <v>63.110819723693737</v>
      </c>
      <c r="H185" s="7"/>
      <c r="I185" s="7"/>
      <c r="J185" s="7"/>
      <c r="K185" s="7">
        <v>32.203643947647002</v>
      </c>
    </row>
    <row r="186" spans="1:11" x14ac:dyDescent="0.3">
      <c r="A186" s="1">
        <v>21217</v>
      </c>
      <c r="B186" s="1"/>
      <c r="C186" s="1">
        <v>40087</v>
      </c>
      <c r="D186" s="7">
        <f>+D185/(1+('BRL IPCA'!AA850)/100)</f>
        <v>26.428327034294057</v>
      </c>
      <c r="E186" s="7">
        <f>+'USD PP 1999'!C1173</f>
        <v>76.402640264026402</v>
      </c>
      <c r="F186" s="7">
        <f t="shared" si="2"/>
        <v>2.8909374462062782</v>
      </c>
      <c r="G186" s="7">
        <f>+USDBRL!D683/'BRL e USD Chart 99'!F186*100</f>
        <v>60.118907182884364</v>
      </c>
      <c r="H186" s="7"/>
      <c r="I186" s="7"/>
      <c r="J186" s="7"/>
      <c r="K186" s="7">
        <v>32.123335608625439</v>
      </c>
    </row>
    <row r="187" spans="1:11" x14ac:dyDescent="0.3">
      <c r="A187" s="1">
        <v>21245</v>
      </c>
      <c r="B187" s="1"/>
      <c r="C187" s="1">
        <v>40118</v>
      </c>
      <c r="D187" s="7">
        <f>+D186/(1+('BRL IPCA'!AA851)/100)</f>
        <v>26.320413339601689</v>
      </c>
      <c r="E187" s="7">
        <f>+'USD PP 1999'!C1174</f>
        <v>76.237623762376245</v>
      </c>
      <c r="F187" s="7">
        <f t="shared" si="2"/>
        <v>2.8965207642719322</v>
      </c>
      <c r="G187" s="7">
        <f>+USDBRL!D684/'BRL e USD Chart 99'!F187*100</f>
        <v>59.581827318051218</v>
      </c>
      <c r="H187" s="7"/>
      <c r="I187" s="7"/>
      <c r="J187" s="7"/>
      <c r="K187" s="7">
        <v>32.030447311422321</v>
      </c>
    </row>
    <row r="188" spans="1:11" x14ac:dyDescent="0.3">
      <c r="A188" s="1">
        <v>21276</v>
      </c>
      <c r="B188" s="1"/>
      <c r="C188" s="1">
        <v>40148</v>
      </c>
      <c r="D188" s="7">
        <f>+D187/(1+('BRL IPCA'!AA852)/100)</f>
        <v>26.22338680841057</v>
      </c>
      <c r="E188" s="7">
        <f>+'USD PP 1999'!C1175</f>
        <v>76.402640264026402</v>
      </c>
      <c r="F188" s="7">
        <f t="shared" si="2"/>
        <v>2.9135306138077461</v>
      </c>
      <c r="G188" s="7">
        <f>+USDBRL!D685/'BRL e USD Chart 99'!F188*100</f>
        <v>60.061150265828985</v>
      </c>
      <c r="H188" s="7"/>
      <c r="I188" s="7"/>
      <c r="J188" s="7"/>
      <c r="K188" s="7">
        <v>31.972896098445119</v>
      </c>
    </row>
    <row r="189" spans="1:11" x14ac:dyDescent="0.3">
      <c r="A189" s="1">
        <v>21306</v>
      </c>
      <c r="B189" s="1"/>
      <c r="C189" s="1">
        <v>40179</v>
      </c>
      <c r="D189" s="7">
        <f>+D188/(1+('BRL IPCA'!AA853)/100)</f>
        <v>26.028175492218928</v>
      </c>
      <c r="E189" s="7">
        <f>+'USD PP 1999'!C1176</f>
        <v>76.072607260726073</v>
      </c>
      <c r="F189" s="7">
        <f t="shared" si="2"/>
        <v>2.9227022571546679</v>
      </c>
      <c r="G189" s="7">
        <f>+USDBRL!D686/'BRL e USD Chart 99'!F189*100</f>
        <v>60.882014089669724</v>
      </c>
      <c r="H189" s="7"/>
      <c r="I189" s="7"/>
      <c r="J189" s="7"/>
      <c r="K189" s="7">
        <v>31.550124431068795</v>
      </c>
    </row>
    <row r="190" spans="1:11" x14ac:dyDescent="0.3">
      <c r="A190" s="1">
        <v>21337</v>
      </c>
      <c r="B190" s="1"/>
      <c r="C190" s="1">
        <v>40210</v>
      </c>
      <c r="D190" s="7">
        <f>+D189/(1+('BRL IPCA'!AA854)/100)</f>
        <v>25.826727021451603</v>
      </c>
      <c r="E190" s="7">
        <f>+'USD PP 1999'!C1177</f>
        <v>76.072607260726073</v>
      </c>
      <c r="F190" s="7">
        <f t="shared" si="2"/>
        <v>2.9454993347604748</v>
      </c>
      <c r="G190" s="7">
        <f>+USDBRL!D687/'BRL e USD Chart 99'!F190*100</f>
        <v>62.508926017113652</v>
      </c>
      <c r="H190" s="7"/>
      <c r="I190" s="7"/>
      <c r="J190" s="7"/>
      <c r="K190" s="7">
        <v>31.318368504138174</v>
      </c>
    </row>
    <row r="191" spans="1:11" x14ac:dyDescent="0.3">
      <c r="A191" s="1">
        <v>21367</v>
      </c>
      <c r="B191" s="1"/>
      <c r="C191" s="1">
        <v>40238</v>
      </c>
      <c r="D191" s="7">
        <f>+D190/(1+('BRL IPCA'!AA855)/100)</f>
        <v>25.693122782980105</v>
      </c>
      <c r="E191" s="7">
        <f>+'USD PP 1999'!C1178</f>
        <v>75.742574257425744</v>
      </c>
      <c r="F191" s="7">
        <f t="shared" si="2"/>
        <v>2.9479707428790984</v>
      </c>
      <c r="G191" s="7">
        <f>+USDBRL!D688/'BRL e USD Chart 99'!F191*100</f>
        <v>60.563694680915034</v>
      </c>
      <c r="H191" s="7"/>
      <c r="I191" s="7"/>
      <c r="J191" s="7"/>
      <c r="K191" s="7">
        <v>31.212246864797859</v>
      </c>
    </row>
    <row r="192" spans="1:11" x14ac:dyDescent="0.3">
      <c r="A192" s="1">
        <v>21398</v>
      </c>
      <c r="B192" s="1"/>
      <c r="C192" s="1">
        <v>40269</v>
      </c>
      <c r="D192" s="7">
        <f>+D191/(1+('BRL IPCA'!AA856)/100)</f>
        <v>25.547502021457795</v>
      </c>
      <c r="E192" s="7">
        <f>+'USD PP 1999'!C1179</f>
        <v>75.742574257425744</v>
      </c>
      <c r="F192" s="7">
        <f t="shared" si="2"/>
        <v>2.9647741761135094</v>
      </c>
      <c r="G192" s="7">
        <f>+USDBRL!D689/'BRL e USD Chart 99'!F192*100</f>
        <v>59.235540236058846</v>
      </c>
      <c r="H192" s="7"/>
      <c r="I192" s="7"/>
      <c r="J192" s="7"/>
      <c r="K192" s="7">
        <v>31.090991996013408</v>
      </c>
    </row>
    <row r="193" spans="1:11" x14ac:dyDescent="0.3">
      <c r="A193" s="1">
        <v>21429</v>
      </c>
      <c r="B193" s="1"/>
      <c r="C193" s="1">
        <v>40299</v>
      </c>
      <c r="D193" s="7">
        <f>+D192/(1+('BRL IPCA'!AA857)/100)</f>
        <v>25.438118113569448</v>
      </c>
      <c r="E193" s="7">
        <f>+'USD PP 1999'!C1180</f>
        <v>75.577557755775572</v>
      </c>
      <c r="F193" s="7">
        <f t="shared" si="2"/>
        <v>2.9710357274998365</v>
      </c>
      <c r="G193" s="7">
        <f>+USDBRL!D690/'BRL e USD Chart 99'!F193*100</f>
        <v>61.015759023722474</v>
      </c>
      <c r="H193" s="7"/>
      <c r="I193" s="7"/>
      <c r="J193" s="7"/>
      <c r="K193" s="7">
        <v>31.022741963693282</v>
      </c>
    </row>
    <row r="194" spans="1:11" x14ac:dyDescent="0.3">
      <c r="A194" s="1">
        <v>21459</v>
      </c>
      <c r="B194" s="1"/>
      <c r="C194" s="1">
        <v>40330</v>
      </c>
      <c r="D194" s="7">
        <f>+D193/(1+('BRL IPCA'!AA858)/100)</f>
        <v>25.438118113569448</v>
      </c>
      <c r="E194" s="7">
        <f>+'USD PP 1999'!C1181</f>
        <v>75.742574257425744</v>
      </c>
      <c r="F194" s="7">
        <f t="shared" ref="F194:F257" si="3">+E194/D194</f>
        <v>2.9775227050707969</v>
      </c>
      <c r="G194" s="7">
        <f>+USDBRL!D691/'BRL e USD Chart 99'!F194*100</f>
        <v>60.657807811982956</v>
      </c>
      <c r="H194" s="7"/>
      <c r="I194" s="7"/>
      <c r="J194" s="7"/>
      <c r="K194" s="7">
        <v>31.010337828561862</v>
      </c>
    </row>
    <row r="195" spans="1:11" x14ac:dyDescent="0.3">
      <c r="A195" s="1">
        <v>21490</v>
      </c>
      <c r="B195" s="1"/>
      <c r="C195" s="1">
        <v>40360</v>
      </c>
      <c r="D195" s="7">
        <f>+D194/(1+('BRL IPCA'!AA859)/100)</f>
        <v>25.435574556113838</v>
      </c>
      <c r="E195" s="7">
        <f>+'USD PP 1999'!C1182</f>
        <v>75.742574257425744</v>
      </c>
      <c r="F195" s="7">
        <f t="shared" si="3"/>
        <v>2.9778204573413039</v>
      </c>
      <c r="G195" s="7">
        <f>+USDBRL!D692/'BRL e USD Chart 99'!F195*100</f>
        <v>59.412581293756041</v>
      </c>
      <c r="H195" s="7"/>
      <c r="I195" s="7"/>
      <c r="J195" s="7"/>
      <c r="K195" s="7">
        <v>30.957709722034402</v>
      </c>
    </row>
    <row r="196" spans="1:11" x14ac:dyDescent="0.3">
      <c r="A196" s="1">
        <v>21520</v>
      </c>
      <c r="B196" s="1"/>
      <c r="C196" s="1">
        <v>40391</v>
      </c>
      <c r="D196" s="7">
        <f>+D195/(1+('BRL IPCA'!AA860)/100)</f>
        <v>25.425404394356097</v>
      </c>
      <c r="E196" s="7">
        <f>+'USD PP 1999'!C1183</f>
        <v>75.577557755775572</v>
      </c>
      <c r="F196" s="7">
        <f t="shared" si="3"/>
        <v>2.972521364205015</v>
      </c>
      <c r="G196" s="7">
        <f>+USDBRL!D693/'BRL e USD Chart 99'!F196*100</f>
        <v>59.182080949332004</v>
      </c>
      <c r="H196" s="7"/>
      <c r="I196" s="7"/>
      <c r="J196" s="7"/>
      <c r="K196" s="7">
        <v>30.905170931450932</v>
      </c>
    </row>
    <row r="197" spans="1:11" x14ac:dyDescent="0.3">
      <c r="A197" s="1">
        <v>21551</v>
      </c>
      <c r="B197" s="1"/>
      <c r="C197" s="1">
        <v>40422</v>
      </c>
      <c r="D197" s="7">
        <f>+D196/(1+('BRL IPCA'!AA861)/100)</f>
        <v>25.311502632509804</v>
      </c>
      <c r="E197" s="7">
        <f>+'USD PP 1999'!C1184</f>
        <v>75.577557755775572</v>
      </c>
      <c r="F197" s="7">
        <f t="shared" si="3"/>
        <v>2.9858977103439375</v>
      </c>
      <c r="G197" s="7">
        <f>+USDBRL!D694/'BRL e USD Chart 99'!F197*100</f>
        <v>57.547182344772075</v>
      </c>
      <c r="H197" s="7"/>
      <c r="I197" s="7"/>
      <c r="J197" s="7"/>
      <c r="K197" s="7">
        <v>30.742237074953675</v>
      </c>
    </row>
    <row r="198" spans="1:11" x14ac:dyDescent="0.3">
      <c r="A198" s="1">
        <v>21582</v>
      </c>
      <c r="B198" s="1"/>
      <c r="C198" s="1">
        <v>40452</v>
      </c>
      <c r="D198" s="7">
        <f>+D197/(1+('BRL IPCA'!AA862)/100)</f>
        <v>25.123079535989877</v>
      </c>
      <c r="E198" s="7">
        <f>+'USD PP 1999'!C1185</f>
        <v>75.412541254125415</v>
      </c>
      <c r="F198" s="7">
        <f t="shared" si="3"/>
        <v>3.0017236201514925</v>
      </c>
      <c r="G198" s="7">
        <f>+USDBRL!D695/'BRL e USD Chart 99'!F198*100</f>
        <v>56.071118230233886</v>
      </c>
      <c r="H198" s="7"/>
      <c r="I198" s="7"/>
      <c r="J198" s="7"/>
      <c r="K198" s="7">
        <v>30.425808664839344</v>
      </c>
    </row>
    <row r="199" spans="1:11" x14ac:dyDescent="0.3">
      <c r="A199" s="1">
        <v>21610</v>
      </c>
      <c r="B199" s="1"/>
      <c r="C199" s="1">
        <v>40483</v>
      </c>
      <c r="D199" s="7">
        <f>+D198/(1+('BRL IPCA'!AA863)/100)</f>
        <v>24.916274457988571</v>
      </c>
      <c r="E199" s="7">
        <f>+'USD PP 1999'!C1186</f>
        <v>75.412541254125415</v>
      </c>
      <c r="F199" s="7">
        <f t="shared" si="3"/>
        <v>3.0266379261987502</v>
      </c>
      <c r="G199" s="7">
        <f>+USDBRL!D696/'BRL e USD Chart 99'!F199*100</f>
        <v>56.594149738660185</v>
      </c>
      <c r="H199" s="7"/>
      <c r="I199" s="7"/>
      <c r="J199" s="7"/>
      <c r="K199" s="7">
        <v>30.208308841182824</v>
      </c>
    </row>
    <row r="200" spans="1:11" x14ac:dyDescent="0.3">
      <c r="A200" s="1">
        <v>21641</v>
      </c>
      <c r="B200" s="1"/>
      <c r="C200" s="1">
        <v>40513</v>
      </c>
      <c r="D200" s="7">
        <f>+D199/(1+('BRL IPCA'!AA864)/100)</f>
        <v>24.760284664601581</v>
      </c>
      <c r="E200" s="7">
        <f>+'USD PP 1999'!C1187</f>
        <v>75.247524752475243</v>
      </c>
      <c r="F200" s="7">
        <f t="shared" si="3"/>
        <v>3.0390411811400737</v>
      </c>
      <c r="G200" s="7">
        <f>+USDBRL!D697/'BRL e USD Chart 99'!F200*100</f>
        <v>55.70835994281866</v>
      </c>
      <c r="H200" s="7"/>
      <c r="I200" s="7"/>
      <c r="J200" s="7"/>
      <c r="K200" s="7">
        <v>30.046060116553438</v>
      </c>
    </row>
    <row r="201" spans="1:11" x14ac:dyDescent="0.3">
      <c r="A201" s="1">
        <v>21671</v>
      </c>
      <c r="B201" s="1"/>
      <c r="C201" s="1">
        <v>40544</v>
      </c>
      <c r="D201" s="7">
        <f>+D200/(1+('BRL IPCA'!AA865)/100)</f>
        <v>24.55646599682791</v>
      </c>
      <c r="E201" s="7">
        <f>+'USD PP 1999'!C1188</f>
        <v>74.917491749174914</v>
      </c>
      <c r="F201" s="7">
        <f t="shared" si="3"/>
        <v>3.0508254631937839</v>
      </c>
      <c r="G201" s="7">
        <f>+USDBRL!D698/'BRL e USD Chart 99'!F201*100</f>
        <v>54.886784583443024</v>
      </c>
      <c r="H201" s="7"/>
      <c r="I201" s="7"/>
      <c r="J201" s="7"/>
      <c r="K201" s="7">
        <v>29.704458839894645</v>
      </c>
    </row>
    <row r="202" spans="1:11" x14ac:dyDescent="0.3">
      <c r="A202" s="1">
        <v>21702</v>
      </c>
      <c r="B202" s="1"/>
      <c r="C202" s="1">
        <v>40575</v>
      </c>
      <c r="D202" s="7">
        <f>+D201/(1+('BRL IPCA'!AA866)/100)</f>
        <v>24.361573409551497</v>
      </c>
      <c r="E202" s="7">
        <f>+'USD PP 1999'!C1189</f>
        <v>74.587458745874585</v>
      </c>
      <c r="F202" s="7">
        <f t="shared" si="3"/>
        <v>3.0616847890715841</v>
      </c>
      <c r="G202" s="7">
        <f>+USDBRL!D699/'BRL e USD Chart 99'!F202*100</f>
        <v>54.466743472494358</v>
      </c>
      <c r="H202" s="7"/>
      <c r="I202" s="7"/>
      <c r="J202" s="7"/>
      <c r="K202" s="7">
        <v>29.52729506947778</v>
      </c>
    </row>
    <row r="203" spans="1:11" x14ac:dyDescent="0.3">
      <c r="A203" s="1">
        <v>21732</v>
      </c>
      <c r="B203" s="1"/>
      <c r="C203" s="1">
        <v>40603</v>
      </c>
      <c r="D203" s="7">
        <f>+D202/(1+('BRL IPCA'!AA867)/100)</f>
        <v>24.17062546835152</v>
      </c>
      <c r="E203" s="7">
        <f>+'USD PP 1999'!C1190</f>
        <v>73.762376237623755</v>
      </c>
      <c r="F203" s="7">
        <f t="shared" si="3"/>
        <v>3.0517363455987754</v>
      </c>
      <c r="G203" s="7">
        <f>+USDBRL!D700/'BRL e USD Chart 99'!F203*100</f>
        <v>54.352663931541237</v>
      </c>
      <c r="H203" s="7"/>
      <c r="I203" s="7"/>
      <c r="J203" s="7"/>
      <c r="K203" s="7">
        <v>29.424309984531916</v>
      </c>
    </row>
    <row r="204" spans="1:11" x14ac:dyDescent="0.3">
      <c r="A204" s="1">
        <v>21763</v>
      </c>
      <c r="B204" s="1"/>
      <c r="C204" s="1">
        <v>40634</v>
      </c>
      <c r="D204" s="7">
        <f>+D203/(1+('BRL IPCA'!AA868)/100)</f>
        <v>23.985933778258925</v>
      </c>
      <c r="E204" s="7">
        <f>+'USD PP 1999'!C1191</f>
        <v>73.432343234323426</v>
      </c>
      <c r="F204" s="7">
        <f t="shared" si="3"/>
        <v>3.0614752760171124</v>
      </c>
      <c r="G204" s="7">
        <f>+USDBRL!D701/'BRL e USD Chart 99'!F204*100</f>
        <v>51.805089279157542</v>
      </c>
      <c r="H204" s="7"/>
      <c r="I204" s="7"/>
      <c r="J204" s="7"/>
      <c r="K204" s="7">
        <v>29.219771583447784</v>
      </c>
    </row>
    <row r="205" spans="1:11" x14ac:dyDescent="0.3">
      <c r="A205" s="1">
        <v>21794</v>
      </c>
      <c r="B205" s="1"/>
      <c r="C205" s="1">
        <v>40664</v>
      </c>
      <c r="D205" s="7">
        <f>+D204/(1+('BRL IPCA'!AA869)/100)</f>
        <v>23.873727260136285</v>
      </c>
      <c r="E205" s="7">
        <f>+'USD PP 1999'!C1192</f>
        <v>73.102310231023097</v>
      </c>
      <c r="F205" s="7">
        <f t="shared" si="3"/>
        <v>3.0620401010062386</v>
      </c>
      <c r="G205" s="7">
        <f>+USDBRL!D702/'BRL e USD Chart 99'!F205*100</f>
        <v>52.680564159493137</v>
      </c>
      <c r="H205" s="7"/>
      <c r="I205" s="7"/>
      <c r="J205" s="7"/>
      <c r="K205" s="7">
        <v>29.129470225747966</v>
      </c>
    </row>
    <row r="206" spans="1:11" x14ac:dyDescent="0.3">
      <c r="A206" s="1">
        <v>21824</v>
      </c>
      <c r="B206" s="1"/>
      <c r="C206" s="1">
        <v>40695</v>
      </c>
      <c r="D206" s="7">
        <f>+D205/(1+('BRL IPCA'!AA870)/100)</f>
        <v>23.837970304679263</v>
      </c>
      <c r="E206" s="7">
        <f>+'USD PP 1999'!C1193</f>
        <v>73.102310231023097</v>
      </c>
      <c r="F206" s="7">
        <f t="shared" si="3"/>
        <v>3.066633161157748</v>
      </c>
      <c r="G206" s="7">
        <f>+USDBRL!D703/'BRL e USD Chart 99'!F206*100</f>
        <v>51.737521790868847</v>
      </c>
      <c r="H206" s="7"/>
      <c r="I206" s="7"/>
      <c r="J206" s="7"/>
      <c r="K206" s="7">
        <v>29.126557569990965</v>
      </c>
    </row>
    <row r="207" spans="1:11" x14ac:dyDescent="0.3">
      <c r="A207" s="1">
        <v>21855</v>
      </c>
      <c r="B207" s="1"/>
      <c r="C207" s="1">
        <v>40725</v>
      </c>
      <c r="D207" s="7">
        <f>+D206/(1+('BRL IPCA'!AA871)/100)</f>
        <v>23.799890479911404</v>
      </c>
      <c r="E207" s="7">
        <f>+'USD PP 1999'!C1194</f>
        <v>73.102310231023097</v>
      </c>
      <c r="F207" s="7">
        <f t="shared" si="3"/>
        <v>3.0715397742156005</v>
      </c>
      <c r="G207" s="7">
        <f>+USDBRL!D704/'BRL e USD Chart 99'!F207*100</f>
        <v>50.902808198187223</v>
      </c>
      <c r="H207" s="7"/>
      <c r="I207" s="7"/>
      <c r="J207" s="7"/>
      <c r="K207" s="7">
        <v>29.039439252234263</v>
      </c>
    </row>
    <row r="208" spans="1:11" x14ac:dyDescent="0.3">
      <c r="A208" s="1">
        <v>21885</v>
      </c>
      <c r="B208" s="1"/>
      <c r="C208" s="1">
        <v>40756</v>
      </c>
      <c r="D208" s="7">
        <f>+D207/(1+('BRL IPCA'!AA872)/100)</f>
        <v>23.71215550454459</v>
      </c>
      <c r="E208" s="7">
        <f>+'USD PP 1999'!C1195</f>
        <v>72.772277227722768</v>
      </c>
      <c r="F208" s="7">
        <f t="shared" si="3"/>
        <v>3.068986166769001</v>
      </c>
      <c r="G208" s="7">
        <f>+USDBRL!D705/'BRL e USD Chart 99'!F208*100</f>
        <v>52.023694902505383</v>
      </c>
      <c r="H208" s="7"/>
      <c r="I208" s="7"/>
      <c r="J208" s="7"/>
      <c r="K208" s="7">
        <v>28.926625413123084</v>
      </c>
    </row>
    <row r="209" spans="1:11" x14ac:dyDescent="0.3">
      <c r="A209" s="1">
        <v>21916</v>
      </c>
      <c r="B209" s="1"/>
      <c r="C209" s="1">
        <v>40787</v>
      </c>
      <c r="D209" s="7">
        <f>+D208/(1+('BRL IPCA'!AA873)/100)</f>
        <v>23.587143643235439</v>
      </c>
      <c r="E209" s="7">
        <f>+'USD PP 1999'!C1196</f>
        <v>72.772277227722768</v>
      </c>
      <c r="F209" s="7">
        <f t="shared" si="3"/>
        <v>3.0852517934528771</v>
      </c>
      <c r="G209" s="7">
        <f>+USDBRL!D706/'BRL e USD Chart 99'!F209*100</f>
        <v>56.702017116150806</v>
      </c>
      <c r="H209" s="7"/>
      <c r="I209" s="7"/>
      <c r="J209" s="7"/>
      <c r="K209" s="7">
        <v>28.854489190147714</v>
      </c>
    </row>
    <row r="210" spans="1:11" x14ac:dyDescent="0.3">
      <c r="A210" s="1">
        <v>21947</v>
      </c>
      <c r="B210" s="1"/>
      <c r="C210" s="1">
        <v>40817</v>
      </c>
      <c r="D210" s="7">
        <f>+D209/(1+('BRL IPCA'!AA874)/100)</f>
        <v>23.486153184541909</v>
      </c>
      <c r="E210" s="7">
        <f>+'USD PP 1999'!C1197</f>
        <v>72.937293729372939</v>
      </c>
      <c r="F210" s="7">
        <f t="shared" si="3"/>
        <v>3.1055444949315381</v>
      </c>
      <c r="G210" s="7">
        <f>+USDBRL!D707/'BRL e USD Chart 99'!F210*100</f>
        <v>57.067287327308748</v>
      </c>
      <c r="H210" s="7"/>
      <c r="I210" s="7"/>
      <c r="J210" s="7"/>
      <c r="K210" s="7">
        <v>28.742393854116656</v>
      </c>
    </row>
    <row r="211" spans="1:11" x14ac:dyDescent="0.3">
      <c r="A211" s="1">
        <v>21976</v>
      </c>
      <c r="B211" s="1"/>
      <c r="C211" s="1">
        <v>40848</v>
      </c>
      <c r="D211" s="7">
        <f>+D210/(1+('BRL IPCA'!AA875)/100)</f>
        <v>23.364656968306711</v>
      </c>
      <c r="E211" s="7">
        <f>+'USD PP 1999'!C1198</f>
        <v>72.937293729372939</v>
      </c>
      <c r="F211" s="7">
        <f t="shared" si="3"/>
        <v>3.1216933263051825</v>
      </c>
      <c r="G211" s="7">
        <f>+USDBRL!D708/'BRL e USD Chart 99'!F211*100</f>
        <v>57.345479292125432</v>
      </c>
      <c r="H211" s="7"/>
      <c r="I211" s="7"/>
      <c r="J211" s="7"/>
      <c r="K211" s="7">
        <v>28.570968045841607</v>
      </c>
    </row>
    <row r="212" spans="1:11" x14ac:dyDescent="0.3">
      <c r="A212" s="1">
        <v>22007</v>
      </c>
      <c r="B212" s="1"/>
      <c r="C212" s="1">
        <v>40878</v>
      </c>
      <c r="D212" s="7">
        <f>+D211/(1+('BRL IPCA'!AA876)/100)</f>
        <v>23.248414893837527</v>
      </c>
      <c r="E212" s="7">
        <f>+'USD PP 1999'!C1199</f>
        <v>73.102310231023097</v>
      </c>
      <c r="F212" s="7">
        <f t="shared" si="3"/>
        <v>3.1443997607940304</v>
      </c>
      <c r="G212" s="7">
        <f>+USDBRL!D709/'BRL e USD Chart 99'!F212*100</f>
        <v>58.407013729584769</v>
      </c>
      <c r="H212" s="7"/>
      <c r="I212" s="7"/>
      <c r="J212" s="7"/>
      <c r="K212" s="7">
        <v>28.397741820735124</v>
      </c>
    </row>
    <row r="213" spans="1:11" x14ac:dyDescent="0.3">
      <c r="A213" s="1">
        <v>22037</v>
      </c>
      <c r="B213" s="1"/>
      <c r="C213" s="1">
        <v>40909</v>
      </c>
      <c r="D213" s="7">
        <f>+D212/(1+('BRL IPCA'!AA877)/100)</f>
        <v>23.118948780665797</v>
      </c>
      <c r="E213" s="7">
        <f>+'USD PP 1999'!C1200</f>
        <v>72.772277227722768</v>
      </c>
      <c r="F213" s="7">
        <f t="shared" si="3"/>
        <v>3.1477329664998295</v>
      </c>
      <c r="G213" s="7">
        <f>+USDBRL!D710/'BRL e USD Chart 99'!F213*100</f>
        <v>56.845673347879178</v>
      </c>
      <c r="H213" s="7"/>
      <c r="I213" s="7"/>
      <c r="J213" s="7"/>
      <c r="K213" s="7">
        <v>28.211545619645467</v>
      </c>
    </row>
    <row r="214" spans="1:11" x14ac:dyDescent="0.3">
      <c r="A214" s="1">
        <v>22068</v>
      </c>
      <c r="B214" s="1"/>
      <c r="C214" s="1">
        <v>40940</v>
      </c>
      <c r="D214" s="7">
        <f>+D213/(1+('BRL IPCA'!AA878)/100)</f>
        <v>23.015379572589147</v>
      </c>
      <c r="E214" s="7">
        <f>+'USD PP 1999'!C1201</f>
        <v>72.442244224422438</v>
      </c>
      <c r="F214" s="7">
        <f t="shared" si="3"/>
        <v>3.1475580924461348</v>
      </c>
      <c r="G214" s="7">
        <f>+USDBRL!D711/'BRL e USD Chart 99'!F214*100</f>
        <v>54.585172045697597</v>
      </c>
      <c r="H214" s="7"/>
      <c r="I214" s="7"/>
      <c r="J214" s="7"/>
      <c r="K214" s="7">
        <v>28.23130753491991</v>
      </c>
    </row>
    <row r="215" spans="1:11" x14ac:dyDescent="0.3">
      <c r="A215" s="1">
        <v>22098</v>
      </c>
      <c r="B215" s="1"/>
      <c r="C215" s="1">
        <v>40969</v>
      </c>
      <c r="D215" s="7">
        <f>+D214/(1+('BRL IPCA'!AA879)/100)</f>
        <v>22.967148560611861</v>
      </c>
      <c r="E215" s="7">
        <f>+'USD PP 1999'!C1202</f>
        <v>71.947194719471952</v>
      </c>
      <c r="F215" s="7">
        <f t="shared" si="3"/>
        <v>3.1326132858677878</v>
      </c>
      <c r="G215" s="7">
        <f>+USDBRL!D712/'BRL e USD Chart 99'!F215*100</f>
        <v>57.300401811414595</v>
      </c>
      <c r="H215" s="7"/>
      <c r="I215" s="7"/>
      <c r="J215" s="7"/>
      <c r="K215" s="7">
        <v>28.189023998921527</v>
      </c>
    </row>
    <row r="216" spans="1:11" x14ac:dyDescent="0.3">
      <c r="A216" s="1">
        <v>22129</v>
      </c>
      <c r="B216" s="1"/>
      <c r="C216" s="1">
        <v>41000</v>
      </c>
      <c r="D216" s="7">
        <f>+D215/(1+('BRL IPCA'!AA880)/100)</f>
        <v>22.821093561816237</v>
      </c>
      <c r="E216" s="7">
        <f>+'USD PP 1999'!C1203</f>
        <v>71.78217821782178</v>
      </c>
      <c r="F216" s="7">
        <f t="shared" si="3"/>
        <v>3.1454311347255581</v>
      </c>
      <c r="G216" s="7">
        <f>+USDBRL!D713/'BRL e USD Chart 99'!F216*100</f>
        <v>58.958531297230479</v>
      </c>
      <c r="H216" s="7"/>
      <c r="I216" s="7"/>
      <c r="J216" s="7"/>
      <c r="K216" s="7">
        <v>28.057155368688694</v>
      </c>
    </row>
    <row r="217" spans="1:11" x14ac:dyDescent="0.3">
      <c r="A217" s="1">
        <v>22160</v>
      </c>
      <c r="B217" s="1"/>
      <c r="C217" s="1">
        <v>41030</v>
      </c>
      <c r="D217" s="7">
        <f>+D216/(1+('BRL IPCA'!AA881)/100)</f>
        <v>22.739232325444636</v>
      </c>
      <c r="E217" s="7">
        <f>+'USD PP 1999'!C1204</f>
        <v>71.78217821782178</v>
      </c>
      <c r="F217" s="7">
        <f t="shared" si="3"/>
        <v>3.1567546868105705</v>
      </c>
      <c r="G217" s="7">
        <f>+USDBRL!D714/'BRL e USD Chart 99'!F217*100</f>
        <v>62.903209055064515</v>
      </c>
      <c r="H217" s="7"/>
      <c r="I217" s="7"/>
      <c r="J217" s="7"/>
      <c r="K217" s="7">
        <v>27.959297826296652</v>
      </c>
    </row>
    <row r="218" spans="1:11" x14ac:dyDescent="0.3">
      <c r="A218" s="1">
        <v>22190</v>
      </c>
      <c r="B218" s="1"/>
      <c r="C218" s="1">
        <v>41061</v>
      </c>
      <c r="D218" s="7">
        <f>+D217/(1+('BRL IPCA'!AA882)/100)</f>
        <v>22.721055481059789</v>
      </c>
      <c r="E218" s="7">
        <f>+'USD PP 1999'!C1205</f>
        <v>71.947194719471952</v>
      </c>
      <c r="F218" s="7">
        <f t="shared" si="3"/>
        <v>3.1665428034118812</v>
      </c>
      <c r="G218" s="7">
        <f>+USDBRL!D715/'BRL e USD Chart 99'!F218*100</f>
        <v>64.704636166369028</v>
      </c>
      <c r="H218" s="7"/>
      <c r="I218" s="7"/>
      <c r="J218" s="7"/>
      <c r="K218" s="7">
        <v>27.89513900658152</v>
      </c>
    </row>
    <row r="219" spans="1:11" x14ac:dyDescent="0.3">
      <c r="A219" s="1">
        <v>22221</v>
      </c>
      <c r="B219" s="1"/>
      <c r="C219" s="1">
        <v>41091</v>
      </c>
      <c r="D219" s="7">
        <f>+D218/(1+('BRL IPCA'!AA883)/100)</f>
        <v>22.623773256058737</v>
      </c>
      <c r="E219" s="7">
        <f>+'USD PP 1999'!C1206</f>
        <v>71.947194719471952</v>
      </c>
      <c r="F219" s="7">
        <f t="shared" si="3"/>
        <v>3.180158937466552</v>
      </c>
      <c r="G219" s="7">
        <f>+USDBRL!D716/'BRL e USD Chart 99'!F219*100</f>
        <v>63.78454787596084</v>
      </c>
      <c r="H219" s="7"/>
      <c r="I219" s="7"/>
      <c r="J219" s="7"/>
      <c r="K219" s="7">
        <v>27.858922407451825</v>
      </c>
    </row>
    <row r="220" spans="1:11" x14ac:dyDescent="0.3">
      <c r="A220" s="1">
        <v>22251</v>
      </c>
      <c r="B220" s="1"/>
      <c r="C220" s="1">
        <v>41122</v>
      </c>
      <c r="D220" s="7">
        <f>+D219/(1+('BRL IPCA'!AA884)/100)</f>
        <v>22.531394538451089</v>
      </c>
      <c r="E220" s="7">
        <f>+'USD PP 1999'!C1207</f>
        <v>71.617161716171623</v>
      </c>
      <c r="F220" s="7">
        <f t="shared" si="3"/>
        <v>3.1785498937472743</v>
      </c>
      <c r="G220" s="7">
        <f>+USDBRL!D717/'BRL e USD Chart 99'!F220*100</f>
        <v>63.838859474619824</v>
      </c>
      <c r="H220" s="7"/>
      <c r="I220" s="7"/>
      <c r="J220" s="7"/>
      <c r="K220" s="7">
        <v>27.783905861625438</v>
      </c>
    </row>
    <row r="221" spans="1:11" x14ac:dyDescent="0.3">
      <c r="A221" s="1">
        <v>22282</v>
      </c>
      <c r="B221" s="1"/>
      <c r="C221" s="1">
        <v>41153</v>
      </c>
      <c r="D221" s="7">
        <f>+D220/(1+('BRL IPCA'!AA885)/100)</f>
        <v>22.403693485583265</v>
      </c>
      <c r="E221" s="7">
        <f>+'USD PP 1999'!C1208</f>
        <v>71.287128712871294</v>
      </c>
      <c r="F221" s="7">
        <f t="shared" si="3"/>
        <v>3.1819364409151745</v>
      </c>
      <c r="G221" s="7">
        <f>+USDBRL!D718/'BRL e USD Chart 99'!F221*100</f>
        <v>63.728488536897778</v>
      </c>
      <c r="H221" s="7"/>
      <c r="I221" s="7"/>
      <c r="J221" s="7"/>
      <c r="K221" s="7">
        <v>27.631930245276422</v>
      </c>
    </row>
    <row r="222" spans="1:11" x14ac:dyDescent="0.3">
      <c r="A222" s="1">
        <v>22313</v>
      </c>
      <c r="B222" s="1"/>
      <c r="C222" s="1">
        <v>41183</v>
      </c>
      <c r="D222" s="7">
        <f>+D221/(1+('BRL IPCA'!AA886)/100)</f>
        <v>22.272286992328524</v>
      </c>
      <c r="E222" s="7">
        <f>+'USD PP 1999'!C1209</f>
        <v>71.287128712871294</v>
      </c>
      <c r="F222" s="7">
        <f t="shared" si="3"/>
        <v>3.2007098659165742</v>
      </c>
      <c r="G222" s="7">
        <f>+USDBRL!D719/'BRL e USD Chart 99'!F222*100</f>
        <v>63.409371202684937</v>
      </c>
      <c r="H222" s="7"/>
      <c r="I222" s="7"/>
      <c r="J222" s="7"/>
      <c r="K222" s="7">
        <v>27.412629211583749</v>
      </c>
    </row>
    <row r="223" spans="1:11" x14ac:dyDescent="0.3">
      <c r="A223" s="1">
        <v>22341</v>
      </c>
      <c r="B223" s="1"/>
      <c r="C223" s="1">
        <v>41214</v>
      </c>
      <c r="D223" s="7">
        <f>+D222/(1+('BRL IPCA'!AA887)/100)</f>
        <v>22.139450290585014</v>
      </c>
      <c r="E223" s="7">
        <f>+'USD PP 1999'!C1210</f>
        <v>71.617161716171623</v>
      </c>
      <c r="F223" s="7">
        <f t="shared" si="3"/>
        <v>3.2348211349505558</v>
      </c>
      <c r="G223" s="7">
        <f>+USDBRL!D720/'BRL e USD Chart 99'!F223*100</f>
        <v>63.913889323330444</v>
      </c>
      <c r="H223" s="7"/>
      <c r="I223" s="7"/>
      <c r="J223" s="7"/>
      <c r="K223" s="7">
        <v>27.227482331727998</v>
      </c>
    </row>
    <row r="224" spans="1:11" x14ac:dyDescent="0.3">
      <c r="A224" s="1">
        <v>22372</v>
      </c>
      <c r="B224" s="1"/>
      <c r="C224" s="1">
        <v>41244</v>
      </c>
      <c r="D224" s="7">
        <f>+D223/(1+('BRL IPCA'!AA888)/100)</f>
        <v>21.965919526327031</v>
      </c>
      <c r="E224" s="7">
        <f>+'USD PP 1999'!C1211</f>
        <v>71.947194719471952</v>
      </c>
      <c r="F224" s="7">
        <f t="shared" si="3"/>
        <v>3.2754009971328708</v>
      </c>
      <c r="G224" s="7">
        <f>+USDBRL!D721/'BRL e USD Chart 99'!F224*100</f>
        <v>63.427348340509873</v>
      </c>
      <c r="H224" s="7"/>
      <c r="I224" s="7"/>
      <c r="J224" s="7"/>
      <c r="K224" s="7">
        <v>27.016751668712047</v>
      </c>
    </row>
    <row r="225" spans="1:11" x14ac:dyDescent="0.3">
      <c r="A225" s="1">
        <v>22402</v>
      </c>
      <c r="B225" s="1"/>
      <c r="C225" s="1">
        <v>41275</v>
      </c>
      <c r="D225" s="7">
        <f>+D224/(1+('BRL IPCA'!AA889)/100)</f>
        <v>21.778623365384725</v>
      </c>
      <c r="E225" s="7">
        <f>+'USD PP 1999'!C1212</f>
        <v>71.617161716171623</v>
      </c>
      <c r="F225" s="7">
        <f t="shared" si="3"/>
        <v>3.2884154574251481</v>
      </c>
      <c r="G225" s="7">
        <f>+USDBRL!D722/'BRL e USD Chart 99'!F225*100</f>
        <v>61.756187023586449</v>
      </c>
      <c r="H225" s="7"/>
      <c r="I225" s="7"/>
      <c r="J225" s="7"/>
      <c r="K225" s="7">
        <v>26.709591367980273</v>
      </c>
    </row>
    <row r="226" spans="1:11" x14ac:dyDescent="0.3">
      <c r="A226" s="1">
        <v>22433</v>
      </c>
      <c r="B226" s="1"/>
      <c r="C226" s="1">
        <v>41306</v>
      </c>
      <c r="D226" s="7">
        <f>+D225/(1+('BRL IPCA'!AA890)/100)</f>
        <v>21.648730979507679</v>
      </c>
      <c r="E226" s="7">
        <f>+'USD PP 1999'!C1213</f>
        <v>71.122112211221122</v>
      </c>
      <c r="F226" s="7">
        <f t="shared" si="3"/>
        <v>3.285278581850553</v>
      </c>
      <c r="G226" s="7">
        <f>+USDBRL!D723/'BRL e USD Chart 99'!F226*100</f>
        <v>60.055789816419022</v>
      </c>
      <c r="H226" s="7"/>
      <c r="I226" s="7"/>
      <c r="J226" s="7"/>
      <c r="K226" s="7">
        <v>26.650959257613525</v>
      </c>
    </row>
    <row r="227" spans="1:11" x14ac:dyDescent="0.3">
      <c r="A227" s="1">
        <v>22463</v>
      </c>
      <c r="B227" s="1"/>
      <c r="C227" s="1">
        <v>41334</v>
      </c>
      <c r="D227" s="7">
        <f>+D226/(1+('BRL IPCA'!AA891)/100)</f>
        <v>21.547457927249607</v>
      </c>
      <c r="E227" s="7">
        <f>+'USD PP 1999'!C1214</f>
        <v>70.957095709570964</v>
      </c>
      <c r="F227" s="7">
        <f t="shared" si="3"/>
        <v>3.2930611095351692</v>
      </c>
      <c r="G227" s="7">
        <f>+USDBRL!D724/'BRL e USD Chart 99'!F227*100</f>
        <v>60.203863033681934</v>
      </c>
      <c r="H227" s="7"/>
      <c r="I227" s="7"/>
      <c r="J227" s="7"/>
      <c r="K227" s="7">
        <v>26.696343040782857</v>
      </c>
    </row>
    <row r="228" spans="1:11" x14ac:dyDescent="0.3">
      <c r="A228" s="1">
        <v>22494</v>
      </c>
      <c r="B228" s="1"/>
      <c r="C228" s="1">
        <v>41365</v>
      </c>
      <c r="D228" s="7">
        <f>+D227/(1+('BRL IPCA'!AA892)/100)</f>
        <v>21.429595153903136</v>
      </c>
      <c r="E228" s="7">
        <f>+'USD PP 1999'!C1215</f>
        <v>70.957095709570964</v>
      </c>
      <c r="F228" s="7">
        <f t="shared" si="3"/>
        <v>3.3111729456376131</v>
      </c>
      <c r="G228" s="7">
        <f>+USDBRL!D725/'BRL e USD Chart 99'!F228*100</f>
        <v>60.45893805207163</v>
      </c>
      <c r="H228" s="7"/>
      <c r="I228" s="7"/>
      <c r="J228" s="7"/>
      <c r="K228" s="7">
        <v>26.621801995196307</v>
      </c>
    </row>
    <row r="229" spans="1:11" x14ac:dyDescent="0.3">
      <c r="A229" s="1">
        <v>22525</v>
      </c>
      <c r="B229" s="1"/>
      <c r="C229" s="1">
        <v>41395</v>
      </c>
      <c r="D229" s="7">
        <f>+D228/(1+('BRL IPCA'!AA893)/100)</f>
        <v>21.350597941519514</v>
      </c>
      <c r="E229" s="7">
        <f>+'USD PP 1999'!C1216</f>
        <v>70.792079207920793</v>
      </c>
      <c r="F229" s="7">
        <f t="shared" si="3"/>
        <v>3.3156953918491778</v>
      </c>
      <c r="G229" s="7">
        <f>+USDBRL!D726/'BRL e USD Chart 99'!F229*100</f>
        <v>61.361185499773029</v>
      </c>
      <c r="H229" s="7"/>
      <c r="I229" s="7"/>
      <c r="J229" s="7"/>
      <c r="K229" s="7">
        <v>26.5952067884079</v>
      </c>
    </row>
    <row r="230" spans="1:11" x14ac:dyDescent="0.3">
      <c r="A230" s="1">
        <v>22555</v>
      </c>
      <c r="B230" s="1"/>
      <c r="C230" s="1">
        <v>41426</v>
      </c>
      <c r="D230" s="7">
        <f>+D229/(1+('BRL IPCA'!AA894)/100)</f>
        <v>21.295230342628681</v>
      </c>
      <c r="E230" s="7">
        <f>+'USD PP 1999'!C1217</f>
        <v>70.627062706270621</v>
      </c>
      <c r="F230" s="7">
        <f t="shared" si="3"/>
        <v>3.3165672110571038</v>
      </c>
      <c r="G230" s="7">
        <f>+USDBRL!D727/'BRL e USD Chart 99'!F230*100</f>
        <v>65.510507151986403</v>
      </c>
      <c r="H230" s="7"/>
      <c r="I230" s="7"/>
      <c r="J230" s="7"/>
      <c r="K230" s="7">
        <v>26.510373592910586</v>
      </c>
    </row>
    <row r="231" spans="1:11" x14ac:dyDescent="0.3">
      <c r="A231" s="1">
        <v>22586</v>
      </c>
      <c r="B231" s="1"/>
      <c r="C231" s="1">
        <v>41456</v>
      </c>
      <c r="D231" s="7">
        <f>+D230/(1+('BRL IPCA'!AA895)/100)</f>
        <v>21.288843689521826</v>
      </c>
      <c r="E231" s="7">
        <f>+'USD PP 1999'!C1218</f>
        <v>70.627062706270621</v>
      </c>
      <c r="F231" s="7">
        <f t="shared" si="3"/>
        <v>3.317562181220421</v>
      </c>
      <c r="G231" s="7">
        <f>+USDBRL!D728/'BRL e USD Chart 99'!F231*100</f>
        <v>67.878155012353105</v>
      </c>
      <c r="H231" s="7"/>
      <c r="I231" s="7"/>
      <c r="J231" s="7"/>
      <c r="K231" s="7">
        <v>26.544881939431846</v>
      </c>
    </row>
    <row r="232" spans="1:11" x14ac:dyDescent="0.3">
      <c r="A232" s="1">
        <v>22616</v>
      </c>
      <c r="B232" s="1"/>
      <c r="C232" s="1">
        <v>41487</v>
      </c>
      <c r="D232" s="7">
        <f>+D231/(1+('BRL IPCA'!AA896)/100)</f>
        <v>21.237872794814272</v>
      </c>
      <c r="E232" s="7">
        <f>+'USD PP 1999'!C1219</f>
        <v>70.627062706270621</v>
      </c>
      <c r="F232" s="7">
        <f t="shared" si="3"/>
        <v>3.3255243304553499</v>
      </c>
      <c r="G232" s="7">
        <f>+USDBRL!D729/'BRL e USD Chart 99'!F232*100</f>
        <v>70.421977627790611</v>
      </c>
      <c r="H232" s="7"/>
      <c r="I232" s="7"/>
      <c r="J232" s="7"/>
      <c r="K232" s="7">
        <v>26.48661139436425</v>
      </c>
    </row>
    <row r="233" spans="1:11" x14ac:dyDescent="0.3">
      <c r="A233" s="1">
        <v>22647</v>
      </c>
      <c r="B233" s="1"/>
      <c r="C233" s="1">
        <v>41518</v>
      </c>
      <c r="D233" s="7">
        <f>+D232/(1+('BRL IPCA'!AA897)/100)</f>
        <v>21.163799496576253</v>
      </c>
      <c r="E233" s="7">
        <f>+'USD PP 1999'!C1220</f>
        <v>70.462046204620464</v>
      </c>
      <c r="F233" s="7">
        <f t="shared" si="3"/>
        <v>3.3293665542436921</v>
      </c>
      <c r="G233" s="7">
        <f>+USDBRL!D730/'BRL e USD Chart 99'!F233*100</f>
        <v>68.187145002293221</v>
      </c>
      <c r="H233" s="7"/>
      <c r="I233" s="7"/>
      <c r="J233" s="7"/>
      <c r="K233" s="7">
        <v>26.420559994378305</v>
      </c>
    </row>
    <row r="234" spans="1:11" x14ac:dyDescent="0.3">
      <c r="A234" s="1">
        <v>22678</v>
      </c>
      <c r="B234" s="1"/>
      <c r="C234" s="1">
        <v>41548</v>
      </c>
      <c r="D234" s="7">
        <f>+D233/(1+('BRL IPCA'!AA898)/100)</f>
        <v>21.043849554117781</v>
      </c>
      <c r="E234" s="7">
        <f>+'USD PP 1999'!C1221</f>
        <v>70.627062706270621</v>
      </c>
      <c r="F234" s="7">
        <f t="shared" si="3"/>
        <v>3.3561854985059321</v>
      </c>
      <c r="G234" s="7">
        <f>+USDBRL!D731/'BRL e USD Chart 99'!F234*100</f>
        <v>65.203487738511001</v>
      </c>
      <c r="H234" s="7"/>
      <c r="I234" s="7"/>
      <c r="J234" s="7"/>
      <c r="K234" s="7">
        <v>26.294347128163125</v>
      </c>
    </row>
    <row r="235" spans="1:11" x14ac:dyDescent="0.3">
      <c r="A235" s="1">
        <v>22706</v>
      </c>
      <c r="B235" s="1"/>
      <c r="C235" s="1">
        <v>41579</v>
      </c>
      <c r="D235" s="7">
        <f>+D234/(1+('BRL IPCA'!AA899)/100)</f>
        <v>20.93082310932741</v>
      </c>
      <c r="E235" s="7">
        <f>+'USD PP 1999'!C1222</f>
        <v>70.792079207920793</v>
      </c>
      <c r="F235" s="7">
        <f t="shared" si="3"/>
        <v>3.3821927994973926</v>
      </c>
      <c r="G235" s="7">
        <f>+USDBRL!D732/'BRL e USD Chart 99'!F235*100</f>
        <v>67.856864941024455</v>
      </c>
      <c r="H235" s="7"/>
      <c r="I235" s="7"/>
      <c r="J235" s="7"/>
      <c r="K235" s="7">
        <v>26.173946972091507</v>
      </c>
    </row>
    <row r="236" spans="1:11" x14ac:dyDescent="0.3">
      <c r="A236" s="1">
        <v>22737</v>
      </c>
      <c r="B236" s="1"/>
      <c r="C236" s="1">
        <v>41609</v>
      </c>
      <c r="D236" s="7">
        <f>+D235/(1+('BRL IPCA'!AA900)/100)</f>
        <v>20.740014971588792</v>
      </c>
      <c r="E236" s="7">
        <f>+'USD PP 1999'!C1223</f>
        <v>70.792079207920793</v>
      </c>
      <c r="F236" s="7">
        <f t="shared" si="3"/>
        <v>3.4133089732527688</v>
      </c>
      <c r="G236" s="7">
        <f>+USDBRL!D733/'BRL e USD Chart 99'!F236*100</f>
        <v>68.707521597879349</v>
      </c>
      <c r="H236" s="7"/>
      <c r="I236" s="7"/>
      <c r="J236" s="7"/>
      <c r="K236" s="7">
        <v>26.004915024432698</v>
      </c>
    </row>
    <row r="237" spans="1:11" x14ac:dyDescent="0.3">
      <c r="A237" s="1">
        <v>22767</v>
      </c>
      <c r="B237" s="1"/>
      <c r="C237" s="1">
        <v>41640</v>
      </c>
      <c r="D237" s="7">
        <f>+D236/(1+('BRL IPCA'!AA901)/100)</f>
        <v>20.626568842952551</v>
      </c>
      <c r="E237" s="7">
        <f>+'USD PP 1999'!C1224</f>
        <v>70.627062706270621</v>
      </c>
      <c r="F237" s="7">
        <f t="shared" si="3"/>
        <v>3.4240819810611236</v>
      </c>
      <c r="G237" s="7">
        <f>+USDBRL!D734/'BRL e USD Chart 99'!F237*100</f>
        <v>69.56317089294248</v>
      </c>
      <c r="H237" s="7"/>
      <c r="I237" s="7"/>
      <c r="J237" s="7"/>
      <c r="K237" s="7">
        <v>25.762745219370608</v>
      </c>
    </row>
    <row r="238" spans="1:11" x14ac:dyDescent="0.3">
      <c r="A238" s="1">
        <v>22798</v>
      </c>
      <c r="B238" s="1"/>
      <c r="C238" s="1">
        <v>41671</v>
      </c>
      <c r="D238" s="7">
        <f>+D237/(1+('BRL IPCA'!AA902)/100)</f>
        <v>20.485220819299386</v>
      </c>
      <c r="E238" s="7">
        <f>+'USD PP 1999'!C1225</f>
        <v>70.297029702970292</v>
      </c>
      <c r="F238" s="7">
        <f t="shared" si="3"/>
        <v>3.4315973609980603</v>
      </c>
      <c r="G238" s="7">
        <f>+USDBRL!D735/'BRL e USD Chart 99'!F238*100</f>
        <v>69.454535286937087</v>
      </c>
      <c r="H238" s="7"/>
      <c r="I238" s="7"/>
      <c r="J238" s="7"/>
      <c r="K238" s="7">
        <v>25.629471965151815</v>
      </c>
    </row>
    <row r="239" spans="1:11" x14ac:dyDescent="0.3">
      <c r="A239" s="1">
        <v>22828</v>
      </c>
      <c r="B239" s="1"/>
      <c r="C239" s="1">
        <v>41699</v>
      </c>
      <c r="D239" s="7">
        <f>+D238/(1+('BRL IPCA'!AA903)/100)</f>
        <v>20.298474850673191</v>
      </c>
      <c r="E239" s="7">
        <f>+'USD PP 1999'!C1226</f>
        <v>69.801980198019791</v>
      </c>
      <c r="F239" s="7">
        <f t="shared" si="3"/>
        <v>3.4387795492775575</v>
      </c>
      <c r="G239" s="7">
        <f>+USDBRL!D736/'BRL e USD Chart 99'!F239*100</f>
        <v>67.634460618117259</v>
      </c>
      <c r="H239" s="7"/>
      <c r="I239" s="7"/>
      <c r="J239" s="7"/>
      <c r="K239" s="7">
        <v>25.441207033106824</v>
      </c>
    </row>
    <row r="240" spans="1:11" x14ac:dyDescent="0.3">
      <c r="A240" s="1">
        <v>22859</v>
      </c>
      <c r="B240" s="1"/>
      <c r="C240" s="1">
        <v>41730</v>
      </c>
      <c r="D240" s="7">
        <f>+D239/(1+('BRL IPCA'!AA904)/100)</f>
        <v>20.163380203311007</v>
      </c>
      <c r="E240" s="7">
        <f>+'USD PP 1999'!C1227</f>
        <v>69.636963696369634</v>
      </c>
      <c r="F240" s="7">
        <f t="shared" si="3"/>
        <v>3.4536354021105362</v>
      </c>
      <c r="G240" s="7">
        <f>+USDBRL!D737/'BRL e USD Chart 99'!F240*100</f>
        <v>64.642029052508164</v>
      </c>
      <c r="H240" s="7"/>
      <c r="I240" s="7"/>
      <c r="J240" s="7"/>
      <c r="K240" s="7">
        <v>25.307079511694837</v>
      </c>
    </row>
    <row r="241" spans="1:11" x14ac:dyDescent="0.3">
      <c r="A241" s="1">
        <v>22890</v>
      </c>
      <c r="B241" s="1"/>
      <c r="C241" s="1">
        <v>41760</v>
      </c>
      <c r="D241" s="7">
        <f>+D240/(1+('BRL IPCA'!AA905)/100)</f>
        <v>20.07105335786483</v>
      </c>
      <c r="E241" s="7">
        <f>+'USD PP 1999'!C1228</f>
        <v>69.306930693069305</v>
      </c>
      <c r="F241" s="7">
        <f t="shared" si="3"/>
        <v>3.4530788921405278</v>
      </c>
      <c r="G241" s="7">
        <f>+USDBRL!D738/'BRL e USD Chart 99'!F241*100</f>
        <v>64.307826996199125</v>
      </c>
      <c r="H241" s="7"/>
      <c r="I241" s="7"/>
      <c r="J241" s="7"/>
      <c r="K241" s="7">
        <v>25.24396958772553</v>
      </c>
    </row>
    <row r="242" spans="1:11" x14ac:dyDescent="0.3">
      <c r="A242" s="1">
        <v>22920</v>
      </c>
      <c r="B242" s="1"/>
      <c r="C242" s="1">
        <v>41791</v>
      </c>
      <c r="D242" s="7">
        <f>+D241/(1+('BRL IPCA'!AA906)/100)</f>
        <v>19.9910890018574</v>
      </c>
      <c r="E242" s="7">
        <f>+'USD PP 1999'!C1229</f>
        <v>69.306930693069305</v>
      </c>
      <c r="F242" s="7">
        <f t="shared" si="3"/>
        <v>3.4668912077090899</v>
      </c>
      <c r="G242" s="7">
        <f>+USDBRL!D739/'BRL e USD Chart 99'!F242*100</f>
        <v>64.472747083315966</v>
      </c>
      <c r="H242" s="7"/>
      <c r="I242" s="7"/>
      <c r="J242" s="7"/>
      <c r="K242" s="7">
        <v>25.233876037310605</v>
      </c>
    </row>
    <row r="243" spans="1:11" x14ac:dyDescent="0.3">
      <c r="A243" s="1">
        <v>22951</v>
      </c>
      <c r="B243" s="1"/>
      <c r="C243" s="1">
        <v>41821</v>
      </c>
      <c r="D243" s="7">
        <f>+D242/(1+('BRL IPCA'!AA907)/100)</f>
        <v>19.989090092848116</v>
      </c>
      <c r="E243" s="7">
        <f>+'USD PP 1999'!C1230</f>
        <v>69.306930693069305</v>
      </c>
      <c r="F243" s="7">
        <f t="shared" si="3"/>
        <v>3.4672378968298605</v>
      </c>
      <c r="G243" s="7">
        <f>+USDBRL!D740/'BRL e USD Chart 99'!F243*100</f>
        <v>64.151929177796134</v>
      </c>
      <c r="H243" s="7"/>
      <c r="I243" s="7"/>
      <c r="J243" s="7"/>
      <c r="K243" s="7">
        <v>25.193566331180715</v>
      </c>
    </row>
    <row r="244" spans="1:11" x14ac:dyDescent="0.3">
      <c r="A244" s="1">
        <v>22981</v>
      </c>
      <c r="B244" s="1"/>
      <c r="C244" s="1">
        <v>41852</v>
      </c>
      <c r="D244" s="7">
        <f>+D243/(1+('BRL IPCA'!AA908)/100)</f>
        <v>19.939241987878422</v>
      </c>
      <c r="E244" s="7">
        <f>+'USD PP 1999'!C1231</f>
        <v>69.306930693069305</v>
      </c>
      <c r="F244" s="7">
        <f t="shared" si="3"/>
        <v>3.4759059915719348</v>
      </c>
      <c r="G244" s="7">
        <f>+USDBRL!D741/'BRL e USD Chart 99'!F244*100</f>
        <v>65.240544637815731</v>
      </c>
      <c r="H244" s="7"/>
      <c r="I244" s="7"/>
      <c r="J244" s="7"/>
      <c r="K244" s="7">
        <v>25.108198456428855</v>
      </c>
    </row>
    <row r="245" spans="1:11" x14ac:dyDescent="0.3">
      <c r="A245" s="1">
        <v>23012</v>
      </c>
      <c r="B245" s="1"/>
      <c r="C245" s="1">
        <v>41883</v>
      </c>
      <c r="D245" s="7">
        <f>+D244/(1+('BRL IPCA'!AA909)/100)</f>
        <v>19.826232462840231</v>
      </c>
      <c r="E245" s="7">
        <f>+'USD PP 1999'!C1232</f>
        <v>69.306930693069305</v>
      </c>
      <c r="F245" s="7">
        <f t="shared" si="3"/>
        <v>3.4957186557238953</v>
      </c>
      <c r="G245" s="7">
        <f>+USDBRL!D742/'BRL e USD Chart 99'!F245*100</f>
        <v>66.727337916070482</v>
      </c>
      <c r="H245" s="7"/>
      <c r="I245" s="7"/>
      <c r="J245" s="7"/>
      <c r="K245" s="7">
        <v>25.055581734785807</v>
      </c>
    </row>
    <row r="246" spans="1:11" x14ac:dyDescent="0.3">
      <c r="A246" s="1">
        <v>23043</v>
      </c>
      <c r="B246" s="1"/>
      <c r="C246" s="1">
        <v>41913</v>
      </c>
      <c r="D246" s="7">
        <f>+D245/(1+('BRL IPCA'!AA910)/100)</f>
        <v>19.743310558494553</v>
      </c>
      <c r="E246" s="7">
        <f>+'USD PP 1999'!C1233</f>
        <v>69.471947194719476</v>
      </c>
      <c r="F246" s="7">
        <f t="shared" si="3"/>
        <v>3.5187587709209787</v>
      </c>
      <c r="G246" s="7">
        <f>+USDBRL!D743/'BRL e USD Chart 99'!F246*100</f>
        <v>69.568565490475166</v>
      </c>
      <c r="H246" s="7"/>
      <c r="I246" s="7"/>
      <c r="J246" s="7"/>
      <c r="K246" s="7">
        <v>24.963217828819175</v>
      </c>
    </row>
    <row r="247" spans="1:11" x14ac:dyDescent="0.3">
      <c r="A247" s="1">
        <v>23071</v>
      </c>
      <c r="B247" s="1"/>
      <c r="C247" s="1">
        <v>41944</v>
      </c>
      <c r="D247" s="7">
        <f>+D246/(1+('BRL IPCA'!AA911)/100)</f>
        <v>19.643130592472939</v>
      </c>
      <c r="E247" s="7">
        <f>+'USD PP 1999'!C1234</f>
        <v>69.801980198019791</v>
      </c>
      <c r="F247" s="7">
        <f t="shared" si="3"/>
        <v>3.5535058869265597</v>
      </c>
      <c r="G247" s="7">
        <f>+USDBRL!D744/'BRL e USD Chart 99'!F247*100</f>
        <v>71.705242120868348</v>
      </c>
      <c r="H247" s="7"/>
      <c r="I247" s="7"/>
      <c r="J247" s="7"/>
      <c r="K247" s="7">
        <v>24.792151980156103</v>
      </c>
    </row>
    <row r="248" spans="1:11" x14ac:dyDescent="0.3">
      <c r="A248" s="1">
        <v>23102</v>
      </c>
      <c r="B248" s="1"/>
      <c r="C248" s="1">
        <v>41974</v>
      </c>
      <c r="D248" s="7">
        <f>+D247/(1+('BRL IPCA'!AA912)/100)</f>
        <v>19.491100012376403</v>
      </c>
      <c r="E248" s="7">
        <f>+'USD PP 1999'!C1235</f>
        <v>70.297029702970292</v>
      </c>
      <c r="F248" s="7">
        <f t="shared" si="3"/>
        <v>3.6066219791768184</v>
      </c>
      <c r="G248" s="7">
        <f>+USDBRL!D745/'BRL e USD Chart 99'!F248*100</f>
        <v>73.172348397941661</v>
      </c>
      <c r="H248" s="7"/>
      <c r="I248" s="7"/>
      <c r="J248" s="7"/>
      <c r="K248" s="7">
        <v>24.717997986197513</v>
      </c>
    </row>
    <row r="249" spans="1:11" x14ac:dyDescent="0.3">
      <c r="A249" s="1">
        <v>23132</v>
      </c>
      <c r="B249" s="1"/>
      <c r="C249" s="1">
        <v>42005</v>
      </c>
      <c r="D249" s="7">
        <f>+D248/(1+('BRL IPCA'!AA913)/100)</f>
        <v>19.252370616728964</v>
      </c>
      <c r="E249" s="7">
        <f>+'USD PP 1999'!C1236</f>
        <v>70.627062706270621</v>
      </c>
      <c r="F249" s="7">
        <f t="shared" si="3"/>
        <v>3.6684865522431114</v>
      </c>
      <c r="G249" s="7">
        <f>+USDBRL!D746/'BRL e USD Chart 99'!F249*100</f>
        <v>71.798000687490344</v>
      </c>
      <c r="H249" s="7"/>
      <c r="I249" s="7"/>
      <c r="J249" s="7"/>
      <c r="K249" s="7">
        <v>24.323949996258133</v>
      </c>
    </row>
    <row r="250" spans="1:11" x14ac:dyDescent="0.3">
      <c r="A250" s="1">
        <v>23163</v>
      </c>
      <c r="B250" s="1"/>
      <c r="C250" s="1">
        <v>42036</v>
      </c>
      <c r="D250" s="7">
        <f>+D249/(1+('BRL IPCA'!AA914)/100)</f>
        <v>19.020322680032567</v>
      </c>
      <c r="E250" s="7">
        <f>+'USD PP 1999'!C1237</f>
        <v>70.297029702970292</v>
      </c>
      <c r="F250" s="7">
        <f t="shared" si="3"/>
        <v>3.6958904896375779</v>
      </c>
      <c r="G250" s="7">
        <f>+USDBRL!D747/'BRL e USD Chart 99'!F250*100</f>
        <v>76.196792299334433</v>
      </c>
      <c r="H250" s="7"/>
      <c r="I250" s="7"/>
      <c r="J250" s="7"/>
      <c r="K250" s="7">
        <v>24.030774546787327</v>
      </c>
    </row>
    <row r="251" spans="1:11" x14ac:dyDescent="0.3">
      <c r="A251" s="1">
        <v>23193</v>
      </c>
      <c r="B251" s="1"/>
      <c r="C251" s="1">
        <v>42064</v>
      </c>
      <c r="D251" s="7">
        <f>+D250/(1+('BRL IPCA'!AA915)/100)</f>
        <v>18.772525345472332</v>
      </c>
      <c r="E251" s="7">
        <f>+'USD PP 1999'!C1238</f>
        <v>69.966996699669963</v>
      </c>
      <c r="F251" s="7">
        <f t="shared" si="3"/>
        <v>3.7270956044571286</v>
      </c>
      <c r="G251" s="7">
        <f>+USDBRL!D748/'BRL e USD Chart 99'!F251*100</f>
        <v>84.226441528516702</v>
      </c>
      <c r="H251" s="7"/>
      <c r="I251" s="7"/>
      <c r="J251" s="7"/>
      <c r="K251" s="7">
        <v>23.863728447653752</v>
      </c>
    </row>
    <row r="252" spans="1:11" x14ac:dyDescent="0.3">
      <c r="A252" s="1">
        <v>23224</v>
      </c>
      <c r="B252" s="1"/>
      <c r="C252" s="1">
        <v>42095</v>
      </c>
      <c r="D252" s="7">
        <f>+D251/(1+('BRL IPCA'!AA916)/100)</f>
        <v>18.640180066996653</v>
      </c>
      <c r="E252" s="7">
        <f>+'USD PP 1999'!C1239</f>
        <v>69.801980198019791</v>
      </c>
      <c r="F252" s="7">
        <f t="shared" si="3"/>
        <v>3.7447052521562063</v>
      </c>
      <c r="G252" s="7">
        <f>+USDBRL!D749/'BRL e USD Chart 99'!F252*100</f>
        <v>81.258731865422376</v>
      </c>
      <c r="H252" s="7"/>
      <c r="I252" s="7"/>
      <c r="J252" s="7"/>
      <c r="K252" s="7">
        <v>23.604083528836554</v>
      </c>
    </row>
    <row r="253" spans="1:11" x14ac:dyDescent="0.3">
      <c r="A253" s="1">
        <v>23255</v>
      </c>
      <c r="B253" s="1"/>
      <c r="C253" s="1">
        <v>42125</v>
      </c>
      <c r="D253" s="7">
        <f>+D252/(1+('BRL IPCA'!AA917)/100)</f>
        <v>18.503255972797948</v>
      </c>
      <c r="E253" s="7">
        <f>+'USD PP 1999'!C1240</f>
        <v>69.471947194719476</v>
      </c>
      <c r="F253" s="7">
        <f t="shared" si="3"/>
        <v>3.7545795884168571</v>
      </c>
      <c r="G253" s="7">
        <f>+USDBRL!D750/'BRL e USD Chart 99'!F253*100</f>
        <v>81.537757501389365</v>
      </c>
      <c r="H253" s="7"/>
      <c r="I253" s="7"/>
      <c r="J253" s="7"/>
      <c r="K253" s="7">
        <v>23.458639961077871</v>
      </c>
    </row>
    <row r="254" spans="1:11" x14ac:dyDescent="0.3">
      <c r="A254" s="1">
        <v>23285</v>
      </c>
      <c r="B254" s="1"/>
      <c r="C254" s="1">
        <v>42156</v>
      </c>
      <c r="D254" s="7">
        <f>+D253/(1+('BRL IPCA'!AA918)/100)</f>
        <v>18.358225987496724</v>
      </c>
      <c r="E254" s="7">
        <f>+'USD PP 1999'!C1241</f>
        <v>69.141914191419147</v>
      </c>
      <c r="F254" s="7">
        <f t="shared" si="3"/>
        <v>3.7662633763474629</v>
      </c>
      <c r="G254" s="7">
        <f>+USDBRL!D751/'BRL e USD Chart 99'!F254*100</f>
        <v>82.612384984542629</v>
      </c>
      <c r="H254" s="7"/>
      <c r="I254" s="7"/>
      <c r="J254" s="7"/>
      <c r="K254" s="7">
        <v>23.348900130464685</v>
      </c>
    </row>
    <row r="255" spans="1:11" x14ac:dyDescent="0.3">
      <c r="A255" s="1">
        <v>23316</v>
      </c>
      <c r="B255" s="1"/>
      <c r="C255" s="1">
        <v>42186</v>
      </c>
      <c r="D255" s="7">
        <f>+D254/(1+('BRL IPCA'!AA919)/100)</f>
        <v>18.245106328261503</v>
      </c>
      <c r="E255" s="7">
        <f>+'USD PP 1999'!C1242</f>
        <v>69.141914191419147</v>
      </c>
      <c r="F255" s="7">
        <f t="shared" si="3"/>
        <v>3.7896142092808169</v>
      </c>
      <c r="G255" s="7">
        <f>+USDBRL!D752/'BRL e USD Chart 99'!F255*100</f>
        <v>85.042957462723223</v>
      </c>
      <c r="H255" s="7"/>
      <c r="I255" s="7"/>
      <c r="J255" s="7"/>
      <c r="K255" s="7">
        <v>23.152107219102319</v>
      </c>
    </row>
    <row r="256" spans="1:11" x14ac:dyDescent="0.3">
      <c r="A256" s="1">
        <v>23346</v>
      </c>
      <c r="B256" s="1"/>
      <c r="C256" s="1">
        <v>42217</v>
      </c>
      <c r="D256" s="7">
        <f>+D255/(1+('BRL IPCA'!AA920)/100)</f>
        <v>18.205055206806531</v>
      </c>
      <c r="E256" s="7">
        <f>+'USD PP 1999'!C1243</f>
        <v>69.306930693069305</v>
      </c>
      <c r="F256" s="7">
        <f t="shared" si="3"/>
        <v>3.8070156835974185</v>
      </c>
      <c r="G256" s="7">
        <f>+USDBRL!D753/'BRL e USD Chart 99'!F256*100</f>
        <v>92.303270909550477</v>
      </c>
      <c r="H256" s="7"/>
      <c r="I256" s="7"/>
      <c r="J256" s="7"/>
      <c r="K256" s="7">
        <v>23.02317742551941</v>
      </c>
    </row>
    <row r="257" spans="1:11" x14ac:dyDescent="0.3">
      <c r="A257" s="1">
        <v>23377</v>
      </c>
      <c r="B257" s="1"/>
      <c r="C257" s="1">
        <v>42248</v>
      </c>
      <c r="D257" s="7">
        <f>+D256/(1+('BRL IPCA'!AA921)/100)</f>
        <v>18.10727591685551</v>
      </c>
      <c r="E257" s="7">
        <f>+'USD PP 1999'!C1244</f>
        <v>69.306930693069305</v>
      </c>
      <c r="F257" s="7">
        <f t="shared" si="3"/>
        <v>3.8275735682888445</v>
      </c>
      <c r="G257" s="7">
        <f>+USDBRL!D754/'BRL e USD Chart 99'!F257*100</f>
        <v>102.05290454407346</v>
      </c>
      <c r="H257" s="7"/>
      <c r="I257" s="7"/>
      <c r="J257" s="7"/>
      <c r="K257" s="7">
        <v>22.872220768447658</v>
      </c>
    </row>
    <row r="258" spans="1:11" x14ac:dyDescent="0.3">
      <c r="A258" s="1">
        <v>23408</v>
      </c>
      <c r="B258" s="1"/>
      <c r="C258" s="1">
        <v>42278</v>
      </c>
      <c r="D258" s="7">
        <f>+D257/(1+('BRL IPCA'!AA922)/100)</f>
        <v>17.960003884998521</v>
      </c>
      <c r="E258" s="7">
        <f>+'USD PP 1999'!C1245</f>
        <v>69.306930693069305</v>
      </c>
      <c r="F258" s="7">
        <f t="shared" ref="F258:F321" si="4">+E258/D258</f>
        <v>3.8589596715488135</v>
      </c>
      <c r="G258" s="7">
        <f>+USDBRL!D755/'BRL e USD Chart 99'!F258*100</f>
        <v>100.5400504339249</v>
      </c>
      <c r="H258" s="7"/>
      <c r="I258" s="7"/>
      <c r="J258" s="7"/>
      <c r="K258" s="7">
        <v>22.672700999650733</v>
      </c>
    </row>
    <row r="259" spans="1:11" x14ac:dyDescent="0.3">
      <c r="A259" s="1">
        <v>23437</v>
      </c>
      <c r="B259" s="1"/>
      <c r="C259" s="1">
        <v>42309</v>
      </c>
      <c r="D259" s="7">
        <f>+D258/(1+('BRL IPCA'!AA923)/100)</f>
        <v>17.780421626570163</v>
      </c>
      <c r="E259" s="7">
        <f>+'USD PP 1999'!C1246</f>
        <v>69.471947194719476</v>
      </c>
      <c r="F259" s="7">
        <f t="shared" si="4"/>
        <v>3.9072159622415312</v>
      </c>
      <c r="G259" s="7">
        <f>+USDBRL!D756/'BRL e USD Chart 99'!F259*100</f>
        <v>96.645540878514936</v>
      </c>
      <c r="H259" s="7"/>
      <c r="I259" s="7"/>
      <c r="J259" s="7"/>
      <c r="K259" s="7">
        <v>22.434891153424434</v>
      </c>
    </row>
    <row r="260" spans="1:11" x14ac:dyDescent="0.3">
      <c r="A260" s="1">
        <v>23468</v>
      </c>
      <c r="B260" s="1"/>
      <c r="C260" s="1">
        <v>42339</v>
      </c>
      <c r="D260" s="7">
        <f>+D259/(1+('BRL IPCA'!AA924)/100)</f>
        <v>17.611352641214502</v>
      </c>
      <c r="E260" s="7">
        <f>+'USD PP 1999'!C1247</f>
        <v>69.801980198019791</v>
      </c>
      <c r="F260" s="7">
        <f t="shared" si="4"/>
        <v>3.9634650228209929</v>
      </c>
      <c r="G260" s="7">
        <f>+USDBRL!D757/'BRL e USD Chart 99'!F260*100</f>
        <v>97.662019917232954</v>
      </c>
      <c r="H260" s="7"/>
      <c r="I260" s="7"/>
      <c r="J260" s="7"/>
      <c r="K260" s="7">
        <v>22.252421298774486</v>
      </c>
    </row>
    <row r="261" spans="1:11" x14ac:dyDescent="0.3">
      <c r="A261" s="1">
        <v>23498</v>
      </c>
      <c r="B261" s="1"/>
      <c r="C261" s="1">
        <v>42370</v>
      </c>
      <c r="D261" s="7">
        <f>+D260/(1+('BRL IPCA'!AA925)/100)</f>
        <v>17.390493375347589</v>
      </c>
      <c r="E261" s="7">
        <f>+'USD PP 1999'!C1248</f>
        <v>69.636963696369634</v>
      </c>
      <c r="F261" s="7">
        <f t="shared" si="4"/>
        <v>4.0043121372902268</v>
      </c>
      <c r="G261" s="7">
        <f>+USDBRL!D758/'BRL e USD Chart 99'!F261*100</f>
        <v>101.19216137686202</v>
      </c>
      <c r="H261" s="7"/>
      <c r="I261" s="7"/>
      <c r="J261" s="7"/>
      <c r="K261" s="7">
        <v>21.951683238408286</v>
      </c>
    </row>
    <row r="262" spans="1:11" x14ac:dyDescent="0.3">
      <c r="A262" s="1">
        <v>23529</v>
      </c>
      <c r="B262" s="1"/>
      <c r="C262" s="1">
        <v>42401</v>
      </c>
      <c r="D262" s="7">
        <f>+D261/(1+('BRL IPCA'!AA926)/100)</f>
        <v>17.23537500034449</v>
      </c>
      <c r="E262" s="7">
        <f>+'USD PP 1999'!C1249</f>
        <v>69.636963696369634</v>
      </c>
      <c r="F262" s="7">
        <f t="shared" si="4"/>
        <v>4.0403509465258383</v>
      </c>
      <c r="G262" s="7">
        <f>+USDBRL!D759/'BRL e USD Chart 99'!F262*100</f>
        <v>98.342942298529607</v>
      </c>
      <c r="H262" s="7"/>
      <c r="I262" s="7"/>
      <c r="J262" s="7"/>
      <c r="K262" s="7">
        <v>21.758036711674389</v>
      </c>
    </row>
    <row r="263" spans="1:11" x14ac:dyDescent="0.3">
      <c r="A263" s="1">
        <v>23559</v>
      </c>
      <c r="B263" s="1"/>
      <c r="C263" s="1">
        <v>42430</v>
      </c>
      <c r="D263" s="7">
        <f>+D262/(1+('BRL IPCA'!AA927)/100)</f>
        <v>17.161580205461007</v>
      </c>
      <c r="E263" s="7">
        <f>+'USD PP 1999'!C1250</f>
        <v>69.306930693069305</v>
      </c>
      <c r="F263" s="7">
        <f t="shared" si="4"/>
        <v>4.038493534005398</v>
      </c>
      <c r="G263" s="7">
        <f>+USDBRL!D760/'BRL e USD Chart 99'!F263*100</f>
        <v>91.707463904906902</v>
      </c>
      <c r="H263" s="7"/>
      <c r="I263" s="7"/>
      <c r="J263" s="7"/>
      <c r="K263" s="7">
        <v>21.549011302044555</v>
      </c>
    </row>
    <row r="264" spans="1:11" x14ac:dyDescent="0.3">
      <c r="A264" s="1">
        <v>23590</v>
      </c>
      <c r="B264" s="1"/>
      <c r="C264" s="1">
        <v>42461</v>
      </c>
      <c r="D264" s="7">
        <f>+D263/(1+('BRL IPCA'!AA928)/100)</f>
        <v>17.057529276872089</v>
      </c>
      <c r="E264" s="7">
        <f>+'USD PP 1999'!C1251</f>
        <v>68.976897689768961</v>
      </c>
      <c r="F264" s="7">
        <f t="shared" si="4"/>
        <v>4.0437801143506258</v>
      </c>
      <c r="G264" s="7">
        <f>+USDBRL!D761/'BRL e USD Chart 99'!F264*100</f>
        <v>88.172450013953579</v>
      </c>
      <c r="H264" s="7"/>
      <c r="I264" s="7"/>
      <c r="J264" s="7"/>
      <c r="K264" s="7">
        <v>21.450339739244033</v>
      </c>
    </row>
    <row r="265" spans="1:11" x14ac:dyDescent="0.3">
      <c r="A265" s="1">
        <v>23621</v>
      </c>
      <c r="B265" s="1"/>
      <c r="C265" s="1">
        <v>42491</v>
      </c>
      <c r="D265" s="7">
        <f>+D264/(1+('BRL IPCA'!AA929)/100)</f>
        <v>16.925510296558929</v>
      </c>
      <c r="E265" s="7">
        <f>+'USD PP 1999'!C1252</f>
        <v>68.646864686468646</v>
      </c>
      <c r="F265" s="7">
        <f t="shared" si="4"/>
        <v>4.0558224528347022</v>
      </c>
      <c r="G265" s="7">
        <f>+USDBRL!D762/'BRL e USD Chart 99'!F265*100</f>
        <v>87.257271272476828</v>
      </c>
      <c r="H265" s="7"/>
      <c r="I265" s="7"/>
      <c r="J265" s="7"/>
      <c r="K265" s="7">
        <v>21.328765774330346</v>
      </c>
    </row>
    <row r="266" spans="1:11" x14ac:dyDescent="0.3">
      <c r="A266" s="1">
        <v>23651</v>
      </c>
      <c r="B266" s="1"/>
      <c r="C266" s="1">
        <v>42522</v>
      </c>
      <c r="D266" s="7">
        <f>+D265/(1+('BRL IPCA'!AA930)/100)</f>
        <v>16.866477624871877</v>
      </c>
      <c r="E266" s="7">
        <f>+'USD PP 1999'!C1253</f>
        <v>68.481848184818489</v>
      </c>
      <c r="F266" s="7">
        <f t="shared" si="4"/>
        <v>4.0602341347094812</v>
      </c>
      <c r="G266" s="7">
        <f>+USDBRL!D763/'BRL e USD Chart 99'!F266*100</f>
        <v>84.335037990241631</v>
      </c>
      <c r="H266" s="7"/>
      <c r="I266" s="7"/>
      <c r="J266" s="7"/>
      <c r="K266" s="7">
        <v>21.191024117566169</v>
      </c>
    </row>
    <row r="267" spans="1:11" x14ac:dyDescent="0.3">
      <c r="A267" s="1">
        <v>23682</v>
      </c>
      <c r="B267" s="1"/>
      <c r="C267" s="1">
        <v>42552</v>
      </c>
      <c r="D267" s="7">
        <f>+D266/(1+('BRL IPCA'!AA931)/100)</f>
        <v>16.779225651484158</v>
      </c>
      <c r="E267" s="7">
        <f>+'USD PP 1999'!C1254</f>
        <v>68.646864686468646</v>
      </c>
      <c r="F267" s="7">
        <f t="shared" si="4"/>
        <v>4.0911819241430063</v>
      </c>
      <c r="G267" s="7">
        <f>+USDBRL!D764/'BRL e USD Chart 99'!F267*100</f>
        <v>80.057549645291999</v>
      </c>
      <c r="H267" s="7"/>
      <c r="I267" s="7"/>
      <c r="J267" s="7"/>
      <c r="K267" s="7">
        <v>21.117114217803856</v>
      </c>
    </row>
    <row r="268" spans="1:11" x14ac:dyDescent="0.3">
      <c r="A268" s="1">
        <v>23712</v>
      </c>
      <c r="B268" s="1"/>
      <c r="C268" s="1">
        <v>42583</v>
      </c>
      <c r="D268" s="7">
        <f>+D267/(1+('BRL IPCA'!AA932)/100)</f>
        <v>16.705720481366146</v>
      </c>
      <c r="E268" s="7">
        <f>+'USD PP 1999'!C1255</f>
        <v>68.481848184818489</v>
      </c>
      <c r="F268" s="7">
        <f t="shared" si="4"/>
        <v>4.0993052805596948</v>
      </c>
      <c r="G268" s="7">
        <f>+USDBRL!D765/'BRL e USD Chart 99'!F268*100</f>
        <v>78.291314755699474</v>
      </c>
      <c r="H268" s="7"/>
      <c r="I268" s="7"/>
      <c r="J268" s="7"/>
      <c r="K268" s="7">
        <v>21.093910915796474</v>
      </c>
    </row>
    <row r="269" spans="1:11" x14ac:dyDescent="0.3">
      <c r="A269" s="1">
        <v>23743</v>
      </c>
      <c r="B269" s="1"/>
      <c r="C269" s="1">
        <v>42614</v>
      </c>
      <c r="D269" s="7">
        <f>+D268/(1+('BRL IPCA'!AA933)/100)</f>
        <v>16.69236658809567</v>
      </c>
      <c r="E269" s="7">
        <f>+'USD PP 1999'!C1256</f>
        <v>68.316831683168317</v>
      </c>
      <c r="F269" s="7">
        <f t="shared" si="4"/>
        <v>4.092698978459361</v>
      </c>
      <c r="G269" s="7">
        <f>+USDBRL!D766/'BRL e USD Chart 99'!F269*100</f>
        <v>79.558746370975783</v>
      </c>
      <c r="H269" s="7"/>
      <c r="I269" s="7"/>
      <c r="J269" s="7"/>
      <c r="K269" s="7">
        <v>21.123483793106825</v>
      </c>
    </row>
    <row r="270" spans="1:11" x14ac:dyDescent="0.3">
      <c r="A270" s="1">
        <v>23774</v>
      </c>
      <c r="B270" s="1"/>
      <c r="C270" s="1">
        <v>42644</v>
      </c>
      <c r="D270" s="7">
        <f>+D269/(1+('BRL IPCA'!AA934)/100)</f>
        <v>16.649078982740544</v>
      </c>
      <c r="E270" s="7">
        <f>+'USD PP 1999'!C1257</f>
        <v>68.316831683168317</v>
      </c>
      <c r="F270" s="7">
        <f t="shared" si="4"/>
        <v>4.1033399958033554</v>
      </c>
      <c r="G270" s="7">
        <f>+USDBRL!D767/'BRL e USD Chart 99'!F270*100</f>
        <v>77.631880450022038</v>
      </c>
      <c r="H270" s="7"/>
      <c r="I270" s="7"/>
      <c r="J270" s="7"/>
      <c r="K270" s="7">
        <v>21.066603962408323</v>
      </c>
    </row>
    <row r="271" spans="1:11" x14ac:dyDescent="0.3">
      <c r="A271" s="1">
        <v>23802</v>
      </c>
      <c r="B271" s="1"/>
      <c r="C271" s="1">
        <v>42675</v>
      </c>
      <c r="D271" s="7">
        <f>+D270/(1+('BRL IPCA'!AA935)/100)</f>
        <v>16.619164486664548</v>
      </c>
      <c r="E271" s="7">
        <f>+'USD PP 1999'!C1258</f>
        <v>68.316831683168317</v>
      </c>
      <c r="F271" s="7">
        <f t="shared" si="4"/>
        <v>4.110726007795801</v>
      </c>
      <c r="G271" s="7">
        <f>+USDBRL!D768/'BRL e USD Chart 99'!F271*100</f>
        <v>81.292209543098267</v>
      </c>
      <c r="H271" s="7"/>
      <c r="I271" s="7"/>
      <c r="J271" s="7"/>
      <c r="K271" s="7">
        <v>21.03505138533033</v>
      </c>
    </row>
    <row r="272" spans="1:11" x14ac:dyDescent="0.3">
      <c r="A272" s="1">
        <v>23833</v>
      </c>
      <c r="B272" s="1"/>
      <c r="C272" s="1">
        <v>42705</v>
      </c>
      <c r="D272" s="7">
        <f>+D271/(1+('BRL IPCA'!AA936)/100)</f>
        <v>16.569456118309621</v>
      </c>
      <c r="E272" s="7">
        <f>+'USD PP 1999'!C1259</f>
        <v>68.316831683168317</v>
      </c>
      <c r="F272" s="7">
        <f t="shared" si="4"/>
        <v>4.1230581858191888</v>
      </c>
      <c r="G272" s="7">
        <f>+USDBRL!D769/'BRL e USD Chart 99'!F272*100</f>
        <v>81.298876924144324</v>
      </c>
      <c r="H272" s="7"/>
      <c r="I272" s="7"/>
      <c r="J272" s="7"/>
      <c r="K272" s="7">
        <v>20.884681677254097</v>
      </c>
    </row>
    <row r="273" spans="1:11" x14ac:dyDescent="0.3">
      <c r="A273" s="1">
        <v>23863</v>
      </c>
      <c r="B273" s="1"/>
      <c r="C273" s="1">
        <v>42736</v>
      </c>
      <c r="D273" s="7">
        <f>+D272/(1+('BRL IPCA'!AA937)/100)</f>
        <v>16.506730542249073</v>
      </c>
      <c r="E273" s="7">
        <f>+'USD PP 1999'!C1260</f>
        <v>67.986798679867988</v>
      </c>
      <c r="F273" s="7">
        <f t="shared" si="4"/>
        <v>4.1187319624474013</v>
      </c>
      <c r="G273" s="7">
        <f>+USDBRL!D770/'BRL e USD Chart 99'!F273*100</f>
        <v>77.603981738610614</v>
      </c>
      <c r="H273" s="7"/>
      <c r="I273" s="7"/>
      <c r="J273" s="7"/>
      <c r="K273" s="7">
        <v>20.81806387286094</v>
      </c>
    </row>
    <row r="274" spans="1:11" x14ac:dyDescent="0.3">
      <c r="A274" s="1">
        <v>23894</v>
      </c>
      <c r="B274" s="1"/>
      <c r="C274" s="1">
        <v>42767</v>
      </c>
      <c r="D274" s="7">
        <f>+D273/(1+('BRL IPCA'!AA938)/100)</f>
        <v>16.452437498504008</v>
      </c>
      <c r="E274" s="7">
        <f>+'USD PP 1999'!C1261</f>
        <v>67.821782178217831</v>
      </c>
      <c r="F274" s="7">
        <f t="shared" si="4"/>
        <v>4.122293865841141</v>
      </c>
      <c r="G274" s="7">
        <f>+USDBRL!D771/'BRL e USD Chart 99'!F274*100</f>
        <v>75.295456874631611</v>
      </c>
      <c r="H274" s="7"/>
      <c r="I274" s="7"/>
      <c r="J274" s="7"/>
      <c r="K274" s="7">
        <v>20.834731658187486</v>
      </c>
    </row>
    <row r="275" spans="1:11" x14ac:dyDescent="0.3">
      <c r="A275" s="1">
        <v>23924</v>
      </c>
      <c r="B275" s="1"/>
      <c r="C275" s="1">
        <v>42795</v>
      </c>
      <c r="D275" s="7">
        <f>+D274/(1+('BRL IPCA'!AA939)/100)</f>
        <v>16.41140897606385</v>
      </c>
      <c r="E275" s="7">
        <f>+'USD PP 1999'!C1262</f>
        <v>67.656765676567659</v>
      </c>
      <c r="F275" s="7">
        <f t="shared" si="4"/>
        <v>4.122544613643198</v>
      </c>
      <c r="G275" s="7">
        <f>+USDBRL!D772/'BRL e USD Chart 99'!F275*100</f>
        <v>75.865764791228301</v>
      </c>
      <c r="H275" s="7"/>
      <c r="I275" s="7"/>
      <c r="J275" s="7"/>
      <c r="K275" s="7">
        <v>20.805603812849498</v>
      </c>
    </row>
    <row r="276" spans="1:11" x14ac:dyDescent="0.3">
      <c r="A276" s="1">
        <v>23955</v>
      </c>
      <c r="B276" s="1"/>
      <c r="C276" s="1">
        <v>42826</v>
      </c>
      <c r="D276" s="7">
        <f>+D275/(1+('BRL IPCA'!AA940)/100)</f>
        <v>16.388465124889006</v>
      </c>
      <c r="E276" s="7">
        <f>+'USD PP 1999'!C1263</f>
        <v>67.491749174917487</v>
      </c>
      <c r="F276" s="7">
        <f t="shared" si="4"/>
        <v>4.1182471122581461</v>
      </c>
      <c r="G276" s="7">
        <f>+USDBRL!D773/'BRL e USD Chart 99'!F276*100</f>
        <v>76.146474811233503</v>
      </c>
      <c r="H276" s="7"/>
      <c r="I276" s="7"/>
      <c r="J276" s="7"/>
      <c r="K276" s="7">
        <v>20.679459112264684</v>
      </c>
    </row>
    <row r="277" spans="1:11" x14ac:dyDescent="0.3">
      <c r="A277" s="1">
        <v>23986</v>
      </c>
      <c r="B277" s="1"/>
      <c r="C277" s="1">
        <v>42856</v>
      </c>
      <c r="D277" s="7">
        <f>+D276/(1+('BRL IPCA'!AA941)/100)</f>
        <v>16.337817889431765</v>
      </c>
      <c r="E277" s="7">
        <f>+'USD PP 1999'!C1264</f>
        <v>67.491749174917487</v>
      </c>
      <c r="F277" s="7">
        <f t="shared" si="4"/>
        <v>4.1310136783061466</v>
      </c>
      <c r="G277" s="7">
        <f>+USDBRL!D774/'BRL e USD Chart 99'!F277*100</f>
        <v>77.683112424741182</v>
      </c>
      <c r="H277" s="7"/>
      <c r="I277" s="7"/>
      <c r="J277" s="7"/>
      <c r="K277" s="7">
        <v>20.689804014271818</v>
      </c>
    </row>
    <row r="278" spans="1:11" x14ac:dyDescent="0.3">
      <c r="A278" s="1">
        <v>24016</v>
      </c>
      <c r="B278" s="1"/>
      <c r="C278" s="1">
        <v>42887</v>
      </c>
      <c r="D278" s="7">
        <f>+D277/(1+('BRL IPCA'!AA942)/100)</f>
        <v>16.375481496874578</v>
      </c>
      <c r="E278" s="7">
        <f>+'USD PP 1999'!C1265</f>
        <v>67.326732673267315</v>
      </c>
      <c r="F278" s="7">
        <f t="shared" si="4"/>
        <v>4.1114352995432402</v>
      </c>
      <c r="G278" s="7">
        <f>+USDBRL!D775/'BRL e USD Chart 99'!F278*100</f>
        <v>80.144761134051379</v>
      </c>
      <c r="H278" s="7"/>
      <c r="I278" s="7"/>
      <c r="J278" s="7"/>
      <c r="K278" s="7">
        <v>20.679464282130752</v>
      </c>
    </row>
    <row r="279" spans="1:11" x14ac:dyDescent="0.3">
      <c r="A279" s="1">
        <v>24047</v>
      </c>
      <c r="B279" s="1"/>
      <c r="C279" s="1">
        <v>42917</v>
      </c>
      <c r="D279" s="7">
        <f>+D278/(1+('BRL IPCA'!AA943)/100)</f>
        <v>16.336274438222844</v>
      </c>
      <c r="E279" s="7">
        <f>+'USD PP 1999'!C1266</f>
        <v>67.491749174917487</v>
      </c>
      <c r="F279" s="7">
        <f t="shared" si="4"/>
        <v>4.1314039764784729</v>
      </c>
      <c r="G279" s="7">
        <f>+USDBRL!D776/'BRL e USD Chart 99'!F279*100</f>
        <v>77.595897623465049</v>
      </c>
      <c r="H279" s="7"/>
      <c r="I279" s="7"/>
      <c r="J279" s="7"/>
      <c r="K279" s="7">
        <v>20.681532435374294</v>
      </c>
    </row>
    <row r="280" spans="1:11" x14ac:dyDescent="0.3">
      <c r="A280" s="1">
        <v>24077</v>
      </c>
      <c r="B280" s="1"/>
      <c r="C280" s="1">
        <v>42948</v>
      </c>
      <c r="D280" s="7">
        <f>+D279/(1+('BRL IPCA'!AA944)/100)</f>
        <v>16.305294378902929</v>
      </c>
      <c r="E280" s="7">
        <f>+'USD PP 1999'!C1267</f>
        <v>67.161716171617172</v>
      </c>
      <c r="F280" s="7">
        <f t="shared" si="4"/>
        <v>4.119012794918703</v>
      </c>
      <c r="G280" s="7">
        <f>+USDBRL!D777/'BRL e USD Chart 99'!F280*100</f>
        <v>76.489201584579774</v>
      </c>
      <c r="H280" s="7"/>
      <c r="I280" s="7"/>
      <c r="J280" s="7"/>
      <c r="K280" s="7">
        <v>20.660871563810485</v>
      </c>
    </row>
    <row r="281" spans="1:11" x14ac:dyDescent="0.3">
      <c r="A281" s="1">
        <v>24108</v>
      </c>
      <c r="B281" s="1"/>
      <c r="C281" s="1">
        <v>42979</v>
      </c>
      <c r="D281" s="7">
        <f>+D280/(1+('BRL IPCA'!AA945)/100)</f>
        <v>16.279247582770495</v>
      </c>
      <c r="E281" s="7">
        <f>+'USD PP 1999'!C1268</f>
        <v>66.831683168316829</v>
      </c>
      <c r="F281" s="7">
        <f t="shared" si="4"/>
        <v>4.1053299809169088</v>
      </c>
      <c r="G281" s="7">
        <f>+USDBRL!D778/'BRL e USD Chart 99'!F281*100</f>
        <v>76.35196231655712</v>
      </c>
      <c r="H281" s="7"/>
      <c r="I281" s="7"/>
      <c r="J281" s="7"/>
      <c r="K281" s="7">
        <v>20.656740215767329</v>
      </c>
    </row>
    <row r="282" spans="1:11" x14ac:dyDescent="0.3">
      <c r="A282" s="1">
        <v>24139</v>
      </c>
      <c r="B282" s="1"/>
      <c r="C282" s="1">
        <v>43009</v>
      </c>
      <c r="D282" s="7">
        <f>+D281/(1+('BRL IPCA'!AA946)/100)</f>
        <v>16.211160707797745</v>
      </c>
      <c r="E282" s="7">
        <f>+'USD PP 1999'!C1269</f>
        <v>66.831683168316829</v>
      </c>
      <c r="F282" s="7">
        <f t="shared" si="4"/>
        <v>4.1225723668367591</v>
      </c>
      <c r="G282" s="7">
        <f>+USDBRL!D779/'BRL e USD Chart 99'!F282*100</f>
        <v>77.400703154869561</v>
      </c>
      <c r="H282" s="7"/>
      <c r="I282" s="7"/>
      <c r="J282" s="7"/>
      <c r="K282" s="7">
        <v>20.590849497375729</v>
      </c>
    </row>
    <row r="283" spans="1:11" x14ac:dyDescent="0.3">
      <c r="A283" s="1">
        <v>24167</v>
      </c>
      <c r="B283" s="1"/>
      <c r="C283" s="1">
        <v>43040</v>
      </c>
      <c r="D283" s="7">
        <f>+D282/(1+('BRL IPCA'!AA947)/100)</f>
        <v>16.165896198442109</v>
      </c>
      <c r="E283" s="7">
        <f>+'USD PP 1999'!C1270</f>
        <v>66.831683168316829</v>
      </c>
      <c r="F283" s="7">
        <f t="shared" si="4"/>
        <v>4.1341155694639022</v>
      </c>
      <c r="G283" s="7">
        <f>+USDBRL!D780/'BRL e USD Chart 99'!F283*100</f>
        <v>78.833064660130503</v>
      </c>
      <c r="H283" s="7"/>
      <c r="I283" s="7"/>
      <c r="J283" s="7"/>
      <c r="K283" s="7">
        <v>20.531308702139523</v>
      </c>
    </row>
    <row r="284" spans="1:11" x14ac:dyDescent="0.3">
      <c r="A284" s="1">
        <v>24198</v>
      </c>
      <c r="B284" s="1"/>
      <c r="C284" s="1">
        <v>43070</v>
      </c>
      <c r="D284" s="7">
        <f>+D283/(1+('BRL IPCA'!AA948)/100)</f>
        <v>16.095077855876255</v>
      </c>
      <c r="E284" s="7">
        <f>+'USD PP 1999'!C1271</f>
        <v>66.996699669967001</v>
      </c>
      <c r="F284" s="7">
        <f t="shared" si="4"/>
        <v>4.1625582845818139</v>
      </c>
      <c r="G284" s="7">
        <f>+USDBRL!D781/'BRL e USD Chart 99'!F284*100</f>
        <v>79.076370226265453</v>
      </c>
      <c r="H284" s="7"/>
      <c r="I284" s="7"/>
      <c r="J284" s="7"/>
      <c r="K284" s="7">
        <v>20.419004179154175</v>
      </c>
    </row>
    <row r="285" spans="1:11" x14ac:dyDescent="0.3">
      <c r="A285" s="1">
        <v>24228</v>
      </c>
      <c r="B285" s="1"/>
      <c r="C285" s="1">
        <v>43101</v>
      </c>
      <c r="D285" s="7">
        <f>+D284/(1+('BRL IPCA'!AA949)/100)</f>
        <v>16.048537098291213</v>
      </c>
      <c r="E285" s="7">
        <f>+'USD PP 1999'!C1272</f>
        <v>66.501650165016486</v>
      </c>
      <c r="F285" s="7">
        <f t="shared" si="4"/>
        <v>4.1437826860927611</v>
      </c>
      <c r="G285" s="7">
        <f>+USDBRL!D782/'BRL e USD Chart 99'!F285*100</f>
        <v>77.472692059221941</v>
      </c>
      <c r="H285" s="7"/>
      <c r="I285" s="7"/>
      <c r="J285" s="7"/>
      <c r="K285" s="7">
        <v>20.325506847654964</v>
      </c>
    </row>
    <row r="286" spans="1:11" x14ac:dyDescent="0.3">
      <c r="A286" s="1">
        <v>24259</v>
      </c>
      <c r="B286" s="1"/>
      <c r="C286" s="1">
        <v>43132</v>
      </c>
      <c r="D286" s="7">
        <f>+D285/(1+('BRL IPCA'!AA950)/100)</f>
        <v>15.997345592395545</v>
      </c>
      <c r="E286" s="7">
        <f>+'USD PP 1999'!C1273</f>
        <v>66.336633663366342</v>
      </c>
      <c r="F286" s="7">
        <f t="shared" si="4"/>
        <v>4.1467275480314649</v>
      </c>
      <c r="G286" s="7">
        <f>+USDBRL!D783/'BRL e USD Chart 99'!F286*100</f>
        <v>78.162839551362921</v>
      </c>
      <c r="H286" s="7"/>
      <c r="I286" s="7"/>
      <c r="J286" s="7"/>
      <c r="K286" s="7">
        <v>20.411234030583412</v>
      </c>
    </row>
    <row r="287" spans="1:11" x14ac:dyDescent="0.3">
      <c r="A287" s="1">
        <v>24289</v>
      </c>
      <c r="B287" s="1"/>
      <c r="C287" s="1">
        <v>43160</v>
      </c>
      <c r="D287" s="7">
        <f>+D286/(1+('BRL IPCA'!AA951)/100)</f>
        <v>15.982960927560741</v>
      </c>
      <c r="E287" s="7">
        <f>+'USD PP 1999'!C1274</f>
        <v>66.171617161716171</v>
      </c>
      <c r="F287" s="7">
        <f t="shared" si="4"/>
        <v>4.1401350764495071</v>
      </c>
      <c r="G287" s="7">
        <f>+USDBRL!D784/'BRL e USD Chart 99'!F287*100</f>
        <v>79.197899089126238</v>
      </c>
      <c r="H287" s="7"/>
      <c r="I287" s="7"/>
      <c r="J287" s="7"/>
      <c r="K287" s="7">
        <v>20.411234030583412</v>
      </c>
    </row>
    <row r="288" spans="1:11" x14ac:dyDescent="0.3">
      <c r="A288" s="1">
        <v>24320</v>
      </c>
      <c r="B288" s="1"/>
      <c r="C288" s="1">
        <v>43191</v>
      </c>
      <c r="D288" s="7">
        <f>+D287/(1+('BRL IPCA'!AA952)/100)</f>
        <v>15.947875601238017</v>
      </c>
      <c r="E288" s="7">
        <f>+'USD PP 1999'!C1275</f>
        <v>65.841584158415827</v>
      </c>
      <c r="F288" s="7">
        <f t="shared" si="4"/>
        <v>4.1285488929512724</v>
      </c>
      <c r="G288" s="7">
        <f>+USDBRL!D785/'BRL e USD Chart 99'!F288*100</f>
        <v>82.52778611432116</v>
      </c>
      <c r="H288" s="7"/>
      <c r="I288" s="7"/>
      <c r="J288" s="7"/>
      <c r="K288" s="7">
        <v>20.417359238354916</v>
      </c>
    </row>
    <row r="289" spans="1:11" x14ac:dyDescent="0.3">
      <c r="A289" s="1">
        <v>24351</v>
      </c>
      <c r="B289" s="1"/>
      <c r="C289" s="1">
        <v>43221</v>
      </c>
      <c r="D289" s="7">
        <f>+D288/(1+('BRL IPCA'!AA953)/100)</f>
        <v>15.884338248245037</v>
      </c>
      <c r="E289" s="7">
        <f>+'USD PP 1999'!C1276</f>
        <v>65.511551155115512</v>
      </c>
      <c r="F289" s="7">
        <f t="shared" si="4"/>
        <v>4.1242858299339904</v>
      </c>
      <c r="G289" s="7">
        <f>+USDBRL!D786/'BRL e USD Chart 99'!F289*100</f>
        <v>88.155868674557681</v>
      </c>
      <c r="H289" s="7"/>
      <c r="I289" s="7"/>
      <c r="J289" s="7"/>
      <c r="K289" s="7">
        <v>20.378639822691802</v>
      </c>
    </row>
    <row r="290" spans="1:11" x14ac:dyDescent="0.3">
      <c r="A290" s="1">
        <v>24381</v>
      </c>
      <c r="B290" s="1"/>
      <c r="C290" s="1">
        <v>43252</v>
      </c>
      <c r="D290" s="7">
        <f>+D289/(1+('BRL IPCA'!AA954)/100)</f>
        <v>15.686686004587239</v>
      </c>
      <c r="E290" s="7">
        <f>+'USD PP 1999'!C1277</f>
        <v>65.511551155115512</v>
      </c>
      <c r="F290" s="7">
        <f t="shared" si="4"/>
        <v>4.1762518313911583</v>
      </c>
      <c r="G290" s="7">
        <f>+USDBRL!D787/'BRL e USD Chart 99'!F290*100</f>
        <v>90.341774211044239</v>
      </c>
      <c r="H290" s="7"/>
      <c r="I290" s="7"/>
      <c r="J290" s="7"/>
      <c r="K290" s="7">
        <v>20.174873599338483</v>
      </c>
    </row>
    <row r="291" spans="1:11" x14ac:dyDescent="0.3">
      <c r="A291" s="1">
        <v>24412</v>
      </c>
      <c r="B291" s="1"/>
      <c r="C291" s="1">
        <v>43282</v>
      </c>
      <c r="D291" s="7">
        <f>+D290/(1+('BRL IPCA'!AA955)/100)</f>
        <v>15.635090206904453</v>
      </c>
      <c r="E291" s="7">
        <f>+'USD PP 1999'!C1278</f>
        <v>65.511551155115512</v>
      </c>
      <c r="F291" s="7">
        <f t="shared" si="4"/>
        <v>4.1900334624347497</v>
      </c>
      <c r="G291" s="7">
        <f>+USDBRL!D788/'BRL e USD Chart 99'!F291*100</f>
        <v>91.37039201055353</v>
      </c>
      <c r="H291" s="7"/>
      <c r="I291" s="7"/>
      <c r="J291" s="7"/>
      <c r="K291" s="7">
        <v>20.128577870236942</v>
      </c>
    </row>
    <row r="292" spans="1:11" x14ac:dyDescent="0.3">
      <c r="A292" s="1">
        <v>24442</v>
      </c>
      <c r="B292" s="1"/>
      <c r="C292" s="1">
        <v>43313</v>
      </c>
      <c r="D292" s="7">
        <f>+D291/(1+('BRL IPCA'!AA956)/100)</f>
        <v>15.649174463921982</v>
      </c>
      <c r="E292" s="7">
        <f>+'USD PP 1999'!C1279</f>
        <v>65.511551155115512</v>
      </c>
      <c r="F292" s="7">
        <f t="shared" si="4"/>
        <v>4.1862624323185589</v>
      </c>
      <c r="G292" s="7">
        <f>+USDBRL!D789/'BRL e USD Chart 99'!F292*100</f>
        <v>93.866547153462832</v>
      </c>
      <c r="H292" s="7"/>
      <c r="I292" s="7"/>
      <c r="J292" s="7"/>
      <c r="K292" s="7">
        <v>20.046387680745884</v>
      </c>
    </row>
    <row r="293" spans="1:11" x14ac:dyDescent="0.3">
      <c r="A293" s="1">
        <v>24473</v>
      </c>
      <c r="B293" s="1"/>
      <c r="C293" s="1">
        <v>43344</v>
      </c>
      <c r="D293" s="7">
        <f>+D292/(1+('BRL IPCA'!AA957)/100)</f>
        <v>15.574417261068852</v>
      </c>
      <c r="E293" s="7">
        <f>+'USD PP 1999'!C1280</f>
        <v>65.346534653465355</v>
      </c>
      <c r="F293" s="7">
        <f t="shared" si="4"/>
        <v>4.195761135590681</v>
      </c>
      <c r="G293" s="7">
        <f>+USDBRL!D790/'BRL e USD Chart 99'!F293*100</f>
        <v>98.103773474714728</v>
      </c>
      <c r="H293" s="7"/>
      <c r="I293" s="7"/>
      <c r="J293" s="7"/>
      <c r="K293" s="7">
        <v>19.968510489835527</v>
      </c>
    </row>
    <row r="294" spans="1:11" x14ac:dyDescent="0.3">
      <c r="A294" s="1">
        <v>24504</v>
      </c>
      <c r="B294" s="1"/>
      <c r="C294" s="1">
        <v>43374</v>
      </c>
      <c r="D294" s="7">
        <f>+D293/(1+('BRL IPCA'!AA958)/100)</f>
        <v>15.504646352482681</v>
      </c>
      <c r="E294" s="7">
        <f>+'USD PP 1999'!C1281</f>
        <v>65.181518151815183</v>
      </c>
      <c r="F294" s="7">
        <f t="shared" si="4"/>
        <v>4.2039990251940189</v>
      </c>
      <c r="G294" s="7">
        <f>+USDBRL!D791/'BRL e USD Chart 99'!F294*100</f>
        <v>89.393455552158684</v>
      </c>
      <c r="H294" s="7"/>
      <c r="I294" s="7"/>
      <c r="J294" s="7"/>
      <c r="K294" s="7">
        <v>19.873119516157967</v>
      </c>
    </row>
    <row r="295" spans="1:11" x14ac:dyDescent="0.3">
      <c r="A295" s="1">
        <v>24532</v>
      </c>
      <c r="B295" s="1"/>
      <c r="C295" s="1">
        <v>43405</v>
      </c>
      <c r="D295" s="7">
        <f>+D294/(1+('BRL IPCA'!AA959)/100)</f>
        <v>15.537274629204008</v>
      </c>
      <c r="E295" s="7">
        <f>+'USD PP 1999'!C1282</f>
        <v>65.511551155115512</v>
      </c>
      <c r="F295" s="7">
        <f t="shared" si="4"/>
        <v>4.2164119975056229</v>
      </c>
      <c r="G295" s="7">
        <f>+USDBRL!D792/'BRL e USD Chart 99'!F295*100</f>
        <v>89.800285224497927</v>
      </c>
      <c r="H295" s="7"/>
      <c r="I295" s="7"/>
      <c r="J295" s="7"/>
      <c r="K295" s="7">
        <v>19.843354484431323</v>
      </c>
    </row>
    <row r="296" spans="1:11" x14ac:dyDescent="0.3">
      <c r="A296" s="1">
        <v>24563</v>
      </c>
      <c r="B296" s="1"/>
      <c r="C296" s="1">
        <v>43435</v>
      </c>
      <c r="D296" s="7">
        <f>+D295/(1+('BRL IPCA'!AA960)/100)</f>
        <v>15.514003623768355</v>
      </c>
      <c r="E296" s="7">
        <f>+'USD PP 1999'!C1283</f>
        <v>65.67656765676567</v>
      </c>
      <c r="F296" s="7">
        <f t="shared" si="4"/>
        <v>4.2333732316618358</v>
      </c>
      <c r="G296" s="7">
        <f>+USDBRL!D793/'BRL e USD Chart 99'!F296*100</f>
        <v>91.764883165640896</v>
      </c>
      <c r="H296" s="7"/>
      <c r="I296" s="7"/>
      <c r="J296" s="7"/>
      <c r="K296" s="7">
        <v>19.825511524059667</v>
      </c>
    </row>
    <row r="297" spans="1:11" x14ac:dyDescent="0.3">
      <c r="A297" s="1">
        <v>24593</v>
      </c>
      <c r="B297" s="1"/>
      <c r="C297" s="1">
        <v>43466</v>
      </c>
      <c r="D297" s="7">
        <f>+D296/(1+('BRL IPCA'!AA961)/100)</f>
        <v>15.464517168828104</v>
      </c>
      <c r="E297" s="7">
        <f>+'USD PP 1999'!C1284</f>
        <v>65.511551155115512</v>
      </c>
      <c r="F297" s="7">
        <f t="shared" si="4"/>
        <v>4.2362493726714883</v>
      </c>
      <c r="G297" s="7">
        <f>+USDBRL!D794/'BRL e USD Chart 99'!F297*100</f>
        <v>88.318691154873534</v>
      </c>
      <c r="H297" s="7"/>
      <c r="I297" s="7"/>
      <c r="J297" s="7"/>
      <c r="K297" s="7">
        <v>19.711186641538742</v>
      </c>
    </row>
    <row r="298" spans="1:11" x14ac:dyDescent="0.3">
      <c r="A298" s="1">
        <v>24624</v>
      </c>
      <c r="B298" s="1"/>
      <c r="C298" s="1">
        <v>43497</v>
      </c>
      <c r="D298" s="7">
        <f>+D297/(1+('BRL IPCA'!AA962)/100)</f>
        <v>15.398304459651603</v>
      </c>
      <c r="E298" s="7">
        <f>+'USD PP 1999'!C1285</f>
        <v>65.346534653465355</v>
      </c>
      <c r="F298" s="7">
        <f t="shared" si="4"/>
        <v>4.2437487078329834</v>
      </c>
      <c r="G298" s="7">
        <f>+USDBRL!D795/'BRL e USD Chart 99'!F298*100</f>
        <v>87.736109188737899</v>
      </c>
      <c r="H298" s="7"/>
      <c r="I298" s="7"/>
      <c r="J298" s="7"/>
      <c r="K298" s="7">
        <v>19.605317924745119</v>
      </c>
    </row>
    <row r="299" spans="1:11" x14ac:dyDescent="0.3">
      <c r="A299" s="1">
        <v>24654</v>
      </c>
      <c r="B299" s="1"/>
      <c r="C299" s="1">
        <v>43525</v>
      </c>
      <c r="D299" s="7">
        <f>+D298/(1+('BRL IPCA'!AA963)/100)</f>
        <v>15.283676883028885</v>
      </c>
      <c r="E299" s="7">
        <f>+'USD PP 1999'!C1286</f>
        <v>64.85148514851484</v>
      </c>
      <c r="F299" s="7">
        <f t="shared" si="4"/>
        <v>4.2431860896330802</v>
      </c>
      <c r="G299" s="7">
        <f>+USDBRL!D796/'BRL e USD Chart 99'!F299*100</f>
        <v>90.644150851573684</v>
      </c>
      <c r="H299" s="7"/>
      <c r="I299" s="7"/>
      <c r="J299" s="7"/>
      <c r="K299" s="7">
        <v>19.505838150179201</v>
      </c>
    </row>
    <row r="300" spans="1:11" x14ac:dyDescent="0.3">
      <c r="A300" s="1">
        <v>24685</v>
      </c>
      <c r="B300" s="1"/>
      <c r="C300" s="1">
        <v>43556</v>
      </c>
      <c r="D300" s="7">
        <f>+D299/(1+('BRL IPCA'!AA964)/100)</f>
        <v>15.197053677069588</v>
      </c>
      <c r="E300" s="7">
        <f>+'USD PP 1999'!C1287</f>
        <v>64.521452145214525</v>
      </c>
      <c r="F300" s="7">
        <f t="shared" si="4"/>
        <v>4.2456553432175577</v>
      </c>
      <c r="G300" s="7">
        <f>+USDBRL!D797/'BRL e USD Chart 99'!F300*100</f>
        <v>91.762041076266527</v>
      </c>
      <c r="H300" s="7"/>
      <c r="I300" s="7"/>
      <c r="J300" s="7"/>
      <c r="K300" s="7">
        <v>19.449434789290262</v>
      </c>
    </row>
    <row r="301" spans="1:11" x14ac:dyDescent="0.3">
      <c r="A301" s="1">
        <v>24716</v>
      </c>
      <c r="B301" s="1"/>
      <c r="C301" s="1">
        <v>43586</v>
      </c>
      <c r="D301" s="7">
        <f>+D300/(1+('BRL IPCA'!AA965)/100)</f>
        <v>15.177323156965532</v>
      </c>
      <c r="E301" s="7">
        <f>+'USD PP 1999'!C1288</f>
        <v>64.356435643564353</v>
      </c>
      <c r="F301" s="7">
        <f t="shared" si="4"/>
        <v>4.2403021256108921</v>
      </c>
      <c r="G301" s="7">
        <f>+USDBRL!D798/'BRL e USD Chart 99'!F301*100</f>
        <v>94.361200722779984</v>
      </c>
      <c r="H301" s="7"/>
      <c r="I301" s="7"/>
      <c r="J301" s="7"/>
      <c r="K301" s="7">
        <v>19.453325454381133</v>
      </c>
    </row>
    <row r="302" spans="1:11" x14ac:dyDescent="0.3">
      <c r="A302" s="1">
        <v>24746</v>
      </c>
      <c r="B302" s="1"/>
      <c r="C302" s="1">
        <v>43617</v>
      </c>
      <c r="D302" s="7">
        <f>+D301/(1+('BRL IPCA'!AA966)/100)</f>
        <v>15.175805576407891</v>
      </c>
      <c r="E302" s="7">
        <f>+'USD PP 1999'!C1289</f>
        <v>64.356435643564353</v>
      </c>
      <c r="F302" s="7">
        <f t="shared" si="4"/>
        <v>4.2407261558234532</v>
      </c>
      <c r="G302" s="7">
        <f>+USDBRL!D799/'BRL e USD Chart 99'!F302*100</f>
        <v>90.986775807285454</v>
      </c>
      <c r="H302" s="7"/>
      <c r="I302" s="7"/>
      <c r="J302" s="7"/>
      <c r="K302" s="7">
        <v>19.424189170625198</v>
      </c>
    </row>
    <row r="303" spans="1:11" x14ac:dyDescent="0.3">
      <c r="A303" s="1">
        <v>24777</v>
      </c>
      <c r="B303" s="1"/>
      <c r="C303" s="1">
        <v>43647</v>
      </c>
      <c r="D303" s="7">
        <f>+D302/(1+('BRL IPCA'!AA967)/100)</f>
        <v>15.147026226577394</v>
      </c>
      <c r="E303" s="7">
        <f>+'USD PP 1999'!C1290</f>
        <v>64.356435643564353</v>
      </c>
      <c r="F303" s="7">
        <f t="shared" si="4"/>
        <v>4.2487835355195172</v>
      </c>
      <c r="G303" s="7">
        <f>+USDBRL!D800/'BRL e USD Chart 99'!F303*100</f>
        <v>88.943104971289742</v>
      </c>
      <c r="H303" s="7"/>
      <c r="I303" s="7"/>
      <c r="J303" s="7"/>
      <c r="K303" s="7">
        <v>19.397033323971634</v>
      </c>
    </row>
    <row r="304" spans="1:11" x14ac:dyDescent="0.3">
      <c r="A304" s="1">
        <v>24807</v>
      </c>
      <c r="B304" s="1"/>
      <c r="C304" s="1">
        <v>43678</v>
      </c>
      <c r="D304" s="7">
        <f>+D303/(1+('BRL IPCA'!AA968)/100)</f>
        <v>15.130382805491351</v>
      </c>
      <c r="E304" s="7">
        <f>+'USD PP 1999'!C1291</f>
        <v>64.356435643564353</v>
      </c>
      <c r="F304" s="7">
        <f t="shared" si="4"/>
        <v>4.2534571974085891</v>
      </c>
      <c r="G304" s="7">
        <f>+USDBRL!D801/'BRL e USD Chart 99'!F304*100</f>
        <v>94.504301170562982</v>
      </c>
      <c r="H304" s="7"/>
      <c r="I304" s="7"/>
      <c r="J304" s="7"/>
      <c r="K304" s="7">
        <v>19.333233652917006</v>
      </c>
    </row>
    <row r="305" spans="1:11" x14ac:dyDescent="0.3">
      <c r="A305" s="1">
        <v>24838</v>
      </c>
      <c r="B305" s="1"/>
      <c r="C305" s="1">
        <v>43709</v>
      </c>
      <c r="D305" s="7">
        <f>+D304/(1+('BRL IPCA'!AA969)/100)</f>
        <v>15.136437380443528</v>
      </c>
      <c r="E305" s="7">
        <f>+'USD PP 1999'!C1292</f>
        <v>64.191419141914182</v>
      </c>
      <c r="F305" s="7">
        <f t="shared" si="4"/>
        <v>4.2408538765436523</v>
      </c>
      <c r="G305" s="7">
        <f>+USDBRL!D802/'BRL e USD Chart 99'!F305*100</f>
        <v>97.178542811732726</v>
      </c>
      <c r="H305" s="7"/>
      <c r="I305" s="7"/>
      <c r="J305" s="7"/>
      <c r="K305" s="7">
        <v>19.333233652917006</v>
      </c>
    </row>
    <row r="306" spans="1:11" x14ac:dyDescent="0.3">
      <c r="A306" s="1">
        <v>24869</v>
      </c>
      <c r="B306" s="1"/>
      <c r="C306" s="1">
        <v>43739</v>
      </c>
      <c r="D306" s="7">
        <f>+D305/(1+('BRL IPCA'!AA970)/100)</f>
        <v>15.121316064379151</v>
      </c>
      <c r="E306" s="7">
        <f>+'USD PP 1999'!C1293</f>
        <v>64.191419141914182</v>
      </c>
      <c r="F306" s="7">
        <f t="shared" si="4"/>
        <v>4.2450947304201954</v>
      </c>
      <c r="G306" s="7">
        <f>+USDBRL!D803/'BRL e USD Chart 99'!F306*100</f>
        <v>96.26875863840813</v>
      </c>
      <c r="H306" s="7"/>
      <c r="I306" s="7"/>
      <c r="J306" s="7"/>
      <c r="K306" s="7">
        <v>19.302349893088063</v>
      </c>
    </row>
    <row r="307" spans="1:11" x14ac:dyDescent="0.3">
      <c r="A307" s="1">
        <v>24898</v>
      </c>
      <c r="B307" s="1"/>
      <c r="C307" s="1">
        <v>43770</v>
      </c>
      <c r="D307" s="7">
        <f>+D306/(1+('BRL IPCA'!AA971)/100)</f>
        <v>15.044588662201919</v>
      </c>
      <c r="E307" s="7">
        <f>+'USD PP 1999'!C1294</f>
        <v>64.191419141914182</v>
      </c>
      <c r="F307" s="7">
        <f t="shared" si="4"/>
        <v>4.2667447135453394</v>
      </c>
      <c r="G307" s="7">
        <f>+USDBRL!D804/'BRL e USD Chart 99'!F307*100</f>
        <v>97.381031183079898</v>
      </c>
      <c r="H307" s="7"/>
      <c r="I307" s="7"/>
      <c r="J307" s="7"/>
      <c r="K307" s="7">
        <v>19.171980426189972</v>
      </c>
    </row>
    <row r="308" spans="1:11" x14ac:dyDescent="0.3">
      <c r="A308" s="1">
        <v>24929</v>
      </c>
      <c r="B308" s="1"/>
      <c r="C308" s="1">
        <v>43800</v>
      </c>
      <c r="D308" s="7">
        <f>+D307/(1+('BRL IPCA'!AA972)/100)</f>
        <v>14.873542918637586</v>
      </c>
      <c r="E308" s="7">
        <f>+'USD PP 1999'!C1295</f>
        <v>64.191419141914182</v>
      </c>
      <c r="F308" s="7">
        <f t="shared" si="4"/>
        <v>4.3158122777511103</v>
      </c>
      <c r="G308" s="7">
        <f>+USDBRL!D805/'BRL e USD Chart 99'!F308*100</f>
        <v>95.213826170893014</v>
      </c>
      <c r="H308" s="7"/>
      <c r="I308" s="7"/>
      <c r="J308" s="7"/>
      <c r="K308" s="7">
        <v>18.993442070725159</v>
      </c>
    </row>
    <row r="309" spans="1:11" x14ac:dyDescent="0.3">
      <c r="A309" s="1">
        <v>24959</v>
      </c>
      <c r="B309" s="1"/>
      <c r="C309" s="1">
        <v>43831</v>
      </c>
      <c r="D309" s="7">
        <f>+D308/(1+('BRL IPCA'!AA973)/100)</f>
        <v>14.842373933377493</v>
      </c>
      <c r="E309" s="7">
        <f>+'USD PP 1999'!C1296</f>
        <v>64.026402640264024</v>
      </c>
      <c r="F309" s="7">
        <f t="shared" si="4"/>
        <v>4.3137575517001103</v>
      </c>
      <c r="G309" s="7">
        <f>+USDBRL!D806/'BRL e USD Chart 99'!F309*100</f>
        <v>96.185285108680816</v>
      </c>
      <c r="H309" s="7"/>
      <c r="I309" s="7"/>
      <c r="J309" s="7"/>
      <c r="K309" s="7">
        <v>18.9385203616763</v>
      </c>
    </row>
    <row r="310" spans="1:11" x14ac:dyDescent="0.3">
      <c r="A310" s="1">
        <v>24990</v>
      </c>
      <c r="B310" s="1"/>
      <c r="C310" s="1">
        <v>43862</v>
      </c>
      <c r="D310" s="7">
        <f>+D309/(1+('BRL IPCA'!AA974)/100)</f>
        <v>14.805360532047375</v>
      </c>
      <c r="E310" s="7">
        <f>+'USD PP 1999'!C1297</f>
        <v>63.861386138613859</v>
      </c>
      <c r="F310" s="7">
        <f t="shared" si="4"/>
        <v>4.3133962189154955</v>
      </c>
      <c r="G310" s="7">
        <f>+USDBRL!D807/'BRL e USD Chart 99'!F310*100</f>
        <v>100.63299960631416</v>
      </c>
      <c r="H310" s="7"/>
      <c r="I310" s="7"/>
      <c r="J310" s="7"/>
      <c r="K310" s="7">
        <v>18.917710879708615</v>
      </c>
    </row>
    <row r="311" spans="1:11" x14ac:dyDescent="0.3">
      <c r="A311" s="1">
        <v>25020</v>
      </c>
      <c r="B311" s="1"/>
      <c r="C311" s="1">
        <v>43891</v>
      </c>
      <c r="D311" s="7">
        <f>+D310/(1+('BRL IPCA'!AA975)/100)</f>
        <v>14.795004029226918</v>
      </c>
      <c r="E311" s="7">
        <f>+'USD PP 1999'!C1298</f>
        <v>63.861386138613859</v>
      </c>
      <c r="F311" s="7">
        <f t="shared" si="4"/>
        <v>4.3164155962687358</v>
      </c>
      <c r="G311" s="7">
        <f>+USDBRL!D808/'BRL e USD Chart 99'!F311*100</f>
        <v>113.13901293984563</v>
      </c>
      <c r="H311" s="7"/>
      <c r="I311" s="7"/>
      <c r="J311" s="7"/>
      <c r="K311" s="7">
        <v>18.898812067640975</v>
      </c>
    </row>
    <row r="312" spans="1:11" x14ac:dyDescent="0.3">
      <c r="A312" s="1">
        <v>25051</v>
      </c>
      <c r="B312" s="1"/>
      <c r="C312" s="1">
        <v>43922</v>
      </c>
      <c r="D312" s="7">
        <f>+D311/(1+('BRL IPCA'!AA976)/100)</f>
        <v>14.841011163834805</v>
      </c>
      <c r="E312" s="7">
        <f>+'USD PP 1999'!C1299</f>
        <v>64.356435643564353</v>
      </c>
      <c r="F312" s="7">
        <f t="shared" si="4"/>
        <v>4.336391566121236</v>
      </c>
      <c r="G312" s="7">
        <f>+USDBRL!D809/'BRL e USD Chart 99'!F312*100</f>
        <v>122.80486941273413</v>
      </c>
      <c r="H312" s="7"/>
      <c r="I312" s="7"/>
      <c r="J312" s="7"/>
      <c r="K312" s="7">
        <v>18.955679104955841</v>
      </c>
    </row>
    <row r="313" spans="1:11" x14ac:dyDescent="0.3">
      <c r="A313" s="1">
        <v>25082</v>
      </c>
      <c r="B313" s="1"/>
      <c r="C313" s="1">
        <v>43952</v>
      </c>
      <c r="D313" s="7">
        <f>+D312/(1+('BRL IPCA'!AA977)/100)</f>
        <v>14.897622127920904</v>
      </c>
      <c r="E313" s="7">
        <f>+'USD PP 1999'!C1300</f>
        <v>64.356435643564353</v>
      </c>
      <c r="F313" s="7">
        <f t="shared" si="4"/>
        <v>4.3199132781699747</v>
      </c>
      <c r="G313" s="7">
        <f>+USDBRL!D810/'BRL e USD Chart 99'!F313*100</f>
        <v>130.63109457582866</v>
      </c>
      <c r="H313" s="7"/>
      <c r="I313" s="7"/>
      <c r="J313" s="7"/>
      <c r="K313" s="7">
        <v>19.001282182193105</v>
      </c>
    </row>
    <row r="314" spans="1:11" x14ac:dyDescent="0.3">
      <c r="A314" s="1">
        <v>25112</v>
      </c>
      <c r="B314" s="1"/>
      <c r="C314" s="1">
        <v>43983</v>
      </c>
      <c r="D314" s="7">
        <f>+D313/(1+('BRL IPCA'!AA978)/100)</f>
        <v>14.858988757152309</v>
      </c>
      <c r="E314" s="7">
        <f>+'USD PP 1999'!C1301</f>
        <v>64.026402640264024</v>
      </c>
      <c r="F314" s="7">
        <f t="shared" si="4"/>
        <v>4.3089340524229955</v>
      </c>
      <c r="G314" s="7">
        <f>+USDBRL!D811/'BRL e USD Chart 99'!F314*100</f>
        <v>120.59363027563677</v>
      </c>
      <c r="H314" s="7"/>
      <c r="I314" s="7"/>
      <c r="J314" s="7"/>
      <c r="K314" s="7">
        <v>18.92746506842624</v>
      </c>
    </row>
    <row r="315" spans="1:11" x14ac:dyDescent="0.3">
      <c r="A315" s="1">
        <v>25143</v>
      </c>
      <c r="B315" s="1"/>
      <c r="C315" s="1">
        <v>44013</v>
      </c>
      <c r="D315" s="7">
        <f>+D314/(1+('BRL IPCA'!AA979)/100)</f>
        <v>14.80568827934666</v>
      </c>
      <c r="E315" s="7">
        <f>+'USD PP 1999'!C1302</f>
        <v>63.696369636963702</v>
      </c>
      <c r="F315" s="7">
        <f t="shared" si="4"/>
        <v>4.3021552551405247</v>
      </c>
      <c r="G315" s="7">
        <f>+USDBRL!D812/'BRL e USD Chart 99'!F315*100</f>
        <v>122.72685867603674</v>
      </c>
      <c r="H315" s="7"/>
      <c r="I315" s="7"/>
      <c r="J315" s="7"/>
      <c r="K315" s="7">
        <v>18.880264407407722</v>
      </c>
    </row>
    <row r="316" spans="1:11" x14ac:dyDescent="0.3">
      <c r="A316" s="1">
        <v>25173</v>
      </c>
      <c r="B316" s="1"/>
      <c r="C316" s="1">
        <v>44044</v>
      </c>
      <c r="D316" s="7">
        <f>+D315/(1+('BRL IPCA'!AA980)/100)</f>
        <v>14.770239704056923</v>
      </c>
      <c r="E316" s="7">
        <f>+'USD PP 1999'!C1303</f>
        <v>63.53135313531353</v>
      </c>
      <c r="F316" s="7">
        <f t="shared" si="4"/>
        <v>4.3013081986654189</v>
      </c>
      <c r="G316" s="7">
        <f>+USDBRL!D813/'BRL e USD Chart 99'!F316*100</f>
        <v>126.95904938163632</v>
      </c>
      <c r="H316" s="7"/>
      <c r="I316" s="7"/>
      <c r="J316" s="7"/>
      <c r="K316" s="7">
        <v>18.73413812999377</v>
      </c>
    </row>
    <row r="317" spans="1:11" x14ac:dyDescent="0.3">
      <c r="A317" s="1">
        <v>25204</v>
      </c>
      <c r="B317" s="1"/>
      <c r="C317" s="1">
        <v>44075</v>
      </c>
      <c r="D317" s="7">
        <f>+D316/(1+('BRL IPCA'!AA981)/100)</f>
        <v>14.676311311662285</v>
      </c>
      <c r="E317" s="7">
        <f>+'USD PP 1999'!C1304</f>
        <v>63.366336633663366</v>
      </c>
      <c r="F317" s="7">
        <f t="shared" si="4"/>
        <v>4.3175928397832752</v>
      </c>
      <c r="G317" s="7">
        <f>+USDBRL!D814/'BRL e USD Chart 99'!F317*100</f>
        <v>125.05116161604106</v>
      </c>
      <c r="H317" s="7"/>
      <c r="I317" s="7"/>
      <c r="J317" s="7"/>
      <c r="K317" s="7">
        <v>18.526639764629913</v>
      </c>
    </row>
    <row r="318" spans="1:11" x14ac:dyDescent="0.3">
      <c r="A318" s="1">
        <v>25235</v>
      </c>
      <c r="B318" s="1"/>
      <c r="C318" s="1">
        <v>44105</v>
      </c>
      <c r="D318" s="7">
        <f>+D317/(1+('BRL IPCA'!AA982)/100)</f>
        <v>14.551171239006827</v>
      </c>
      <c r="E318" s="7">
        <f>+'USD PP 1999'!C1305</f>
        <v>63.366336633663366</v>
      </c>
      <c r="F318" s="7">
        <f t="shared" si="4"/>
        <v>4.3547241382054107</v>
      </c>
      <c r="G318" s="7">
        <f>+USDBRL!D815/'BRL e USD Chart 99'!F318*100</f>
        <v>129.18154678606757</v>
      </c>
      <c r="H318" s="7"/>
      <c r="I318" s="7"/>
      <c r="J318" s="7"/>
      <c r="K318" s="7">
        <v>18.308765455706997</v>
      </c>
    </row>
    <row r="319" spans="1:11" x14ac:dyDescent="0.3">
      <c r="A319" s="1">
        <v>25263</v>
      </c>
      <c r="B319" s="1"/>
      <c r="C319" s="1">
        <v>44136</v>
      </c>
      <c r="D319" s="7">
        <f>+D318/(1+('BRL IPCA'!AA983)/100)</f>
        <v>14.422808245620804</v>
      </c>
      <c r="E319" s="7">
        <f>+'USD PP 1999'!C1306</f>
        <v>63.366336633663366</v>
      </c>
      <c r="F319" s="7">
        <f t="shared" si="4"/>
        <v>4.3934811830354388</v>
      </c>
      <c r="G319" s="7">
        <f>+USDBRL!D816/'BRL e USD Chart 99'!F319*100</f>
        <v>123.30768641774566</v>
      </c>
      <c r="H319" s="7"/>
      <c r="I319" s="7"/>
      <c r="J319" s="7"/>
      <c r="K319" s="7">
        <v>18.122107745923984</v>
      </c>
    </row>
    <row r="320" spans="1:11" x14ac:dyDescent="0.3">
      <c r="A320" s="1">
        <v>25294</v>
      </c>
      <c r="B320" s="1"/>
      <c r="C320" s="1">
        <v>44166</v>
      </c>
      <c r="D320" s="7">
        <f>+D319/(1+('BRL IPCA'!AA984)/100)</f>
        <v>14.230693878264235</v>
      </c>
      <c r="E320" s="7">
        <f>+'USD PP 1999'!C1307</f>
        <v>63.366336633663366</v>
      </c>
      <c r="F320" s="7">
        <f t="shared" si="4"/>
        <v>4.4527931790064175</v>
      </c>
      <c r="G320" s="7">
        <f>+USDBRL!D817/'BRL e USD Chart 99'!F320*100</f>
        <v>115.55106633423506</v>
      </c>
      <c r="H320" s="7"/>
      <c r="I320" s="7"/>
      <c r="J320" s="7"/>
      <c r="K320" s="7">
        <v>17.980065230602225</v>
      </c>
    </row>
    <row r="321" spans="1:19" x14ac:dyDescent="0.3">
      <c r="A321" s="1">
        <v>25324</v>
      </c>
      <c r="B321" s="1"/>
      <c r="C321" s="1">
        <v>44197</v>
      </c>
      <c r="D321" s="7">
        <f>+D320/(1+('BRL IPCA'!AA985)/100)</f>
        <v>14.195205863605223</v>
      </c>
      <c r="E321" s="7">
        <f>+'USD PP 1999'!C1308</f>
        <v>63.036303630363044</v>
      </c>
      <c r="F321" s="7">
        <f t="shared" si="4"/>
        <v>4.4406755517354242</v>
      </c>
      <c r="G321" s="7">
        <f>+USDBRL!D818/'BRL e USD Chart 99'!F321*100</f>
        <v>120.61002740690894</v>
      </c>
      <c r="H321" s="7"/>
      <c r="I321" s="7"/>
      <c r="J321" s="7"/>
      <c r="K321" s="7">
        <v>17.82675513642894</v>
      </c>
    </row>
    <row r="322" spans="1:19" x14ac:dyDescent="0.3">
      <c r="A322" s="1">
        <v>25355</v>
      </c>
      <c r="B322" s="1"/>
      <c r="C322" s="1">
        <v>44228</v>
      </c>
      <c r="D322" s="7">
        <f>+D321/(1+('BRL IPCA'!AA986)/100)</f>
        <v>14.074168018644878</v>
      </c>
      <c r="E322" s="7">
        <f>+'USD PP 1999'!C1309</f>
        <v>62.706270627062707</v>
      </c>
      <c r="F322" s="7">
        <f t="shared" ref="F322:F332" si="5">+E322/D322</f>
        <v>4.455415804613958</v>
      </c>
      <c r="G322" s="7">
        <f>+USDBRL!D819/'BRL e USD Chart 99'!F322*100</f>
        <v>121.56441143812143</v>
      </c>
      <c r="H322" s="7"/>
      <c r="I322" s="7"/>
      <c r="J322" s="7"/>
      <c r="K322" s="7">
        <v>17.785847686749417</v>
      </c>
    </row>
    <row r="323" spans="1:19" x14ac:dyDescent="0.3">
      <c r="A323" s="1">
        <v>25385</v>
      </c>
      <c r="B323" s="1"/>
      <c r="C323" s="1">
        <v>44256</v>
      </c>
      <c r="D323" s="7">
        <f>+D322/(1+('BRL IPCA'!AA987)/100)</f>
        <v>13.944484314519842</v>
      </c>
      <c r="E323" s="7">
        <f>+'USD PP 1999'!C1310</f>
        <v>62.376237623762364</v>
      </c>
      <c r="F323" s="7">
        <f t="shared" si="5"/>
        <v>4.4731835338516204</v>
      </c>
      <c r="G323" s="7">
        <f>+USDBRL!D820/'BRL e USD Chart 99'!F323*100</f>
        <v>126.2143606957862</v>
      </c>
      <c r="H323" s="7"/>
      <c r="I323" s="7"/>
      <c r="J323" s="7"/>
      <c r="K323" s="7">
        <v>17.660458431883043</v>
      </c>
    </row>
    <row r="324" spans="1:19" x14ac:dyDescent="0.3">
      <c r="A324" s="1">
        <v>25416</v>
      </c>
      <c r="B324" s="1"/>
      <c r="C324" s="1">
        <v>44287</v>
      </c>
      <c r="D324" s="7">
        <f>+D323/(1+('BRL IPCA'!AA988)/100)</f>
        <v>13.901390005502781</v>
      </c>
      <c r="E324" s="7">
        <f>+'USD PP 1999'!C1311</f>
        <v>61.716171617161706</v>
      </c>
      <c r="F324" s="7">
        <f t="shared" si="5"/>
        <v>4.4395683879620478</v>
      </c>
      <c r="G324" s="7">
        <f>+USDBRL!D821/'BRL e USD Chart 99'!F324*100</f>
        <v>125.27794402448893</v>
      </c>
      <c r="H324" s="7"/>
      <c r="I324" s="7"/>
      <c r="J324" s="7"/>
      <c r="K324" s="7">
        <v>17.583092823459822</v>
      </c>
    </row>
    <row r="325" spans="1:19" x14ac:dyDescent="0.3">
      <c r="A325" s="1">
        <v>25447</v>
      </c>
      <c r="B325" s="1"/>
      <c r="C325" s="1">
        <v>44317</v>
      </c>
      <c r="D325" s="7">
        <f>+D324/(1+('BRL IPCA'!AA989)/100)</f>
        <v>13.78695825201109</v>
      </c>
      <c r="E325" s="7">
        <f>+'USD PP 1999'!C1312</f>
        <v>61.221122112211226</v>
      </c>
      <c r="F325" s="7">
        <f t="shared" si="5"/>
        <v>4.4405097189063412</v>
      </c>
      <c r="G325" s="7">
        <f>+USDBRL!D822/'BRL e USD Chart 99'!F325*100</f>
        <v>119.14735773403658</v>
      </c>
      <c r="H325" s="7"/>
      <c r="I325" s="7"/>
      <c r="J325" s="7"/>
      <c r="K325" s="7">
        <v>17.511296507777931</v>
      </c>
    </row>
    <row r="326" spans="1:19" x14ac:dyDescent="0.3">
      <c r="A326" s="1">
        <v>25477</v>
      </c>
      <c r="B326" s="1"/>
      <c r="C326" s="1">
        <v>44348</v>
      </c>
      <c r="D326" s="7">
        <f>+D325/(1+('BRL IPCA'!AA990)/100)</f>
        <v>13.714272607192965</v>
      </c>
      <c r="E326" s="7">
        <f>+'USD PP 1999'!C1313</f>
        <v>60.726072607260718</v>
      </c>
      <c r="F326" s="7">
        <f t="shared" si="5"/>
        <v>4.4279470261813705</v>
      </c>
      <c r="G326" s="7">
        <f>+USDBRL!D823/'BRL e USD Chart 99'!F326*100</f>
        <v>113.63279574596031</v>
      </c>
      <c r="H326" s="7"/>
      <c r="I326" s="7"/>
      <c r="J326" s="7"/>
      <c r="K326" s="7">
        <v>17.370594690782593</v>
      </c>
    </row>
    <row r="327" spans="1:19" x14ac:dyDescent="0.3">
      <c r="A327" s="1">
        <v>25508</v>
      </c>
      <c r="B327" s="1"/>
      <c r="C327" s="1">
        <v>44378</v>
      </c>
      <c r="D327" s="7">
        <f>+D326/(1+('BRL IPCA'!AA991)/100)</f>
        <v>13.583867479390813</v>
      </c>
      <c r="E327" s="7">
        <f>+'USD PP 1999'!C1314</f>
        <v>60.396039603960396</v>
      </c>
      <c r="F327" s="7">
        <f t="shared" si="5"/>
        <v>4.4461593648194908</v>
      </c>
      <c r="G327" s="7">
        <f>+USDBRL!D824/'BRL e USD Chart 99'!F327*100</f>
        <v>115.97312594775472</v>
      </c>
      <c r="H327" s="7"/>
      <c r="I327" s="7"/>
      <c r="J327" s="7"/>
      <c r="K327" s="7"/>
    </row>
    <row r="328" spans="1:19" x14ac:dyDescent="0.3">
      <c r="A328" s="1">
        <v>25538</v>
      </c>
      <c r="B328" s="1"/>
      <c r="C328" s="1">
        <v>44409</v>
      </c>
      <c r="D328" s="7">
        <f>+D327/(1+('BRL IPCA'!AA992)/100)</f>
        <v>13.466707127382586</v>
      </c>
      <c r="E328" s="7">
        <f>+'USD PP 1999'!C1315</f>
        <v>60.396039603960396</v>
      </c>
      <c r="F328" s="7">
        <f t="shared" si="5"/>
        <v>4.4848409512934202</v>
      </c>
      <c r="G328" s="7">
        <f>+USDBRL!D825/'BRL e USD Chart 99'!F328*100</f>
        <v>117.09222371610537</v>
      </c>
      <c r="H328" s="7"/>
      <c r="I328" s="30">
        <v>37530</v>
      </c>
      <c r="J328" s="30">
        <v>40695</v>
      </c>
      <c r="K328" s="7"/>
      <c r="S328">
        <v>4.93</v>
      </c>
    </row>
    <row r="329" spans="1:19" x14ac:dyDescent="0.3">
      <c r="A329" s="1">
        <v>25569</v>
      </c>
      <c r="B329" s="1"/>
      <c r="C329" s="1">
        <v>44440</v>
      </c>
      <c r="D329" s="7">
        <f>+D328/(1+('BRL IPCA'!AA993)/100)</f>
        <v>13.312284625724185</v>
      </c>
      <c r="E329" s="7">
        <f>+'USD PP 1999'!C1316</f>
        <v>60.231023102310232</v>
      </c>
      <c r="F329" s="7">
        <f t="shared" si="5"/>
        <v>4.52446930002698</v>
      </c>
      <c r="G329" s="7">
        <f>+USDBRL!D826/'BRL e USD Chart 99'!F329*100</f>
        <v>116.6855082864308</v>
      </c>
      <c r="H329" s="7"/>
      <c r="I329" s="22">
        <f>+G102</f>
        <v>170.47564271422172</v>
      </c>
      <c r="J329" s="22">
        <f>+G207</f>
        <v>50.902808198187223</v>
      </c>
      <c r="K329" s="7"/>
      <c r="S329" s="5">
        <f>+F334/S328-1</f>
        <v>-7.4590472173908906E-2</v>
      </c>
    </row>
    <row r="330" spans="1:19" x14ac:dyDescent="0.3">
      <c r="A330" s="1">
        <v>25600</v>
      </c>
      <c r="B330" s="1"/>
      <c r="C330" s="1">
        <v>44470</v>
      </c>
      <c r="D330" s="7">
        <f>+D329/(1+('BRL IPCA'!AA994)/100)</f>
        <v>13.147935432814011</v>
      </c>
      <c r="E330" s="7">
        <f>+'USD PP 1999'!C1317</f>
        <v>59.735973597359738</v>
      </c>
      <c r="F330" s="7">
        <f t="shared" si="5"/>
        <v>4.5433729046366818</v>
      </c>
      <c r="G330" s="7">
        <f>+USDBRL!D827/'BRL e USD Chart 99'!F330*100</f>
        <v>121.92923883369839</v>
      </c>
      <c r="H330" s="7" t="s">
        <v>448</v>
      </c>
      <c r="I330" s="7">
        <f>+F356*I329/100</f>
        <v>7.8497836691418561</v>
      </c>
      <c r="J330" s="7">
        <f>+F356*J329/100</f>
        <v>2.3438892861511182</v>
      </c>
      <c r="K330" s="7"/>
    </row>
    <row r="331" spans="1:19" x14ac:dyDescent="0.3">
      <c r="A331" s="1">
        <v>25628</v>
      </c>
      <c r="B331" s="1"/>
      <c r="C331" s="1">
        <v>44501</v>
      </c>
      <c r="D331" s="7">
        <f>+D330/(1+('BRL IPCA'!AA995)/100)</f>
        <v>13.024205480746915</v>
      </c>
      <c r="E331" s="7">
        <f>+'USD PP 1999'!C1318</f>
        <v>59.405940594059402</v>
      </c>
      <c r="F331" s="7">
        <f t="shared" si="5"/>
        <v>4.5611949751465826</v>
      </c>
      <c r="G331" s="7">
        <f>+USDBRL!D828/'BRL e USD Chart 99'!F331*100</f>
        <v>121.82333862676913</v>
      </c>
      <c r="H331" s="7"/>
      <c r="I331" s="7"/>
      <c r="J331" s="7"/>
      <c r="K331" s="7"/>
      <c r="N331">
        <v>5.15</v>
      </c>
    </row>
    <row r="332" spans="1:19" x14ac:dyDescent="0.3">
      <c r="A332" s="1">
        <v>25659</v>
      </c>
      <c r="B332" s="1"/>
      <c r="C332" s="1">
        <v>44531</v>
      </c>
      <c r="D332" s="7">
        <f>+D331/(1+('BRL IPCA'!AA996)/100)</f>
        <v>12.929817810728595</v>
      </c>
      <c r="E332" s="7">
        <f>+'USD PP 1999'!C1319</f>
        <v>59.240924092409244</v>
      </c>
      <c r="F332" s="7">
        <f t="shared" si="5"/>
        <v>4.5817292215249719</v>
      </c>
      <c r="G332" s="7">
        <f>+USDBRL!D829/'BRL e USD Chart 99'!F332*100</f>
        <v>123.33771217756806</v>
      </c>
      <c r="H332" s="7"/>
      <c r="I332" s="7"/>
      <c r="J332" s="7"/>
      <c r="K332" s="7"/>
      <c r="N332" s="5">
        <f>+F334/N331-1</f>
        <v>-0.11412252967327596</v>
      </c>
    </row>
    <row r="333" spans="1:19" x14ac:dyDescent="0.3">
      <c r="A333" s="1">
        <v>25689</v>
      </c>
      <c r="B333" s="1"/>
      <c r="C333" s="1">
        <v>44562</v>
      </c>
      <c r="D333" s="7">
        <f>+D332/(1+('BRL IPCA'!AA997)/100)</f>
        <v>12.860371802992436</v>
      </c>
      <c r="E333" s="7">
        <f>+'USD PP 1999'!C1320</f>
        <v>58.745874587458744</v>
      </c>
      <c r="F333" s="7">
        <f t="shared" ref="F333:F340" si="6">+E333/D333</f>
        <v>4.5679763763742329</v>
      </c>
      <c r="G333" s="7">
        <f>+USDBRL!D830/'BRL e USD Chart 99'!F333*100</f>
        <v>121.1433585475846</v>
      </c>
      <c r="H333" s="7"/>
      <c r="I333" s="7"/>
      <c r="J333" s="7"/>
      <c r="K333" s="7"/>
    </row>
    <row r="334" spans="1:19" x14ac:dyDescent="0.3">
      <c r="A334" s="1">
        <v>25720</v>
      </c>
      <c r="B334" s="1"/>
      <c r="C334" s="1">
        <v>44593</v>
      </c>
      <c r="D334" s="7">
        <f>+D333/(1+('BRL IPCA'!AA998)/100)</f>
        <v>12.731780816743328</v>
      </c>
      <c r="E334" s="7">
        <f>+'USD PP 1999'!C1321</f>
        <v>58.085808580858092</v>
      </c>
      <c r="F334" s="7">
        <f t="shared" si="6"/>
        <v>4.5622689721826291</v>
      </c>
      <c r="G334" s="7">
        <f>+USDBRL!D831/'BRL e USD Chart 99'!F334*100</f>
        <v>113.89727417833598</v>
      </c>
      <c r="H334" s="7">
        <v>11</v>
      </c>
      <c r="I334" s="7"/>
      <c r="J334" s="7"/>
      <c r="K334" s="7"/>
    </row>
    <row r="335" spans="1:19" x14ac:dyDescent="0.3">
      <c r="A335" s="1">
        <v>25750</v>
      </c>
      <c r="B335" s="1"/>
      <c r="C335" s="1">
        <v>44621</v>
      </c>
      <c r="D335" s="7">
        <f>+D334/(1+('BRL IPCA'!AA999)/100)</f>
        <v>12.528814029465979</v>
      </c>
      <c r="E335" s="7">
        <f>+'USD PP 1999'!C1322</f>
        <v>57.42574257425742</v>
      </c>
      <c r="F335" s="7">
        <f t="shared" si="6"/>
        <v>4.5834938916963957</v>
      </c>
      <c r="G335" s="7">
        <f>+USDBRL!D832/'BRL e USD Chart 99'!F335*100</f>
        <v>108.39111205101351</v>
      </c>
      <c r="H335" s="7"/>
      <c r="I335" s="7"/>
      <c r="J335" s="7"/>
      <c r="K335" s="7"/>
    </row>
    <row r="336" spans="1:19" x14ac:dyDescent="0.3">
      <c r="A336" s="1">
        <v>25781</v>
      </c>
      <c r="B336" s="1"/>
      <c r="C336" s="1">
        <v>44652</v>
      </c>
      <c r="D336" s="7">
        <f>+D335/(1+('BRL IPCA'!AA1000)/100)</f>
        <v>12.39740157279436</v>
      </c>
      <c r="E336" s="7">
        <f>+'USD PP 1999'!C1323</f>
        <v>57.095709570957098</v>
      </c>
      <c r="F336" s="7">
        <f t="shared" si="6"/>
        <v>4.6054577836900537</v>
      </c>
      <c r="G336" s="7">
        <f>+USDBRL!D833/'BRL e USD Chart 99'!F336*100</f>
        <v>103.3056912789235</v>
      </c>
      <c r="H336" s="7"/>
      <c r="I336" s="7"/>
      <c r="J336" s="7"/>
      <c r="K336" s="7"/>
    </row>
    <row r="337" spans="1:11" x14ac:dyDescent="0.3">
      <c r="A337" s="1">
        <v>25812</v>
      </c>
      <c r="B337" s="1"/>
      <c r="C337" s="1">
        <v>44682</v>
      </c>
      <c r="D337" s="7">
        <f>+D336/(1+('BRL IPCA'!AA1001)/100)</f>
        <v>12.339406362888784</v>
      </c>
      <c r="E337" s="7">
        <f>+'USD PP 1999'!C1324</f>
        <v>56.43564356435644</v>
      </c>
      <c r="F337" s="7">
        <f t="shared" si="6"/>
        <v>4.5736109100101201</v>
      </c>
      <c r="G337" s="7">
        <f>+USDBRL!D834/'BRL e USD Chart 99'!F337*100</f>
        <v>108.33453254966625</v>
      </c>
      <c r="H337" s="7"/>
      <c r="I337" s="7"/>
      <c r="J337" s="7"/>
      <c r="K337" s="7"/>
    </row>
    <row r="338" spans="1:11" x14ac:dyDescent="0.3">
      <c r="A338" s="1">
        <v>25842</v>
      </c>
      <c r="B338" s="1"/>
      <c r="C338" s="1">
        <v>44713</v>
      </c>
      <c r="D338" s="7">
        <f>+D337/(1+('BRL IPCA'!AA1002)/100)</f>
        <v>12.257282569671982</v>
      </c>
      <c r="E338" s="7">
        <f>+'USD PP 1999'!C1325</f>
        <v>55.61056105610561</v>
      </c>
      <c r="F338" s="7">
        <f t="shared" si="6"/>
        <v>4.5369404466290124</v>
      </c>
      <c r="G338" s="7">
        <f>+USDBRL!D835/'BRL e USD Chart 99'!F338*100</f>
        <v>111.28424671633894</v>
      </c>
      <c r="H338" s="7"/>
      <c r="I338" s="7"/>
      <c r="J338" s="7"/>
      <c r="K338" s="7"/>
    </row>
    <row r="339" spans="1:11" x14ac:dyDescent="0.3">
      <c r="A339" s="1">
        <v>25873</v>
      </c>
      <c r="B339" s="1"/>
      <c r="C339" s="1">
        <v>44743</v>
      </c>
      <c r="D339" s="7">
        <f>+D338/(1+('BRL IPCA'!AA1003)/100)</f>
        <v>12.341202748360837</v>
      </c>
      <c r="E339" s="7">
        <f>+'USD PP 1999'!C1326</f>
        <v>55.775577557755774</v>
      </c>
      <c r="F339" s="7">
        <f t="shared" si="6"/>
        <v>4.519460436314759</v>
      </c>
      <c r="G339" s="7">
        <f>+USDBRL!D836/'BRL e USD Chart 99'!F339*100</f>
        <v>118.7708151368837</v>
      </c>
      <c r="H339" s="7"/>
      <c r="I339" s="7"/>
      <c r="J339" s="7"/>
      <c r="K339" s="7"/>
    </row>
    <row r="340" spans="1:11" x14ac:dyDescent="0.3">
      <c r="A340" s="1">
        <v>25903</v>
      </c>
      <c r="B340" s="1"/>
      <c r="C340" s="1">
        <v>44774</v>
      </c>
      <c r="D340" s="7">
        <f>+D339/(1+('BRL IPCA'!AA1004)/100)</f>
        <v>12.385791598114048</v>
      </c>
      <c r="E340" s="7">
        <f>+'USD PP 1999'!C1327</f>
        <v>55.775577557755774</v>
      </c>
      <c r="F340" s="7">
        <f t="shared" si="6"/>
        <v>4.5031903787440255</v>
      </c>
      <c r="G340" s="7">
        <f>+USDBRL!D837/'BRL e USD Chart 99'!F340*100</f>
        <v>114.20791855205603</v>
      </c>
      <c r="H340" s="7"/>
      <c r="I340" s="7"/>
      <c r="J340" s="7"/>
      <c r="K340" s="7"/>
    </row>
    <row r="341" spans="1:11" x14ac:dyDescent="0.3">
      <c r="A341" s="1">
        <v>25934</v>
      </c>
      <c r="B341" s="1"/>
      <c r="C341" s="1">
        <v>44805</v>
      </c>
      <c r="D341" s="7">
        <f>+D340/(1+('BRL IPCA'!AA1005)/100)</f>
        <v>12.421814861211562</v>
      </c>
      <c r="E341" s="7">
        <f>+'USD PP 1999'!C1328</f>
        <v>55.61056105610561</v>
      </c>
      <c r="F341" s="7">
        <f>+E341/D341</f>
        <v>4.4768467150283735</v>
      </c>
      <c r="G341" s="7">
        <f>+USDBRL!D838/'BRL e USD Chart 99'!F341*100</f>
        <v>116.97295738138335</v>
      </c>
      <c r="H341" s="7"/>
      <c r="I341" s="7"/>
      <c r="J341" s="7"/>
      <c r="K341" s="7"/>
    </row>
    <row r="342" spans="1:11" x14ac:dyDescent="0.3">
      <c r="A342" s="1">
        <v>25965</v>
      </c>
      <c r="B342" s="1"/>
      <c r="C342" s="1">
        <v>44835</v>
      </c>
      <c r="D342" s="7">
        <f>+D341/(1+('BRL IPCA'!AA1006)/100)</f>
        <v>12.348956020689494</v>
      </c>
      <c r="E342" s="7">
        <f>+'USD PP 1999'!C1329</f>
        <v>55.445544554455452</v>
      </c>
      <c r="F342" s="7">
        <f t="shared" ref="F342:F353" si="7">+E342/D342</f>
        <v>4.4898973210012043</v>
      </c>
      <c r="G342" s="7">
        <f>+USDBRL!D839/'BRL e USD Chart 99'!F342*100</f>
        <v>116.92917732090365</v>
      </c>
      <c r="H342" s="7"/>
      <c r="I342" s="7"/>
      <c r="J342" s="7"/>
      <c r="K342" s="7"/>
    </row>
    <row r="343" spans="1:11" x14ac:dyDescent="0.3">
      <c r="A343" s="1">
        <v>25993</v>
      </c>
      <c r="B343" s="1"/>
      <c r="C343" s="1">
        <v>44866</v>
      </c>
      <c r="D343" s="7">
        <f>+D342/(1+('BRL IPCA'!AA1007)/100)</f>
        <v>12.298532039328249</v>
      </c>
      <c r="E343" s="7">
        <f>+'USD PP 1999'!C1330</f>
        <v>55.445544554455452</v>
      </c>
      <c r="F343" s="7">
        <f t="shared" si="7"/>
        <v>4.5083059000173087</v>
      </c>
      <c r="G343" s="7">
        <f>+USDBRL!D840/'BRL e USD Chart 99'!F343*100</f>
        <v>116.99294850377721</v>
      </c>
      <c r="H343" s="7"/>
      <c r="I343" s="7"/>
      <c r="J343" s="7"/>
      <c r="K343" s="7"/>
    </row>
    <row r="344" spans="1:11" x14ac:dyDescent="0.3">
      <c r="A344" s="1">
        <v>26024</v>
      </c>
      <c r="B344" s="1"/>
      <c r="C344" s="1">
        <v>44896</v>
      </c>
      <c r="D344" s="7">
        <f>+D343/(1+('BRL IPCA'!AA1008)/100)</f>
        <v>12.22275098323221</v>
      </c>
      <c r="E344" s="7">
        <f>+'USD PP 1999'!C1331</f>
        <v>55.61056105610561</v>
      </c>
      <c r="F344" s="7">
        <f t="shared" si="7"/>
        <v>4.5497581626587174</v>
      </c>
      <c r="G344" s="7">
        <f>+USDBRL!D841/'BRL e USD Chart 99'!F344*100</f>
        <v>115.21711292313397</v>
      </c>
      <c r="H344" s="7"/>
      <c r="I344" s="7"/>
      <c r="J344" s="7"/>
      <c r="K344" s="7"/>
    </row>
    <row r="345" spans="1:11" x14ac:dyDescent="0.3">
      <c r="A345" s="1">
        <v>26054</v>
      </c>
      <c r="B345" s="1"/>
      <c r="C345" s="1">
        <v>44927</v>
      </c>
      <c r="D345" s="7">
        <f>+D344/(1+('BRL IPCA'!AA1009)/100)</f>
        <v>12.158311930003192</v>
      </c>
      <c r="E345" s="7">
        <f>+'USD PP 1999'!C1332</f>
        <v>55.115511551155116</v>
      </c>
      <c r="F345" s="7">
        <f t="shared" si="7"/>
        <v>4.5331549205565285</v>
      </c>
      <c r="G345" s="7">
        <f>+USDBRL!D842/'BRL e USD Chart 99'!F345*100</f>
        <v>114.71922074442485</v>
      </c>
      <c r="H345" s="7"/>
      <c r="I345" s="7"/>
      <c r="J345" s="7"/>
      <c r="K345" s="7"/>
    </row>
    <row r="346" spans="1:11" x14ac:dyDescent="0.3">
      <c r="A346" s="1">
        <v>26085</v>
      </c>
      <c r="B346" s="1"/>
      <c r="C346" s="1">
        <v>44958</v>
      </c>
      <c r="D346" s="7">
        <f>+D345/(1+('BRL IPCA'!AA1010)/100)</f>
        <v>12.057032854029346</v>
      </c>
      <c r="E346" s="7">
        <f>+'USD PP 1999'!C1333</f>
        <v>54.785478547854794</v>
      </c>
      <c r="F346" s="7">
        <f t="shared" si="7"/>
        <v>4.5438607666683106</v>
      </c>
      <c r="G346" s="7">
        <f>+USDBRL!D843/'BRL e USD Chart 99'!F346*100</f>
        <v>113.81070559941078</v>
      </c>
      <c r="H346" s="7"/>
      <c r="I346" s="7"/>
      <c r="J346" s="7"/>
      <c r="K346" s="7"/>
    </row>
    <row r="347" spans="1:11" x14ac:dyDescent="0.3">
      <c r="A347" s="1">
        <v>26115</v>
      </c>
      <c r="B347" s="1"/>
      <c r="C347" s="1">
        <v>44986</v>
      </c>
      <c r="D347" s="7">
        <f>+D346/(1+('BRL IPCA'!AA1011)/100)</f>
        <v>11.972031430870167</v>
      </c>
      <c r="E347" s="7">
        <f>+'USD PP 1999'!C1334</f>
        <v>54.620462046204622</v>
      </c>
      <c r="F347" s="7">
        <f t="shared" si="7"/>
        <v>4.5623386775751742</v>
      </c>
      <c r="G347" s="7">
        <f>+USDBRL!D844/'BRL e USD Chart 99'!F347*100</f>
        <v>114.22212089633135</v>
      </c>
      <c r="H347" s="7"/>
      <c r="I347" s="7"/>
      <c r="J347" s="7"/>
      <c r="K347" s="7"/>
    </row>
    <row r="348" spans="1:11" x14ac:dyDescent="0.3">
      <c r="A348" s="1">
        <v>26146</v>
      </c>
      <c r="B348" s="1"/>
      <c r="C348" s="1">
        <v>45017</v>
      </c>
      <c r="D348" s="7">
        <f>+D347/(1+('BRL IPCA'!AA1012)/100)</f>
        <v>11.899444817483518</v>
      </c>
      <c r="E348" s="7">
        <f>+'USD PP 1999'!C1335</f>
        <v>54.455445544554458</v>
      </c>
      <c r="F348" s="7">
        <f t="shared" si="7"/>
        <v>4.5763013636186294</v>
      </c>
      <c r="G348" s="7">
        <f>+USDBRL!D845/'BRL e USD Chart 99'!F348*100</f>
        <v>109.6824619091737</v>
      </c>
      <c r="H348" s="7"/>
      <c r="I348" s="7"/>
      <c r="J348" s="7"/>
      <c r="K348" s="7"/>
    </row>
    <row r="349" spans="1:11" x14ac:dyDescent="0.3">
      <c r="A349" s="1">
        <v>26177</v>
      </c>
      <c r="B349" s="1"/>
      <c r="C349" s="1">
        <v>45047</v>
      </c>
      <c r="D349" s="7">
        <f>+D348/(1+('BRL IPCA'!AA1013)/100)</f>
        <v>11.872138898018077</v>
      </c>
      <c r="E349" s="7">
        <f>+'USD PP 1999'!C1336</f>
        <v>54.290429042904286</v>
      </c>
      <c r="F349" s="7">
        <f t="shared" si="7"/>
        <v>4.5729273814314517</v>
      </c>
      <c r="G349" s="7">
        <f>+USDBRL!D846/'BRL e USD Chart 99'!F349*100</f>
        <v>108.95646452273951</v>
      </c>
      <c r="H349" s="7"/>
      <c r="I349" s="7"/>
      <c r="J349" s="7"/>
      <c r="K349" s="7"/>
    </row>
    <row r="350" spans="1:11" x14ac:dyDescent="0.3">
      <c r="A350" s="1">
        <v>26207</v>
      </c>
      <c r="B350" s="1"/>
      <c r="C350" s="1">
        <v>45078</v>
      </c>
      <c r="D350" s="7">
        <f>+D349/(1+('BRL IPCA'!AA1014)/100)</f>
        <v>11.881644213388789</v>
      </c>
      <c r="E350" s="7">
        <f>+'USD PP 1999'!C1337</f>
        <v>54.125412541254114</v>
      </c>
      <c r="F350" s="7">
        <f t="shared" si="7"/>
        <v>4.5553806837830644</v>
      </c>
      <c r="G350" s="7">
        <f>+USDBRL!D847/'BRL e USD Chart 99'!F350*100</f>
        <v>106.49603922829971</v>
      </c>
      <c r="H350" s="7"/>
      <c r="I350" s="7"/>
      <c r="J350" s="7"/>
      <c r="K350" s="7"/>
    </row>
    <row r="351" spans="1:11" x14ac:dyDescent="0.3">
      <c r="A351" s="1">
        <v>26238</v>
      </c>
      <c r="B351" s="1"/>
      <c r="C351" s="1">
        <v>45108</v>
      </c>
      <c r="D351" s="7">
        <f>+D350/(1+('BRL IPCA'!AA1015)/100)</f>
        <v>11.867403329393516</v>
      </c>
      <c r="E351" s="7">
        <f>+'USD PP 1999'!C1338</f>
        <v>53.960396039603964</v>
      </c>
      <c r="F351" s="7">
        <f t="shared" si="7"/>
        <v>4.5469421188334724</v>
      </c>
      <c r="G351" s="7">
        <f>+USDBRL!D848/'BRL e USD Chart 99'!F351*100</f>
        <v>105.57644840290111</v>
      </c>
      <c r="H351" s="7"/>
      <c r="I351" s="7"/>
      <c r="J351" s="7"/>
      <c r="K351" s="7"/>
    </row>
    <row r="352" spans="1:11" x14ac:dyDescent="0.3">
      <c r="A352" s="1">
        <v>26268</v>
      </c>
      <c r="B352" s="1"/>
      <c r="C352" s="1">
        <v>45139</v>
      </c>
      <c r="D352" s="7">
        <f>+D351/(1+('BRL IPCA'!AA1016)/100)</f>
        <v>11.840170936240165</v>
      </c>
      <c r="E352" s="7">
        <f>+'USD PP 1999'!C1339</f>
        <v>53.795379537953792</v>
      </c>
      <c r="F352" s="7">
        <f t="shared" si="7"/>
        <v>4.5434630823865847</v>
      </c>
      <c r="G352" s="7">
        <f>+USDBRL!D849/'BRL e USD Chart 99'!F352*100</f>
        <v>107.91768109678253</v>
      </c>
      <c r="H352" s="7"/>
      <c r="I352" s="7"/>
      <c r="J352" s="7"/>
      <c r="K352" s="7"/>
    </row>
    <row r="353" spans="1:11" x14ac:dyDescent="0.3">
      <c r="A353" s="1">
        <v>26299</v>
      </c>
      <c r="B353" s="1"/>
      <c r="C353" s="1">
        <v>45170</v>
      </c>
      <c r="D353" s="7">
        <f>+D352/(1+('BRL IPCA'!AA1017)/100)</f>
        <v>11.80946632379829</v>
      </c>
      <c r="E353" s="7">
        <f>+'USD PP 1999'!C1340</f>
        <v>53.630363036303628</v>
      </c>
      <c r="F353" s="7">
        <f t="shared" si="7"/>
        <v>4.541302846871953</v>
      </c>
      <c r="G353" s="7">
        <f>+USDBRL!D850/'BRL e USD Chart 99'!F353*100</f>
        <v>108.70668983021903</v>
      </c>
      <c r="H353" s="7"/>
      <c r="I353" s="7"/>
      <c r="J353" s="7"/>
      <c r="K353" s="7"/>
    </row>
    <row r="354" spans="1:11" x14ac:dyDescent="0.3">
      <c r="A354" s="1">
        <v>26330</v>
      </c>
      <c r="B354" s="1"/>
      <c r="C354" s="1">
        <v>45200</v>
      </c>
      <c r="D354" s="7">
        <f>+D353/(1+('BRL IPCA'!AA1018)/100)</f>
        <v>11.781191464284008</v>
      </c>
      <c r="E354" s="7">
        <f>+'USD PP 1999'!C1341</f>
        <v>53.630363036303628</v>
      </c>
      <c r="F354" s="7">
        <f t="shared" ref="F354:F356" si="8">+E354/D354</f>
        <v>4.5522019737044452</v>
      </c>
      <c r="G354" s="7">
        <f>+USDBRL!D851/'BRL e USD Chart 99'!F354*100</f>
        <v>111.2538509770616</v>
      </c>
      <c r="H354" s="7"/>
      <c r="I354" s="7"/>
      <c r="J354" s="7"/>
      <c r="K354" s="7"/>
    </row>
    <row r="355" spans="1:11" x14ac:dyDescent="0.3">
      <c r="A355" s="1">
        <v>26359</v>
      </c>
      <c r="B355" s="1"/>
      <c r="C355" s="1">
        <v>45231</v>
      </c>
      <c r="D355" s="7">
        <f>+D354/(1+('BRL IPCA'!AA1019)/100)</f>
        <v>11.748296234826496</v>
      </c>
      <c r="E355" s="7">
        <f>+'USD PP 1999'!C1342</f>
        <v>53.795379537953792</v>
      </c>
      <c r="F355" s="7">
        <f t="shared" si="8"/>
        <v>4.5789941335053737</v>
      </c>
      <c r="G355" s="7">
        <f>+USDBRL!D852/'BRL e USD Chart 99'!F355*100</f>
        <v>106.96672363391775</v>
      </c>
      <c r="H355" s="7"/>
      <c r="I355" s="7"/>
      <c r="J355" s="7"/>
      <c r="K355" s="7"/>
    </row>
    <row r="356" spans="1:11" x14ac:dyDescent="0.3">
      <c r="A356" s="1">
        <v>26390</v>
      </c>
      <c r="B356" s="1"/>
      <c r="C356" s="1">
        <v>45261</v>
      </c>
      <c r="D356" s="7">
        <f>+D355/(1+('BRL IPCA'!AA1020)/100)</f>
        <v>11.682872150782115</v>
      </c>
      <c r="E356" s="7">
        <f>+'USD PP 1999'!C1343</f>
        <v>53.795379537953792</v>
      </c>
      <c r="F356" s="7">
        <f t="shared" si="8"/>
        <v>4.6046365006530037</v>
      </c>
      <c r="G356" s="7">
        <f>+USDBRL!D853/'BRL e USD Chart 99'!F356*100</f>
        <v>106.34715681260725</v>
      </c>
      <c r="H356" s="7"/>
      <c r="I356" s="7"/>
      <c r="J356" s="7"/>
      <c r="K356" s="7"/>
    </row>
    <row r="357" spans="1:11" x14ac:dyDescent="0.3">
      <c r="A357" s="1">
        <v>26420</v>
      </c>
      <c r="B357" s="1"/>
      <c r="C357" s="1">
        <v>45292</v>
      </c>
      <c r="D357" s="7">
        <f>+D356/(1+('BRL IPCA'!AA1021)/100)</f>
        <v>11.634009311673088</v>
      </c>
      <c r="E357" s="7">
        <f>+'USD PP 1999'!C1344</f>
        <v>53.465346534653456</v>
      </c>
      <c r="F357" s="7">
        <f t="shared" ref="F357:F365" si="9">+E357/D357</f>
        <v>4.5956080231952816</v>
      </c>
      <c r="G357" s="7">
        <f>+USDBRL!D854/'BRL e USD Chart 99'!F357*100</f>
        <v>106.93035557421786</v>
      </c>
      <c r="H357" s="7"/>
      <c r="I357" s="7"/>
      <c r="J357" s="7"/>
      <c r="K357" s="7"/>
    </row>
    <row r="358" spans="1:11" x14ac:dyDescent="0.3">
      <c r="A358" s="1">
        <v>26451</v>
      </c>
      <c r="B358" s="1"/>
      <c r="C358" s="1">
        <v>45323</v>
      </c>
      <c r="D358" s="7">
        <f>+D357/(1+('BRL IPCA'!AA1022)/100)</f>
        <v>11.53824190387096</v>
      </c>
      <c r="E358" s="7">
        <f>+'USD PP 1999'!C1345</f>
        <v>53.135313531353134</v>
      </c>
      <c r="F358" s="7">
        <f t="shared" si="9"/>
        <v>4.6051481650360264</v>
      </c>
      <c r="G358" s="7">
        <f>+USDBRL!D855/'BRL e USD Chart 99'!F358*100</f>
        <v>107.79457733171904</v>
      </c>
      <c r="H358" s="7"/>
      <c r="I358" s="7"/>
      <c r="J358" s="7"/>
      <c r="K358" s="7"/>
    </row>
    <row r="359" spans="1:11" x14ac:dyDescent="0.3">
      <c r="A359" s="1">
        <v>26481</v>
      </c>
      <c r="B359" s="1"/>
      <c r="C359" s="1">
        <v>45352</v>
      </c>
      <c r="D359" s="7">
        <f>+D358/(1+('BRL IPCA'!AA1023)/100)</f>
        <v>11.519810207538898</v>
      </c>
      <c r="E359" s="7">
        <f>+'USD PP 1999'!C1346</f>
        <v>52.805280528052798</v>
      </c>
      <c r="F359" s="7">
        <f t="shared" si="9"/>
        <v>4.5838672319007037</v>
      </c>
      <c r="G359" s="7">
        <f>+USDBRL!D856/'BRL e USD Chart 99'!F359*100</f>
        <v>108.63752696290732</v>
      </c>
      <c r="H359" s="7"/>
      <c r="I359" s="7"/>
      <c r="J359" s="7"/>
      <c r="K359" s="7"/>
    </row>
    <row r="360" spans="1:11" x14ac:dyDescent="0.3">
      <c r="A360" s="1">
        <v>26512</v>
      </c>
      <c r="B360" s="1"/>
      <c r="C360" s="1">
        <v>45383</v>
      </c>
      <c r="D360" s="7">
        <f>+D359/(1+('BRL IPCA'!AA1024)/100)</f>
        <v>11.476200645087564</v>
      </c>
      <c r="E360" s="7">
        <f>+'USD PP 1999'!C1347</f>
        <v>52.64026402640264</v>
      </c>
      <c r="F360" s="7">
        <f t="shared" si="9"/>
        <v>4.5869069088588592</v>
      </c>
      <c r="G360" s="7"/>
      <c r="H360" s="7"/>
      <c r="I360" s="7"/>
      <c r="J360" s="7"/>
      <c r="K360" s="7"/>
    </row>
    <row r="361" spans="1:11" x14ac:dyDescent="0.3">
      <c r="A361" s="1">
        <v>26543</v>
      </c>
      <c r="B361" s="1"/>
      <c r="C361" s="1">
        <v>45413</v>
      </c>
      <c r="D361" s="7">
        <f>+D360/(1+('BRL IPCA'!AA1025)/100)</f>
        <v>11.423651846593236</v>
      </c>
      <c r="E361" s="7">
        <f>+'USD PP 1999'!C1348</f>
        <v>52.475247524752476</v>
      </c>
      <c r="F361" s="7">
        <f t="shared" si="9"/>
        <v>4.5935615186313346</v>
      </c>
      <c r="G361" s="7"/>
      <c r="H361" s="7"/>
      <c r="I361" s="7"/>
      <c r="J361" s="7"/>
      <c r="K361" s="7"/>
    </row>
    <row r="362" spans="1:11" x14ac:dyDescent="0.3">
      <c r="A362" s="1">
        <v>26573</v>
      </c>
      <c r="B362" s="1"/>
      <c r="C362" s="1">
        <v>45444</v>
      </c>
      <c r="D362" s="7">
        <f>+D361/(1+('BRL IPCA'!AA1026)/100)</f>
        <v>11.399712450447296</v>
      </c>
      <c r="E362" s="7">
        <f>+'USD PP 1999'!C1349</f>
        <v>52.475247524752476</v>
      </c>
      <c r="F362" s="7">
        <f t="shared" si="9"/>
        <v>4.6032079978204603</v>
      </c>
      <c r="G362" s="7"/>
      <c r="H362" s="7"/>
      <c r="I362" s="7"/>
      <c r="J362" s="7"/>
      <c r="K362" s="7"/>
    </row>
    <row r="363" spans="1:11" x14ac:dyDescent="0.3">
      <c r="A363" s="1">
        <v>26604</v>
      </c>
      <c r="B363" s="1"/>
      <c r="C363" s="1">
        <v>45474</v>
      </c>
      <c r="D363" s="7">
        <f>+D362/(1+('BRL IPCA'!AA1027)/100)</f>
        <v>11.356557531826356</v>
      </c>
      <c r="E363" s="7">
        <f>+'USD PP 1999'!C1350</f>
        <v>52.475247524752476</v>
      </c>
      <c r="F363" s="7">
        <f t="shared" si="9"/>
        <v>4.6207001882121785</v>
      </c>
      <c r="G363" s="7"/>
      <c r="H363" s="7"/>
      <c r="I363" s="7"/>
      <c r="J363" s="7"/>
      <c r="K363" s="7"/>
    </row>
    <row r="364" spans="1:11" x14ac:dyDescent="0.3">
      <c r="A364" s="1">
        <v>26634</v>
      </c>
      <c r="B364" s="1"/>
      <c r="C364" s="1">
        <v>45505</v>
      </c>
      <c r="D364" s="7">
        <f>+D363/(1+('BRL IPCA'!AA1028)/100)</f>
        <v>11.358829297685892</v>
      </c>
      <c r="E364" s="7">
        <f>+'USD PP 1999'!C1351</f>
        <v>52.475247524752476</v>
      </c>
      <c r="F364" s="7">
        <f t="shared" si="9"/>
        <v>4.6197760481745362</v>
      </c>
      <c r="G364" s="7"/>
      <c r="H364" s="7"/>
      <c r="I364" s="7"/>
      <c r="J364" s="7"/>
      <c r="K364" s="7"/>
    </row>
    <row r="365" spans="1:11" x14ac:dyDescent="0.3">
      <c r="A365" s="1">
        <v>26665</v>
      </c>
      <c r="B365" s="1"/>
      <c r="C365" s="1">
        <v>45536</v>
      </c>
      <c r="D365" s="7">
        <f>+D364/(1+('BRL IPCA'!AA1029)/100)</f>
        <v>11.309069392359511</v>
      </c>
      <c r="E365" s="7">
        <f>+'USD PP 1999'!C1352</f>
        <v>52.310231023102304</v>
      </c>
      <c r="F365" s="7">
        <f t="shared" si="9"/>
        <v>4.6255115437211369</v>
      </c>
      <c r="G365" s="7"/>
      <c r="H365" s="7"/>
      <c r="I365" s="7"/>
      <c r="J365" s="7"/>
      <c r="K365" s="7"/>
    </row>
    <row r="366" spans="1:11" x14ac:dyDescent="0.3">
      <c r="A366" s="1">
        <v>26696</v>
      </c>
      <c r="B366" s="1"/>
      <c r="C366" s="1">
        <v>45566</v>
      </c>
      <c r="D366" s="7">
        <f>+D365/(1+('BRL IPCA'!AA1030)/100)</f>
        <v>11.246091281184876</v>
      </c>
      <c r="E366" s="7">
        <f>+'USD PP 1999'!C1353</f>
        <v>52.310231023102304</v>
      </c>
      <c r="F366" s="7">
        <f t="shared" ref="F366:F367" si="10">+E366/D366</f>
        <v>4.6514144083659756</v>
      </c>
      <c r="G366" s="7"/>
      <c r="H366" s="7"/>
      <c r="I366" s="7"/>
      <c r="J366" s="7"/>
      <c r="K366" s="7"/>
    </row>
    <row r="367" spans="1:11" x14ac:dyDescent="0.3">
      <c r="A367" s="1">
        <v>26724</v>
      </c>
      <c r="B367" s="1"/>
      <c r="C367" s="1">
        <v>45597</v>
      </c>
      <c r="D367" s="7">
        <f>+D366/(1+('BRL IPCA'!AA1031)/100)</f>
        <v>11.202401913721364</v>
      </c>
      <c r="E367" s="7">
        <f>+'USD PP 1999'!C1354</f>
        <v>52.310231023102304</v>
      </c>
      <c r="F367" s="7">
        <f t="shared" si="10"/>
        <v>4.6695549245586028</v>
      </c>
      <c r="G367" s="7"/>
      <c r="H367" s="7"/>
      <c r="I367" s="7"/>
      <c r="J367" s="7"/>
      <c r="K367" s="7"/>
    </row>
    <row r="368" spans="1:11" x14ac:dyDescent="0.3">
      <c r="A368" s="1">
        <v>26755</v>
      </c>
      <c r="B368" s="1"/>
      <c r="C368" s="1">
        <v>45627</v>
      </c>
      <c r="D368" s="7">
        <f>+D367/(1+('BRL IPCA'!AA1032)/100)</f>
        <v>11.144450769718825</v>
      </c>
      <c r="E368" s="7">
        <f>+'USD PP 1999'!C1355</f>
        <v>52.310231023102304</v>
      </c>
      <c r="F368" s="7">
        <f t="shared" ref="F368" si="11">+E368/D368</f>
        <v>4.6938366101663078</v>
      </c>
      <c r="G368" s="7"/>
      <c r="H368" s="7"/>
      <c r="I368" s="7"/>
      <c r="J368" s="7"/>
      <c r="K368" s="7"/>
    </row>
    <row r="369" spans="1:11" x14ac:dyDescent="0.3">
      <c r="A369" s="1">
        <v>26785</v>
      </c>
      <c r="B369" s="1"/>
      <c r="C369" s="1">
        <v>45658</v>
      </c>
      <c r="D369" s="7">
        <f>+D368/(1+('BRL IPCA'!AA1033)/100)</f>
        <v>11.126648132706494</v>
      </c>
      <c r="E369" s="7">
        <f>+'USD PP 1999'!C1356</f>
        <v>51.980198019801982</v>
      </c>
      <c r="F369" s="7">
        <f t="shared" ref="F369:F373" si="12">+E369/D369</f>
        <v>4.6716852550596561</v>
      </c>
      <c r="G369" s="7"/>
      <c r="H369" s="7"/>
      <c r="I369" s="7"/>
      <c r="J369" s="7"/>
      <c r="K369" s="7"/>
    </row>
    <row r="370" spans="1:11" x14ac:dyDescent="0.3">
      <c r="A370" s="1">
        <v>26816</v>
      </c>
      <c r="B370" s="1"/>
      <c r="C370" s="1">
        <v>45689</v>
      </c>
      <c r="D370" s="7">
        <f>+D369/(1+('BRL IPCA'!AA1034)/100)</f>
        <v>10.982773795979165</v>
      </c>
      <c r="E370" s="7">
        <f>+'USD PP 1999'!C1357</f>
        <v>51.650165016501646</v>
      </c>
      <c r="F370" s="7">
        <f t="shared" si="12"/>
        <v>4.7028342726507733</v>
      </c>
      <c r="G370" s="7"/>
      <c r="H370" s="7"/>
      <c r="I370" s="7"/>
      <c r="J370" s="7"/>
      <c r="K370" s="7"/>
    </row>
    <row r="371" spans="1:11" x14ac:dyDescent="0.3">
      <c r="A371" s="1">
        <v>26846</v>
      </c>
      <c r="B371" s="1"/>
      <c r="C371" s="1">
        <v>45717</v>
      </c>
      <c r="D371" s="7">
        <f>+D370/(1+('BRL IPCA'!AA1035)/100)</f>
        <v>10.921612764497976</v>
      </c>
      <c r="E371" s="7">
        <f>+'USD PP 1999'!C1358</f>
        <v>51.650165016501646</v>
      </c>
      <c r="F371" s="7">
        <f t="shared" si="12"/>
        <v>4.7291701445776173</v>
      </c>
      <c r="G371" s="7"/>
      <c r="H371" s="7"/>
      <c r="I371" s="7"/>
      <c r="J371" s="7"/>
      <c r="K371" s="7"/>
    </row>
    <row r="372" spans="1:11" x14ac:dyDescent="0.3">
      <c r="A372" s="1">
        <v>26877</v>
      </c>
      <c r="B372" s="1"/>
      <c r="C372" s="1">
        <v>45748</v>
      </c>
      <c r="D372" s="7">
        <f>+D371/(1+('BRL IPCA'!AA1036)/100)</f>
        <v>10.874850905603878</v>
      </c>
      <c r="E372" s="7">
        <f>+'USD PP 1999'!C1359</f>
        <v>51.485148514851488</v>
      </c>
      <c r="F372" s="7">
        <f t="shared" si="12"/>
        <v>4.7343314369782181</v>
      </c>
      <c r="G372" s="7"/>
      <c r="H372" s="7"/>
      <c r="I372" s="7"/>
      <c r="J372" s="7"/>
      <c r="K372" s="7"/>
    </row>
    <row r="373" spans="1:11" x14ac:dyDescent="0.3">
      <c r="A373" s="1">
        <v>26908</v>
      </c>
      <c r="B373" s="1"/>
      <c r="C373" s="1">
        <v>45778</v>
      </c>
      <c r="D373" s="7">
        <f>+D372/(1+('BRL IPCA'!AA1037)/100)</f>
        <v>10.846649616600716</v>
      </c>
      <c r="E373" s="7">
        <f>+'USD PP 1999'!C1360</f>
        <v>51.320132013201324</v>
      </c>
      <c r="F373" s="7">
        <f t="shared" si="12"/>
        <v>4.731427106731303</v>
      </c>
      <c r="G373" s="7"/>
      <c r="H373" s="7"/>
      <c r="I373" s="7"/>
      <c r="J373" s="7"/>
      <c r="K373" s="7"/>
    </row>
    <row r="374" spans="1:11" x14ac:dyDescent="0.3">
      <c r="A374" s="1">
        <v>26938</v>
      </c>
      <c r="B374" s="1"/>
      <c r="C374" s="1">
        <v>45809</v>
      </c>
      <c r="D374" s="7">
        <f>+D373/(1+('BRL IPCA'!AA1038)/100)</f>
        <v>10.820679984637586</v>
      </c>
      <c r="E374" s="7">
        <f>+'USD PP 1999'!C1361</f>
        <v>51.155115511551152</v>
      </c>
      <c r="F374" s="7">
        <f t="shared" ref="F374:F375" si="13">+E374/D374</f>
        <v>4.7275324271836396</v>
      </c>
      <c r="G374" s="7"/>
      <c r="H374" s="7"/>
      <c r="I374" s="7"/>
      <c r="J374" s="7"/>
      <c r="K374" s="7"/>
    </row>
    <row r="375" spans="1:11" x14ac:dyDescent="0.3">
      <c r="A375" s="1">
        <v>26969</v>
      </c>
      <c r="B375" s="1"/>
      <c r="C375" s="1">
        <v>45839</v>
      </c>
      <c r="D375" s="7">
        <f>+D374/(1+('BRL IPCA'!AA1039)/100)</f>
        <v>10.79261917478315</v>
      </c>
      <c r="E375" s="7">
        <f>+'USD PP 1999'!C1362</f>
        <v>51.155115511551152</v>
      </c>
      <c r="F375" s="7">
        <f t="shared" si="13"/>
        <v>4.7398240114943171</v>
      </c>
      <c r="G375" s="7"/>
      <c r="H375" s="7"/>
      <c r="I375" s="7"/>
      <c r="J375" s="7"/>
      <c r="K375" s="7"/>
    </row>
    <row r="376" spans="1:11" x14ac:dyDescent="0.3">
      <c r="A376" s="1">
        <v>26999</v>
      </c>
      <c r="B376" s="1"/>
      <c r="C376" s="1">
        <v>45870</v>
      </c>
      <c r="D376" s="7">
        <f>+D375/(1+('BRL IPCA'!AA1040)/100)</f>
        <v>10.804504129325407</v>
      </c>
      <c r="E376" s="7">
        <f>+'USD PP 1999'!C1363</f>
        <v>50.990099009900987</v>
      </c>
      <c r="F376" s="7">
        <f>+E376/D376</f>
        <v>4.7193372689362487</v>
      </c>
      <c r="G376" s="7"/>
      <c r="H376" s="7"/>
      <c r="I376" s="7"/>
      <c r="J376" s="7"/>
      <c r="K376" s="7"/>
    </row>
    <row r="377" spans="1:11" x14ac:dyDescent="0.3">
      <c r="A377" s="1">
        <v>27030</v>
      </c>
      <c r="B377" s="1"/>
      <c r="C377" s="1">
        <v>45901</v>
      </c>
      <c r="D377" s="7">
        <f>+D376/(1+('BRL IPCA'!AA1041)/100)</f>
        <v>10.752890256096146</v>
      </c>
      <c r="E377" s="7">
        <f>+'USD PP 1999'!C1364</f>
        <v>50.82508250825083</v>
      </c>
      <c r="F377" s="7">
        <f t="shared" ref="F377:F380" si="14">+E377/D377</f>
        <v>4.7266438415882206</v>
      </c>
      <c r="G377" s="7"/>
      <c r="H377" s="7"/>
      <c r="I377" s="7"/>
      <c r="J377" s="7"/>
      <c r="K377" s="7"/>
    </row>
    <row r="378" spans="1:11" x14ac:dyDescent="0.3">
      <c r="A378" s="1">
        <v>27061</v>
      </c>
      <c r="B378" s="1"/>
      <c r="C378" s="1">
        <v>45931</v>
      </c>
      <c r="D378" s="7">
        <f>+D377/(1+('BRL IPCA'!AA1042)/100)</f>
        <v>10.74322135687496</v>
      </c>
      <c r="E378" s="7">
        <f>+'USD PP 1999'!C1365</f>
        <v>0</v>
      </c>
      <c r="F378" s="7">
        <f t="shared" si="14"/>
        <v>0</v>
      </c>
      <c r="G378" s="7"/>
      <c r="H378" s="7"/>
      <c r="I378" s="7"/>
      <c r="J378" s="7"/>
      <c r="K378" s="7"/>
    </row>
    <row r="379" spans="1:11" x14ac:dyDescent="0.3">
      <c r="A379" s="1">
        <v>27089</v>
      </c>
      <c r="B379" s="1"/>
      <c r="C379" s="1">
        <v>45962</v>
      </c>
      <c r="D379" s="7">
        <f>+D378/(1+('BRL IPCA'!AA1043)/100)</f>
        <v>10.72391830392789</v>
      </c>
      <c r="E379" s="7">
        <f>+'USD PP 1999'!C1366</f>
        <v>50.990099009900987</v>
      </c>
      <c r="F379" s="7">
        <f t="shared" si="14"/>
        <v>4.7548011430882173</v>
      </c>
      <c r="G379" s="7"/>
      <c r="H379" s="7"/>
      <c r="I379" s="7"/>
      <c r="J379" s="7"/>
      <c r="K379" s="7"/>
    </row>
    <row r="380" spans="1:11" x14ac:dyDescent="0.3">
      <c r="A380" s="1">
        <v>27120</v>
      </c>
      <c r="B380" s="1"/>
      <c r="C380" s="1">
        <v>45992</v>
      </c>
      <c r="D380" s="7">
        <f>+D379/(1+('BRL IPCA'!AA1044)/100)</f>
        <v>10.688645772877393</v>
      </c>
      <c r="E380" s="7">
        <f>+'USD PP 1999'!C1367</f>
        <v>50.990099009900987</v>
      </c>
      <c r="F380" s="7">
        <f t="shared" si="14"/>
        <v>4.7704919868604092</v>
      </c>
      <c r="G380" s="7"/>
      <c r="H380" s="7"/>
      <c r="I380" s="7"/>
      <c r="J380" s="7"/>
      <c r="K380" s="7"/>
    </row>
    <row r="381" spans="1:11" x14ac:dyDescent="0.3">
      <c r="A381" s="1">
        <v>27150</v>
      </c>
      <c r="B381" s="1"/>
      <c r="C381" s="1">
        <v>46023</v>
      </c>
      <c r="D381" s="7">
        <f>+D380/(1+('BRL IPCA'!AA1045)/100)</f>
        <v>10.653489258324921</v>
      </c>
      <c r="E381" s="7">
        <f>+'USD PP 1999'!C1368</f>
        <v>50.660066006600658</v>
      </c>
      <c r="F381" s="7">
        <f>+E381/D381</f>
        <v>4.7552557456247051</v>
      </c>
      <c r="G381" s="7"/>
      <c r="H381" s="7"/>
      <c r="I381" s="7"/>
      <c r="J381" s="7"/>
      <c r="K381" s="7"/>
    </row>
    <row r="382" spans="1:11" x14ac:dyDescent="0.3">
      <c r="A382" s="1">
        <v>27181</v>
      </c>
      <c r="B382" s="1"/>
      <c r="C382" s="1">
        <v>46054</v>
      </c>
      <c r="D382" s="7">
        <f>+D381/(1+('BRL IPCA'!AA1046)/100)</f>
        <v>10.57943322574471</v>
      </c>
      <c r="E382" s="7">
        <f>+'USD PP 1999'!C1369</f>
        <v>50.495049504950494</v>
      </c>
      <c r="F382" s="7">
        <f>+E382/D382</f>
        <v>4.7729446774211324</v>
      </c>
      <c r="G382" s="7"/>
      <c r="H382" s="7"/>
      <c r="I382" s="7"/>
      <c r="J382" s="7"/>
      <c r="K382" s="7"/>
    </row>
    <row r="383" spans="1:11" x14ac:dyDescent="0.3">
      <c r="A383" s="1">
        <v>27211</v>
      </c>
      <c r="B383" s="1"/>
      <c r="C383" s="1">
        <v>46082</v>
      </c>
      <c r="D383" s="7">
        <f>+D382/(1+('BRL IPCA'!AA1047)/100)</f>
        <v>10.48714633797057</v>
      </c>
      <c r="E383" s="7">
        <f>+'USD PP 1999'!C1370</f>
        <v>50</v>
      </c>
      <c r="F383" s="7">
        <f>+E383/D383</f>
        <v>4.7677412318512378</v>
      </c>
      <c r="G383" s="7"/>
      <c r="H383" s="7"/>
      <c r="I383" s="7"/>
      <c r="J383" s="7"/>
      <c r="K383" s="7"/>
    </row>
    <row r="384" spans="1:11" x14ac:dyDescent="0.3">
      <c r="A384" s="1">
        <v>27242</v>
      </c>
      <c r="B384" s="1"/>
      <c r="C384" s="1">
        <v>46113</v>
      </c>
      <c r="D384" s="7">
        <f>+D383/(1+('BRL IPCA'!AA1048)/100)</f>
        <v>10.395664490454571</v>
      </c>
      <c r="E384" s="7">
        <f>+'USD PP 1999'!C1371</f>
        <v>49.504950495049506</v>
      </c>
      <c r="F384" s="7">
        <f t="shared" ref="F384:F389" si="15">+E384/D384</f>
        <v>4.7620765888034926</v>
      </c>
      <c r="G384" s="7"/>
      <c r="H384" s="7"/>
      <c r="I384" s="7"/>
      <c r="J384" s="7"/>
      <c r="K384" s="7"/>
    </row>
    <row r="385" spans="1:11" x14ac:dyDescent="0.3">
      <c r="A385" s="1">
        <v>27273</v>
      </c>
      <c r="B385" s="1"/>
      <c r="C385" s="1">
        <v>46143</v>
      </c>
      <c r="D385" s="7">
        <f>+D384/(1+('BRL IPCA'!AA1049)/100)</f>
        <v>10.304980660640933</v>
      </c>
      <c r="E385" s="7">
        <f>+'USD PP 1999'!C1372</f>
        <v>49.174917491749177</v>
      </c>
      <c r="F385" s="7">
        <f t="shared" si="15"/>
        <v>4.7719563103663969</v>
      </c>
      <c r="G385" s="7"/>
      <c r="H385" s="7"/>
      <c r="I385" s="7"/>
      <c r="J385" s="7"/>
      <c r="K385" s="7"/>
    </row>
    <row r="386" spans="1:11" x14ac:dyDescent="0.3">
      <c r="A386" s="1">
        <v>27303</v>
      </c>
      <c r="B386" s="1"/>
      <c r="C386" s="1">
        <v>46174</v>
      </c>
      <c r="D386" s="7">
        <f>+D385/(1+('BRL IPCA'!AA1050)/100)</f>
        <v>10.215087887233281</v>
      </c>
      <c r="E386" s="7">
        <f>+'USD PP 1999'!C1373</f>
        <v>49.339933993399335</v>
      </c>
      <c r="F386" s="7">
        <f t="shared" si="15"/>
        <v>4.8301037189375444</v>
      </c>
      <c r="G386" s="7"/>
      <c r="H386" s="7"/>
      <c r="I386" s="7"/>
      <c r="J386" s="7"/>
      <c r="K386" s="7"/>
    </row>
    <row r="387" spans="1:11" x14ac:dyDescent="0.3">
      <c r="A387" s="1">
        <v>27334</v>
      </c>
      <c r="B387" s="1"/>
      <c r="C387" s="1">
        <v>46204</v>
      </c>
      <c r="D387" s="7">
        <f>+D386/(1+('BRL IPCA'!AA1051)/100)</f>
        <v>10.125979269660272</v>
      </c>
      <c r="E387" s="7">
        <f>+'USD PP 1999'!C1374</f>
        <v>49.339933993399335</v>
      </c>
      <c r="F387" s="7">
        <f t="shared" si="15"/>
        <v>4.8726086316641943</v>
      </c>
      <c r="G387" s="7"/>
      <c r="H387" s="7"/>
      <c r="I387" s="7"/>
      <c r="J387" s="7"/>
      <c r="K387" s="7"/>
    </row>
    <row r="388" spans="1:11" x14ac:dyDescent="0.3">
      <c r="A388" s="1">
        <v>27364</v>
      </c>
      <c r="B388" s="1"/>
      <c r="C388" s="1">
        <v>46235</v>
      </c>
      <c r="D388" s="7">
        <f>+D387/(1+('BRL IPCA'!AA1052)/100)</f>
        <v>10.037647967545869</v>
      </c>
      <c r="E388" s="7">
        <f>+'USD PP 1999'!C1375</f>
        <v>49.339933993399335</v>
      </c>
      <c r="F388" s="7">
        <f t="shared" si="15"/>
        <v>4.915487587622839</v>
      </c>
      <c r="G388" s="7"/>
      <c r="H388" s="7"/>
      <c r="I388" s="7"/>
      <c r="J388" s="7"/>
      <c r="K388" s="7"/>
    </row>
    <row r="389" spans="1:11" x14ac:dyDescent="0.3">
      <c r="A389" s="1">
        <v>27395</v>
      </c>
      <c r="B389" s="1"/>
      <c r="C389" s="1">
        <v>46266</v>
      </c>
      <c r="D389" s="7">
        <f>+D388/(1+('BRL IPCA'!AA1053)/100)</f>
        <v>10.037647967545869</v>
      </c>
      <c r="E389" s="7">
        <f>+'USD PP 1999'!C1376</f>
        <v>0</v>
      </c>
      <c r="F389" s="7">
        <f t="shared" si="15"/>
        <v>0</v>
      </c>
      <c r="G389" s="7"/>
      <c r="H389" s="7"/>
      <c r="I389" s="7"/>
      <c r="J389" s="7"/>
      <c r="K389" s="7"/>
    </row>
    <row r="390" spans="1:11" x14ac:dyDescent="0.3">
      <c r="A390" s="1">
        <v>27426</v>
      </c>
      <c r="B390" s="1"/>
      <c r="C390" s="8"/>
      <c r="D390" s="7"/>
      <c r="E390" s="7"/>
      <c r="G390" s="7"/>
      <c r="H390" s="7"/>
      <c r="I390" s="7"/>
      <c r="J390" s="7"/>
      <c r="K390" s="7"/>
    </row>
    <row r="391" spans="1:11" x14ac:dyDescent="0.3">
      <c r="A391" s="1">
        <v>27454</v>
      </c>
      <c r="B391" s="1"/>
      <c r="C391" s="8"/>
      <c r="D391" s="7"/>
      <c r="E391" s="7"/>
      <c r="G391" s="7"/>
      <c r="H391" s="7"/>
      <c r="I391" s="7"/>
      <c r="J391" s="7"/>
      <c r="K391" s="7"/>
    </row>
    <row r="392" spans="1:11" x14ac:dyDescent="0.3">
      <c r="A392" s="1">
        <v>27485</v>
      </c>
      <c r="B392" s="1"/>
      <c r="C392" s="8"/>
      <c r="D392" s="7"/>
      <c r="E392" s="7"/>
      <c r="G392" s="7"/>
      <c r="H392" s="7"/>
      <c r="I392" s="7"/>
      <c r="J392" s="7"/>
      <c r="K392" s="7"/>
    </row>
    <row r="393" spans="1:11" x14ac:dyDescent="0.3">
      <c r="A393" s="1">
        <v>27515</v>
      </c>
      <c r="B393" s="1"/>
      <c r="C393" s="8"/>
      <c r="D393" s="7"/>
      <c r="E393" s="7"/>
      <c r="G393" s="7"/>
      <c r="H393" s="7"/>
      <c r="I393" s="7"/>
      <c r="J393" s="7"/>
      <c r="K393" s="7"/>
    </row>
    <row r="394" spans="1:11" x14ac:dyDescent="0.3">
      <c r="A394" s="1">
        <v>27546</v>
      </c>
      <c r="B394" s="1"/>
      <c r="C394" s="8"/>
      <c r="D394" s="7"/>
      <c r="E394" s="7"/>
      <c r="G394" s="7"/>
      <c r="H394" s="7"/>
      <c r="I394" s="7"/>
      <c r="J394" s="7"/>
      <c r="K394" s="7"/>
    </row>
    <row r="395" spans="1:11" x14ac:dyDescent="0.3">
      <c r="A395" s="1">
        <v>27576</v>
      </c>
      <c r="B395" s="1"/>
      <c r="C395" s="8"/>
      <c r="D395" s="7"/>
      <c r="E395" s="7"/>
      <c r="G395" s="7"/>
      <c r="H395" s="7"/>
      <c r="I395" s="7"/>
      <c r="J395" s="7"/>
      <c r="K395" s="7"/>
    </row>
    <row r="396" spans="1:11" x14ac:dyDescent="0.3">
      <c r="A396" s="1">
        <v>27607</v>
      </c>
      <c r="B396" s="1"/>
      <c r="C396" s="8"/>
      <c r="D396" s="7"/>
      <c r="E396" s="7"/>
      <c r="G396" s="7"/>
      <c r="H396" s="7"/>
      <c r="I396" s="7"/>
      <c r="J396" s="7"/>
      <c r="K396" s="7"/>
    </row>
    <row r="397" spans="1:11" x14ac:dyDescent="0.3">
      <c r="A397" s="1">
        <v>27638</v>
      </c>
      <c r="B397" s="1"/>
      <c r="C397" s="8"/>
      <c r="D397" s="7"/>
      <c r="E397" s="7"/>
      <c r="G397" s="7"/>
      <c r="H397" s="7"/>
      <c r="I397" s="7"/>
      <c r="J397" s="7"/>
      <c r="K397" s="7"/>
    </row>
    <row r="398" spans="1:11" x14ac:dyDescent="0.3">
      <c r="A398" s="1">
        <v>27668</v>
      </c>
      <c r="B398" s="1"/>
      <c r="C398" s="8"/>
      <c r="D398" s="7"/>
      <c r="E398" s="7"/>
      <c r="G398" s="7"/>
      <c r="H398" s="7"/>
      <c r="I398" s="7"/>
      <c r="J398" s="7"/>
      <c r="K398" s="7"/>
    </row>
    <row r="399" spans="1:11" x14ac:dyDescent="0.3">
      <c r="A399" s="1">
        <v>27699</v>
      </c>
      <c r="B399" s="1"/>
      <c r="C399" s="8"/>
      <c r="D399" s="7"/>
      <c r="E399" s="7"/>
      <c r="G399" s="7"/>
      <c r="H399" s="7"/>
      <c r="I399" s="7"/>
      <c r="J399" s="7"/>
      <c r="K399" s="7"/>
    </row>
    <row r="400" spans="1:11" x14ac:dyDescent="0.3">
      <c r="A400" s="1">
        <v>27729</v>
      </c>
      <c r="B400" s="1"/>
      <c r="C400" s="8"/>
      <c r="D400" s="7"/>
      <c r="E400" s="7"/>
      <c r="G400" s="7"/>
      <c r="H400" s="7"/>
      <c r="I400" s="7"/>
      <c r="J400" s="7"/>
      <c r="K400" s="7"/>
    </row>
    <row r="401" spans="1:11" x14ac:dyDescent="0.3">
      <c r="A401" s="1">
        <v>27760</v>
      </c>
      <c r="B401" s="1"/>
      <c r="C401" s="8"/>
      <c r="D401" s="7"/>
      <c r="E401" s="7"/>
      <c r="G401" s="7"/>
      <c r="H401" s="7"/>
      <c r="I401" s="7"/>
      <c r="J401" s="7"/>
      <c r="K401" s="7"/>
    </row>
    <row r="402" spans="1:11" x14ac:dyDescent="0.3">
      <c r="A402" s="1">
        <v>27791</v>
      </c>
      <c r="B402" s="1"/>
      <c r="C402" s="8"/>
      <c r="D402" s="7"/>
      <c r="E402" s="7"/>
      <c r="G402" s="7"/>
      <c r="H402" s="7"/>
      <c r="I402" s="7"/>
      <c r="J402" s="7"/>
      <c r="K402" s="7"/>
    </row>
    <row r="403" spans="1:11" x14ac:dyDescent="0.3">
      <c r="A403" s="1">
        <v>27820</v>
      </c>
      <c r="B403" s="1"/>
      <c r="C403" s="8"/>
      <c r="D403" s="7"/>
      <c r="E403" s="7"/>
      <c r="G403" s="7"/>
      <c r="H403" s="7"/>
      <c r="I403" s="7"/>
      <c r="J403" s="7"/>
      <c r="K403" s="7"/>
    </row>
    <row r="404" spans="1:11" x14ac:dyDescent="0.3">
      <c r="A404" s="1">
        <v>27851</v>
      </c>
      <c r="B404" s="1"/>
      <c r="C404" s="8"/>
      <c r="D404" s="7"/>
      <c r="E404" s="7"/>
      <c r="G404" s="7"/>
      <c r="H404" s="7"/>
      <c r="I404" s="7"/>
      <c r="J404" s="7"/>
      <c r="K404" s="7"/>
    </row>
    <row r="405" spans="1:11" x14ac:dyDescent="0.3">
      <c r="A405" s="1">
        <v>27881</v>
      </c>
      <c r="B405" s="1"/>
      <c r="C405" s="8"/>
      <c r="D405" s="7"/>
      <c r="E405" s="7"/>
      <c r="G405" s="7"/>
      <c r="H405" s="7"/>
      <c r="I405" s="7"/>
      <c r="J405" s="7"/>
      <c r="K405" s="7"/>
    </row>
    <row r="406" spans="1:11" x14ac:dyDescent="0.3">
      <c r="A406" s="1">
        <v>27912</v>
      </c>
      <c r="B406" s="1"/>
      <c r="C406" s="8"/>
      <c r="D406" s="7"/>
      <c r="E406" s="7"/>
      <c r="G406" s="7"/>
      <c r="H406" s="7"/>
      <c r="I406" s="7"/>
      <c r="J406" s="7"/>
      <c r="K406" s="7"/>
    </row>
    <row r="407" spans="1:11" x14ac:dyDescent="0.3">
      <c r="A407" s="1">
        <v>27942</v>
      </c>
      <c r="B407" s="1"/>
      <c r="C407" s="8"/>
      <c r="D407" s="7"/>
      <c r="E407" s="7"/>
      <c r="G407" s="7"/>
      <c r="H407" s="7"/>
      <c r="I407" s="7"/>
      <c r="J407" s="7"/>
      <c r="K407" s="7"/>
    </row>
    <row r="408" spans="1:11" x14ac:dyDescent="0.3">
      <c r="A408" s="1">
        <v>27973</v>
      </c>
      <c r="B408" s="1"/>
      <c r="C408" s="8"/>
      <c r="D408" s="7"/>
      <c r="E408" s="7"/>
      <c r="G408" s="7"/>
      <c r="H408" s="7"/>
      <c r="I408" s="7"/>
      <c r="J408" s="7"/>
      <c r="K408" s="7"/>
    </row>
    <row r="409" spans="1:11" x14ac:dyDescent="0.3">
      <c r="A409" s="1">
        <v>28004</v>
      </c>
      <c r="B409" s="1"/>
      <c r="C409" s="8"/>
      <c r="D409" s="7"/>
      <c r="E409" s="7"/>
      <c r="G409" s="7"/>
      <c r="H409" s="7"/>
      <c r="I409" s="7"/>
      <c r="J409" s="7"/>
      <c r="K409" s="7"/>
    </row>
    <row r="410" spans="1:11" x14ac:dyDescent="0.3">
      <c r="A410" s="1">
        <v>28034</v>
      </c>
      <c r="B410" s="1"/>
      <c r="C410" s="8"/>
      <c r="D410" s="7"/>
      <c r="E410" s="7"/>
      <c r="G410" s="7"/>
      <c r="H410" s="7"/>
      <c r="I410" s="7"/>
      <c r="J410" s="7"/>
      <c r="K410" s="7"/>
    </row>
    <row r="411" spans="1:11" x14ac:dyDescent="0.3">
      <c r="A411" s="1">
        <v>28065</v>
      </c>
      <c r="B411" s="1"/>
      <c r="C411" s="8"/>
      <c r="D411" s="7"/>
      <c r="E411" s="7"/>
      <c r="G411" s="7"/>
      <c r="H411" s="7"/>
      <c r="I411" s="7"/>
      <c r="J411" s="7"/>
      <c r="K411" s="7"/>
    </row>
    <row r="412" spans="1:11" x14ac:dyDescent="0.3">
      <c r="A412" s="1">
        <v>28095</v>
      </c>
      <c r="B412" s="1"/>
      <c r="C412" s="8"/>
      <c r="D412" s="7"/>
      <c r="E412" s="7"/>
      <c r="G412" s="7"/>
      <c r="H412" s="7"/>
      <c r="I412" s="7"/>
      <c r="J412" s="7"/>
      <c r="K412" s="7"/>
    </row>
    <row r="413" spans="1:11" x14ac:dyDescent="0.3">
      <c r="A413" s="1">
        <v>28126</v>
      </c>
      <c r="B413" s="1"/>
      <c r="C413" s="8"/>
      <c r="D413" s="7"/>
      <c r="E413" s="7"/>
      <c r="G413" s="7"/>
      <c r="H413" s="7"/>
      <c r="I413" s="7"/>
      <c r="J413" s="7"/>
      <c r="K413" s="7"/>
    </row>
    <row r="414" spans="1:11" x14ac:dyDescent="0.3">
      <c r="A414" s="1">
        <v>28157</v>
      </c>
      <c r="B414" s="1"/>
      <c r="C414" s="8"/>
      <c r="D414" s="7"/>
      <c r="E414" s="7"/>
      <c r="G414" s="7"/>
      <c r="H414" s="7"/>
      <c r="I414" s="7"/>
      <c r="J414" s="7"/>
      <c r="K414" s="7"/>
    </row>
    <row r="415" spans="1:11" x14ac:dyDescent="0.3">
      <c r="A415" s="1">
        <v>28185</v>
      </c>
      <c r="B415" s="1"/>
      <c r="C415" s="8"/>
      <c r="D415" s="7"/>
      <c r="E415" s="7"/>
      <c r="G415" s="7"/>
      <c r="H415" s="7"/>
      <c r="I415" s="7"/>
      <c r="J415" s="7"/>
      <c r="K415" s="7"/>
    </row>
    <row r="416" spans="1:11" x14ac:dyDescent="0.3">
      <c r="A416" s="1">
        <v>28216</v>
      </c>
      <c r="B416" s="1"/>
      <c r="C416" s="8"/>
      <c r="D416" s="7"/>
      <c r="E416" s="7"/>
      <c r="G416" s="7"/>
      <c r="H416" s="7"/>
      <c r="I416" s="7"/>
      <c r="J416" s="7"/>
      <c r="K416" s="7"/>
    </row>
    <row r="417" spans="1:11" x14ac:dyDescent="0.3">
      <c r="A417" s="1">
        <v>28246</v>
      </c>
      <c r="B417" s="1"/>
      <c r="C417" s="8"/>
      <c r="D417" s="7"/>
      <c r="E417" s="7"/>
      <c r="G417" s="7"/>
      <c r="H417" s="7"/>
      <c r="I417" s="7"/>
      <c r="J417" s="7"/>
      <c r="K417" s="7"/>
    </row>
    <row r="418" spans="1:11" x14ac:dyDescent="0.3">
      <c r="A418" s="1">
        <v>28277</v>
      </c>
      <c r="B418" s="1"/>
      <c r="C418" s="8"/>
      <c r="D418" s="7"/>
      <c r="E418" s="7"/>
      <c r="G418" s="7"/>
      <c r="H418" s="7"/>
      <c r="I418" s="7"/>
      <c r="J418" s="7"/>
      <c r="K418" s="7"/>
    </row>
    <row r="419" spans="1:11" x14ac:dyDescent="0.3">
      <c r="A419" s="1">
        <v>28307</v>
      </c>
      <c r="B419" s="1"/>
      <c r="C419" s="8"/>
      <c r="D419" s="7"/>
      <c r="E419" s="7"/>
      <c r="G419" s="7"/>
      <c r="H419" s="7"/>
      <c r="I419" s="7"/>
      <c r="J419" s="7"/>
      <c r="K419" s="7"/>
    </row>
    <row r="420" spans="1:11" x14ac:dyDescent="0.3">
      <c r="A420" s="1">
        <v>28338</v>
      </c>
      <c r="B420" s="1"/>
      <c r="C420" s="8"/>
      <c r="D420" s="7"/>
      <c r="E420" s="7"/>
      <c r="G420" s="7"/>
      <c r="H420" s="7"/>
      <c r="I420" s="7"/>
      <c r="J420" s="7"/>
      <c r="K420" s="7"/>
    </row>
    <row r="421" spans="1:11" x14ac:dyDescent="0.3">
      <c r="A421" s="1">
        <v>28369</v>
      </c>
      <c r="B421" s="1"/>
      <c r="C421" s="8"/>
      <c r="D421" s="7"/>
      <c r="E421" s="7"/>
      <c r="G421" s="7"/>
      <c r="H421" s="7"/>
      <c r="I421" s="7"/>
      <c r="J421" s="7"/>
      <c r="K421" s="7"/>
    </row>
    <row r="422" spans="1:11" x14ac:dyDescent="0.3">
      <c r="A422" s="1">
        <v>28399</v>
      </c>
      <c r="B422" s="1"/>
      <c r="C422" s="8"/>
      <c r="D422" s="7"/>
      <c r="E422" s="7"/>
      <c r="G422" s="7"/>
      <c r="H422" s="7"/>
      <c r="I422" s="7"/>
      <c r="J422" s="7"/>
      <c r="K422" s="7"/>
    </row>
    <row r="423" spans="1:11" x14ac:dyDescent="0.3">
      <c r="A423" s="1">
        <v>28430</v>
      </c>
      <c r="B423" s="1"/>
      <c r="C423" s="8"/>
      <c r="D423" s="7"/>
      <c r="E423" s="7"/>
      <c r="G423" s="7"/>
      <c r="H423" s="7"/>
      <c r="I423" s="7"/>
      <c r="J423" s="7"/>
      <c r="K423" s="7"/>
    </row>
    <row r="424" spans="1:11" x14ac:dyDescent="0.3">
      <c r="A424" s="1">
        <v>28460</v>
      </c>
      <c r="B424" s="1"/>
      <c r="C424" s="8"/>
      <c r="D424" s="7"/>
      <c r="E424" s="7"/>
      <c r="G424" s="7"/>
      <c r="H424" s="7"/>
      <c r="I424" s="7"/>
      <c r="J424" s="7"/>
      <c r="K424" s="7"/>
    </row>
    <row r="425" spans="1:11" x14ac:dyDescent="0.3">
      <c r="A425" s="1">
        <v>28491</v>
      </c>
      <c r="B425" s="1"/>
      <c r="C425" s="8"/>
      <c r="D425" s="7"/>
      <c r="E425" s="7"/>
      <c r="G425" s="7"/>
      <c r="H425" s="7"/>
      <c r="I425" s="7"/>
      <c r="J425" s="7"/>
      <c r="K425" s="7"/>
    </row>
    <row r="426" spans="1:11" x14ac:dyDescent="0.3">
      <c r="A426" s="1">
        <v>28522</v>
      </c>
      <c r="B426" s="1"/>
      <c r="C426" s="8"/>
      <c r="D426" s="7"/>
      <c r="E426" s="7"/>
      <c r="G426" s="7"/>
      <c r="H426" s="7"/>
      <c r="I426" s="7"/>
      <c r="J426" s="7"/>
      <c r="K426" s="7"/>
    </row>
    <row r="427" spans="1:11" x14ac:dyDescent="0.3">
      <c r="A427" s="1">
        <v>28550</v>
      </c>
      <c r="B427" s="1"/>
      <c r="C427" s="8"/>
      <c r="D427" s="7"/>
      <c r="E427" s="7"/>
      <c r="G427" s="7"/>
      <c r="H427" s="7"/>
      <c r="I427" s="7"/>
      <c r="J427" s="7"/>
      <c r="K427" s="7"/>
    </row>
    <row r="428" spans="1:11" x14ac:dyDescent="0.3">
      <c r="A428" s="1">
        <v>28581</v>
      </c>
      <c r="B428" s="1"/>
      <c r="C428" s="8"/>
      <c r="D428" s="7"/>
      <c r="E428" s="7"/>
      <c r="G428" s="7"/>
      <c r="H428" s="7"/>
      <c r="I428" s="7"/>
      <c r="J428" s="7"/>
      <c r="K428" s="7"/>
    </row>
    <row r="429" spans="1:11" x14ac:dyDescent="0.3">
      <c r="A429" s="1">
        <v>28611</v>
      </c>
      <c r="B429" s="1"/>
      <c r="C429" s="8"/>
      <c r="D429" s="7"/>
      <c r="E429" s="7"/>
      <c r="G429" s="7"/>
      <c r="H429" s="7"/>
      <c r="I429" s="7"/>
      <c r="J429" s="7"/>
      <c r="K429" s="7"/>
    </row>
    <row r="430" spans="1:11" x14ac:dyDescent="0.3">
      <c r="A430" s="1">
        <v>28642</v>
      </c>
      <c r="B430" s="1"/>
      <c r="C430" s="8"/>
      <c r="D430" s="7"/>
      <c r="E430" s="7"/>
      <c r="G430" s="7"/>
      <c r="H430" s="7"/>
      <c r="I430" s="7"/>
      <c r="J430" s="7"/>
      <c r="K430" s="7"/>
    </row>
    <row r="431" spans="1:11" x14ac:dyDescent="0.3">
      <c r="A431" s="1">
        <v>28672</v>
      </c>
      <c r="B431" s="1"/>
      <c r="C431" s="8"/>
      <c r="D431" s="7"/>
      <c r="E431" s="7"/>
      <c r="G431" s="7"/>
      <c r="H431" s="7"/>
      <c r="I431" s="7"/>
      <c r="J431" s="7"/>
      <c r="K431" s="7"/>
    </row>
    <row r="432" spans="1:11" x14ac:dyDescent="0.3">
      <c r="A432" s="1">
        <v>28703</v>
      </c>
      <c r="B432" s="1"/>
      <c r="C432" s="8"/>
      <c r="D432" s="7"/>
      <c r="E432" s="7"/>
      <c r="G432" s="7"/>
      <c r="H432" s="7"/>
      <c r="I432" s="7"/>
      <c r="J432" s="7"/>
      <c r="K432" s="7"/>
    </row>
    <row r="433" spans="1:11" x14ac:dyDescent="0.3">
      <c r="A433" s="1">
        <v>28734</v>
      </c>
      <c r="B433" s="1"/>
      <c r="C433" s="8"/>
      <c r="D433" s="7"/>
      <c r="E433" s="7"/>
      <c r="G433" s="7"/>
      <c r="H433" s="7"/>
      <c r="I433" s="7"/>
      <c r="J433" s="7"/>
      <c r="K433" s="7"/>
    </row>
    <row r="434" spans="1:11" x14ac:dyDescent="0.3">
      <c r="A434" s="1">
        <v>28764</v>
      </c>
      <c r="B434" s="1"/>
      <c r="C434" s="8"/>
      <c r="D434" s="7"/>
      <c r="E434" s="7"/>
      <c r="G434" s="7"/>
      <c r="H434" s="7"/>
      <c r="I434" s="7"/>
      <c r="J434" s="7"/>
      <c r="K434" s="7"/>
    </row>
    <row r="435" spans="1:11" x14ac:dyDescent="0.3">
      <c r="A435" s="1">
        <v>28795</v>
      </c>
      <c r="B435" s="1"/>
      <c r="C435" s="8"/>
      <c r="D435" s="7"/>
      <c r="E435" s="7"/>
      <c r="G435" s="7"/>
      <c r="H435" s="7"/>
      <c r="I435" s="7"/>
      <c r="J435" s="7"/>
      <c r="K435" s="7"/>
    </row>
    <row r="436" spans="1:11" x14ac:dyDescent="0.3">
      <c r="A436" s="1">
        <v>28825</v>
      </c>
      <c r="B436" s="1"/>
      <c r="C436" s="8"/>
      <c r="D436" s="7"/>
      <c r="E436" s="7"/>
      <c r="G436" s="7"/>
      <c r="H436" s="7"/>
      <c r="I436" s="7"/>
      <c r="J436" s="7"/>
      <c r="K436" s="7"/>
    </row>
    <row r="437" spans="1:11" x14ac:dyDescent="0.3">
      <c r="A437" s="1">
        <v>28856</v>
      </c>
      <c r="B437" s="1"/>
      <c r="C437" s="8"/>
      <c r="D437" s="7"/>
      <c r="E437" s="7"/>
      <c r="G437" s="7"/>
      <c r="H437" s="7"/>
      <c r="I437" s="7"/>
      <c r="J437" s="7"/>
      <c r="K437" s="7"/>
    </row>
    <row r="438" spans="1:11" x14ac:dyDescent="0.3">
      <c r="A438" s="1">
        <v>28887</v>
      </c>
      <c r="B438" s="1"/>
      <c r="C438" s="8"/>
      <c r="D438" s="7"/>
      <c r="E438" s="7"/>
      <c r="G438" s="7"/>
      <c r="H438" s="7"/>
      <c r="I438" s="7"/>
      <c r="J438" s="7"/>
      <c r="K438" s="7"/>
    </row>
    <row r="439" spans="1:11" x14ac:dyDescent="0.3">
      <c r="A439" s="1">
        <v>28915</v>
      </c>
      <c r="B439" s="1"/>
      <c r="C439" s="8"/>
      <c r="D439" s="7"/>
      <c r="E439" s="7"/>
      <c r="G439" s="7"/>
      <c r="H439" s="7"/>
      <c r="I439" s="7"/>
      <c r="J439" s="7"/>
      <c r="K439" s="7"/>
    </row>
    <row r="440" spans="1:11" x14ac:dyDescent="0.3">
      <c r="A440" s="1">
        <v>28946</v>
      </c>
      <c r="B440" s="1"/>
      <c r="C440" s="8"/>
      <c r="D440" s="7"/>
      <c r="E440" s="7"/>
      <c r="G440" s="7"/>
      <c r="H440" s="7"/>
      <c r="I440" s="7"/>
      <c r="J440" s="7"/>
      <c r="K440" s="7"/>
    </row>
    <row r="441" spans="1:11" x14ac:dyDescent="0.3">
      <c r="A441" s="1">
        <v>28976</v>
      </c>
      <c r="B441" s="1"/>
      <c r="C441" s="8"/>
      <c r="D441" s="7"/>
      <c r="E441" s="7"/>
      <c r="G441" s="7"/>
      <c r="H441" s="7"/>
      <c r="I441" s="7"/>
      <c r="J441" s="7"/>
      <c r="K441" s="7"/>
    </row>
    <row r="442" spans="1:11" x14ac:dyDescent="0.3">
      <c r="A442" s="1">
        <v>29007</v>
      </c>
      <c r="B442" s="1"/>
      <c r="C442" s="8"/>
      <c r="D442" s="7"/>
      <c r="E442" s="7"/>
      <c r="G442" s="7"/>
      <c r="H442" s="7"/>
      <c r="I442" s="7"/>
      <c r="J442" s="7"/>
      <c r="K442" s="7"/>
    </row>
    <row r="443" spans="1:11" x14ac:dyDescent="0.3">
      <c r="A443" s="1">
        <v>29037</v>
      </c>
      <c r="B443" s="1"/>
      <c r="C443" s="8"/>
      <c r="D443" s="7"/>
      <c r="E443" s="7"/>
      <c r="G443" s="7"/>
      <c r="H443" s="7"/>
      <c r="I443" s="7"/>
      <c r="J443" s="7"/>
      <c r="K443" s="7"/>
    </row>
    <row r="444" spans="1:11" x14ac:dyDescent="0.3">
      <c r="A444" s="1">
        <v>29068</v>
      </c>
      <c r="B444" s="1"/>
      <c r="C444" s="8"/>
      <c r="D444" s="7"/>
      <c r="E444" s="7"/>
      <c r="G444" s="7"/>
      <c r="H444" s="7"/>
      <c r="I444" s="7"/>
      <c r="J444" s="7"/>
      <c r="K444" s="7"/>
    </row>
    <row r="445" spans="1:11" x14ac:dyDescent="0.3">
      <c r="A445" s="1">
        <v>29099</v>
      </c>
      <c r="B445" s="1"/>
      <c r="C445" s="8"/>
      <c r="D445" s="7"/>
      <c r="E445" s="7"/>
      <c r="G445" s="7"/>
      <c r="H445" s="7"/>
      <c r="I445" s="7"/>
      <c r="J445" s="7"/>
      <c r="K445" s="7"/>
    </row>
    <row r="446" spans="1:11" x14ac:dyDescent="0.3">
      <c r="A446" s="1">
        <v>29129</v>
      </c>
      <c r="B446" s="1"/>
      <c r="C446" s="8"/>
      <c r="D446" s="7"/>
      <c r="E446" s="7"/>
      <c r="G446" s="7"/>
      <c r="H446" s="7"/>
      <c r="I446" s="7"/>
      <c r="J446" s="7"/>
      <c r="K446" s="7"/>
    </row>
    <row r="447" spans="1:11" x14ac:dyDescent="0.3">
      <c r="A447" s="1">
        <v>29160</v>
      </c>
      <c r="B447" s="1"/>
      <c r="C447" s="8"/>
      <c r="D447" s="7"/>
      <c r="E447" s="7"/>
      <c r="G447" s="7"/>
      <c r="H447" s="7"/>
      <c r="I447" s="7"/>
      <c r="J447" s="7"/>
      <c r="K447" s="7"/>
    </row>
    <row r="448" spans="1:11" x14ac:dyDescent="0.3">
      <c r="A448" s="1">
        <v>29190</v>
      </c>
      <c r="B448" s="1"/>
      <c r="C448" s="8"/>
      <c r="D448" s="7"/>
      <c r="E448" s="7"/>
      <c r="G448" s="7"/>
      <c r="H448" s="7"/>
      <c r="I448" s="7"/>
      <c r="J448" s="7"/>
      <c r="K448" s="7"/>
    </row>
    <row r="449" spans="1:11" x14ac:dyDescent="0.3">
      <c r="A449" s="1">
        <v>29221</v>
      </c>
      <c r="B449" s="1"/>
      <c r="C449" s="8"/>
      <c r="D449" s="7"/>
      <c r="E449" s="7"/>
      <c r="G449" s="7"/>
      <c r="H449" s="7"/>
      <c r="I449" s="7"/>
      <c r="J449" s="7"/>
      <c r="K449" s="7"/>
    </row>
    <row r="450" spans="1:11" x14ac:dyDescent="0.3">
      <c r="A450" s="1">
        <v>29252</v>
      </c>
      <c r="B450" s="1"/>
      <c r="C450" s="8"/>
      <c r="D450" s="7"/>
      <c r="E450" s="7"/>
      <c r="G450" s="7"/>
      <c r="H450" s="7"/>
      <c r="I450" s="7"/>
      <c r="J450" s="7"/>
      <c r="K450" s="7"/>
    </row>
    <row r="451" spans="1:11" x14ac:dyDescent="0.3">
      <c r="A451" s="1">
        <v>29281</v>
      </c>
      <c r="B451" s="1"/>
      <c r="C451" s="8"/>
      <c r="D451" s="7"/>
      <c r="E451" s="7"/>
      <c r="G451" s="7"/>
      <c r="H451" s="7"/>
      <c r="I451" s="7"/>
      <c r="J451" s="7"/>
      <c r="K451" s="7"/>
    </row>
    <row r="452" spans="1:11" x14ac:dyDescent="0.3">
      <c r="A452" s="1">
        <v>29312</v>
      </c>
      <c r="B452" s="1"/>
      <c r="C452" s="8"/>
      <c r="D452" s="7"/>
      <c r="E452" s="7"/>
      <c r="G452" s="7"/>
      <c r="H452" s="7"/>
      <c r="I452" s="7"/>
      <c r="J452" s="7"/>
      <c r="K452" s="7"/>
    </row>
    <row r="453" spans="1:11" x14ac:dyDescent="0.3">
      <c r="A453" s="1">
        <v>29342</v>
      </c>
      <c r="B453" s="1"/>
      <c r="C453" s="8"/>
      <c r="D453" s="7"/>
      <c r="E453" s="7"/>
      <c r="G453" s="7"/>
      <c r="H453" s="7"/>
      <c r="I453" s="7"/>
      <c r="J453" s="7"/>
      <c r="K453" s="7"/>
    </row>
    <row r="454" spans="1:11" x14ac:dyDescent="0.3">
      <c r="A454" s="1">
        <v>29373</v>
      </c>
      <c r="B454" s="1"/>
      <c r="C454" s="8"/>
      <c r="D454" s="7"/>
      <c r="E454" s="7"/>
      <c r="G454" s="7"/>
      <c r="H454" s="7"/>
      <c r="I454" s="7"/>
      <c r="J454" s="7"/>
      <c r="K454" s="7"/>
    </row>
    <row r="455" spans="1:11" x14ac:dyDescent="0.3">
      <c r="A455" s="1">
        <v>29403</v>
      </c>
      <c r="B455" s="1"/>
      <c r="C455" s="8"/>
      <c r="D455" s="7"/>
      <c r="E455" s="7"/>
      <c r="G455" s="7"/>
      <c r="H455" s="7"/>
      <c r="I455" s="7"/>
      <c r="J455" s="7"/>
      <c r="K455" s="7"/>
    </row>
    <row r="456" spans="1:11" x14ac:dyDescent="0.3">
      <c r="A456" s="1">
        <v>29434</v>
      </c>
      <c r="B456" s="1"/>
      <c r="C456" s="8"/>
      <c r="D456" s="7"/>
      <c r="E456" s="7"/>
      <c r="G456" s="7"/>
      <c r="H456" s="7"/>
      <c r="I456" s="7"/>
      <c r="J456" s="7"/>
      <c r="K456" s="7"/>
    </row>
    <row r="457" spans="1:11" x14ac:dyDescent="0.3">
      <c r="A457" s="1">
        <v>29465</v>
      </c>
      <c r="B457" s="1"/>
      <c r="C457" s="8"/>
      <c r="D457" s="7"/>
      <c r="E457" s="7"/>
      <c r="G457" s="7"/>
      <c r="H457" s="7"/>
      <c r="I457" s="7"/>
      <c r="J457" s="7"/>
      <c r="K457" s="7"/>
    </row>
    <row r="458" spans="1:11" x14ac:dyDescent="0.3">
      <c r="A458" s="1">
        <v>29495</v>
      </c>
      <c r="B458" s="1"/>
      <c r="C458" s="8"/>
      <c r="D458" s="7"/>
      <c r="E458" s="7"/>
      <c r="G458" s="7"/>
      <c r="H458" s="7"/>
      <c r="I458" s="7"/>
      <c r="J458" s="7"/>
      <c r="K458" s="7"/>
    </row>
    <row r="459" spans="1:11" x14ac:dyDescent="0.3">
      <c r="A459" s="1">
        <v>29526</v>
      </c>
      <c r="B459" s="1"/>
      <c r="C459" s="8"/>
      <c r="D459" s="7"/>
      <c r="E459" s="7"/>
      <c r="G459" s="7"/>
      <c r="H459" s="7"/>
      <c r="I459" s="7"/>
      <c r="J459" s="7"/>
      <c r="K459" s="7"/>
    </row>
    <row r="460" spans="1:11" x14ac:dyDescent="0.3">
      <c r="A460" s="1">
        <v>29556</v>
      </c>
      <c r="B460" s="1"/>
      <c r="C460" s="8"/>
      <c r="D460" s="7"/>
      <c r="E460" s="7"/>
      <c r="G460" s="7"/>
      <c r="H460" s="7"/>
      <c r="I460" s="7"/>
      <c r="J460" s="7"/>
      <c r="K460" s="7"/>
    </row>
    <row r="461" spans="1:11" x14ac:dyDescent="0.3">
      <c r="A461" s="1">
        <v>29587</v>
      </c>
      <c r="B461" s="1"/>
      <c r="C461" s="8"/>
      <c r="D461" s="7"/>
      <c r="E461" s="7"/>
      <c r="G461" s="7"/>
      <c r="H461" s="7"/>
      <c r="I461" s="7"/>
      <c r="J461" s="7"/>
      <c r="K461" s="7"/>
    </row>
    <row r="462" spans="1:11" x14ac:dyDescent="0.3">
      <c r="A462" s="1">
        <v>29618</v>
      </c>
      <c r="B462" s="1"/>
      <c r="C462" s="8"/>
      <c r="D462" s="7"/>
      <c r="E462" s="7"/>
      <c r="G462" s="7"/>
      <c r="H462" s="7"/>
      <c r="I462" s="7"/>
      <c r="J462" s="7"/>
      <c r="K462" s="7"/>
    </row>
    <row r="463" spans="1:11" x14ac:dyDescent="0.3">
      <c r="A463" s="1">
        <v>29646</v>
      </c>
      <c r="B463" s="1"/>
      <c r="C463" s="8"/>
      <c r="D463" s="7"/>
      <c r="E463" s="7"/>
      <c r="G463" s="7"/>
      <c r="H463" s="7"/>
      <c r="I463" s="7"/>
      <c r="J463" s="7"/>
      <c r="K463" s="7"/>
    </row>
    <row r="464" spans="1:11" x14ac:dyDescent="0.3">
      <c r="A464" s="1">
        <v>29677</v>
      </c>
      <c r="B464" s="1"/>
      <c r="C464" s="8"/>
      <c r="D464" s="7"/>
      <c r="E464" s="7"/>
      <c r="G464" s="7"/>
      <c r="H464" s="7"/>
      <c r="I464" s="7"/>
      <c r="J464" s="7"/>
      <c r="K464" s="7"/>
    </row>
    <row r="465" spans="1:11" x14ac:dyDescent="0.3">
      <c r="A465" s="1">
        <v>29707</v>
      </c>
      <c r="B465" s="1"/>
      <c r="C465" s="8"/>
      <c r="D465" s="7"/>
      <c r="E465" s="7"/>
      <c r="G465" s="7"/>
      <c r="H465" s="7"/>
      <c r="I465" s="7"/>
      <c r="J465" s="7"/>
      <c r="K465" s="7"/>
    </row>
    <row r="466" spans="1:11" x14ac:dyDescent="0.3">
      <c r="A466" s="1">
        <v>29738</v>
      </c>
      <c r="B466" s="1"/>
      <c r="C466" s="8"/>
      <c r="D466" s="7"/>
      <c r="E466" s="7"/>
      <c r="G466" s="7"/>
      <c r="H466" s="7"/>
      <c r="I466" s="7"/>
      <c r="J466" s="7"/>
      <c r="K466" s="7"/>
    </row>
    <row r="467" spans="1:11" x14ac:dyDescent="0.3">
      <c r="A467" s="1">
        <v>29768</v>
      </c>
      <c r="B467" s="1"/>
      <c r="C467" s="8"/>
      <c r="D467" s="7"/>
      <c r="E467" s="7"/>
      <c r="G467" s="7"/>
      <c r="H467" s="7"/>
      <c r="I467" s="7"/>
      <c r="J467" s="7"/>
      <c r="K467" s="7"/>
    </row>
    <row r="468" spans="1:11" x14ac:dyDescent="0.3">
      <c r="A468" s="1">
        <v>29799</v>
      </c>
      <c r="B468" s="1"/>
      <c r="C468" s="8"/>
      <c r="D468" s="7"/>
      <c r="E468" s="7"/>
      <c r="G468" s="7"/>
      <c r="H468" s="7"/>
      <c r="I468" s="7"/>
      <c r="J468" s="7"/>
      <c r="K468" s="7"/>
    </row>
    <row r="469" spans="1:11" x14ac:dyDescent="0.3">
      <c r="A469" s="1">
        <v>29830</v>
      </c>
      <c r="B469" s="1"/>
      <c r="C469" s="8"/>
      <c r="D469" s="7"/>
      <c r="E469" s="7"/>
      <c r="G469" s="7"/>
      <c r="H469" s="7"/>
      <c r="I469" s="7"/>
      <c r="J469" s="7"/>
      <c r="K469" s="7"/>
    </row>
    <row r="470" spans="1:11" x14ac:dyDescent="0.3">
      <c r="A470" s="1">
        <v>29860</v>
      </c>
      <c r="B470" s="1"/>
      <c r="C470" s="8"/>
      <c r="D470" s="7"/>
      <c r="E470" s="7"/>
      <c r="G470" s="7"/>
      <c r="H470" s="7"/>
      <c r="I470" s="7"/>
      <c r="J470" s="7"/>
      <c r="K470" s="7"/>
    </row>
    <row r="471" spans="1:11" x14ac:dyDescent="0.3">
      <c r="A471" s="1">
        <v>29891</v>
      </c>
      <c r="B471" s="1"/>
      <c r="C471" s="8"/>
      <c r="D471" s="7"/>
      <c r="E471" s="7"/>
      <c r="G471" s="7"/>
      <c r="H471" s="7"/>
      <c r="I471" s="7"/>
      <c r="J471" s="7"/>
      <c r="K471" s="7"/>
    </row>
    <row r="472" spans="1:11" x14ac:dyDescent="0.3">
      <c r="A472" s="1">
        <v>29921</v>
      </c>
      <c r="B472" s="1"/>
      <c r="C472" s="8"/>
      <c r="D472" s="7"/>
      <c r="E472" s="7"/>
      <c r="G472" s="7"/>
      <c r="H472" s="7"/>
      <c r="I472" s="7"/>
      <c r="J472" s="7"/>
      <c r="K472" s="7"/>
    </row>
    <row r="473" spans="1:11" x14ac:dyDescent="0.3">
      <c r="A473" s="1">
        <v>29952</v>
      </c>
      <c r="B473" s="1"/>
      <c r="C473" s="8"/>
      <c r="D473" s="7"/>
      <c r="E473" s="7"/>
      <c r="G473" s="7"/>
      <c r="H473" s="7"/>
      <c r="I473" s="7"/>
      <c r="J473" s="7"/>
      <c r="K473" s="7"/>
    </row>
    <row r="474" spans="1:11" x14ac:dyDescent="0.3">
      <c r="A474" s="1">
        <v>29983</v>
      </c>
      <c r="B474" s="1"/>
      <c r="C474" s="8"/>
      <c r="D474" s="7"/>
      <c r="E474" s="7"/>
      <c r="G474" s="7"/>
      <c r="H474" s="7"/>
      <c r="I474" s="7"/>
      <c r="J474" s="7"/>
      <c r="K474" s="7"/>
    </row>
    <row r="475" spans="1:11" x14ac:dyDescent="0.3">
      <c r="A475" s="1">
        <v>30011</v>
      </c>
      <c r="B475" s="1"/>
      <c r="C475" s="8"/>
      <c r="D475" s="7"/>
      <c r="E475" s="7"/>
      <c r="G475" s="7"/>
      <c r="H475" s="7"/>
      <c r="I475" s="7"/>
      <c r="J475" s="7"/>
      <c r="K475" s="7"/>
    </row>
    <row r="476" spans="1:11" x14ac:dyDescent="0.3">
      <c r="A476" s="1">
        <v>30042</v>
      </c>
      <c r="B476" s="1"/>
      <c r="C476" s="8"/>
      <c r="D476" s="7"/>
      <c r="E476" s="7"/>
      <c r="G476" s="7"/>
      <c r="H476" s="7"/>
      <c r="I476" s="7"/>
      <c r="J476" s="7"/>
      <c r="K476" s="7"/>
    </row>
    <row r="477" spans="1:11" x14ac:dyDescent="0.3">
      <c r="A477" s="1">
        <v>30072</v>
      </c>
      <c r="B477" s="1"/>
      <c r="C477" s="8"/>
      <c r="D477" s="7"/>
      <c r="E477" s="7"/>
      <c r="G477" s="7"/>
      <c r="H477" s="7"/>
      <c r="I477" s="7"/>
      <c r="J477" s="7"/>
      <c r="K477" s="7"/>
    </row>
    <row r="478" spans="1:11" x14ac:dyDescent="0.3">
      <c r="A478" s="1">
        <v>30103</v>
      </c>
      <c r="B478" s="1"/>
      <c r="C478" s="8"/>
      <c r="D478" s="7"/>
      <c r="E478" s="7"/>
      <c r="G478" s="7"/>
      <c r="H478" s="7"/>
      <c r="I478" s="7"/>
      <c r="J478" s="7"/>
      <c r="K478" s="7"/>
    </row>
    <row r="479" spans="1:11" x14ac:dyDescent="0.3">
      <c r="A479" s="1">
        <v>30133</v>
      </c>
      <c r="B479" s="1"/>
      <c r="C479" s="8"/>
      <c r="D479" s="7"/>
      <c r="E479" s="7"/>
      <c r="G479" s="7"/>
      <c r="H479" s="7"/>
      <c r="I479" s="7"/>
      <c r="J479" s="7"/>
      <c r="K479" s="7"/>
    </row>
    <row r="480" spans="1:11" x14ac:dyDescent="0.3">
      <c r="A480" s="1">
        <v>30164</v>
      </c>
      <c r="B480" s="1"/>
      <c r="C480" s="8"/>
      <c r="D480" s="7"/>
      <c r="E480" s="7"/>
      <c r="G480" s="7"/>
      <c r="H480" s="7"/>
      <c r="I480" s="7"/>
      <c r="J480" s="7"/>
      <c r="K480" s="7"/>
    </row>
    <row r="481" spans="1:11" x14ac:dyDescent="0.3">
      <c r="A481" s="1">
        <v>30195</v>
      </c>
      <c r="B481" s="1"/>
      <c r="C481" s="8"/>
      <c r="D481" s="7"/>
      <c r="E481" s="7"/>
      <c r="G481" s="7"/>
      <c r="H481" s="7"/>
      <c r="I481" s="7"/>
      <c r="J481" s="7"/>
      <c r="K481" s="7"/>
    </row>
    <row r="482" spans="1:11" x14ac:dyDescent="0.3">
      <c r="A482" s="1">
        <v>30225</v>
      </c>
      <c r="B482" s="1"/>
      <c r="C482" s="8"/>
      <c r="D482" s="7"/>
      <c r="E482" s="7"/>
      <c r="G482" s="7"/>
      <c r="H482" s="7"/>
      <c r="I482" s="7"/>
      <c r="J482" s="7"/>
      <c r="K482" s="7"/>
    </row>
    <row r="483" spans="1:11" x14ac:dyDescent="0.3">
      <c r="A483" s="1">
        <v>30256</v>
      </c>
      <c r="B483" s="1"/>
      <c r="C483" s="8"/>
      <c r="D483" s="7"/>
      <c r="E483" s="7"/>
      <c r="G483" s="7"/>
      <c r="H483" s="7"/>
      <c r="I483" s="7"/>
      <c r="J483" s="7"/>
      <c r="K483" s="7"/>
    </row>
    <row r="484" spans="1:11" x14ac:dyDescent="0.3">
      <c r="A484" s="1">
        <v>30286</v>
      </c>
      <c r="B484" s="1"/>
      <c r="C484" s="8"/>
      <c r="D484" s="7"/>
      <c r="E484" s="7"/>
      <c r="G484" s="7"/>
      <c r="H484" s="7"/>
      <c r="I484" s="7"/>
      <c r="J484" s="7"/>
      <c r="K484" s="7"/>
    </row>
    <row r="485" spans="1:11" x14ac:dyDescent="0.3">
      <c r="A485" s="1">
        <v>30317</v>
      </c>
      <c r="B485" s="1"/>
      <c r="C485" s="8"/>
      <c r="D485" s="7"/>
      <c r="E485" s="7"/>
      <c r="G485" s="7"/>
      <c r="H485" s="7"/>
      <c r="I485" s="7"/>
      <c r="J485" s="7"/>
      <c r="K485" s="7"/>
    </row>
    <row r="486" spans="1:11" x14ac:dyDescent="0.3">
      <c r="A486" s="1">
        <v>30348</v>
      </c>
      <c r="B486" s="1"/>
      <c r="C486" s="8"/>
      <c r="D486" s="7"/>
      <c r="E486" s="7"/>
      <c r="G486" s="7"/>
      <c r="H486" s="7"/>
      <c r="I486" s="7"/>
      <c r="J486" s="7"/>
      <c r="K486" s="7"/>
    </row>
    <row r="487" spans="1:11" x14ac:dyDescent="0.3">
      <c r="A487" s="1">
        <v>30376</v>
      </c>
      <c r="B487" s="1"/>
      <c r="C487" s="8"/>
      <c r="D487" s="7"/>
      <c r="E487" s="7"/>
      <c r="G487" s="7"/>
      <c r="H487" s="7"/>
      <c r="I487" s="7"/>
      <c r="J487" s="7"/>
      <c r="K487" s="7"/>
    </row>
    <row r="488" spans="1:11" x14ac:dyDescent="0.3">
      <c r="A488" s="1">
        <v>30407</v>
      </c>
      <c r="B488" s="1"/>
      <c r="C488" s="8"/>
      <c r="D488" s="7"/>
      <c r="E488" s="7"/>
      <c r="G488" s="7"/>
      <c r="H488" s="7"/>
      <c r="I488" s="7"/>
      <c r="J488" s="7"/>
      <c r="K488" s="7"/>
    </row>
    <row r="489" spans="1:11" x14ac:dyDescent="0.3">
      <c r="A489" s="1">
        <v>30437</v>
      </c>
      <c r="B489" s="1"/>
      <c r="C489" s="8"/>
      <c r="D489" s="7"/>
      <c r="E489" s="7"/>
      <c r="G489" s="7"/>
      <c r="H489" s="7"/>
      <c r="I489" s="7"/>
      <c r="J489" s="7"/>
      <c r="K489" s="7"/>
    </row>
    <row r="490" spans="1:11" x14ac:dyDescent="0.3">
      <c r="A490" s="1">
        <v>30468</v>
      </c>
      <c r="B490" s="1"/>
      <c r="C490" s="8"/>
      <c r="D490" s="7"/>
      <c r="E490" s="7"/>
      <c r="G490" s="7"/>
      <c r="H490" s="7"/>
      <c r="I490" s="7"/>
      <c r="J490" s="7"/>
      <c r="K490" s="7"/>
    </row>
    <row r="491" spans="1:11" x14ac:dyDescent="0.3">
      <c r="A491" s="1">
        <v>30498</v>
      </c>
      <c r="B491" s="1"/>
      <c r="C491" s="8"/>
      <c r="D491" s="7"/>
      <c r="E491" s="7"/>
      <c r="G491" s="7"/>
      <c r="H491" s="7"/>
      <c r="I491" s="7"/>
      <c r="J491" s="7"/>
      <c r="K491" s="7"/>
    </row>
    <row r="492" spans="1:11" x14ac:dyDescent="0.3">
      <c r="A492" s="1">
        <v>30529</v>
      </c>
      <c r="B492" s="1"/>
      <c r="C492" s="8"/>
      <c r="D492" s="7"/>
      <c r="E492" s="7"/>
      <c r="G492" s="7"/>
      <c r="H492" s="7"/>
      <c r="I492" s="7"/>
      <c r="J492" s="7"/>
      <c r="K492" s="7"/>
    </row>
    <row r="493" spans="1:11" x14ac:dyDescent="0.3">
      <c r="A493" s="1">
        <v>30560</v>
      </c>
      <c r="B493" s="1"/>
      <c r="C493" s="8"/>
      <c r="D493" s="7"/>
      <c r="E493" s="7"/>
      <c r="G493" s="7"/>
      <c r="H493" s="7"/>
      <c r="I493" s="7"/>
      <c r="J493" s="7"/>
      <c r="K493" s="7"/>
    </row>
    <row r="494" spans="1:11" x14ac:dyDescent="0.3">
      <c r="A494" s="1">
        <v>30590</v>
      </c>
      <c r="B494" s="1"/>
      <c r="C494" s="8"/>
      <c r="D494" s="7"/>
      <c r="E494" s="7"/>
      <c r="G494" s="7"/>
      <c r="H494" s="7"/>
      <c r="I494" s="7"/>
      <c r="J494" s="7"/>
      <c r="K494" s="7"/>
    </row>
    <row r="495" spans="1:11" x14ac:dyDescent="0.3">
      <c r="A495" s="1">
        <v>30621</v>
      </c>
      <c r="B495" s="1"/>
      <c r="C495" s="8"/>
      <c r="D495" s="7"/>
      <c r="E495" s="7"/>
      <c r="G495" s="7"/>
      <c r="H495" s="7"/>
      <c r="I495" s="7"/>
      <c r="J495" s="7"/>
      <c r="K495" s="7"/>
    </row>
    <row r="496" spans="1:11" x14ac:dyDescent="0.3">
      <c r="A496" s="1">
        <v>30651</v>
      </c>
      <c r="B496" s="1"/>
      <c r="C496" s="8"/>
      <c r="D496" s="7"/>
      <c r="E496" s="7"/>
      <c r="G496" s="7"/>
      <c r="H496" s="7"/>
      <c r="I496" s="7"/>
      <c r="J496" s="7"/>
      <c r="K496" s="7"/>
    </row>
    <row r="497" spans="1:11" x14ac:dyDescent="0.3">
      <c r="A497" s="1">
        <v>30682</v>
      </c>
      <c r="B497" s="1"/>
      <c r="C497" s="8"/>
      <c r="D497" s="7"/>
      <c r="E497" s="7"/>
      <c r="G497" s="7"/>
      <c r="H497" s="7"/>
      <c r="I497" s="7"/>
      <c r="J497" s="7"/>
      <c r="K497" s="7"/>
    </row>
    <row r="498" spans="1:11" x14ac:dyDescent="0.3">
      <c r="A498" s="1">
        <v>30713</v>
      </c>
      <c r="B498" s="1"/>
      <c r="C498" s="8"/>
      <c r="D498" s="7"/>
      <c r="E498" s="7"/>
      <c r="G498" s="7"/>
      <c r="H498" s="7"/>
      <c r="I498" s="7"/>
      <c r="J498" s="7"/>
      <c r="K498" s="7"/>
    </row>
    <row r="499" spans="1:11" x14ac:dyDescent="0.3">
      <c r="A499" s="1">
        <v>30742</v>
      </c>
      <c r="B499" s="1"/>
      <c r="C499" s="8"/>
      <c r="D499" s="7"/>
      <c r="E499" s="7"/>
      <c r="G499" s="7"/>
      <c r="H499" s="7"/>
      <c r="I499" s="7"/>
      <c r="J499" s="7"/>
      <c r="K499" s="7"/>
    </row>
    <row r="500" spans="1:11" x14ac:dyDescent="0.3">
      <c r="A500" s="1">
        <v>30773</v>
      </c>
      <c r="B500" s="1"/>
      <c r="C500" s="8"/>
      <c r="D500" s="7"/>
      <c r="E500" s="7"/>
      <c r="G500" s="7"/>
      <c r="H500" s="7"/>
      <c r="I500" s="7"/>
      <c r="J500" s="7"/>
      <c r="K500" s="7"/>
    </row>
    <row r="501" spans="1:11" x14ac:dyDescent="0.3">
      <c r="A501" s="1">
        <v>30803</v>
      </c>
      <c r="B501" s="1"/>
      <c r="C501" s="8"/>
      <c r="D501" s="7"/>
      <c r="E501" s="7"/>
      <c r="G501" s="7"/>
      <c r="H501" s="7"/>
      <c r="I501" s="7"/>
      <c r="J501" s="7"/>
      <c r="K501" s="7"/>
    </row>
    <row r="502" spans="1:11" x14ac:dyDescent="0.3">
      <c r="A502" s="1">
        <v>30834</v>
      </c>
      <c r="B502" s="1"/>
      <c r="C502" s="8"/>
      <c r="D502" s="7"/>
      <c r="E502" s="7"/>
      <c r="G502" s="7"/>
      <c r="H502" s="7"/>
      <c r="I502" s="7"/>
      <c r="J502" s="7"/>
      <c r="K502" s="7"/>
    </row>
    <row r="503" spans="1:11" x14ac:dyDescent="0.3">
      <c r="A503" s="1">
        <v>30864</v>
      </c>
      <c r="B503" s="1"/>
      <c r="C503" s="8"/>
      <c r="D503" s="7"/>
      <c r="E503" s="7"/>
      <c r="G503" s="7"/>
      <c r="H503" s="7"/>
      <c r="I503" s="7"/>
      <c r="J503" s="7"/>
      <c r="K503" s="7"/>
    </row>
    <row r="504" spans="1:11" x14ac:dyDescent="0.3">
      <c r="A504" s="1">
        <v>30895</v>
      </c>
      <c r="B504" s="1"/>
      <c r="C504" s="8"/>
      <c r="D504" s="7"/>
      <c r="E504" s="7"/>
      <c r="G504" s="7"/>
      <c r="H504" s="7"/>
      <c r="I504" s="7"/>
      <c r="J504" s="7"/>
      <c r="K504" s="7"/>
    </row>
    <row r="505" spans="1:11" x14ac:dyDescent="0.3">
      <c r="A505" s="1">
        <v>30926</v>
      </c>
      <c r="B505" s="1"/>
      <c r="C505" s="8"/>
      <c r="D505" s="7"/>
      <c r="E505" s="7"/>
      <c r="G505" s="7"/>
      <c r="H505" s="7"/>
      <c r="I505" s="7"/>
      <c r="J505" s="7"/>
      <c r="K505" s="7"/>
    </row>
    <row r="506" spans="1:11" x14ac:dyDescent="0.3">
      <c r="A506" s="1">
        <v>30956</v>
      </c>
      <c r="B506" s="1"/>
      <c r="C506" s="8"/>
      <c r="D506" s="7"/>
      <c r="E506" s="7"/>
      <c r="G506" s="7"/>
      <c r="H506" s="7"/>
      <c r="I506" s="7"/>
      <c r="J506" s="7"/>
      <c r="K506" s="7"/>
    </row>
    <row r="507" spans="1:11" x14ac:dyDescent="0.3">
      <c r="A507" s="1">
        <v>30987</v>
      </c>
      <c r="B507" s="1"/>
      <c r="C507" s="8"/>
      <c r="D507" s="7"/>
      <c r="E507" s="7"/>
      <c r="G507" s="7"/>
      <c r="H507" s="7"/>
      <c r="I507" s="7"/>
      <c r="J507" s="7"/>
      <c r="K507" s="7"/>
    </row>
    <row r="508" spans="1:11" x14ac:dyDescent="0.3">
      <c r="A508" s="1">
        <v>31017</v>
      </c>
      <c r="B508" s="1"/>
      <c r="C508" s="8"/>
      <c r="D508" s="7"/>
      <c r="E508" s="7"/>
      <c r="G508" s="7"/>
      <c r="H508" s="7"/>
      <c r="I508" s="7"/>
      <c r="J508" s="7"/>
      <c r="K508" s="7"/>
    </row>
    <row r="509" spans="1:11" x14ac:dyDescent="0.3">
      <c r="A509" s="1">
        <v>31048</v>
      </c>
      <c r="B509" s="1"/>
      <c r="C509" s="8"/>
      <c r="D509" s="7"/>
      <c r="E509" s="7"/>
      <c r="G509" s="7"/>
      <c r="H509" s="7"/>
      <c r="I509" s="7"/>
      <c r="J509" s="7"/>
      <c r="K509" s="7"/>
    </row>
    <row r="510" spans="1:11" x14ac:dyDescent="0.3">
      <c r="A510" s="1">
        <v>31079</v>
      </c>
      <c r="B510" s="1"/>
      <c r="C510" s="8"/>
      <c r="D510" s="7"/>
      <c r="E510" s="7"/>
      <c r="G510" s="7"/>
      <c r="H510" s="7"/>
      <c r="I510" s="7"/>
      <c r="J510" s="7"/>
      <c r="K510" s="7"/>
    </row>
    <row r="511" spans="1:11" x14ac:dyDescent="0.3">
      <c r="A511" s="1">
        <v>31107</v>
      </c>
      <c r="B511" s="1"/>
      <c r="C511" s="8"/>
      <c r="D511" s="7"/>
      <c r="E511" s="7"/>
      <c r="G511" s="7"/>
      <c r="H511" s="7"/>
      <c r="I511" s="7"/>
      <c r="J511" s="7"/>
      <c r="K511" s="7"/>
    </row>
    <row r="512" spans="1:11" x14ac:dyDescent="0.3">
      <c r="A512" s="1">
        <v>31138</v>
      </c>
      <c r="B512" s="1"/>
      <c r="C512" s="8"/>
      <c r="D512" s="7"/>
      <c r="E512" s="7"/>
      <c r="G512" s="7"/>
      <c r="H512" s="7"/>
      <c r="I512" s="7"/>
      <c r="J512" s="7"/>
      <c r="K512" s="7"/>
    </row>
    <row r="513" spans="1:11" x14ac:dyDescent="0.3">
      <c r="A513" s="1">
        <v>31168</v>
      </c>
      <c r="B513" s="1"/>
      <c r="C513" s="8"/>
      <c r="D513" s="7"/>
      <c r="E513" s="7"/>
      <c r="G513" s="7"/>
      <c r="H513" s="7"/>
      <c r="I513" s="7"/>
      <c r="J513" s="7"/>
      <c r="K513" s="7"/>
    </row>
    <row r="514" spans="1:11" x14ac:dyDescent="0.3">
      <c r="A514" s="1">
        <v>31199</v>
      </c>
      <c r="B514" s="1"/>
      <c r="C514" s="8"/>
      <c r="D514" s="7"/>
      <c r="E514" s="7"/>
      <c r="G514" s="7"/>
      <c r="H514" s="7"/>
      <c r="I514" s="7"/>
      <c r="J514" s="7"/>
      <c r="K514" s="7"/>
    </row>
    <row r="515" spans="1:11" x14ac:dyDescent="0.3">
      <c r="A515" s="1">
        <v>31229</v>
      </c>
      <c r="B515" s="1"/>
      <c r="C515" s="8"/>
      <c r="D515" s="7"/>
      <c r="E515" s="7"/>
      <c r="G515" s="7"/>
      <c r="H515" s="7"/>
      <c r="I515" s="7"/>
      <c r="J515" s="7"/>
      <c r="K515" s="7"/>
    </row>
    <row r="516" spans="1:11" x14ac:dyDescent="0.3">
      <c r="A516" s="1">
        <v>31260</v>
      </c>
      <c r="B516" s="1"/>
      <c r="C516" s="8"/>
      <c r="D516" s="7"/>
      <c r="E516" s="7"/>
      <c r="G516" s="7"/>
      <c r="H516" s="7"/>
      <c r="I516" s="7"/>
      <c r="J516" s="7"/>
      <c r="K516" s="7"/>
    </row>
    <row r="517" spans="1:11" x14ac:dyDescent="0.3">
      <c r="A517" s="1">
        <v>31291</v>
      </c>
      <c r="B517" s="1"/>
      <c r="C517" s="8"/>
      <c r="D517" s="7"/>
      <c r="E517" s="7"/>
      <c r="G517" s="7"/>
      <c r="H517" s="7"/>
      <c r="I517" s="7"/>
      <c r="J517" s="7"/>
      <c r="K517" s="7"/>
    </row>
    <row r="518" spans="1:11" x14ac:dyDescent="0.3">
      <c r="A518" s="1">
        <v>31321</v>
      </c>
      <c r="B518" s="1"/>
      <c r="C518" s="8"/>
      <c r="D518" s="7"/>
      <c r="E518" s="7"/>
      <c r="G518" s="7"/>
      <c r="H518" s="7"/>
      <c r="I518" s="7"/>
      <c r="J518" s="7"/>
      <c r="K518" s="7"/>
    </row>
    <row r="519" spans="1:11" x14ac:dyDescent="0.3">
      <c r="A519" s="1">
        <v>31352</v>
      </c>
      <c r="B519" s="1"/>
      <c r="C519" s="8"/>
      <c r="D519" s="7"/>
      <c r="E519" s="7"/>
      <c r="G519" s="7"/>
      <c r="H519" s="7"/>
      <c r="I519" s="7"/>
      <c r="J519" s="7"/>
      <c r="K519" s="7"/>
    </row>
    <row r="520" spans="1:11" x14ac:dyDescent="0.3">
      <c r="A520" s="1">
        <v>31382</v>
      </c>
      <c r="B520" s="1"/>
      <c r="C520" s="8"/>
      <c r="D520" s="7"/>
      <c r="E520" s="7"/>
      <c r="G520" s="7"/>
      <c r="H520" s="7"/>
      <c r="I520" s="7"/>
      <c r="J520" s="7"/>
      <c r="K520" s="7"/>
    </row>
    <row r="521" spans="1:11" x14ac:dyDescent="0.3">
      <c r="A521" s="1">
        <v>31413</v>
      </c>
      <c r="B521" s="1"/>
      <c r="C521" s="8"/>
      <c r="D521" s="7"/>
      <c r="E521" s="7"/>
      <c r="G521" s="7"/>
      <c r="H521" s="7"/>
      <c r="I521" s="7"/>
      <c r="J521" s="7"/>
      <c r="K521" s="7"/>
    </row>
    <row r="522" spans="1:11" x14ac:dyDescent="0.3">
      <c r="A522" s="1">
        <v>31444</v>
      </c>
      <c r="B522" s="1"/>
      <c r="C522" s="8"/>
      <c r="D522" s="7"/>
      <c r="E522" s="7"/>
      <c r="H522" s="7"/>
      <c r="I522" s="7"/>
      <c r="J522" s="7"/>
      <c r="K522" s="7"/>
    </row>
    <row r="523" spans="1:11" x14ac:dyDescent="0.3">
      <c r="A523" s="1">
        <v>31472</v>
      </c>
      <c r="B523" s="1"/>
      <c r="C523" s="8"/>
      <c r="D523" s="7"/>
      <c r="E523" s="7"/>
      <c r="F523" s="7"/>
      <c r="H523" s="7"/>
      <c r="I523" s="7"/>
      <c r="J523" s="7"/>
      <c r="K523" s="7"/>
    </row>
    <row r="524" spans="1:11" x14ac:dyDescent="0.3">
      <c r="A524" s="1">
        <v>31503</v>
      </c>
      <c r="B524" s="1"/>
      <c r="C524" s="8"/>
      <c r="D524" s="7"/>
      <c r="E524" s="7"/>
      <c r="F524" s="7"/>
      <c r="H524" s="7"/>
      <c r="I524" s="7"/>
      <c r="J524" s="7"/>
      <c r="K524" s="7"/>
    </row>
    <row r="525" spans="1:11" x14ac:dyDescent="0.3">
      <c r="A525" s="1">
        <v>31533</v>
      </c>
      <c r="B525" s="1"/>
      <c r="C525" s="8"/>
      <c r="D525" s="7"/>
      <c r="E525" s="7"/>
      <c r="F525" s="7"/>
      <c r="H525" s="7"/>
      <c r="I525" s="7"/>
      <c r="J525" s="7"/>
      <c r="K525" s="7"/>
    </row>
    <row r="526" spans="1:11" x14ac:dyDescent="0.3">
      <c r="A526" s="1">
        <v>31564</v>
      </c>
      <c r="B526" s="1"/>
      <c r="C526" s="8"/>
      <c r="D526" s="7"/>
      <c r="E526" s="7"/>
      <c r="F526" s="7"/>
      <c r="H526" s="7"/>
      <c r="I526" s="7"/>
      <c r="J526" s="7"/>
      <c r="K526" s="7"/>
    </row>
    <row r="527" spans="1:11" x14ac:dyDescent="0.3">
      <c r="A527" s="1">
        <v>31594</v>
      </c>
      <c r="B527" s="1"/>
      <c r="C527" s="8"/>
      <c r="D527" s="7"/>
      <c r="E527" s="7"/>
      <c r="F527" s="7"/>
      <c r="H527" s="7"/>
      <c r="I527" s="7"/>
      <c r="J527" s="7"/>
      <c r="K527" s="7"/>
    </row>
    <row r="528" spans="1:11" x14ac:dyDescent="0.3">
      <c r="A528" s="1">
        <v>31625</v>
      </c>
      <c r="B528" s="1"/>
      <c r="C528" s="8"/>
      <c r="D528" s="7"/>
      <c r="E528" s="7"/>
      <c r="F528" s="7"/>
      <c r="H528" s="7"/>
      <c r="I528" s="7"/>
      <c r="J528" s="7"/>
      <c r="K528" s="7"/>
    </row>
    <row r="529" spans="1:11" x14ac:dyDescent="0.3">
      <c r="A529" s="1">
        <v>31656</v>
      </c>
      <c r="B529" s="1"/>
      <c r="C529" s="8"/>
      <c r="D529" s="7"/>
      <c r="E529" s="7"/>
      <c r="F529" s="7"/>
      <c r="H529" s="7"/>
      <c r="I529" s="7"/>
      <c r="J529" s="7"/>
      <c r="K529" s="7"/>
    </row>
    <row r="530" spans="1:11" x14ac:dyDescent="0.3">
      <c r="A530" s="1">
        <v>31686</v>
      </c>
      <c r="B530" s="1"/>
      <c r="C530" s="8"/>
      <c r="D530" s="7"/>
      <c r="E530" s="7"/>
      <c r="F530" s="7"/>
      <c r="H530" s="7"/>
      <c r="I530" s="7"/>
      <c r="J530" s="7"/>
      <c r="K530" s="7"/>
    </row>
    <row r="531" spans="1:11" x14ac:dyDescent="0.3">
      <c r="A531" s="1">
        <v>31717</v>
      </c>
      <c r="B531" s="1"/>
      <c r="C531" s="8"/>
      <c r="D531" s="7"/>
      <c r="E531" s="7"/>
      <c r="F531" s="7"/>
      <c r="H531" s="7"/>
      <c r="I531" s="7"/>
      <c r="J531" s="7"/>
      <c r="K531" s="7"/>
    </row>
    <row r="532" spans="1:11" x14ac:dyDescent="0.3">
      <c r="A532" s="1">
        <v>31747</v>
      </c>
      <c r="B532" s="1"/>
      <c r="C532" s="8"/>
      <c r="D532" s="7"/>
      <c r="E532" s="7"/>
      <c r="F532" s="7"/>
      <c r="H532" s="7"/>
      <c r="I532" s="7"/>
      <c r="J532" s="7"/>
      <c r="K532" s="7"/>
    </row>
    <row r="533" spans="1:11" x14ac:dyDescent="0.3">
      <c r="A533" s="1">
        <v>31778</v>
      </c>
      <c r="B533" s="1"/>
      <c r="C533" s="8"/>
      <c r="D533" s="7"/>
      <c r="E533" s="7"/>
      <c r="F533" s="7"/>
      <c r="H533" s="7"/>
      <c r="I533" s="7"/>
      <c r="J533" s="7"/>
      <c r="K533" s="7"/>
    </row>
    <row r="534" spans="1:11" x14ac:dyDescent="0.3">
      <c r="A534" s="1">
        <v>31809</v>
      </c>
      <c r="B534" s="1"/>
      <c r="C534" s="8"/>
      <c r="D534" s="7"/>
      <c r="E534" s="7"/>
      <c r="F534" s="7"/>
      <c r="H534" s="7"/>
      <c r="I534" s="7"/>
      <c r="J534" s="7"/>
      <c r="K534" s="7"/>
    </row>
    <row r="535" spans="1:11" x14ac:dyDescent="0.3">
      <c r="A535" s="1">
        <v>31837</v>
      </c>
      <c r="B535" s="1"/>
      <c r="C535" s="8"/>
      <c r="D535" s="7"/>
      <c r="E535" s="7"/>
      <c r="F535" s="7"/>
      <c r="H535" s="7"/>
      <c r="I535" s="7"/>
      <c r="J535" s="7"/>
      <c r="K535" s="7"/>
    </row>
    <row r="536" spans="1:11" x14ac:dyDescent="0.3">
      <c r="A536" s="1">
        <v>31868</v>
      </c>
      <c r="B536" s="1"/>
      <c r="C536" s="8"/>
      <c r="D536" s="7"/>
      <c r="E536" s="7"/>
      <c r="F536" s="7"/>
      <c r="H536" s="7"/>
      <c r="I536" s="7"/>
      <c r="J536" s="7"/>
      <c r="K536" s="7"/>
    </row>
    <row r="537" spans="1:11" x14ac:dyDescent="0.3">
      <c r="A537" s="1">
        <v>31898</v>
      </c>
      <c r="B537" s="1"/>
      <c r="C537" s="8"/>
      <c r="D537" s="7"/>
      <c r="E537" s="7"/>
      <c r="F537" s="7"/>
      <c r="H537" s="7"/>
      <c r="I537" s="7"/>
      <c r="J537" s="7"/>
      <c r="K537" s="7"/>
    </row>
    <row r="538" spans="1:11" x14ac:dyDescent="0.3">
      <c r="A538" s="1">
        <v>31929</v>
      </c>
      <c r="B538" s="1"/>
      <c r="C538" s="8"/>
      <c r="D538" s="7"/>
      <c r="E538" s="7"/>
      <c r="F538" s="7"/>
      <c r="H538" s="7"/>
      <c r="I538" s="7"/>
      <c r="J538" s="7"/>
      <c r="K538" s="7"/>
    </row>
    <row r="539" spans="1:11" x14ac:dyDescent="0.3">
      <c r="A539" s="1">
        <v>31959</v>
      </c>
      <c r="B539" s="1"/>
      <c r="C539" s="8"/>
      <c r="D539" s="7"/>
      <c r="E539" s="7"/>
      <c r="F539" s="7"/>
      <c r="H539" s="7"/>
      <c r="I539" s="7"/>
      <c r="J539" s="7"/>
      <c r="K539" s="7"/>
    </row>
    <row r="540" spans="1:11" x14ac:dyDescent="0.3">
      <c r="A540" s="1">
        <v>31990</v>
      </c>
      <c r="B540" s="1"/>
      <c r="C540" s="8"/>
      <c r="D540" s="7"/>
      <c r="E540" s="7"/>
      <c r="F540" s="7"/>
      <c r="H540" s="7"/>
      <c r="I540" s="7"/>
      <c r="J540" s="7"/>
      <c r="K540" s="7"/>
    </row>
    <row r="541" spans="1:11" x14ac:dyDescent="0.3">
      <c r="A541" s="1">
        <v>32021</v>
      </c>
      <c r="B541" s="1"/>
      <c r="C541" s="8"/>
      <c r="D541" s="7"/>
      <c r="E541" s="7"/>
      <c r="F541" s="7"/>
      <c r="H541" s="7"/>
      <c r="I541" s="7"/>
      <c r="J541" s="7"/>
      <c r="K541" s="7"/>
    </row>
    <row r="542" spans="1:11" x14ac:dyDescent="0.3">
      <c r="A542" s="1">
        <v>32051</v>
      </c>
      <c r="B542" s="1"/>
      <c r="C542" s="8"/>
      <c r="D542" s="7"/>
      <c r="E542" s="7"/>
      <c r="F542" s="7"/>
      <c r="H542" s="7"/>
      <c r="I542" s="7"/>
      <c r="J542" s="7"/>
      <c r="K542" s="7"/>
    </row>
    <row r="543" spans="1:11" x14ac:dyDescent="0.3">
      <c r="A543" s="1">
        <v>32082</v>
      </c>
      <c r="B543" s="1"/>
      <c r="C543" s="8"/>
      <c r="D543" s="7"/>
      <c r="E543" s="7"/>
      <c r="F543" s="7"/>
      <c r="H543" s="7"/>
      <c r="I543" s="7"/>
      <c r="J543" s="7"/>
      <c r="K543" s="7"/>
    </row>
    <row r="544" spans="1:11" x14ac:dyDescent="0.3">
      <c r="A544" s="1">
        <v>32112</v>
      </c>
      <c r="B544" s="1"/>
      <c r="C544" s="8"/>
      <c r="D544" s="7"/>
      <c r="E544" s="7"/>
      <c r="F544" s="7"/>
      <c r="H544" s="7"/>
      <c r="I544" s="7"/>
      <c r="J544" s="7"/>
      <c r="K544" s="7"/>
    </row>
    <row r="545" spans="1:11" x14ac:dyDescent="0.3">
      <c r="A545" s="1">
        <v>32143</v>
      </c>
      <c r="B545" s="1"/>
      <c r="C545" s="8"/>
      <c r="D545" s="7"/>
      <c r="E545" s="7"/>
      <c r="F545" s="7"/>
      <c r="H545" s="7"/>
      <c r="I545" s="7"/>
      <c r="J545" s="7"/>
      <c r="K545" s="7"/>
    </row>
    <row r="546" spans="1:11" x14ac:dyDescent="0.3">
      <c r="A546" s="1">
        <v>32174</v>
      </c>
      <c r="B546" s="1"/>
      <c r="C546" s="8"/>
      <c r="D546" s="7"/>
      <c r="E546" s="7"/>
      <c r="F546" s="7"/>
      <c r="H546" s="7"/>
      <c r="I546" s="7"/>
      <c r="J546" s="7"/>
      <c r="K546" s="7"/>
    </row>
    <row r="547" spans="1:11" x14ac:dyDescent="0.3">
      <c r="A547" s="1">
        <v>32203</v>
      </c>
      <c r="B547" s="1"/>
      <c r="C547" s="8"/>
      <c r="D547" s="7"/>
      <c r="E547" s="7"/>
      <c r="F547" s="7"/>
      <c r="H547" s="7"/>
      <c r="I547" s="7"/>
      <c r="J547" s="7"/>
      <c r="K547" s="7"/>
    </row>
    <row r="548" spans="1:11" x14ac:dyDescent="0.3">
      <c r="A548" s="1">
        <v>32234</v>
      </c>
      <c r="B548" s="1"/>
      <c r="C548" s="8"/>
      <c r="D548" s="7"/>
      <c r="E548" s="7"/>
      <c r="F548" s="7"/>
      <c r="H548" s="7"/>
      <c r="I548" s="7"/>
      <c r="J548" s="7"/>
      <c r="K548" s="7"/>
    </row>
    <row r="549" spans="1:11" x14ac:dyDescent="0.3">
      <c r="A549" s="1">
        <v>32264</v>
      </c>
      <c r="B549" s="1"/>
      <c r="C549" s="8"/>
      <c r="D549" s="7"/>
      <c r="E549" s="7"/>
      <c r="F549" s="7"/>
      <c r="H549" s="7"/>
      <c r="I549" s="7"/>
      <c r="J549" s="7"/>
      <c r="K549" s="7"/>
    </row>
    <row r="550" spans="1:11" x14ac:dyDescent="0.3">
      <c r="A550" s="1">
        <v>32295</v>
      </c>
      <c r="B550" s="1"/>
      <c r="C550" s="8"/>
      <c r="D550" s="7"/>
      <c r="E550" s="7"/>
      <c r="F550" s="7"/>
      <c r="H550" s="7"/>
      <c r="I550" s="7"/>
      <c r="J550" s="7"/>
      <c r="K550" s="7"/>
    </row>
    <row r="551" spans="1:11" x14ac:dyDescent="0.3">
      <c r="A551" s="1">
        <v>32325</v>
      </c>
      <c r="B551" s="1"/>
      <c r="C551" s="8"/>
      <c r="D551" s="7"/>
      <c r="E551" s="7"/>
      <c r="F551" s="7"/>
      <c r="H551" s="7"/>
      <c r="I551" s="7"/>
      <c r="J551" s="7"/>
      <c r="K551" s="7"/>
    </row>
    <row r="552" spans="1:11" x14ac:dyDescent="0.3">
      <c r="A552" s="1">
        <v>32356</v>
      </c>
      <c r="B552" s="1"/>
      <c r="C552" s="8"/>
      <c r="D552" s="7"/>
      <c r="E552" s="7"/>
      <c r="F552" s="7"/>
      <c r="H552" s="7"/>
      <c r="I552" s="7"/>
      <c r="J552" s="7"/>
      <c r="K552" s="7"/>
    </row>
    <row r="553" spans="1:11" x14ac:dyDescent="0.3">
      <c r="A553" s="1">
        <v>32387</v>
      </c>
      <c r="B553" s="1"/>
      <c r="C553" s="8"/>
      <c r="D553" s="7"/>
      <c r="E553" s="7"/>
      <c r="F553" s="7"/>
      <c r="H553" s="7"/>
      <c r="I553" s="7"/>
      <c r="J553" s="7"/>
      <c r="K553" s="7"/>
    </row>
    <row r="554" spans="1:11" x14ac:dyDescent="0.3">
      <c r="A554" s="1">
        <v>32417</v>
      </c>
      <c r="B554" s="1"/>
      <c r="C554" s="8"/>
      <c r="D554" s="7"/>
      <c r="E554" s="7"/>
      <c r="F554" s="7"/>
      <c r="H554" s="7"/>
      <c r="I554" s="7"/>
      <c r="J554" s="7"/>
      <c r="K554" s="7"/>
    </row>
    <row r="555" spans="1:11" x14ac:dyDescent="0.3">
      <c r="A555" s="1">
        <v>32448</v>
      </c>
      <c r="B555" s="1"/>
      <c r="C555" s="8"/>
      <c r="D555" s="7"/>
      <c r="E555" s="7"/>
      <c r="F555" s="7"/>
      <c r="H555" s="7"/>
      <c r="I555" s="7"/>
      <c r="J555" s="7"/>
      <c r="K555" s="7"/>
    </row>
    <row r="556" spans="1:11" x14ac:dyDescent="0.3">
      <c r="A556" s="1">
        <v>32478</v>
      </c>
      <c r="B556" s="1"/>
      <c r="C556" s="8"/>
      <c r="D556" s="7"/>
      <c r="E556" s="7"/>
      <c r="F556" s="7"/>
      <c r="H556" s="7"/>
      <c r="I556" s="7"/>
      <c r="J556" s="7"/>
      <c r="K556" s="7"/>
    </row>
    <row r="557" spans="1:11" x14ac:dyDescent="0.3">
      <c r="A557" s="1">
        <v>32509</v>
      </c>
      <c r="B557" s="1"/>
      <c r="C557" s="8"/>
      <c r="D557" s="7"/>
      <c r="E557" s="7"/>
      <c r="F557" s="7"/>
      <c r="I557" s="7"/>
      <c r="J557" s="7"/>
      <c r="K557" s="7"/>
    </row>
    <row r="558" spans="1:11" x14ac:dyDescent="0.3">
      <c r="A558" s="1">
        <v>32540</v>
      </c>
      <c r="B558" s="1"/>
      <c r="C558" s="8"/>
      <c r="D558" s="7"/>
      <c r="E558" s="7"/>
      <c r="F558" s="7"/>
      <c r="G558" s="7"/>
      <c r="I558" s="7"/>
      <c r="J558" s="7"/>
      <c r="K558" s="7"/>
    </row>
    <row r="559" spans="1:11" x14ac:dyDescent="0.3">
      <c r="A559" s="1">
        <v>32568</v>
      </c>
      <c r="B559" s="1"/>
      <c r="C559" s="8"/>
      <c r="D559" s="7"/>
      <c r="E559" s="7"/>
      <c r="F559" s="7"/>
      <c r="G559" s="7"/>
      <c r="I559" s="7"/>
      <c r="J559" s="7"/>
      <c r="K559" s="7"/>
    </row>
    <row r="560" spans="1:11" x14ac:dyDescent="0.3">
      <c r="A560" s="1">
        <v>32599</v>
      </c>
      <c r="B560" s="1"/>
      <c r="C560" s="8"/>
      <c r="D560" s="7"/>
      <c r="E560" s="7"/>
      <c r="F560" s="7"/>
      <c r="G560" s="7"/>
      <c r="I560" s="7"/>
      <c r="J560" s="7"/>
      <c r="K560" s="7"/>
    </row>
    <row r="561" spans="1:11" x14ac:dyDescent="0.3">
      <c r="A561" s="1">
        <v>32629</v>
      </c>
      <c r="B561" s="1"/>
      <c r="C561" s="8"/>
      <c r="D561" s="7"/>
      <c r="E561" s="7"/>
      <c r="F561" s="7"/>
      <c r="G561" s="7"/>
      <c r="I561" s="7"/>
      <c r="J561" s="7"/>
      <c r="K561" s="7"/>
    </row>
    <row r="562" spans="1:11" x14ac:dyDescent="0.3">
      <c r="A562" s="1">
        <v>32660</v>
      </c>
      <c r="B562" s="1"/>
      <c r="C562" s="8"/>
      <c r="D562" s="7"/>
      <c r="E562" s="7"/>
      <c r="F562" s="7"/>
      <c r="G562" s="7"/>
      <c r="I562" s="7"/>
      <c r="J562" s="7"/>
      <c r="K562" s="7"/>
    </row>
    <row r="563" spans="1:11" x14ac:dyDescent="0.3">
      <c r="A563" s="1">
        <v>32690</v>
      </c>
      <c r="B563" s="1"/>
      <c r="C563" s="8"/>
      <c r="D563" s="7"/>
      <c r="E563" s="7"/>
      <c r="F563" s="7"/>
      <c r="G563" s="7"/>
      <c r="I563" s="7"/>
      <c r="J563" s="7"/>
      <c r="K563" s="7"/>
    </row>
    <row r="564" spans="1:11" x14ac:dyDescent="0.3">
      <c r="A564" s="1">
        <v>32721</v>
      </c>
      <c r="B564" s="1"/>
      <c r="C564" s="8"/>
      <c r="D564" s="7"/>
      <c r="E564" s="7"/>
      <c r="F564" s="7"/>
      <c r="G564" s="7"/>
      <c r="I564" s="7"/>
      <c r="J564" s="7"/>
      <c r="K564" s="7"/>
    </row>
    <row r="565" spans="1:11" x14ac:dyDescent="0.3">
      <c r="A565" s="1">
        <v>32752</v>
      </c>
      <c r="B565" s="1"/>
      <c r="C565" s="8"/>
      <c r="D565" s="7"/>
      <c r="E565" s="7"/>
      <c r="F565" s="7"/>
      <c r="G565" s="7"/>
      <c r="I565" s="7"/>
      <c r="J565" s="7"/>
      <c r="K565" s="7"/>
    </row>
    <row r="566" spans="1:11" x14ac:dyDescent="0.3">
      <c r="A566" s="1">
        <v>32782</v>
      </c>
      <c r="B566" s="1"/>
      <c r="C566" s="8"/>
      <c r="D566" s="7"/>
      <c r="E566" s="7"/>
      <c r="F566" s="7"/>
      <c r="G566" s="7"/>
      <c r="I566" s="7"/>
      <c r="J566" s="7"/>
      <c r="K566" s="7"/>
    </row>
    <row r="567" spans="1:11" x14ac:dyDescent="0.3">
      <c r="A567" s="1">
        <v>32813</v>
      </c>
      <c r="B567" s="1"/>
      <c r="C567" s="8"/>
      <c r="D567" s="7"/>
      <c r="E567" s="7"/>
      <c r="F567" s="7"/>
      <c r="G567" s="7"/>
      <c r="I567" s="7"/>
      <c r="J567" s="7"/>
      <c r="K567" s="7"/>
    </row>
    <row r="568" spans="1:11" x14ac:dyDescent="0.3">
      <c r="A568" s="1">
        <v>32843</v>
      </c>
      <c r="B568" s="1"/>
      <c r="C568" s="8"/>
      <c r="D568" s="7"/>
      <c r="E568" s="7"/>
      <c r="F568" s="7"/>
      <c r="G568" s="7"/>
      <c r="I568" s="7"/>
      <c r="J568" s="7"/>
      <c r="K568" s="7"/>
    </row>
    <row r="569" spans="1:11" x14ac:dyDescent="0.3">
      <c r="A569" s="1">
        <v>32874</v>
      </c>
      <c r="B569" s="1"/>
      <c r="C569" s="8"/>
      <c r="D569" s="7"/>
      <c r="E569" s="7"/>
      <c r="F569" s="7"/>
      <c r="G569" s="7"/>
      <c r="I569" s="7"/>
      <c r="J569" s="7"/>
      <c r="K569" s="7"/>
    </row>
    <row r="570" spans="1:11" x14ac:dyDescent="0.3">
      <c r="A570" s="1">
        <v>32905</v>
      </c>
      <c r="B570" s="1"/>
      <c r="C570" s="8"/>
      <c r="D570" s="7"/>
      <c r="E570" s="7"/>
      <c r="F570" s="7"/>
      <c r="G570" s="7"/>
      <c r="I570" s="7"/>
      <c r="J570" s="7"/>
      <c r="K570" s="7"/>
    </row>
    <row r="571" spans="1:11" x14ac:dyDescent="0.3">
      <c r="A571" s="1">
        <v>32933</v>
      </c>
      <c r="B571" s="1"/>
      <c r="C571" s="8"/>
      <c r="D571" s="7"/>
      <c r="E571" s="7"/>
      <c r="F571" s="7"/>
      <c r="G571" s="7"/>
      <c r="J571" s="7"/>
      <c r="K571" s="7"/>
    </row>
    <row r="572" spans="1:11" x14ac:dyDescent="0.3">
      <c r="A572" s="1">
        <v>32964</v>
      </c>
      <c r="B572" s="1"/>
      <c r="C572" s="8"/>
      <c r="D572" s="7"/>
      <c r="E572" s="7"/>
      <c r="F572" s="7"/>
      <c r="G572" s="7"/>
      <c r="H572" s="7"/>
      <c r="J572" s="7"/>
      <c r="K572" s="7"/>
    </row>
    <row r="573" spans="1:11" x14ac:dyDescent="0.3">
      <c r="A573" s="1">
        <v>32994</v>
      </c>
      <c r="B573" s="1"/>
      <c r="C573" s="8"/>
      <c r="D573" s="7"/>
      <c r="E573" s="7"/>
      <c r="F573" s="7"/>
      <c r="G573" s="7"/>
      <c r="H573" s="7"/>
      <c r="J573" s="7"/>
      <c r="K573" s="7"/>
    </row>
    <row r="574" spans="1:11" x14ac:dyDescent="0.3">
      <c r="A574" s="1">
        <v>33025</v>
      </c>
      <c r="B574" s="1"/>
      <c r="C574" s="8"/>
      <c r="D574" s="7"/>
      <c r="E574" s="7"/>
      <c r="F574" s="7"/>
      <c r="G574" s="7"/>
      <c r="H574" s="7"/>
      <c r="J574" s="7"/>
      <c r="K574" s="7"/>
    </row>
    <row r="575" spans="1:11" x14ac:dyDescent="0.3">
      <c r="A575" s="1">
        <v>33055</v>
      </c>
      <c r="B575" s="1"/>
      <c r="C575" s="8"/>
      <c r="D575" s="7"/>
      <c r="E575" s="7"/>
      <c r="F575" s="7"/>
      <c r="G575" s="7"/>
      <c r="H575" s="7"/>
      <c r="J575" s="7"/>
      <c r="K575" s="7"/>
    </row>
    <row r="576" spans="1:11" x14ac:dyDescent="0.3">
      <c r="A576" s="1">
        <v>33086</v>
      </c>
      <c r="B576" s="1"/>
      <c r="C576" s="8"/>
      <c r="D576" s="7"/>
      <c r="E576" s="7"/>
      <c r="F576" s="7"/>
      <c r="G576" s="7"/>
      <c r="H576" s="7"/>
      <c r="J576" s="7"/>
      <c r="K576" s="7"/>
    </row>
    <row r="577" spans="1:11" x14ac:dyDescent="0.3">
      <c r="A577" s="1">
        <v>33117</v>
      </c>
      <c r="B577" s="1"/>
      <c r="C577" s="8"/>
      <c r="D577" s="7"/>
      <c r="E577" s="7"/>
      <c r="F577" s="7"/>
      <c r="G577" s="7"/>
      <c r="H577" s="7"/>
      <c r="J577" s="7"/>
      <c r="K577" s="7"/>
    </row>
    <row r="578" spans="1:11" x14ac:dyDescent="0.3">
      <c r="A578" s="1">
        <v>33147</v>
      </c>
      <c r="B578" s="1"/>
      <c r="C578" s="8"/>
      <c r="D578" s="7"/>
      <c r="E578" s="7"/>
      <c r="F578" s="7"/>
      <c r="G578" s="7"/>
      <c r="H578" s="7"/>
      <c r="J578" s="7"/>
      <c r="K578" s="7"/>
    </row>
    <row r="579" spans="1:11" x14ac:dyDescent="0.3">
      <c r="A579" s="1">
        <v>33178</v>
      </c>
      <c r="B579" s="1"/>
      <c r="C579" s="8"/>
      <c r="D579" s="7"/>
      <c r="E579" s="7"/>
      <c r="F579" s="7"/>
      <c r="G579" s="7"/>
      <c r="H579" s="7"/>
      <c r="J579" s="7"/>
      <c r="K579" s="7"/>
    </row>
    <row r="580" spans="1:11" x14ac:dyDescent="0.3">
      <c r="A580" s="1">
        <v>33208</v>
      </c>
      <c r="B580" s="1"/>
      <c r="C580" s="8"/>
      <c r="D580" s="7"/>
      <c r="E580" s="7"/>
      <c r="F580" s="7"/>
      <c r="G580" s="7"/>
      <c r="H580" s="7"/>
      <c r="J580" s="7"/>
      <c r="K580" s="7"/>
    </row>
    <row r="581" spans="1:11" x14ac:dyDescent="0.3">
      <c r="A581" s="1">
        <v>33239</v>
      </c>
      <c r="B581" s="1"/>
      <c r="C581" s="8"/>
      <c r="D581" s="7"/>
      <c r="E581" s="7"/>
      <c r="F581" s="7"/>
      <c r="G581" s="7"/>
      <c r="H581" s="7"/>
      <c r="J581" s="7"/>
      <c r="K581" s="7"/>
    </row>
    <row r="582" spans="1:11" x14ac:dyDescent="0.3">
      <c r="A582" s="1">
        <v>33270</v>
      </c>
      <c r="B582" s="1"/>
      <c r="C582" s="8"/>
      <c r="D582" s="7"/>
      <c r="E582" s="7"/>
      <c r="F582" s="7"/>
      <c r="G582" s="7"/>
      <c r="H582" s="7"/>
      <c r="J582" s="7"/>
      <c r="K582" s="7"/>
    </row>
    <row r="583" spans="1:11" x14ac:dyDescent="0.3">
      <c r="A583" s="1">
        <v>33298</v>
      </c>
      <c r="B583" s="1"/>
      <c r="C583" s="8"/>
      <c r="D583" s="7"/>
      <c r="E583" s="7"/>
      <c r="F583" s="7"/>
      <c r="G583" s="7"/>
      <c r="H583" s="7"/>
      <c r="J583" s="7"/>
      <c r="K583" s="7"/>
    </row>
    <row r="584" spans="1:11" x14ac:dyDescent="0.3">
      <c r="A584" s="1">
        <v>33329</v>
      </c>
      <c r="B584" s="1"/>
      <c r="C584" s="8"/>
      <c r="D584" s="7"/>
      <c r="E584" s="7"/>
      <c r="F584" s="7"/>
      <c r="G584" s="7"/>
      <c r="H584" s="7"/>
      <c r="J584" s="7"/>
      <c r="K584" s="7"/>
    </row>
    <row r="585" spans="1:11" x14ac:dyDescent="0.3">
      <c r="A585" s="1">
        <v>33359</v>
      </c>
      <c r="B585" s="1"/>
      <c r="C585" s="8"/>
      <c r="D585" s="7"/>
      <c r="E585" s="7"/>
      <c r="F585" s="7"/>
      <c r="G585" s="7"/>
      <c r="H585" s="7"/>
      <c r="J585" s="7"/>
      <c r="K585" s="7"/>
    </row>
    <row r="586" spans="1:11" x14ac:dyDescent="0.3">
      <c r="A586" s="1">
        <v>33390</v>
      </c>
      <c r="B586" s="1"/>
      <c r="C586" s="8"/>
      <c r="D586" s="7"/>
      <c r="E586" s="7"/>
      <c r="F586" s="7"/>
      <c r="G586" s="7"/>
      <c r="H586" s="7"/>
      <c r="J586" s="7"/>
      <c r="K586" s="7"/>
    </row>
    <row r="587" spans="1:11" x14ac:dyDescent="0.3">
      <c r="A587" s="1">
        <v>33420</v>
      </c>
      <c r="B587" s="1"/>
      <c r="C587" s="8"/>
      <c r="D587" s="7"/>
      <c r="E587" s="7"/>
      <c r="F587" s="7"/>
      <c r="G587" s="7"/>
      <c r="H587" s="7"/>
      <c r="J587" s="7"/>
      <c r="K587" s="7"/>
    </row>
    <row r="588" spans="1:11" x14ac:dyDescent="0.3">
      <c r="A588" s="1">
        <v>33451</v>
      </c>
      <c r="B588" s="1"/>
      <c r="C588" s="8"/>
      <c r="D588" s="7"/>
      <c r="E588" s="7"/>
      <c r="F588" s="7"/>
      <c r="G588" s="7"/>
      <c r="H588" s="7"/>
      <c r="J588" s="7"/>
      <c r="K588" s="7"/>
    </row>
    <row r="589" spans="1:11" x14ac:dyDescent="0.3">
      <c r="A589" s="1">
        <v>33482</v>
      </c>
      <c r="B589" s="1"/>
      <c r="C589" s="8"/>
      <c r="D589" s="7"/>
      <c r="E589" s="7"/>
      <c r="F589" s="7"/>
      <c r="G589" s="7"/>
      <c r="H589" s="7"/>
      <c r="J589" s="7"/>
      <c r="K589" s="7"/>
    </row>
    <row r="590" spans="1:11" x14ac:dyDescent="0.3">
      <c r="A590" s="1">
        <v>33512</v>
      </c>
      <c r="B590" s="1"/>
      <c r="C590" s="8"/>
      <c r="D590" s="7"/>
      <c r="E590" s="7"/>
      <c r="F590" s="7"/>
      <c r="G590" s="7"/>
      <c r="H590" s="7"/>
      <c r="J590" s="7"/>
      <c r="K590" s="7"/>
    </row>
    <row r="591" spans="1:11" x14ac:dyDescent="0.3">
      <c r="A591" s="1">
        <v>33543</v>
      </c>
      <c r="B591" s="1"/>
      <c r="C591" s="8"/>
      <c r="D591" s="7"/>
      <c r="E591" s="7"/>
      <c r="F591" s="7"/>
      <c r="G591" s="7"/>
      <c r="H591" s="7"/>
      <c r="J591" s="7"/>
      <c r="K591" s="7"/>
    </row>
    <row r="592" spans="1:11" x14ac:dyDescent="0.3">
      <c r="A592" s="1">
        <v>33573</v>
      </c>
      <c r="B592" s="1"/>
      <c r="C592" s="8"/>
      <c r="D592" s="7"/>
      <c r="E592" s="7"/>
      <c r="F592" s="7"/>
      <c r="G592" s="7"/>
      <c r="H592" s="7"/>
      <c r="J592" s="7"/>
      <c r="K592" s="7"/>
    </row>
    <row r="593" spans="1:11" x14ac:dyDescent="0.3">
      <c r="A593" s="1">
        <v>33604</v>
      </c>
      <c r="B593" s="1"/>
      <c r="C593" s="8"/>
      <c r="D593" s="7"/>
      <c r="E593" s="7"/>
      <c r="F593" s="7"/>
      <c r="G593" s="7"/>
      <c r="H593" s="7"/>
      <c r="J593" s="7"/>
      <c r="K593" s="7"/>
    </row>
    <row r="594" spans="1:11" x14ac:dyDescent="0.3">
      <c r="A594" s="1">
        <v>33635</v>
      </c>
      <c r="B594" s="1"/>
      <c r="C594" s="8"/>
      <c r="D594" s="7"/>
      <c r="E594" s="7"/>
      <c r="F594" s="7"/>
      <c r="G594" s="7"/>
      <c r="H594" s="7"/>
      <c r="J594" s="7"/>
      <c r="K594" s="7"/>
    </row>
    <row r="595" spans="1:11" x14ac:dyDescent="0.3">
      <c r="A595" s="1">
        <v>33664</v>
      </c>
      <c r="B595" s="1"/>
      <c r="C595" s="8"/>
      <c r="D595" s="7"/>
      <c r="E595" s="7"/>
      <c r="F595" s="7"/>
      <c r="G595" s="7"/>
      <c r="H595" s="7"/>
      <c r="J595" s="7"/>
      <c r="K595" s="7"/>
    </row>
    <row r="596" spans="1:11" x14ac:dyDescent="0.3">
      <c r="A596" s="1">
        <v>33695</v>
      </c>
      <c r="B596" s="1"/>
      <c r="C596" s="8"/>
      <c r="D596" s="7"/>
      <c r="E596" s="7"/>
      <c r="F596" s="7"/>
      <c r="G596" s="7"/>
      <c r="H596" s="7"/>
      <c r="J596" s="7"/>
      <c r="K596" s="7"/>
    </row>
    <row r="597" spans="1:11" x14ac:dyDescent="0.3">
      <c r="A597" s="1">
        <v>33725</v>
      </c>
      <c r="B597" s="1"/>
      <c r="C597" s="8"/>
      <c r="D597" s="7"/>
      <c r="E597" s="7"/>
      <c r="F597" s="7"/>
      <c r="G597" s="7"/>
      <c r="H597" s="7"/>
      <c r="J597" s="7"/>
      <c r="K597" s="7"/>
    </row>
    <row r="598" spans="1:11" x14ac:dyDescent="0.3">
      <c r="A598" s="1">
        <v>33756</v>
      </c>
      <c r="B598" s="1"/>
      <c r="C598" s="8"/>
      <c r="D598" s="7"/>
      <c r="E598" s="7"/>
      <c r="F598" s="7"/>
      <c r="G598" s="7"/>
      <c r="H598" s="7"/>
      <c r="J598" s="7"/>
      <c r="K598" s="7"/>
    </row>
    <row r="599" spans="1:11" x14ac:dyDescent="0.3">
      <c r="A599" s="1">
        <v>33786</v>
      </c>
      <c r="B599" s="1"/>
      <c r="C599" s="8"/>
      <c r="D599" s="7"/>
      <c r="E599" s="7"/>
      <c r="F599" s="7"/>
      <c r="G599" s="7"/>
      <c r="H599" s="7"/>
      <c r="J599" s="7"/>
      <c r="K599" s="7"/>
    </row>
    <row r="600" spans="1:11" x14ac:dyDescent="0.3">
      <c r="A600" s="1">
        <v>33817</v>
      </c>
      <c r="B600" s="1"/>
      <c r="C600" s="8"/>
      <c r="D600" s="7"/>
      <c r="E600" s="7"/>
      <c r="F600" s="7"/>
      <c r="G600" s="7"/>
      <c r="H600" s="7"/>
      <c r="J600" s="7"/>
      <c r="K600" s="7"/>
    </row>
    <row r="601" spans="1:11" x14ac:dyDescent="0.3">
      <c r="A601" s="1">
        <v>33848</v>
      </c>
      <c r="B601" s="1"/>
      <c r="C601" s="8"/>
      <c r="D601" s="7"/>
      <c r="E601" s="7"/>
      <c r="F601" s="7"/>
      <c r="G601" s="7"/>
      <c r="H601" s="7"/>
      <c r="J601" s="7"/>
      <c r="K601" s="7"/>
    </row>
    <row r="602" spans="1:11" x14ac:dyDescent="0.3">
      <c r="A602" s="1">
        <v>33878</v>
      </c>
      <c r="B602" s="1"/>
      <c r="C602" s="8"/>
      <c r="D602" s="7"/>
      <c r="E602" s="7"/>
      <c r="F602" s="7"/>
      <c r="G602" s="7"/>
      <c r="H602" s="7"/>
      <c r="J602" s="7"/>
      <c r="K602" s="7"/>
    </row>
    <row r="603" spans="1:11" x14ac:dyDescent="0.3">
      <c r="A603" s="1">
        <v>33909</v>
      </c>
      <c r="B603" s="1"/>
      <c r="C603" s="8"/>
      <c r="D603" s="7"/>
      <c r="E603" s="7"/>
      <c r="F603" s="7"/>
      <c r="G603" s="7"/>
      <c r="H603" s="7"/>
      <c r="J603" s="7"/>
      <c r="K603" s="7"/>
    </row>
    <row r="604" spans="1:11" x14ac:dyDescent="0.3">
      <c r="A604" s="1">
        <v>33939</v>
      </c>
      <c r="B604" s="1"/>
      <c r="C604" s="8"/>
      <c r="D604" s="7"/>
      <c r="E604" s="7"/>
      <c r="F604" s="7"/>
      <c r="G604" s="7"/>
      <c r="H604" s="7"/>
      <c r="J604" s="7"/>
      <c r="K604" s="7"/>
    </row>
    <row r="605" spans="1:11" x14ac:dyDescent="0.3">
      <c r="A605" s="1">
        <v>33970</v>
      </c>
      <c r="B605" s="1"/>
      <c r="C605" s="8"/>
      <c r="D605" s="7"/>
      <c r="E605" s="7"/>
      <c r="F605" s="7"/>
      <c r="G605" s="7"/>
      <c r="H605" s="7"/>
      <c r="J605" s="7"/>
      <c r="K605" s="7"/>
    </row>
    <row r="606" spans="1:11" x14ac:dyDescent="0.3">
      <c r="A606" s="1">
        <v>34001</v>
      </c>
      <c r="B606" s="1"/>
      <c r="C606" s="8"/>
      <c r="D606" s="7"/>
      <c r="E606" s="7"/>
      <c r="F606" s="7"/>
      <c r="G606" s="7"/>
      <c r="H606" s="7"/>
      <c r="J606" s="7"/>
      <c r="K606" s="7"/>
    </row>
    <row r="607" spans="1:11" x14ac:dyDescent="0.3">
      <c r="A607" s="1">
        <v>34029</v>
      </c>
      <c r="B607" s="1"/>
      <c r="C607" s="8"/>
      <c r="D607" s="7"/>
      <c r="E607" s="7"/>
      <c r="F607" s="7"/>
      <c r="G607" s="7"/>
      <c r="H607" s="7"/>
      <c r="J607" s="7"/>
      <c r="K607" s="7"/>
    </row>
    <row r="608" spans="1:11" x14ac:dyDescent="0.3">
      <c r="A608" s="1">
        <v>34060</v>
      </c>
      <c r="B608" s="1"/>
      <c r="C608" s="8"/>
      <c r="D608" s="7"/>
      <c r="E608" s="7"/>
      <c r="F608" s="7"/>
      <c r="G608" s="7"/>
      <c r="H608" s="7"/>
      <c r="J608" s="7"/>
      <c r="K608" s="7"/>
    </row>
    <row r="609" spans="1:11" x14ac:dyDescent="0.3">
      <c r="A609" s="1">
        <v>34090</v>
      </c>
      <c r="B609" s="1"/>
      <c r="C609" s="8"/>
      <c r="D609" s="7"/>
      <c r="E609" s="7"/>
      <c r="F609" s="7"/>
      <c r="G609" s="7"/>
      <c r="H609" s="7"/>
      <c r="J609" s="7"/>
      <c r="K609" s="7"/>
    </row>
    <row r="610" spans="1:11" x14ac:dyDescent="0.3">
      <c r="A610" s="1">
        <v>34121</v>
      </c>
      <c r="B610" s="1"/>
      <c r="C610" s="8"/>
      <c r="D610" s="7"/>
      <c r="E610" s="7"/>
      <c r="F610" s="7"/>
      <c r="G610" s="7"/>
      <c r="H610" s="7"/>
      <c r="J610" s="7"/>
      <c r="K610" s="7"/>
    </row>
    <row r="611" spans="1:11" x14ac:dyDescent="0.3">
      <c r="A611" s="1">
        <v>34151</v>
      </c>
      <c r="B611" s="1"/>
      <c r="C611" s="8"/>
      <c r="D611" s="7"/>
      <c r="E611" s="7"/>
      <c r="F611" s="7"/>
      <c r="G611" s="7"/>
      <c r="H611" s="7"/>
      <c r="J611" s="7"/>
      <c r="K611" s="7"/>
    </row>
    <row r="612" spans="1:11" x14ac:dyDescent="0.3">
      <c r="A612" s="1">
        <v>34182</v>
      </c>
      <c r="B612" s="1"/>
      <c r="C612" s="8"/>
      <c r="D612" s="7"/>
      <c r="E612" s="7"/>
      <c r="F612" s="7"/>
      <c r="G612" s="7"/>
      <c r="H612" s="7"/>
      <c r="K612" s="7"/>
    </row>
    <row r="613" spans="1:11" x14ac:dyDescent="0.3">
      <c r="A613" s="1">
        <v>34213</v>
      </c>
      <c r="B613" s="1"/>
      <c r="C613" s="8"/>
      <c r="D613" s="7"/>
      <c r="E613" s="7"/>
      <c r="F613" s="7"/>
      <c r="G613" s="7"/>
      <c r="H613" s="7"/>
      <c r="I613" s="7"/>
      <c r="K613" s="7"/>
    </row>
    <row r="614" spans="1:11" x14ac:dyDescent="0.3">
      <c r="A614" s="1">
        <v>34243</v>
      </c>
      <c r="B614" s="1"/>
      <c r="C614" s="8"/>
      <c r="D614" s="7"/>
      <c r="E614" s="7"/>
      <c r="F614" s="7"/>
      <c r="G614" s="7"/>
      <c r="H614" s="7"/>
      <c r="I614" s="7"/>
      <c r="K614" s="7"/>
    </row>
    <row r="615" spans="1:11" x14ac:dyDescent="0.3">
      <c r="A615" s="1">
        <v>34274</v>
      </c>
      <c r="B615" s="1"/>
      <c r="C615" s="8"/>
      <c r="D615" s="7"/>
      <c r="E615" s="7"/>
      <c r="F615" s="7"/>
      <c r="G615" s="7"/>
      <c r="H615" s="7"/>
      <c r="I615" s="7"/>
      <c r="K615" s="7"/>
    </row>
    <row r="616" spans="1:11" x14ac:dyDescent="0.3">
      <c r="A616" s="1">
        <v>34304</v>
      </c>
      <c r="B616" s="1"/>
      <c r="C616" s="8"/>
      <c r="D616" s="7"/>
      <c r="E616" s="7"/>
      <c r="F616" s="7"/>
      <c r="G616" s="7"/>
      <c r="H616" s="7"/>
      <c r="I616" s="7"/>
      <c r="K616" s="7"/>
    </row>
    <row r="617" spans="1:11" x14ac:dyDescent="0.3">
      <c r="A617" s="1">
        <v>34335</v>
      </c>
      <c r="B617" s="1"/>
      <c r="C617" s="8"/>
      <c r="D617" s="7"/>
      <c r="E617" s="7"/>
      <c r="F617" s="7"/>
      <c r="G617" s="7"/>
      <c r="H617" s="7"/>
      <c r="I617" s="7"/>
      <c r="K617" s="7"/>
    </row>
    <row r="618" spans="1:11" x14ac:dyDescent="0.3">
      <c r="A618" s="1">
        <v>34366</v>
      </c>
      <c r="B618" s="1"/>
      <c r="C618" s="8"/>
      <c r="D618" s="7"/>
      <c r="E618" s="7"/>
      <c r="F618" s="7"/>
      <c r="G618" s="7"/>
      <c r="H618" s="7"/>
      <c r="I618" s="7"/>
      <c r="K618" s="7"/>
    </row>
    <row r="619" spans="1:11" x14ac:dyDescent="0.3">
      <c r="A619" s="1">
        <v>34394</v>
      </c>
      <c r="B619" s="1"/>
      <c r="C619" s="8"/>
      <c r="D619" s="7"/>
      <c r="E619" s="7"/>
      <c r="F619" s="7"/>
      <c r="G619" s="7"/>
      <c r="H619" s="7"/>
      <c r="I619" s="7"/>
      <c r="K619" s="7"/>
    </row>
    <row r="620" spans="1:11" x14ac:dyDescent="0.3">
      <c r="A620" s="1">
        <v>34425</v>
      </c>
      <c r="B620" s="1"/>
      <c r="C620" s="8"/>
      <c r="D620" s="7"/>
      <c r="E620" s="7"/>
      <c r="F620" s="7"/>
      <c r="G620" s="7"/>
      <c r="H620" s="7"/>
      <c r="I620" s="7"/>
      <c r="K620" s="7"/>
    </row>
    <row r="621" spans="1:11" x14ac:dyDescent="0.3">
      <c r="A621" s="1">
        <v>34455</v>
      </c>
      <c r="B621" s="1"/>
      <c r="C621" s="8"/>
      <c r="D621" s="7"/>
      <c r="E621" s="7"/>
      <c r="F621" s="7"/>
      <c r="G621" s="7"/>
      <c r="H621" s="7"/>
      <c r="I621" s="7"/>
      <c r="K621" s="7"/>
    </row>
    <row r="622" spans="1:11" x14ac:dyDescent="0.3">
      <c r="A622" s="1">
        <v>34486</v>
      </c>
      <c r="B622" s="1"/>
      <c r="C622" s="8"/>
      <c r="D622" s="7"/>
      <c r="E622" s="7"/>
      <c r="F622" s="7"/>
      <c r="G622" s="7"/>
      <c r="H622" s="7"/>
      <c r="I622" s="7"/>
    </row>
    <row r="623" spans="1:11" x14ac:dyDescent="0.3">
      <c r="A623" s="1">
        <v>34516</v>
      </c>
      <c r="B623" s="1"/>
      <c r="C623" s="8"/>
      <c r="D623" s="7"/>
      <c r="E623" s="7"/>
      <c r="F623" s="7"/>
      <c r="G623" s="7"/>
      <c r="H623" s="7"/>
      <c r="I623" s="7"/>
      <c r="J623" s="7"/>
    </row>
    <row r="624" spans="1:11" x14ac:dyDescent="0.3">
      <c r="A624" s="1">
        <v>34547</v>
      </c>
      <c r="B624" s="1"/>
      <c r="C624" s="8"/>
      <c r="D624" s="7"/>
      <c r="E624" s="7"/>
      <c r="F624" s="7"/>
      <c r="G624" s="7"/>
      <c r="H624" s="7"/>
      <c r="I624" s="7"/>
      <c r="J624" s="7"/>
    </row>
    <row r="625" spans="1:10" x14ac:dyDescent="0.3">
      <c r="A625" s="1">
        <v>34578</v>
      </c>
      <c r="B625" s="1"/>
      <c r="C625" s="8"/>
      <c r="D625" s="7"/>
      <c r="E625" s="7"/>
      <c r="F625" s="7"/>
      <c r="G625" s="7"/>
      <c r="H625" s="7"/>
      <c r="I625" s="7"/>
      <c r="J625" s="7"/>
    </row>
    <row r="626" spans="1:10" x14ac:dyDescent="0.3">
      <c r="A626" s="1">
        <v>34608</v>
      </c>
      <c r="B626" s="1"/>
      <c r="C626" s="8"/>
      <c r="D626" s="7"/>
      <c r="E626" s="7"/>
      <c r="F626" s="7"/>
      <c r="G626" s="7"/>
      <c r="H626" s="7"/>
      <c r="I626" s="7"/>
      <c r="J626" s="7"/>
    </row>
    <row r="627" spans="1:10" x14ac:dyDescent="0.3">
      <c r="A627" s="1">
        <v>34639</v>
      </c>
      <c r="B627" s="1"/>
      <c r="C627" s="8"/>
      <c r="D627" s="7"/>
      <c r="E627" s="7"/>
      <c r="F627" s="7"/>
      <c r="G627" s="7"/>
      <c r="H627" s="7"/>
      <c r="I627" s="7"/>
      <c r="J627" s="7"/>
    </row>
    <row r="628" spans="1:10" x14ac:dyDescent="0.3">
      <c r="A628" s="1">
        <v>34669</v>
      </c>
      <c r="B628" s="1"/>
      <c r="C628" s="8"/>
      <c r="D628" s="7"/>
      <c r="E628" s="7"/>
      <c r="F628" s="7"/>
      <c r="G628" s="7"/>
      <c r="H628" s="7"/>
      <c r="I628" s="7"/>
      <c r="J628" s="7"/>
    </row>
    <row r="629" spans="1:10" x14ac:dyDescent="0.3">
      <c r="A629" s="1">
        <v>34700</v>
      </c>
      <c r="B629" s="1"/>
      <c r="C629" s="8"/>
      <c r="D629" s="7"/>
      <c r="E629" s="7"/>
      <c r="F629" s="7"/>
      <c r="G629" s="7"/>
      <c r="H629" s="7"/>
      <c r="I629" s="7"/>
      <c r="J629" s="7"/>
    </row>
    <row r="630" spans="1:10" x14ac:dyDescent="0.3">
      <c r="A630" s="1">
        <v>34731</v>
      </c>
      <c r="B630" s="1"/>
      <c r="C630" s="8"/>
      <c r="D630" s="7"/>
      <c r="E630" s="7"/>
      <c r="F630" s="7"/>
      <c r="G630" s="7"/>
      <c r="H630" s="7"/>
      <c r="I630" s="7"/>
      <c r="J630" s="7"/>
    </row>
    <row r="631" spans="1:10" x14ac:dyDescent="0.3">
      <c r="A631" s="1">
        <v>34759</v>
      </c>
      <c r="B631" s="1"/>
      <c r="C631" s="8"/>
      <c r="D631" s="7"/>
      <c r="E631" s="7"/>
      <c r="F631" s="7"/>
      <c r="G631" s="7"/>
      <c r="H631" s="7"/>
      <c r="I631" s="7"/>
      <c r="J631" s="7"/>
    </row>
    <row r="632" spans="1:10" x14ac:dyDescent="0.3">
      <c r="A632" s="1">
        <v>34790</v>
      </c>
      <c r="B632" s="1"/>
      <c r="C632" s="8"/>
      <c r="D632" s="7"/>
      <c r="E632" s="7"/>
      <c r="F632" s="7"/>
      <c r="G632" s="7"/>
      <c r="H632" s="7"/>
      <c r="I632" s="7"/>
      <c r="J632" s="7"/>
    </row>
    <row r="633" spans="1:10" x14ac:dyDescent="0.3">
      <c r="A633" s="1">
        <v>34820</v>
      </c>
      <c r="B633" s="1"/>
      <c r="C633" s="8"/>
      <c r="D633" s="7"/>
      <c r="E633" s="7"/>
      <c r="F633" s="7"/>
      <c r="G633" s="7"/>
      <c r="H633" s="7"/>
      <c r="I633" s="7"/>
      <c r="J633" s="7"/>
    </row>
    <row r="634" spans="1:10" x14ac:dyDescent="0.3">
      <c r="A634" s="1">
        <v>34851</v>
      </c>
      <c r="B634" s="1"/>
      <c r="C634" s="8"/>
      <c r="D634" s="7"/>
      <c r="E634" s="7"/>
      <c r="F634" s="7"/>
      <c r="G634" s="7"/>
      <c r="H634" s="7"/>
      <c r="I634" s="7"/>
      <c r="J634" s="7"/>
    </row>
    <row r="635" spans="1:10" x14ac:dyDescent="0.3">
      <c r="A635" s="1">
        <v>34881</v>
      </c>
      <c r="B635" s="1"/>
      <c r="C635" s="8"/>
      <c r="D635" s="7"/>
      <c r="E635" s="7"/>
      <c r="F635" s="7"/>
      <c r="G635" s="7"/>
      <c r="H635" s="7"/>
      <c r="I635" s="7"/>
      <c r="J635" s="7"/>
    </row>
    <row r="636" spans="1:10" x14ac:dyDescent="0.3">
      <c r="A636" s="1">
        <v>34912</v>
      </c>
      <c r="B636" s="1"/>
      <c r="C636" s="8"/>
      <c r="D636" s="7"/>
      <c r="E636" s="7"/>
      <c r="F636" s="7"/>
      <c r="G636" s="7"/>
      <c r="H636" s="7"/>
      <c r="I636" s="7"/>
      <c r="J636" s="7"/>
    </row>
    <row r="637" spans="1:10" x14ac:dyDescent="0.3">
      <c r="A637" s="1">
        <v>34943</v>
      </c>
      <c r="B637" s="1"/>
      <c r="C637" s="8"/>
      <c r="D637" s="7"/>
      <c r="E637" s="7"/>
      <c r="F637" s="7"/>
      <c r="G637" s="7"/>
      <c r="H637" s="7"/>
      <c r="I637" s="7"/>
      <c r="J637" s="7"/>
    </row>
    <row r="638" spans="1:10" x14ac:dyDescent="0.3">
      <c r="A638" s="1">
        <v>34973</v>
      </c>
      <c r="B638" s="1"/>
      <c r="C638" s="8"/>
      <c r="D638" s="7"/>
      <c r="E638" s="7"/>
      <c r="F638" s="7"/>
      <c r="G638" s="7"/>
      <c r="H638" s="7"/>
      <c r="I638" s="7"/>
      <c r="J638" s="7"/>
    </row>
    <row r="639" spans="1:10" x14ac:dyDescent="0.3">
      <c r="A639" s="1">
        <v>35004</v>
      </c>
      <c r="B639" s="1"/>
      <c r="C639" s="8"/>
      <c r="D639" s="7"/>
      <c r="E639" s="7"/>
      <c r="F639" s="7"/>
      <c r="G639" s="7"/>
      <c r="H639" s="7"/>
      <c r="I639" s="7"/>
      <c r="J639" s="7"/>
    </row>
    <row r="640" spans="1:10" x14ac:dyDescent="0.3">
      <c r="A640" s="1">
        <v>35034</v>
      </c>
      <c r="B640" s="1"/>
      <c r="C640" s="8"/>
      <c r="D640" s="7"/>
      <c r="E640" s="7"/>
      <c r="F640" s="7"/>
      <c r="G640" s="7"/>
      <c r="H640" s="7"/>
      <c r="I640" s="7"/>
      <c r="J640" s="7"/>
    </row>
    <row r="641" spans="1:10" x14ac:dyDescent="0.3">
      <c r="A641" s="1">
        <v>35065</v>
      </c>
      <c r="B641" s="1"/>
      <c r="C641" s="8"/>
      <c r="D641" s="7"/>
      <c r="E641" s="7"/>
      <c r="F641" s="7"/>
      <c r="G641" s="7"/>
      <c r="H641" s="7"/>
      <c r="I641" s="7"/>
      <c r="J641" s="7"/>
    </row>
    <row r="642" spans="1:10" x14ac:dyDescent="0.3">
      <c r="A642" s="1">
        <v>35096</v>
      </c>
      <c r="B642" s="1"/>
      <c r="C642" s="8"/>
      <c r="D642" s="7"/>
      <c r="E642" s="7"/>
      <c r="F642" s="7"/>
      <c r="G642" s="7"/>
      <c r="H642" s="7"/>
      <c r="I642" s="7"/>
      <c r="J642" s="7"/>
    </row>
    <row r="643" spans="1:10" x14ac:dyDescent="0.3">
      <c r="A643" s="1">
        <v>35125</v>
      </c>
      <c r="B643" s="1"/>
      <c r="C643" s="8"/>
      <c r="D643" s="7"/>
      <c r="E643" s="7"/>
      <c r="F643" s="7"/>
      <c r="G643" s="7"/>
      <c r="H643" s="7"/>
      <c r="I643" s="7"/>
      <c r="J643" s="7"/>
    </row>
    <row r="644" spans="1:10" x14ac:dyDescent="0.3">
      <c r="A644" s="1">
        <v>35156</v>
      </c>
      <c r="B644" s="1"/>
      <c r="C644" s="8"/>
      <c r="D644" s="7"/>
      <c r="E644" s="7"/>
      <c r="F644" s="7"/>
      <c r="G644" s="7"/>
      <c r="H644" s="7"/>
      <c r="I644" s="7"/>
      <c r="J644" s="7"/>
    </row>
    <row r="645" spans="1:10" x14ac:dyDescent="0.3">
      <c r="A645" s="1">
        <v>35186</v>
      </c>
      <c r="B645" s="1"/>
      <c r="C645" s="8"/>
      <c r="D645" s="7"/>
      <c r="E645" s="7"/>
      <c r="F645" s="7"/>
      <c r="G645" s="7"/>
      <c r="H645" s="7"/>
      <c r="I645" s="7"/>
      <c r="J645" s="7"/>
    </row>
    <row r="646" spans="1:10" x14ac:dyDescent="0.3">
      <c r="A646" s="1">
        <v>35217</v>
      </c>
      <c r="B646" s="1"/>
      <c r="C646" s="8"/>
      <c r="D646" s="7"/>
      <c r="E646" s="7"/>
      <c r="F646" s="7"/>
      <c r="G646" s="7"/>
      <c r="H646" s="7"/>
      <c r="I646" s="7"/>
      <c r="J646" s="7"/>
    </row>
    <row r="647" spans="1:10" x14ac:dyDescent="0.3">
      <c r="A647" s="1">
        <v>35247</v>
      </c>
      <c r="B647" s="1"/>
      <c r="C647" s="8"/>
      <c r="D647" s="7"/>
      <c r="E647" s="7"/>
      <c r="F647" s="7"/>
      <c r="G647" s="7"/>
      <c r="H647" s="7"/>
      <c r="I647" s="7"/>
      <c r="J647" s="7"/>
    </row>
    <row r="648" spans="1:10" x14ac:dyDescent="0.3">
      <c r="A648" s="1">
        <v>35278</v>
      </c>
      <c r="B648" s="1"/>
      <c r="C648" s="8"/>
      <c r="D648" s="7"/>
      <c r="E648" s="7"/>
      <c r="F648" s="7"/>
      <c r="G648" s="7"/>
      <c r="H648" s="7"/>
      <c r="I648" s="7"/>
      <c r="J648" s="7"/>
    </row>
    <row r="649" spans="1:10" x14ac:dyDescent="0.3">
      <c r="A649" s="1">
        <v>35309</v>
      </c>
      <c r="B649" s="1"/>
      <c r="C649" s="8"/>
      <c r="D649" s="7"/>
      <c r="E649" s="7"/>
      <c r="F649" s="7"/>
      <c r="G649" s="7"/>
      <c r="H649" s="7"/>
      <c r="I649" s="7"/>
      <c r="J649" s="7"/>
    </row>
    <row r="650" spans="1:10" x14ac:dyDescent="0.3">
      <c r="A650" s="1">
        <v>35339</v>
      </c>
      <c r="B650" s="1"/>
      <c r="C650" s="8"/>
      <c r="D650" s="7"/>
      <c r="E650" s="7"/>
      <c r="F650" s="7"/>
      <c r="G650" s="7"/>
      <c r="H650" s="7"/>
      <c r="I650" s="7"/>
      <c r="J650" s="7"/>
    </row>
    <row r="651" spans="1:10" x14ac:dyDescent="0.3">
      <c r="A651" s="1">
        <v>35370</v>
      </c>
      <c r="B651" s="1"/>
      <c r="C651" s="8"/>
      <c r="D651" s="7"/>
      <c r="E651" s="7"/>
      <c r="F651" s="7"/>
      <c r="G651" s="7"/>
      <c r="H651" s="7"/>
      <c r="I651" s="7"/>
      <c r="J651" s="7"/>
    </row>
    <row r="652" spans="1:10" x14ac:dyDescent="0.3">
      <c r="A652" s="1">
        <v>35400</v>
      </c>
      <c r="B652" s="1"/>
      <c r="C652" s="8"/>
      <c r="D652" s="7"/>
      <c r="E652" s="7"/>
      <c r="F652" s="7"/>
      <c r="G652" s="7"/>
      <c r="H652" s="7"/>
      <c r="I652" s="7"/>
      <c r="J652" s="7"/>
    </row>
    <row r="653" spans="1:10" x14ac:dyDescent="0.3">
      <c r="A653" s="1">
        <v>35431</v>
      </c>
      <c r="B653" s="1"/>
      <c r="C653" s="8"/>
      <c r="D653" s="7"/>
      <c r="E653" s="7"/>
      <c r="F653" s="7"/>
      <c r="G653" s="7"/>
      <c r="H653" s="7"/>
      <c r="I653" s="7"/>
      <c r="J653" s="7"/>
    </row>
    <row r="654" spans="1:10" x14ac:dyDescent="0.3">
      <c r="A654" s="1">
        <v>35462</v>
      </c>
      <c r="B654" s="1"/>
      <c r="C654" s="8"/>
      <c r="D654" s="7"/>
      <c r="E654" s="7"/>
      <c r="F654" s="7"/>
      <c r="G654" s="7"/>
      <c r="H654" s="7"/>
      <c r="I654" s="7"/>
      <c r="J654" s="7"/>
    </row>
    <row r="655" spans="1:10" x14ac:dyDescent="0.3">
      <c r="A655" s="1">
        <v>35490</v>
      </c>
      <c r="B655" s="1"/>
      <c r="C655" s="8"/>
      <c r="D655" s="7"/>
      <c r="E655" s="7"/>
      <c r="F655" s="7"/>
      <c r="G655" s="7"/>
      <c r="H655" s="7"/>
      <c r="I655" s="7"/>
      <c r="J655" s="7"/>
    </row>
    <row r="656" spans="1:10" x14ac:dyDescent="0.3">
      <c r="A656" s="1">
        <v>35521</v>
      </c>
      <c r="B656" s="1"/>
      <c r="C656" s="8"/>
      <c r="D656" s="7"/>
      <c r="E656" s="7"/>
      <c r="F656" s="7"/>
      <c r="G656" s="7"/>
      <c r="H656" s="7"/>
      <c r="I656" s="7"/>
      <c r="J656" s="7"/>
    </row>
    <row r="657" spans="1:10" x14ac:dyDescent="0.3">
      <c r="A657" s="1">
        <v>35551</v>
      </c>
      <c r="B657" s="1"/>
      <c r="C657" s="8"/>
      <c r="D657" s="7"/>
      <c r="E657" s="7"/>
      <c r="F657" s="7"/>
      <c r="G657" s="7"/>
      <c r="H657" s="7"/>
      <c r="I657" s="7"/>
      <c r="J657" s="7"/>
    </row>
    <row r="658" spans="1:10" x14ac:dyDescent="0.3">
      <c r="A658" s="1">
        <v>35582</v>
      </c>
      <c r="B658" s="1"/>
      <c r="C658" s="8"/>
      <c r="D658" s="7"/>
      <c r="E658" s="7"/>
      <c r="F658" s="7"/>
      <c r="G658" s="7"/>
      <c r="H658" s="7"/>
      <c r="I658" s="7"/>
      <c r="J658" s="7"/>
    </row>
    <row r="659" spans="1:10" x14ac:dyDescent="0.3">
      <c r="A659" s="1">
        <v>35612</v>
      </c>
      <c r="B659" s="1"/>
      <c r="C659" s="8"/>
      <c r="D659" s="7"/>
      <c r="E659" s="7"/>
      <c r="F659" s="7"/>
      <c r="G659" s="7"/>
      <c r="H659" s="7"/>
      <c r="I659" s="7"/>
      <c r="J659" s="7"/>
    </row>
    <row r="660" spans="1:10" x14ac:dyDescent="0.3">
      <c r="A660" s="1">
        <v>35643</v>
      </c>
      <c r="B660" s="1"/>
      <c r="C660" s="8"/>
      <c r="D660" s="7"/>
      <c r="E660" s="7"/>
      <c r="F660" s="7"/>
      <c r="G660" s="7"/>
      <c r="H660" s="7"/>
      <c r="I660" s="7"/>
      <c r="J660" s="7"/>
    </row>
    <row r="661" spans="1:10" x14ac:dyDescent="0.3">
      <c r="A661" s="1">
        <v>35674</v>
      </c>
      <c r="B661" s="1"/>
      <c r="C661" s="8"/>
      <c r="D661" s="7"/>
      <c r="E661" s="7"/>
      <c r="F661" s="7"/>
      <c r="G661" s="7"/>
      <c r="H661" s="7"/>
      <c r="I661" s="7"/>
      <c r="J661" s="7"/>
    </row>
    <row r="662" spans="1:10" x14ac:dyDescent="0.3">
      <c r="A662" s="1">
        <v>35704</v>
      </c>
      <c r="B662" s="1"/>
      <c r="C662" s="8"/>
      <c r="D662" s="7"/>
      <c r="E662" s="7"/>
      <c r="F662" s="7"/>
      <c r="G662" s="7"/>
      <c r="H662" s="7"/>
      <c r="I662" s="7"/>
      <c r="J662" s="7"/>
    </row>
    <row r="663" spans="1:10" x14ac:dyDescent="0.3">
      <c r="A663" s="1">
        <v>35735</v>
      </c>
      <c r="B663" s="1"/>
      <c r="C663" s="8"/>
      <c r="D663" s="7"/>
      <c r="E663" s="7"/>
      <c r="F663" s="7"/>
      <c r="G663" s="7"/>
      <c r="H663" s="7"/>
      <c r="I663" s="7"/>
      <c r="J663" s="7"/>
    </row>
    <row r="664" spans="1:10" x14ac:dyDescent="0.3">
      <c r="A664" s="1">
        <v>35765</v>
      </c>
      <c r="B664" s="1"/>
      <c r="C664" s="8"/>
      <c r="D664" s="7"/>
      <c r="E664" s="7"/>
      <c r="F664" s="7"/>
      <c r="G664" s="7"/>
      <c r="H664" s="7"/>
      <c r="I664" s="7"/>
      <c r="J664" s="7"/>
    </row>
    <row r="665" spans="1:10" x14ac:dyDescent="0.3">
      <c r="A665" s="1">
        <v>35796</v>
      </c>
      <c r="B665" s="1"/>
      <c r="C665" s="8"/>
      <c r="D665" s="7"/>
      <c r="E665" s="7"/>
      <c r="F665" s="7"/>
      <c r="G665" s="7"/>
      <c r="H665" s="7"/>
      <c r="I665" s="7"/>
      <c r="J665" s="7"/>
    </row>
    <row r="666" spans="1:10" x14ac:dyDescent="0.3">
      <c r="A666" s="1">
        <v>35827</v>
      </c>
      <c r="B666" s="1"/>
      <c r="C666" s="8"/>
      <c r="D666" s="7"/>
      <c r="E666" s="7"/>
      <c r="F666" s="7"/>
      <c r="G666" s="7"/>
      <c r="H666" s="7"/>
      <c r="I666" s="7"/>
      <c r="J666" s="7"/>
    </row>
    <row r="667" spans="1:10" x14ac:dyDescent="0.3">
      <c r="A667" s="1">
        <v>35855</v>
      </c>
      <c r="B667" s="1"/>
      <c r="C667" s="8"/>
      <c r="D667" s="7"/>
      <c r="E667" s="7"/>
      <c r="F667" s="7"/>
      <c r="G667" s="7"/>
      <c r="H667" s="7"/>
      <c r="I667" s="7"/>
      <c r="J667" s="7"/>
    </row>
    <row r="668" spans="1:10" x14ac:dyDescent="0.3">
      <c r="A668" s="1">
        <v>35886</v>
      </c>
      <c r="B668" s="1"/>
      <c r="C668" s="8"/>
      <c r="D668" s="7"/>
      <c r="E668" s="7"/>
      <c r="F668" s="7"/>
      <c r="G668" s="7"/>
      <c r="H668" s="7"/>
      <c r="I668" s="7"/>
      <c r="J668" s="7"/>
    </row>
    <row r="669" spans="1:10" x14ac:dyDescent="0.3">
      <c r="A669" s="1">
        <v>35916</v>
      </c>
      <c r="B669" s="1"/>
      <c r="C669" s="8"/>
      <c r="D669" s="7"/>
      <c r="E669" s="7"/>
      <c r="F669" s="7"/>
      <c r="G669" s="7"/>
      <c r="H669" s="7"/>
      <c r="I669" s="7"/>
      <c r="J669" s="7"/>
    </row>
    <row r="670" spans="1:10" x14ac:dyDescent="0.3">
      <c r="A670" s="1">
        <v>35947</v>
      </c>
      <c r="B670" s="1"/>
      <c r="C670" s="8"/>
      <c r="D670" s="7"/>
      <c r="E670" s="7"/>
      <c r="F670" s="7"/>
      <c r="G670" s="7"/>
      <c r="H670" s="7"/>
      <c r="I670" s="7"/>
      <c r="J670" s="7"/>
    </row>
    <row r="671" spans="1:10" x14ac:dyDescent="0.3">
      <c r="A671" s="1">
        <v>35977</v>
      </c>
      <c r="B671" s="1"/>
      <c r="C671" s="8"/>
      <c r="D671" s="7"/>
      <c r="E671" s="7"/>
      <c r="F671" s="7"/>
      <c r="G671" s="7"/>
      <c r="H671" s="7"/>
      <c r="I671" s="7"/>
      <c r="J671" s="7"/>
    </row>
    <row r="672" spans="1:10" x14ac:dyDescent="0.3">
      <c r="A672" s="1">
        <v>36008</v>
      </c>
      <c r="B672" s="1"/>
      <c r="C672" s="8"/>
      <c r="D672" s="7"/>
      <c r="E672" s="7"/>
      <c r="F672" s="7"/>
      <c r="G672" s="7"/>
      <c r="H672" s="7"/>
      <c r="I672" s="7"/>
      <c r="J672" s="7"/>
    </row>
    <row r="673" spans="1:10" x14ac:dyDescent="0.3">
      <c r="A673" s="1">
        <v>36039</v>
      </c>
      <c r="B673" s="1"/>
      <c r="C673" s="8"/>
      <c r="D673" s="7"/>
      <c r="E673" s="7"/>
      <c r="F673" s="7"/>
      <c r="G673" s="7"/>
      <c r="H673" s="7"/>
      <c r="I673" s="7"/>
      <c r="J673" s="7"/>
    </row>
    <row r="674" spans="1:10" x14ac:dyDescent="0.3">
      <c r="A674" s="1">
        <v>36069</v>
      </c>
      <c r="B674" s="1"/>
      <c r="C674" s="8"/>
      <c r="D674" s="7"/>
      <c r="E674" s="7"/>
      <c r="F674" s="7"/>
      <c r="G674" s="7"/>
      <c r="H674" s="7"/>
      <c r="I674" s="7"/>
      <c r="J674" s="7"/>
    </row>
    <row r="675" spans="1:10" x14ac:dyDescent="0.3">
      <c r="A675" s="1">
        <v>36100</v>
      </c>
      <c r="B675" s="1"/>
      <c r="C675" s="8"/>
      <c r="D675" s="7"/>
      <c r="E675" s="7"/>
      <c r="F675" s="7"/>
      <c r="G675" s="7"/>
      <c r="H675" s="7"/>
      <c r="I675" s="7"/>
      <c r="J675" s="7"/>
    </row>
    <row r="676" spans="1:10" x14ac:dyDescent="0.3">
      <c r="A676" s="1">
        <v>36130</v>
      </c>
      <c r="B676" s="1"/>
      <c r="C676" s="8"/>
      <c r="D676" s="7"/>
      <c r="E676" s="7"/>
      <c r="F676" s="7"/>
      <c r="G676" s="7"/>
      <c r="H676" s="7"/>
      <c r="I676" s="7"/>
      <c r="J676" s="7"/>
    </row>
    <row r="677" spans="1:10" x14ac:dyDescent="0.3">
      <c r="A677" s="1">
        <v>36161</v>
      </c>
      <c r="B677" s="1"/>
      <c r="C677" s="8"/>
      <c r="D677" s="7"/>
      <c r="E677" s="7"/>
      <c r="F677" s="7"/>
      <c r="G677" s="7"/>
      <c r="H677" s="7"/>
      <c r="I677" s="7"/>
      <c r="J677" s="7"/>
    </row>
    <row r="678" spans="1:10" x14ac:dyDescent="0.3">
      <c r="A678" s="1">
        <v>36192</v>
      </c>
      <c r="B678" s="1"/>
      <c r="C678" s="8"/>
      <c r="D678" s="7"/>
      <c r="E678" s="7"/>
      <c r="F678" s="7"/>
      <c r="G678" s="7"/>
      <c r="H678" s="7"/>
      <c r="I678" s="7"/>
      <c r="J678" s="7"/>
    </row>
    <row r="679" spans="1:10" x14ac:dyDescent="0.3">
      <c r="A679" s="1">
        <v>36220</v>
      </c>
      <c r="B679" s="1"/>
      <c r="C679" s="8"/>
      <c r="D679" s="7"/>
      <c r="E679" s="7"/>
      <c r="F679" s="7"/>
      <c r="G679" s="7"/>
      <c r="H679" s="7"/>
      <c r="I679" s="7"/>
      <c r="J679" s="7"/>
    </row>
    <row r="680" spans="1:10" x14ac:dyDescent="0.3">
      <c r="A680" s="1">
        <v>36251</v>
      </c>
      <c r="B680" s="1"/>
      <c r="C680" s="8"/>
      <c r="D680" s="7"/>
      <c r="E680" s="7"/>
      <c r="F680" s="7"/>
      <c r="G680" s="7"/>
      <c r="H680" s="7"/>
      <c r="I680" s="7"/>
      <c r="J680" s="7"/>
    </row>
    <row r="681" spans="1:10" x14ac:dyDescent="0.3">
      <c r="A681" s="1">
        <v>36281</v>
      </c>
      <c r="B681" s="1"/>
      <c r="C681" s="8"/>
      <c r="D681" s="7"/>
      <c r="E681" s="7"/>
      <c r="F681" s="7"/>
      <c r="G681" s="7"/>
      <c r="H681" s="7"/>
      <c r="I681" s="7"/>
      <c r="J681" s="7"/>
    </row>
    <row r="682" spans="1:10" x14ac:dyDescent="0.3">
      <c r="A682" s="1">
        <v>36312</v>
      </c>
      <c r="B682" s="1"/>
      <c r="C682" s="8"/>
      <c r="D682" s="7"/>
      <c r="E682" s="7"/>
      <c r="F682" s="7"/>
      <c r="G682" s="7"/>
      <c r="H682" s="7"/>
      <c r="I682" s="7"/>
      <c r="J682" s="7"/>
    </row>
    <row r="683" spans="1:10" x14ac:dyDescent="0.3">
      <c r="A683" s="1">
        <v>36342</v>
      </c>
      <c r="B683" s="1"/>
      <c r="C683" s="8"/>
      <c r="D683" s="7"/>
      <c r="E683" s="7"/>
      <c r="F683" s="7"/>
      <c r="G683" s="7"/>
      <c r="H683" s="7"/>
      <c r="I683" s="7"/>
      <c r="J683" s="7"/>
    </row>
    <row r="684" spans="1:10" x14ac:dyDescent="0.3">
      <c r="A684" s="1">
        <v>36373</v>
      </c>
      <c r="B684" s="1"/>
      <c r="C684" s="8"/>
      <c r="D684" s="7"/>
      <c r="E684" s="7"/>
      <c r="F684" s="7"/>
      <c r="G684" s="7"/>
      <c r="H684" s="7"/>
      <c r="I684" s="7"/>
      <c r="J684" s="7"/>
    </row>
    <row r="685" spans="1:10" x14ac:dyDescent="0.3">
      <c r="A685" s="1">
        <v>36404</v>
      </c>
      <c r="B685" s="1"/>
      <c r="C685" s="8"/>
      <c r="D685" s="7"/>
      <c r="E685" s="7"/>
      <c r="F685" s="7"/>
      <c r="G685" s="7"/>
      <c r="H685" s="7"/>
      <c r="I685" s="7"/>
      <c r="J685" s="7"/>
    </row>
    <row r="686" spans="1:10" x14ac:dyDescent="0.3">
      <c r="A686" s="1">
        <v>36434</v>
      </c>
      <c r="B686" s="1"/>
      <c r="C686" s="8"/>
      <c r="D686" s="7"/>
      <c r="E686" s="7"/>
      <c r="F686" s="7"/>
      <c r="G686" s="7"/>
      <c r="H686" s="7"/>
      <c r="I686" s="7"/>
      <c r="J686" s="7"/>
    </row>
    <row r="687" spans="1:10" x14ac:dyDescent="0.3">
      <c r="A687" s="1">
        <v>36465</v>
      </c>
      <c r="B687" s="1"/>
      <c r="C687" s="8"/>
      <c r="D687" s="7"/>
      <c r="E687" s="7"/>
      <c r="F687" s="7"/>
      <c r="G687" s="7"/>
      <c r="H687" s="7"/>
      <c r="I687" s="7"/>
      <c r="J687" s="7"/>
    </row>
    <row r="688" spans="1:10" x14ac:dyDescent="0.3">
      <c r="A688" s="1">
        <v>36495</v>
      </c>
      <c r="B688" s="1"/>
      <c r="C688" s="8"/>
      <c r="D688" s="7"/>
      <c r="E688" s="7"/>
      <c r="F688" s="7"/>
      <c r="G688" s="7"/>
      <c r="H688" s="7"/>
      <c r="I688" s="7"/>
      <c r="J688" s="7"/>
    </row>
    <row r="689" spans="1:10" x14ac:dyDescent="0.3">
      <c r="A689" s="1">
        <v>36526</v>
      </c>
      <c r="B689" s="1"/>
      <c r="C689" s="8"/>
      <c r="D689" s="7"/>
      <c r="E689" s="7"/>
      <c r="F689" s="7"/>
      <c r="G689" s="7"/>
      <c r="H689" s="7"/>
      <c r="I689" s="7"/>
      <c r="J689" s="7"/>
    </row>
    <row r="690" spans="1:10" x14ac:dyDescent="0.3">
      <c r="A690" s="1">
        <v>36557</v>
      </c>
      <c r="B690" s="1"/>
      <c r="C690" s="8"/>
      <c r="D690" s="7"/>
      <c r="E690" s="7"/>
      <c r="F690" s="7"/>
      <c r="G690" s="7"/>
      <c r="H690" s="7"/>
      <c r="I690" s="7"/>
      <c r="J690" s="7"/>
    </row>
    <row r="691" spans="1:10" x14ac:dyDescent="0.3">
      <c r="A691" s="1">
        <v>36586</v>
      </c>
      <c r="B691" s="1"/>
      <c r="C691" s="8"/>
      <c r="D691" s="7"/>
      <c r="E691" s="7"/>
      <c r="F691" s="7"/>
      <c r="G691" s="7"/>
      <c r="H691" s="7"/>
      <c r="I691" s="7"/>
      <c r="J691" s="7"/>
    </row>
    <row r="692" spans="1:10" x14ac:dyDescent="0.3">
      <c r="A692" s="1">
        <v>36617</v>
      </c>
      <c r="B692" s="1"/>
      <c r="C692" s="8"/>
      <c r="D692" s="7"/>
      <c r="E692" s="7"/>
      <c r="F692" s="7"/>
      <c r="G692" s="7"/>
      <c r="H692" s="7"/>
      <c r="I692" s="7"/>
      <c r="J692" s="7"/>
    </row>
    <row r="693" spans="1:10" x14ac:dyDescent="0.3">
      <c r="A693" s="1">
        <v>36647</v>
      </c>
      <c r="B693" s="1"/>
      <c r="C693" s="8"/>
      <c r="D693" s="7"/>
      <c r="E693" s="7"/>
      <c r="F693" s="7"/>
      <c r="G693" s="7"/>
      <c r="H693" s="7"/>
      <c r="I693" s="7"/>
      <c r="J693" s="7"/>
    </row>
    <row r="694" spans="1:10" x14ac:dyDescent="0.3">
      <c r="A694" s="1">
        <v>36678</v>
      </c>
      <c r="B694" s="1"/>
      <c r="C694" s="8"/>
      <c r="D694" s="7"/>
      <c r="E694" s="7"/>
      <c r="F694" s="7"/>
      <c r="G694" s="7"/>
      <c r="H694" s="7"/>
      <c r="I694" s="7"/>
      <c r="J694" s="7"/>
    </row>
    <row r="695" spans="1:10" x14ac:dyDescent="0.3">
      <c r="A695" s="1">
        <v>36708</v>
      </c>
      <c r="B695" s="1"/>
      <c r="C695" s="8"/>
      <c r="D695" s="7"/>
      <c r="E695" s="7"/>
      <c r="F695" s="7"/>
      <c r="G695" s="7"/>
      <c r="H695" s="7"/>
      <c r="I695" s="7"/>
      <c r="J695" s="7"/>
    </row>
    <row r="696" spans="1:10" x14ac:dyDescent="0.3">
      <c r="A696" s="1">
        <v>36739</v>
      </c>
      <c r="B696" s="1"/>
      <c r="C696" s="8"/>
      <c r="D696" s="7"/>
      <c r="E696" s="7"/>
      <c r="F696" s="7"/>
      <c r="G696" s="7"/>
      <c r="H696" s="7"/>
      <c r="I696" s="7"/>
      <c r="J696" s="7"/>
    </row>
    <row r="697" spans="1:10" x14ac:dyDescent="0.3">
      <c r="A697" s="1">
        <v>36770</v>
      </c>
      <c r="B697" s="1"/>
      <c r="C697" s="8"/>
      <c r="D697" s="7"/>
      <c r="E697" s="7"/>
      <c r="F697" s="7"/>
      <c r="G697" s="7"/>
      <c r="H697" s="7"/>
      <c r="I697" s="7"/>
      <c r="J697" s="7"/>
    </row>
    <row r="698" spans="1:10" x14ac:dyDescent="0.3">
      <c r="A698" s="1">
        <v>36800</v>
      </c>
      <c r="B698" s="1"/>
      <c r="C698" s="8"/>
      <c r="D698" s="7"/>
      <c r="E698" s="7"/>
      <c r="F698" s="7"/>
      <c r="G698" s="7"/>
      <c r="H698" s="7"/>
      <c r="I698" s="7"/>
      <c r="J698" s="7"/>
    </row>
    <row r="699" spans="1:10" x14ac:dyDescent="0.3">
      <c r="A699" s="1">
        <v>36831</v>
      </c>
      <c r="B699" s="1"/>
      <c r="C699" s="8"/>
      <c r="D699" s="7"/>
      <c r="E699" s="7"/>
      <c r="F699" s="7"/>
      <c r="G699" s="7"/>
      <c r="H699" s="7"/>
      <c r="I699" s="7"/>
      <c r="J699" s="7"/>
    </row>
    <row r="700" spans="1:10" x14ac:dyDescent="0.3">
      <c r="A700" s="1">
        <v>36861</v>
      </c>
      <c r="B700" s="1"/>
      <c r="C700" s="8"/>
      <c r="D700" s="7"/>
      <c r="E700" s="7"/>
      <c r="F700" s="7"/>
      <c r="G700" s="7"/>
      <c r="H700" s="7"/>
      <c r="I700" s="7"/>
      <c r="J700" s="7"/>
    </row>
    <row r="701" spans="1:10" x14ac:dyDescent="0.3">
      <c r="A701" s="1">
        <v>36892</v>
      </c>
      <c r="B701" s="1"/>
      <c r="C701" s="8"/>
      <c r="D701" s="7"/>
      <c r="E701" s="7"/>
      <c r="F701" s="7"/>
      <c r="G701" s="7"/>
      <c r="H701" s="7"/>
      <c r="I701" s="7"/>
      <c r="J701" s="7"/>
    </row>
    <row r="702" spans="1:10" x14ac:dyDescent="0.3">
      <c r="A702" s="1">
        <v>36923</v>
      </c>
      <c r="B702" s="1"/>
      <c r="C702" s="8"/>
      <c r="D702" s="7"/>
      <c r="E702" s="7"/>
      <c r="F702" s="7"/>
      <c r="G702" s="7"/>
      <c r="H702" s="7"/>
      <c r="I702" s="7"/>
      <c r="J702" s="7"/>
    </row>
    <row r="703" spans="1:10" x14ac:dyDescent="0.3">
      <c r="A703" s="1">
        <v>36951</v>
      </c>
      <c r="B703" s="1"/>
      <c r="C703" s="8"/>
      <c r="D703" s="7"/>
      <c r="E703" s="7"/>
      <c r="F703" s="7"/>
      <c r="G703" s="7"/>
      <c r="H703" s="7"/>
      <c r="I703" s="7"/>
      <c r="J703" s="7"/>
    </row>
    <row r="704" spans="1:10" x14ac:dyDescent="0.3">
      <c r="A704" s="1">
        <v>36982</v>
      </c>
      <c r="B704" s="1"/>
      <c r="C704" s="8"/>
      <c r="D704" s="7"/>
      <c r="E704" s="7"/>
      <c r="F704" s="7"/>
      <c r="G704" s="7"/>
      <c r="H704" s="7"/>
      <c r="I704" s="7"/>
      <c r="J704" s="7"/>
    </row>
    <row r="705" spans="1:10" x14ac:dyDescent="0.3">
      <c r="A705" s="1">
        <v>37012</v>
      </c>
      <c r="B705" s="1"/>
      <c r="C705" s="8"/>
      <c r="D705" s="7"/>
      <c r="E705" s="7"/>
      <c r="F705" s="7"/>
      <c r="G705" s="7"/>
      <c r="H705" s="7"/>
      <c r="I705" s="7"/>
      <c r="J705" s="7"/>
    </row>
    <row r="706" spans="1:10" x14ac:dyDescent="0.3">
      <c r="A706" s="1">
        <v>37043</v>
      </c>
      <c r="B706" s="1"/>
      <c r="C706" s="8"/>
      <c r="D706" s="7"/>
      <c r="E706" s="7"/>
      <c r="F706" s="7"/>
      <c r="G706" s="7"/>
      <c r="H706" s="7"/>
      <c r="I706" s="7"/>
      <c r="J706" s="7"/>
    </row>
    <row r="707" spans="1:10" x14ac:dyDescent="0.3">
      <c r="A707" s="1">
        <v>37073</v>
      </c>
      <c r="B707" s="1"/>
      <c r="C707" s="8"/>
      <c r="D707" s="7"/>
      <c r="E707" s="7"/>
      <c r="F707" s="7"/>
      <c r="G707" s="7"/>
      <c r="H707" s="7"/>
      <c r="I707" s="7"/>
      <c r="J707" s="7"/>
    </row>
    <row r="708" spans="1:10" x14ac:dyDescent="0.3">
      <c r="A708" s="1">
        <v>37104</v>
      </c>
      <c r="B708" s="1"/>
      <c r="C708" s="8"/>
      <c r="D708" s="7"/>
      <c r="E708" s="7"/>
      <c r="F708" s="7"/>
      <c r="G708" s="7"/>
      <c r="H708" s="7"/>
      <c r="I708" s="7"/>
      <c r="J708" s="7"/>
    </row>
    <row r="709" spans="1:10" x14ac:dyDescent="0.3">
      <c r="A709" s="1">
        <v>37135</v>
      </c>
      <c r="B709" s="1"/>
      <c r="C709" s="8"/>
      <c r="D709" s="7"/>
      <c r="E709" s="7"/>
      <c r="F709" s="7"/>
      <c r="G709" s="7"/>
      <c r="H709" s="7"/>
      <c r="I709" s="7"/>
      <c r="J709" s="7"/>
    </row>
    <row r="710" spans="1:10" x14ac:dyDescent="0.3">
      <c r="A710" s="1">
        <v>37165</v>
      </c>
      <c r="B710" s="1"/>
      <c r="C710" s="8"/>
      <c r="D710" s="7"/>
      <c r="E710" s="7"/>
      <c r="F710" s="7"/>
      <c r="G710" s="7"/>
      <c r="H710" s="7"/>
      <c r="I710" s="7"/>
      <c r="J710" s="7"/>
    </row>
    <row r="711" spans="1:10" x14ac:dyDescent="0.3">
      <c r="A711" s="1">
        <v>37196</v>
      </c>
      <c r="B711" s="1"/>
      <c r="C711" s="8"/>
      <c r="D711" s="7"/>
      <c r="E711" s="7"/>
      <c r="F711" s="7"/>
      <c r="G711" s="7"/>
      <c r="H711" s="7"/>
      <c r="I711" s="7"/>
      <c r="J711" s="7"/>
    </row>
    <row r="712" spans="1:10" x14ac:dyDescent="0.3">
      <c r="A712" s="1">
        <v>37226</v>
      </c>
      <c r="B712" s="1"/>
      <c r="C712" s="8"/>
      <c r="D712" s="7"/>
      <c r="E712" s="7"/>
      <c r="F712" s="7"/>
      <c r="G712" s="7"/>
      <c r="H712" s="7"/>
      <c r="I712" s="7"/>
      <c r="J712" s="7"/>
    </row>
    <row r="713" spans="1:10" x14ac:dyDescent="0.3">
      <c r="A713" s="1">
        <v>37257</v>
      </c>
      <c r="B713" s="1"/>
      <c r="C713" s="8"/>
      <c r="D713" s="7"/>
      <c r="E713" s="7"/>
      <c r="F713" s="7"/>
      <c r="G713" s="7"/>
      <c r="H713" s="7"/>
      <c r="I713" s="7"/>
      <c r="J713" s="7"/>
    </row>
    <row r="714" spans="1:10" x14ac:dyDescent="0.3">
      <c r="A714" s="1">
        <v>37288</v>
      </c>
      <c r="B714" s="1"/>
      <c r="C714" s="8"/>
      <c r="D714" s="7"/>
      <c r="E714" s="7"/>
      <c r="F714" s="7"/>
      <c r="G714" s="7"/>
      <c r="H714" s="7"/>
      <c r="I714" s="7"/>
      <c r="J714" s="7"/>
    </row>
    <row r="715" spans="1:10" x14ac:dyDescent="0.3">
      <c r="A715" s="1">
        <v>37316</v>
      </c>
      <c r="B715" s="1"/>
      <c r="C715" s="8"/>
      <c r="D715" s="7"/>
      <c r="E715" s="7"/>
      <c r="F715" s="7"/>
      <c r="G715" s="7"/>
      <c r="H715" s="7"/>
      <c r="I715" s="7"/>
      <c r="J715" s="7"/>
    </row>
    <row r="716" spans="1:10" x14ac:dyDescent="0.3">
      <c r="A716" s="1">
        <v>37347</v>
      </c>
      <c r="B716" s="1"/>
      <c r="C716" s="8"/>
      <c r="D716" s="7"/>
      <c r="E716" s="7"/>
      <c r="F716" s="7"/>
      <c r="G716" s="7"/>
      <c r="H716" s="7"/>
      <c r="I716" s="7"/>
      <c r="J716" s="7"/>
    </row>
    <row r="717" spans="1:10" x14ac:dyDescent="0.3">
      <c r="A717" s="1">
        <v>37377</v>
      </c>
      <c r="B717" s="1"/>
      <c r="C717" s="8"/>
      <c r="D717" s="7"/>
      <c r="E717" s="7"/>
      <c r="F717" s="7"/>
      <c r="G717" s="7"/>
      <c r="H717" s="7"/>
      <c r="I717" s="7"/>
      <c r="J717" s="7"/>
    </row>
    <row r="718" spans="1:10" x14ac:dyDescent="0.3">
      <c r="A718" s="1">
        <v>37408</v>
      </c>
      <c r="B718" s="1"/>
      <c r="C718" s="8"/>
      <c r="D718" s="7"/>
      <c r="E718" s="7"/>
      <c r="F718" s="7"/>
      <c r="G718" s="7"/>
      <c r="H718" s="7"/>
      <c r="I718" s="7"/>
      <c r="J718" s="7"/>
    </row>
    <row r="719" spans="1:10" x14ac:dyDescent="0.3">
      <c r="A719" s="1">
        <v>37438</v>
      </c>
      <c r="B719" s="1"/>
      <c r="C719" s="8"/>
      <c r="D719" s="7"/>
      <c r="E719" s="7"/>
      <c r="F719" s="7"/>
      <c r="G719" s="7"/>
      <c r="H719" s="7"/>
      <c r="I719" s="7"/>
      <c r="J719" s="7"/>
    </row>
    <row r="720" spans="1:10" x14ac:dyDescent="0.3">
      <c r="A720" s="1">
        <v>37469</v>
      </c>
      <c r="B720" s="1"/>
      <c r="C720" s="8"/>
      <c r="D720" s="7"/>
      <c r="E720" s="7"/>
      <c r="F720" s="7"/>
      <c r="G720" s="7"/>
      <c r="H720" s="7"/>
      <c r="I720" s="7"/>
      <c r="J720" s="7"/>
    </row>
    <row r="721" spans="1:10" x14ac:dyDescent="0.3">
      <c r="A721" s="1">
        <v>37500</v>
      </c>
      <c r="B721" s="1"/>
      <c r="C721" s="8"/>
      <c r="D721" s="7"/>
      <c r="E721" s="7"/>
      <c r="F721" s="7"/>
      <c r="G721" s="7"/>
      <c r="H721" s="7"/>
      <c r="I721" s="7"/>
      <c r="J721" s="7"/>
    </row>
    <row r="722" spans="1:10" x14ac:dyDescent="0.3">
      <c r="A722" s="1">
        <v>37530</v>
      </c>
      <c r="B722" s="1"/>
      <c r="C722" s="8"/>
      <c r="D722" s="7"/>
      <c r="E722" s="7"/>
      <c r="F722" s="7"/>
      <c r="G722" s="7"/>
      <c r="H722" s="7"/>
      <c r="I722" s="7"/>
      <c r="J722" s="7"/>
    </row>
    <row r="723" spans="1:10" x14ac:dyDescent="0.3">
      <c r="A723" s="1">
        <v>37561</v>
      </c>
      <c r="B723" s="1"/>
      <c r="C723" s="8"/>
      <c r="D723" s="7"/>
      <c r="E723" s="7"/>
      <c r="F723" s="7"/>
      <c r="G723" s="7"/>
      <c r="H723" s="7"/>
      <c r="I723" s="7"/>
      <c r="J723" s="7"/>
    </row>
    <row r="724" spans="1:10" x14ac:dyDescent="0.3">
      <c r="A724" s="1">
        <v>37591</v>
      </c>
      <c r="B724" s="1"/>
      <c r="C724" s="8"/>
      <c r="D724" s="7"/>
      <c r="E724" s="7"/>
      <c r="F724" s="7"/>
      <c r="G724" s="7"/>
      <c r="H724" s="7"/>
      <c r="I724" s="7"/>
      <c r="J724" s="7"/>
    </row>
    <row r="725" spans="1:10" x14ac:dyDescent="0.3">
      <c r="A725" s="1">
        <v>37622</v>
      </c>
      <c r="B725" s="1"/>
      <c r="C725" s="8"/>
      <c r="D725" s="7"/>
      <c r="E725" s="7"/>
      <c r="F725" s="7"/>
      <c r="G725" s="7"/>
      <c r="H725" s="7"/>
      <c r="I725" s="7"/>
      <c r="J725" s="7"/>
    </row>
    <row r="726" spans="1:10" x14ac:dyDescent="0.3">
      <c r="A726" s="1">
        <v>37653</v>
      </c>
      <c r="B726" s="1"/>
      <c r="C726" s="8"/>
      <c r="D726" s="7"/>
      <c r="E726" s="7"/>
      <c r="F726" s="7"/>
      <c r="G726" s="7"/>
      <c r="H726" s="7"/>
      <c r="I726" s="7"/>
      <c r="J726" s="7"/>
    </row>
    <row r="727" spans="1:10" x14ac:dyDescent="0.3">
      <c r="A727" s="1">
        <v>37681</v>
      </c>
      <c r="B727" s="1"/>
      <c r="C727" s="8"/>
      <c r="D727" s="7"/>
      <c r="E727" s="7"/>
      <c r="F727" s="7"/>
      <c r="G727" s="7"/>
      <c r="H727" s="7"/>
      <c r="I727" s="7"/>
      <c r="J727" s="7"/>
    </row>
    <row r="728" spans="1:10" x14ac:dyDescent="0.3">
      <c r="A728" s="1">
        <v>37712</v>
      </c>
      <c r="B728" s="1"/>
      <c r="C728" s="8"/>
      <c r="D728" s="7"/>
      <c r="E728" s="7"/>
      <c r="F728" s="7"/>
      <c r="G728" s="7"/>
      <c r="H728" s="7"/>
      <c r="I728" s="7"/>
      <c r="J728" s="7"/>
    </row>
    <row r="729" spans="1:10" x14ac:dyDescent="0.3">
      <c r="A729" s="1">
        <v>37742</v>
      </c>
      <c r="B729" s="1"/>
      <c r="C729" s="8"/>
      <c r="D729" s="7"/>
      <c r="E729" s="7"/>
      <c r="F729" s="7"/>
      <c r="G729" s="7"/>
      <c r="H729" s="7"/>
      <c r="I729" s="7"/>
      <c r="J729" s="7"/>
    </row>
    <row r="730" spans="1:10" x14ac:dyDescent="0.3">
      <c r="A730" s="1">
        <v>37773</v>
      </c>
      <c r="B730" s="1"/>
      <c r="C730" s="8"/>
      <c r="D730" s="7"/>
      <c r="E730" s="7"/>
      <c r="F730" s="7"/>
      <c r="G730" s="7"/>
      <c r="H730" s="7"/>
      <c r="I730" s="7"/>
      <c r="J730" s="7"/>
    </row>
    <row r="731" spans="1:10" x14ac:dyDescent="0.3">
      <c r="A731" s="1">
        <v>37803</v>
      </c>
      <c r="B731" s="1"/>
      <c r="C731" s="8"/>
      <c r="D731" s="7"/>
      <c r="E731" s="7"/>
      <c r="F731" s="7"/>
      <c r="G731" s="7"/>
      <c r="H731" s="7"/>
      <c r="I731" s="7"/>
      <c r="J731" s="7"/>
    </row>
    <row r="732" spans="1:10" x14ac:dyDescent="0.3">
      <c r="A732" s="1">
        <v>37834</v>
      </c>
      <c r="B732" s="1"/>
      <c r="C732" s="8"/>
      <c r="D732" s="7"/>
      <c r="E732" s="7"/>
      <c r="F732" s="7"/>
      <c r="G732" s="7"/>
      <c r="H732" s="7"/>
      <c r="I732" s="7"/>
      <c r="J732" s="7"/>
    </row>
    <row r="733" spans="1:10" x14ac:dyDescent="0.3">
      <c r="A733" s="1">
        <v>37865</v>
      </c>
      <c r="B733" s="1"/>
      <c r="C733" s="8"/>
      <c r="D733" s="7"/>
      <c r="E733" s="7"/>
      <c r="F733" s="7"/>
      <c r="G733" s="7"/>
      <c r="H733" s="7"/>
      <c r="I733" s="7"/>
      <c r="J733" s="7"/>
    </row>
    <row r="734" spans="1:10" x14ac:dyDescent="0.3">
      <c r="A734" s="1">
        <v>37895</v>
      </c>
      <c r="B734" s="1"/>
      <c r="C734" s="8"/>
      <c r="D734" s="7"/>
      <c r="E734" s="7"/>
      <c r="F734" s="7"/>
      <c r="G734" s="7"/>
      <c r="H734" s="7"/>
      <c r="I734" s="7"/>
      <c r="J734" s="7"/>
    </row>
    <row r="735" spans="1:10" x14ac:dyDescent="0.3">
      <c r="A735" s="1">
        <v>37926</v>
      </c>
      <c r="B735" s="1"/>
      <c r="C735" s="8"/>
      <c r="D735" s="7"/>
      <c r="E735" s="7"/>
      <c r="F735" s="7"/>
      <c r="G735" s="7"/>
      <c r="H735" s="7"/>
      <c r="I735" s="7"/>
      <c r="J735" s="7"/>
    </row>
    <row r="736" spans="1:10" x14ac:dyDescent="0.3">
      <c r="A736" s="1">
        <v>37956</v>
      </c>
      <c r="B736" s="1"/>
      <c r="C736" s="8"/>
      <c r="D736" s="7"/>
      <c r="E736" s="7"/>
      <c r="F736" s="7"/>
      <c r="G736" s="7"/>
      <c r="H736" s="7"/>
      <c r="I736" s="7"/>
      <c r="J736" s="7"/>
    </row>
    <row r="737" spans="1:10" x14ac:dyDescent="0.3">
      <c r="A737" s="1">
        <v>37987</v>
      </c>
      <c r="B737" s="1"/>
      <c r="C737" s="8"/>
      <c r="D737" s="7"/>
      <c r="E737" s="7"/>
      <c r="F737" s="7"/>
      <c r="G737" s="7"/>
      <c r="H737" s="7"/>
      <c r="I737" s="7"/>
      <c r="J737" s="7"/>
    </row>
    <row r="738" spans="1:10" x14ac:dyDescent="0.3">
      <c r="A738" s="1">
        <v>38018</v>
      </c>
      <c r="B738" s="1"/>
      <c r="C738" s="8"/>
      <c r="D738" s="7"/>
      <c r="E738" s="7"/>
      <c r="F738" s="7"/>
      <c r="G738" s="7"/>
      <c r="H738" s="7"/>
      <c r="I738" s="7"/>
      <c r="J738" s="7"/>
    </row>
    <row r="739" spans="1:10" x14ac:dyDescent="0.3">
      <c r="A739" s="1">
        <v>38047</v>
      </c>
      <c r="B739" s="1"/>
      <c r="C739" s="8"/>
      <c r="D739" s="7"/>
      <c r="E739" s="7"/>
      <c r="F739" s="7"/>
      <c r="G739" s="7"/>
      <c r="H739" s="7"/>
      <c r="I739" s="7"/>
      <c r="J739" s="7"/>
    </row>
    <row r="740" spans="1:10" x14ac:dyDescent="0.3">
      <c r="A740" s="1">
        <v>38078</v>
      </c>
      <c r="B740" s="1"/>
      <c r="C740" s="8"/>
      <c r="D740" s="7"/>
      <c r="E740" s="7"/>
      <c r="F740" s="7"/>
      <c r="G740" s="7"/>
      <c r="H740" s="7"/>
      <c r="I740" s="7"/>
      <c r="J740" s="7"/>
    </row>
    <row r="741" spans="1:10" x14ac:dyDescent="0.3">
      <c r="A741" s="1">
        <v>38108</v>
      </c>
      <c r="B741" s="1"/>
      <c r="C741" s="8"/>
      <c r="D741" s="7"/>
      <c r="E741" s="7"/>
      <c r="F741" s="7"/>
      <c r="G741" s="7"/>
      <c r="H741" s="7"/>
      <c r="I741" s="7"/>
      <c r="J741" s="7"/>
    </row>
    <row r="742" spans="1:10" x14ac:dyDescent="0.3">
      <c r="A742" s="1">
        <v>38139</v>
      </c>
      <c r="B742" s="1"/>
      <c r="C742" s="8"/>
      <c r="D742" s="7"/>
      <c r="E742" s="7"/>
      <c r="F742" s="7"/>
      <c r="G742" s="7"/>
      <c r="H742" s="7"/>
      <c r="I742" s="7"/>
      <c r="J742" s="7"/>
    </row>
    <row r="743" spans="1:10" x14ac:dyDescent="0.3">
      <c r="A743" s="1">
        <v>38169</v>
      </c>
      <c r="B743" s="1"/>
      <c r="C743" s="8"/>
      <c r="D743" s="7"/>
      <c r="E743" s="7"/>
      <c r="F743" s="7"/>
      <c r="G743" s="7"/>
      <c r="H743" s="7"/>
      <c r="I743" s="7"/>
      <c r="J743" s="7"/>
    </row>
    <row r="744" spans="1:10" x14ac:dyDescent="0.3">
      <c r="A744" s="1">
        <v>38200</v>
      </c>
      <c r="B744" s="1"/>
      <c r="C744" s="8"/>
      <c r="D744" s="7"/>
      <c r="E744" s="7"/>
      <c r="F744" s="7"/>
      <c r="G744" s="7"/>
      <c r="H744" s="7"/>
      <c r="I744" s="7"/>
      <c r="J744" s="7"/>
    </row>
    <row r="745" spans="1:10" x14ac:dyDescent="0.3">
      <c r="A745" s="1">
        <v>38231</v>
      </c>
      <c r="B745" s="1"/>
      <c r="C745" s="8"/>
      <c r="D745" s="7"/>
      <c r="E745" s="7"/>
      <c r="F745" s="7"/>
      <c r="G745" s="7"/>
      <c r="H745" s="7"/>
      <c r="I745" s="7"/>
      <c r="J745" s="7"/>
    </row>
    <row r="746" spans="1:10" x14ac:dyDescent="0.3">
      <c r="A746" s="1">
        <v>38261</v>
      </c>
      <c r="B746" s="1"/>
      <c r="C746" s="8"/>
      <c r="D746" s="7"/>
      <c r="E746" s="7"/>
      <c r="F746" s="7"/>
      <c r="G746" s="7"/>
      <c r="H746" s="7"/>
      <c r="I746" s="7"/>
      <c r="J746" s="7"/>
    </row>
    <row r="747" spans="1:10" x14ac:dyDescent="0.3">
      <c r="A747" s="1">
        <v>38292</v>
      </c>
      <c r="B747" s="1"/>
      <c r="C747" s="8"/>
      <c r="D747" s="7"/>
      <c r="E747" s="7"/>
      <c r="F747" s="7"/>
      <c r="G747" s="7"/>
      <c r="H747" s="7"/>
      <c r="I747" s="7"/>
      <c r="J747" s="7"/>
    </row>
    <row r="748" spans="1:10" x14ac:dyDescent="0.3">
      <c r="A748" s="1">
        <v>38322</v>
      </c>
      <c r="B748" s="1"/>
      <c r="C748" s="8"/>
      <c r="D748" s="7"/>
      <c r="E748" s="7"/>
      <c r="F748" s="7"/>
      <c r="G748" s="7"/>
      <c r="H748" s="7"/>
      <c r="I748" s="7"/>
      <c r="J748" s="7"/>
    </row>
    <row r="749" spans="1:10" x14ac:dyDescent="0.3">
      <c r="A749" s="1">
        <v>38353</v>
      </c>
      <c r="B749" s="1"/>
      <c r="C749" s="8"/>
      <c r="D749" s="7"/>
      <c r="E749" s="7"/>
      <c r="F749" s="7"/>
      <c r="G749" s="7"/>
      <c r="H749" s="7"/>
      <c r="I749" s="7"/>
      <c r="J749" s="7"/>
    </row>
    <row r="750" spans="1:10" x14ac:dyDescent="0.3">
      <c r="A750" s="1">
        <v>38384</v>
      </c>
      <c r="B750" s="1"/>
      <c r="C750" s="8"/>
      <c r="D750" s="7"/>
      <c r="E750" s="7"/>
      <c r="F750" s="7"/>
      <c r="G750" s="7"/>
      <c r="H750" s="7"/>
      <c r="I750" s="7"/>
      <c r="J750" s="7"/>
    </row>
    <row r="751" spans="1:10" x14ac:dyDescent="0.3">
      <c r="A751" s="1">
        <v>38412</v>
      </c>
      <c r="B751" s="1"/>
      <c r="C751" s="8"/>
      <c r="D751" s="7"/>
      <c r="E751" s="7"/>
      <c r="F751" s="7"/>
      <c r="G751" s="7"/>
      <c r="H751" s="7"/>
      <c r="I751" s="7"/>
      <c r="J751" s="7"/>
    </row>
    <row r="752" spans="1:10" x14ac:dyDescent="0.3">
      <c r="A752" s="1">
        <v>38443</v>
      </c>
      <c r="B752" s="1"/>
      <c r="C752" s="8"/>
      <c r="D752" s="7"/>
      <c r="E752" s="7"/>
      <c r="F752" s="7"/>
      <c r="G752" s="7"/>
      <c r="H752" s="7"/>
      <c r="I752" s="7"/>
      <c r="J752" s="7"/>
    </row>
    <row r="753" spans="1:10" x14ac:dyDescent="0.3">
      <c r="A753" s="1">
        <v>38473</v>
      </c>
      <c r="B753" s="1"/>
      <c r="C753" s="8"/>
      <c r="D753" s="7"/>
      <c r="E753" s="7"/>
      <c r="F753" s="7"/>
      <c r="G753" s="7"/>
      <c r="H753" s="7"/>
      <c r="I753" s="7"/>
      <c r="J753" s="7"/>
    </row>
    <row r="754" spans="1:10" x14ac:dyDescent="0.3">
      <c r="A754" s="1">
        <v>38504</v>
      </c>
      <c r="B754" s="1"/>
      <c r="C754" s="8"/>
      <c r="D754" s="7"/>
      <c r="E754" s="7"/>
      <c r="F754" s="7"/>
      <c r="G754" s="7"/>
      <c r="H754" s="7"/>
      <c r="I754" s="7"/>
      <c r="J754" s="7"/>
    </row>
    <row r="755" spans="1:10" x14ac:dyDescent="0.3">
      <c r="A755" s="1">
        <v>38534</v>
      </c>
      <c r="B755" s="1"/>
      <c r="C755" s="8"/>
      <c r="D755" s="7"/>
      <c r="E755" s="7"/>
      <c r="F755" s="7"/>
      <c r="G755" s="7"/>
      <c r="H755" s="7"/>
      <c r="I755" s="7"/>
      <c r="J755" s="7"/>
    </row>
    <row r="756" spans="1:10" x14ac:dyDescent="0.3">
      <c r="A756" s="1">
        <v>38565</v>
      </c>
      <c r="B756" s="1"/>
      <c r="C756" s="8"/>
      <c r="D756" s="7"/>
      <c r="E756" s="7"/>
      <c r="F756" s="7"/>
      <c r="G756" s="7"/>
      <c r="H756" s="7"/>
      <c r="I756" s="7"/>
      <c r="J756" s="7"/>
    </row>
    <row r="757" spans="1:10" x14ac:dyDescent="0.3">
      <c r="A757" s="1">
        <v>38596</v>
      </c>
      <c r="B757" s="1"/>
      <c r="C757" s="8"/>
      <c r="D757" s="7"/>
      <c r="E757" s="7"/>
      <c r="F757" s="7"/>
      <c r="G757" s="7"/>
      <c r="H757" s="7"/>
      <c r="I757" s="7"/>
      <c r="J757" s="7"/>
    </row>
    <row r="758" spans="1:10" x14ac:dyDescent="0.3">
      <c r="A758" s="1">
        <v>38626</v>
      </c>
      <c r="B758" s="1"/>
      <c r="C758" s="8"/>
      <c r="D758" s="7"/>
      <c r="E758" s="7"/>
      <c r="F758" s="7"/>
      <c r="G758" s="7"/>
      <c r="H758" s="7"/>
      <c r="I758" s="7"/>
      <c r="J758" s="7"/>
    </row>
    <row r="759" spans="1:10" x14ac:dyDescent="0.3">
      <c r="A759" s="1">
        <v>38657</v>
      </c>
      <c r="B759" s="1"/>
      <c r="C759" s="8"/>
      <c r="D759" s="7"/>
      <c r="E759" s="7"/>
      <c r="F759" s="7"/>
      <c r="G759" s="7"/>
      <c r="H759" s="7"/>
      <c r="I759" s="7"/>
      <c r="J759" s="7"/>
    </row>
    <row r="760" spans="1:10" x14ac:dyDescent="0.3">
      <c r="A760" s="1">
        <v>38687</v>
      </c>
      <c r="B760" s="1"/>
      <c r="C760" s="8"/>
      <c r="D760" s="7"/>
      <c r="E760" s="7"/>
      <c r="F760" s="7"/>
      <c r="G760" s="7"/>
      <c r="H760" s="7"/>
      <c r="I760" s="7"/>
      <c r="J760" s="7"/>
    </row>
    <row r="761" spans="1:10" x14ac:dyDescent="0.3">
      <c r="A761" s="1">
        <v>38718</v>
      </c>
      <c r="B761" s="1"/>
      <c r="C761" s="8"/>
      <c r="D761" s="7"/>
      <c r="E761" s="7"/>
      <c r="F761" s="7"/>
      <c r="G761" s="7"/>
      <c r="H761" s="7"/>
      <c r="I761" s="7"/>
      <c r="J761" s="7"/>
    </row>
    <row r="762" spans="1:10" x14ac:dyDescent="0.3">
      <c r="A762" s="1">
        <v>38749</v>
      </c>
      <c r="B762" s="1"/>
      <c r="C762" s="8"/>
      <c r="D762" s="7"/>
      <c r="E762" s="7"/>
      <c r="F762" s="7"/>
      <c r="G762" s="7"/>
      <c r="H762" s="7"/>
      <c r="I762" s="7"/>
      <c r="J762" s="7"/>
    </row>
    <row r="763" spans="1:10" x14ac:dyDescent="0.3">
      <c r="A763" s="1">
        <v>38777</v>
      </c>
      <c r="B763" s="1"/>
      <c r="C763" s="8"/>
      <c r="D763" s="7"/>
      <c r="E763" s="7"/>
      <c r="F763" s="7"/>
      <c r="G763" s="7"/>
      <c r="H763" s="7"/>
      <c r="I763" s="7"/>
      <c r="J763" s="7"/>
    </row>
    <row r="764" spans="1:10" x14ac:dyDescent="0.3">
      <c r="A764" s="1">
        <v>38808</v>
      </c>
      <c r="B764" s="1"/>
      <c r="C764" s="8"/>
      <c r="D764" s="7"/>
      <c r="E764" s="7"/>
      <c r="F764" s="7"/>
      <c r="G764" s="7"/>
      <c r="H764" s="7"/>
      <c r="I764" s="7"/>
      <c r="J764" s="7"/>
    </row>
    <row r="765" spans="1:10" x14ac:dyDescent="0.3">
      <c r="A765" s="1">
        <v>38838</v>
      </c>
      <c r="B765" s="1"/>
      <c r="C765" s="8"/>
      <c r="D765" s="7"/>
      <c r="E765" s="7"/>
      <c r="F765" s="7"/>
      <c r="G765" s="7"/>
      <c r="H765" s="7"/>
      <c r="I765" s="7"/>
      <c r="J765" s="7"/>
    </row>
    <row r="766" spans="1:10" x14ac:dyDescent="0.3">
      <c r="A766" s="1">
        <v>38869</v>
      </c>
      <c r="B766" s="1"/>
      <c r="C766" s="8"/>
      <c r="D766" s="7"/>
      <c r="E766" s="7"/>
      <c r="F766" s="7"/>
      <c r="G766" s="7"/>
      <c r="H766" s="7"/>
      <c r="I766" s="7"/>
      <c r="J766" s="7"/>
    </row>
    <row r="767" spans="1:10" x14ac:dyDescent="0.3">
      <c r="A767" s="1">
        <v>38899</v>
      </c>
      <c r="B767" s="1"/>
      <c r="C767" s="8"/>
      <c r="D767" s="7"/>
      <c r="E767" s="7"/>
      <c r="F767" s="7"/>
      <c r="G767" s="7"/>
      <c r="H767" s="7"/>
      <c r="I767" s="7"/>
      <c r="J767" s="7"/>
    </row>
    <row r="768" spans="1:10" x14ac:dyDescent="0.3">
      <c r="A768" s="1">
        <v>38930</v>
      </c>
      <c r="B768" s="1"/>
      <c r="C768" s="8"/>
      <c r="D768" s="7"/>
      <c r="E768" s="7"/>
      <c r="F768" s="7"/>
      <c r="G768" s="7"/>
      <c r="H768" s="7"/>
      <c r="I768" s="7"/>
      <c r="J768" s="7"/>
    </row>
    <row r="769" spans="1:10" x14ac:dyDescent="0.3">
      <c r="A769" s="1">
        <v>38961</v>
      </c>
      <c r="B769" s="1"/>
      <c r="C769" s="8"/>
      <c r="D769" s="7"/>
      <c r="E769" s="7"/>
      <c r="F769" s="7"/>
      <c r="G769" s="7"/>
      <c r="H769" s="7"/>
      <c r="I769" s="7"/>
      <c r="J769" s="7"/>
    </row>
    <row r="770" spans="1:10" x14ac:dyDescent="0.3">
      <c r="A770" s="1">
        <v>38991</v>
      </c>
      <c r="B770" s="1"/>
      <c r="C770" s="8"/>
      <c r="D770" s="7"/>
      <c r="E770" s="7"/>
      <c r="F770" s="7"/>
      <c r="G770" s="7"/>
      <c r="H770" s="7"/>
      <c r="I770" s="7"/>
      <c r="J770" s="7"/>
    </row>
    <row r="771" spans="1:10" x14ac:dyDescent="0.3">
      <c r="A771" s="1">
        <v>39022</v>
      </c>
      <c r="B771" s="1"/>
      <c r="C771" s="8"/>
      <c r="D771" s="7"/>
      <c r="E771" s="7"/>
      <c r="F771" s="7"/>
      <c r="G771" s="7"/>
      <c r="H771" s="7"/>
      <c r="I771" s="7"/>
      <c r="J771" s="7"/>
    </row>
    <row r="772" spans="1:10" x14ac:dyDescent="0.3">
      <c r="A772" s="1">
        <v>39052</v>
      </c>
      <c r="B772" s="1"/>
      <c r="C772" s="8"/>
      <c r="D772" s="7"/>
      <c r="E772" s="7"/>
      <c r="F772" s="7"/>
      <c r="G772" s="7"/>
      <c r="H772" s="7"/>
      <c r="I772" s="7"/>
      <c r="J772" s="7"/>
    </row>
    <row r="773" spans="1:10" x14ac:dyDescent="0.3">
      <c r="A773" s="1">
        <v>39083</v>
      </c>
      <c r="B773" s="1"/>
      <c r="C773" s="8"/>
      <c r="D773" s="7"/>
      <c r="E773" s="7"/>
      <c r="F773" s="7"/>
      <c r="G773" s="7"/>
      <c r="H773" s="7"/>
      <c r="I773" s="7"/>
      <c r="J773" s="7"/>
    </row>
    <row r="774" spans="1:10" x14ac:dyDescent="0.3">
      <c r="A774" s="1">
        <v>39114</v>
      </c>
      <c r="B774" s="1"/>
      <c r="C774" s="8"/>
      <c r="D774" s="7"/>
      <c r="E774" s="7"/>
      <c r="F774" s="7"/>
      <c r="G774" s="7"/>
      <c r="H774" s="7"/>
      <c r="I774" s="7"/>
      <c r="J774" s="7"/>
    </row>
    <row r="775" spans="1:10" x14ac:dyDescent="0.3">
      <c r="A775" s="1">
        <v>39142</v>
      </c>
      <c r="B775" s="1"/>
      <c r="C775" s="8"/>
      <c r="D775" s="7"/>
      <c r="E775" s="7"/>
      <c r="F775" s="7"/>
      <c r="G775" s="7"/>
      <c r="H775" s="7"/>
      <c r="I775" s="7"/>
      <c r="J775" s="7"/>
    </row>
    <row r="776" spans="1:10" x14ac:dyDescent="0.3">
      <c r="A776" s="1">
        <v>39173</v>
      </c>
      <c r="B776" s="1"/>
      <c r="C776" s="8"/>
      <c r="D776" s="7"/>
      <c r="E776" s="7"/>
      <c r="F776" s="7"/>
      <c r="G776" s="7"/>
      <c r="H776" s="7"/>
      <c r="I776" s="7"/>
      <c r="J776" s="7"/>
    </row>
    <row r="777" spans="1:10" x14ac:dyDescent="0.3">
      <c r="A777" s="1">
        <v>39203</v>
      </c>
      <c r="B777" s="1"/>
      <c r="C777" s="8"/>
      <c r="D777" s="7"/>
      <c r="E777" s="7"/>
      <c r="F777" s="7"/>
      <c r="G777" s="7"/>
      <c r="H777" s="7"/>
      <c r="I777" s="7"/>
      <c r="J777" s="7"/>
    </row>
    <row r="778" spans="1:10" x14ac:dyDescent="0.3">
      <c r="A778" s="1">
        <v>39234</v>
      </c>
      <c r="B778" s="1"/>
      <c r="C778" s="8"/>
      <c r="D778" s="7"/>
      <c r="E778" s="7"/>
      <c r="F778" s="7"/>
      <c r="G778" s="7"/>
      <c r="H778" s="7"/>
      <c r="I778" s="7"/>
      <c r="J778" s="7"/>
    </row>
    <row r="779" spans="1:10" x14ac:dyDescent="0.3">
      <c r="A779" s="1">
        <v>39264</v>
      </c>
      <c r="B779" s="1"/>
      <c r="C779" s="8"/>
      <c r="D779" s="7"/>
      <c r="E779" s="7"/>
      <c r="F779" s="7"/>
      <c r="G779" s="7"/>
      <c r="H779" s="7"/>
      <c r="I779" s="7"/>
      <c r="J779" s="7"/>
    </row>
    <row r="780" spans="1:10" x14ac:dyDescent="0.3">
      <c r="A780" s="1">
        <v>39295</v>
      </c>
      <c r="B780" s="1"/>
      <c r="C780" s="8"/>
      <c r="D780" s="7"/>
      <c r="E780" s="7"/>
      <c r="F780" s="7"/>
      <c r="G780" s="7"/>
      <c r="H780" s="7"/>
      <c r="I780" s="7"/>
      <c r="J780" s="7"/>
    </row>
    <row r="781" spans="1:10" x14ac:dyDescent="0.3">
      <c r="A781" s="1">
        <v>39326</v>
      </c>
      <c r="B781" s="1"/>
      <c r="C781" s="8"/>
      <c r="D781" s="7"/>
      <c r="E781" s="7"/>
      <c r="F781" s="7"/>
      <c r="G781" s="7"/>
      <c r="H781" s="7"/>
      <c r="I781" s="7"/>
      <c r="J781" s="7"/>
    </row>
    <row r="782" spans="1:10" x14ac:dyDescent="0.3">
      <c r="A782" s="1">
        <v>39356</v>
      </c>
      <c r="B782" s="1"/>
      <c r="C782" s="8"/>
      <c r="D782" s="7"/>
      <c r="E782" s="7"/>
      <c r="F782" s="7"/>
      <c r="G782" s="7"/>
      <c r="H782" s="7"/>
      <c r="I782" s="7"/>
      <c r="J782" s="7"/>
    </row>
    <row r="783" spans="1:10" x14ac:dyDescent="0.3">
      <c r="A783" s="1">
        <v>39387</v>
      </c>
      <c r="B783" s="1"/>
      <c r="C783" s="8"/>
      <c r="D783" s="7"/>
      <c r="E783" s="7"/>
      <c r="F783" s="7"/>
      <c r="G783" s="7"/>
      <c r="H783" s="7"/>
      <c r="I783" s="7"/>
      <c r="J783" s="7"/>
    </row>
    <row r="784" spans="1:10" x14ac:dyDescent="0.3">
      <c r="A784" s="1">
        <v>39417</v>
      </c>
      <c r="B784" s="1"/>
      <c r="C784" s="8"/>
      <c r="D784" s="7"/>
      <c r="E784" s="7"/>
      <c r="F784" s="7"/>
      <c r="G784" s="7"/>
      <c r="H784" s="7"/>
      <c r="I784" s="7"/>
      <c r="J784" s="7"/>
    </row>
    <row r="785" spans="1:10" x14ac:dyDescent="0.3">
      <c r="A785" s="1">
        <v>39448</v>
      </c>
      <c r="B785" s="1"/>
      <c r="C785" s="8"/>
      <c r="D785" s="7"/>
      <c r="E785" s="7"/>
      <c r="F785" s="7"/>
      <c r="G785" s="7"/>
      <c r="H785" s="7"/>
      <c r="I785" s="7"/>
      <c r="J785" s="7"/>
    </row>
    <row r="786" spans="1:10" x14ac:dyDescent="0.3">
      <c r="A786" s="1">
        <v>39479</v>
      </c>
      <c r="B786" s="1"/>
      <c r="C786" s="8"/>
      <c r="D786" s="7"/>
      <c r="E786" s="7"/>
      <c r="F786" s="7"/>
      <c r="G786" s="7"/>
      <c r="H786" s="7"/>
      <c r="I786" s="7"/>
      <c r="J786" s="7"/>
    </row>
    <row r="787" spans="1:10" x14ac:dyDescent="0.3">
      <c r="A787" s="1">
        <v>39508</v>
      </c>
      <c r="B787" s="1"/>
      <c r="C787" s="8"/>
      <c r="D787" s="7"/>
      <c r="E787" s="7"/>
      <c r="F787" s="7"/>
      <c r="G787" s="7"/>
      <c r="H787" s="7"/>
      <c r="I787" s="7"/>
      <c r="J787" s="7"/>
    </row>
    <row r="788" spans="1:10" x14ac:dyDescent="0.3">
      <c r="A788" s="1">
        <v>39539</v>
      </c>
      <c r="B788" s="1"/>
      <c r="C788" s="8"/>
      <c r="D788" s="7"/>
      <c r="E788" s="7"/>
      <c r="F788" s="7"/>
      <c r="G788" s="7"/>
      <c r="H788" s="7"/>
      <c r="I788" s="7"/>
      <c r="J788" s="7"/>
    </row>
    <row r="789" spans="1:10" x14ac:dyDescent="0.3">
      <c r="A789" s="1">
        <v>39569</v>
      </c>
      <c r="B789" s="1"/>
      <c r="C789" s="8"/>
      <c r="D789" s="7"/>
      <c r="E789" s="7"/>
      <c r="F789" s="7"/>
      <c r="G789" s="7"/>
      <c r="H789" s="7"/>
      <c r="I789" s="7"/>
      <c r="J789" s="7"/>
    </row>
    <row r="790" spans="1:10" x14ac:dyDescent="0.3">
      <c r="A790" s="1">
        <v>39600</v>
      </c>
      <c r="B790" s="1"/>
      <c r="C790" s="8"/>
      <c r="D790" s="7"/>
      <c r="E790" s="7"/>
      <c r="F790" s="7"/>
      <c r="G790" s="7"/>
      <c r="H790" s="7"/>
      <c r="I790" s="7"/>
      <c r="J790" s="7"/>
    </row>
    <row r="791" spans="1:10" x14ac:dyDescent="0.3">
      <c r="A791" s="1">
        <v>39630</v>
      </c>
      <c r="B791" s="1"/>
      <c r="C791" s="8"/>
      <c r="D791" s="7"/>
      <c r="E791" s="7"/>
      <c r="F791" s="7"/>
      <c r="G791" s="7"/>
      <c r="H791" s="7"/>
      <c r="I791" s="7"/>
      <c r="J791" s="7"/>
    </row>
    <row r="792" spans="1:10" x14ac:dyDescent="0.3">
      <c r="A792" s="1">
        <v>39661</v>
      </c>
      <c r="B792" s="1"/>
      <c r="C792" s="8"/>
      <c r="D792" s="7"/>
      <c r="E792" s="7"/>
      <c r="F792" s="7"/>
      <c r="G792" s="7"/>
      <c r="H792" s="7"/>
      <c r="I792" s="7"/>
      <c r="J792" s="7"/>
    </row>
    <row r="793" spans="1:10" x14ac:dyDescent="0.3">
      <c r="A793" s="1">
        <v>39692</v>
      </c>
      <c r="B793" s="1"/>
      <c r="C793" s="8"/>
      <c r="D793" s="7"/>
      <c r="E793" s="7"/>
      <c r="F793" s="7"/>
      <c r="G793" s="7"/>
      <c r="H793" s="7"/>
      <c r="I793" s="7"/>
      <c r="J793" s="7"/>
    </row>
    <row r="794" spans="1:10" x14ac:dyDescent="0.3">
      <c r="A794" s="1">
        <v>39722</v>
      </c>
      <c r="B794" s="1"/>
      <c r="C794" s="8"/>
      <c r="D794" s="7"/>
      <c r="E794" s="7"/>
      <c r="F794" s="7"/>
      <c r="G794" s="7"/>
      <c r="H794" s="7"/>
      <c r="I794" s="7"/>
      <c r="J794" s="7"/>
    </row>
    <row r="795" spans="1:10" x14ac:dyDescent="0.3">
      <c r="A795" s="1">
        <v>39753</v>
      </c>
      <c r="B795" s="1"/>
      <c r="C795" s="8"/>
      <c r="D795" s="7"/>
      <c r="E795" s="7"/>
      <c r="F795" s="7"/>
      <c r="G795" s="7"/>
      <c r="H795" s="7"/>
      <c r="I795" s="7"/>
      <c r="J795" s="7"/>
    </row>
    <row r="796" spans="1:10" x14ac:dyDescent="0.3">
      <c r="A796" s="1">
        <v>39783</v>
      </c>
      <c r="B796" s="1"/>
      <c r="C796" s="8"/>
      <c r="D796" s="7"/>
      <c r="E796" s="7"/>
      <c r="F796" s="7"/>
      <c r="G796" s="7"/>
      <c r="H796" s="7"/>
      <c r="I796" s="7"/>
      <c r="J796" s="7"/>
    </row>
    <row r="797" spans="1:10" x14ac:dyDescent="0.3">
      <c r="A797" s="1">
        <v>39814</v>
      </c>
      <c r="B797" s="1"/>
      <c r="C797" s="8"/>
      <c r="D797" s="7"/>
      <c r="E797" s="7"/>
      <c r="F797" s="7"/>
      <c r="G797" s="7"/>
      <c r="H797" s="7"/>
      <c r="I797" s="7"/>
      <c r="J797" s="7"/>
    </row>
    <row r="798" spans="1:10" x14ac:dyDescent="0.3">
      <c r="A798" s="1">
        <v>39845</v>
      </c>
      <c r="B798" s="1"/>
      <c r="C798" s="8"/>
      <c r="D798" s="7"/>
      <c r="E798" s="7"/>
      <c r="F798" s="7"/>
      <c r="G798" s="7"/>
      <c r="H798" s="7"/>
      <c r="I798" s="7"/>
      <c r="J798" s="7"/>
    </row>
    <row r="799" spans="1:10" x14ac:dyDescent="0.3">
      <c r="A799" s="1">
        <v>39873</v>
      </c>
      <c r="B799" s="1"/>
      <c r="C799" s="8"/>
      <c r="D799" s="7"/>
      <c r="E799" s="7"/>
      <c r="F799" s="7"/>
      <c r="G799" s="7"/>
      <c r="H799" s="7"/>
      <c r="I799" s="7"/>
      <c r="J799" s="7"/>
    </row>
    <row r="800" spans="1:10" x14ac:dyDescent="0.3">
      <c r="A800" s="1">
        <v>39904</v>
      </c>
      <c r="B800" s="1"/>
      <c r="C800" s="8"/>
      <c r="D800" s="7"/>
      <c r="E800" s="7"/>
      <c r="F800" s="7"/>
      <c r="G800" s="7"/>
      <c r="H800" s="7"/>
      <c r="I800" s="7"/>
      <c r="J800" s="7"/>
    </row>
    <row r="801" spans="1:10" x14ac:dyDescent="0.3">
      <c r="A801" s="1">
        <v>39934</v>
      </c>
      <c r="B801" s="1"/>
      <c r="C801" s="8"/>
      <c r="D801" s="7"/>
      <c r="E801" s="7"/>
      <c r="F801" s="7"/>
      <c r="G801" s="7"/>
      <c r="H801" s="7"/>
      <c r="I801" s="7"/>
      <c r="J801" s="7"/>
    </row>
    <row r="802" spans="1:10" x14ac:dyDescent="0.3">
      <c r="A802" s="1">
        <v>39965</v>
      </c>
      <c r="B802" s="1"/>
      <c r="C802" s="8"/>
      <c r="D802" s="7"/>
      <c r="E802" s="7"/>
      <c r="F802" s="7"/>
      <c r="G802" s="7"/>
      <c r="H802" s="7"/>
      <c r="I802" s="7"/>
      <c r="J802" s="7"/>
    </row>
    <row r="803" spans="1:10" x14ac:dyDescent="0.3">
      <c r="A803" s="1">
        <v>39995</v>
      </c>
      <c r="B803" s="1"/>
      <c r="C803" s="8"/>
      <c r="D803" s="7"/>
      <c r="E803" s="7"/>
      <c r="F803" s="7"/>
      <c r="G803" s="7"/>
      <c r="H803" s="7"/>
      <c r="I803" s="7"/>
      <c r="J803" s="7"/>
    </row>
    <row r="804" spans="1:10" x14ac:dyDescent="0.3">
      <c r="A804" s="1">
        <v>40026</v>
      </c>
      <c r="B804" s="1"/>
      <c r="C804" s="8"/>
      <c r="D804" s="7"/>
      <c r="E804" s="7"/>
      <c r="F804" s="7"/>
      <c r="G804" s="7"/>
      <c r="H804" s="7"/>
      <c r="I804" s="7"/>
      <c r="J804" s="7"/>
    </row>
    <row r="805" spans="1:10" x14ac:dyDescent="0.3">
      <c r="A805" s="1">
        <v>40057</v>
      </c>
      <c r="B805" s="1"/>
      <c r="C805" s="8"/>
      <c r="D805" s="7"/>
      <c r="E805" s="7"/>
      <c r="F805" s="7"/>
      <c r="G805" s="7"/>
      <c r="H805" s="7"/>
      <c r="I805" s="7"/>
      <c r="J805" s="7"/>
    </row>
    <row r="806" spans="1:10" x14ac:dyDescent="0.3">
      <c r="A806" s="1">
        <v>40087</v>
      </c>
      <c r="B806" s="1"/>
      <c r="C806" s="8"/>
      <c r="D806" s="7"/>
      <c r="E806" s="7"/>
      <c r="F806" s="7"/>
      <c r="G806" s="7"/>
      <c r="H806" s="7"/>
      <c r="I806" s="7"/>
      <c r="J806" s="7"/>
    </row>
    <row r="807" spans="1:10" x14ac:dyDescent="0.3">
      <c r="A807" s="1">
        <v>40118</v>
      </c>
      <c r="B807" s="1"/>
      <c r="C807" s="8"/>
      <c r="D807" s="7"/>
      <c r="E807" s="7"/>
      <c r="F807" s="7"/>
      <c r="G807" s="7"/>
      <c r="H807" s="7"/>
      <c r="I807" s="7"/>
      <c r="J807" s="7"/>
    </row>
    <row r="808" spans="1:10" x14ac:dyDescent="0.3">
      <c r="A808" s="1">
        <v>40148</v>
      </c>
      <c r="B808" s="1"/>
      <c r="C808" s="8"/>
      <c r="D808" s="7"/>
      <c r="E808" s="7"/>
      <c r="F808" s="7"/>
      <c r="G808" s="7"/>
      <c r="H808" s="7"/>
      <c r="I808" s="7"/>
      <c r="J808" s="7"/>
    </row>
    <row r="809" spans="1:10" x14ac:dyDescent="0.3">
      <c r="A809" s="1">
        <v>40179</v>
      </c>
      <c r="B809" s="1"/>
      <c r="C809" s="8"/>
      <c r="D809" s="7"/>
      <c r="E809" s="7"/>
      <c r="F809" s="7"/>
      <c r="G809" s="7"/>
      <c r="H809" s="7"/>
      <c r="I809" s="7"/>
      <c r="J809" s="7"/>
    </row>
    <row r="810" spans="1:10" x14ac:dyDescent="0.3">
      <c r="A810" s="1">
        <v>40210</v>
      </c>
      <c r="B810" s="1"/>
      <c r="C810" s="8"/>
      <c r="D810" s="7"/>
      <c r="E810" s="7"/>
      <c r="F810" s="7"/>
      <c r="G810" s="7"/>
      <c r="H810" s="7"/>
      <c r="I810" s="7"/>
      <c r="J810" s="7"/>
    </row>
    <row r="811" spans="1:10" x14ac:dyDescent="0.3">
      <c r="A811" s="1">
        <v>40238</v>
      </c>
      <c r="B811" s="1"/>
      <c r="C811" s="8"/>
      <c r="D811" s="7"/>
      <c r="E811" s="7"/>
      <c r="F811" s="7"/>
      <c r="G811" s="7"/>
      <c r="H811" s="7"/>
      <c r="I811" s="7"/>
      <c r="J811" s="7"/>
    </row>
    <row r="812" spans="1:10" x14ac:dyDescent="0.3">
      <c r="A812" s="1">
        <v>40269</v>
      </c>
      <c r="B812" s="1"/>
      <c r="C812" s="8"/>
      <c r="D812" s="7"/>
      <c r="E812" s="7"/>
      <c r="F812" s="7"/>
      <c r="G812" s="7"/>
      <c r="H812" s="7"/>
      <c r="I812" s="7"/>
      <c r="J812" s="7"/>
    </row>
    <row r="813" spans="1:10" x14ac:dyDescent="0.3">
      <c r="A813" s="1">
        <v>40299</v>
      </c>
      <c r="B813" s="1"/>
      <c r="C813" s="8"/>
      <c r="D813" s="7"/>
      <c r="E813" s="7"/>
      <c r="F813" s="7"/>
      <c r="G813" s="7"/>
      <c r="H813" s="7"/>
      <c r="I813" s="7"/>
      <c r="J813" s="7"/>
    </row>
    <row r="814" spans="1:10" x14ac:dyDescent="0.3">
      <c r="A814" s="1">
        <v>40330</v>
      </c>
      <c r="B814" s="1"/>
      <c r="C814" s="8"/>
      <c r="D814" s="7"/>
      <c r="E814" s="7"/>
      <c r="F814" s="7"/>
      <c r="G814" s="7"/>
      <c r="H814" s="7"/>
      <c r="I814" s="7"/>
      <c r="J814" s="7"/>
    </row>
    <row r="815" spans="1:10" x14ac:dyDescent="0.3">
      <c r="A815" s="1">
        <v>40360</v>
      </c>
      <c r="B815" s="1"/>
      <c r="C815" s="8"/>
      <c r="D815" s="7"/>
      <c r="E815" s="7"/>
      <c r="F815" s="7"/>
      <c r="G815" s="7"/>
      <c r="H815" s="7"/>
      <c r="I815" s="7"/>
      <c r="J815" s="7"/>
    </row>
    <row r="816" spans="1:10" x14ac:dyDescent="0.3">
      <c r="A816" s="1">
        <v>40391</v>
      </c>
      <c r="B816" s="1"/>
      <c r="C816" s="8"/>
      <c r="D816" s="7"/>
      <c r="E816" s="7"/>
      <c r="F816" s="7"/>
      <c r="G816" s="7"/>
      <c r="H816" s="7"/>
      <c r="I816" s="7"/>
      <c r="J816" s="7"/>
    </row>
    <row r="817" spans="1:10" x14ac:dyDescent="0.3">
      <c r="A817" s="1">
        <v>40422</v>
      </c>
      <c r="B817" s="1"/>
      <c r="C817" s="8"/>
      <c r="D817" s="7"/>
      <c r="E817" s="7"/>
      <c r="F817" s="7"/>
      <c r="G817" s="7"/>
      <c r="H817" s="7"/>
      <c r="I817" s="7"/>
      <c r="J817" s="7"/>
    </row>
    <row r="818" spans="1:10" x14ac:dyDescent="0.3">
      <c r="A818" s="1">
        <v>40452</v>
      </c>
      <c r="B818" s="1"/>
      <c r="C818" s="8"/>
      <c r="D818" s="7"/>
      <c r="E818" s="7"/>
      <c r="F818" s="7"/>
      <c r="G818" s="7"/>
      <c r="H818" s="7"/>
      <c r="I818" s="7"/>
      <c r="J818" s="7"/>
    </row>
    <row r="819" spans="1:10" x14ac:dyDescent="0.3">
      <c r="A819" s="1">
        <v>40483</v>
      </c>
      <c r="B819" s="1"/>
      <c r="C819" s="8"/>
      <c r="D819" s="7"/>
      <c r="E819" s="7"/>
      <c r="F819" s="7"/>
      <c r="G819" s="7"/>
      <c r="H819" s="7"/>
      <c r="I819" s="7"/>
      <c r="J819" s="7"/>
    </row>
    <row r="820" spans="1:10" x14ac:dyDescent="0.3">
      <c r="A820" s="1">
        <v>40513</v>
      </c>
      <c r="B820" s="1"/>
      <c r="C820" s="8"/>
      <c r="D820" s="7"/>
      <c r="E820" s="7"/>
      <c r="F820" s="7"/>
      <c r="G820" s="7"/>
      <c r="H820" s="7"/>
      <c r="I820" s="7"/>
      <c r="J820" s="7"/>
    </row>
    <row r="821" spans="1:10" x14ac:dyDescent="0.3">
      <c r="A821" s="1">
        <v>40544</v>
      </c>
      <c r="B821" s="1"/>
      <c r="C821" s="8"/>
      <c r="D821" s="7"/>
      <c r="E821" s="7"/>
      <c r="F821" s="7"/>
      <c r="G821" s="7"/>
      <c r="H821" s="7"/>
      <c r="I821" s="7"/>
      <c r="J821" s="7"/>
    </row>
    <row r="822" spans="1:10" x14ac:dyDescent="0.3">
      <c r="A822" s="1">
        <v>40575</v>
      </c>
      <c r="B822" s="1"/>
      <c r="C822" s="8"/>
      <c r="D822" s="7"/>
      <c r="E822" s="7"/>
      <c r="F822" s="7"/>
      <c r="G822" s="7"/>
      <c r="H822" s="7"/>
      <c r="I822" s="7"/>
      <c r="J822" s="7"/>
    </row>
    <row r="823" spans="1:10" x14ac:dyDescent="0.3">
      <c r="A823" s="1">
        <v>40603</v>
      </c>
      <c r="B823" s="1"/>
      <c r="C823" s="8"/>
      <c r="D823" s="7"/>
      <c r="E823" s="7"/>
      <c r="F823" s="7"/>
      <c r="G823" s="7"/>
      <c r="H823" s="7"/>
      <c r="I823" s="7"/>
      <c r="J823" s="7"/>
    </row>
    <row r="824" spans="1:10" x14ac:dyDescent="0.3">
      <c r="A824" s="1">
        <v>40634</v>
      </c>
      <c r="B824" s="1"/>
      <c r="C824" s="8"/>
      <c r="D824" s="7"/>
      <c r="E824" s="7"/>
      <c r="F824" s="7"/>
      <c r="G824" s="7"/>
      <c r="H824" s="7"/>
      <c r="I824" s="7"/>
      <c r="J824" s="7"/>
    </row>
    <row r="825" spans="1:10" x14ac:dyDescent="0.3">
      <c r="A825" s="1">
        <v>40664</v>
      </c>
      <c r="B825" s="1"/>
      <c r="C825" s="8"/>
      <c r="D825" s="7"/>
      <c r="E825" s="7"/>
      <c r="F825" s="7"/>
      <c r="G825" s="7"/>
      <c r="H825" s="7"/>
      <c r="I825" s="7"/>
      <c r="J825" s="7"/>
    </row>
    <row r="826" spans="1:10" x14ac:dyDescent="0.3">
      <c r="A826" s="1">
        <v>40695</v>
      </c>
      <c r="B826" s="1"/>
      <c r="C826" s="8"/>
      <c r="D826" s="7"/>
      <c r="E826" s="7"/>
      <c r="F826" s="7"/>
      <c r="G826" s="7"/>
      <c r="H826" s="7"/>
      <c r="I826" s="7"/>
      <c r="J826" s="7"/>
    </row>
    <row r="827" spans="1:10" x14ac:dyDescent="0.3">
      <c r="A827" s="1">
        <v>40725</v>
      </c>
      <c r="B827" s="1"/>
      <c r="C827" s="8"/>
      <c r="D827" s="7"/>
      <c r="E827" s="7"/>
      <c r="F827" s="7"/>
      <c r="G827" s="7"/>
      <c r="H827" s="7"/>
      <c r="I827" s="7"/>
      <c r="J827" s="7"/>
    </row>
    <row r="828" spans="1:10" x14ac:dyDescent="0.3">
      <c r="A828" s="1">
        <v>40756</v>
      </c>
      <c r="B828" s="1"/>
      <c r="C828" s="8"/>
      <c r="D828" s="7"/>
      <c r="E828" s="7"/>
      <c r="F828" s="7"/>
      <c r="G828" s="7"/>
      <c r="H828" s="7"/>
      <c r="I828" s="7"/>
      <c r="J828" s="7"/>
    </row>
    <row r="829" spans="1:10" x14ac:dyDescent="0.3">
      <c r="A829" s="1">
        <v>40787</v>
      </c>
      <c r="B829" s="1"/>
      <c r="C829" s="8"/>
      <c r="D829" s="7"/>
      <c r="E829" s="7"/>
      <c r="F829" s="7"/>
      <c r="G829" s="7"/>
      <c r="H829" s="7"/>
      <c r="I829" s="7"/>
      <c r="J829" s="7"/>
    </row>
    <row r="830" spans="1:10" x14ac:dyDescent="0.3">
      <c r="A830" s="1">
        <v>40817</v>
      </c>
      <c r="B830" s="1"/>
      <c r="C830" s="8"/>
      <c r="D830" s="7"/>
      <c r="E830" s="7"/>
      <c r="F830" s="7"/>
      <c r="G830" s="7"/>
      <c r="H830" s="7"/>
      <c r="I830" s="7"/>
      <c r="J830" s="7"/>
    </row>
    <row r="831" spans="1:10" x14ac:dyDescent="0.3">
      <c r="A831" s="1">
        <v>40848</v>
      </c>
      <c r="B831" s="1"/>
      <c r="C831" s="8"/>
      <c r="D831" s="7"/>
      <c r="E831" s="7"/>
      <c r="F831" s="7"/>
      <c r="G831" s="7"/>
      <c r="H831" s="7"/>
      <c r="I831" s="7"/>
      <c r="J831" s="7"/>
    </row>
    <row r="832" spans="1:10" x14ac:dyDescent="0.3">
      <c r="A832" s="1">
        <v>40878</v>
      </c>
      <c r="B832" s="1"/>
      <c r="C832" s="8"/>
      <c r="D832" s="7"/>
      <c r="E832" s="7"/>
      <c r="F832" s="7"/>
      <c r="G832" s="7"/>
      <c r="H832" s="7"/>
      <c r="I832" s="7"/>
      <c r="J832" s="7"/>
    </row>
    <row r="833" spans="1:10" x14ac:dyDescent="0.3">
      <c r="A833" s="1">
        <v>40909</v>
      </c>
      <c r="B833" s="1"/>
      <c r="C833" s="8"/>
      <c r="D833" s="7"/>
      <c r="E833" s="7"/>
      <c r="F833" s="7"/>
      <c r="G833" s="7"/>
      <c r="H833" s="7"/>
      <c r="I833" s="7"/>
      <c r="J833" s="7"/>
    </row>
    <row r="834" spans="1:10" x14ac:dyDescent="0.3">
      <c r="A834" s="1">
        <v>40940</v>
      </c>
      <c r="B834" s="1"/>
      <c r="C834" s="8"/>
      <c r="D834" s="7"/>
      <c r="E834" s="7"/>
      <c r="F834" s="7"/>
      <c r="G834" s="7"/>
      <c r="H834" s="7"/>
      <c r="I834" s="7"/>
      <c r="J834" s="7"/>
    </row>
    <row r="835" spans="1:10" x14ac:dyDescent="0.3">
      <c r="A835" s="1">
        <v>40969</v>
      </c>
      <c r="B835" s="1"/>
      <c r="C835" s="8"/>
      <c r="D835" s="7"/>
      <c r="E835" s="7"/>
      <c r="F835" s="7"/>
      <c r="G835" s="7"/>
      <c r="H835" s="7"/>
      <c r="I835" s="7"/>
      <c r="J835" s="7"/>
    </row>
    <row r="836" spans="1:10" x14ac:dyDescent="0.3">
      <c r="A836" s="1">
        <v>41000</v>
      </c>
      <c r="B836" s="1"/>
      <c r="C836" s="8"/>
      <c r="D836" s="7"/>
      <c r="E836" s="7"/>
      <c r="F836" s="7"/>
      <c r="G836" s="7"/>
      <c r="H836" s="7"/>
      <c r="I836" s="7"/>
      <c r="J836" s="7"/>
    </row>
    <row r="837" spans="1:10" x14ac:dyDescent="0.3">
      <c r="A837" s="1">
        <v>41030</v>
      </c>
      <c r="B837" s="1"/>
      <c r="C837" s="8"/>
      <c r="D837" s="7"/>
      <c r="E837" s="7"/>
      <c r="F837" s="7"/>
      <c r="G837" s="7"/>
      <c r="H837" s="7"/>
      <c r="I837" s="7"/>
      <c r="J837" s="7"/>
    </row>
    <row r="838" spans="1:10" x14ac:dyDescent="0.3">
      <c r="A838" s="1">
        <v>41061</v>
      </c>
      <c r="B838" s="1"/>
      <c r="C838" s="8"/>
      <c r="D838" s="7"/>
      <c r="E838" s="7"/>
      <c r="F838" s="7"/>
      <c r="G838" s="7"/>
      <c r="H838" s="7"/>
      <c r="I838" s="7"/>
      <c r="J838" s="7"/>
    </row>
    <row r="839" spans="1:10" x14ac:dyDescent="0.3">
      <c r="A839" s="1">
        <v>41091</v>
      </c>
      <c r="B839" s="1"/>
      <c r="C839" s="8"/>
      <c r="D839" s="7"/>
      <c r="E839" s="7"/>
      <c r="F839" s="7"/>
      <c r="G839" s="7"/>
      <c r="H839" s="7"/>
      <c r="I839" s="7"/>
      <c r="J839" s="7"/>
    </row>
    <row r="840" spans="1:10" x14ac:dyDescent="0.3">
      <c r="A840" s="1">
        <v>41122</v>
      </c>
      <c r="B840" s="1"/>
      <c r="C840" s="8"/>
      <c r="D840" s="7"/>
      <c r="E840" s="7"/>
      <c r="F840" s="7"/>
      <c r="G840" s="7"/>
      <c r="H840" s="7"/>
      <c r="I840" s="7"/>
      <c r="J840" s="7"/>
    </row>
    <row r="841" spans="1:10" x14ac:dyDescent="0.3">
      <c r="A841" s="1">
        <v>41153</v>
      </c>
      <c r="B841" s="1"/>
      <c r="C841" s="8"/>
      <c r="D841" s="7"/>
      <c r="E841" s="7"/>
      <c r="F841" s="7"/>
      <c r="G841" s="7"/>
      <c r="H841" s="7"/>
      <c r="I841" s="7"/>
      <c r="J841" s="7"/>
    </row>
    <row r="842" spans="1:10" x14ac:dyDescent="0.3">
      <c r="A842" s="1">
        <v>41183</v>
      </c>
      <c r="B842" s="1"/>
      <c r="C842" s="8"/>
      <c r="D842" s="7"/>
      <c r="E842" s="7"/>
      <c r="F842" s="7"/>
      <c r="G842" s="7"/>
      <c r="H842" s="7"/>
      <c r="I842" s="7"/>
      <c r="J842" s="7"/>
    </row>
    <row r="843" spans="1:10" x14ac:dyDescent="0.3">
      <c r="A843" s="1">
        <v>41214</v>
      </c>
      <c r="B843" s="1"/>
      <c r="C843" s="8"/>
      <c r="D843" s="7"/>
      <c r="E843" s="7"/>
      <c r="F843" s="7"/>
      <c r="G843" s="7"/>
      <c r="H843" s="7"/>
      <c r="I843" s="7"/>
      <c r="J843" s="7"/>
    </row>
    <row r="844" spans="1:10" x14ac:dyDescent="0.3">
      <c r="A844" s="1">
        <v>41244</v>
      </c>
      <c r="B844" s="1"/>
      <c r="C844" s="8"/>
      <c r="D844" s="7"/>
      <c r="E844" s="7"/>
      <c r="F844" s="7"/>
      <c r="G844" s="7"/>
      <c r="H844" s="7"/>
      <c r="I844" s="7"/>
      <c r="J844" s="7"/>
    </row>
    <row r="845" spans="1:10" x14ac:dyDescent="0.3">
      <c r="A845" s="1">
        <v>41275</v>
      </c>
      <c r="B845" s="1"/>
      <c r="C845" s="8"/>
      <c r="D845" s="7"/>
      <c r="E845" s="7"/>
      <c r="F845" s="7"/>
      <c r="G845" s="7"/>
      <c r="H845" s="7"/>
      <c r="I845" s="7"/>
      <c r="J845" s="7"/>
    </row>
    <row r="846" spans="1:10" x14ac:dyDescent="0.3">
      <c r="A846" s="1">
        <v>41306</v>
      </c>
      <c r="B846" s="1"/>
      <c r="C846" s="8"/>
      <c r="D846" s="7"/>
      <c r="E846" s="7"/>
      <c r="F846" s="7"/>
      <c r="G846" s="7"/>
      <c r="H846" s="7"/>
      <c r="I846" s="7"/>
      <c r="J846" s="7"/>
    </row>
    <row r="847" spans="1:10" x14ac:dyDescent="0.3">
      <c r="A847" s="1">
        <v>41334</v>
      </c>
      <c r="B847" s="1"/>
      <c r="C847" s="8"/>
      <c r="D847" s="7"/>
      <c r="E847" s="7"/>
      <c r="F847" s="7"/>
      <c r="G847" s="7"/>
      <c r="H847" s="7"/>
      <c r="I847" s="7"/>
      <c r="J847" s="7"/>
    </row>
    <row r="848" spans="1:10" x14ac:dyDescent="0.3">
      <c r="A848" s="1">
        <v>41365</v>
      </c>
      <c r="B848" s="1"/>
      <c r="C848" s="8"/>
      <c r="D848" s="7"/>
      <c r="E848" s="7"/>
      <c r="F848" s="7"/>
      <c r="G848" s="7"/>
      <c r="H848" s="7"/>
      <c r="I848" s="7"/>
      <c r="J848" s="7"/>
    </row>
    <row r="849" spans="1:10" x14ac:dyDescent="0.3">
      <c r="A849" s="1">
        <v>41395</v>
      </c>
      <c r="B849" s="1"/>
      <c r="C849" s="8"/>
      <c r="D849" s="7"/>
      <c r="E849" s="7"/>
      <c r="F849" s="7"/>
      <c r="G849" s="7"/>
      <c r="H849" s="7"/>
      <c r="I849" s="7"/>
      <c r="J849" s="7"/>
    </row>
    <row r="850" spans="1:10" x14ac:dyDescent="0.3">
      <c r="A850" s="1">
        <v>41426</v>
      </c>
      <c r="B850" s="1"/>
      <c r="C850" s="8"/>
      <c r="D850" s="7"/>
      <c r="E850" s="7"/>
      <c r="F850" s="7"/>
      <c r="G850" s="7"/>
      <c r="H850" s="7"/>
      <c r="I850" s="7"/>
      <c r="J850" s="7"/>
    </row>
    <row r="851" spans="1:10" x14ac:dyDescent="0.3">
      <c r="A851" s="1">
        <v>41456</v>
      </c>
      <c r="B851" s="1"/>
      <c r="C851" s="8"/>
      <c r="D851" s="7"/>
      <c r="E851" s="7"/>
      <c r="F851" s="7"/>
      <c r="G851" s="7"/>
      <c r="H851" s="7"/>
      <c r="I851" s="7"/>
      <c r="J851" s="7"/>
    </row>
    <row r="852" spans="1:10" x14ac:dyDescent="0.3">
      <c r="A852" s="1">
        <v>41487</v>
      </c>
      <c r="B852" s="1"/>
      <c r="C852" s="8"/>
      <c r="D852" s="7"/>
      <c r="E852" s="7"/>
      <c r="F852" s="7"/>
      <c r="G852" s="7"/>
      <c r="H852" s="7"/>
      <c r="I852" s="7"/>
      <c r="J852" s="7"/>
    </row>
    <row r="853" spans="1:10" x14ac:dyDescent="0.3">
      <c r="A853" s="1">
        <v>41518</v>
      </c>
      <c r="B853" s="1"/>
      <c r="C853" s="8"/>
      <c r="D853" s="7"/>
      <c r="E853" s="7"/>
      <c r="F853" s="7"/>
      <c r="G853" s="7"/>
      <c r="H853" s="7"/>
      <c r="I853" s="7"/>
      <c r="J853" s="7"/>
    </row>
    <row r="854" spans="1:10" x14ac:dyDescent="0.3">
      <c r="A854" s="1">
        <v>41548</v>
      </c>
      <c r="B854" s="1"/>
      <c r="C854" s="8"/>
      <c r="D854" s="7"/>
      <c r="E854" s="7"/>
      <c r="F854" s="7"/>
      <c r="G854" s="7"/>
      <c r="H854" s="7"/>
      <c r="I854" s="7"/>
      <c r="J854" s="7"/>
    </row>
    <row r="855" spans="1:10" x14ac:dyDescent="0.3">
      <c r="A855" s="1">
        <v>41579</v>
      </c>
      <c r="B855" s="1"/>
      <c r="C855" s="8"/>
      <c r="D855" s="7"/>
      <c r="E855" s="7"/>
      <c r="F855" s="7"/>
      <c r="G855" s="7"/>
      <c r="H855" s="7"/>
      <c r="I855" s="7"/>
      <c r="J855" s="7"/>
    </row>
    <row r="856" spans="1:10" x14ac:dyDescent="0.3">
      <c r="A856" s="1">
        <v>41609</v>
      </c>
      <c r="B856" s="1"/>
      <c r="C856" s="8"/>
      <c r="D856" s="7"/>
      <c r="E856" s="7"/>
      <c r="F856" s="7"/>
      <c r="G856" s="7"/>
      <c r="H856" s="7"/>
      <c r="I856" s="7"/>
      <c r="J856" s="7"/>
    </row>
    <row r="857" spans="1:10" x14ac:dyDescent="0.3">
      <c r="A857" s="1">
        <v>41640</v>
      </c>
      <c r="B857" s="1"/>
      <c r="C857" s="8"/>
      <c r="D857" s="7"/>
      <c r="E857" s="7"/>
      <c r="F857" s="7"/>
      <c r="G857" s="7"/>
      <c r="H857" s="7"/>
      <c r="I857" s="7"/>
      <c r="J857" s="7"/>
    </row>
    <row r="858" spans="1:10" x14ac:dyDescent="0.3">
      <c r="A858" s="1">
        <v>41671</v>
      </c>
      <c r="B858" s="1"/>
      <c r="C858" s="8"/>
      <c r="D858" s="7"/>
      <c r="E858" s="7"/>
      <c r="F858" s="7"/>
      <c r="G858" s="7"/>
      <c r="H858" s="7"/>
      <c r="I858" s="7"/>
      <c r="J858" s="7"/>
    </row>
    <row r="859" spans="1:10" x14ac:dyDescent="0.3">
      <c r="A859" s="1">
        <v>41699</v>
      </c>
      <c r="B859" s="1"/>
      <c r="C859" s="8"/>
      <c r="D859" s="7"/>
      <c r="E859" s="7"/>
      <c r="F859" s="7"/>
      <c r="G859" s="7"/>
      <c r="H859" s="7"/>
      <c r="I859" s="7"/>
      <c r="J859" s="7"/>
    </row>
    <row r="860" spans="1:10" x14ac:dyDescent="0.3">
      <c r="A860" s="1">
        <v>41730</v>
      </c>
      <c r="B860" s="1"/>
      <c r="C860" s="8"/>
      <c r="D860" s="7"/>
      <c r="E860" s="7"/>
      <c r="F860" s="7"/>
      <c r="G860" s="7"/>
      <c r="H860" s="7"/>
      <c r="I860" s="7"/>
      <c r="J860" s="7"/>
    </row>
    <row r="861" spans="1:10" x14ac:dyDescent="0.3">
      <c r="A861" s="1">
        <v>41760</v>
      </c>
      <c r="B861" s="1"/>
      <c r="C861" s="8"/>
      <c r="D861" s="7"/>
      <c r="E861" s="7"/>
      <c r="F861" s="7"/>
      <c r="G861" s="7"/>
      <c r="H861" s="7"/>
      <c r="I861" s="7"/>
      <c r="J861" s="7"/>
    </row>
    <row r="862" spans="1:10" x14ac:dyDescent="0.3">
      <c r="A862" s="1">
        <v>41791</v>
      </c>
      <c r="B862" s="1"/>
      <c r="C862" s="8"/>
      <c r="D862" s="7"/>
      <c r="E862" s="7"/>
      <c r="F862" s="7"/>
      <c r="G862" s="7"/>
      <c r="H862" s="7"/>
      <c r="I862" s="7"/>
      <c r="J862" s="7"/>
    </row>
    <row r="863" spans="1:10" x14ac:dyDescent="0.3">
      <c r="A863" s="1">
        <v>41821</v>
      </c>
      <c r="B863" s="1"/>
      <c r="C863" s="8"/>
      <c r="D863" s="7"/>
      <c r="E863" s="7"/>
      <c r="F863" s="7"/>
      <c r="G863" s="7"/>
      <c r="H863" s="7"/>
      <c r="I863" s="7"/>
      <c r="J863" s="7"/>
    </row>
    <row r="864" spans="1:10" x14ac:dyDescent="0.3">
      <c r="A864" s="1">
        <v>41852</v>
      </c>
      <c r="B864" s="1"/>
      <c r="C864" s="8"/>
      <c r="D864" s="7"/>
      <c r="E864" s="7"/>
      <c r="F864" s="7"/>
      <c r="G864" s="7"/>
      <c r="H864" s="7"/>
      <c r="I864" s="7"/>
      <c r="J864" s="7"/>
    </row>
    <row r="865" spans="1:10" x14ac:dyDescent="0.3">
      <c r="A865" s="1">
        <v>41883</v>
      </c>
      <c r="B865" s="1"/>
      <c r="C865" s="8"/>
      <c r="D865" s="7"/>
      <c r="E865" s="7"/>
      <c r="F865" s="7"/>
      <c r="G865" s="7"/>
      <c r="H865" s="7"/>
      <c r="I865" s="7"/>
      <c r="J865" s="7"/>
    </row>
    <row r="866" spans="1:10" x14ac:dyDescent="0.3">
      <c r="A866" s="1">
        <v>41913</v>
      </c>
      <c r="B866" s="1"/>
      <c r="C866" s="8"/>
      <c r="D866" s="7"/>
      <c r="E866" s="7"/>
      <c r="F866" s="7"/>
      <c r="G866" s="7"/>
      <c r="H866" s="7"/>
      <c r="I866" s="7"/>
      <c r="J866" s="7"/>
    </row>
    <row r="867" spans="1:10" x14ac:dyDescent="0.3">
      <c r="A867" s="1">
        <v>41944</v>
      </c>
      <c r="B867" s="1"/>
      <c r="C867" s="8"/>
      <c r="D867" s="7"/>
      <c r="E867" s="7"/>
      <c r="F867" s="7"/>
      <c r="G867" s="7"/>
      <c r="H867" s="7"/>
      <c r="I867" s="7"/>
      <c r="J867" s="7"/>
    </row>
    <row r="868" spans="1:10" x14ac:dyDescent="0.3">
      <c r="A868" s="1">
        <v>41974</v>
      </c>
      <c r="B868" s="1"/>
      <c r="C868" s="8"/>
      <c r="D868" s="7"/>
      <c r="E868" s="7"/>
      <c r="F868" s="7"/>
      <c r="G868" s="7"/>
      <c r="H868" s="7"/>
      <c r="I868" s="7"/>
      <c r="J868" s="7"/>
    </row>
    <row r="869" spans="1:10" x14ac:dyDescent="0.3">
      <c r="A869" s="1">
        <v>42005</v>
      </c>
      <c r="B869" s="1"/>
      <c r="C869" s="8"/>
      <c r="D869" s="7"/>
      <c r="E869" s="7"/>
      <c r="F869" s="7"/>
      <c r="G869" s="7"/>
      <c r="H869" s="7"/>
      <c r="I869" s="7"/>
      <c r="J869" s="7"/>
    </row>
    <row r="870" spans="1:10" x14ac:dyDescent="0.3">
      <c r="A870" s="1">
        <v>42036</v>
      </c>
      <c r="B870" s="1"/>
      <c r="C870" s="8"/>
      <c r="D870" s="7"/>
      <c r="E870" s="7"/>
      <c r="F870" s="7"/>
      <c r="G870" s="7"/>
      <c r="H870" s="7"/>
      <c r="I870" s="7"/>
      <c r="J870" s="7"/>
    </row>
    <row r="871" spans="1:10" x14ac:dyDescent="0.3">
      <c r="A871" s="1">
        <v>42064</v>
      </c>
      <c r="B871" s="1"/>
      <c r="C871" s="8"/>
      <c r="D871" s="7"/>
      <c r="E871" s="7"/>
      <c r="F871" s="7"/>
      <c r="G871" s="7"/>
      <c r="H871" s="7"/>
      <c r="I871" s="7"/>
      <c r="J871" s="7"/>
    </row>
    <row r="872" spans="1:10" x14ac:dyDescent="0.3">
      <c r="A872" s="1">
        <v>42095</v>
      </c>
      <c r="B872" s="1"/>
      <c r="C872" s="8"/>
      <c r="D872" s="7"/>
      <c r="E872" s="7"/>
      <c r="F872" s="7"/>
      <c r="G872" s="7"/>
      <c r="H872" s="7"/>
      <c r="I872" s="7"/>
      <c r="J872" s="7"/>
    </row>
    <row r="873" spans="1:10" x14ac:dyDescent="0.3">
      <c r="A873" s="1">
        <v>42125</v>
      </c>
      <c r="B873" s="1"/>
      <c r="C873" s="8"/>
      <c r="D873" s="7"/>
      <c r="E873" s="7"/>
      <c r="F873" s="7"/>
      <c r="G873" s="7"/>
      <c r="H873" s="7"/>
      <c r="I873" s="7"/>
      <c r="J873" s="7"/>
    </row>
    <row r="874" spans="1:10" x14ac:dyDescent="0.3">
      <c r="A874" s="1">
        <v>42156</v>
      </c>
      <c r="B874" s="1"/>
      <c r="C874" s="8"/>
      <c r="D874" s="7"/>
      <c r="E874" s="7"/>
      <c r="F874" s="7"/>
      <c r="G874" s="7"/>
      <c r="H874" s="7"/>
      <c r="I874" s="7"/>
      <c r="J874" s="7"/>
    </row>
    <row r="875" spans="1:10" x14ac:dyDescent="0.3">
      <c r="A875" s="1">
        <v>42186</v>
      </c>
      <c r="B875" s="1"/>
      <c r="C875" s="8"/>
      <c r="D875" s="7"/>
      <c r="E875" s="7"/>
      <c r="F875" s="7"/>
      <c r="G875" s="7"/>
      <c r="H875" s="7"/>
      <c r="I875" s="7"/>
      <c r="J875" s="7"/>
    </row>
    <row r="876" spans="1:10" x14ac:dyDescent="0.3">
      <c r="A876" s="1">
        <v>42217</v>
      </c>
      <c r="B876" s="1"/>
      <c r="C876" s="8"/>
      <c r="D876" s="7"/>
      <c r="E876" s="7"/>
      <c r="F876" s="7"/>
      <c r="G876" s="7"/>
      <c r="H876" s="7"/>
      <c r="I876" s="7"/>
      <c r="J876" s="7"/>
    </row>
    <row r="877" spans="1:10" x14ac:dyDescent="0.3">
      <c r="A877" s="1">
        <v>42248</v>
      </c>
      <c r="B877" s="1"/>
      <c r="C877" s="8"/>
      <c r="D877" s="7"/>
      <c r="E877" s="7"/>
      <c r="F877" s="7"/>
      <c r="G877" s="7"/>
      <c r="H877" s="7"/>
      <c r="I877" s="7"/>
      <c r="J877" s="7"/>
    </row>
    <row r="878" spans="1:10" x14ac:dyDescent="0.3">
      <c r="A878" s="1">
        <v>42278</v>
      </c>
      <c r="B878" s="1"/>
      <c r="C878" s="8"/>
      <c r="D878" s="7"/>
      <c r="E878" s="7"/>
      <c r="F878" s="7"/>
      <c r="G878" s="7"/>
      <c r="H878" s="7"/>
      <c r="I878" s="7"/>
      <c r="J878" s="7"/>
    </row>
    <row r="879" spans="1:10" x14ac:dyDescent="0.3">
      <c r="A879" s="1">
        <v>42309</v>
      </c>
      <c r="B879" s="1"/>
      <c r="C879" s="8"/>
      <c r="D879" s="7"/>
      <c r="E879" s="7"/>
      <c r="F879" s="7"/>
      <c r="G879" s="7"/>
      <c r="H879" s="7"/>
      <c r="I879" s="7"/>
      <c r="J879" s="7"/>
    </row>
    <row r="880" spans="1:10" x14ac:dyDescent="0.3">
      <c r="A880" s="1">
        <v>42339</v>
      </c>
      <c r="B880" s="1"/>
      <c r="C880" s="8"/>
      <c r="D880" s="7"/>
      <c r="E880" s="7"/>
      <c r="F880" s="7"/>
      <c r="G880" s="7"/>
      <c r="H880" s="7"/>
      <c r="I880" s="7"/>
      <c r="J880" s="7"/>
    </row>
    <row r="881" spans="1:10" x14ac:dyDescent="0.3">
      <c r="A881" s="1">
        <v>42370</v>
      </c>
      <c r="B881" s="1"/>
      <c r="C881" s="8"/>
      <c r="D881" s="7"/>
      <c r="E881" s="7"/>
      <c r="F881" s="7"/>
      <c r="G881" s="7"/>
      <c r="H881" s="7"/>
      <c r="I881" s="7"/>
      <c r="J881" s="7"/>
    </row>
    <row r="882" spans="1:10" x14ac:dyDescent="0.3">
      <c r="A882" s="1">
        <v>42401</v>
      </c>
      <c r="B882" s="1"/>
      <c r="C882" s="8"/>
      <c r="D882" s="7"/>
      <c r="E882" s="7"/>
      <c r="F882" s="7"/>
      <c r="G882" s="7"/>
      <c r="H882" s="7"/>
      <c r="I882" s="7"/>
      <c r="J882" s="7"/>
    </row>
    <row r="883" spans="1:10" x14ac:dyDescent="0.3">
      <c r="A883" s="1">
        <v>42430</v>
      </c>
      <c r="B883" s="1"/>
      <c r="C883" s="8"/>
      <c r="D883" s="7"/>
      <c r="E883" s="7"/>
      <c r="F883" s="7"/>
      <c r="G883" s="7"/>
      <c r="H883" s="7"/>
      <c r="I883" s="7"/>
      <c r="J883" s="7"/>
    </row>
    <row r="884" spans="1:10" x14ac:dyDescent="0.3">
      <c r="A884" s="1">
        <v>42461</v>
      </c>
      <c r="B884" s="1"/>
      <c r="C884" s="8"/>
      <c r="D884" s="7"/>
      <c r="E884" s="7"/>
      <c r="F884" s="7"/>
      <c r="G884" s="7"/>
      <c r="H884" s="7"/>
      <c r="I884" s="7"/>
      <c r="J884" s="7"/>
    </row>
    <row r="885" spans="1:10" x14ac:dyDescent="0.3">
      <c r="A885" s="1">
        <v>42491</v>
      </c>
      <c r="B885" s="1"/>
      <c r="C885" s="8"/>
      <c r="D885" s="7"/>
      <c r="E885" s="7"/>
      <c r="F885" s="7"/>
      <c r="G885" s="7"/>
      <c r="H885" s="7"/>
      <c r="I885" s="7"/>
      <c r="J885" s="7"/>
    </row>
    <row r="886" spans="1:10" x14ac:dyDescent="0.3">
      <c r="A886" s="1">
        <v>42522</v>
      </c>
      <c r="B886" s="1"/>
      <c r="C886" s="8"/>
      <c r="D886" s="7"/>
      <c r="E886" s="7"/>
      <c r="F886" s="7"/>
      <c r="G886" s="7"/>
      <c r="H886" s="7"/>
      <c r="I886" s="7"/>
      <c r="J886" s="7"/>
    </row>
    <row r="887" spans="1:10" x14ac:dyDescent="0.3">
      <c r="A887" s="1">
        <v>42552</v>
      </c>
      <c r="B887" s="1"/>
      <c r="C887" s="8"/>
      <c r="D887" s="7"/>
      <c r="E887" s="7"/>
      <c r="F887" s="7"/>
      <c r="G887" s="7"/>
      <c r="H887" s="7"/>
      <c r="I887" s="7"/>
      <c r="J887" s="7"/>
    </row>
    <row r="888" spans="1:10" x14ac:dyDescent="0.3">
      <c r="A888" s="1">
        <v>42583</v>
      </c>
      <c r="B888" s="1"/>
      <c r="C888" s="8"/>
      <c r="D888" s="7"/>
      <c r="E888" s="7"/>
      <c r="F888" s="7"/>
      <c r="G888" s="7"/>
      <c r="H888" s="7"/>
      <c r="I888" s="7"/>
      <c r="J888" s="7"/>
    </row>
    <row r="889" spans="1:10" x14ac:dyDescent="0.3">
      <c r="A889" s="1">
        <v>42614</v>
      </c>
      <c r="B889" s="1"/>
      <c r="C889" s="8"/>
      <c r="D889" s="7"/>
      <c r="E889" s="7"/>
      <c r="F889" s="7"/>
      <c r="G889" s="7"/>
      <c r="H889" s="7"/>
      <c r="I889" s="7"/>
      <c r="J889" s="7"/>
    </row>
    <row r="890" spans="1:10" x14ac:dyDescent="0.3">
      <c r="A890" s="1">
        <v>42644</v>
      </c>
      <c r="B890" s="1"/>
      <c r="C890" s="8"/>
      <c r="D890" s="7"/>
      <c r="E890" s="7"/>
      <c r="F890" s="7"/>
      <c r="G890" s="7"/>
      <c r="H890" s="7"/>
      <c r="I890" s="7"/>
      <c r="J890" s="7"/>
    </row>
    <row r="891" spans="1:10" x14ac:dyDescent="0.3">
      <c r="A891" s="1">
        <v>42675</v>
      </c>
      <c r="B891" s="1"/>
      <c r="C891" s="8"/>
      <c r="D891" s="7"/>
      <c r="E891" s="7"/>
      <c r="F891" s="7"/>
      <c r="G891" s="7"/>
      <c r="H891" s="7"/>
      <c r="I891" s="7"/>
      <c r="J891" s="7"/>
    </row>
    <row r="892" spans="1:10" x14ac:dyDescent="0.3">
      <c r="A892" s="1">
        <v>42705</v>
      </c>
      <c r="B892" s="1"/>
      <c r="C892" s="8"/>
      <c r="D892" s="7"/>
      <c r="E892" s="7"/>
      <c r="F892" s="7"/>
      <c r="G892" s="7"/>
      <c r="H892" s="7"/>
      <c r="I892" s="7"/>
      <c r="J892" s="7"/>
    </row>
    <row r="893" spans="1:10" x14ac:dyDescent="0.3">
      <c r="A893" s="1">
        <v>42736</v>
      </c>
      <c r="B893" s="1"/>
      <c r="C893" s="8"/>
      <c r="D893" s="7"/>
      <c r="E893" s="7"/>
      <c r="F893" s="7"/>
      <c r="G893" s="7"/>
      <c r="H893" s="7"/>
      <c r="I893" s="7"/>
      <c r="J893" s="7"/>
    </row>
    <row r="894" spans="1:10" x14ac:dyDescent="0.3">
      <c r="A894" s="1">
        <v>42767</v>
      </c>
      <c r="B894" s="1"/>
      <c r="C894" s="8"/>
      <c r="D894" s="7"/>
      <c r="E894" s="7"/>
      <c r="F894" s="7"/>
      <c r="G894" s="7"/>
      <c r="H894" s="7"/>
      <c r="I894" s="7"/>
      <c r="J894" s="7"/>
    </row>
    <row r="895" spans="1:10" x14ac:dyDescent="0.3">
      <c r="A895" s="1">
        <v>42795</v>
      </c>
      <c r="B895" s="1"/>
      <c r="C895" s="8"/>
      <c r="D895" s="7"/>
      <c r="E895" s="7"/>
      <c r="F895" s="7"/>
      <c r="G895" s="7"/>
      <c r="H895" s="7"/>
      <c r="I895" s="7"/>
      <c r="J895" s="7"/>
    </row>
    <row r="896" spans="1:10" x14ac:dyDescent="0.3">
      <c r="A896" s="1">
        <v>42826</v>
      </c>
      <c r="B896" s="1"/>
      <c r="C896" s="8"/>
      <c r="D896" s="7"/>
      <c r="E896" s="7"/>
      <c r="F896" s="7"/>
      <c r="G896" s="7"/>
      <c r="H896" s="7"/>
      <c r="I896" s="7"/>
      <c r="J896" s="7"/>
    </row>
    <row r="897" spans="1:10" x14ac:dyDescent="0.3">
      <c r="A897" s="1">
        <v>42856</v>
      </c>
      <c r="B897" s="1"/>
      <c r="C897" s="8"/>
      <c r="D897" s="7"/>
      <c r="E897" s="7"/>
      <c r="F897" s="7"/>
      <c r="G897" s="7"/>
      <c r="H897" s="7"/>
      <c r="I897" s="7"/>
      <c r="J897" s="7"/>
    </row>
    <row r="898" spans="1:10" x14ac:dyDescent="0.3">
      <c r="A898" s="1">
        <v>42887</v>
      </c>
      <c r="B898" s="1"/>
      <c r="C898" s="8"/>
      <c r="D898" s="7"/>
      <c r="E898" s="7"/>
      <c r="F898" s="7"/>
      <c r="G898" s="7"/>
      <c r="H898" s="7"/>
      <c r="I898" s="7"/>
      <c r="J898" s="7"/>
    </row>
    <row r="899" spans="1:10" x14ac:dyDescent="0.3">
      <c r="A899" s="1">
        <v>42917</v>
      </c>
      <c r="B899" s="1"/>
      <c r="C899" s="8"/>
      <c r="D899" s="7"/>
      <c r="E899" s="7"/>
      <c r="F899" s="7"/>
      <c r="G899" s="7"/>
      <c r="H899" s="7"/>
      <c r="I899" s="7"/>
      <c r="J899" s="7"/>
    </row>
    <row r="900" spans="1:10" x14ac:dyDescent="0.3">
      <c r="A900" s="1">
        <v>42948</v>
      </c>
      <c r="B900" s="1"/>
      <c r="C900" s="8"/>
      <c r="D900" s="7"/>
      <c r="E900" s="7"/>
      <c r="F900" s="7"/>
      <c r="G900" s="7"/>
      <c r="H900" s="7"/>
      <c r="I900" s="7"/>
      <c r="J900" s="7"/>
    </row>
    <row r="901" spans="1:10" x14ac:dyDescent="0.3">
      <c r="A901" s="1">
        <v>42979</v>
      </c>
      <c r="B901" s="1"/>
      <c r="C901" s="8"/>
      <c r="D901" s="7"/>
      <c r="E901" s="7"/>
      <c r="F901" s="7"/>
      <c r="G901" s="7"/>
      <c r="H901" s="7"/>
      <c r="I901" s="7"/>
      <c r="J901" s="7"/>
    </row>
    <row r="902" spans="1:10" x14ac:dyDescent="0.3">
      <c r="A902" s="1">
        <v>43009</v>
      </c>
      <c r="B902" s="1"/>
      <c r="C902" s="8"/>
      <c r="D902" s="7"/>
      <c r="E902" s="7"/>
      <c r="F902" s="7"/>
      <c r="G902" s="7"/>
      <c r="H902" s="7"/>
      <c r="I902" s="7"/>
      <c r="J902" s="7"/>
    </row>
    <row r="903" spans="1:10" x14ac:dyDescent="0.3">
      <c r="A903" s="1">
        <v>43040</v>
      </c>
      <c r="B903" s="1"/>
      <c r="C903" s="8"/>
      <c r="D903" s="7"/>
      <c r="E903" s="7"/>
      <c r="F903" s="7"/>
      <c r="G903" s="7"/>
      <c r="H903" s="7"/>
      <c r="I903" s="7"/>
      <c r="J903" s="7"/>
    </row>
    <row r="904" spans="1:10" x14ac:dyDescent="0.3">
      <c r="A904" s="1">
        <v>43070</v>
      </c>
      <c r="B904" s="1"/>
      <c r="C904" s="8"/>
      <c r="D904" s="7"/>
      <c r="E904" s="7"/>
      <c r="F904" s="7"/>
      <c r="G904" s="7"/>
      <c r="H904" s="7"/>
      <c r="I904" s="7"/>
      <c r="J904" s="7"/>
    </row>
    <row r="905" spans="1:10" x14ac:dyDescent="0.3">
      <c r="A905" s="1">
        <v>43101</v>
      </c>
      <c r="B905" s="1"/>
      <c r="C905" s="8"/>
      <c r="D905" s="7"/>
      <c r="E905" s="7"/>
      <c r="F905" s="7"/>
      <c r="G905" s="7"/>
      <c r="H905" s="7"/>
      <c r="I905" s="7"/>
      <c r="J905" s="7"/>
    </row>
    <row r="906" spans="1:10" x14ac:dyDescent="0.3">
      <c r="A906" s="1">
        <v>43132</v>
      </c>
      <c r="B906" s="1"/>
      <c r="C906" s="8"/>
      <c r="D906" s="7"/>
      <c r="E906" s="7"/>
      <c r="F906" s="7"/>
      <c r="G906" s="7"/>
      <c r="H906" s="7"/>
      <c r="I906" s="7"/>
      <c r="J906" s="7"/>
    </row>
    <row r="907" spans="1:10" x14ac:dyDescent="0.3">
      <c r="A907" s="1">
        <v>43160</v>
      </c>
      <c r="B907" s="1"/>
      <c r="C907" s="8"/>
      <c r="D907" s="7"/>
      <c r="E907" s="7"/>
      <c r="F907" s="7"/>
      <c r="G907" s="7"/>
      <c r="H907" s="7"/>
      <c r="I907" s="7"/>
      <c r="J907" s="7"/>
    </row>
    <row r="908" spans="1:10" x14ac:dyDescent="0.3">
      <c r="A908" s="1">
        <v>43191</v>
      </c>
      <c r="B908" s="1"/>
      <c r="C908" s="8"/>
      <c r="D908" s="7"/>
      <c r="E908" s="7"/>
      <c r="F908" s="7"/>
      <c r="G908" s="7"/>
      <c r="H908" s="7"/>
      <c r="I908" s="7"/>
      <c r="J908" s="7"/>
    </row>
    <row r="909" spans="1:10" x14ac:dyDescent="0.3">
      <c r="A909" s="1">
        <v>43221</v>
      </c>
      <c r="B909" s="1"/>
      <c r="C909" s="8"/>
      <c r="D909" s="7"/>
      <c r="E909" s="7"/>
      <c r="F909" s="7"/>
      <c r="G909" s="7"/>
      <c r="H909" s="7"/>
      <c r="I909" s="7"/>
      <c r="J909" s="7"/>
    </row>
    <row r="910" spans="1:10" x14ac:dyDescent="0.3">
      <c r="A910" s="1">
        <v>43252</v>
      </c>
      <c r="B910" s="1"/>
      <c r="C910" s="8"/>
      <c r="D910" s="7"/>
      <c r="E910" s="7"/>
      <c r="F910" s="7"/>
      <c r="G910" s="7"/>
      <c r="H910" s="7"/>
      <c r="I910" s="7"/>
      <c r="J910" s="7"/>
    </row>
    <row r="911" spans="1:10" x14ac:dyDescent="0.3">
      <c r="A911" s="1">
        <v>43282</v>
      </c>
      <c r="B911" s="1"/>
      <c r="C911" s="8"/>
      <c r="D911" s="7"/>
      <c r="E911" s="7"/>
      <c r="F911" s="7"/>
      <c r="G911" s="7"/>
      <c r="H911" s="7"/>
      <c r="I911" s="7"/>
      <c r="J911" s="7"/>
    </row>
    <row r="912" spans="1:10" x14ac:dyDescent="0.3">
      <c r="A912" s="1">
        <v>43313</v>
      </c>
      <c r="B912" s="1"/>
      <c r="C912" s="8"/>
      <c r="D912" s="7"/>
      <c r="E912" s="7"/>
      <c r="F912" s="7"/>
      <c r="G912" s="7"/>
      <c r="H912" s="7"/>
      <c r="I912" s="7"/>
      <c r="J912" s="7"/>
    </row>
    <row r="913" spans="1:10" x14ac:dyDescent="0.3">
      <c r="A913" s="1">
        <v>43344</v>
      </c>
      <c r="B913" s="1"/>
      <c r="C913" s="8"/>
      <c r="D913" s="7"/>
      <c r="E913" s="7"/>
      <c r="F913" s="7"/>
      <c r="G913" s="7"/>
      <c r="H913" s="7"/>
      <c r="I913" s="7"/>
      <c r="J913" s="7"/>
    </row>
    <row r="914" spans="1:10" x14ac:dyDescent="0.3">
      <c r="A914" s="1">
        <v>43374</v>
      </c>
      <c r="B914" s="1"/>
      <c r="C914" s="8"/>
      <c r="D914" s="7"/>
      <c r="E914" s="7"/>
      <c r="F914" s="7"/>
      <c r="G914" s="7"/>
      <c r="H914" s="7"/>
      <c r="I914" s="7"/>
      <c r="J914" s="7"/>
    </row>
    <row r="915" spans="1:10" x14ac:dyDescent="0.3">
      <c r="A915" s="1">
        <v>43405</v>
      </c>
      <c r="B915" s="1"/>
      <c r="C915" s="8"/>
      <c r="D915" s="7"/>
      <c r="E915" s="7"/>
      <c r="F915" s="7"/>
      <c r="G915" s="7"/>
      <c r="H915" s="7"/>
      <c r="I915" s="7"/>
      <c r="J915" s="7"/>
    </row>
    <row r="916" spans="1:10" x14ac:dyDescent="0.3">
      <c r="A916" s="1">
        <v>43435</v>
      </c>
      <c r="B916" s="1"/>
      <c r="C916" s="8"/>
      <c r="D916" s="7"/>
      <c r="E916" s="7"/>
      <c r="F916" s="7"/>
      <c r="G916" s="7"/>
      <c r="H916" s="7"/>
      <c r="I916" s="7"/>
      <c r="J916" s="7"/>
    </row>
    <row r="917" spans="1:10" x14ac:dyDescent="0.3">
      <c r="A917" s="1">
        <v>43466</v>
      </c>
      <c r="B917" s="1"/>
      <c r="C917" s="8"/>
      <c r="D917" s="7"/>
      <c r="E917" s="7"/>
      <c r="F917" s="7"/>
      <c r="G917" s="7"/>
      <c r="H917" s="7"/>
      <c r="I917" s="7"/>
      <c r="J917" s="7"/>
    </row>
    <row r="918" spans="1:10" x14ac:dyDescent="0.3">
      <c r="A918" s="1">
        <v>43497</v>
      </c>
      <c r="B918" s="1"/>
      <c r="C918" s="8"/>
      <c r="D918" s="7"/>
      <c r="E918" s="7"/>
      <c r="F918" s="7"/>
      <c r="G918" s="7"/>
      <c r="H918" s="7"/>
      <c r="I918" s="7"/>
      <c r="J918" s="7"/>
    </row>
    <row r="919" spans="1:10" x14ac:dyDescent="0.3">
      <c r="A919" s="1">
        <v>43525</v>
      </c>
      <c r="B919" s="1"/>
      <c r="C919" s="8"/>
      <c r="D919" s="7"/>
      <c r="E919" s="7"/>
      <c r="F919" s="7"/>
      <c r="G919" s="7"/>
      <c r="H919" s="7"/>
      <c r="I919" s="7"/>
      <c r="J919" s="7"/>
    </row>
    <row r="920" spans="1:10" x14ac:dyDescent="0.3">
      <c r="A920" s="1">
        <v>43556</v>
      </c>
      <c r="B920" s="1"/>
      <c r="C920" s="8"/>
      <c r="D920" s="7"/>
      <c r="E920" s="7"/>
      <c r="F920" s="7"/>
      <c r="G920" s="7"/>
      <c r="H920" s="7"/>
      <c r="I920" s="7"/>
      <c r="J920" s="7"/>
    </row>
    <row r="921" spans="1:10" x14ac:dyDescent="0.3">
      <c r="A921" s="1">
        <v>43586</v>
      </c>
      <c r="B921" s="1"/>
      <c r="C921" s="8"/>
      <c r="D921" s="7"/>
      <c r="E921" s="7"/>
      <c r="F921" s="7"/>
      <c r="G921" s="7"/>
      <c r="H921" s="7"/>
      <c r="I921" s="7"/>
      <c r="J921" s="7"/>
    </row>
    <row r="922" spans="1:10" x14ac:dyDescent="0.3">
      <c r="A922" s="1">
        <v>43617</v>
      </c>
      <c r="B922" s="1"/>
      <c r="C922" s="8"/>
      <c r="D922" s="7"/>
      <c r="E922" s="7"/>
      <c r="F922" s="7"/>
      <c r="G922" s="7"/>
      <c r="H922" s="7"/>
      <c r="I922" s="7"/>
      <c r="J922" s="7"/>
    </row>
    <row r="923" spans="1:10" x14ac:dyDescent="0.3">
      <c r="A923" s="1">
        <v>43647</v>
      </c>
      <c r="B923" s="1"/>
      <c r="C923" s="8"/>
      <c r="D923" s="7"/>
      <c r="E923" s="7"/>
      <c r="F923" s="7"/>
      <c r="G923" s="7"/>
      <c r="H923" s="7"/>
      <c r="I923" s="7"/>
      <c r="J923" s="7"/>
    </row>
    <row r="924" spans="1:10" x14ac:dyDescent="0.3">
      <c r="A924" s="1">
        <v>43678</v>
      </c>
      <c r="B924" s="1"/>
      <c r="C924" s="8"/>
      <c r="D924" s="7"/>
      <c r="E924" s="7"/>
      <c r="F924" s="7"/>
      <c r="G924" s="7"/>
      <c r="H924" s="7"/>
      <c r="I924" s="7"/>
      <c r="J924" s="7"/>
    </row>
    <row r="925" spans="1:10" x14ac:dyDescent="0.3">
      <c r="A925" s="1">
        <v>43709</v>
      </c>
      <c r="B925" s="1"/>
      <c r="C925" s="8"/>
      <c r="D925" s="7"/>
      <c r="E925" s="7"/>
      <c r="F925" s="7"/>
      <c r="G925" s="7"/>
      <c r="H925" s="7"/>
      <c r="I925" s="7"/>
      <c r="J925" s="7"/>
    </row>
    <row r="926" spans="1:10" x14ac:dyDescent="0.3">
      <c r="A926" s="1">
        <v>43739</v>
      </c>
      <c r="B926" s="1"/>
      <c r="C926" s="8"/>
      <c r="D926" s="7"/>
      <c r="E926" s="7"/>
      <c r="F926" s="7"/>
      <c r="G926" s="7"/>
      <c r="H926" s="7"/>
      <c r="I926" s="7"/>
      <c r="J926" s="7"/>
    </row>
    <row r="927" spans="1:10" x14ac:dyDescent="0.3">
      <c r="A927" s="1">
        <v>43770</v>
      </c>
      <c r="B927" s="1"/>
      <c r="C927" s="8"/>
      <c r="D927" s="7"/>
      <c r="E927" s="7"/>
      <c r="F927" s="7"/>
      <c r="G927" s="7"/>
      <c r="H927" s="7"/>
      <c r="I927" s="7"/>
      <c r="J927" s="7"/>
    </row>
    <row r="928" spans="1:10" x14ac:dyDescent="0.3">
      <c r="A928" s="1">
        <v>43800</v>
      </c>
      <c r="B928" s="1"/>
      <c r="C928" s="8"/>
      <c r="D928" s="7"/>
      <c r="E928" s="7"/>
      <c r="F928" s="7"/>
      <c r="G928" s="7"/>
      <c r="H928" s="7"/>
      <c r="I928" s="7"/>
      <c r="J928" s="7"/>
    </row>
    <row r="929" spans="1:10" x14ac:dyDescent="0.3">
      <c r="A929" s="1">
        <v>43831</v>
      </c>
      <c r="B929" s="1"/>
      <c r="C929" s="8"/>
      <c r="D929" s="7"/>
      <c r="E929" s="7"/>
      <c r="F929" s="7"/>
      <c r="G929" s="7"/>
      <c r="H929" s="7"/>
      <c r="I929" s="7"/>
      <c r="J929" s="7"/>
    </row>
    <row r="930" spans="1:10" x14ac:dyDescent="0.3">
      <c r="A930" s="1">
        <v>43862</v>
      </c>
      <c r="B930" s="1"/>
      <c r="C930" s="8"/>
      <c r="D930" s="7"/>
      <c r="E930" s="7"/>
      <c r="F930" s="7"/>
      <c r="G930" s="7"/>
      <c r="H930" s="7"/>
      <c r="I930" s="7"/>
      <c r="J930" s="7"/>
    </row>
    <row r="931" spans="1:10" x14ac:dyDescent="0.3">
      <c r="A931" s="1">
        <v>43891</v>
      </c>
      <c r="B931" s="1"/>
      <c r="C931" s="8"/>
      <c r="D931" s="7"/>
      <c r="E931" s="7"/>
      <c r="F931" s="7"/>
      <c r="G931" s="7"/>
      <c r="H931" s="7"/>
      <c r="I931" s="7"/>
      <c r="J931" s="7"/>
    </row>
    <row r="932" spans="1:10" x14ac:dyDescent="0.3">
      <c r="A932" s="1">
        <v>43922</v>
      </c>
      <c r="B932" s="1"/>
      <c r="C932" s="8"/>
      <c r="D932" s="7"/>
      <c r="E932" s="7"/>
      <c r="F932" s="7"/>
      <c r="G932" s="7"/>
      <c r="H932" s="7"/>
      <c r="I932" s="7"/>
      <c r="J932" s="7"/>
    </row>
    <row r="933" spans="1:10" x14ac:dyDescent="0.3">
      <c r="A933" s="1">
        <v>43952</v>
      </c>
      <c r="B933" s="1"/>
      <c r="C933" s="8"/>
      <c r="D933" s="7"/>
      <c r="E933" s="7"/>
      <c r="F933" s="7"/>
      <c r="G933" s="7"/>
      <c r="H933" s="7"/>
      <c r="I933" s="7"/>
      <c r="J933" s="7"/>
    </row>
    <row r="934" spans="1:10" x14ac:dyDescent="0.3">
      <c r="A934" s="1">
        <v>43983</v>
      </c>
      <c r="B934" s="1"/>
      <c r="C934" s="8"/>
      <c r="D934" s="7"/>
      <c r="E934" s="7"/>
      <c r="F934" s="7"/>
      <c r="G934" s="7"/>
      <c r="H934" s="7"/>
      <c r="I934" s="7"/>
      <c r="J934" s="7"/>
    </row>
    <row r="935" spans="1:10" x14ac:dyDescent="0.3">
      <c r="A935" s="1">
        <v>44013</v>
      </c>
      <c r="B935" s="1"/>
      <c r="C935" s="8"/>
      <c r="D935" s="7"/>
      <c r="E935" s="7"/>
      <c r="F935" s="7"/>
      <c r="G935" s="7"/>
      <c r="H935" s="7"/>
      <c r="I935" s="7"/>
      <c r="J935" s="7"/>
    </row>
    <row r="936" spans="1:10" x14ac:dyDescent="0.3">
      <c r="A936" s="1">
        <v>44044</v>
      </c>
      <c r="B936" s="1"/>
      <c r="C936" s="8"/>
      <c r="D936" s="7"/>
      <c r="E936" s="7"/>
      <c r="F936" s="7"/>
      <c r="G936" s="7"/>
      <c r="H936" s="7"/>
      <c r="I936" s="7"/>
      <c r="J936" s="7"/>
    </row>
    <row r="937" spans="1:10" x14ac:dyDescent="0.3">
      <c r="A937" s="1">
        <v>44075</v>
      </c>
      <c r="B937" s="1"/>
      <c r="C937" s="8"/>
      <c r="D937" s="7"/>
      <c r="E937" s="7"/>
      <c r="F937" s="7"/>
      <c r="G937" s="7"/>
      <c r="H937" s="7"/>
      <c r="I937" s="7"/>
      <c r="J937" s="7"/>
    </row>
    <row r="938" spans="1:10" x14ac:dyDescent="0.3">
      <c r="A938" s="1">
        <v>44105</v>
      </c>
      <c r="B938" s="1"/>
      <c r="C938" s="8"/>
      <c r="D938" s="7"/>
      <c r="E938" s="7"/>
      <c r="F938" s="7"/>
      <c r="G938" s="7"/>
      <c r="H938" s="7"/>
      <c r="I938" s="7"/>
      <c r="J938" s="7"/>
    </row>
    <row r="939" spans="1:10" x14ac:dyDescent="0.3">
      <c r="A939" s="1">
        <v>44136</v>
      </c>
      <c r="B939" s="1"/>
      <c r="C939" s="8"/>
      <c r="D939" s="7"/>
      <c r="E939" s="7"/>
      <c r="F939" s="7"/>
      <c r="G939" s="7"/>
      <c r="H939" s="7"/>
      <c r="I939" s="7"/>
      <c r="J939" s="7"/>
    </row>
    <row r="940" spans="1:10" x14ac:dyDescent="0.3">
      <c r="A940" s="1">
        <v>44166</v>
      </c>
      <c r="B940" s="1"/>
      <c r="C940" s="8"/>
      <c r="D940" s="7"/>
      <c r="E940" s="7"/>
      <c r="F940" s="7"/>
      <c r="G940" s="7"/>
      <c r="H940" s="7"/>
      <c r="I940" s="7"/>
      <c r="J940" s="7"/>
    </row>
    <row r="941" spans="1:10" x14ac:dyDescent="0.3">
      <c r="A941" s="1">
        <v>44197</v>
      </c>
      <c r="B941" s="1"/>
      <c r="C941" s="8"/>
      <c r="D941" s="7"/>
      <c r="E941" s="7"/>
      <c r="F941" s="7"/>
      <c r="G941" s="7"/>
      <c r="H941" s="7"/>
      <c r="I941" s="7"/>
      <c r="J941" s="7"/>
    </row>
    <row r="942" spans="1:10" x14ac:dyDescent="0.3">
      <c r="A942" s="1">
        <v>44228</v>
      </c>
      <c r="B942" s="1"/>
      <c r="C942" s="8"/>
      <c r="D942" s="7"/>
      <c r="E942" s="7"/>
      <c r="F942" s="7"/>
      <c r="G942" s="7"/>
      <c r="H942" s="7"/>
      <c r="I942" s="7"/>
      <c r="J942" s="7"/>
    </row>
    <row r="943" spans="1:10" x14ac:dyDescent="0.3">
      <c r="A943" s="1">
        <v>44256</v>
      </c>
      <c r="B943" s="1"/>
      <c r="C943" s="8"/>
      <c r="D943" s="7"/>
      <c r="E943" s="7"/>
      <c r="F943" s="7"/>
      <c r="G943" s="7"/>
      <c r="H943" s="7"/>
      <c r="I943" s="7"/>
      <c r="J943" s="7"/>
    </row>
    <row r="944" spans="1:10" x14ac:dyDescent="0.3">
      <c r="A944" s="1">
        <v>44287</v>
      </c>
      <c r="B944" s="1"/>
      <c r="C944" s="8"/>
      <c r="D944" s="7"/>
      <c r="E944" s="7"/>
      <c r="F944" s="7"/>
      <c r="G944" s="7"/>
      <c r="H944" s="7"/>
      <c r="I944" s="7"/>
      <c r="J944" s="7"/>
    </row>
    <row r="945" spans="1:10" x14ac:dyDescent="0.3">
      <c r="A945" s="1">
        <v>44317</v>
      </c>
      <c r="B945" s="1"/>
      <c r="C945" s="8"/>
      <c r="D945" s="7"/>
      <c r="E945" s="7"/>
      <c r="F945" s="7"/>
      <c r="G945" s="7"/>
      <c r="H945" s="7"/>
      <c r="I945" s="7"/>
      <c r="J945" s="7"/>
    </row>
    <row r="946" spans="1:10" x14ac:dyDescent="0.3">
      <c r="A946" s="1">
        <v>44348</v>
      </c>
      <c r="B946" s="1"/>
      <c r="C946" s="8"/>
      <c r="D946" s="7"/>
      <c r="E946" s="7"/>
      <c r="F946" s="7"/>
      <c r="G946" s="7"/>
      <c r="H946" s="7"/>
      <c r="I946" s="7"/>
      <c r="J946" s="7"/>
    </row>
    <row r="947" spans="1:10" x14ac:dyDescent="0.3">
      <c r="C947" s="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AF64-FE9E-48E4-8D65-D89C48744275}">
  <dimension ref="A1:D358"/>
  <sheetViews>
    <sheetView workbookViewId="0">
      <pane xSplit="1" ySplit="1" topLeftCell="B162" activePane="bottomRight" state="frozen"/>
      <selection pane="topRight" activeCell="B1" sqref="B1"/>
      <selection pane="bottomLeft" activeCell="A2" sqref="A2"/>
      <selection pane="bottomRight" activeCell="X346" sqref="X346"/>
    </sheetView>
  </sheetViews>
  <sheetFormatPr defaultRowHeight="14.4" x14ac:dyDescent="0.3"/>
  <cols>
    <col min="2" max="3" width="9.109375" style="6"/>
  </cols>
  <sheetData>
    <row r="1" spans="1:4" s="3" customFormat="1" ht="28.8" x14ac:dyDescent="0.3">
      <c r="A1" s="3" t="s">
        <v>0</v>
      </c>
      <c r="B1" s="32" t="s">
        <v>452</v>
      </c>
      <c r="C1" s="32" t="s">
        <v>452</v>
      </c>
      <c r="D1" s="3">
        <v>1</v>
      </c>
    </row>
    <row r="2" spans="1:4" x14ac:dyDescent="0.3">
      <c r="A2" s="1">
        <v>34516</v>
      </c>
      <c r="D2">
        <f>+D1*(1+B2)</f>
        <v>1</v>
      </c>
    </row>
    <row r="3" spans="1:4" x14ac:dyDescent="0.3">
      <c r="A3" s="1">
        <v>34547</v>
      </c>
      <c r="D3">
        <f t="shared" ref="D3:D66" si="0">+D2*(1+B3)</f>
        <v>1</v>
      </c>
    </row>
    <row r="4" spans="1:4" x14ac:dyDescent="0.3">
      <c r="A4" s="1">
        <v>34578</v>
      </c>
      <c r="D4">
        <f t="shared" si="0"/>
        <v>1</v>
      </c>
    </row>
    <row r="5" spans="1:4" x14ac:dyDescent="0.3">
      <c r="A5" s="1">
        <v>34608</v>
      </c>
      <c r="D5">
        <f t="shared" si="0"/>
        <v>1</v>
      </c>
    </row>
    <row r="6" spans="1:4" x14ac:dyDescent="0.3">
      <c r="A6" s="1">
        <v>34639</v>
      </c>
      <c r="D6">
        <f t="shared" si="0"/>
        <v>1</v>
      </c>
    </row>
    <row r="7" spans="1:4" x14ac:dyDescent="0.3">
      <c r="A7" s="1">
        <v>34669</v>
      </c>
      <c r="D7">
        <f t="shared" si="0"/>
        <v>1</v>
      </c>
    </row>
    <row r="8" spans="1:4" x14ac:dyDescent="0.3">
      <c r="A8" s="1">
        <v>34700</v>
      </c>
      <c r="D8">
        <f t="shared" si="0"/>
        <v>1</v>
      </c>
    </row>
    <row r="9" spans="1:4" x14ac:dyDescent="0.3">
      <c r="A9" s="1">
        <v>34731</v>
      </c>
      <c r="D9">
        <f t="shared" si="0"/>
        <v>1</v>
      </c>
    </row>
    <row r="10" spans="1:4" x14ac:dyDescent="0.3">
      <c r="A10" s="1">
        <v>34759</v>
      </c>
      <c r="D10">
        <f t="shared" si="0"/>
        <v>1</v>
      </c>
    </row>
    <row r="11" spans="1:4" x14ac:dyDescent="0.3">
      <c r="A11" s="1">
        <v>34790</v>
      </c>
      <c r="D11">
        <f t="shared" si="0"/>
        <v>1</v>
      </c>
    </row>
    <row r="12" spans="1:4" x14ac:dyDescent="0.3">
      <c r="A12" s="1">
        <v>34820</v>
      </c>
      <c r="D12">
        <f t="shared" si="0"/>
        <v>1</v>
      </c>
    </row>
    <row r="13" spans="1:4" x14ac:dyDescent="0.3">
      <c r="A13" s="1">
        <v>34851</v>
      </c>
      <c r="B13" s="6">
        <v>0.33029429659637066</v>
      </c>
      <c r="C13" s="6">
        <v>0.33029429659637066</v>
      </c>
      <c r="D13">
        <f t="shared" si="0"/>
        <v>1.3302942965963707</v>
      </c>
    </row>
    <row r="14" spans="1:4" x14ac:dyDescent="0.3">
      <c r="A14" s="1">
        <v>34881</v>
      </c>
      <c r="B14" s="6">
        <v>0.27451258142647417</v>
      </c>
      <c r="C14" s="6">
        <v>0.27451258142647417</v>
      </c>
      <c r="D14">
        <f t="shared" si="0"/>
        <v>1.6954768180119559</v>
      </c>
    </row>
    <row r="15" spans="1:4" x14ac:dyDescent="0.3">
      <c r="A15" s="1">
        <v>34912</v>
      </c>
      <c r="B15" s="6">
        <v>0.26362679754819984</v>
      </c>
      <c r="C15" s="6">
        <v>0.26362679754819984</v>
      </c>
      <c r="D15">
        <f t="shared" si="0"/>
        <v>2.1424499418616598</v>
      </c>
    </row>
    <row r="16" spans="1:4" x14ac:dyDescent="0.3">
      <c r="A16" s="1">
        <v>34943</v>
      </c>
      <c r="B16" s="6">
        <v>0.25690604042541798</v>
      </c>
      <c r="C16" s="6">
        <v>0.25690604042541798</v>
      </c>
      <c r="D16">
        <f t="shared" si="0"/>
        <v>2.6928582732350059</v>
      </c>
    </row>
    <row r="17" spans="1:4" x14ac:dyDescent="0.3">
      <c r="A17" s="1">
        <v>34973</v>
      </c>
      <c r="B17" s="6">
        <v>0.24208576846171925</v>
      </c>
      <c r="C17" s="6">
        <v>0.24208576846171925</v>
      </c>
      <c r="D17">
        <f t="shared" si="0"/>
        <v>3.3447609376696006</v>
      </c>
    </row>
    <row r="18" spans="1:4" x14ac:dyDescent="0.3">
      <c r="A18" s="1">
        <v>35004</v>
      </c>
      <c r="B18" s="6">
        <v>0.22589673111380848</v>
      </c>
      <c r="C18" s="6">
        <v>0.22589673111380848</v>
      </c>
      <c r="D18">
        <f t="shared" si="0"/>
        <v>4.1003314998463205</v>
      </c>
    </row>
    <row r="19" spans="1:4" x14ac:dyDescent="0.3">
      <c r="A19" s="1">
        <v>35034</v>
      </c>
      <c r="B19" s="6">
        <v>0.22408880161162514</v>
      </c>
      <c r="C19" s="6">
        <v>0.22408880161162514</v>
      </c>
      <c r="D19">
        <f t="shared" si="0"/>
        <v>5.0191698718572804</v>
      </c>
    </row>
    <row r="20" spans="1:4" x14ac:dyDescent="0.3">
      <c r="A20" s="1">
        <v>35065</v>
      </c>
      <c r="B20" s="6">
        <v>0.21975574390680541</v>
      </c>
      <c r="C20" s="6">
        <v>0.21975574390680541</v>
      </c>
      <c r="D20">
        <f t="shared" si="0"/>
        <v>6.1221612808419019</v>
      </c>
    </row>
    <row r="21" spans="1:4" x14ac:dyDescent="0.3">
      <c r="A21" s="1">
        <v>35096</v>
      </c>
      <c r="B21" s="6">
        <v>0.21987648789254144</v>
      </c>
      <c r="C21" s="6">
        <v>0.21987648789254144</v>
      </c>
      <c r="D21">
        <f t="shared" si="0"/>
        <v>7.4682806015851222</v>
      </c>
    </row>
    <row r="22" spans="1:4" x14ac:dyDescent="0.3">
      <c r="A22" s="1">
        <v>35125</v>
      </c>
      <c r="B22" s="6">
        <v>0.20546140384063549</v>
      </c>
      <c r="C22" s="6">
        <v>0.20546140384063549</v>
      </c>
      <c r="D22">
        <f t="shared" si="0"/>
        <v>9.0027240182625867</v>
      </c>
    </row>
    <row r="23" spans="1:4" x14ac:dyDescent="0.3">
      <c r="A23" s="1">
        <v>35156</v>
      </c>
      <c r="B23" s="6">
        <v>0.19169209951091237</v>
      </c>
      <c r="C23" s="6">
        <v>0.19169209951091237</v>
      </c>
      <c r="D23">
        <f t="shared" si="0"/>
        <v>10.728475086640659</v>
      </c>
    </row>
    <row r="24" spans="1:4" x14ac:dyDescent="0.3">
      <c r="A24" s="1">
        <v>35186</v>
      </c>
      <c r="B24" s="6">
        <v>0.17486192960450531</v>
      </c>
      <c r="C24" s="6">
        <v>0.17486192960450531</v>
      </c>
      <c r="D24">
        <f t="shared" si="0"/>
        <v>12.604476942004506</v>
      </c>
    </row>
    <row r="25" spans="1:4" x14ac:dyDescent="0.3">
      <c r="A25" s="1">
        <v>35217</v>
      </c>
      <c r="B25" s="6">
        <v>0.16256873319655663</v>
      </c>
      <c r="C25" s="6">
        <v>0.16256873319655663</v>
      </c>
      <c r="D25">
        <f t="shared" si="0"/>
        <v>14.653570791071386</v>
      </c>
    </row>
    <row r="26" spans="1:4" x14ac:dyDescent="0.3">
      <c r="A26" s="1">
        <v>35247</v>
      </c>
      <c r="B26" s="6">
        <v>0.14837167461414458</v>
      </c>
      <c r="C26" s="6">
        <v>0.14837167461414458</v>
      </c>
      <c r="D26">
        <f t="shared" si="0"/>
        <v>16.827745628419564</v>
      </c>
    </row>
    <row r="27" spans="1:4" x14ac:dyDescent="0.3">
      <c r="A27" s="1">
        <v>35278</v>
      </c>
      <c r="B27" s="6">
        <v>0.14211754627433093</v>
      </c>
      <c r="C27" s="6">
        <v>0.14211754627433093</v>
      </c>
      <c r="D27">
        <f t="shared" si="0"/>
        <v>19.21926354645915</v>
      </c>
    </row>
    <row r="28" spans="1:4" x14ac:dyDescent="0.3">
      <c r="A28" s="1">
        <v>35309</v>
      </c>
      <c r="B28" s="6">
        <v>0.13261780631126108</v>
      </c>
      <c r="C28" s="6">
        <v>0.13261780631126108</v>
      </c>
      <c r="D28">
        <f t="shared" si="0"/>
        <v>21.76808011690855</v>
      </c>
    </row>
    <row r="29" spans="1:4" x14ac:dyDescent="0.3">
      <c r="A29" s="1">
        <v>35339</v>
      </c>
      <c r="B29" s="6">
        <v>0.12022054997553977</v>
      </c>
      <c r="C29" s="6">
        <v>0.12022054997553977</v>
      </c>
      <c r="D29">
        <f t="shared" si="0"/>
        <v>24.385050680474908</v>
      </c>
    </row>
    <row r="30" spans="1:4" x14ac:dyDescent="0.3">
      <c r="A30" s="1">
        <v>35370</v>
      </c>
      <c r="B30" s="6">
        <v>0.10752464347635904</v>
      </c>
      <c r="C30" s="6">
        <v>0.10752464347635904</v>
      </c>
      <c r="D30">
        <f t="shared" si="0"/>
        <v>27.00704456104592</v>
      </c>
    </row>
    <row r="31" spans="1:4" x14ac:dyDescent="0.3">
      <c r="A31" s="1">
        <v>35400</v>
      </c>
      <c r="B31" s="6">
        <v>9.5638055632825791E-2</v>
      </c>
      <c r="C31" s="6">
        <v>9.5638055632825791E-2</v>
      </c>
      <c r="D31">
        <f t="shared" si="0"/>
        <v>29.589945791253434</v>
      </c>
    </row>
    <row r="32" spans="1:4" x14ac:dyDescent="0.3">
      <c r="A32" s="1">
        <v>35431</v>
      </c>
      <c r="B32" s="6">
        <v>9.3908214613472651E-2</v>
      </c>
      <c r="C32" s="6">
        <v>9.3908214613472651E-2</v>
      </c>
      <c r="D32">
        <f t="shared" si="0"/>
        <v>32.368684771019481</v>
      </c>
    </row>
    <row r="33" spans="1:4" x14ac:dyDescent="0.3">
      <c r="A33" s="1">
        <v>35462</v>
      </c>
      <c r="B33" s="6">
        <v>8.8169608716757386E-2</v>
      </c>
      <c r="C33" s="6">
        <v>8.8169608716757386E-2</v>
      </c>
      <c r="D33">
        <f t="shared" si="0"/>
        <v>35.222619041956335</v>
      </c>
    </row>
    <row r="34" spans="1:4" x14ac:dyDescent="0.3">
      <c r="A34" s="1">
        <v>35490</v>
      </c>
      <c r="B34" s="6">
        <v>8.9904607594631702E-2</v>
      </c>
      <c r="C34" s="6">
        <v>8.9904607594631702E-2</v>
      </c>
      <c r="D34">
        <f t="shared" si="0"/>
        <v>38.389294785378624</v>
      </c>
    </row>
    <row r="35" spans="1:4" x14ac:dyDescent="0.3">
      <c r="A35" s="1">
        <v>35521</v>
      </c>
      <c r="B35" s="6">
        <v>8.5814505373755123E-2</v>
      </c>
      <c r="C35" s="6">
        <v>8.5814505373755123E-2</v>
      </c>
      <c r="D35">
        <f t="shared" si="0"/>
        <v>41.683653129033168</v>
      </c>
    </row>
    <row r="36" spans="1:4" x14ac:dyDescent="0.3">
      <c r="A36" s="1">
        <v>35551</v>
      </c>
      <c r="B36" s="6">
        <v>7.7125414785405688E-2</v>
      </c>
      <c r="C36" s="6">
        <v>7.7125414785405688E-2</v>
      </c>
      <c r="D36">
        <f t="shared" si="0"/>
        <v>44.898522166380822</v>
      </c>
    </row>
    <row r="37" spans="1:4" x14ac:dyDescent="0.3">
      <c r="A37" s="1">
        <v>35582</v>
      </c>
      <c r="B37" s="6">
        <v>7.0206435443469717E-2</v>
      </c>
      <c r="C37" s="6">
        <v>7.0206435443469717E-2</v>
      </c>
      <c r="D37">
        <f t="shared" si="0"/>
        <v>48.050687364362034</v>
      </c>
    </row>
    <row r="38" spans="1:4" x14ac:dyDescent="0.3">
      <c r="A38" s="1">
        <v>35612</v>
      </c>
      <c r="B38" s="6">
        <v>6.0786163190035714E-2</v>
      </c>
      <c r="C38" s="6">
        <v>6.0786163190035714E-2</v>
      </c>
      <c r="D38">
        <f t="shared" si="0"/>
        <v>50.97150428788553</v>
      </c>
    </row>
    <row r="39" spans="1:4" x14ac:dyDescent="0.3">
      <c r="A39" s="1">
        <v>35643</v>
      </c>
      <c r="B39" s="6">
        <v>5.5927923095776544E-2</v>
      </c>
      <c r="C39" s="6">
        <v>5.5927923095776544E-2</v>
      </c>
      <c r="D39">
        <f t="shared" si="0"/>
        <v>53.822234659774438</v>
      </c>
    </row>
    <row r="40" spans="1:4" x14ac:dyDescent="0.3">
      <c r="A40" s="1">
        <v>35674</v>
      </c>
      <c r="B40" s="6">
        <v>5.4979011332634942E-2</v>
      </c>
      <c r="C40" s="6">
        <v>5.4979011332634942E-2</v>
      </c>
      <c r="D40">
        <f t="shared" si="0"/>
        <v>56.781327909081917</v>
      </c>
    </row>
    <row r="41" spans="1:4" x14ac:dyDescent="0.3">
      <c r="A41" s="1">
        <v>35704</v>
      </c>
      <c r="B41" s="6">
        <v>5.4242734854137664E-2</v>
      </c>
      <c r="C41" s="6">
        <v>5.4242734854137664E-2</v>
      </c>
      <c r="D41">
        <f t="shared" si="0"/>
        <v>59.861302423520094</v>
      </c>
    </row>
    <row r="42" spans="1:4" x14ac:dyDescent="0.3">
      <c r="A42" s="1">
        <v>35735</v>
      </c>
      <c r="B42" s="6">
        <v>5.266641497546809E-2</v>
      </c>
      <c r="C42" s="6">
        <v>5.266641497546809E-2</v>
      </c>
      <c r="D42">
        <f t="shared" si="0"/>
        <v>63.013982617929194</v>
      </c>
    </row>
    <row r="43" spans="1:4" x14ac:dyDescent="0.3">
      <c r="A43" s="1">
        <v>35765</v>
      </c>
      <c r="B43" s="6">
        <v>5.2247318164489576E-2</v>
      </c>
      <c r="C43" s="6">
        <v>5.2247318164489576E-2</v>
      </c>
      <c r="D43">
        <f t="shared" si="0"/>
        <v>66.306294216579758</v>
      </c>
    </row>
    <row r="44" spans="1:4" x14ac:dyDescent="0.3">
      <c r="A44" s="1">
        <v>35796</v>
      </c>
      <c r="B44" s="6">
        <v>4.7359432816226121E-2</v>
      </c>
      <c r="C44" s="6">
        <v>4.7359432816226121E-2</v>
      </c>
      <c r="D44">
        <f t="shared" si="0"/>
        <v>69.44652270282279</v>
      </c>
    </row>
    <row r="45" spans="1:4" x14ac:dyDescent="0.3">
      <c r="A45" s="1">
        <v>35827</v>
      </c>
      <c r="B45" s="6">
        <v>4.6942573340478244E-2</v>
      </c>
      <c r="C45" s="6">
        <v>4.6942573340478244E-2</v>
      </c>
      <c r="D45">
        <f t="shared" si="0"/>
        <v>72.706521188041236</v>
      </c>
    </row>
    <row r="46" spans="1:4" x14ac:dyDescent="0.3">
      <c r="A46" s="1">
        <v>35855</v>
      </c>
      <c r="B46" s="6">
        <v>4.5171801900145025E-2</v>
      </c>
      <c r="C46" s="6">
        <v>4.5171801900145025E-2</v>
      </c>
      <c r="D46">
        <f t="shared" si="0"/>
        <v>75.990805759996135</v>
      </c>
    </row>
    <row r="47" spans="1:4" x14ac:dyDescent="0.3">
      <c r="A47" s="1">
        <v>35886</v>
      </c>
      <c r="B47" s="6">
        <v>3.8541052958669164E-2</v>
      </c>
      <c r="C47" s="6">
        <v>3.8541052958669164E-2</v>
      </c>
      <c r="D47">
        <f t="shared" si="0"/>
        <v>78.919571429164094</v>
      </c>
    </row>
    <row r="48" spans="1:4" x14ac:dyDescent="0.3">
      <c r="A48" s="1">
        <v>35916</v>
      </c>
      <c r="B48" s="6">
        <v>3.9471923337777381E-2</v>
      </c>
      <c r="C48" s="6">
        <v>3.9471923337777381E-2</v>
      </c>
      <c r="D48">
        <f t="shared" si="0"/>
        <v>82.034678702466309</v>
      </c>
    </row>
    <row r="49" spans="1:4" x14ac:dyDescent="0.3">
      <c r="A49" s="1">
        <v>35947</v>
      </c>
      <c r="B49" s="6">
        <v>3.4095700937383011E-2</v>
      </c>
      <c r="C49" s="6">
        <v>3.4095700937383011E-2</v>
      </c>
      <c r="D49">
        <f t="shared" si="0"/>
        <v>84.831708573999904</v>
      </c>
    </row>
    <row r="50" spans="1:4" x14ac:dyDescent="0.3">
      <c r="A50" s="1">
        <v>35977</v>
      </c>
      <c r="B50" s="6">
        <v>3.058749361031543E-2</v>
      </c>
      <c r="C50" s="6">
        <v>3.058749361031543E-2</v>
      </c>
      <c r="D50">
        <f t="shared" si="0"/>
        <v>87.426497917959267</v>
      </c>
    </row>
    <row r="51" spans="1:4" x14ac:dyDescent="0.3">
      <c r="A51" s="1">
        <v>36008</v>
      </c>
      <c r="B51" s="6">
        <v>2.5536604713845668E-2</v>
      </c>
      <c r="C51" s="6">
        <v>2.5536604713845668E-2</v>
      </c>
      <c r="D51">
        <f t="shared" si="0"/>
        <v>89.659073836806044</v>
      </c>
    </row>
    <row r="52" spans="1:4" x14ac:dyDescent="0.3">
      <c r="A52" s="1">
        <v>36039</v>
      </c>
      <c r="B52" s="6">
        <v>2.2666824089021764E-2</v>
      </c>
      <c r="C52" s="6">
        <v>2.2666824089021764E-2</v>
      </c>
      <c r="D52">
        <f t="shared" si="0"/>
        <v>91.691360291449541</v>
      </c>
    </row>
    <row r="53" spans="1:4" x14ac:dyDescent="0.3">
      <c r="A53" s="1">
        <v>36069</v>
      </c>
      <c r="B53" s="6">
        <v>2.0524151904459442E-2</v>
      </c>
      <c r="C53" s="6">
        <v>2.0524151904459442E-2</v>
      </c>
      <c r="D53">
        <f t="shared" si="0"/>
        <v>93.573247698397779</v>
      </c>
    </row>
    <row r="54" spans="1:4" x14ac:dyDescent="0.3">
      <c r="A54" s="1">
        <v>36100</v>
      </c>
      <c r="B54" s="6">
        <v>1.756965450950787E-2</v>
      </c>
      <c r="C54" s="6">
        <v>1.756965450950787E-2</v>
      </c>
      <c r="D54">
        <f t="shared" si="0"/>
        <v>95.217297331791229</v>
      </c>
    </row>
    <row r="55" spans="1:4" x14ac:dyDescent="0.3">
      <c r="A55" s="1">
        <v>36130</v>
      </c>
      <c r="B55" s="6">
        <v>1.6556441670207311E-2</v>
      </c>
      <c r="C55" s="6">
        <v>1.6556441670207311E-2</v>
      </c>
      <c r="D55">
        <f t="shared" si="0"/>
        <v>96.793756961059813</v>
      </c>
    </row>
    <row r="56" spans="1:4" x14ac:dyDescent="0.3">
      <c r="A56" s="1">
        <v>36161</v>
      </c>
      <c r="B56" s="6">
        <v>1.6455502692779733E-2</v>
      </c>
      <c r="C56" s="6">
        <v>1.6455502692779733E-2</v>
      </c>
      <c r="D56">
        <f t="shared" si="0"/>
        <v>98.386546889376802</v>
      </c>
    </row>
    <row r="57" spans="1:4" x14ac:dyDescent="0.3">
      <c r="A57" s="1">
        <v>36192</v>
      </c>
      <c r="B57" s="6">
        <v>2.2425129873635319E-2</v>
      </c>
      <c r="C57" s="6">
        <v>2.2425129873635319E-2</v>
      </c>
      <c r="D57">
        <f t="shared" si="0"/>
        <v>100.59287798118959</v>
      </c>
    </row>
    <row r="58" spans="1:4" x14ac:dyDescent="0.3">
      <c r="A58" s="1">
        <v>36220</v>
      </c>
      <c r="B58" s="6">
        <v>3.0169230917126866E-2</v>
      </c>
      <c r="C58" s="6">
        <v>3.0169230917126866E-2</v>
      </c>
      <c r="D58">
        <f t="shared" si="0"/>
        <v>103.62768774562247</v>
      </c>
    </row>
    <row r="59" spans="1:4" x14ac:dyDescent="0.3">
      <c r="A59" s="1">
        <v>36251</v>
      </c>
      <c r="B59" s="6">
        <v>3.3457879698985282E-2</v>
      </c>
      <c r="C59" s="6">
        <v>3.3457879698985282E-2</v>
      </c>
      <c r="D59">
        <f t="shared" si="0"/>
        <v>107.09485045569951</v>
      </c>
    </row>
    <row r="60" spans="1:4" x14ac:dyDescent="0.3">
      <c r="A60" s="1">
        <v>36281</v>
      </c>
      <c r="B60" s="6">
        <v>3.1401247102569307E-2</v>
      </c>
      <c r="C60" s="6">
        <v>3.1401247102569307E-2</v>
      </c>
      <c r="D60">
        <f t="shared" si="0"/>
        <v>110.45776231827165</v>
      </c>
    </row>
    <row r="61" spans="1:4" x14ac:dyDescent="0.3">
      <c r="A61" s="1">
        <v>36312</v>
      </c>
      <c r="B61" s="6">
        <v>3.3154278616341015E-2</v>
      </c>
      <c r="C61" s="6">
        <v>3.3154278616341015E-2</v>
      </c>
      <c r="D61">
        <f t="shared" si="0"/>
        <v>114.1199097455092</v>
      </c>
    </row>
    <row r="62" spans="1:4" x14ac:dyDescent="0.3">
      <c r="A62" s="1">
        <v>36342</v>
      </c>
      <c r="B62" s="6">
        <v>4.567046481103243E-2</v>
      </c>
      <c r="C62" s="6">
        <v>4.567046481103243E-2</v>
      </c>
      <c r="D62">
        <f t="shared" si="0"/>
        <v>119.33181906777968</v>
      </c>
    </row>
    <row r="63" spans="1:4" x14ac:dyDescent="0.3">
      <c r="A63" s="1">
        <v>36373</v>
      </c>
      <c r="B63" s="6">
        <v>5.6916493530982271E-2</v>
      </c>
      <c r="C63" s="6">
        <v>5.6916493530982271E-2</v>
      </c>
      <c r="D63">
        <f t="shared" si="0"/>
        <v>126.12376777579131</v>
      </c>
    </row>
    <row r="64" spans="1:4" x14ac:dyDescent="0.3">
      <c r="A64" s="1">
        <v>36404</v>
      </c>
      <c r="B64" s="6">
        <v>6.2530501764811008E-2</v>
      </c>
      <c r="C64" s="6">
        <v>6.2530501764811008E-2</v>
      </c>
      <c r="D64">
        <f t="shared" si="0"/>
        <v>134.01035025928005</v>
      </c>
    </row>
    <row r="65" spans="1:4" x14ac:dyDescent="0.3">
      <c r="A65" s="1">
        <v>36434</v>
      </c>
      <c r="B65" s="6">
        <v>7.4959622811249904E-2</v>
      </c>
      <c r="C65" s="6">
        <v>7.4959622811249904E-2</v>
      </c>
      <c r="D65">
        <f t="shared" si="0"/>
        <v>144.05571556751917</v>
      </c>
    </row>
    <row r="66" spans="1:4" x14ac:dyDescent="0.3">
      <c r="A66" s="1">
        <v>36465</v>
      </c>
      <c r="B66" s="6">
        <v>8.6475509839764486E-2</v>
      </c>
      <c r="C66" s="6">
        <v>8.6475509839764486E-2</v>
      </c>
      <c r="D66">
        <f t="shared" si="0"/>
        <v>156.51300701655248</v>
      </c>
    </row>
    <row r="67" spans="1:4" x14ac:dyDescent="0.3">
      <c r="A67" s="1">
        <v>36495</v>
      </c>
      <c r="B67" s="6">
        <v>8.9399345060104718E-2</v>
      </c>
      <c r="C67" s="6">
        <v>8.9399345060104718E-2</v>
      </c>
      <c r="D67">
        <f t="shared" ref="D67:D130" si="1">+D66*(1+B67)</f>
        <v>170.50516733721983</v>
      </c>
    </row>
    <row r="68" spans="1:4" x14ac:dyDescent="0.3">
      <c r="A68" s="1">
        <v>36526</v>
      </c>
      <c r="B68" s="6">
        <v>8.8533883812787817E-2</v>
      </c>
      <c r="C68" s="6">
        <v>8.8533883812787817E-2</v>
      </c>
      <c r="D68">
        <f t="shared" si="1"/>
        <v>185.60065201173319</v>
      </c>
    </row>
    <row r="69" spans="1:4" x14ac:dyDescent="0.3">
      <c r="A69" s="1">
        <v>36557</v>
      </c>
      <c r="B69" s="6">
        <v>7.8623431827555379E-2</v>
      </c>
      <c r="C69" s="6">
        <v>7.8623431827555379E-2</v>
      </c>
      <c r="D69">
        <f t="shared" si="1"/>
        <v>200.19321222232753</v>
      </c>
    </row>
    <row r="70" spans="1:4" x14ac:dyDescent="0.3">
      <c r="A70" s="1">
        <v>36586</v>
      </c>
      <c r="B70" s="6">
        <v>6.9234820353685667E-2</v>
      </c>
      <c r="C70" s="6">
        <v>6.9234820353685667E-2</v>
      </c>
      <c r="D70">
        <f t="shared" si="1"/>
        <v>214.05355330656764</v>
      </c>
    </row>
    <row r="71" spans="1:4" x14ac:dyDescent="0.3">
      <c r="A71" s="1">
        <v>36617</v>
      </c>
      <c r="B71" s="6">
        <v>6.7746227723917141E-2</v>
      </c>
      <c r="C71" s="6">
        <v>6.7746227723917141E-2</v>
      </c>
      <c r="D71">
        <f t="shared" si="1"/>
        <v>228.554874073988</v>
      </c>
    </row>
    <row r="72" spans="1:4" x14ac:dyDescent="0.3">
      <c r="A72" s="1">
        <v>36647</v>
      </c>
      <c r="B72" s="6">
        <v>6.4659025270876969E-2</v>
      </c>
      <c r="C72" s="6">
        <v>6.4659025270876969E-2</v>
      </c>
      <c r="D72">
        <f t="shared" si="1"/>
        <v>243.33300945252009</v>
      </c>
    </row>
    <row r="73" spans="1:4" x14ac:dyDescent="0.3">
      <c r="A73" s="1">
        <v>36678</v>
      </c>
      <c r="B73" s="6">
        <v>6.508408127457832E-2</v>
      </c>
      <c r="C73" s="6">
        <v>6.508408127457832E-2</v>
      </c>
      <c r="D73">
        <f t="shared" si="1"/>
        <v>259.17011481651565</v>
      </c>
    </row>
    <row r="74" spans="1:4" x14ac:dyDescent="0.3">
      <c r="A74" s="1">
        <v>36708</v>
      </c>
      <c r="B74" s="6">
        <v>7.056280045810559E-2</v>
      </c>
      <c r="C74" s="6">
        <v>7.056280045810559E-2</v>
      </c>
      <c r="D74">
        <f t="shared" si="1"/>
        <v>277.45788391301778</v>
      </c>
    </row>
    <row r="75" spans="1:4" x14ac:dyDescent="0.3">
      <c r="A75" s="1">
        <v>36739</v>
      </c>
      <c r="B75" s="6">
        <v>7.8547308218085643E-2</v>
      </c>
      <c r="C75" s="6">
        <v>7.8547308218085643E-2</v>
      </c>
      <c r="D75">
        <f t="shared" si="1"/>
        <v>299.2514538382714</v>
      </c>
    </row>
    <row r="76" spans="1:4" x14ac:dyDescent="0.3">
      <c r="A76" s="1">
        <v>36770</v>
      </c>
      <c r="B76" s="6">
        <v>7.7687136902589105E-2</v>
      </c>
      <c r="C76" s="6">
        <v>7.7687136902589105E-2</v>
      </c>
      <c r="D76">
        <f t="shared" si="1"/>
        <v>322.49944250090402</v>
      </c>
    </row>
    <row r="77" spans="1:4" x14ac:dyDescent="0.3">
      <c r="A77" s="1">
        <v>36800</v>
      </c>
      <c r="B77" s="6">
        <v>6.6504495399004604E-2</v>
      </c>
      <c r="C77" s="6">
        <v>6.6504495399004604E-2</v>
      </c>
      <c r="D77">
        <f t="shared" si="1"/>
        <v>343.94710519088693</v>
      </c>
    </row>
    <row r="78" spans="1:4" x14ac:dyDescent="0.3">
      <c r="A78" s="1">
        <v>36831</v>
      </c>
      <c r="B78" s="6">
        <v>5.9848746690719601E-2</v>
      </c>
      <c r="C78" s="6">
        <v>5.9848746690719601E-2</v>
      </c>
      <c r="D78">
        <f t="shared" si="1"/>
        <v>364.53190836446259</v>
      </c>
    </row>
    <row r="79" spans="1:4" x14ac:dyDescent="0.3">
      <c r="A79" s="1">
        <v>36861</v>
      </c>
      <c r="B79" s="6">
        <v>5.9743393932599309E-2</v>
      </c>
      <c r="C79" s="6">
        <v>5.9743393932599309E-2</v>
      </c>
      <c r="D79">
        <f t="shared" si="1"/>
        <v>386.31028176688289</v>
      </c>
    </row>
    <row r="80" spans="1:4" x14ac:dyDescent="0.3">
      <c r="A80" s="1">
        <v>36892</v>
      </c>
      <c r="B80" s="6">
        <v>5.9216787197391429E-2</v>
      </c>
      <c r="C80" s="6">
        <v>5.9216787197391429E-2</v>
      </c>
      <c r="D80">
        <f t="shared" si="1"/>
        <v>409.18633551443673</v>
      </c>
    </row>
    <row r="81" spans="1:4" x14ac:dyDescent="0.3">
      <c r="A81" s="1">
        <v>36923</v>
      </c>
      <c r="B81" s="6">
        <v>6.270766445470799E-2</v>
      </c>
      <c r="C81" s="6">
        <v>6.270766445470799E-2</v>
      </c>
      <c r="D81">
        <f t="shared" si="1"/>
        <v>434.8454549413276</v>
      </c>
    </row>
    <row r="82" spans="1:4" x14ac:dyDescent="0.3">
      <c r="A82" s="1">
        <v>36951</v>
      </c>
      <c r="B82" s="6">
        <v>6.4404264198399508E-2</v>
      </c>
      <c r="C82" s="6">
        <v>6.4404264198399508E-2</v>
      </c>
      <c r="D82">
        <f t="shared" si="1"/>
        <v>462.85135650684208</v>
      </c>
    </row>
    <row r="83" spans="1:4" x14ac:dyDescent="0.3">
      <c r="A83" s="1">
        <v>36982</v>
      </c>
      <c r="B83" s="6">
        <v>6.6100188140559846E-2</v>
      </c>
      <c r="C83" s="6">
        <v>6.6100188140559846E-2</v>
      </c>
      <c r="D83">
        <f t="shared" si="1"/>
        <v>493.4459182530577</v>
      </c>
    </row>
    <row r="84" spans="1:4" x14ac:dyDescent="0.3">
      <c r="A84" s="1">
        <v>37012</v>
      </c>
      <c r="B84" s="6">
        <v>7.0364162495686555E-2</v>
      </c>
      <c r="C84" s="6">
        <v>7.0364162495686555E-2</v>
      </c>
      <c r="D84">
        <f t="shared" si="1"/>
        <v>528.16682702784908</v>
      </c>
    </row>
    <row r="85" spans="1:4" x14ac:dyDescent="0.3">
      <c r="A85" s="1">
        <v>37043</v>
      </c>
      <c r="B85" s="6">
        <v>7.3461095620736661E-2</v>
      </c>
      <c r="C85" s="6">
        <v>7.3461095620736661E-2</v>
      </c>
      <c r="D85">
        <f t="shared" si="1"/>
        <v>566.96654081184295</v>
      </c>
    </row>
    <row r="86" spans="1:4" x14ac:dyDescent="0.3">
      <c r="A86" s="1">
        <v>37073</v>
      </c>
      <c r="B86" s="6">
        <v>7.0503029418848895E-2</v>
      </c>
      <c r="C86" s="6">
        <v>7.0503029418848895E-2</v>
      </c>
      <c r="D86">
        <f t="shared" si="1"/>
        <v>606.93939951820334</v>
      </c>
    </row>
    <row r="87" spans="1:4" x14ac:dyDescent="0.3">
      <c r="A87" s="1">
        <v>37104</v>
      </c>
      <c r="B87" s="6">
        <v>6.4057398701787172E-2</v>
      </c>
      <c r="C87" s="6">
        <v>6.4057398701787172E-2</v>
      </c>
      <c r="D87">
        <f t="shared" si="1"/>
        <v>645.8183586209642</v>
      </c>
    </row>
    <row r="88" spans="1:4" x14ac:dyDescent="0.3">
      <c r="A88" s="1">
        <v>37135</v>
      </c>
      <c r="B88" s="6">
        <v>6.4588206543103155E-2</v>
      </c>
      <c r="C88" s="6">
        <v>6.4588206543103155E-2</v>
      </c>
      <c r="D88">
        <f t="shared" si="1"/>
        <v>687.53060815690287</v>
      </c>
    </row>
    <row r="89" spans="1:4" x14ac:dyDescent="0.3">
      <c r="A89" s="1">
        <v>37165</v>
      </c>
      <c r="B89" s="6">
        <v>7.1923595623537784E-2</v>
      </c>
      <c r="C89" s="6">
        <v>7.1923595623537784E-2</v>
      </c>
      <c r="D89">
        <f t="shared" si="1"/>
        <v>736.98028159678495</v>
      </c>
    </row>
    <row r="90" spans="1:4" x14ac:dyDescent="0.3">
      <c r="A90" s="1">
        <v>37196</v>
      </c>
      <c r="B90" s="6">
        <v>7.6090762711787274E-2</v>
      </c>
      <c r="C90" s="6">
        <v>7.6090762711787274E-2</v>
      </c>
      <c r="D90">
        <f t="shared" si="1"/>
        <v>793.05767332703203</v>
      </c>
    </row>
    <row r="91" spans="1:4" x14ac:dyDescent="0.3">
      <c r="A91" s="1">
        <v>37226</v>
      </c>
      <c r="B91" s="6">
        <v>7.6732630151519876E-2</v>
      </c>
      <c r="C91" s="6">
        <v>7.6732630151519876E-2</v>
      </c>
      <c r="D91">
        <f t="shared" si="1"/>
        <v>853.91107446326009</v>
      </c>
    </row>
    <row r="92" spans="1:4" x14ac:dyDescent="0.3">
      <c r="A92" s="1">
        <v>37257</v>
      </c>
      <c r="B92" s="6">
        <v>7.6197315132055188E-2</v>
      </c>
      <c r="C92" s="6">
        <v>7.6197315132055188E-2</v>
      </c>
      <c r="D92">
        <f t="shared" si="1"/>
        <v>918.97680569888894</v>
      </c>
    </row>
    <row r="93" spans="1:4" x14ac:dyDescent="0.3">
      <c r="A93" s="1">
        <v>37288</v>
      </c>
      <c r="B93" s="6">
        <v>7.512604565651082E-2</v>
      </c>
      <c r="C93" s="6">
        <v>7.512604565651082E-2</v>
      </c>
      <c r="D93">
        <f t="shared" si="1"/>
        <v>988.0158991610981</v>
      </c>
    </row>
    <row r="94" spans="1:4" x14ac:dyDescent="0.3">
      <c r="A94" s="1">
        <v>37316</v>
      </c>
      <c r="B94" s="6">
        <v>7.7482368928521561E-2</v>
      </c>
      <c r="C94" s="6">
        <v>7.7482368928521561E-2</v>
      </c>
      <c r="D94">
        <f t="shared" si="1"/>
        <v>1064.5697115671433</v>
      </c>
    </row>
    <row r="95" spans="1:4" x14ac:dyDescent="0.3">
      <c r="A95" s="1">
        <v>37347</v>
      </c>
      <c r="B95" s="6">
        <v>7.9839160747613436E-2</v>
      </c>
      <c r="C95" s="6">
        <v>7.9839160747613436E-2</v>
      </c>
      <c r="D95">
        <f t="shared" si="1"/>
        <v>1149.5640638959928</v>
      </c>
    </row>
    <row r="96" spans="1:4" x14ac:dyDescent="0.3">
      <c r="A96" s="1">
        <v>37377</v>
      </c>
      <c r="B96" s="6">
        <v>7.7688300951283207E-2</v>
      </c>
      <c r="C96" s="6">
        <v>7.7688300951283207E-2</v>
      </c>
      <c r="D96">
        <f t="shared" si="1"/>
        <v>1238.871742854725</v>
      </c>
    </row>
    <row r="97" spans="1:4" x14ac:dyDescent="0.3">
      <c r="A97" s="1">
        <v>37408</v>
      </c>
      <c r="B97" s="6">
        <v>7.6616187639552802E-2</v>
      </c>
      <c r="C97" s="6">
        <v>7.6616187639552802E-2</v>
      </c>
      <c r="D97">
        <f t="shared" si="1"/>
        <v>1333.7893727666224</v>
      </c>
    </row>
    <row r="98" spans="1:4" x14ac:dyDescent="0.3">
      <c r="A98" s="1">
        <v>37438</v>
      </c>
      <c r="B98" s="6">
        <v>7.5128708450077575E-2</v>
      </c>
      <c r="C98" s="6">
        <v>7.5128708450077575E-2</v>
      </c>
      <c r="D98">
        <f t="shared" si="1"/>
        <v>1433.9952456870178</v>
      </c>
    </row>
    <row r="99" spans="1:4" x14ac:dyDescent="0.3">
      <c r="A99" s="1">
        <v>37469</v>
      </c>
      <c r="B99" s="6">
        <v>7.4594880888781745E-2</v>
      </c>
      <c r="C99" s="6">
        <v>7.4594880888781745E-2</v>
      </c>
      <c r="D99">
        <f t="shared" si="1"/>
        <v>1540.9639502341201</v>
      </c>
    </row>
    <row r="100" spans="1:4" x14ac:dyDescent="0.3">
      <c r="A100" s="1">
        <v>37500</v>
      </c>
      <c r="B100" s="6">
        <v>7.9309896321480888E-2</v>
      </c>
      <c r="C100" s="6">
        <v>7.9309896321480888E-2</v>
      </c>
      <c r="D100">
        <f t="shared" si="1"/>
        <v>1663.1776413623279</v>
      </c>
    </row>
    <row r="101" spans="1:4" x14ac:dyDescent="0.3">
      <c r="A101" s="1">
        <v>37530</v>
      </c>
      <c r="B101" s="6">
        <v>8.4447938077251372E-2</v>
      </c>
      <c r="C101" s="6">
        <v>8.4447938077251372E-2</v>
      </c>
      <c r="D101">
        <f t="shared" si="1"/>
        <v>1803.6295638315628</v>
      </c>
    </row>
    <row r="102" spans="1:4" x14ac:dyDescent="0.3">
      <c r="A102" s="1">
        <v>37561</v>
      </c>
      <c r="B102" s="6">
        <v>0.10932207904595792</v>
      </c>
      <c r="C102" s="6">
        <v>0.10932207904595792</v>
      </c>
      <c r="D102">
        <f t="shared" si="1"/>
        <v>2000.8060975783835</v>
      </c>
    </row>
    <row r="103" spans="1:4" x14ac:dyDescent="0.3">
      <c r="A103" s="1">
        <v>37591</v>
      </c>
      <c r="B103" s="6">
        <v>0.12530337079575071</v>
      </c>
      <c r="C103" s="6">
        <v>0.12530337079575071</v>
      </c>
      <c r="D103">
        <f t="shared" si="1"/>
        <v>2251.5138459136465</v>
      </c>
    </row>
    <row r="104" spans="1:4" x14ac:dyDescent="0.3">
      <c r="A104" s="1">
        <v>37622</v>
      </c>
      <c r="B104" s="6">
        <v>0.14467041050403373</v>
      </c>
      <c r="C104" s="6">
        <v>0.14467041050403373</v>
      </c>
      <c r="D104">
        <f t="shared" si="1"/>
        <v>2577.2412782574893</v>
      </c>
    </row>
    <row r="105" spans="1:4" x14ac:dyDescent="0.3">
      <c r="A105" s="1">
        <v>37653</v>
      </c>
      <c r="B105" s="6">
        <v>0.15847123948679442</v>
      </c>
      <c r="C105" s="6">
        <v>0.15847123948679442</v>
      </c>
      <c r="D105">
        <f t="shared" si="1"/>
        <v>2985.6598980794843</v>
      </c>
    </row>
    <row r="106" spans="1:4" x14ac:dyDescent="0.3">
      <c r="A106" s="1">
        <v>37681</v>
      </c>
      <c r="B106" s="6">
        <v>0.16572607925694038</v>
      </c>
      <c r="C106" s="6">
        <v>0.16572607925694038</v>
      </c>
      <c r="D106">
        <f t="shared" si="1"/>
        <v>3480.4616069828735</v>
      </c>
    </row>
    <row r="107" spans="1:4" x14ac:dyDescent="0.3">
      <c r="A107" s="1">
        <v>37712</v>
      </c>
      <c r="B107" s="6">
        <v>0.16769208554140169</v>
      </c>
      <c r="C107" s="6">
        <v>0.16769208554140169</v>
      </c>
      <c r="D107">
        <f t="shared" si="1"/>
        <v>4064.1074725046101</v>
      </c>
    </row>
    <row r="108" spans="1:4" x14ac:dyDescent="0.3">
      <c r="A108" s="1">
        <v>37742</v>
      </c>
      <c r="B108" s="6">
        <v>0.17235306582497167</v>
      </c>
      <c r="C108" s="6">
        <v>0.17235306582497167</v>
      </c>
      <c r="D108">
        <f t="shared" si="1"/>
        <v>4764.5688552329566</v>
      </c>
    </row>
    <row r="109" spans="1:4" x14ac:dyDescent="0.3">
      <c r="A109" s="1">
        <v>37773</v>
      </c>
      <c r="B109" s="6">
        <v>0.16569860209742493</v>
      </c>
      <c r="C109" s="6">
        <v>0.16569860209742493</v>
      </c>
      <c r="D109">
        <f t="shared" si="1"/>
        <v>5554.0512541419857</v>
      </c>
    </row>
    <row r="110" spans="1:4" x14ac:dyDescent="0.3">
      <c r="A110" s="1">
        <v>37803</v>
      </c>
      <c r="B110" s="6">
        <v>0.15429390186937408</v>
      </c>
      <c r="C110" s="6">
        <v>0.15429390186937408</v>
      </c>
      <c r="D110">
        <f t="shared" si="1"/>
        <v>6411.007493326043</v>
      </c>
    </row>
    <row r="111" spans="1:4" x14ac:dyDescent="0.3">
      <c r="A111" s="1">
        <v>37834</v>
      </c>
      <c r="B111" s="6">
        <v>0.15073869958840569</v>
      </c>
      <c r="C111" s="6">
        <v>0.15073869958840569</v>
      </c>
      <c r="D111">
        <f t="shared" si="1"/>
        <v>7377.394425921535</v>
      </c>
    </row>
    <row r="112" spans="1:4" x14ac:dyDescent="0.3">
      <c r="A112" s="1">
        <v>37865</v>
      </c>
      <c r="B112" s="6">
        <v>0.15142420715368865</v>
      </c>
      <c r="C112" s="6">
        <v>0.15142420715368865</v>
      </c>
      <c r="D112">
        <f t="shared" si="1"/>
        <v>8494.5105277267448</v>
      </c>
    </row>
    <row r="113" spans="1:4" x14ac:dyDescent="0.3">
      <c r="A113" s="1">
        <v>37895</v>
      </c>
      <c r="B113" s="6">
        <v>0.13983154412637844</v>
      </c>
      <c r="C113" s="6">
        <v>0.13983154412637844</v>
      </c>
      <c r="D113">
        <f t="shared" si="1"/>
        <v>9682.3110514165528</v>
      </c>
    </row>
    <row r="114" spans="1:4" x14ac:dyDescent="0.3">
      <c r="A114" s="1">
        <v>37926</v>
      </c>
      <c r="B114" s="6">
        <v>0.11017954899670745</v>
      </c>
      <c r="C114" s="6">
        <v>0.11017954899670745</v>
      </c>
      <c r="D114">
        <f t="shared" si="1"/>
        <v>10749.103716307465</v>
      </c>
    </row>
    <row r="115" spans="1:4" x14ac:dyDescent="0.3">
      <c r="A115" s="1">
        <v>37956</v>
      </c>
      <c r="B115" s="6">
        <v>9.2999493292351465E-2</v>
      </c>
      <c r="C115" s="6">
        <v>9.2999493292351465E-2</v>
      </c>
      <c r="D115">
        <f t="shared" si="1"/>
        <v>11748.764915270991</v>
      </c>
    </row>
    <row r="116" spans="1:4" x14ac:dyDescent="0.3">
      <c r="A116" s="1">
        <v>37987</v>
      </c>
      <c r="B116" s="6">
        <v>7.7072165712834595E-2</v>
      </c>
      <c r="C116" s="6">
        <v>7.7072165712834595E-2</v>
      </c>
      <c r="D116">
        <f t="shared" si="1"/>
        <v>12654.267671741894</v>
      </c>
    </row>
    <row r="117" spans="1:4" x14ac:dyDescent="0.3">
      <c r="A117" s="1">
        <v>38018</v>
      </c>
      <c r="B117" s="6">
        <v>6.6892099954398709E-2</v>
      </c>
      <c r="C117" s="6">
        <v>6.6892099954398709E-2</v>
      </c>
      <c r="D117">
        <f t="shared" si="1"/>
        <v>13500.738209689769</v>
      </c>
    </row>
    <row r="118" spans="1:4" x14ac:dyDescent="0.3">
      <c r="A118" s="1">
        <v>38047</v>
      </c>
      <c r="B118" s="6">
        <v>5.8882241256726475E-2</v>
      </c>
      <c r="C118" s="6">
        <v>5.8882241256726475E-2</v>
      </c>
      <c r="D118">
        <f t="shared" si="1"/>
        <v>14295.691934096627</v>
      </c>
    </row>
    <row r="119" spans="1:4" x14ac:dyDescent="0.3">
      <c r="A119" s="1">
        <v>38078</v>
      </c>
      <c r="B119" s="6">
        <v>5.2589982717021311E-2</v>
      </c>
      <c r="C119" s="6">
        <v>5.2589982717021311E-2</v>
      </c>
      <c r="D119">
        <f t="shared" si="1"/>
        <v>15047.50212583863</v>
      </c>
    </row>
    <row r="120" spans="1:4" x14ac:dyDescent="0.3">
      <c r="A120" s="1">
        <v>38108</v>
      </c>
      <c r="B120" s="6">
        <v>5.1543774603795223E-2</v>
      </c>
      <c r="C120" s="6">
        <v>5.1543774603795223E-2</v>
      </c>
      <c r="D120">
        <f t="shared" si="1"/>
        <v>15823.107183762986</v>
      </c>
    </row>
    <row r="121" spans="1:4" x14ac:dyDescent="0.3">
      <c r="A121" s="1">
        <v>38139</v>
      </c>
      <c r="B121" s="6">
        <v>6.0600636358019377E-2</v>
      </c>
      <c r="C121" s="6">
        <v>6.0600636358019377E-2</v>
      </c>
      <c r="D121">
        <f t="shared" si="1"/>
        <v>16781.997548260169</v>
      </c>
    </row>
    <row r="122" spans="1:4" x14ac:dyDescent="0.3">
      <c r="A122" s="1">
        <v>38169</v>
      </c>
      <c r="B122" s="6">
        <v>6.811587040806133E-2</v>
      </c>
      <c r="C122" s="6">
        <v>6.811587040806133E-2</v>
      </c>
      <c r="D122">
        <f t="shared" si="1"/>
        <v>17925.117918445863</v>
      </c>
    </row>
    <row r="123" spans="1:4" x14ac:dyDescent="0.3">
      <c r="A123" s="1">
        <v>38200</v>
      </c>
      <c r="B123" s="6">
        <v>7.1841608445162963E-2</v>
      </c>
      <c r="C123" s="6">
        <v>7.1841608445162963E-2</v>
      </c>
      <c r="D123">
        <f t="shared" si="1"/>
        <v>19212.887221276225</v>
      </c>
    </row>
    <row r="124" spans="1:4" x14ac:dyDescent="0.3">
      <c r="A124" s="1">
        <v>38231</v>
      </c>
      <c r="B124" s="6">
        <v>6.7055651670006045E-2</v>
      </c>
      <c r="C124" s="6">
        <v>6.7055651670006045E-2</v>
      </c>
      <c r="D124">
        <f t="shared" si="1"/>
        <v>20501.219894361235</v>
      </c>
    </row>
    <row r="125" spans="1:4" x14ac:dyDescent="0.3">
      <c r="A125" s="1">
        <v>38261</v>
      </c>
      <c r="B125" s="6">
        <v>6.8651606877409677E-2</v>
      </c>
      <c r="C125" s="6">
        <v>6.8651606877409677E-2</v>
      </c>
      <c r="D125">
        <f t="shared" si="1"/>
        <v>21908.661583056251</v>
      </c>
    </row>
    <row r="126" spans="1:4" x14ac:dyDescent="0.3">
      <c r="A126" s="1">
        <v>38292</v>
      </c>
      <c r="B126" s="6">
        <v>7.2379213638492867E-2</v>
      </c>
      <c r="C126" s="6">
        <v>7.2379213638492867E-2</v>
      </c>
      <c r="D126">
        <f t="shared" si="1"/>
        <v>23494.39328030972</v>
      </c>
    </row>
    <row r="127" spans="1:4" x14ac:dyDescent="0.3">
      <c r="A127" s="1">
        <v>38322</v>
      </c>
      <c r="B127" s="6">
        <v>7.6006441380604528E-2</v>
      </c>
      <c r="C127" s="6">
        <v>7.6006441380604528E-2</v>
      </c>
      <c r="D127">
        <f t="shared" si="1"/>
        <v>25280.11850594245</v>
      </c>
    </row>
    <row r="128" spans="1:4" x14ac:dyDescent="0.3">
      <c r="A128" s="1">
        <v>38353</v>
      </c>
      <c r="B128" s="6">
        <v>7.4084238527800883E-2</v>
      </c>
      <c r="C128" s="6">
        <v>7.4084238527800883E-2</v>
      </c>
      <c r="D128">
        <f t="shared" si="1"/>
        <v>27152.976835347763</v>
      </c>
    </row>
    <row r="129" spans="1:4" x14ac:dyDescent="0.3">
      <c r="A129" s="1">
        <v>38384</v>
      </c>
      <c r="B129" s="6">
        <v>7.3870724117995001E-2</v>
      </c>
      <c r="C129" s="6">
        <v>7.3870724117995001E-2</v>
      </c>
      <c r="D129">
        <f t="shared" si="1"/>
        <v>29158.786896134046</v>
      </c>
    </row>
    <row r="130" spans="1:4" x14ac:dyDescent="0.3">
      <c r="A130" s="1">
        <v>38412</v>
      </c>
      <c r="B130" s="6">
        <v>7.5367110117562364E-2</v>
      </c>
      <c r="C130" s="6">
        <v>7.5367110117562364E-2</v>
      </c>
      <c r="D130">
        <f t="shared" si="1"/>
        <v>31356.400399029517</v>
      </c>
    </row>
    <row r="131" spans="1:4" x14ac:dyDescent="0.3">
      <c r="A131" s="1">
        <v>38443</v>
      </c>
      <c r="B131" s="6">
        <v>8.0724124714142809E-2</v>
      </c>
      <c r="C131" s="6">
        <v>8.0724124714142809E-2</v>
      </c>
      <c r="D131">
        <f t="shared" ref="D131:D194" si="2">+D130*(1+B131)</f>
        <v>33887.618375427373</v>
      </c>
    </row>
    <row r="132" spans="1:4" x14ac:dyDescent="0.3">
      <c r="A132" s="1">
        <v>38473</v>
      </c>
      <c r="B132" s="6">
        <v>8.0509076634406318E-2</v>
      </c>
      <c r="C132" s="6">
        <v>8.0509076634406318E-2</v>
      </c>
      <c r="D132">
        <f t="shared" si="2"/>
        <v>36615.879240172173</v>
      </c>
    </row>
    <row r="133" spans="1:4" x14ac:dyDescent="0.3">
      <c r="A133" s="1">
        <v>38504</v>
      </c>
      <c r="B133" s="6">
        <v>7.2676968343838189E-2</v>
      </c>
      <c r="C133" s="6">
        <v>7.2676968343838189E-2</v>
      </c>
      <c r="D133">
        <f t="shared" si="2"/>
        <v>39277.010336591971</v>
      </c>
    </row>
    <row r="134" spans="1:4" x14ac:dyDescent="0.3">
      <c r="A134" s="1">
        <v>38534</v>
      </c>
      <c r="B134" s="6">
        <v>6.5661144351102374E-2</v>
      </c>
      <c r="C134" s="6">
        <v>6.5661144351102374E-2</v>
      </c>
      <c r="D134">
        <f t="shared" si="2"/>
        <v>41855.983781982679</v>
      </c>
    </row>
    <row r="135" spans="1:4" x14ac:dyDescent="0.3">
      <c r="A135" s="1">
        <v>38565</v>
      </c>
      <c r="B135" s="6">
        <v>6.0157680302412864E-2</v>
      </c>
      <c r="C135" s="6">
        <v>6.0157680302412864E-2</v>
      </c>
      <c r="D135">
        <f t="shared" si="2"/>
        <v>44373.942673082172</v>
      </c>
    </row>
    <row r="136" spans="1:4" x14ac:dyDescent="0.3">
      <c r="A136" s="1">
        <v>38596</v>
      </c>
      <c r="B136" s="6">
        <v>6.0369014435832868E-2</v>
      </c>
      <c r="C136" s="6">
        <v>6.0369014435832868E-2</v>
      </c>
      <c r="D136">
        <f t="shared" si="2"/>
        <v>47052.753858888289</v>
      </c>
    </row>
    <row r="137" spans="1:4" x14ac:dyDescent="0.3">
      <c r="A137" s="1">
        <v>38626</v>
      </c>
      <c r="B137" s="6">
        <v>6.364175830754859E-2</v>
      </c>
      <c r="C137" s="6">
        <v>6.364175830754859E-2</v>
      </c>
      <c r="D137">
        <f t="shared" si="2"/>
        <v>50047.273847680233</v>
      </c>
    </row>
    <row r="138" spans="1:4" x14ac:dyDescent="0.3">
      <c r="A138" s="1">
        <v>38657</v>
      </c>
      <c r="B138" s="6">
        <v>6.2162864215155711E-2</v>
      </c>
      <c r="C138" s="6">
        <v>6.2162864215155711E-2</v>
      </c>
      <c r="D138">
        <f t="shared" si="2"/>
        <v>53158.355736212296</v>
      </c>
    </row>
    <row r="139" spans="1:4" x14ac:dyDescent="0.3">
      <c r="A139" s="1">
        <v>38687</v>
      </c>
      <c r="B139" s="6">
        <v>5.6897333458586719E-2</v>
      </c>
      <c r="C139" s="6">
        <v>5.6897333458586719E-2</v>
      </c>
      <c r="D139">
        <f t="shared" si="2"/>
        <v>56182.92442864574</v>
      </c>
    </row>
    <row r="140" spans="1:4" x14ac:dyDescent="0.3">
      <c r="A140" s="1">
        <v>38718</v>
      </c>
      <c r="B140" s="6">
        <v>5.7002413726379153E-2</v>
      </c>
      <c r="C140" s="6">
        <v>5.7002413726379153E-2</v>
      </c>
      <c r="D140">
        <f t="shared" si="2"/>
        <v>59385.486731285295</v>
      </c>
    </row>
    <row r="141" spans="1:4" x14ac:dyDescent="0.3">
      <c r="A141" s="1">
        <v>38749</v>
      </c>
      <c r="B141" s="6">
        <v>5.5110968906111335E-2</v>
      </c>
      <c r="C141" s="6">
        <v>5.5110968906111335E-2</v>
      </c>
      <c r="D141">
        <f t="shared" si="2"/>
        <v>62658.278444007447</v>
      </c>
    </row>
    <row r="142" spans="1:4" x14ac:dyDescent="0.3">
      <c r="A142" s="1">
        <v>38777</v>
      </c>
      <c r="B142" s="6">
        <v>5.3223284039765062E-2</v>
      </c>
      <c r="C142" s="6">
        <v>5.3223284039765062E-2</v>
      </c>
      <c r="D142">
        <f t="shared" si="2"/>
        <v>65993.157795075545</v>
      </c>
    </row>
    <row r="143" spans="1:4" x14ac:dyDescent="0.3">
      <c r="A143" s="1">
        <v>38808</v>
      </c>
      <c r="B143" s="6">
        <v>4.6331964842122098E-2</v>
      </c>
      <c r="C143" s="6">
        <v>4.6331964842122098E-2</v>
      </c>
      <c r="D143">
        <f t="shared" si="2"/>
        <v>69050.750461857606</v>
      </c>
    </row>
    <row r="144" spans="1:4" x14ac:dyDescent="0.3">
      <c r="A144" s="1">
        <v>38838</v>
      </c>
      <c r="B144" s="6">
        <v>4.2271168083355626E-2</v>
      </c>
      <c r="C144" s="6">
        <v>4.2271168083355626E-2</v>
      </c>
      <c r="D144">
        <f t="shared" si="2"/>
        <v>71969.606340912636</v>
      </c>
    </row>
    <row r="145" spans="1:4" x14ac:dyDescent="0.3">
      <c r="A145" s="1">
        <v>38869</v>
      </c>
      <c r="B145" s="6">
        <v>4.0290456721725043E-2</v>
      </c>
      <c r="C145" s="6">
        <v>4.0290456721725043E-2</v>
      </c>
      <c r="D145">
        <f t="shared" si="2"/>
        <v>74869.294650470765</v>
      </c>
    </row>
    <row r="146" spans="1:4" x14ac:dyDescent="0.3">
      <c r="A146" s="1">
        <v>38899</v>
      </c>
      <c r="B146" s="6">
        <v>3.9667838992016424E-2</v>
      </c>
      <c r="C146" s="6">
        <v>3.9667838992016424E-2</v>
      </c>
      <c r="D146">
        <f t="shared" si="2"/>
        <v>77839.197776111483</v>
      </c>
    </row>
    <row r="147" spans="1:4" x14ac:dyDescent="0.3">
      <c r="A147" s="1">
        <v>38930</v>
      </c>
      <c r="B147" s="6">
        <v>3.8422354908168366E-2</v>
      </c>
      <c r="C147" s="6">
        <v>3.8422354908168366E-2</v>
      </c>
      <c r="D147">
        <f t="shared" si="2"/>
        <v>80829.963058832349</v>
      </c>
    </row>
    <row r="148" spans="1:4" x14ac:dyDescent="0.3">
      <c r="A148" s="1">
        <v>38961</v>
      </c>
      <c r="B148" s="6">
        <v>3.6973634134006561E-2</v>
      </c>
      <c r="C148" s="6">
        <v>3.6973634134006561E-2</v>
      </c>
      <c r="D148">
        <f t="shared" si="2"/>
        <v>83818.540540034883</v>
      </c>
    </row>
    <row r="149" spans="1:4" x14ac:dyDescent="0.3">
      <c r="A149" s="1">
        <v>38991</v>
      </c>
      <c r="B149" s="6">
        <v>3.2650766378807594E-2</v>
      </c>
      <c r="C149" s="6">
        <v>3.2650766378807594E-2</v>
      </c>
      <c r="D149">
        <f t="shared" si="2"/>
        <v>86555.280125420177</v>
      </c>
    </row>
    <row r="150" spans="1:4" x14ac:dyDescent="0.3">
      <c r="A150" s="1">
        <v>39022</v>
      </c>
      <c r="B150" s="6">
        <v>3.0185960969251191E-2</v>
      </c>
      <c r="C150" s="6">
        <v>3.0185960969251191E-2</v>
      </c>
      <c r="D150">
        <f t="shared" si="2"/>
        <v>89168.034432968707</v>
      </c>
    </row>
    <row r="151" spans="1:4" x14ac:dyDescent="0.3">
      <c r="A151" s="1">
        <v>39052</v>
      </c>
      <c r="B151" s="6">
        <v>3.141774968304456E-2</v>
      </c>
      <c r="C151" s="6">
        <v>3.141774968304456E-2</v>
      </c>
      <c r="D151">
        <f t="shared" si="2"/>
        <v>91969.493418512822</v>
      </c>
    </row>
    <row r="152" spans="1:4" x14ac:dyDescent="0.3">
      <c r="A152" s="1">
        <v>39083</v>
      </c>
      <c r="B152" s="6">
        <v>2.9879697566010499E-2</v>
      </c>
      <c r="C152" s="6">
        <v>2.9879697566010499E-2</v>
      </c>
      <c r="D152">
        <f t="shared" si="2"/>
        <v>94717.514067157172</v>
      </c>
    </row>
    <row r="153" spans="1:4" x14ac:dyDescent="0.3">
      <c r="A153" s="1">
        <v>39114</v>
      </c>
      <c r="B153" s="6">
        <v>3.0187399895728495E-2</v>
      </c>
      <c r="C153" s="6">
        <v>3.0187399895728495E-2</v>
      </c>
      <c r="D153">
        <f t="shared" si="2"/>
        <v>97576.789541431732</v>
      </c>
    </row>
    <row r="154" spans="1:4" x14ac:dyDescent="0.3">
      <c r="A154" s="1">
        <v>39142</v>
      </c>
      <c r="B154" s="6">
        <v>2.9571933959317676E-2</v>
      </c>
      <c r="C154" s="6">
        <v>2.9571933959317676E-2</v>
      </c>
      <c r="D154">
        <f t="shared" si="2"/>
        <v>100462.32391771319</v>
      </c>
    </row>
    <row r="155" spans="1:4" x14ac:dyDescent="0.3">
      <c r="A155" s="1">
        <v>39173</v>
      </c>
      <c r="B155" s="6">
        <v>2.9982899704835697E-2</v>
      </c>
      <c r="C155" s="6">
        <v>2.9982899704835697E-2</v>
      </c>
      <c r="D155">
        <f t="shared" si="2"/>
        <v>103474.4756998527</v>
      </c>
    </row>
    <row r="156" spans="1:4" x14ac:dyDescent="0.3">
      <c r="A156" s="1">
        <v>39203</v>
      </c>
      <c r="B156" s="6">
        <v>3.1835016807202132E-2</v>
      </c>
      <c r="C156" s="6">
        <v>3.1835016807202132E-2</v>
      </c>
      <c r="D156">
        <f t="shared" si="2"/>
        <v>106768.58737287394</v>
      </c>
    </row>
    <row r="157" spans="1:4" x14ac:dyDescent="0.3">
      <c r="A157" s="1">
        <v>39234</v>
      </c>
      <c r="B157" s="6">
        <v>3.6901648315725399E-2</v>
      </c>
      <c r="C157" s="6">
        <v>3.6901648315725399E-2</v>
      </c>
      <c r="D157">
        <f t="shared" si="2"/>
        <v>110708.52423527453</v>
      </c>
    </row>
    <row r="158" spans="1:4" x14ac:dyDescent="0.3">
      <c r="A158" s="1">
        <v>39264</v>
      </c>
      <c r="B158" s="6">
        <v>3.7419115951375259E-2</v>
      </c>
      <c r="C158" s="6">
        <v>3.7419115951375259E-2</v>
      </c>
      <c r="D158">
        <f t="shared" si="2"/>
        <v>114851.1393404399</v>
      </c>
    </row>
    <row r="159" spans="1:4" x14ac:dyDescent="0.3">
      <c r="A159" s="1">
        <v>39295</v>
      </c>
      <c r="B159" s="6">
        <v>4.1774098746973243E-2</v>
      </c>
      <c r="C159" s="6">
        <v>4.1774098746973243E-2</v>
      </c>
      <c r="D159">
        <f t="shared" si="2"/>
        <v>119648.94217644981</v>
      </c>
    </row>
    <row r="160" spans="1:4" x14ac:dyDescent="0.3">
      <c r="A160" s="1">
        <v>39326</v>
      </c>
      <c r="B160" s="6">
        <v>4.1462221459652504E-2</v>
      </c>
      <c r="C160" s="6">
        <v>4.1462221459652504E-2</v>
      </c>
      <c r="D160">
        <f t="shared" si="2"/>
        <v>124609.85311438293</v>
      </c>
    </row>
    <row r="161" spans="1:4" x14ac:dyDescent="0.3">
      <c r="A161" s="1">
        <v>39356</v>
      </c>
      <c r="B161" s="6">
        <v>4.1150810449547937E-2</v>
      </c>
      <c r="C161" s="6">
        <v>4.1150810449547937E-2</v>
      </c>
      <c r="D161">
        <f t="shared" si="2"/>
        <v>129737.64956003892</v>
      </c>
    </row>
    <row r="162" spans="1:4" x14ac:dyDescent="0.3">
      <c r="A162" s="1">
        <v>39387</v>
      </c>
      <c r="B162" s="6">
        <v>4.1877363701780412E-2</v>
      </c>
      <c r="C162" s="6">
        <v>4.1877363701780412E-2</v>
      </c>
      <c r="D162">
        <f t="shared" si="2"/>
        <v>135170.7202964788</v>
      </c>
    </row>
    <row r="163" spans="1:4" x14ac:dyDescent="0.3">
      <c r="A163" s="1">
        <v>39417</v>
      </c>
      <c r="B163" s="6">
        <v>4.4573304332378383E-2</v>
      </c>
      <c r="C163" s="6">
        <v>4.4573304332378383E-2</v>
      </c>
      <c r="D163">
        <f t="shared" si="2"/>
        <v>141195.72594908054</v>
      </c>
    </row>
    <row r="164" spans="1:4" x14ac:dyDescent="0.3">
      <c r="A164" s="1">
        <v>39448</v>
      </c>
      <c r="B164" s="6">
        <v>4.5613301648519622E-2</v>
      </c>
      <c r="C164" s="6">
        <v>4.5613301648519622E-2</v>
      </c>
      <c r="D164">
        <f t="shared" si="2"/>
        <v>147636.12918827767</v>
      </c>
    </row>
    <row r="165" spans="1:4" x14ac:dyDescent="0.3">
      <c r="A165" s="1">
        <v>39479</v>
      </c>
      <c r="B165" s="6">
        <v>4.6133818027277229E-2</v>
      </c>
      <c r="C165" s="6">
        <v>4.6133818027277229E-2</v>
      </c>
      <c r="D165">
        <f t="shared" si="2"/>
        <v>154447.14750650126</v>
      </c>
    </row>
    <row r="166" spans="1:4" x14ac:dyDescent="0.3">
      <c r="A166" s="1">
        <v>39508</v>
      </c>
      <c r="B166" s="6">
        <v>4.7280323158122917E-2</v>
      </c>
      <c r="C166" s="6">
        <v>4.7280323158122917E-2</v>
      </c>
      <c r="D166">
        <f t="shared" si="2"/>
        <v>161749.45855145893</v>
      </c>
    </row>
    <row r="167" spans="1:4" x14ac:dyDescent="0.3">
      <c r="A167" s="1">
        <v>39539</v>
      </c>
      <c r="B167" s="6">
        <v>5.0414329112710821E-2</v>
      </c>
      <c r="C167" s="6">
        <v>5.0414329112710821E-2</v>
      </c>
      <c r="D167">
        <f t="shared" si="2"/>
        <v>169903.94898867497</v>
      </c>
    </row>
    <row r="168" spans="1:4" x14ac:dyDescent="0.3">
      <c r="A168" s="1">
        <v>39569</v>
      </c>
      <c r="B168" s="6">
        <v>5.5756484157061692E-2</v>
      </c>
      <c r="C168" s="6">
        <v>5.5756484157061692E-2</v>
      </c>
      <c r="D168">
        <f t="shared" si="2"/>
        <v>179377.19582868423</v>
      </c>
    </row>
    <row r="169" spans="1:4" x14ac:dyDescent="0.3">
      <c r="A169" s="1">
        <v>39600</v>
      </c>
      <c r="B169" s="6">
        <v>6.0599403809158403E-2</v>
      </c>
      <c r="C169" s="6">
        <v>6.0599403809158403E-2</v>
      </c>
      <c r="D169">
        <f t="shared" si="2"/>
        <v>190247.34695286115</v>
      </c>
    </row>
    <row r="170" spans="1:4" x14ac:dyDescent="0.3">
      <c r="A170" s="1">
        <v>39630</v>
      </c>
      <c r="B170" s="6">
        <v>6.3667777982189921E-2</v>
      </c>
      <c r="C170" s="6">
        <v>6.3667777982189921E-2</v>
      </c>
      <c r="D170">
        <f t="shared" si="2"/>
        <v>202359.97280035657</v>
      </c>
    </row>
    <row r="171" spans="1:4" x14ac:dyDescent="0.3">
      <c r="A171" s="1">
        <v>39661</v>
      </c>
      <c r="B171" s="6">
        <v>6.1656263322922289E-2</v>
      </c>
      <c r="C171" s="6">
        <v>6.1656263322922289E-2</v>
      </c>
      <c r="D171">
        <f t="shared" si="2"/>
        <v>214836.73256935473</v>
      </c>
    </row>
    <row r="172" spans="1:4" x14ac:dyDescent="0.3">
      <c r="A172" s="1">
        <v>39692</v>
      </c>
      <c r="B172" s="6">
        <v>6.2504062295429819E-2</v>
      </c>
      <c r="C172" s="6">
        <v>6.2504062295429819E-2</v>
      </c>
      <c r="D172">
        <f t="shared" si="2"/>
        <v>228264.90108521629</v>
      </c>
    </row>
    <row r="173" spans="1:4" x14ac:dyDescent="0.3">
      <c r="A173" s="1">
        <v>39722</v>
      </c>
      <c r="B173" s="6">
        <v>6.4093051421495018E-2</v>
      </c>
      <c r="C173" s="6">
        <v>6.4093051421495018E-2</v>
      </c>
      <c r="D173">
        <f t="shared" si="2"/>
        <v>242895.09512819353</v>
      </c>
    </row>
    <row r="174" spans="1:4" x14ac:dyDescent="0.3">
      <c r="A174" s="1">
        <v>39753</v>
      </c>
      <c r="B174" s="6">
        <v>6.3881038460462669E-2</v>
      </c>
      <c r="C174" s="6">
        <v>6.3881038460462669E-2</v>
      </c>
      <c r="D174">
        <f t="shared" si="2"/>
        <v>258411.48604193539</v>
      </c>
    </row>
    <row r="175" spans="1:4" x14ac:dyDescent="0.3">
      <c r="A175" s="1">
        <v>39783</v>
      </c>
      <c r="B175" s="6">
        <v>5.9023134175254954E-2</v>
      </c>
      <c r="C175" s="6">
        <v>5.9023134175254954E-2</v>
      </c>
      <c r="D175">
        <f t="shared" si="2"/>
        <v>273663.74185501557</v>
      </c>
    </row>
    <row r="176" spans="1:4" x14ac:dyDescent="0.3">
      <c r="A176" s="1">
        <v>39814</v>
      </c>
      <c r="B176" s="6">
        <v>5.8391133100552883E-2</v>
      </c>
      <c r="C176" s="6">
        <v>5.8391133100552883E-2</v>
      </c>
      <c r="D176">
        <f t="shared" si="2"/>
        <v>289643.27783046715</v>
      </c>
    </row>
    <row r="177" spans="1:4" x14ac:dyDescent="0.3">
      <c r="A177" s="1">
        <v>39845</v>
      </c>
      <c r="B177" s="6">
        <v>5.9023071283317741E-2</v>
      </c>
      <c r="C177" s="6">
        <v>5.9023071283317741E-2</v>
      </c>
      <c r="D177">
        <f t="shared" si="2"/>
        <v>306738.91366458865</v>
      </c>
    </row>
    <row r="178" spans="1:4" x14ac:dyDescent="0.3">
      <c r="A178" s="1">
        <v>39873</v>
      </c>
      <c r="B178" s="6">
        <v>5.6071971960474309E-2</v>
      </c>
      <c r="C178" s="6">
        <v>5.6071971960474309E-2</v>
      </c>
      <c r="D178">
        <f t="shared" si="2"/>
        <v>323938.36943077581</v>
      </c>
    </row>
    <row r="179" spans="1:4" x14ac:dyDescent="0.3">
      <c r="A179" s="1">
        <v>39904</v>
      </c>
      <c r="B179" s="6">
        <v>5.5336765217189887E-2</v>
      </c>
      <c r="C179" s="6">
        <v>5.5336765217189887E-2</v>
      </c>
      <c r="D179">
        <f t="shared" si="2"/>
        <v>341864.070924806</v>
      </c>
    </row>
    <row r="180" spans="1:4" x14ac:dyDescent="0.3">
      <c r="A180" s="1">
        <v>39934</v>
      </c>
      <c r="B180" s="6">
        <v>5.1986157370483843E-2</v>
      </c>
      <c r="C180" s="6">
        <v>5.1986157370483843E-2</v>
      </c>
      <c r="D180">
        <f t="shared" si="2"/>
        <v>359636.2703152172</v>
      </c>
    </row>
    <row r="181" spans="1:4" x14ac:dyDescent="0.3">
      <c r="A181" s="1">
        <v>39965</v>
      </c>
      <c r="B181" s="6">
        <v>4.8017974525528695E-2</v>
      </c>
      <c r="C181" s="6">
        <v>4.8017974525528695E-2</v>
      </c>
      <c r="D181">
        <f t="shared" si="2"/>
        <v>376905.27558166947</v>
      </c>
    </row>
    <row r="182" spans="1:4" x14ac:dyDescent="0.3">
      <c r="A182" s="1">
        <v>39995</v>
      </c>
      <c r="B182" s="6">
        <v>4.4994745513169843E-2</v>
      </c>
      <c r="C182" s="6">
        <v>4.4994745513169843E-2</v>
      </c>
      <c r="D182">
        <f t="shared" si="2"/>
        <v>393864.03253903781</v>
      </c>
    </row>
    <row r="183" spans="1:4" x14ac:dyDescent="0.3">
      <c r="A183" s="1">
        <v>40026</v>
      </c>
      <c r="B183" s="6">
        <v>4.3640045504028668E-2</v>
      </c>
      <c r="C183" s="6">
        <v>4.3640045504028668E-2</v>
      </c>
      <c r="D183">
        <f t="shared" si="2"/>
        <v>411052.27684144164</v>
      </c>
    </row>
    <row r="184" spans="1:4" x14ac:dyDescent="0.3">
      <c r="A184" s="1">
        <v>40057</v>
      </c>
      <c r="B184" s="6">
        <v>4.3431858780409227E-2</v>
      </c>
      <c r="C184" s="6">
        <v>4.3431858780409227E-2</v>
      </c>
      <c r="D184">
        <f t="shared" si="2"/>
        <v>428905.04128058482</v>
      </c>
    </row>
    <row r="185" spans="1:4" x14ac:dyDescent="0.3">
      <c r="A185" s="1">
        <v>40087</v>
      </c>
      <c r="B185" s="6">
        <v>4.1665971114976941E-2</v>
      </c>
      <c r="C185" s="6">
        <v>4.1665971114976941E-2</v>
      </c>
      <c r="D185">
        <f t="shared" si="2"/>
        <v>446775.78634164965</v>
      </c>
    </row>
    <row r="186" spans="1:4" x14ac:dyDescent="0.3">
      <c r="A186" s="1">
        <v>40118</v>
      </c>
      <c r="B186" s="6">
        <v>4.2184935827568992E-2</v>
      </c>
      <c r="C186" s="6">
        <v>4.2184935827568992E-2</v>
      </c>
      <c r="D186">
        <f t="shared" si="2"/>
        <v>465622.99421778379</v>
      </c>
    </row>
    <row r="187" spans="1:4" x14ac:dyDescent="0.3">
      <c r="A187" s="1">
        <v>40148</v>
      </c>
      <c r="B187" s="6">
        <v>4.3120283296899986E-2</v>
      </c>
      <c r="C187" s="6">
        <v>4.3120283296899986E-2</v>
      </c>
      <c r="D187">
        <f t="shared" si="2"/>
        <v>485700.78963800543</v>
      </c>
    </row>
    <row r="188" spans="1:4" x14ac:dyDescent="0.3">
      <c r="A188" s="1">
        <v>40179</v>
      </c>
      <c r="B188" s="6">
        <v>4.5923253803370701E-2</v>
      </c>
      <c r="C188" s="6">
        <v>4.5923253803370701E-2</v>
      </c>
      <c r="D188">
        <f t="shared" si="2"/>
        <v>508005.75027304911</v>
      </c>
    </row>
    <row r="189" spans="1:4" x14ac:dyDescent="0.3">
      <c r="A189" s="1">
        <v>40210</v>
      </c>
      <c r="B189" s="6">
        <v>4.831571873002205E-2</v>
      </c>
      <c r="C189" s="6">
        <v>4.831571873002205E-2</v>
      </c>
      <c r="D189">
        <f t="shared" si="2"/>
        <v>532550.41321647563</v>
      </c>
    </row>
    <row r="190" spans="1:4" x14ac:dyDescent="0.3">
      <c r="A190" s="1">
        <v>40238</v>
      </c>
      <c r="B190" s="6">
        <v>5.1663633201016079E-2</v>
      </c>
      <c r="C190" s="6">
        <v>5.1663633201016079E-2</v>
      </c>
      <c r="D190">
        <f t="shared" si="2"/>
        <v>560063.9024259412</v>
      </c>
    </row>
    <row r="191" spans="1:4" x14ac:dyDescent="0.3">
      <c r="A191" s="1">
        <v>40269</v>
      </c>
      <c r="B191" s="6">
        <v>5.2605608987123853E-2</v>
      </c>
      <c r="C191" s="6">
        <v>5.2605608987123853E-2</v>
      </c>
      <c r="D191">
        <f t="shared" si="2"/>
        <v>589526.40508476296</v>
      </c>
    </row>
    <row r="192" spans="1:4" x14ac:dyDescent="0.3">
      <c r="A192" s="1">
        <v>40299</v>
      </c>
      <c r="B192" s="6">
        <v>5.2186536384760229E-2</v>
      </c>
      <c r="C192" s="6">
        <v>5.2186536384760229E-2</v>
      </c>
      <c r="D192">
        <f t="shared" si="2"/>
        <v>620291.74627349584</v>
      </c>
    </row>
    <row r="193" spans="1:4" x14ac:dyDescent="0.3">
      <c r="A193" s="1">
        <v>40330</v>
      </c>
      <c r="B193" s="6">
        <v>4.8412252276564427E-2</v>
      </c>
      <c r="C193" s="6">
        <v>4.8412252276564427E-2</v>
      </c>
      <c r="D193">
        <f t="shared" si="2"/>
        <v>650321.46677915903</v>
      </c>
    </row>
    <row r="194" spans="1:4" x14ac:dyDescent="0.3">
      <c r="A194" s="1">
        <v>40360</v>
      </c>
      <c r="B194" s="6">
        <v>4.6006677475850077E-2</v>
      </c>
      <c r="C194" s="6">
        <v>4.6006677475850077E-2</v>
      </c>
      <c r="D194">
        <f t="shared" si="2"/>
        <v>680240.5967568896</v>
      </c>
    </row>
    <row r="195" spans="1:4" x14ac:dyDescent="0.3">
      <c r="A195" s="1">
        <v>40391</v>
      </c>
      <c r="B195" s="6">
        <v>4.4857793456655415E-2</v>
      </c>
      <c r="C195" s="6">
        <v>4.4857793456655415E-2</v>
      </c>
      <c r="D195">
        <f t="shared" ref="D195:D258" si="3">+D194*(1+B195)</f>
        <v>710754.68894704222</v>
      </c>
    </row>
    <row r="196" spans="1:4" x14ac:dyDescent="0.3">
      <c r="A196" s="1">
        <v>40422</v>
      </c>
      <c r="B196" s="6">
        <v>4.7046741347975152E-2</v>
      </c>
      <c r="C196" s="6">
        <v>4.7046741347975152E-2</v>
      </c>
      <c r="D196">
        <f t="shared" si="3"/>
        <v>744193.38095979427</v>
      </c>
    </row>
    <row r="197" spans="1:4" x14ac:dyDescent="0.3">
      <c r="A197" s="1">
        <v>40452</v>
      </c>
      <c r="B197" s="6">
        <v>5.1954120371046075E-2</v>
      </c>
      <c r="C197" s="6">
        <v>5.1954120371046075E-2</v>
      </c>
      <c r="D197">
        <f t="shared" si="3"/>
        <v>782857.29345351516</v>
      </c>
    </row>
    <row r="198" spans="1:4" x14ac:dyDescent="0.3">
      <c r="A198" s="1">
        <v>40483</v>
      </c>
      <c r="B198" s="6">
        <v>5.6354286993452574E-2</v>
      </c>
      <c r="C198" s="6">
        <v>5.6354286993452574E-2</v>
      </c>
      <c r="D198">
        <f t="shared" si="3"/>
        <v>826974.65804371203</v>
      </c>
    </row>
    <row r="199" spans="1:4" x14ac:dyDescent="0.3">
      <c r="A199" s="1">
        <v>40513</v>
      </c>
      <c r="B199" s="6">
        <v>5.9090683472662331E-2</v>
      </c>
      <c r="C199" s="6">
        <v>5.9090683472662331E-2</v>
      </c>
      <c r="D199">
        <f t="shared" si="3"/>
        <v>875841.15580208623</v>
      </c>
    </row>
    <row r="200" spans="1:4" x14ac:dyDescent="0.3">
      <c r="A200" s="1">
        <v>40544</v>
      </c>
      <c r="B200" s="6">
        <v>5.9931648779638191E-2</v>
      </c>
      <c r="C200" s="6">
        <v>5.9931648779638191E-2</v>
      </c>
      <c r="D200">
        <f t="shared" si="3"/>
        <v>928331.76033836917</v>
      </c>
    </row>
    <row r="201" spans="1:4" x14ac:dyDescent="0.3">
      <c r="A201" s="1">
        <v>40575</v>
      </c>
      <c r="B201" s="6">
        <v>6.014199441345025E-2</v>
      </c>
      <c r="C201" s="6">
        <v>6.014199441345025E-2</v>
      </c>
      <c r="D201">
        <f t="shared" si="3"/>
        <v>984163.48388246784</v>
      </c>
    </row>
    <row r="202" spans="1:4" x14ac:dyDescent="0.3">
      <c r="A202" s="1">
        <v>40603</v>
      </c>
      <c r="B202" s="6">
        <v>6.298957040321973E-2</v>
      </c>
      <c r="C202" s="6">
        <v>6.298957040321973E-2</v>
      </c>
      <c r="D202">
        <f t="shared" si="3"/>
        <v>1046155.5189387605</v>
      </c>
    </row>
    <row r="203" spans="1:4" x14ac:dyDescent="0.3">
      <c r="A203" s="1">
        <v>40634</v>
      </c>
      <c r="B203" s="6">
        <v>6.5103500144500837E-2</v>
      </c>
      <c r="C203" s="6">
        <v>6.5103500144500837E-2</v>
      </c>
      <c r="D203">
        <f t="shared" si="3"/>
        <v>1114263.9049171605</v>
      </c>
    </row>
    <row r="204" spans="1:4" x14ac:dyDescent="0.3">
      <c r="A204" s="1">
        <v>40664</v>
      </c>
      <c r="B204" s="6">
        <v>6.5527717410315489E-2</v>
      </c>
      <c r="C204" s="6">
        <v>6.5527717410315489E-2</v>
      </c>
      <c r="D204">
        <f t="shared" si="3"/>
        <v>1187279.0751990869</v>
      </c>
    </row>
    <row r="205" spans="1:4" x14ac:dyDescent="0.3">
      <c r="A205" s="1">
        <v>40695</v>
      </c>
      <c r="B205" s="6">
        <v>6.7126008986431174E-2</v>
      </c>
      <c r="C205" s="6">
        <v>6.7126008986431174E-2</v>
      </c>
      <c r="D205">
        <f t="shared" si="3"/>
        <v>1266976.3810703026</v>
      </c>
    </row>
    <row r="206" spans="1:4" x14ac:dyDescent="0.3">
      <c r="A206" s="1">
        <v>40725</v>
      </c>
      <c r="B206" s="6">
        <v>6.8726537947014776E-2</v>
      </c>
      <c r="C206" s="6">
        <v>6.8726537947014776E-2</v>
      </c>
      <c r="D206">
        <f t="shared" si="3"/>
        <v>1354051.2814019022</v>
      </c>
    </row>
    <row r="207" spans="1:4" x14ac:dyDescent="0.3">
      <c r="A207" s="1">
        <v>40756</v>
      </c>
      <c r="B207" s="6">
        <v>7.2251925367271985E-2</v>
      </c>
      <c r="C207" s="6">
        <v>7.2251925367271985E-2</v>
      </c>
      <c r="D207">
        <f t="shared" si="3"/>
        <v>1451884.0935292114</v>
      </c>
    </row>
    <row r="208" spans="1:4" x14ac:dyDescent="0.3">
      <c r="A208" s="1">
        <v>40787</v>
      </c>
      <c r="B208" s="6">
        <v>7.3105884093298767E-2</v>
      </c>
      <c r="C208" s="6">
        <v>7.3105884093298767E-2</v>
      </c>
      <c r="D208">
        <f t="shared" si="3"/>
        <v>1558025.363787662</v>
      </c>
    </row>
    <row r="209" spans="1:4" x14ac:dyDescent="0.3">
      <c r="A209" s="1">
        <v>40817</v>
      </c>
      <c r="B209" s="6">
        <v>6.969750808426789E-2</v>
      </c>
      <c r="C209" s="6">
        <v>6.969750808426789E-2</v>
      </c>
      <c r="D209">
        <f t="shared" si="3"/>
        <v>1666615.849175747</v>
      </c>
    </row>
    <row r="210" spans="1:4" x14ac:dyDescent="0.3">
      <c r="A210" s="1">
        <v>40848</v>
      </c>
      <c r="B210" s="6">
        <v>6.6408742563033085E-2</v>
      </c>
      <c r="C210" s="6">
        <v>6.6408742563033085E-2</v>
      </c>
      <c r="D210">
        <f t="shared" si="3"/>
        <v>1777293.7120551299</v>
      </c>
    </row>
    <row r="211" spans="1:4" x14ac:dyDescent="0.3">
      <c r="A211" s="1">
        <v>40878</v>
      </c>
      <c r="B211" s="6">
        <v>6.5031090406288516E-2</v>
      </c>
      <c r="C211" s="6">
        <v>6.5031090406288516E-2</v>
      </c>
      <c r="D211">
        <f t="shared" si="3"/>
        <v>1892873.0601223153</v>
      </c>
    </row>
    <row r="212" spans="1:4" x14ac:dyDescent="0.3">
      <c r="A212" s="1">
        <v>40909</v>
      </c>
      <c r="B212" s="6">
        <v>6.2179177340636382E-2</v>
      </c>
      <c r="C212" s="6">
        <v>6.2179177340636382E-2</v>
      </c>
      <c r="D212">
        <f t="shared" si="3"/>
        <v>2010570.3498109737</v>
      </c>
    </row>
    <row r="213" spans="1:4" x14ac:dyDescent="0.3">
      <c r="A213" s="1">
        <v>40940</v>
      </c>
      <c r="B213" s="6">
        <v>5.8491055197092523E-2</v>
      </c>
      <c r="C213" s="6">
        <v>5.8491055197092523E-2</v>
      </c>
      <c r="D213">
        <f t="shared" si="3"/>
        <v>2128170.731119405</v>
      </c>
    </row>
    <row r="214" spans="1:4" x14ac:dyDescent="0.3">
      <c r="A214" s="1">
        <v>40969</v>
      </c>
      <c r="B214" s="6">
        <v>5.2399926989787016E-2</v>
      </c>
      <c r="C214" s="6">
        <v>5.2399926989787016E-2</v>
      </c>
      <c r="D214">
        <f t="shared" si="3"/>
        <v>2239686.7220518636</v>
      </c>
    </row>
    <row r="215" spans="1:4" x14ac:dyDescent="0.3">
      <c r="A215" s="1">
        <v>41000</v>
      </c>
      <c r="B215" s="6">
        <v>5.1042261111959419E-2</v>
      </c>
      <c r="C215" s="6">
        <v>5.1042261111959419E-2</v>
      </c>
      <c r="D215">
        <f t="shared" si="3"/>
        <v>2354005.3965278231</v>
      </c>
    </row>
    <row r="216" spans="1:4" x14ac:dyDescent="0.3">
      <c r="A216" s="1">
        <v>41030</v>
      </c>
      <c r="B216" s="6">
        <v>4.9891523093423373E-2</v>
      </c>
      <c r="C216" s="6">
        <v>4.9891523093423373E-2</v>
      </c>
      <c r="D216">
        <f t="shared" si="3"/>
        <v>2471450.3111307342</v>
      </c>
    </row>
    <row r="217" spans="1:4" x14ac:dyDescent="0.3">
      <c r="A217" s="1">
        <v>41061</v>
      </c>
      <c r="B217" s="6">
        <v>4.9157699762254481E-2</v>
      </c>
      <c r="C217" s="6">
        <v>4.9157699762254481E-2</v>
      </c>
      <c r="D217">
        <f t="shared" si="3"/>
        <v>2592941.1235026293</v>
      </c>
    </row>
    <row r="218" spans="1:4" x14ac:dyDescent="0.3">
      <c r="A218" s="1">
        <v>41091</v>
      </c>
      <c r="B218" s="6">
        <v>5.1985900430543186E-2</v>
      </c>
      <c r="C218" s="6">
        <v>5.1985900430543186E-2</v>
      </c>
      <c r="D218">
        <f t="shared" si="3"/>
        <v>2727737.5025712978</v>
      </c>
    </row>
    <row r="219" spans="1:4" x14ac:dyDescent="0.3">
      <c r="A219" s="1">
        <v>41122</v>
      </c>
      <c r="B219" s="6">
        <v>5.2405143591021552E-2</v>
      </c>
      <c r="C219" s="6">
        <v>5.2405143591021552E-2</v>
      </c>
      <c r="D219">
        <f t="shared" si="3"/>
        <v>2870684.9780721613</v>
      </c>
    </row>
    <row r="220" spans="1:4" x14ac:dyDescent="0.3">
      <c r="A220" s="1">
        <v>41153</v>
      </c>
      <c r="B220" s="6">
        <v>5.2823886312036716E-2</v>
      </c>
      <c r="C220" s="6">
        <v>5.2823886312036716E-2</v>
      </c>
      <c r="D220">
        <f t="shared" si="3"/>
        <v>3022325.7149915169</v>
      </c>
    </row>
    <row r="221" spans="1:4" x14ac:dyDescent="0.3">
      <c r="A221" s="1">
        <v>41183</v>
      </c>
      <c r="B221" s="6">
        <v>5.4501192115182562E-2</v>
      </c>
      <c r="C221" s="6">
        <v>5.4501192115182562E-2</v>
      </c>
      <c r="D221">
        <f t="shared" si="3"/>
        <v>3187046.0694189263</v>
      </c>
    </row>
    <row r="222" spans="1:4" x14ac:dyDescent="0.3">
      <c r="A222" s="1">
        <v>41214</v>
      </c>
      <c r="B222" s="6">
        <v>5.5340429036881744E-2</v>
      </c>
      <c r="C222" s="6">
        <v>5.5340429036881744E-2</v>
      </c>
      <c r="D222">
        <f t="shared" si="3"/>
        <v>3363418.5662608771</v>
      </c>
    </row>
    <row r="223" spans="1:4" x14ac:dyDescent="0.3">
      <c r="A223" s="1">
        <v>41244</v>
      </c>
      <c r="B223" s="6">
        <v>5.8385689976391486E-2</v>
      </c>
      <c r="C223" s="6">
        <v>5.8385689976391486E-2</v>
      </c>
      <c r="D223">
        <f t="shared" si="3"/>
        <v>3559794.079931424</v>
      </c>
    </row>
    <row r="224" spans="1:4" x14ac:dyDescent="0.3">
      <c r="A224" s="1">
        <v>41275</v>
      </c>
      <c r="B224" s="6">
        <v>6.1543165185151461E-2</v>
      </c>
      <c r="C224" s="6">
        <v>6.1543165185151461E-2</v>
      </c>
      <c r="D224">
        <f t="shared" si="3"/>
        <v>3778875.075017768</v>
      </c>
    </row>
    <row r="225" spans="1:4" x14ac:dyDescent="0.3">
      <c r="A225" s="1">
        <v>41306</v>
      </c>
      <c r="B225" s="6">
        <v>6.3128346616488251E-2</v>
      </c>
      <c r="C225" s="6">
        <v>6.3128346616488251E-2</v>
      </c>
      <c r="D225">
        <f t="shared" si="3"/>
        <v>4017429.2105738977</v>
      </c>
    </row>
    <row r="226" spans="1:4" x14ac:dyDescent="0.3">
      <c r="A226" s="1">
        <v>41334</v>
      </c>
      <c r="B226" s="6">
        <v>6.5886687801202992E-2</v>
      </c>
      <c r="C226" s="6">
        <v>6.5886687801202992E-2</v>
      </c>
      <c r="D226">
        <f t="shared" si="3"/>
        <v>4282124.3147344133</v>
      </c>
    </row>
    <row r="227" spans="1:4" x14ac:dyDescent="0.3">
      <c r="A227" s="1">
        <v>41365</v>
      </c>
      <c r="B227" s="6">
        <v>6.4933490246531944E-2</v>
      </c>
      <c r="C227" s="6">
        <v>6.4933490246531944E-2</v>
      </c>
      <c r="D227">
        <f t="shared" si="3"/>
        <v>4560177.5921596577</v>
      </c>
    </row>
    <row r="228" spans="1:4" x14ac:dyDescent="0.3">
      <c r="A228" s="1">
        <v>41395</v>
      </c>
      <c r="B228" s="6">
        <v>6.5039601594703012E-2</v>
      </c>
      <c r="C228" s="6">
        <v>6.5039601594703012E-2</v>
      </c>
      <c r="D228">
        <f t="shared" si="3"/>
        <v>4856769.7259548139</v>
      </c>
    </row>
    <row r="229" spans="1:4" x14ac:dyDescent="0.3">
      <c r="A229" s="1">
        <v>41426</v>
      </c>
      <c r="B229" s="6">
        <v>6.6955140446492312E-2</v>
      </c>
      <c r="C229" s="6">
        <v>6.6955140446492312E-2</v>
      </c>
      <c r="D229">
        <f t="shared" si="3"/>
        <v>5181955.4250723906</v>
      </c>
    </row>
    <row r="230" spans="1:4" x14ac:dyDescent="0.3">
      <c r="A230" s="1">
        <v>41456</v>
      </c>
      <c r="B230" s="6">
        <v>6.2705592938988586E-2</v>
      </c>
      <c r="C230" s="6">
        <v>6.2705592938988586E-2</v>
      </c>
      <c r="D230">
        <f t="shared" si="3"/>
        <v>5506893.0125849638</v>
      </c>
    </row>
    <row r="231" spans="1:4" x14ac:dyDescent="0.3">
      <c r="A231" s="1">
        <v>41487</v>
      </c>
      <c r="B231" s="6">
        <v>6.0906370244041552E-2</v>
      </c>
      <c r="C231" s="6">
        <v>6.0906370244041552E-2</v>
      </c>
      <c r="D231">
        <f t="shared" si="3"/>
        <v>5842297.8773037894</v>
      </c>
    </row>
    <row r="232" spans="1:4" x14ac:dyDescent="0.3">
      <c r="A232" s="1">
        <v>41518</v>
      </c>
      <c r="B232" s="6">
        <v>5.8585604593711427E-2</v>
      </c>
      <c r="C232" s="6">
        <v>5.8585604593711427E-2</v>
      </c>
      <c r="D232">
        <f t="shared" si="3"/>
        <v>6184572.4306621887</v>
      </c>
    </row>
    <row r="233" spans="1:4" x14ac:dyDescent="0.3">
      <c r="A233" s="1">
        <v>41548</v>
      </c>
      <c r="B233" s="6">
        <v>5.8375129277160376E-2</v>
      </c>
      <c r="C233" s="6">
        <v>5.8375129277160376E-2</v>
      </c>
      <c r="D233">
        <f t="shared" si="3"/>
        <v>6545597.6458260557</v>
      </c>
    </row>
    <row r="234" spans="1:4" x14ac:dyDescent="0.3">
      <c r="A234" s="1">
        <v>41579</v>
      </c>
      <c r="B234" s="6">
        <v>5.7743891625504196E-2</v>
      </c>
      <c r="C234" s="6">
        <v>5.7743891625504196E-2</v>
      </c>
      <c r="D234">
        <f t="shared" si="3"/>
        <v>6923565.9269107906</v>
      </c>
    </row>
    <row r="235" spans="1:4" x14ac:dyDescent="0.3">
      <c r="A235" s="1">
        <v>41609</v>
      </c>
      <c r="B235" s="6">
        <v>5.9108180800137688E-2</v>
      </c>
      <c r="C235" s="6">
        <v>5.9108180800137688E-2</v>
      </c>
      <c r="D235">
        <f t="shared" si="3"/>
        <v>7332805.3135003066</v>
      </c>
    </row>
    <row r="236" spans="1:4" x14ac:dyDescent="0.3">
      <c r="A236" s="1">
        <v>41640</v>
      </c>
      <c r="B236" s="6">
        <v>5.5852940506185389E-2</v>
      </c>
      <c r="C236" s="6">
        <v>5.5852940506185389E-2</v>
      </c>
      <c r="D236">
        <f t="shared" si="3"/>
        <v>7742364.052418679</v>
      </c>
    </row>
    <row r="237" spans="1:4" x14ac:dyDescent="0.3">
      <c r="A237" s="1">
        <v>41671</v>
      </c>
      <c r="B237" s="6">
        <v>5.6797540552363746E-2</v>
      </c>
      <c r="C237" s="6">
        <v>5.6797540552363746E-2</v>
      </c>
      <c r="D237">
        <f t="shared" si="3"/>
        <v>8182111.2886570925</v>
      </c>
    </row>
    <row r="238" spans="1:4" x14ac:dyDescent="0.3">
      <c r="A238" s="1">
        <v>41699</v>
      </c>
      <c r="B238" s="6">
        <v>6.1530882776396512E-2</v>
      </c>
      <c r="C238" s="6">
        <v>6.1530882776396512E-2</v>
      </c>
      <c r="D238">
        <f t="shared" si="3"/>
        <v>8685563.8192228824</v>
      </c>
    </row>
    <row r="239" spans="1:4" x14ac:dyDescent="0.3">
      <c r="A239" s="1">
        <v>41730</v>
      </c>
      <c r="B239" s="6">
        <v>6.279775205469762E-2</v>
      </c>
      <c r="C239" s="6">
        <v>6.279775205469762E-2</v>
      </c>
      <c r="D239">
        <f t="shared" si="3"/>
        <v>9230997.7023976929</v>
      </c>
    </row>
    <row r="240" spans="1:4" x14ac:dyDescent="0.3">
      <c r="A240" s="1">
        <v>41760</v>
      </c>
      <c r="B240" s="6">
        <v>6.3750743961491496E-2</v>
      </c>
      <c r="C240" s="6">
        <v>6.3750743961491496E-2</v>
      </c>
      <c r="D240">
        <f t="shared" si="3"/>
        <v>9819480.6734323651</v>
      </c>
    </row>
    <row r="241" spans="1:4" x14ac:dyDescent="0.3">
      <c r="A241" s="1">
        <v>41791</v>
      </c>
      <c r="B241" s="6">
        <v>6.5236132991559392E-2</v>
      </c>
      <c r="C241" s="6">
        <v>6.5236132991559392E-2</v>
      </c>
      <c r="D241">
        <f t="shared" si="3"/>
        <v>10460065.620552447</v>
      </c>
    </row>
    <row r="242" spans="1:4" x14ac:dyDescent="0.3">
      <c r="A242" s="1">
        <v>41821</v>
      </c>
      <c r="B242" s="6">
        <v>6.50231496599607E-2</v>
      </c>
      <c r="C242" s="6">
        <v>6.50231496599607E-2</v>
      </c>
      <c r="D242">
        <f t="shared" si="3"/>
        <v>11140212.032850638</v>
      </c>
    </row>
    <row r="243" spans="1:4" x14ac:dyDescent="0.3">
      <c r="A243" s="1">
        <v>41852</v>
      </c>
      <c r="B243" s="6">
        <v>6.5129396981355114E-2</v>
      </c>
      <c r="C243" s="6">
        <v>6.5129396981355114E-2</v>
      </c>
      <c r="D243">
        <f t="shared" si="3"/>
        <v>11865767.324794637</v>
      </c>
    </row>
    <row r="244" spans="1:4" x14ac:dyDescent="0.3">
      <c r="A244" s="1">
        <v>41883</v>
      </c>
      <c r="B244" s="6">
        <v>6.7464508763476649E-2</v>
      </c>
      <c r="C244" s="6">
        <v>6.7464508763476649E-2</v>
      </c>
      <c r="D244">
        <f t="shared" si="3"/>
        <v>12666285.48846362</v>
      </c>
    </row>
    <row r="245" spans="1:4" x14ac:dyDescent="0.3">
      <c r="A245" s="1">
        <v>41913</v>
      </c>
      <c r="B245" s="6">
        <v>6.5872387093848017E-2</v>
      </c>
      <c r="C245" s="6">
        <v>6.5872387093848017E-2</v>
      </c>
      <c r="D245">
        <f t="shared" si="3"/>
        <v>13500643.949200885</v>
      </c>
    </row>
    <row r="246" spans="1:4" x14ac:dyDescent="0.3">
      <c r="A246" s="1">
        <v>41944</v>
      </c>
      <c r="B246" s="6">
        <v>6.5554342816815936E-2</v>
      </c>
      <c r="C246" s="6">
        <v>6.5554342816815936E-2</v>
      </c>
      <c r="D246">
        <f t="shared" si="3"/>
        <v>14385669.790894572</v>
      </c>
    </row>
    <row r="247" spans="1:4" x14ac:dyDescent="0.3">
      <c r="A247" s="1">
        <v>41974</v>
      </c>
      <c r="B247" s="6">
        <v>6.4076165963919074E-2</v>
      </c>
      <c r="C247" s="6">
        <v>6.4076165963919074E-2</v>
      </c>
      <c r="D247">
        <f t="shared" si="3"/>
        <v>15307448.355918068</v>
      </c>
    </row>
    <row r="248" spans="1:4" x14ac:dyDescent="0.3">
      <c r="A248" s="1">
        <v>42005</v>
      </c>
      <c r="B248" s="6">
        <v>7.1378130703004805E-2</v>
      </c>
      <c r="C248" s="6">
        <v>7.1378130703004805E-2</v>
      </c>
      <c r="D248">
        <f t="shared" si="3"/>
        <v>16400065.405396285</v>
      </c>
    </row>
    <row r="249" spans="1:4" x14ac:dyDescent="0.3">
      <c r="A249" s="1">
        <v>42036</v>
      </c>
      <c r="B249" s="6">
        <v>7.7017522988957809E-2</v>
      </c>
      <c r="C249" s="6">
        <v>7.7017522988957809E-2</v>
      </c>
      <c r="D249">
        <f t="shared" si="3"/>
        <v>17663157.819776803</v>
      </c>
    </row>
    <row r="250" spans="1:4" x14ac:dyDescent="0.3">
      <c r="A250" s="1">
        <v>42064</v>
      </c>
      <c r="B250" s="6">
        <v>8.1286320147059055E-2</v>
      </c>
      <c r="C250" s="6">
        <v>8.1286320147059055E-2</v>
      </c>
      <c r="D250">
        <f t="shared" si="3"/>
        <v>19098930.92112321</v>
      </c>
    </row>
    <row r="251" spans="1:4" x14ac:dyDescent="0.3">
      <c r="A251" s="1">
        <v>42095</v>
      </c>
      <c r="B251" s="6">
        <v>8.171595611413851E-2</v>
      </c>
      <c r="C251" s="6">
        <v>8.171595611413851E-2</v>
      </c>
      <c r="D251">
        <f t="shared" si="3"/>
        <v>20659618.322100677</v>
      </c>
    </row>
    <row r="252" spans="1:4" x14ac:dyDescent="0.3">
      <c r="A252" s="1">
        <v>42125</v>
      </c>
      <c r="B252" s="6">
        <v>8.4730892085788767E-2</v>
      </c>
      <c r="C252" s="6">
        <v>8.4730892085788767E-2</v>
      </c>
      <c r="D252">
        <f t="shared" si="3"/>
        <v>22410126.212684173</v>
      </c>
    </row>
    <row r="253" spans="1:4" x14ac:dyDescent="0.3">
      <c r="A253" s="1">
        <v>42156</v>
      </c>
      <c r="B253" s="6">
        <v>8.8944488180544345E-2</v>
      </c>
      <c r="C253" s="6">
        <v>8.8944488180544345E-2</v>
      </c>
      <c r="D253">
        <f t="shared" si="3"/>
        <v>24403383.418732766</v>
      </c>
    </row>
    <row r="254" spans="1:4" x14ac:dyDescent="0.3">
      <c r="A254" s="1">
        <v>42186</v>
      </c>
      <c r="B254" s="6">
        <v>9.5586385368726878E-2</v>
      </c>
      <c r="C254" s="6">
        <v>9.5586385368726878E-2</v>
      </c>
      <c r="D254">
        <f t="shared" si="3"/>
        <v>26736014.630496554</v>
      </c>
    </row>
    <row r="255" spans="1:4" x14ac:dyDescent="0.3">
      <c r="A255" s="1">
        <v>42217</v>
      </c>
      <c r="B255" s="6">
        <v>9.5258529093803501E-2</v>
      </c>
      <c r="C255" s="6">
        <v>9.5258529093803501E-2</v>
      </c>
      <c r="D255">
        <f t="shared" si="3"/>
        <v>29282848.058028065</v>
      </c>
    </row>
    <row r="256" spans="1:4" x14ac:dyDescent="0.3">
      <c r="A256" s="1">
        <v>42248</v>
      </c>
      <c r="B256" s="6">
        <v>9.4931813812180854E-2</v>
      </c>
      <c r="C256" s="6">
        <v>9.4931813812180854E-2</v>
      </c>
      <c r="D256">
        <f t="shared" si="3"/>
        <v>32062721.937763166</v>
      </c>
    </row>
    <row r="257" spans="1:4" x14ac:dyDescent="0.3">
      <c r="A257" s="1">
        <v>42278</v>
      </c>
      <c r="B257" s="6">
        <v>9.9293223148218202E-2</v>
      </c>
      <c r="C257" s="6">
        <v>9.9293223148218202E-2</v>
      </c>
      <c r="D257">
        <f t="shared" si="3"/>
        <v>35246332.941868752</v>
      </c>
    </row>
    <row r="258" spans="1:4" x14ac:dyDescent="0.3">
      <c r="A258" s="1">
        <v>42309</v>
      </c>
      <c r="B258" s="6">
        <v>0.10476179952444054</v>
      </c>
      <c r="C258" s="6">
        <v>0.10476179952444054</v>
      </c>
      <c r="D258">
        <f t="shared" si="3"/>
        <v>38938802.207496494</v>
      </c>
    </row>
    <row r="259" spans="1:4" x14ac:dyDescent="0.3">
      <c r="A259" s="1">
        <v>42339</v>
      </c>
      <c r="B259" s="6">
        <v>0.10673497995621695</v>
      </c>
      <c r="C259" s="6">
        <v>0.10673497995621695</v>
      </c>
      <c r="D259">
        <f t="shared" ref="D259:D322" si="4">+D258*(1+B259)</f>
        <v>43094934.48063273</v>
      </c>
    </row>
    <row r="260" spans="1:4" x14ac:dyDescent="0.3">
      <c r="A260" s="1">
        <v>42370</v>
      </c>
      <c r="B260" s="6">
        <v>0.10706293382226484</v>
      </c>
      <c r="C260" s="6">
        <v>0.10706293382226484</v>
      </c>
      <c r="D260">
        <f t="shared" si="4"/>
        <v>47708804.599007554</v>
      </c>
    </row>
    <row r="261" spans="1:4" x14ac:dyDescent="0.3">
      <c r="A261" s="1">
        <v>42401</v>
      </c>
      <c r="B261" s="6">
        <v>0.1035630312454705</v>
      </c>
      <c r="C261" s="6">
        <v>0.1035630312454705</v>
      </c>
      <c r="D261">
        <f t="shared" si="4"/>
        <v>52649673.020378619</v>
      </c>
    </row>
    <row r="262" spans="1:4" x14ac:dyDescent="0.3">
      <c r="A262" s="1">
        <v>42430</v>
      </c>
      <c r="B262" s="6">
        <v>9.3869277812698382E-2</v>
      </c>
      <c r="C262" s="6">
        <v>9.3869277812698382E-2</v>
      </c>
      <c r="D262">
        <f t="shared" si="4"/>
        <v>57591859.803876273</v>
      </c>
    </row>
    <row r="263" spans="1:4" x14ac:dyDescent="0.3">
      <c r="A263" s="1">
        <v>42461</v>
      </c>
      <c r="B263" s="6">
        <v>9.2783120253555618E-2</v>
      </c>
      <c r="C263" s="6">
        <v>9.2783120253555618E-2</v>
      </c>
      <c r="D263">
        <f t="shared" si="4"/>
        <v>62935412.257685244</v>
      </c>
    </row>
    <row r="264" spans="1:4" x14ac:dyDescent="0.3">
      <c r="A264" s="1">
        <v>42491</v>
      </c>
      <c r="B264" s="6">
        <v>9.3217022624114687E-2</v>
      </c>
      <c r="C264" s="6">
        <v>9.3217022624114687E-2</v>
      </c>
      <c r="D264">
        <f t="shared" si="4"/>
        <v>68802064.00596787</v>
      </c>
    </row>
    <row r="265" spans="1:4" x14ac:dyDescent="0.3">
      <c r="A265" s="1">
        <v>42522</v>
      </c>
      <c r="B265" s="6">
        <v>8.844457009951312E-2</v>
      </c>
      <c r="C265" s="6">
        <v>8.844457009951312E-2</v>
      </c>
      <c r="D265">
        <f t="shared" si="4"/>
        <v>74887232.978934884</v>
      </c>
    </row>
    <row r="266" spans="1:4" x14ac:dyDescent="0.3">
      <c r="A266" s="1">
        <v>42552</v>
      </c>
      <c r="B266" s="6">
        <v>8.736283230374764E-2</v>
      </c>
      <c r="C266" s="6">
        <v>8.736283230374764E-2</v>
      </c>
      <c r="D266">
        <f t="shared" si="4"/>
        <v>81429593.755365252</v>
      </c>
    </row>
    <row r="267" spans="1:4" x14ac:dyDescent="0.3">
      <c r="A267" s="1">
        <v>42583</v>
      </c>
      <c r="B267" s="6">
        <v>8.9749779251530715E-2</v>
      </c>
      <c r="C267" s="6">
        <v>8.9749779251530715E-2</v>
      </c>
      <c r="D267">
        <f t="shared" si="4"/>
        <v>88737881.819451109</v>
      </c>
    </row>
    <row r="268" spans="1:4" x14ac:dyDescent="0.3">
      <c r="A268" s="1">
        <v>42614</v>
      </c>
      <c r="B268" s="6">
        <v>8.4763854261917349E-2</v>
      </c>
      <c r="C268" s="6">
        <v>8.4763854261917349E-2</v>
      </c>
      <c r="D268">
        <f t="shared" si="4"/>
        <v>96259646.701506302</v>
      </c>
    </row>
    <row r="269" spans="1:4" x14ac:dyDescent="0.3">
      <c r="A269" s="1">
        <v>42644</v>
      </c>
      <c r="B269" s="6">
        <v>7.8738583895058722E-2</v>
      </c>
      <c r="C269" s="6">
        <v>7.8738583895058722E-2</v>
      </c>
      <c r="D269">
        <f t="shared" si="4"/>
        <v>103838994.96902157</v>
      </c>
    </row>
    <row r="270" spans="1:4" x14ac:dyDescent="0.3">
      <c r="A270" s="1">
        <v>42675</v>
      </c>
      <c r="B270" s="6">
        <v>6.9874580087189386E-2</v>
      </c>
      <c r="C270" s="6">
        <v>6.9874580087189386E-2</v>
      </c>
      <c r="D270">
        <f t="shared" si="4"/>
        <v>111094701.13915773</v>
      </c>
    </row>
    <row r="271" spans="1:4" x14ac:dyDescent="0.3">
      <c r="A271" s="1">
        <v>42705</v>
      </c>
      <c r="B271" s="6">
        <v>6.2880550542245173E-2</v>
      </c>
      <c r="C271" s="6">
        <v>6.2880550542245173E-2</v>
      </c>
      <c r="D271">
        <f t="shared" si="4"/>
        <v>118080397.10911416</v>
      </c>
    </row>
    <row r="272" spans="1:4" x14ac:dyDescent="0.3">
      <c r="A272" s="1">
        <v>42736</v>
      </c>
      <c r="B272" s="6">
        <v>5.3539544420169394E-2</v>
      </c>
      <c r="C272" s="6">
        <v>5.3539544420169394E-2</v>
      </c>
      <c r="D272">
        <f t="shared" si="4"/>
        <v>124402367.77528882</v>
      </c>
    </row>
    <row r="273" spans="1:4" x14ac:dyDescent="0.3">
      <c r="A273" s="1">
        <v>42767</v>
      </c>
      <c r="B273" s="6">
        <v>4.758793351512014E-2</v>
      </c>
      <c r="C273" s="6">
        <v>4.758793351512014E-2</v>
      </c>
      <c r="D273">
        <f t="shared" si="4"/>
        <v>130322419.38210279</v>
      </c>
    </row>
    <row r="274" spans="1:4" x14ac:dyDescent="0.3">
      <c r="A274" s="1">
        <v>42795</v>
      </c>
      <c r="B274" s="6">
        <v>4.5710348848857718E-2</v>
      </c>
      <c r="C274" s="6">
        <v>4.5710348848857718E-2</v>
      </c>
      <c r="D274">
        <f t="shared" si="4"/>
        <v>136279502.63488585</v>
      </c>
    </row>
    <row r="275" spans="1:4" x14ac:dyDescent="0.3">
      <c r="A275" s="1">
        <v>42826</v>
      </c>
      <c r="B275" s="6">
        <v>4.0825308952635142E-2</v>
      </c>
      <c r="C275" s="6">
        <v>4.0825308952635142E-2</v>
      </c>
      <c r="D275">
        <f t="shared" si="4"/>
        <v>141843155.43386653</v>
      </c>
    </row>
    <row r="276" spans="1:4" x14ac:dyDescent="0.3">
      <c r="A276" s="1">
        <v>42856</v>
      </c>
      <c r="B276" s="6">
        <v>3.5971291337952405E-2</v>
      </c>
      <c r="C276" s="6">
        <v>3.5971291337952405E-2</v>
      </c>
      <c r="D276">
        <f t="shared" si="4"/>
        <v>146945436.90227261</v>
      </c>
    </row>
    <row r="277" spans="1:4" x14ac:dyDescent="0.3">
      <c r="A277" s="1">
        <v>42887</v>
      </c>
      <c r="B277" s="6">
        <v>2.9983614716367901E-2</v>
      </c>
      <c r="C277" s="6">
        <v>2.9983614716367901E-2</v>
      </c>
      <c r="D277">
        <f t="shared" si="4"/>
        <v>151351392.26667869</v>
      </c>
    </row>
    <row r="278" spans="1:4" x14ac:dyDescent="0.3">
      <c r="A278" s="1">
        <v>42917</v>
      </c>
      <c r="B278" s="6">
        <v>2.7114579577881992E-2</v>
      </c>
      <c r="C278" s="6">
        <v>2.7114579577881992E-2</v>
      </c>
      <c r="D278">
        <f t="shared" si="4"/>
        <v>155455221.63651678</v>
      </c>
    </row>
    <row r="279" spans="1:4" x14ac:dyDescent="0.3">
      <c r="A279" s="1">
        <v>42948</v>
      </c>
      <c r="B279" s="6">
        <v>2.4558041894743088E-2</v>
      </c>
      <c r="C279" s="6">
        <v>2.4558041894743088E-2</v>
      </c>
      <c r="D279">
        <f t="shared" si="4"/>
        <v>159272897.48222294</v>
      </c>
    </row>
    <row r="280" spans="1:4" x14ac:dyDescent="0.3">
      <c r="A280" s="1">
        <v>42979</v>
      </c>
      <c r="B280" s="6">
        <v>2.5377033135266736E-2</v>
      </c>
      <c r="C280" s="6">
        <v>2.5377033135266736E-2</v>
      </c>
      <c r="D280">
        <f t="shared" si="4"/>
        <v>163314771.07917926</v>
      </c>
    </row>
    <row r="281" spans="1:4" x14ac:dyDescent="0.3">
      <c r="A281" s="1">
        <v>43009</v>
      </c>
      <c r="B281" s="6">
        <v>2.7013381881542786E-2</v>
      </c>
      <c r="C281" s="6">
        <v>2.7013381881542786E-2</v>
      </c>
      <c r="D281">
        <f t="shared" si="4"/>
        <v>167726455.35723788</v>
      </c>
    </row>
    <row r="282" spans="1:4" x14ac:dyDescent="0.3">
      <c r="A282" s="1">
        <v>43040</v>
      </c>
      <c r="B282" s="6">
        <v>2.8038549960881287E-2</v>
      </c>
      <c r="C282" s="6">
        <v>2.8038549960881287E-2</v>
      </c>
      <c r="D282">
        <f t="shared" si="4"/>
        <v>172429261.95553333</v>
      </c>
    </row>
    <row r="283" spans="1:4" x14ac:dyDescent="0.3">
      <c r="A283" s="1">
        <v>43070</v>
      </c>
      <c r="B283" s="6">
        <v>2.9473499083458865E-2</v>
      </c>
      <c r="C283" s="6">
        <v>2.9473499083458865E-2</v>
      </c>
      <c r="D283">
        <f t="shared" si="4"/>
        <v>177511355.64974123</v>
      </c>
    </row>
    <row r="284" spans="1:4" x14ac:dyDescent="0.3">
      <c r="A284" s="1">
        <v>43101</v>
      </c>
      <c r="B284" s="6">
        <v>2.8550480405260981E-2</v>
      </c>
      <c r="C284" s="6">
        <v>2.8550480405260981E-2</v>
      </c>
      <c r="D284">
        <f t="shared" si="4"/>
        <v>182579390.13093048</v>
      </c>
    </row>
    <row r="285" spans="1:4" x14ac:dyDescent="0.3">
      <c r="A285" s="1">
        <v>43132</v>
      </c>
      <c r="B285" s="6">
        <v>2.8447963662471709E-2</v>
      </c>
      <c r="C285" s="6">
        <v>2.8447963662471709E-2</v>
      </c>
      <c r="D285">
        <f t="shared" si="4"/>
        <v>187773401.98689145</v>
      </c>
    </row>
    <row r="286" spans="1:4" x14ac:dyDescent="0.3">
      <c r="A286" s="1">
        <v>43160</v>
      </c>
      <c r="B286" s="6">
        <v>2.6806550453633893E-2</v>
      </c>
      <c r="C286" s="6">
        <v>2.6806550453633893E-2</v>
      </c>
      <c r="D286">
        <f t="shared" si="4"/>
        <v>192806959.16110355</v>
      </c>
    </row>
    <row r="287" spans="1:4" x14ac:dyDescent="0.3">
      <c r="A287" s="1">
        <v>43191</v>
      </c>
      <c r="B287" s="6">
        <v>2.762684727844178E-2</v>
      </c>
      <c r="C287" s="6">
        <v>2.762684727844178E-2</v>
      </c>
      <c r="D287">
        <f t="shared" si="4"/>
        <v>198133607.5760681</v>
      </c>
    </row>
    <row r="288" spans="1:4" x14ac:dyDescent="0.3">
      <c r="A288" s="1">
        <v>43221</v>
      </c>
      <c r="B288" s="6">
        <v>2.8548853222565729E-2</v>
      </c>
      <c r="C288" s="6">
        <v>2.8548853222565729E-2</v>
      </c>
      <c r="D288">
        <f t="shared" si="4"/>
        <v>203790094.85721472</v>
      </c>
    </row>
    <row r="289" spans="1:4" x14ac:dyDescent="0.3">
      <c r="A289" s="1">
        <v>43252</v>
      </c>
      <c r="B289" s="6">
        <v>4.3909560762924738E-2</v>
      </c>
      <c r="C289" s="6">
        <v>4.3909560762924738E-2</v>
      </c>
      <c r="D289">
        <f t="shared" si="4"/>
        <v>212738428.41022977</v>
      </c>
    </row>
    <row r="290" spans="1:4" x14ac:dyDescent="0.3">
      <c r="A290" s="1">
        <v>43282</v>
      </c>
      <c r="B290" s="6">
        <v>4.4846829921630471E-2</v>
      </c>
      <c r="C290" s="6">
        <v>4.4846829921630471E-2</v>
      </c>
      <c r="D290">
        <f t="shared" si="4"/>
        <v>222279072.52693832</v>
      </c>
    </row>
    <row r="291" spans="1:4" x14ac:dyDescent="0.3">
      <c r="A291" s="1">
        <v>43313</v>
      </c>
      <c r="B291" s="6">
        <v>4.192680684170158E-2</v>
      </c>
      <c r="C291" s="6">
        <v>4.192680684170158E-2</v>
      </c>
      <c r="D291">
        <f t="shared" si="4"/>
        <v>231598524.26572785</v>
      </c>
    </row>
    <row r="292" spans="1:4" x14ac:dyDescent="0.3">
      <c r="A292" s="1">
        <v>43344</v>
      </c>
      <c r="B292" s="6">
        <v>4.5255646480173439E-2</v>
      </c>
      <c r="C292" s="6">
        <v>4.5255646480173439E-2</v>
      </c>
      <c r="D292">
        <f t="shared" si="4"/>
        <v>242079665.20522749</v>
      </c>
    </row>
    <row r="293" spans="1:4" x14ac:dyDescent="0.3">
      <c r="A293" s="1">
        <v>43374</v>
      </c>
      <c r="B293" s="6">
        <v>4.5567911660360672E-2</v>
      </c>
      <c r="C293" s="6">
        <v>4.5567911660360672E-2</v>
      </c>
      <c r="D293">
        <f t="shared" si="4"/>
        <v>253110730.004069</v>
      </c>
    </row>
    <row r="294" spans="1:4" x14ac:dyDescent="0.3">
      <c r="A294" s="1">
        <v>43405</v>
      </c>
      <c r="B294" s="6">
        <v>4.0458934030588312E-2</v>
      </c>
      <c r="C294" s="6">
        <v>4.0458934030588312E-2</v>
      </c>
      <c r="D294">
        <f t="shared" si="4"/>
        <v>263351320.33173767</v>
      </c>
    </row>
    <row r="295" spans="1:4" x14ac:dyDescent="0.3">
      <c r="A295" s="1">
        <v>43435</v>
      </c>
      <c r="B295" s="6">
        <v>3.7454821218273926E-2</v>
      </c>
      <c r="C295" s="6">
        <v>3.7454821218273926E-2</v>
      </c>
      <c r="D295">
        <f t="shared" si="4"/>
        <v>273215096.95235926</v>
      </c>
    </row>
    <row r="296" spans="1:4" x14ac:dyDescent="0.3">
      <c r="A296" s="1">
        <v>43466</v>
      </c>
      <c r="B296" s="6">
        <v>3.7765157688874673E-2</v>
      </c>
      <c r="C296" s="6">
        <v>3.7765157688874673E-2</v>
      </c>
      <c r="D296">
        <f t="shared" si="4"/>
        <v>283533108.17174631</v>
      </c>
    </row>
    <row r="297" spans="1:4" x14ac:dyDescent="0.3">
      <c r="A297" s="1">
        <v>43497</v>
      </c>
      <c r="B297" s="6">
        <v>3.8903058081077191E-2</v>
      </c>
      <c r="C297" s="6">
        <v>3.8903058081077191E-2</v>
      </c>
      <c r="D297">
        <f t="shared" si="4"/>
        <v>294563413.14686012</v>
      </c>
    </row>
    <row r="298" spans="1:4" x14ac:dyDescent="0.3">
      <c r="A298" s="1">
        <v>43525</v>
      </c>
      <c r="B298" s="6">
        <v>4.5753652729229044E-2</v>
      </c>
      <c r="C298" s="6">
        <v>4.5753652729229044E-2</v>
      </c>
      <c r="D298">
        <f t="shared" si="4"/>
        <v>308040765.25871795</v>
      </c>
    </row>
    <row r="299" spans="1:4" x14ac:dyDescent="0.3">
      <c r="A299" s="1">
        <v>43556</v>
      </c>
      <c r="B299" s="6">
        <v>4.9405755886834823E-2</v>
      </c>
      <c r="C299" s="6">
        <v>4.9405755886834823E-2</v>
      </c>
      <c r="D299">
        <f t="shared" si="4"/>
        <v>323259752.11028397</v>
      </c>
    </row>
    <row r="300" spans="1:4" x14ac:dyDescent="0.3">
      <c r="A300" s="1">
        <v>43586</v>
      </c>
      <c r="B300" s="6">
        <v>4.658364877439003E-2</v>
      </c>
      <c r="C300" s="6">
        <v>4.658364877439003E-2</v>
      </c>
      <c r="D300">
        <f t="shared" si="4"/>
        <v>338318370.86548585</v>
      </c>
    </row>
    <row r="301" spans="1:4" x14ac:dyDescent="0.3">
      <c r="A301" s="1">
        <v>43617</v>
      </c>
      <c r="B301" s="6">
        <v>3.3664138988018566E-2</v>
      </c>
      <c r="C301" s="6">
        <v>3.3664138988018566E-2</v>
      </c>
      <c r="D301">
        <f t="shared" si="4"/>
        <v>349707567.52450156</v>
      </c>
    </row>
    <row r="302" spans="1:4" x14ac:dyDescent="0.3">
      <c r="A302" s="1">
        <v>43647</v>
      </c>
      <c r="B302" s="6">
        <v>3.2221769014348256E-2</v>
      </c>
      <c r="C302" s="6">
        <v>3.2221769014348256E-2</v>
      </c>
      <c r="D302">
        <f t="shared" si="4"/>
        <v>360975763.98784566</v>
      </c>
    </row>
    <row r="303" spans="1:4" x14ac:dyDescent="0.3">
      <c r="A303" s="1">
        <v>43678</v>
      </c>
      <c r="B303" s="6">
        <v>3.4288072225266975E-2</v>
      </c>
      <c r="C303" s="6">
        <v>3.4288072225266975E-2</v>
      </c>
      <c r="D303">
        <f t="shared" si="4"/>
        <v>373352927.05503184</v>
      </c>
    </row>
    <row r="304" spans="1:4" x14ac:dyDescent="0.3">
      <c r="A304" s="1">
        <v>43709</v>
      </c>
      <c r="B304" s="6">
        <v>2.8935466755948491E-2</v>
      </c>
      <c r="C304" s="6">
        <v>2.8935466755948491E-2</v>
      </c>
      <c r="D304">
        <f t="shared" si="4"/>
        <v>384156068.26406878</v>
      </c>
    </row>
    <row r="305" spans="1:4" x14ac:dyDescent="0.3">
      <c r="A305" s="1">
        <v>43739</v>
      </c>
      <c r="B305" s="6">
        <v>2.5350325756798631E-2</v>
      </c>
      <c r="C305" s="6">
        <v>2.5350325756798631E-2</v>
      </c>
      <c r="D305">
        <f t="shared" si="4"/>
        <v>393894549.73601389</v>
      </c>
    </row>
    <row r="306" spans="1:4" x14ac:dyDescent="0.3">
      <c r="A306" s="1">
        <v>43770</v>
      </c>
      <c r="B306" s="6">
        <v>3.2748384024610333E-2</v>
      </c>
      <c r="C306" s="6">
        <v>3.2748384024610333E-2</v>
      </c>
      <c r="D306">
        <f t="shared" si="4"/>
        <v>406793959.71596986</v>
      </c>
    </row>
    <row r="307" spans="1:4" x14ac:dyDescent="0.3">
      <c r="A307" s="1">
        <v>43800</v>
      </c>
      <c r="B307" s="6">
        <v>4.3060399841131636E-2</v>
      </c>
      <c r="C307" s="6">
        <v>4.3060399841131636E-2</v>
      </c>
      <c r="D307">
        <f t="shared" si="4"/>
        <v>424310670.2742967</v>
      </c>
    </row>
    <row r="308" spans="1:4" x14ac:dyDescent="0.3">
      <c r="A308" s="1">
        <v>43831</v>
      </c>
      <c r="B308" s="6">
        <v>4.1916693262358473E-2</v>
      </c>
      <c r="C308" s="6">
        <v>4.1916693262358473E-2</v>
      </c>
      <c r="D308">
        <f t="shared" si="4"/>
        <v>442096370.48813009</v>
      </c>
    </row>
    <row r="309" spans="1:4" x14ac:dyDescent="0.3">
      <c r="A309" s="1">
        <v>43862</v>
      </c>
      <c r="B309" s="6">
        <v>4.004927312109352E-2</v>
      </c>
      <c r="C309" s="6">
        <v>4.004927312109352E-2</v>
      </c>
      <c r="D309">
        <f t="shared" si="4"/>
        <v>459802008.77565336</v>
      </c>
    </row>
    <row r="310" spans="1:4" x14ac:dyDescent="0.3">
      <c r="A310" s="1">
        <v>43891</v>
      </c>
      <c r="B310" s="6">
        <v>3.302958571938297E-2</v>
      </c>
      <c r="C310" s="6">
        <v>3.302958571938297E-2</v>
      </c>
      <c r="D310">
        <f t="shared" si="4"/>
        <v>474989078.6384533</v>
      </c>
    </row>
    <row r="311" spans="1:4" x14ac:dyDescent="0.3">
      <c r="A311" s="1">
        <v>43922</v>
      </c>
      <c r="B311" s="6">
        <v>2.3990448447501977E-2</v>
      </c>
      <c r="C311" s="6">
        <v>2.3990448447501977E-2</v>
      </c>
      <c r="D311">
        <f t="shared" si="4"/>
        <v>486384279.64265561</v>
      </c>
    </row>
    <row r="312" spans="1:4" x14ac:dyDescent="0.3">
      <c r="A312" s="1">
        <v>43952</v>
      </c>
      <c r="B312" s="6">
        <v>1.8774877402777834E-2</v>
      </c>
      <c r="C312" s="6">
        <v>1.8774877402777834E-2</v>
      </c>
      <c r="D312">
        <f t="shared" si="4"/>
        <v>495516084.86358488</v>
      </c>
    </row>
    <row r="313" spans="1:4" x14ac:dyDescent="0.3">
      <c r="A313" s="1">
        <v>43983</v>
      </c>
      <c r="B313" s="6">
        <v>2.1321559928032308E-2</v>
      </c>
      <c r="C313" s="6">
        <v>2.1321559928032308E-2</v>
      </c>
      <c r="D313">
        <f t="shared" si="4"/>
        <v>506081260.76230776</v>
      </c>
    </row>
    <row r="314" spans="1:4" x14ac:dyDescent="0.3">
      <c r="A314" s="1">
        <v>44013</v>
      </c>
      <c r="B314" s="6">
        <v>2.3054513967235568E-2</v>
      </c>
      <c r="C314" s="6">
        <v>2.3054513967235568E-2</v>
      </c>
      <c r="D314">
        <f t="shared" si="4"/>
        <v>517748718.25710857</v>
      </c>
    </row>
    <row r="315" spans="1:4" x14ac:dyDescent="0.3">
      <c r="A315" s="1">
        <v>44044</v>
      </c>
      <c r="B315" s="6">
        <v>2.4383023474934262E-2</v>
      </c>
      <c r="C315" s="6">
        <v>2.4383023474934262E-2</v>
      </c>
      <c r="D315">
        <f t="shared" si="4"/>
        <v>530372997.40848875</v>
      </c>
    </row>
    <row r="316" spans="1:4" x14ac:dyDescent="0.3">
      <c r="A316" s="1">
        <v>44075</v>
      </c>
      <c r="B316" s="6">
        <v>3.1351615471362448E-2</v>
      </c>
      <c r="C316" s="6">
        <v>3.1351615471362448E-2</v>
      </c>
      <c r="D316">
        <f t="shared" si="4"/>
        <v>547001047.67963362</v>
      </c>
    </row>
    <row r="317" spans="1:4" x14ac:dyDescent="0.3">
      <c r="A317" s="1">
        <v>44105</v>
      </c>
      <c r="B317" s="6">
        <v>3.9182057307109108E-2</v>
      </c>
      <c r="C317" s="6">
        <v>3.9182057307109108E-2</v>
      </c>
      <c r="D317">
        <f t="shared" si="4"/>
        <v>568433674.07686579</v>
      </c>
    </row>
    <row r="318" spans="1:4" x14ac:dyDescent="0.3">
      <c r="A318" s="1">
        <v>44136</v>
      </c>
      <c r="B318" s="6">
        <v>4.3110911966114829E-2</v>
      </c>
      <c r="C318" s="6">
        <v>4.3110911966114829E-2</v>
      </c>
      <c r="D318">
        <f t="shared" si="4"/>
        <v>592939368.15856874</v>
      </c>
    </row>
    <row r="319" spans="1:4" x14ac:dyDescent="0.3">
      <c r="A319" s="1">
        <v>44166</v>
      </c>
      <c r="B319" s="6">
        <v>4.517341500509886E-2</v>
      </c>
      <c r="C319" s="6">
        <v>4.517341500509886E-2</v>
      </c>
      <c r="D319">
        <f t="shared" si="4"/>
        <v>619724464.30925691</v>
      </c>
    </row>
    <row r="320" spans="1:4" x14ac:dyDescent="0.3">
      <c r="A320" s="1">
        <v>44197</v>
      </c>
      <c r="B320" s="6">
        <v>4.5590608265254629E-2</v>
      </c>
      <c r="C320" s="6">
        <v>4.5590608265254629E-2</v>
      </c>
      <c r="D320">
        <f t="shared" si="4"/>
        <v>647978079.59397507</v>
      </c>
    </row>
    <row r="321" spans="1:4" x14ac:dyDescent="0.3">
      <c r="A321" s="1">
        <v>44228</v>
      </c>
      <c r="B321" s="6">
        <v>5.1952805482629039E-2</v>
      </c>
      <c r="C321" s="6">
        <v>5.1952805482629039E-2</v>
      </c>
      <c r="D321">
        <f t="shared" si="4"/>
        <v>681642358.72012842</v>
      </c>
    </row>
    <row r="322" spans="1:4" x14ac:dyDescent="0.3">
      <c r="A322" s="1">
        <v>44256</v>
      </c>
      <c r="B322" s="6">
        <v>6.0993271283719119E-2</v>
      </c>
      <c r="C322" s="6">
        <v>6.0993271283719119E-2</v>
      </c>
      <c r="D322">
        <f t="shared" si="4"/>
        <v>723217956.02401936</v>
      </c>
    </row>
    <row r="323" spans="1:4" x14ac:dyDescent="0.3">
      <c r="A323" s="1">
        <v>44287</v>
      </c>
      <c r="B323" s="6">
        <v>6.7591885269032703E-2</v>
      </c>
      <c r="C323" s="6">
        <v>6.7591885269032703E-2</v>
      </c>
      <c r="D323">
        <f t="shared" ref="D323:D358" si="5">+D322*(1+B323)</f>
        <v>772101621.13209927</v>
      </c>
    </row>
    <row r="324" spans="1:4" x14ac:dyDescent="0.3">
      <c r="A324" s="1">
        <v>44317</v>
      </c>
      <c r="B324" s="6">
        <v>8.0559022201129871E-2</v>
      </c>
      <c r="C324" s="6">
        <v>8.0559022201129871E-2</v>
      </c>
      <c r="D324">
        <f t="shared" si="5"/>
        <v>834301372.77040839</v>
      </c>
    </row>
    <row r="325" spans="1:4" x14ac:dyDescent="0.3">
      <c r="A325" s="1">
        <v>44348</v>
      </c>
      <c r="B325" s="6">
        <v>8.3468965707955256E-2</v>
      </c>
      <c r="C325" s="6">
        <v>8.3468965707955256E-2</v>
      </c>
      <c r="D325">
        <f t="shared" si="5"/>
        <v>903939645.44428158</v>
      </c>
    </row>
    <row r="326" spans="1:4" x14ac:dyDescent="0.3">
      <c r="A326" s="1">
        <v>44378</v>
      </c>
      <c r="B326" s="6">
        <v>8.9946460520876625E-2</v>
      </c>
      <c r="C326" s="6">
        <v>8.9946460520876625E-2</v>
      </c>
      <c r="D326">
        <f t="shared" si="5"/>
        <v>985245817.07649088</v>
      </c>
    </row>
    <row r="327" spans="1:4" x14ac:dyDescent="0.3">
      <c r="A327" s="1">
        <v>44409</v>
      </c>
      <c r="B327" s="6">
        <v>9.6796682688954583E-2</v>
      </c>
      <c r="C327" s="6">
        <v>9.6796682688954583E-2</v>
      </c>
      <c r="D327">
        <f t="shared" si="5"/>
        <v>1080614343.8026638</v>
      </c>
    </row>
    <row r="328" spans="1:4" x14ac:dyDescent="0.3">
      <c r="A328" s="1">
        <v>44440</v>
      </c>
      <c r="B328" s="6">
        <v>0.10246375616866699</v>
      </c>
      <c r="C328" s="6">
        <v>0.10246375616866699</v>
      </c>
      <c r="D328">
        <f t="shared" si="5"/>
        <v>1191338148.4384241</v>
      </c>
    </row>
    <row r="329" spans="1:4" x14ac:dyDescent="0.3">
      <c r="A329" s="1">
        <v>44470</v>
      </c>
      <c r="B329" s="6">
        <v>0.10672670347092539</v>
      </c>
      <c r="C329" s="6">
        <v>0.10672670347092539</v>
      </c>
      <c r="D329">
        <f t="shared" si="5"/>
        <v>1318485741.7404132</v>
      </c>
    </row>
    <row r="330" spans="1:4" x14ac:dyDescent="0.3">
      <c r="A330" s="1">
        <v>44501</v>
      </c>
      <c r="B330" s="6">
        <v>0.10738488170670957</v>
      </c>
      <c r="C330" s="6">
        <v>0.10738488170670957</v>
      </c>
      <c r="D330">
        <f t="shared" si="5"/>
        <v>1460071177.1491907</v>
      </c>
    </row>
    <row r="331" spans="1:4" x14ac:dyDescent="0.3">
      <c r="A331" s="1">
        <v>44531</v>
      </c>
      <c r="B331" s="6">
        <v>0.10061054893257881</v>
      </c>
      <c r="C331" s="6">
        <v>0.10061054893257881</v>
      </c>
      <c r="D331">
        <f t="shared" si="5"/>
        <v>1606969739.7628074</v>
      </c>
    </row>
    <row r="332" spans="1:4" x14ac:dyDescent="0.3">
      <c r="A332" s="1">
        <v>44562</v>
      </c>
      <c r="B332" s="6">
        <v>0.10379435999682274</v>
      </c>
      <c r="C332" s="6">
        <v>0.10379435999682274</v>
      </c>
      <c r="D332">
        <f t="shared" si="5"/>
        <v>1773764135.4357488</v>
      </c>
    </row>
    <row r="333" spans="1:4" x14ac:dyDescent="0.3">
      <c r="A333" s="1">
        <v>44593</v>
      </c>
      <c r="B333" s="6">
        <v>0.10543593400038764</v>
      </c>
      <c r="C333" s="6">
        <v>0.10543593400038764</v>
      </c>
      <c r="D333">
        <f t="shared" si="5"/>
        <v>1960782613.751807</v>
      </c>
    </row>
    <row r="334" spans="1:4" x14ac:dyDescent="0.3">
      <c r="A334" s="1">
        <v>44621</v>
      </c>
      <c r="B334" s="6">
        <v>0.11299315974556001</v>
      </c>
      <c r="C334" s="6">
        <v>0.11299315974556001</v>
      </c>
      <c r="D334">
        <f t="shared" si="5"/>
        <v>2182337636.8537817</v>
      </c>
    </row>
    <row r="335" spans="1:4" x14ac:dyDescent="0.3">
      <c r="A335" s="1">
        <v>44652</v>
      </c>
      <c r="B335" s="6">
        <v>0.12131481132375921</v>
      </c>
      <c r="C335" s="6">
        <v>0.12131481132375921</v>
      </c>
      <c r="D335">
        <f t="shared" si="5"/>
        <v>2447087515.5134368</v>
      </c>
    </row>
    <row r="336" spans="1:4" x14ac:dyDescent="0.3">
      <c r="A336" s="1">
        <v>44682</v>
      </c>
      <c r="B336" s="6">
        <v>0.11731130708814907</v>
      </c>
      <c r="C336" s="6">
        <v>0.11731130708814907</v>
      </c>
      <c r="D336">
        <f t="shared" si="5"/>
        <v>2734158550.5174093</v>
      </c>
    </row>
    <row r="337" spans="1:4" x14ac:dyDescent="0.3">
      <c r="A337" s="1">
        <v>44713</v>
      </c>
      <c r="B337" s="6">
        <v>0.11886729617590719</v>
      </c>
      <c r="C337" s="6">
        <v>0.11886729617590719</v>
      </c>
      <c r="D337">
        <f t="shared" si="5"/>
        <v>3059160584.7336512</v>
      </c>
    </row>
    <row r="338" spans="1:4" x14ac:dyDescent="0.3">
      <c r="A338" s="1">
        <v>44743</v>
      </c>
      <c r="B338" s="6">
        <v>0.10069235198287529</v>
      </c>
      <c r="C338" s="6">
        <v>0.10069235198287529</v>
      </c>
      <c r="D338">
        <f t="shared" si="5"/>
        <v>3367194659.1037908</v>
      </c>
    </row>
    <row r="339" spans="1:4" x14ac:dyDescent="0.3">
      <c r="A339" s="1">
        <v>44774</v>
      </c>
      <c r="B339" s="6">
        <v>8.7270605250061584E-2</v>
      </c>
      <c r="C339" s="6">
        <v>8.7270605250061584E-2</v>
      </c>
      <c r="D339">
        <f t="shared" si="5"/>
        <v>3661051774.9985533</v>
      </c>
    </row>
    <row r="340" spans="1:4" x14ac:dyDescent="0.3">
      <c r="A340" s="1">
        <v>44805</v>
      </c>
      <c r="B340" s="6">
        <v>7.1685963320320623E-2</v>
      </c>
      <c r="C340" s="6">
        <v>7.1685963320320623E-2</v>
      </c>
      <c r="D340">
        <f t="shared" si="5"/>
        <v>3923497798.2548943</v>
      </c>
    </row>
    <row r="341" spans="1:4" x14ac:dyDescent="0.3">
      <c r="A341" s="1">
        <v>44835</v>
      </c>
      <c r="B341" s="6">
        <v>6.4700158522380979E-2</v>
      </c>
      <c r="C341" s="6">
        <v>6.4700158522380979E-2</v>
      </c>
      <c r="D341">
        <f t="shared" si="5"/>
        <v>4177348727.7641988</v>
      </c>
    </row>
    <row r="342" spans="1:4" x14ac:dyDescent="0.3">
      <c r="A342" s="1">
        <v>44866</v>
      </c>
      <c r="B342" s="6">
        <v>5.9004882785856916E-2</v>
      </c>
      <c r="C342" s="6">
        <v>5.9004882785856916E-2</v>
      </c>
      <c r="D342">
        <f t="shared" si="5"/>
        <v>4423832699.8015738</v>
      </c>
    </row>
    <row r="343" spans="1:4" x14ac:dyDescent="0.3">
      <c r="A343" s="1">
        <v>44896</v>
      </c>
      <c r="B343" s="6">
        <v>5.7848419596077783E-2</v>
      </c>
      <c r="C343" s="6">
        <v>5.7848419596077783E-2</v>
      </c>
      <c r="D343">
        <f t="shared" si="5"/>
        <v>4679744430.0425444</v>
      </c>
    </row>
    <row r="344" spans="1:4" x14ac:dyDescent="0.3">
      <c r="A344" s="1">
        <v>44927</v>
      </c>
      <c r="B344" s="6">
        <v>5.7743202924146475E-2</v>
      </c>
      <c r="C344" s="6">
        <v>5.7743202924146475E-2</v>
      </c>
      <c r="D344">
        <f t="shared" si="5"/>
        <v>4949967862.2996349</v>
      </c>
    </row>
    <row r="345" spans="1:4" x14ac:dyDescent="0.3">
      <c r="A345" s="1">
        <v>44958</v>
      </c>
      <c r="B345" s="6">
        <v>5.5963019333441499E-2</v>
      </c>
      <c r="C345" s="6">
        <v>5.5963019333441499E-2</v>
      </c>
      <c r="D345">
        <f t="shared" si="5"/>
        <v>5226983009.4774237</v>
      </c>
    </row>
    <row r="346" spans="1:4" x14ac:dyDescent="0.3">
      <c r="A346" s="1">
        <v>44986</v>
      </c>
      <c r="B346" s="6">
        <v>4.6506944273478679E-2</v>
      </c>
      <c r="C346" s="6">
        <v>4.6506944273478679E-2</v>
      </c>
      <c r="D346">
        <f t="shared" si="5"/>
        <v>5470074017.0176105</v>
      </c>
    </row>
    <row r="347" spans="1:4" x14ac:dyDescent="0.3">
      <c r="A347" s="1">
        <v>45017</v>
      </c>
      <c r="B347" s="6">
        <v>4.1847057820648015E-2</v>
      </c>
      <c r="C347" s="6">
        <v>4.1847057820648015E-2</v>
      </c>
      <c r="D347">
        <f t="shared" si="5"/>
        <v>5698980520.6909704</v>
      </c>
    </row>
    <row r="348" spans="1:4" x14ac:dyDescent="0.3">
      <c r="A348" s="1">
        <v>45047</v>
      </c>
      <c r="B348" s="6">
        <v>3.935832194051514E-2</v>
      </c>
      <c r="C348" s="6">
        <v>3.935832194051514E-2</v>
      </c>
      <c r="D348">
        <f t="shared" si="5"/>
        <v>5923282830.7570505</v>
      </c>
    </row>
    <row r="349" spans="1:4" x14ac:dyDescent="0.3">
      <c r="A349" s="1">
        <v>45078</v>
      </c>
      <c r="B349" s="6">
        <v>3.161501468457617E-2</v>
      </c>
      <c r="C349" s="6">
        <v>3.161501468457617E-2</v>
      </c>
      <c r="D349">
        <f t="shared" si="5"/>
        <v>6110547504.432333</v>
      </c>
    </row>
    <row r="350" spans="1:4" x14ac:dyDescent="0.3">
      <c r="A350" s="1">
        <v>45108</v>
      </c>
      <c r="B350" s="6">
        <v>3.992443888662689E-2</v>
      </c>
      <c r="C350" s="6">
        <v>3.992443888662689E-2</v>
      </c>
      <c r="D350">
        <f t="shared" si="5"/>
        <v>6354507684.8368721</v>
      </c>
    </row>
    <row r="351" spans="1:4" x14ac:dyDescent="0.3">
      <c r="A351" s="1">
        <v>45139</v>
      </c>
      <c r="B351" s="6">
        <v>4.6082160875216882E-2</v>
      </c>
      <c r="C351" s="6">
        <v>4.6082160875216882E-2</v>
      </c>
      <c r="D351">
        <f t="shared" si="5"/>
        <v>6647337130.252327</v>
      </c>
    </row>
    <row r="352" spans="1:4" x14ac:dyDescent="0.3">
      <c r="A352" s="1">
        <v>45170</v>
      </c>
      <c r="B352" s="6">
        <v>5.1852346297755814E-2</v>
      </c>
      <c r="C352" s="6">
        <v>5.1852346297755814E-2</v>
      </c>
      <c r="D352">
        <f t="shared" si="5"/>
        <v>6992017157.0881014</v>
      </c>
    </row>
    <row r="353" spans="1:4" x14ac:dyDescent="0.3">
      <c r="A353" s="1">
        <v>45200</v>
      </c>
      <c r="B353" s="6">
        <v>4.8192456435898645E-2</v>
      </c>
      <c r="C353" s="6">
        <v>4.8192456435898645E-2</v>
      </c>
      <c r="D353">
        <f t="shared" si="5"/>
        <v>7328979639.3301258</v>
      </c>
    </row>
    <row r="354" spans="1:4" x14ac:dyDescent="0.3">
      <c r="A354" s="1">
        <v>45231</v>
      </c>
      <c r="B354" s="6">
        <v>4.6835370295706724E-2</v>
      </c>
      <c r="C354" s="6">
        <v>4.6835370295706724E-2</v>
      </c>
      <c r="D354">
        <f t="shared" si="5"/>
        <v>7672235114.6278477</v>
      </c>
    </row>
    <row r="355" spans="1:4" x14ac:dyDescent="0.3">
      <c r="A355" s="1">
        <v>45261</v>
      </c>
      <c r="B355" s="6">
        <v>4.621113930566767E-2</v>
      </c>
      <c r="C355" s="6">
        <v>4.621113930566767E-2</v>
      </c>
      <c r="D355">
        <f t="shared" si="5"/>
        <v>8026777840.2957506</v>
      </c>
    </row>
    <row r="356" spans="1:4" x14ac:dyDescent="0.3">
      <c r="A356" s="1">
        <v>45292</v>
      </c>
      <c r="B356" s="6">
        <v>4.5066374306924839E-2</v>
      </c>
      <c r="C356" s="6">
        <v>4.5066374306924839E-2</v>
      </c>
      <c r="D356">
        <f t="shared" si="5"/>
        <v>8388515614.9250488</v>
      </c>
    </row>
    <row r="357" spans="1:4" x14ac:dyDescent="0.3">
      <c r="A357" s="1">
        <v>45323</v>
      </c>
      <c r="B357" s="6">
        <v>4.4962738212685815E-2</v>
      </c>
      <c r="C357" s="6">
        <v>4.4962738212685815E-2</v>
      </c>
      <c r="D357">
        <f t="shared" si="5"/>
        <v>8765686246.5119514</v>
      </c>
    </row>
    <row r="358" spans="1:4" x14ac:dyDescent="0.3">
      <c r="A358" s="1">
        <v>45352</v>
      </c>
      <c r="B358" s="6">
        <v>3.9255961268817474E-2</v>
      </c>
      <c r="C358" s="6">
        <v>3.9255961268817474E-2</v>
      </c>
      <c r="D358">
        <f t="shared" si="5"/>
        <v>9109791686.2996311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47"/>
  <sheetViews>
    <sheetView workbookViewId="0">
      <pane xSplit="1" ySplit="1" topLeftCell="B2" activePane="bottomRight" state="frozen"/>
      <selection activeCell="D374" sqref="D374"/>
      <selection pane="topRight" activeCell="D374" sqref="D374"/>
      <selection pane="bottomLeft" activeCell="D374" sqref="D374"/>
      <selection pane="bottomRight" activeCell="D374" sqref="D374"/>
    </sheetView>
  </sheetViews>
  <sheetFormatPr defaultRowHeight="14.4" x14ac:dyDescent="0.3"/>
  <cols>
    <col min="4" max="11" width="15.88671875" customWidth="1"/>
  </cols>
  <sheetData>
    <row r="1" spans="1:11" s="3" customFormat="1" ht="28.8" x14ac:dyDescent="0.3">
      <c r="A1" s="3" t="s">
        <v>0</v>
      </c>
      <c r="C1" s="3" t="s">
        <v>15</v>
      </c>
      <c r="D1" s="4" t="s">
        <v>26</v>
      </c>
      <c r="E1" s="4" t="s">
        <v>27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</row>
    <row r="2" spans="1:11" x14ac:dyDescent="0.3">
      <c r="A2" s="1">
        <v>15615</v>
      </c>
      <c r="B2" s="1"/>
      <c r="C2" s="8">
        <v>0</v>
      </c>
      <c r="D2" s="7">
        <v>100</v>
      </c>
      <c r="E2" s="7">
        <f>+'USD PP 1994'!C989</f>
        <v>100</v>
      </c>
      <c r="F2" s="7">
        <v>100</v>
      </c>
      <c r="G2" s="7">
        <v>100</v>
      </c>
      <c r="H2" s="7">
        <v>100</v>
      </c>
      <c r="I2" s="7">
        <v>100</v>
      </c>
      <c r="J2" s="7">
        <v>100</v>
      </c>
      <c r="K2" s="7">
        <v>100</v>
      </c>
    </row>
    <row r="3" spans="1:11" x14ac:dyDescent="0.3">
      <c r="A3" s="1">
        <v>15646</v>
      </c>
      <c r="B3" s="1"/>
      <c r="C3" s="8">
        <v>1</v>
      </c>
      <c r="D3" s="7">
        <v>93.501636278634862</v>
      </c>
      <c r="E3" s="7">
        <f>+'USD PP 1994'!C990</f>
        <v>99.704142011834335</v>
      </c>
      <c r="F3" s="7">
        <v>98.51246182642106</v>
      </c>
      <c r="G3" s="7">
        <v>98.202887164882654</v>
      </c>
      <c r="H3" s="7">
        <v>87.711604245241659</v>
      </c>
      <c r="I3" s="7">
        <v>83.201597470671445</v>
      </c>
      <c r="J3" s="7">
        <v>74.560095436922168</v>
      </c>
      <c r="K3" s="7">
        <v>93.501636278634862</v>
      </c>
    </row>
    <row r="4" spans="1:11" x14ac:dyDescent="0.3">
      <c r="A4" s="1">
        <v>15676</v>
      </c>
      <c r="B4" s="1"/>
      <c r="C4" s="8">
        <v>2</v>
      </c>
      <c r="D4" s="7">
        <v>91.713228326272542</v>
      </c>
      <c r="E4" s="7">
        <f>+'USD PP 1994'!C991</f>
        <v>99.260355029585796</v>
      </c>
      <c r="F4" s="7">
        <v>97.740313350948554</v>
      </c>
      <c r="G4" s="7">
        <v>95.985619357719344</v>
      </c>
      <c r="H4" s="7">
        <v>82.389258167613818</v>
      </c>
      <c r="I4" s="7">
        <v>76.662303022824503</v>
      </c>
      <c r="J4" s="7">
        <v>55.135765316070511</v>
      </c>
      <c r="K4" s="7">
        <v>91.713228326272542</v>
      </c>
    </row>
    <row r="5" spans="1:11" x14ac:dyDescent="0.3">
      <c r="A5" s="1">
        <v>15707</v>
      </c>
      <c r="B5" s="1"/>
      <c r="C5" s="8">
        <v>3</v>
      </c>
      <c r="D5" s="7">
        <v>90.967296495013429</v>
      </c>
      <c r="E5" s="7">
        <f>+'USD PP 1994'!C992</f>
        <v>98.964497041420131</v>
      </c>
      <c r="F5" s="7">
        <v>96.220036769982812</v>
      </c>
      <c r="G5" s="7">
        <v>94.177413027589623</v>
      </c>
      <c r="H5" s="7">
        <v>74.88571002328105</v>
      </c>
      <c r="I5" s="7">
        <v>68.63232141703179</v>
      </c>
      <c r="J5" s="7">
        <v>40.58875538579985</v>
      </c>
      <c r="K5" s="7">
        <v>90.967296495013429</v>
      </c>
    </row>
    <row r="6" spans="1:11" x14ac:dyDescent="0.3">
      <c r="A6" s="1">
        <v>15738</v>
      </c>
      <c r="B6" s="1"/>
      <c r="C6" s="8">
        <v>4</v>
      </c>
      <c r="D6" s="7">
        <v>88.172236594953389</v>
      </c>
      <c r="E6" s="7">
        <f>+'USD PP 1994'!C993</f>
        <v>98.964497041420131</v>
      </c>
      <c r="F6" s="7">
        <v>93.946530726403836</v>
      </c>
      <c r="G6" s="7">
        <v>93.281906723048351</v>
      </c>
      <c r="H6" s="7">
        <v>64.229959707763143</v>
      </c>
      <c r="I6" s="7">
        <v>61.658720166231056</v>
      </c>
      <c r="J6" s="7">
        <v>29.301729270718916</v>
      </c>
      <c r="K6" s="7">
        <v>88.172236594953389</v>
      </c>
    </row>
    <row r="7" spans="1:11" x14ac:dyDescent="0.3">
      <c r="A7" s="1">
        <v>15766</v>
      </c>
      <c r="B7" s="1"/>
      <c r="C7" s="8">
        <v>5</v>
      </c>
      <c r="D7" s="7">
        <v>85.587494268058052</v>
      </c>
      <c r="E7" s="7">
        <f>+'USD PP 1994'!C994</f>
        <v>98.816568047337284</v>
      </c>
      <c r="F7" s="7">
        <v>92.878428795258358</v>
      </c>
      <c r="G7" s="7">
        <v>92.294357102056352</v>
      </c>
      <c r="H7" s="7">
        <v>51.265032889905946</v>
      </c>
      <c r="I7" s="7">
        <v>55.136117469579766</v>
      </c>
      <c r="J7" s="7">
        <v>20.885052937076917</v>
      </c>
      <c r="K7" s="7">
        <v>85.587494268058052</v>
      </c>
    </row>
    <row r="8" spans="1:11" x14ac:dyDescent="0.3">
      <c r="A8" s="1">
        <v>15797</v>
      </c>
      <c r="B8" s="1"/>
      <c r="C8" s="8">
        <v>6</v>
      </c>
      <c r="D8" s="7">
        <v>84.530858536353634</v>
      </c>
      <c r="E8" s="7">
        <f>+'USD PP 1994'!C995</f>
        <v>98.816568047337284</v>
      </c>
      <c r="F8" s="7">
        <v>91.995274163290773</v>
      </c>
      <c r="G8" s="7">
        <v>90.591241757024306</v>
      </c>
      <c r="H8" s="7">
        <v>40.032041925586405</v>
      </c>
      <c r="I8" s="7">
        <v>48.736955245805511</v>
      </c>
      <c r="J8" s="7">
        <v>15.113288180821275</v>
      </c>
      <c r="K8" s="7">
        <v>84.530858536353634</v>
      </c>
    </row>
    <row r="9" spans="1:11" x14ac:dyDescent="0.3">
      <c r="A9" s="1">
        <v>15827</v>
      </c>
      <c r="B9" s="1"/>
      <c r="C9" s="8">
        <v>7</v>
      </c>
      <c r="D9" s="7">
        <v>83.859978706700034</v>
      </c>
      <c r="E9" s="7">
        <f>+'USD PP 1994'!C996</f>
        <v>98.372781065088759</v>
      </c>
      <c r="F9" s="7">
        <v>90.617882351547237</v>
      </c>
      <c r="G9" s="7">
        <v>89.314050830153121</v>
      </c>
      <c r="H9" s="7">
        <v>30.570478751879655</v>
      </c>
      <c r="I9" s="7">
        <v>42.076280105158858</v>
      </c>
      <c r="J9" s="7">
        <v>10.647659701860839</v>
      </c>
      <c r="K9" s="7">
        <v>83.859978706700034</v>
      </c>
    </row>
    <row r="10" spans="1:11" x14ac:dyDescent="0.3">
      <c r="A10" s="1">
        <v>15858</v>
      </c>
      <c r="B10" s="1"/>
      <c r="C10" s="8">
        <v>8</v>
      </c>
      <c r="D10" s="7">
        <v>82.767448387978703</v>
      </c>
      <c r="E10" s="7">
        <f>+'USD PP 1994'!C997</f>
        <v>98.07692307692308</v>
      </c>
      <c r="F10" s="7">
        <v>88.684558966086556</v>
      </c>
      <c r="G10" s="7">
        <v>86.645373331541634</v>
      </c>
      <c r="H10" s="7">
        <v>22.506426232702385</v>
      </c>
      <c r="I10" s="7">
        <v>35.489440034715635</v>
      </c>
      <c r="J10" s="7">
        <v>7.2819448104642577</v>
      </c>
      <c r="K10" s="7">
        <v>82.767448387978703</v>
      </c>
    </row>
    <row r="11" spans="1:11" x14ac:dyDescent="0.3">
      <c r="A11" s="1">
        <v>15888</v>
      </c>
      <c r="B11" s="1"/>
      <c r="C11" s="8">
        <v>9</v>
      </c>
      <c r="D11" s="7">
        <v>81.208249988205154</v>
      </c>
      <c r="E11" s="7">
        <f>+'USD PP 1994'!C998</f>
        <v>97.633136094674569</v>
      </c>
      <c r="F11" s="7">
        <v>87.073695597532208</v>
      </c>
      <c r="G11" s="7">
        <v>82.969810716787919</v>
      </c>
      <c r="H11" s="7">
        <v>16.393347099353477</v>
      </c>
      <c r="I11" s="7">
        <v>30.586434572710193</v>
      </c>
      <c r="J11" s="7">
        <v>5.0185698211331902</v>
      </c>
      <c r="K11" s="7">
        <v>81.208249988205154</v>
      </c>
    </row>
    <row r="12" spans="1:11" x14ac:dyDescent="0.3">
      <c r="A12" s="1">
        <v>15919</v>
      </c>
      <c r="B12" s="1"/>
      <c r="C12" s="8">
        <v>10</v>
      </c>
      <c r="D12" s="7">
        <v>79.11949531196916</v>
      </c>
      <c r="E12" s="7">
        <f>+'USD PP 1994'!C999</f>
        <v>97.33727810650889</v>
      </c>
      <c r="F12" s="7">
        <v>84.619723612762115</v>
      </c>
      <c r="G12" s="7">
        <v>75.221949879227495</v>
      </c>
      <c r="H12" s="7">
        <v>11.467086667147088</v>
      </c>
      <c r="I12" s="7">
        <v>25.273867602636088</v>
      </c>
      <c r="J12" s="7">
        <v>3.3290678747152174</v>
      </c>
      <c r="K12" s="7">
        <v>79.11949531196916</v>
      </c>
    </row>
    <row r="13" spans="1:11" x14ac:dyDescent="0.3">
      <c r="A13" s="1">
        <v>15950</v>
      </c>
      <c r="B13" s="1"/>
      <c r="C13" s="8">
        <v>11</v>
      </c>
      <c r="D13" s="7">
        <v>77.590953527477851</v>
      </c>
      <c r="E13" s="7">
        <f>+'USD PP 1994'!C1000</f>
        <v>97.189349112426044</v>
      </c>
      <c r="F13" s="7">
        <v>83.509053205133824</v>
      </c>
      <c r="G13" s="7">
        <v>66.12918670701319</v>
      </c>
      <c r="H13" s="7">
        <v>7.5530804025471534</v>
      </c>
      <c r="I13" s="7">
        <v>20.967203917899525</v>
      </c>
      <c r="J13" s="7"/>
      <c r="K13" s="7">
        <v>77.590953527477851</v>
      </c>
    </row>
    <row r="14" spans="1:11" x14ac:dyDescent="0.3">
      <c r="A14" s="1">
        <v>15980</v>
      </c>
      <c r="B14" s="1"/>
      <c r="C14" s="8">
        <v>12</v>
      </c>
      <c r="D14" s="7">
        <v>75.580511910654451</v>
      </c>
      <c r="E14" s="7">
        <f>+'USD PP 1994'!C1001</f>
        <v>97.041420118343197</v>
      </c>
      <c r="F14" s="7">
        <v>82.080846476443696</v>
      </c>
      <c r="G14" s="7">
        <v>59.425940606589862</v>
      </c>
      <c r="H14" s="7">
        <v>4.3276688263033023</v>
      </c>
      <c r="I14" s="7">
        <v>19.508005133884932</v>
      </c>
      <c r="J14" s="7"/>
      <c r="K14" s="7">
        <v>75.580511910654451</v>
      </c>
    </row>
    <row r="15" spans="1:11" x14ac:dyDescent="0.3">
      <c r="A15" s="1">
        <v>16011</v>
      </c>
      <c r="B15" s="1"/>
      <c r="C15" s="8">
        <v>13</v>
      </c>
      <c r="D15" s="7">
        <v>72.869756952038614</v>
      </c>
      <c r="E15" s="7">
        <f>+'USD PP 1994'!C1002</f>
        <v>97.041420118343197</v>
      </c>
      <c r="F15" s="7">
        <v>80.463529532833732</v>
      </c>
      <c r="G15" s="7">
        <v>53.073091548262809</v>
      </c>
      <c r="H15" s="7">
        <v>2.5432938565487202</v>
      </c>
      <c r="I15" s="7">
        <v>18.199463694267124</v>
      </c>
      <c r="J15" s="7"/>
      <c r="K15" s="7">
        <v>72.869756952038614</v>
      </c>
    </row>
    <row r="16" spans="1:11" x14ac:dyDescent="0.3">
      <c r="A16" s="1">
        <v>16041</v>
      </c>
      <c r="B16" s="1"/>
      <c r="C16" s="8">
        <v>14</v>
      </c>
      <c r="D16" s="7">
        <v>71.842410482143976</v>
      </c>
      <c r="E16" s="7">
        <f>+'USD PP 1994'!C1003</f>
        <v>96.745562130177532</v>
      </c>
      <c r="F16" s="7">
        <v>79.407410966972975</v>
      </c>
      <c r="G16" s="7">
        <v>45.536758085167577</v>
      </c>
      <c r="H16" s="7">
        <v>1.4199619544127742</v>
      </c>
      <c r="I16" s="7">
        <v>17.208267487015057</v>
      </c>
      <c r="J16" s="7"/>
      <c r="K16" s="7">
        <v>71.842410482143976</v>
      </c>
    </row>
    <row r="17" spans="1:11" x14ac:dyDescent="0.3">
      <c r="A17" s="1">
        <v>16072</v>
      </c>
      <c r="B17" s="1"/>
      <c r="C17" s="8">
        <v>15</v>
      </c>
      <c r="D17" s="7">
        <v>71.314681836553476</v>
      </c>
      <c r="E17" s="7">
        <f>+'USD PP 1994'!C1004</f>
        <v>96.597633136094672</v>
      </c>
      <c r="F17" s="7">
        <v>78.303333958162895</v>
      </c>
      <c r="G17" s="7">
        <v>36.000283093657664</v>
      </c>
      <c r="H17" s="7"/>
      <c r="I17" s="7">
        <v>15.675229993637327</v>
      </c>
      <c r="J17" s="7"/>
      <c r="K17" s="7">
        <v>71.314681836553476</v>
      </c>
    </row>
    <row r="18" spans="1:11" x14ac:dyDescent="0.3">
      <c r="A18" s="1">
        <v>16103</v>
      </c>
      <c r="B18" s="1"/>
      <c r="C18" s="8">
        <v>16</v>
      </c>
      <c r="D18" s="7">
        <v>70.274617497589162</v>
      </c>
      <c r="E18" s="7">
        <f>+'USD PP 1994'!C1005</f>
        <v>96.301775147928993</v>
      </c>
      <c r="F18" s="7">
        <v>77.705005416456174</v>
      </c>
      <c r="G18" s="7">
        <v>28.400349553216842</v>
      </c>
      <c r="H18" s="7"/>
      <c r="I18" s="7">
        <v>14.083764594463005</v>
      </c>
      <c r="J18" s="7"/>
      <c r="K18" s="7">
        <v>70.274617497589162</v>
      </c>
    </row>
    <row r="19" spans="1:11" x14ac:dyDescent="0.3">
      <c r="A19" s="1">
        <v>16132</v>
      </c>
      <c r="B19" s="1"/>
      <c r="C19" s="8">
        <v>17</v>
      </c>
      <c r="D19" s="7">
        <v>69.46191311415356</v>
      </c>
      <c r="E19" s="7">
        <f>+'USD PP 1994'!C1006</f>
        <v>96.301775147928993</v>
      </c>
      <c r="F19" s="7">
        <v>76.791190252451983</v>
      </c>
      <c r="G19" s="7">
        <v>25.998122989030428</v>
      </c>
      <c r="H19" s="7"/>
      <c r="I19" s="7">
        <v>12.308831143561445</v>
      </c>
      <c r="J19" s="7"/>
      <c r="K19" s="7">
        <v>69.46191311415356</v>
      </c>
    </row>
    <row r="20" spans="1:11" x14ac:dyDescent="0.3">
      <c r="A20" s="1">
        <v>16163</v>
      </c>
      <c r="B20" s="1"/>
      <c r="C20" s="8">
        <v>18</v>
      </c>
      <c r="D20" s="7">
        <v>68.631472299331648</v>
      </c>
      <c r="E20" s="7">
        <f>+'USD PP 1994'!C1007</f>
        <v>96.301775147928993</v>
      </c>
      <c r="F20" s="7">
        <v>75.813199972802849</v>
      </c>
      <c r="G20" s="7">
        <v>24.890495920565275</v>
      </c>
      <c r="H20" s="7"/>
      <c r="I20" s="7">
        <v>10.591886363963036</v>
      </c>
      <c r="J20" s="7"/>
      <c r="K20" s="7">
        <v>68.631472299331648</v>
      </c>
    </row>
    <row r="21" spans="1:11" x14ac:dyDescent="0.3">
      <c r="A21" s="1">
        <v>16193</v>
      </c>
      <c r="B21" s="1"/>
      <c r="C21" s="8">
        <v>19</v>
      </c>
      <c r="D21" s="7">
        <v>67.404706638510746</v>
      </c>
      <c r="E21" s="7">
        <f>+'USD PP 1994'!C1008</f>
        <v>95.857988165680467</v>
      </c>
      <c r="F21" s="7">
        <v>75.136967267396287</v>
      </c>
      <c r="G21" s="7">
        <v>23.320993085885203</v>
      </c>
      <c r="H21" s="7"/>
      <c r="I21" s="7">
        <v>8.4620007701230602</v>
      </c>
      <c r="J21" s="7"/>
      <c r="K21" s="7">
        <v>67.404706638510746</v>
      </c>
    </row>
    <row r="22" spans="1:11" x14ac:dyDescent="0.3">
      <c r="A22" s="1">
        <v>16224</v>
      </c>
      <c r="B22" s="1"/>
      <c r="C22" s="8">
        <v>20</v>
      </c>
      <c r="D22" s="7">
        <v>67.136161990548558</v>
      </c>
      <c r="E22" s="7">
        <f>+'USD PP 1994'!C1009</f>
        <v>95.414201183431956</v>
      </c>
      <c r="F22" s="7">
        <v>73.490773931334402</v>
      </c>
      <c r="G22" s="7">
        <v>21.168188332472727</v>
      </c>
      <c r="H22" s="7"/>
      <c r="I22" s="7">
        <v>6.7485451552141793</v>
      </c>
      <c r="J22" s="7"/>
      <c r="K22" s="7">
        <v>67.136161990548558</v>
      </c>
    </row>
    <row r="23" spans="1:11" x14ac:dyDescent="0.3">
      <c r="A23" s="1">
        <v>16254</v>
      </c>
      <c r="B23" s="1"/>
      <c r="C23" s="8">
        <v>21</v>
      </c>
      <c r="D23" s="7">
        <v>66.982103153295967</v>
      </c>
      <c r="E23" s="7">
        <f>+'USD PP 1994'!C1010</f>
        <v>94.970414201183445</v>
      </c>
      <c r="F23" s="7">
        <v>72.468961573152939</v>
      </c>
      <c r="G23" s="7">
        <v>18.66683274468495</v>
      </c>
      <c r="H23" s="7"/>
      <c r="I23" s="7">
        <v>5.4754930265429449</v>
      </c>
      <c r="J23" s="7"/>
      <c r="K23" s="7">
        <v>66.982103153295967</v>
      </c>
    </row>
    <row r="24" spans="1:11" x14ac:dyDescent="0.3">
      <c r="A24" s="1">
        <v>16285</v>
      </c>
      <c r="B24" s="1"/>
      <c r="C24" s="8">
        <v>22</v>
      </c>
      <c r="D24" s="7">
        <v>65.914291628907662</v>
      </c>
      <c r="E24" s="7">
        <f>+'USD PP 1994'!C1011</f>
        <v>94.674556213017752</v>
      </c>
      <c r="F24" s="7">
        <v>71.751447102131635</v>
      </c>
      <c r="G24" s="7">
        <v>16.103202850832425</v>
      </c>
      <c r="H24" s="7"/>
      <c r="I24" s="7">
        <v>4.3494265045221576</v>
      </c>
      <c r="J24" s="7"/>
      <c r="K24" s="7">
        <v>65.914291628907662</v>
      </c>
    </row>
    <row r="25" spans="1:11" x14ac:dyDescent="0.3">
      <c r="A25" s="1">
        <v>16316</v>
      </c>
      <c r="B25" s="1"/>
      <c r="C25" s="8">
        <v>23</v>
      </c>
      <c r="D25" s="7">
        <v>65.042719191738371</v>
      </c>
      <c r="E25" s="7">
        <f>+'USD PP 1994'!C1012</f>
        <v>94.526627218934919</v>
      </c>
      <c r="F25" s="7">
        <v>70.886630213526601</v>
      </c>
      <c r="G25" s="7">
        <v>14.039409634553119</v>
      </c>
      <c r="H25" s="7"/>
      <c r="I25" s="7">
        <v>3.5777136666300549</v>
      </c>
      <c r="J25" s="7"/>
      <c r="K25" s="7">
        <v>65.042719191738371</v>
      </c>
    </row>
    <row r="26" spans="1:11" x14ac:dyDescent="0.3">
      <c r="A26" s="1">
        <v>16346</v>
      </c>
      <c r="B26" s="1"/>
      <c r="C26" s="8">
        <v>24</v>
      </c>
      <c r="D26" s="7">
        <v>64.13836820011673</v>
      </c>
      <c r="E26" s="7">
        <f>+'USD PP 1994'!C1013</f>
        <v>94.378698224852073</v>
      </c>
      <c r="F26" s="7">
        <v>70.421846029730389</v>
      </c>
      <c r="G26" s="7">
        <v>12.382615659334203</v>
      </c>
      <c r="H26" s="7"/>
      <c r="I26" s="7">
        <v>2.9388152346230121</v>
      </c>
      <c r="J26" s="7"/>
      <c r="K26" s="7">
        <v>64.13836820011673</v>
      </c>
    </row>
    <row r="27" spans="1:11" x14ac:dyDescent="0.3">
      <c r="A27" s="1">
        <v>16377</v>
      </c>
      <c r="B27" s="1"/>
      <c r="C27" s="8">
        <v>25</v>
      </c>
      <c r="D27" s="7">
        <v>63.309020037623839</v>
      </c>
      <c r="E27" s="7">
        <f>+'USD PP 1994'!C1014</f>
        <v>94.230769230769241</v>
      </c>
      <c r="F27" s="7">
        <v>69.641857228768174</v>
      </c>
      <c r="G27" s="7">
        <v>10.436254243012391</v>
      </c>
      <c r="H27" s="7"/>
      <c r="I27" s="7">
        <v>2.3945369792414342</v>
      </c>
      <c r="J27" s="7"/>
      <c r="K27" s="7">
        <v>63.309020037623839</v>
      </c>
    </row>
    <row r="28" spans="1:11" x14ac:dyDescent="0.3">
      <c r="A28" s="1">
        <v>16407</v>
      </c>
      <c r="B28" s="1"/>
      <c r="C28" s="8">
        <v>26</v>
      </c>
      <c r="D28" s="7">
        <v>63.094498741901376</v>
      </c>
      <c r="E28" s="7">
        <f>+'USD PP 1994'!C1015</f>
        <v>94.082840236686408</v>
      </c>
      <c r="F28" s="7">
        <v>68.062800262674116</v>
      </c>
      <c r="G28" s="7">
        <v>8.6129027341853526</v>
      </c>
      <c r="H28" s="7"/>
      <c r="I28" s="7">
        <v>1.9542454739585684</v>
      </c>
      <c r="J28" s="7"/>
      <c r="K28" s="7">
        <v>63.094498741901376</v>
      </c>
    </row>
    <row r="29" spans="1:11" x14ac:dyDescent="0.3">
      <c r="A29" s="1">
        <v>16438</v>
      </c>
      <c r="B29" s="1"/>
      <c r="C29" s="8">
        <v>27</v>
      </c>
      <c r="D29" s="7">
        <v>63.050363487460153</v>
      </c>
      <c r="E29" s="7">
        <f>+'USD PP 1994'!C1016</f>
        <v>93.786982248520715</v>
      </c>
      <c r="F29" s="7">
        <v>66.892186990343106</v>
      </c>
      <c r="G29" s="7">
        <v>7.4089485885465383</v>
      </c>
      <c r="H29" s="7"/>
      <c r="I29" s="7">
        <v>1.5959538374508522</v>
      </c>
      <c r="J29" s="7"/>
      <c r="K29" s="7">
        <v>63.050363487460153</v>
      </c>
    </row>
    <row r="30" spans="1:11" x14ac:dyDescent="0.3">
      <c r="A30" s="1">
        <v>16469</v>
      </c>
      <c r="B30" s="1"/>
      <c r="C30" s="8">
        <v>28</v>
      </c>
      <c r="D30" s="7">
        <v>62.68678016251755</v>
      </c>
      <c r="E30" s="7">
        <f>+'USD PP 1994'!C1017</f>
        <v>93.491124260355036</v>
      </c>
      <c r="F30" s="7">
        <v>65.871183643863219</v>
      </c>
      <c r="G30" s="7">
        <v>6.0878788730867184</v>
      </c>
      <c r="H30" s="7"/>
      <c r="I30" s="7">
        <v>1.3178809557810505</v>
      </c>
      <c r="J30" s="7"/>
      <c r="K30" s="7">
        <v>62.68678016251755</v>
      </c>
    </row>
    <row r="31" spans="1:11" x14ac:dyDescent="0.3">
      <c r="A31" s="1">
        <v>16497</v>
      </c>
      <c r="B31" s="1"/>
      <c r="C31" s="8">
        <v>29</v>
      </c>
      <c r="D31" s="7">
        <v>62.474367313651129</v>
      </c>
      <c r="E31" s="7">
        <f>+'USD PP 1994'!C1018</f>
        <v>93.34319526627219</v>
      </c>
      <c r="F31" s="7">
        <v>64.719182200690923</v>
      </c>
      <c r="G31" s="7">
        <v>4.9636191382688297</v>
      </c>
      <c r="H31" s="7"/>
      <c r="I31" s="7">
        <v>1.070055988779677</v>
      </c>
      <c r="J31" s="7"/>
      <c r="K31" s="7">
        <v>62.474367313651129</v>
      </c>
    </row>
    <row r="32" spans="1:11" x14ac:dyDescent="0.3">
      <c r="A32" s="1">
        <v>16528</v>
      </c>
      <c r="B32" s="1"/>
      <c r="C32" s="8">
        <v>30</v>
      </c>
      <c r="D32" s="7">
        <v>62.368341133723796</v>
      </c>
      <c r="E32" s="7">
        <f>+'USD PP 1994'!C1019</f>
        <v>93.34319526627219</v>
      </c>
      <c r="F32" s="7">
        <v>64.148262662990319</v>
      </c>
      <c r="G32" s="7">
        <v>4.1477556098176906</v>
      </c>
      <c r="H32" s="7"/>
      <c r="I32" s="7">
        <v>0.86010448418911434</v>
      </c>
      <c r="J32" s="7"/>
      <c r="K32" s="7">
        <v>62.368341133723796</v>
      </c>
    </row>
    <row r="33" spans="1:11" x14ac:dyDescent="0.3">
      <c r="A33" s="1">
        <v>16558</v>
      </c>
      <c r="B33" s="1"/>
      <c r="C33" s="8">
        <v>31</v>
      </c>
      <c r="D33" s="7">
        <v>61.610531595104014</v>
      </c>
      <c r="E33" s="7">
        <f>+'USD PP 1994'!C1020</f>
        <v>92.899408284023679</v>
      </c>
      <c r="F33" s="7">
        <v>63.969149045662462</v>
      </c>
      <c r="G33" s="7">
        <v>3.3557893283314644</v>
      </c>
      <c r="H33" s="7"/>
      <c r="I33" s="7">
        <v>0.68013955732177322</v>
      </c>
      <c r="J33" s="7"/>
      <c r="K33" s="7">
        <v>61.610531595104014</v>
      </c>
    </row>
    <row r="34" spans="1:11" x14ac:dyDescent="0.3">
      <c r="A34" s="1">
        <v>16589</v>
      </c>
      <c r="B34" s="1"/>
      <c r="C34" s="8">
        <v>32</v>
      </c>
      <c r="D34" s="7">
        <v>61.604371157988226</v>
      </c>
      <c r="E34" s="7">
        <f>+'USD PP 1994'!C1021</f>
        <v>92.603550295858</v>
      </c>
      <c r="F34" s="7">
        <v>63.204376094914011</v>
      </c>
      <c r="G34" s="7">
        <v>2.6119157287760464</v>
      </c>
      <c r="H34" s="7"/>
      <c r="I34" s="7">
        <v>0.55799455026808853</v>
      </c>
      <c r="J34" s="7"/>
      <c r="K34" s="7">
        <v>61.604371157988226</v>
      </c>
    </row>
    <row r="35" spans="1:11" x14ac:dyDescent="0.3">
      <c r="A35" s="1">
        <v>16619</v>
      </c>
      <c r="B35" s="1"/>
      <c r="C35" s="8">
        <v>33</v>
      </c>
      <c r="D35" s="7">
        <v>61.475273084510754</v>
      </c>
      <c r="E35" s="7">
        <f>+'USD PP 1994'!C1022</f>
        <v>92.455621301775153</v>
      </c>
      <c r="F35" s="7">
        <v>62.516692477659745</v>
      </c>
      <c r="G35" s="7">
        <v>2.0767398654496674</v>
      </c>
      <c r="H35" s="7"/>
      <c r="I35" s="7">
        <v>0.44536239944775208</v>
      </c>
      <c r="J35" s="7"/>
      <c r="K35" s="7">
        <v>61.475273084510754</v>
      </c>
    </row>
    <row r="36" spans="1:11" x14ac:dyDescent="0.3">
      <c r="A36" s="1">
        <v>16650</v>
      </c>
      <c r="B36" s="1"/>
      <c r="C36" s="8">
        <v>34</v>
      </c>
      <c r="D36" s="7">
        <v>61.084333351063947</v>
      </c>
      <c r="E36" s="7">
        <f>+'USD PP 1994'!C1023</f>
        <v>92.307692307692307</v>
      </c>
      <c r="F36" s="7">
        <v>61.538234548341123</v>
      </c>
      <c r="G36" s="7">
        <v>1.6238485146998731</v>
      </c>
      <c r="H36" s="7"/>
      <c r="I36" s="7">
        <v>0.34952315134810241</v>
      </c>
      <c r="J36" s="7"/>
      <c r="K36" s="7">
        <v>61.084333351063947</v>
      </c>
    </row>
    <row r="37" spans="1:11" x14ac:dyDescent="0.3">
      <c r="A37" s="1">
        <v>16681</v>
      </c>
      <c r="B37" s="1"/>
      <c r="C37" s="8">
        <v>35</v>
      </c>
      <c r="D37" s="7">
        <v>60.750207211401239</v>
      </c>
      <c r="E37" s="7">
        <f>+'USD PP 1994'!C1024</f>
        <v>92.455621301775153</v>
      </c>
      <c r="F37" s="7">
        <v>60.509571827277412</v>
      </c>
      <c r="G37" s="7">
        <v>1.2385390242543461</v>
      </c>
      <c r="H37" s="7"/>
      <c r="I37" s="7">
        <v>0.27939500507442244</v>
      </c>
      <c r="J37" s="7"/>
      <c r="K37" s="7">
        <v>60.750207211401239</v>
      </c>
    </row>
    <row r="38" spans="1:11" x14ac:dyDescent="0.3">
      <c r="A38" s="1">
        <v>16711</v>
      </c>
      <c r="B38" s="1"/>
      <c r="C38" s="8">
        <v>36</v>
      </c>
      <c r="D38" s="7">
        <v>59.899632430882704</v>
      </c>
      <c r="E38" s="7">
        <f>+'USD PP 1994'!C1025</f>
        <v>92.307692307692307</v>
      </c>
      <c r="F38" s="7">
        <v>60.02338242959766</v>
      </c>
      <c r="G38" s="7"/>
      <c r="H38" s="7"/>
      <c r="I38" s="7">
        <v>0.22323026931481496</v>
      </c>
      <c r="J38" s="7"/>
      <c r="K38" s="7">
        <v>59.899632430882704</v>
      </c>
    </row>
    <row r="39" spans="1:11" x14ac:dyDescent="0.3">
      <c r="A39" s="1">
        <v>16742</v>
      </c>
      <c r="B39" s="1"/>
      <c r="C39" s="8">
        <v>37</v>
      </c>
      <c r="D39" s="7">
        <v>59.833815234125161</v>
      </c>
      <c r="E39" s="7">
        <f>+'USD PP 1994'!C1026</f>
        <v>92.15976331360946</v>
      </c>
      <c r="F39" s="7">
        <v>59.558823605474949</v>
      </c>
      <c r="G39" s="7"/>
      <c r="H39" s="7"/>
      <c r="I39" s="7">
        <v>0.17339620111450596</v>
      </c>
      <c r="J39" s="7"/>
      <c r="K39" s="7">
        <v>59.833815234125161</v>
      </c>
    </row>
    <row r="40" spans="1:11" x14ac:dyDescent="0.3">
      <c r="A40" s="1">
        <v>16772</v>
      </c>
      <c r="B40" s="1"/>
      <c r="C40" s="8">
        <v>38</v>
      </c>
      <c r="D40" s="7">
        <v>60.292034697828662</v>
      </c>
      <c r="E40" s="7">
        <f>+'USD PP 1994'!C1027</f>
        <v>92.011834319526642</v>
      </c>
      <c r="F40" s="7">
        <v>58.922461026389946</v>
      </c>
      <c r="G40" s="7"/>
      <c r="H40" s="7"/>
      <c r="I40" s="7">
        <v>0.13426994046345514</v>
      </c>
      <c r="J40" s="7"/>
      <c r="K40" s="7">
        <v>60.292034697828662</v>
      </c>
    </row>
    <row r="41" spans="1:11" x14ac:dyDescent="0.3">
      <c r="A41" s="1">
        <v>16803</v>
      </c>
      <c r="B41" s="1"/>
      <c r="C41" s="8">
        <v>39</v>
      </c>
      <c r="D41" s="7">
        <v>60.286006097218937</v>
      </c>
      <c r="E41" s="7">
        <f>+'USD PP 1994'!C1028</f>
        <v>91.715976331360963</v>
      </c>
      <c r="F41" s="7">
        <v>58.29866530759864</v>
      </c>
      <c r="G41" s="7"/>
      <c r="H41" s="7"/>
      <c r="I41" s="7">
        <v>0.10286519609549924</v>
      </c>
      <c r="J41" s="7"/>
      <c r="K41" s="7">
        <v>60.286006097218937</v>
      </c>
    </row>
    <row r="42" spans="1:11" x14ac:dyDescent="0.3">
      <c r="A42" s="1">
        <v>16834</v>
      </c>
      <c r="B42" s="1"/>
      <c r="C42" s="8">
        <v>40</v>
      </c>
      <c r="D42" s="7">
        <v>60.153668027558311</v>
      </c>
      <c r="E42" s="7">
        <f>+'USD PP 1994'!C1029</f>
        <v>91.568047337278117</v>
      </c>
      <c r="F42" s="7">
        <v>57.584616068351089</v>
      </c>
      <c r="G42" s="7"/>
      <c r="H42" s="7"/>
      <c r="I42" s="7">
        <v>7.8589041252577929E-2</v>
      </c>
      <c r="J42" s="7"/>
      <c r="K42" s="7">
        <v>60.153668027558311</v>
      </c>
    </row>
    <row r="43" spans="1:11" x14ac:dyDescent="0.3">
      <c r="A43" s="1">
        <v>16862</v>
      </c>
      <c r="B43" s="1"/>
      <c r="C43" s="8">
        <v>41</v>
      </c>
      <c r="D43" s="7">
        <v>59.836534395263413</v>
      </c>
      <c r="E43" s="7">
        <f>+'USD PP 1994'!C1030</f>
        <v>91.568047337278117</v>
      </c>
      <c r="F43" s="7">
        <v>56.946811776454794</v>
      </c>
      <c r="G43" s="7"/>
      <c r="H43" s="7"/>
      <c r="I43" s="7">
        <v>5.8661671458220432E-2</v>
      </c>
      <c r="J43" s="7"/>
      <c r="K43" s="7">
        <v>59.836534395263413</v>
      </c>
    </row>
    <row r="44" spans="1:11" x14ac:dyDescent="0.3">
      <c r="A44" s="1">
        <v>16893</v>
      </c>
      <c r="B44" s="1"/>
      <c r="C44" s="8">
        <v>42</v>
      </c>
      <c r="D44" s="7">
        <v>59.497399219711063</v>
      </c>
      <c r="E44" s="7">
        <f>+'USD PP 1994'!C1031</f>
        <v>91.715976331360963</v>
      </c>
      <c r="F44" s="7">
        <v>56.422086373184165</v>
      </c>
      <c r="G44" s="7"/>
      <c r="H44" s="7"/>
      <c r="I44" s="7"/>
      <c r="J44" s="7"/>
      <c r="K44" s="7">
        <v>59.497399219711063</v>
      </c>
    </row>
    <row r="45" spans="1:11" x14ac:dyDescent="0.3">
      <c r="A45" s="1">
        <v>16923</v>
      </c>
      <c r="B45" s="1"/>
      <c r="C45" s="8">
        <v>43</v>
      </c>
      <c r="D45" s="7">
        <v>59.354947346080472</v>
      </c>
      <c r="E45" s="7">
        <f>+'USD PP 1994'!C1032</f>
        <v>91.568047337278117</v>
      </c>
      <c r="F45" s="7">
        <v>56.130209284902669</v>
      </c>
      <c r="G45" s="7"/>
      <c r="H45" s="7"/>
      <c r="I45" s="7"/>
      <c r="J45" s="7"/>
      <c r="K45" s="7">
        <v>59.354947346080472</v>
      </c>
    </row>
    <row r="46" spans="1:11" x14ac:dyDescent="0.3">
      <c r="A46" s="1">
        <v>16954</v>
      </c>
      <c r="B46" s="1"/>
      <c r="C46" s="8">
        <v>44</v>
      </c>
      <c r="D46" s="7">
        <v>59.450067454006884</v>
      </c>
      <c r="E46" s="7">
        <f>+'USD PP 1994'!C1033</f>
        <v>91.42011834319527</v>
      </c>
      <c r="F46" s="7">
        <v>55.607498796218209</v>
      </c>
      <c r="G46" s="7"/>
      <c r="H46" s="7"/>
      <c r="I46" s="7"/>
      <c r="J46" s="7"/>
      <c r="K46" s="7">
        <v>59.450067454006884</v>
      </c>
    </row>
    <row r="47" spans="1:11" x14ac:dyDescent="0.3">
      <c r="A47" s="1">
        <v>16984</v>
      </c>
      <c r="B47" s="1"/>
      <c r="C47" s="8">
        <v>45</v>
      </c>
      <c r="D47" s="7">
        <v>59.587117825004391</v>
      </c>
      <c r="E47" s="7">
        <f>+'USD PP 1994'!C1034</f>
        <v>91.272189349112438</v>
      </c>
      <c r="F47" s="7">
        <v>53.695923905193325</v>
      </c>
      <c r="G47" s="7"/>
      <c r="H47" s="7"/>
      <c r="I47" s="7"/>
      <c r="J47" s="7"/>
      <c r="K47" s="7">
        <v>59.587117825004391</v>
      </c>
    </row>
    <row r="48" spans="1:11" x14ac:dyDescent="0.3">
      <c r="A48" s="1">
        <v>17015</v>
      </c>
      <c r="B48" s="1"/>
      <c r="C48" s="8">
        <v>46</v>
      </c>
      <c r="D48" s="7">
        <v>59.219954109525325</v>
      </c>
      <c r="E48" s="7">
        <f>+'USD PP 1994'!C1035</f>
        <v>90.976331360946745</v>
      </c>
      <c r="F48" s="7">
        <v>51.551386237704797</v>
      </c>
      <c r="G48" s="7"/>
      <c r="H48" s="7"/>
      <c r="I48" s="7"/>
      <c r="J48" s="7"/>
      <c r="K48" s="7">
        <v>59.219954109525325</v>
      </c>
    </row>
    <row r="49" spans="1:11" x14ac:dyDescent="0.3">
      <c r="A49" s="1">
        <v>17046</v>
      </c>
      <c r="B49" s="1"/>
      <c r="C49" s="8">
        <v>47</v>
      </c>
      <c r="D49" s="7">
        <v>58.913603371990973</v>
      </c>
      <c r="E49" s="7">
        <f>+'USD PP 1994'!C1036</f>
        <v>90.828402366863912</v>
      </c>
      <c r="F49" s="7">
        <v>49.040512022169715</v>
      </c>
      <c r="G49" s="7"/>
      <c r="H49" s="7"/>
      <c r="I49" s="7"/>
      <c r="J49" s="7"/>
      <c r="K49" s="7">
        <v>58.913603371990973</v>
      </c>
    </row>
    <row r="50" spans="1:11" x14ac:dyDescent="0.3">
      <c r="A50" s="1">
        <v>17076</v>
      </c>
      <c r="B50" s="1"/>
      <c r="C50" s="8">
        <v>48</v>
      </c>
      <c r="D50" s="7">
        <v>58.801879800370273</v>
      </c>
      <c r="E50" s="7">
        <f>+'USD PP 1994'!C1037</f>
        <v>90.828402366863912</v>
      </c>
      <c r="F50" s="7">
        <v>48.145014747859534</v>
      </c>
      <c r="G50" s="7"/>
      <c r="H50" s="7"/>
      <c r="I50" s="7"/>
      <c r="J50" s="7"/>
      <c r="K50" s="7">
        <v>58.801879800370273</v>
      </c>
    </row>
    <row r="51" spans="1:11" x14ac:dyDescent="0.3">
      <c r="A51" s="1">
        <v>17107</v>
      </c>
      <c r="B51" s="1"/>
      <c r="C51" s="8">
        <v>49</v>
      </c>
      <c r="D51" s="7">
        <v>59.258167691595567</v>
      </c>
      <c r="E51" s="7">
        <f>+'USD PP 1994'!C1038</f>
        <v>90.680473372781066</v>
      </c>
      <c r="F51" s="7">
        <v>47.536546946938714</v>
      </c>
      <c r="G51" s="7"/>
      <c r="H51" s="7"/>
      <c r="I51" s="7"/>
      <c r="J51" s="7"/>
      <c r="K51" s="7">
        <v>59.258167691595567</v>
      </c>
    </row>
    <row r="52" spans="1:11" x14ac:dyDescent="0.3">
      <c r="A52" s="1">
        <v>17137</v>
      </c>
      <c r="B52" s="1"/>
      <c r="C52" s="8">
        <v>50</v>
      </c>
      <c r="D52" s="7">
        <v>59.856735042015728</v>
      </c>
      <c r="E52" s="7">
        <f>+'USD PP 1994'!C1039</f>
        <v>90.532544378698233</v>
      </c>
      <c r="F52" s="7">
        <v>46.504154712325104</v>
      </c>
      <c r="G52" s="7"/>
      <c r="H52" s="7"/>
      <c r="I52" s="7"/>
      <c r="J52" s="7"/>
      <c r="K52" s="7">
        <v>59.856735042015728</v>
      </c>
    </row>
    <row r="53" spans="1:11" x14ac:dyDescent="0.3">
      <c r="A53" s="1">
        <v>17168</v>
      </c>
      <c r="B53" s="1"/>
      <c r="C53" s="8">
        <v>51</v>
      </c>
      <c r="D53" s="7">
        <v>60.254414175574517</v>
      </c>
      <c r="E53" s="7">
        <f>+'USD PP 1994'!C1040</f>
        <v>90.384615384615401</v>
      </c>
      <c r="F53" s="7">
        <v>45.614668673197741</v>
      </c>
      <c r="G53" s="7"/>
      <c r="H53" s="7"/>
      <c r="I53" s="7"/>
      <c r="J53" s="7"/>
      <c r="K53" s="7">
        <v>60.254414175574517</v>
      </c>
    </row>
    <row r="54" spans="1:11" x14ac:dyDescent="0.3">
      <c r="A54" s="1">
        <v>17199</v>
      </c>
      <c r="B54" s="1"/>
      <c r="C54" s="8">
        <v>52</v>
      </c>
      <c r="D54" s="7">
        <v>60.242365702434036</v>
      </c>
      <c r="E54" s="7">
        <f>+'USD PP 1994'!C1041</f>
        <v>90.236686390532554</v>
      </c>
      <c r="F54" s="7">
        <v>44.891908939275403</v>
      </c>
      <c r="G54" s="7"/>
      <c r="H54" s="7"/>
      <c r="I54" s="7"/>
      <c r="J54" s="7"/>
      <c r="K54" s="7">
        <v>60.242365702434036</v>
      </c>
    </row>
    <row r="55" spans="1:11" x14ac:dyDescent="0.3">
      <c r="A55" s="1">
        <v>17227</v>
      </c>
      <c r="B55" s="1"/>
      <c r="C55" s="8">
        <v>53</v>
      </c>
      <c r="D55" s="7">
        <v>60.508603558089632</v>
      </c>
      <c r="E55" s="7">
        <f>+'USD PP 1994'!C1042</f>
        <v>90.236686390532554</v>
      </c>
      <c r="F55" s="7">
        <v>44.150185817540716</v>
      </c>
      <c r="G55" s="7"/>
      <c r="H55" s="7"/>
      <c r="I55" s="7"/>
      <c r="J55" s="7"/>
      <c r="K55" s="7">
        <v>60.508603558089632</v>
      </c>
    </row>
    <row r="56" spans="1:11" x14ac:dyDescent="0.3">
      <c r="A56" s="1">
        <v>17258</v>
      </c>
      <c r="B56" s="1"/>
      <c r="C56" s="8">
        <v>54</v>
      </c>
      <c r="D56" s="7">
        <v>60.581301119432943</v>
      </c>
      <c r="E56" s="7">
        <f>+'USD PP 1994'!C1043</f>
        <v>90.236686390532554</v>
      </c>
      <c r="F56" s="7">
        <v>43.191338111466173</v>
      </c>
      <c r="G56" s="7"/>
      <c r="H56" s="7"/>
      <c r="I56" s="7"/>
      <c r="J56" s="7"/>
      <c r="K56" s="7">
        <v>60.581301119432943</v>
      </c>
    </row>
    <row r="57" spans="1:11" x14ac:dyDescent="0.3">
      <c r="A57" s="1">
        <v>17288</v>
      </c>
      <c r="B57" s="1"/>
      <c r="C57" s="8">
        <v>55</v>
      </c>
      <c r="D57" s="7">
        <v>60.279901611376062</v>
      </c>
      <c r="E57" s="7">
        <f>+'USD PP 1994'!C1044</f>
        <v>89.940828402366861</v>
      </c>
      <c r="F57" s="7">
        <v>42.187280827765356</v>
      </c>
      <c r="G57" s="7"/>
      <c r="H57" s="7"/>
      <c r="I57" s="7"/>
      <c r="J57" s="7"/>
      <c r="K57" s="7">
        <v>60.279901611376062</v>
      </c>
    </row>
    <row r="58" spans="1:11" x14ac:dyDescent="0.3">
      <c r="A58" s="1">
        <v>17319</v>
      </c>
      <c r="B58" s="1"/>
      <c r="C58" s="8">
        <v>56</v>
      </c>
      <c r="D58" s="7">
        <v>59.441772617469738</v>
      </c>
      <c r="E58" s="7">
        <f>+'USD PP 1994'!C1045</f>
        <v>89.940828402366861</v>
      </c>
      <c r="F58" s="7">
        <v>41.046196563305458</v>
      </c>
      <c r="G58" s="7"/>
      <c r="H58" s="7"/>
      <c r="I58" s="7"/>
      <c r="J58" s="7"/>
      <c r="K58" s="7">
        <v>59.441772617469738</v>
      </c>
    </row>
    <row r="59" spans="1:11" x14ac:dyDescent="0.3">
      <c r="A59" s="1">
        <v>17349</v>
      </c>
      <c r="B59" s="1"/>
      <c r="C59" s="8">
        <v>57</v>
      </c>
      <c r="D59" s="7">
        <v>59.1107524040073</v>
      </c>
      <c r="E59" s="7">
        <f>+'USD PP 1994'!C1046</f>
        <v>89.644970414201197</v>
      </c>
      <c r="F59" s="7">
        <v>40.080262243243297</v>
      </c>
      <c r="G59" s="7"/>
      <c r="H59" s="7"/>
      <c r="I59" s="7"/>
      <c r="J59" s="7"/>
      <c r="K59" s="7">
        <v>59.1107524040073</v>
      </c>
    </row>
    <row r="60" spans="1:11" x14ac:dyDescent="0.3">
      <c r="A60" s="1">
        <v>17380</v>
      </c>
      <c r="B60" s="1"/>
      <c r="C60" s="8">
        <v>58</v>
      </c>
      <c r="D60" s="7">
        <v>58.834231515882664</v>
      </c>
      <c r="E60" s="7">
        <f>+'USD PP 1994'!C1047</f>
        <v>89.053254437869839</v>
      </c>
      <c r="F60" s="7">
        <v>39.569811672665907</v>
      </c>
      <c r="G60" s="7"/>
      <c r="H60" s="7"/>
      <c r="I60" s="7"/>
      <c r="J60" s="7"/>
      <c r="K60" s="7">
        <v>58.834231515882664</v>
      </c>
    </row>
    <row r="61" spans="1:11" x14ac:dyDescent="0.3">
      <c r="A61" s="1">
        <v>17411</v>
      </c>
      <c r="B61" s="1"/>
      <c r="C61" s="8">
        <v>59</v>
      </c>
      <c r="D61" s="7">
        <v>59.052726604318636</v>
      </c>
      <c r="E61" s="7">
        <f>+'USD PP 1994'!C1048</f>
        <v>89.053254437869839</v>
      </c>
      <c r="F61" s="7">
        <v>38.710439906736362</v>
      </c>
      <c r="G61" s="7"/>
      <c r="H61" s="7"/>
      <c r="I61" s="7"/>
      <c r="J61" s="7"/>
      <c r="K61" s="7">
        <v>59.052726604318636</v>
      </c>
    </row>
    <row r="62" spans="1:11" x14ac:dyDescent="0.3">
      <c r="A62" s="1">
        <v>17441</v>
      </c>
      <c r="B62" s="1"/>
      <c r="C62" s="8">
        <v>60</v>
      </c>
      <c r="D62" s="7">
        <v>59.100006609606325</v>
      </c>
      <c r="E62" s="7">
        <f>+'USD PP 1994'!C1049</f>
        <v>89.053254437869839</v>
      </c>
      <c r="F62" s="7">
        <v>37.99238385193479</v>
      </c>
      <c r="G62" s="7"/>
      <c r="H62" s="7"/>
      <c r="I62" s="7"/>
      <c r="J62" s="7"/>
      <c r="K62" s="7">
        <v>59.100006609606325</v>
      </c>
    </row>
    <row r="63" spans="1:11" x14ac:dyDescent="0.3">
      <c r="A63" s="1">
        <v>17472</v>
      </c>
      <c r="B63" s="1"/>
      <c r="C63" s="8">
        <v>61</v>
      </c>
      <c r="D63" s="7">
        <v>58.462762498374047</v>
      </c>
      <c r="E63" s="7">
        <f>+'USD PP 1994'!C1050</f>
        <v>88.757396449704146</v>
      </c>
      <c r="F63" s="7">
        <v>36.900139716331381</v>
      </c>
      <c r="G63" s="7"/>
      <c r="H63" s="7"/>
      <c r="I63" s="7"/>
      <c r="J63" s="7"/>
      <c r="K63" s="7">
        <v>58.462762498374047</v>
      </c>
    </row>
    <row r="64" spans="1:11" x14ac:dyDescent="0.3">
      <c r="A64" s="1">
        <v>17502</v>
      </c>
      <c r="B64" s="1"/>
      <c r="C64" s="8">
        <v>62</v>
      </c>
      <c r="D64" s="7">
        <v>58.033315960268069</v>
      </c>
      <c r="E64" s="7">
        <f>+'USD PP 1994'!C1051</f>
        <v>88.461538461538467</v>
      </c>
      <c r="F64" s="7">
        <v>36.169515503167403</v>
      </c>
      <c r="G64" s="7"/>
      <c r="H64" s="7"/>
      <c r="I64" s="7"/>
      <c r="J64" s="7"/>
      <c r="K64" s="7">
        <v>58.033315960268069</v>
      </c>
    </row>
    <row r="65" spans="1:11" x14ac:dyDescent="0.3">
      <c r="A65" s="1">
        <v>17533</v>
      </c>
      <c r="B65" s="1"/>
      <c r="C65" s="8">
        <v>63</v>
      </c>
      <c r="D65" s="7">
        <v>57.509975186074776</v>
      </c>
      <c r="E65" s="7">
        <f>+'USD PP 1994'!C1052</f>
        <v>88.165680473372788</v>
      </c>
      <c r="F65" s="7">
        <v>35.014051793966509</v>
      </c>
      <c r="G65" s="7"/>
      <c r="H65" s="7"/>
      <c r="I65" s="7"/>
      <c r="J65" s="7"/>
      <c r="K65" s="7">
        <v>57.509975186074776</v>
      </c>
    </row>
    <row r="66" spans="1:11" x14ac:dyDescent="0.3">
      <c r="A66" s="1">
        <v>17564</v>
      </c>
      <c r="B66" s="1"/>
      <c r="C66" s="8">
        <v>64</v>
      </c>
      <c r="D66" s="7">
        <v>56.867373861440491</v>
      </c>
      <c r="E66" s="7">
        <f>+'USD PP 1994'!C1053</f>
        <v>87.869822485207109</v>
      </c>
      <c r="F66" s="7">
        <v>34.357817480096664</v>
      </c>
      <c r="G66" s="7"/>
      <c r="H66" s="7"/>
      <c r="I66" s="7"/>
      <c r="J66" s="7"/>
      <c r="K66" s="7">
        <v>56.867373861440491</v>
      </c>
    </row>
    <row r="67" spans="1:11" x14ac:dyDescent="0.3">
      <c r="A67" s="1">
        <v>17593</v>
      </c>
      <c r="B67" s="1"/>
      <c r="C67" s="8">
        <v>65</v>
      </c>
      <c r="D67" s="7">
        <v>56.038011294285077</v>
      </c>
      <c r="E67" s="7">
        <f>+'USD PP 1994'!C1054</f>
        <v>87.869822485207109</v>
      </c>
      <c r="F67" s="7">
        <v>33.664332236034355</v>
      </c>
      <c r="G67" s="7"/>
      <c r="H67" s="7"/>
      <c r="I67" s="7"/>
      <c r="J67" s="7"/>
      <c r="K67" s="7">
        <v>56.038011294285077</v>
      </c>
    </row>
    <row r="68" spans="1:11" x14ac:dyDescent="0.3">
      <c r="A68" s="1">
        <v>17624</v>
      </c>
      <c r="B68" s="1"/>
      <c r="C68" s="8">
        <v>66</v>
      </c>
      <c r="D68" s="7">
        <v>55.764763950925541</v>
      </c>
      <c r="E68" s="7">
        <f>+'USD PP 1994'!C1055</f>
        <v>87.869822485207109</v>
      </c>
      <c r="F68" s="7">
        <v>33.056099996106006</v>
      </c>
      <c r="G68" s="7"/>
      <c r="H68" s="7"/>
      <c r="I68" s="7"/>
      <c r="J68" s="7"/>
      <c r="K68" s="7">
        <v>55.764763950925541</v>
      </c>
    </row>
    <row r="69" spans="1:11" x14ac:dyDescent="0.3">
      <c r="A69" s="1">
        <v>17654</v>
      </c>
      <c r="B69" s="1"/>
      <c r="C69" s="8">
        <v>67</v>
      </c>
      <c r="D69" s="7">
        <v>55.448706324873761</v>
      </c>
      <c r="E69" s="7">
        <f>+'USD PP 1994'!C1056</f>
        <v>87.57396449704143</v>
      </c>
      <c r="F69" s="7">
        <v>32.631885484803561</v>
      </c>
      <c r="G69" s="7"/>
      <c r="H69" s="7"/>
      <c r="I69" s="7"/>
      <c r="J69" s="7"/>
      <c r="K69" s="7">
        <v>55.448706324873761</v>
      </c>
    </row>
    <row r="70" spans="1:11" x14ac:dyDescent="0.3">
      <c r="A70" s="1">
        <v>17685</v>
      </c>
      <c r="B70" s="1"/>
      <c r="C70" s="8">
        <v>68</v>
      </c>
      <c r="D70" s="7">
        <v>55.576532349277095</v>
      </c>
      <c r="E70" s="7">
        <f>+'USD PP 1994'!C1057</f>
        <v>87.130177514792905</v>
      </c>
      <c r="F70" s="7">
        <v>31.635371289193955</v>
      </c>
      <c r="G70" s="7"/>
      <c r="H70" s="7"/>
      <c r="I70" s="7"/>
      <c r="J70" s="7"/>
      <c r="K70" s="7">
        <v>55.576532349277095</v>
      </c>
    </row>
    <row r="71" spans="1:11" x14ac:dyDescent="0.3">
      <c r="A71" s="1">
        <v>17715</v>
      </c>
      <c r="B71" s="1"/>
      <c r="C71" s="8">
        <v>69</v>
      </c>
      <c r="D71" s="7">
        <v>55.448999650081916</v>
      </c>
      <c r="E71" s="7">
        <f>+'USD PP 1994'!C1058</f>
        <v>86.390532544378701</v>
      </c>
      <c r="F71" s="7">
        <v>29.963412852049583</v>
      </c>
      <c r="G71" s="7"/>
      <c r="H71" s="7"/>
      <c r="I71" s="7"/>
      <c r="J71" s="7"/>
      <c r="K71" s="7">
        <v>55.448999650081916</v>
      </c>
    </row>
    <row r="72" spans="1:11" x14ac:dyDescent="0.3">
      <c r="A72" s="1">
        <v>17746</v>
      </c>
      <c r="B72" s="1"/>
      <c r="C72" s="8">
        <v>70</v>
      </c>
      <c r="D72" s="7">
        <v>55.399140423700587</v>
      </c>
      <c r="E72" s="7">
        <f>+'USD PP 1994'!C1059</f>
        <v>86.390532544378701</v>
      </c>
      <c r="F72" s="7">
        <v>29.30120560536826</v>
      </c>
      <c r="G72" s="7"/>
      <c r="H72" s="7"/>
      <c r="I72" s="7"/>
      <c r="J72" s="7"/>
      <c r="K72" s="7">
        <v>55.399140423700587</v>
      </c>
    </row>
    <row r="73" spans="1:11" x14ac:dyDescent="0.3">
      <c r="A73" s="1">
        <v>17777</v>
      </c>
      <c r="B73" s="1"/>
      <c r="C73" s="8">
        <v>71</v>
      </c>
      <c r="D73" s="7">
        <v>55.382525666000788</v>
      </c>
      <c r="E73" s="7">
        <f>+'USD PP 1994'!C1060</f>
        <v>86.242603550295854</v>
      </c>
      <c r="F73" s="7">
        <v>28.54476922101146</v>
      </c>
      <c r="G73" s="7"/>
      <c r="H73" s="7"/>
      <c r="I73" s="7"/>
      <c r="J73" s="7"/>
      <c r="K73" s="7">
        <v>55.382525666000788</v>
      </c>
    </row>
    <row r="74" spans="1:11" x14ac:dyDescent="0.3">
      <c r="A74" s="1">
        <v>17807</v>
      </c>
      <c r="B74" s="1"/>
      <c r="C74" s="8">
        <v>72</v>
      </c>
      <c r="D74" s="7">
        <v>55.283016236774593</v>
      </c>
      <c r="E74" s="7">
        <f>+'USD PP 1994'!C1061</f>
        <v>85.798816568047343</v>
      </c>
      <c r="F74" s="7">
        <v>27.848555337572154</v>
      </c>
      <c r="G74" s="7"/>
      <c r="H74" s="7"/>
      <c r="I74" s="7"/>
      <c r="J74" s="7"/>
      <c r="K74" s="7">
        <v>55.283016236774593</v>
      </c>
    </row>
    <row r="75" spans="1:11" x14ac:dyDescent="0.3">
      <c r="A75" s="1">
        <v>17838</v>
      </c>
      <c r="B75" s="1"/>
      <c r="C75" s="8">
        <v>73</v>
      </c>
      <c r="D75" s="7">
        <v>54.519739878475924</v>
      </c>
      <c r="E75" s="7">
        <f>+'USD PP 1994'!C1062</f>
        <v>85.650887573964511</v>
      </c>
      <c r="F75" s="7">
        <v>27.353457752256315</v>
      </c>
      <c r="G75" s="7"/>
      <c r="H75" s="7"/>
      <c r="I75" s="7"/>
      <c r="J75" s="7"/>
      <c r="K75" s="7">
        <v>54.519739878475924</v>
      </c>
    </row>
    <row r="76" spans="1:11" x14ac:dyDescent="0.3">
      <c r="A76" s="1">
        <v>17868</v>
      </c>
      <c r="B76" s="1"/>
      <c r="C76" s="8">
        <v>74</v>
      </c>
      <c r="D76" s="7">
        <v>53.687582352019625</v>
      </c>
      <c r="E76" s="7">
        <f>+'USD PP 1994'!C1063</f>
        <v>85.650887573964511</v>
      </c>
      <c r="F76" s="7">
        <v>26.806603050035587</v>
      </c>
      <c r="G76" s="7"/>
      <c r="H76" s="7"/>
      <c r="I76" s="7"/>
      <c r="J76" s="7"/>
      <c r="K76" s="7">
        <v>53.687582352019625</v>
      </c>
    </row>
    <row r="77" spans="1:11" x14ac:dyDescent="0.3">
      <c r="A77" s="1">
        <v>17899</v>
      </c>
      <c r="B77" s="1"/>
      <c r="C77" s="8">
        <v>75</v>
      </c>
      <c r="D77" s="7">
        <v>53.543016208257328</v>
      </c>
      <c r="E77" s="7">
        <f>+'USD PP 1994'!C1064</f>
        <v>85.207100591715985</v>
      </c>
      <c r="F77" s="7">
        <v>25.895095682028202</v>
      </c>
      <c r="G77" s="7"/>
      <c r="H77" s="7"/>
      <c r="I77" s="7"/>
      <c r="J77" s="7"/>
      <c r="K77" s="7">
        <v>53.543016208257328</v>
      </c>
    </row>
    <row r="78" spans="1:11" x14ac:dyDescent="0.3">
      <c r="A78" s="1">
        <v>17930</v>
      </c>
      <c r="B78" s="1"/>
      <c r="C78" s="8">
        <v>76</v>
      </c>
      <c r="D78" s="7">
        <v>53.537662442013136</v>
      </c>
      <c r="E78" s="7">
        <f>+'USD PP 1994'!C1065</f>
        <v>85.059171597633139</v>
      </c>
      <c r="F78" s="7">
        <v>25.224133724944672</v>
      </c>
      <c r="G78" s="7"/>
      <c r="H78" s="7"/>
      <c r="I78" s="7"/>
      <c r="J78" s="7"/>
      <c r="K78" s="7">
        <v>53.537662442013136</v>
      </c>
    </row>
    <row r="79" spans="1:11" x14ac:dyDescent="0.3">
      <c r="A79" s="1">
        <v>17958</v>
      </c>
      <c r="B79" s="1"/>
      <c r="C79" s="8">
        <v>77</v>
      </c>
      <c r="D79" s="7">
        <v>53.564444664345302</v>
      </c>
      <c r="E79" s="7">
        <f>+'USD PP 1994'!C1066</f>
        <v>84.911242603550292</v>
      </c>
      <c r="F79" s="7">
        <v>24.65220262406633</v>
      </c>
      <c r="G79" s="7"/>
      <c r="H79" s="7"/>
      <c r="I79" s="7"/>
      <c r="J79" s="7"/>
      <c r="K79" s="7">
        <v>53.564444664345302</v>
      </c>
    </row>
    <row r="80" spans="1:11" x14ac:dyDescent="0.3">
      <c r="A80" s="1">
        <v>17989</v>
      </c>
      <c r="B80" s="1"/>
      <c r="C80" s="8">
        <v>78</v>
      </c>
      <c r="D80" s="7">
        <v>53.425538264856677</v>
      </c>
      <c r="E80" s="7">
        <f>+'USD PP 1994'!C1067</f>
        <v>85.059171597633139</v>
      </c>
      <c r="F80" s="7">
        <v>24.223447601519435</v>
      </c>
      <c r="G80" s="7"/>
      <c r="H80" s="7"/>
      <c r="I80" s="7"/>
      <c r="J80" s="7"/>
      <c r="K80" s="7">
        <v>53.425538264856677</v>
      </c>
    </row>
    <row r="81" spans="1:11" x14ac:dyDescent="0.3">
      <c r="A81" s="1">
        <v>18019</v>
      </c>
      <c r="B81" s="1"/>
      <c r="C81" s="8">
        <v>79</v>
      </c>
      <c r="D81" s="7">
        <v>53.223289763754408</v>
      </c>
      <c r="E81" s="7">
        <f>+'USD PP 1994'!C1068</f>
        <v>84.467455621301781</v>
      </c>
      <c r="F81" s="7">
        <v>23.637243951521697</v>
      </c>
      <c r="G81" s="7"/>
      <c r="H81" s="7"/>
      <c r="I81" s="7"/>
      <c r="J81" s="7"/>
      <c r="K81" s="7">
        <v>53.223289763754408</v>
      </c>
    </row>
    <row r="82" spans="1:11" x14ac:dyDescent="0.3">
      <c r="A82" s="1">
        <v>18050</v>
      </c>
      <c r="B82" s="1"/>
      <c r="C82" s="8">
        <v>80</v>
      </c>
      <c r="D82" s="7">
        <v>53.164808474432533</v>
      </c>
      <c r="E82" s="7">
        <f>+'USD PP 1994'!C1069</f>
        <v>84.171597633136102</v>
      </c>
      <c r="F82" s="7">
        <v>22.811468781626807</v>
      </c>
      <c r="G82" s="7"/>
      <c r="H82" s="7"/>
      <c r="I82" s="7"/>
      <c r="J82" s="7"/>
      <c r="K82" s="7">
        <v>53.164808474432533</v>
      </c>
    </row>
    <row r="83" spans="1:11" x14ac:dyDescent="0.3">
      <c r="A83" s="1">
        <v>18080</v>
      </c>
      <c r="B83" s="1"/>
      <c r="C83" s="8">
        <v>81</v>
      </c>
      <c r="D83" s="7">
        <v>52.895043751300889</v>
      </c>
      <c r="E83" s="7">
        <f>+'USD PP 1994'!C1070</f>
        <v>83.875739644970423</v>
      </c>
      <c r="F83" s="7">
        <v>21.936213849049722</v>
      </c>
      <c r="G83" s="7"/>
      <c r="H83" s="7"/>
      <c r="I83" s="7"/>
      <c r="J83" s="7"/>
      <c r="K83" s="7">
        <v>52.895043751300889</v>
      </c>
    </row>
    <row r="84" spans="1:11" x14ac:dyDescent="0.3">
      <c r="A84" s="1">
        <v>18111</v>
      </c>
      <c r="B84" s="1"/>
      <c r="C84" s="8">
        <v>82</v>
      </c>
      <c r="D84" s="7">
        <v>52.574340275619605</v>
      </c>
      <c r="E84" s="7">
        <f>+'USD PP 1994'!C1071</f>
        <v>83.579881656804744</v>
      </c>
      <c r="F84" s="7">
        <v>20.931501764360423</v>
      </c>
      <c r="G84" s="7"/>
      <c r="H84" s="7"/>
      <c r="I84" s="7"/>
      <c r="J84" s="7"/>
      <c r="K84" s="7">
        <v>52.574340275619605</v>
      </c>
    </row>
    <row r="85" spans="1:11" x14ac:dyDescent="0.3">
      <c r="A85" s="1">
        <v>18142</v>
      </c>
      <c r="B85" s="1"/>
      <c r="C85" s="8">
        <v>83</v>
      </c>
      <c r="D85" s="7">
        <v>52.485115579135069</v>
      </c>
      <c r="E85" s="7">
        <f>+'USD PP 1994'!C1072</f>
        <v>83.284023668639051</v>
      </c>
      <c r="F85" s="7">
        <v>20.043571544920443</v>
      </c>
      <c r="G85" s="7"/>
      <c r="H85" s="7"/>
      <c r="I85" s="7"/>
      <c r="J85" s="7"/>
      <c r="K85" s="7">
        <v>52.485115579135069</v>
      </c>
    </row>
    <row r="86" spans="1:11" x14ac:dyDescent="0.3">
      <c r="A86" s="1">
        <v>18172</v>
      </c>
      <c r="B86" s="1"/>
      <c r="C86" s="8">
        <v>84</v>
      </c>
      <c r="D86" s="7">
        <v>52.042752185557838</v>
      </c>
      <c r="E86" s="7">
        <f>+'USD PP 1994'!C1073</f>
        <v>83.136094674556233</v>
      </c>
      <c r="F86" s="7">
        <v>19.619784206069347</v>
      </c>
      <c r="G86" s="7"/>
      <c r="H86" s="7"/>
      <c r="I86" s="7"/>
      <c r="J86" s="7"/>
      <c r="K86" s="7">
        <v>52.042752185557838</v>
      </c>
    </row>
    <row r="87" spans="1:11" x14ac:dyDescent="0.3">
      <c r="A87" s="1">
        <v>18203</v>
      </c>
      <c r="B87" s="1"/>
      <c r="C87" s="8">
        <v>85</v>
      </c>
      <c r="D87" s="7">
        <v>51.42056336879542</v>
      </c>
      <c r="E87" s="7">
        <f>+'USD PP 1994'!C1074</f>
        <v>83.284023668639051</v>
      </c>
      <c r="F87" s="7">
        <v>19.128189730008135</v>
      </c>
      <c r="G87" s="7"/>
      <c r="H87" s="7"/>
      <c r="I87" s="7"/>
      <c r="J87" s="7"/>
      <c r="K87" s="7">
        <v>51.42056336879542</v>
      </c>
    </row>
    <row r="88" spans="1:11" x14ac:dyDescent="0.3">
      <c r="A88" s="1">
        <v>18233</v>
      </c>
      <c r="B88" s="1"/>
      <c r="C88" s="8">
        <v>86</v>
      </c>
      <c r="D88" s="7">
        <v>50.835949944434425</v>
      </c>
      <c r="E88" s="7">
        <f>+'USD PP 1994'!C1075</f>
        <v>83.284023668639051</v>
      </c>
      <c r="F88" s="7">
        <v>18.766005817726022</v>
      </c>
      <c r="G88" s="7"/>
      <c r="H88" s="7"/>
      <c r="I88" s="7"/>
      <c r="J88" s="7"/>
      <c r="K88" s="7">
        <v>50.835949944434425</v>
      </c>
    </row>
    <row r="89" spans="1:11" x14ac:dyDescent="0.3">
      <c r="A89" s="1">
        <v>18264</v>
      </c>
      <c r="B89" s="1"/>
      <c r="C89" s="8">
        <v>87</v>
      </c>
      <c r="D89" s="7">
        <v>50.673793804260782</v>
      </c>
      <c r="E89" s="7">
        <f>+'USD PP 1994'!C1076</f>
        <v>82.988165680473386</v>
      </c>
      <c r="F89" s="7">
        <v>18.475933659275398</v>
      </c>
      <c r="G89" s="7"/>
      <c r="H89" s="7"/>
      <c r="I89" s="7"/>
      <c r="J89" s="7"/>
      <c r="K89" s="7">
        <v>50.673793804260782</v>
      </c>
    </row>
    <row r="90" spans="1:11" x14ac:dyDescent="0.3">
      <c r="A90" s="1">
        <v>18295</v>
      </c>
      <c r="B90" s="1"/>
      <c r="C90" s="8">
        <v>88</v>
      </c>
      <c r="D90" s="7">
        <v>50.301562243657713</v>
      </c>
      <c r="E90" s="7">
        <f>+'USD PP 1994'!C1077</f>
        <v>83.284023668639051</v>
      </c>
      <c r="F90" s="7">
        <v>18.115436473453666</v>
      </c>
      <c r="G90" s="7"/>
      <c r="H90" s="7"/>
      <c r="I90" s="7"/>
      <c r="J90" s="7"/>
      <c r="K90" s="7">
        <v>50.301562243657713</v>
      </c>
    </row>
    <row r="91" spans="1:11" x14ac:dyDescent="0.3">
      <c r="A91" s="1">
        <v>18323</v>
      </c>
      <c r="B91" s="1"/>
      <c r="C91" s="8">
        <v>89</v>
      </c>
      <c r="D91" s="7">
        <v>49.996583086828053</v>
      </c>
      <c r="E91" s="7">
        <f>+'USD PP 1994'!C1078</f>
        <v>83.431952662721898</v>
      </c>
      <c r="F91" s="7">
        <v>17.71507576124943</v>
      </c>
      <c r="G91" s="7"/>
      <c r="H91" s="7"/>
      <c r="I91" s="7"/>
      <c r="J91" s="7"/>
      <c r="K91" s="7">
        <v>49.996583086828053</v>
      </c>
    </row>
    <row r="92" spans="1:11" x14ac:dyDescent="0.3">
      <c r="A92" s="1">
        <v>18354</v>
      </c>
      <c r="B92" s="1"/>
      <c r="C92" s="8">
        <v>90</v>
      </c>
      <c r="D92" s="7">
        <v>49.871903328506797</v>
      </c>
      <c r="E92" s="7">
        <f>+'USD PP 1994'!C1079</f>
        <v>83.727810650887577</v>
      </c>
      <c r="F92" s="7">
        <v>17.222511920328049</v>
      </c>
      <c r="G92" s="7"/>
      <c r="H92" s="7"/>
      <c r="I92" s="7"/>
      <c r="J92" s="7"/>
      <c r="K92" s="7">
        <v>49.871903328506797</v>
      </c>
    </row>
    <row r="93" spans="1:11" x14ac:dyDescent="0.3">
      <c r="A93" s="1">
        <v>18384</v>
      </c>
      <c r="B93" s="1"/>
      <c r="C93" s="8">
        <v>91</v>
      </c>
      <c r="D93" s="7">
        <v>49.589244634092466</v>
      </c>
      <c r="E93" s="7">
        <f>+'USD PP 1994'!C1080</f>
        <v>83.579881656804744</v>
      </c>
      <c r="F93" s="7">
        <v>16.753416264910552</v>
      </c>
      <c r="G93" s="7"/>
      <c r="H93" s="7"/>
      <c r="I93" s="7"/>
      <c r="J93" s="7"/>
      <c r="K93" s="7">
        <v>49.589244634092466</v>
      </c>
    </row>
    <row r="94" spans="1:11" x14ac:dyDescent="0.3">
      <c r="A94" s="1">
        <v>18415</v>
      </c>
      <c r="B94" s="1"/>
      <c r="C94" s="8">
        <v>92</v>
      </c>
      <c r="D94" s="7">
        <v>49.460646952017228</v>
      </c>
      <c r="E94" s="7">
        <f>+'USD PP 1994'!C1081</f>
        <v>83.136094674556233</v>
      </c>
      <c r="F94" s="7">
        <v>16.465273970428058</v>
      </c>
      <c r="G94" s="7"/>
      <c r="H94" s="7"/>
      <c r="I94" s="7"/>
      <c r="J94" s="7"/>
      <c r="K94" s="7">
        <v>49.460646952017228</v>
      </c>
    </row>
    <row r="95" spans="1:11" x14ac:dyDescent="0.3">
      <c r="A95" s="1">
        <v>18445</v>
      </c>
      <c r="B95" s="1"/>
      <c r="C95" s="8">
        <v>93</v>
      </c>
      <c r="D95" s="7">
        <v>49.426048717914696</v>
      </c>
      <c r="E95" s="7">
        <f>+'USD PP 1994'!C1082</f>
        <v>82.692307692307693</v>
      </c>
      <c r="F95" s="7">
        <v>15.853335230529614</v>
      </c>
      <c r="G95" s="7"/>
      <c r="H95" s="7"/>
      <c r="I95" s="7"/>
      <c r="J95" s="7"/>
      <c r="K95" s="7">
        <v>49.426048717914696</v>
      </c>
    </row>
    <row r="96" spans="1:11" x14ac:dyDescent="0.3">
      <c r="A96" s="1">
        <v>18476</v>
      </c>
      <c r="B96" s="1"/>
      <c r="C96" s="8">
        <v>94</v>
      </c>
      <c r="D96" s="7">
        <v>49.396410871391865</v>
      </c>
      <c r="E96" s="7">
        <f>+'USD PP 1994'!C1083</f>
        <v>82.248520710059182</v>
      </c>
      <c r="F96" s="7">
        <v>15.459127479794844</v>
      </c>
      <c r="G96" s="7"/>
      <c r="H96" s="7"/>
      <c r="I96" s="7"/>
      <c r="J96" s="7"/>
      <c r="K96" s="7">
        <v>49.396410871391865</v>
      </c>
    </row>
    <row r="97" spans="1:11" x14ac:dyDescent="0.3">
      <c r="A97" s="1">
        <v>18507</v>
      </c>
      <c r="B97" s="1"/>
      <c r="C97" s="8">
        <v>95</v>
      </c>
      <c r="D97" s="7">
        <v>49.366790796913712</v>
      </c>
      <c r="E97" s="7">
        <f>+'USD PP 1994'!C1084</f>
        <v>82.248520710059182</v>
      </c>
      <c r="F97" s="7">
        <v>15.176838287644655</v>
      </c>
      <c r="G97" s="7"/>
      <c r="H97" s="7"/>
      <c r="I97" s="7"/>
      <c r="J97" s="7"/>
      <c r="K97" s="7">
        <v>49.366790796913712</v>
      </c>
    </row>
    <row r="98" spans="1:11" x14ac:dyDescent="0.3">
      <c r="A98" s="1">
        <v>18537</v>
      </c>
      <c r="B98" s="1"/>
      <c r="C98" s="8">
        <v>96</v>
      </c>
      <c r="D98" s="7">
        <v>49.214226694161816</v>
      </c>
      <c r="E98" s="7">
        <f>+'USD PP 1994'!C1085</f>
        <v>82.248520710059182</v>
      </c>
      <c r="F98" s="7">
        <v>14.746247850412608</v>
      </c>
      <c r="G98" s="7"/>
      <c r="H98" s="7"/>
      <c r="I98" s="7"/>
      <c r="J98" s="7"/>
      <c r="K98" s="7">
        <v>49.214226694161816</v>
      </c>
    </row>
    <row r="99" spans="1:11" x14ac:dyDescent="0.3">
      <c r="A99" s="1">
        <v>18568</v>
      </c>
      <c r="B99" s="1"/>
      <c r="C99" s="8">
        <v>97</v>
      </c>
      <c r="D99" s="7">
        <v>48.88668589864092</v>
      </c>
      <c r="E99" s="7">
        <f>+'USD PP 1994'!C1086</f>
        <v>82.100591715976336</v>
      </c>
      <c r="F99" s="7">
        <v>14.044045571821531</v>
      </c>
      <c r="G99" s="7"/>
      <c r="H99" s="7"/>
      <c r="I99" s="7"/>
      <c r="J99" s="7"/>
      <c r="K99" s="7">
        <v>48.88668589864092</v>
      </c>
    </row>
    <row r="100" spans="1:11" x14ac:dyDescent="0.3">
      <c r="A100" s="1">
        <v>18598</v>
      </c>
      <c r="B100" s="1"/>
      <c r="C100" s="8">
        <v>98</v>
      </c>
      <c r="D100" s="7">
        <v>48.397867437521953</v>
      </c>
      <c r="E100" s="7">
        <f>+'USD PP 1994'!C1087</f>
        <v>81.952662721893503</v>
      </c>
      <c r="F100" s="7">
        <v>13.475384352160365</v>
      </c>
      <c r="G100" s="7"/>
      <c r="H100" s="7"/>
      <c r="I100" s="7"/>
      <c r="J100" s="7"/>
      <c r="K100" s="7">
        <v>48.397867437521953</v>
      </c>
    </row>
    <row r="101" spans="1:11" x14ac:dyDescent="0.3">
      <c r="A101" s="1">
        <v>18629</v>
      </c>
      <c r="B101" s="1"/>
      <c r="C101" s="8">
        <v>99</v>
      </c>
      <c r="D101" s="7">
        <v>48.032818020565642</v>
      </c>
      <c r="E101" s="7">
        <f>+'USD PP 1994'!C1088</f>
        <v>81.804733727810657</v>
      </c>
      <c r="F101" s="7">
        <v>13.130063677443598</v>
      </c>
      <c r="G101" s="7"/>
      <c r="H101" s="7"/>
      <c r="I101" s="7"/>
      <c r="J101" s="7"/>
      <c r="K101" s="7">
        <v>48.032818020565642</v>
      </c>
    </row>
    <row r="102" spans="1:11" x14ac:dyDescent="0.3">
      <c r="A102" s="1">
        <v>18660</v>
      </c>
      <c r="B102" s="1"/>
      <c r="C102" s="8">
        <v>100</v>
      </c>
      <c r="D102" s="7">
        <v>47.425768187762294</v>
      </c>
      <c r="E102" s="7">
        <f>+'USD PP 1994'!C1089</f>
        <v>81.65680473372781</v>
      </c>
      <c r="F102" s="7">
        <v>12.816069963341725</v>
      </c>
      <c r="G102" s="7"/>
      <c r="H102" s="7"/>
      <c r="I102" s="7"/>
      <c r="J102" s="7"/>
      <c r="K102" s="7">
        <v>47.425768187762294</v>
      </c>
    </row>
    <row r="103" spans="1:11" x14ac:dyDescent="0.3">
      <c r="A103" s="1">
        <v>18688</v>
      </c>
      <c r="B103" s="1"/>
      <c r="C103" s="8">
        <v>101</v>
      </c>
      <c r="D103" s="7">
        <v>46.201430285204381</v>
      </c>
      <c r="E103" s="7">
        <f>+'USD PP 1994'!C1090</f>
        <v>81.65680473372781</v>
      </c>
      <c r="F103" s="7">
        <v>12.479133362552803</v>
      </c>
      <c r="G103" s="7"/>
      <c r="H103" s="7"/>
      <c r="I103" s="7"/>
      <c r="J103" s="7"/>
      <c r="K103" s="7">
        <v>46.201430285204381</v>
      </c>
    </row>
    <row r="104" spans="1:11" x14ac:dyDescent="0.3">
      <c r="A104" s="1">
        <v>18719</v>
      </c>
      <c r="B104" s="1"/>
      <c r="C104" s="8">
        <v>102</v>
      </c>
      <c r="D104" s="7">
        <v>45.371138451541178</v>
      </c>
      <c r="E104" s="7">
        <f>+'USD PP 1994'!C1091</f>
        <v>81.804733727810657</v>
      </c>
      <c r="F104" s="7">
        <v>12.173576590140282</v>
      </c>
      <c r="G104" s="7"/>
      <c r="H104" s="7"/>
      <c r="I104" s="7"/>
      <c r="J104" s="7"/>
      <c r="K104" s="7">
        <v>45.371138451541178</v>
      </c>
    </row>
    <row r="105" spans="1:11" x14ac:dyDescent="0.3">
      <c r="A105" s="1">
        <v>18749</v>
      </c>
      <c r="B105" s="1"/>
      <c r="C105" s="8">
        <v>103</v>
      </c>
      <c r="D105" s="7">
        <v>44.398804630141086</v>
      </c>
      <c r="E105" s="7">
        <f>+'USD PP 1994'!C1092</f>
        <v>81.360946745562131</v>
      </c>
      <c r="F105" s="7">
        <v>11.975973035061765</v>
      </c>
      <c r="G105" s="7"/>
      <c r="H105" s="7"/>
      <c r="I105" s="7"/>
      <c r="J105" s="7"/>
      <c r="K105" s="7">
        <v>44.398804630141086</v>
      </c>
    </row>
    <row r="106" spans="1:11" x14ac:dyDescent="0.3">
      <c r="A106" s="1">
        <v>18780</v>
      </c>
      <c r="B106" s="1"/>
      <c r="C106" s="8">
        <v>104</v>
      </c>
      <c r="D106" s="7">
        <v>43.695310136936406</v>
      </c>
      <c r="E106" s="7">
        <f>+'USD PP 1994'!C1093</f>
        <v>80.769230769230788</v>
      </c>
      <c r="F106" s="7">
        <v>11.500982459485034</v>
      </c>
      <c r="G106" s="7"/>
      <c r="H106" s="7"/>
      <c r="I106" s="7"/>
      <c r="J106" s="7"/>
      <c r="K106" s="7">
        <v>43.695310136936406</v>
      </c>
    </row>
    <row r="107" spans="1:11" x14ac:dyDescent="0.3">
      <c r="A107" s="1">
        <v>18810</v>
      </c>
      <c r="B107" s="1"/>
      <c r="C107" s="8">
        <v>105</v>
      </c>
      <c r="D107" s="7">
        <v>43.404499987023357</v>
      </c>
      <c r="E107" s="7">
        <f>+'USD PP 1994'!C1094</f>
        <v>80.325443786982248</v>
      </c>
      <c r="F107" s="7">
        <v>11.260018072728641</v>
      </c>
      <c r="G107" s="7"/>
      <c r="H107" s="7"/>
      <c r="I107" s="7"/>
      <c r="J107" s="7"/>
      <c r="K107" s="7">
        <v>43.404499987023357</v>
      </c>
    </row>
    <row r="108" spans="1:11" x14ac:dyDescent="0.3">
      <c r="A108" s="1">
        <v>18841</v>
      </c>
      <c r="B108" s="1"/>
      <c r="C108" s="8">
        <v>106</v>
      </c>
      <c r="D108" s="7">
        <v>43.158496556650448</v>
      </c>
      <c r="E108" s="7">
        <f>+'USD PP 1994'!C1095</f>
        <v>80.473372781065095</v>
      </c>
      <c r="F108" s="7">
        <v>10.631685461928658</v>
      </c>
      <c r="G108" s="7"/>
      <c r="H108" s="7"/>
      <c r="I108" s="7"/>
      <c r="J108" s="7"/>
      <c r="K108" s="7">
        <v>43.158496556650448</v>
      </c>
    </row>
    <row r="109" spans="1:11" x14ac:dyDescent="0.3">
      <c r="A109" s="1">
        <v>18872</v>
      </c>
      <c r="B109" s="1"/>
      <c r="C109" s="8">
        <v>107</v>
      </c>
      <c r="D109" s="7">
        <v>43.025118688715423</v>
      </c>
      <c r="E109" s="7">
        <f>+'USD PP 1994'!C1096</f>
        <v>80.621301775147941</v>
      </c>
      <c r="F109" s="7">
        <v>10.28607339582881</v>
      </c>
      <c r="G109" s="7"/>
      <c r="H109" s="7"/>
      <c r="I109" s="7"/>
      <c r="J109" s="7"/>
      <c r="K109" s="7">
        <v>43.025118688715423</v>
      </c>
    </row>
    <row r="110" spans="1:11" x14ac:dyDescent="0.3">
      <c r="A110" s="1">
        <v>18902</v>
      </c>
      <c r="B110" s="1"/>
      <c r="C110" s="8">
        <v>108</v>
      </c>
      <c r="D110" s="7">
        <v>43.094069199434514</v>
      </c>
      <c r="E110" s="7">
        <f>+'USD PP 1994'!C1097</f>
        <v>80.473372781065095</v>
      </c>
      <c r="F110" s="7">
        <v>10.075495539062405</v>
      </c>
      <c r="G110" s="7"/>
      <c r="H110" s="7"/>
      <c r="I110" s="7"/>
      <c r="J110" s="7"/>
      <c r="K110" s="7">
        <v>43.094069199434514</v>
      </c>
    </row>
    <row r="111" spans="1:11" x14ac:dyDescent="0.3">
      <c r="A111" s="1">
        <v>18933</v>
      </c>
      <c r="B111" s="1"/>
      <c r="C111" s="8">
        <v>109</v>
      </c>
      <c r="D111" s="7">
        <v>43.128572057080177</v>
      </c>
      <c r="E111" s="7">
        <f>+'USD PP 1994'!C1098</f>
        <v>80.473372781065095</v>
      </c>
      <c r="F111" s="7">
        <v>9.6564074554939676</v>
      </c>
      <c r="G111" s="7"/>
      <c r="H111" s="7"/>
      <c r="I111" s="7"/>
      <c r="J111" s="7"/>
      <c r="K111" s="7">
        <v>43.128572057080177</v>
      </c>
    </row>
    <row r="112" spans="1:11" x14ac:dyDescent="0.3">
      <c r="A112" s="1">
        <v>18963</v>
      </c>
      <c r="B112" s="1"/>
      <c r="C112" s="8">
        <v>110</v>
      </c>
      <c r="D112" s="7">
        <v>42.85856310949039</v>
      </c>
      <c r="E112" s="7">
        <f>+'USD PP 1994'!C1099</f>
        <v>80.177514792899416</v>
      </c>
      <c r="F112" s="7">
        <v>9.2538643560076341</v>
      </c>
      <c r="G112" s="7"/>
      <c r="H112" s="7"/>
      <c r="I112" s="7"/>
      <c r="J112" s="7"/>
      <c r="K112" s="7">
        <v>42.85856310949039</v>
      </c>
    </row>
    <row r="113" spans="1:11" x14ac:dyDescent="0.3">
      <c r="A113" s="1">
        <v>18994</v>
      </c>
      <c r="B113" s="1"/>
      <c r="C113" s="8">
        <v>111</v>
      </c>
      <c r="D113" s="7">
        <v>42.501550088744935</v>
      </c>
      <c r="E113" s="7">
        <f>+'USD PP 1994'!C1100</f>
        <v>79.881656804733737</v>
      </c>
      <c r="F113" s="7">
        <v>8.9495786808584477</v>
      </c>
      <c r="G113" s="7"/>
      <c r="H113" s="7"/>
      <c r="I113" s="7"/>
      <c r="J113" s="7"/>
      <c r="K113" s="7">
        <v>42.501550088744935</v>
      </c>
    </row>
    <row r="114" spans="1:11" x14ac:dyDescent="0.3">
      <c r="A114" s="1">
        <v>19025</v>
      </c>
      <c r="B114" s="1"/>
      <c r="C114" s="8">
        <v>112</v>
      </c>
      <c r="D114" s="7">
        <v>42.235466648857134</v>
      </c>
      <c r="E114" s="7">
        <f>+'USD PP 1994'!C1101</f>
        <v>79.881656804733737</v>
      </c>
      <c r="F114" s="7">
        <v>8.4073073563724261</v>
      </c>
      <c r="G114" s="7"/>
      <c r="H114" s="7"/>
      <c r="I114" s="7"/>
      <c r="J114" s="7"/>
      <c r="K114" s="7">
        <v>42.235466648857134</v>
      </c>
    </row>
    <row r="115" spans="1:11" x14ac:dyDescent="0.3">
      <c r="A115" s="1">
        <v>19054</v>
      </c>
      <c r="B115" s="1"/>
      <c r="C115" s="8">
        <v>113</v>
      </c>
      <c r="D115" s="7">
        <v>42.121737956374929</v>
      </c>
      <c r="E115" s="7">
        <f>+'USD PP 1994'!C1102</f>
        <v>80.177514792899416</v>
      </c>
      <c r="F115" s="7">
        <v>8.0299019640615334</v>
      </c>
      <c r="G115" s="7"/>
      <c r="H115" s="7"/>
      <c r="I115" s="7"/>
      <c r="J115" s="7"/>
      <c r="K115" s="7">
        <v>42.121737956374929</v>
      </c>
    </row>
    <row r="116" spans="1:11" x14ac:dyDescent="0.3">
      <c r="A116" s="1">
        <v>19085</v>
      </c>
      <c r="B116" s="1"/>
      <c r="C116" s="8">
        <v>114</v>
      </c>
      <c r="D116" s="7">
        <v>41.945566576752576</v>
      </c>
      <c r="E116" s="7">
        <f>+'USD PP 1994'!C1103</f>
        <v>80.325443786982248</v>
      </c>
      <c r="F116" s="7">
        <v>7.66797360968443</v>
      </c>
      <c r="G116" s="7"/>
      <c r="H116" s="7"/>
      <c r="I116" s="7"/>
      <c r="J116" s="7"/>
      <c r="K116" s="7">
        <v>41.945566576752576</v>
      </c>
    </row>
    <row r="117" spans="1:11" x14ac:dyDescent="0.3">
      <c r="A117" s="1">
        <v>19115</v>
      </c>
      <c r="B117" s="1"/>
      <c r="C117" s="8">
        <v>115</v>
      </c>
      <c r="D117" s="7">
        <v>41.674681149282236</v>
      </c>
      <c r="E117" s="7">
        <f>+'USD PP 1994'!C1104</f>
        <v>79.881656804733737</v>
      </c>
      <c r="F117" s="7">
        <v>7.1623142253730894</v>
      </c>
      <c r="G117" s="7"/>
      <c r="H117" s="7"/>
      <c r="I117" s="7"/>
      <c r="J117" s="7"/>
      <c r="K117" s="7">
        <v>41.674681149282236</v>
      </c>
    </row>
    <row r="118" spans="1:11" x14ac:dyDescent="0.3">
      <c r="A118" s="1">
        <v>19146</v>
      </c>
      <c r="B118" s="1"/>
      <c r="C118" s="8">
        <v>116</v>
      </c>
      <c r="D118" s="7">
        <v>41.595649415392991</v>
      </c>
      <c r="E118" s="7">
        <f>+'USD PP 1994'!C1105</f>
        <v>79.437869822485226</v>
      </c>
      <c r="F118" s="7">
        <v>6.8552012111151317</v>
      </c>
      <c r="G118" s="7"/>
      <c r="H118" s="7"/>
      <c r="I118" s="7"/>
      <c r="J118" s="7"/>
      <c r="K118" s="7">
        <v>41.595649415392991</v>
      </c>
    </row>
    <row r="119" spans="1:11" x14ac:dyDescent="0.3">
      <c r="A119" s="1">
        <v>19176</v>
      </c>
      <c r="B119" s="1"/>
      <c r="C119" s="8">
        <v>117</v>
      </c>
      <c r="D119" s="7">
        <v>41.545794462038543</v>
      </c>
      <c r="E119" s="7">
        <f>+'USD PP 1994'!C1106</f>
        <v>78.994082840236686</v>
      </c>
      <c r="F119" s="7">
        <v>6.6329958501355888</v>
      </c>
      <c r="G119" s="7"/>
      <c r="H119" s="7"/>
      <c r="I119" s="7"/>
      <c r="J119" s="7"/>
      <c r="K119" s="7">
        <v>41.545794462038543</v>
      </c>
    </row>
    <row r="120" spans="1:11" x14ac:dyDescent="0.3">
      <c r="A120" s="1">
        <v>19207</v>
      </c>
      <c r="B120" s="1"/>
      <c r="C120" s="8">
        <v>118</v>
      </c>
      <c r="D120" s="7">
        <v>41.42566004789964</v>
      </c>
      <c r="E120" s="7">
        <f>+'USD PP 1994'!C1107</f>
        <v>78.698224852071021</v>
      </c>
      <c r="F120" s="7">
        <v>6.3570978053820095</v>
      </c>
      <c r="G120" s="7"/>
      <c r="H120" s="7"/>
      <c r="I120" s="7"/>
      <c r="J120" s="7"/>
      <c r="K120" s="7">
        <v>41.42566004789964</v>
      </c>
    </row>
    <row r="121" spans="1:11" x14ac:dyDescent="0.3">
      <c r="A121" s="1">
        <v>19238</v>
      </c>
      <c r="B121" s="1"/>
      <c r="C121" s="8">
        <v>119</v>
      </c>
      <c r="D121" s="7">
        <v>41.190872077060391</v>
      </c>
      <c r="E121" s="7">
        <f>+'USD PP 1994'!C1108</f>
        <v>78.254437869822496</v>
      </c>
      <c r="F121" s="7">
        <v>6.1167110606966322</v>
      </c>
      <c r="G121" s="7"/>
      <c r="H121" s="7"/>
      <c r="I121" s="7"/>
      <c r="J121" s="7"/>
      <c r="K121" s="7">
        <v>41.190872077060391</v>
      </c>
    </row>
    <row r="122" spans="1:11" x14ac:dyDescent="0.3">
      <c r="A122" s="1">
        <v>19268</v>
      </c>
      <c r="B122" s="1"/>
      <c r="C122" s="8">
        <v>120</v>
      </c>
      <c r="D122" s="7">
        <v>40.815370666924672</v>
      </c>
      <c r="E122" s="7">
        <f>+'USD PP 1994'!C1109</f>
        <v>77.958579881656817</v>
      </c>
      <c r="F122" s="7">
        <v>5.7423122988139621</v>
      </c>
      <c r="G122" s="7"/>
      <c r="H122" s="7"/>
      <c r="I122" s="7"/>
      <c r="J122" s="7"/>
      <c r="K122" s="7">
        <v>40.815370666924672</v>
      </c>
    </row>
    <row r="123" spans="1:11" x14ac:dyDescent="0.3">
      <c r="A123" s="1">
        <v>19299</v>
      </c>
      <c r="B123" s="1"/>
      <c r="C123" s="8">
        <v>121</v>
      </c>
      <c r="D123" s="7">
        <v>40.575972429590088</v>
      </c>
      <c r="E123" s="7">
        <f>+'USD PP 1994'!C1110</f>
        <v>78.10650887573965</v>
      </c>
      <c r="F123" s="7">
        <v>5.467827365086614</v>
      </c>
      <c r="G123" s="7"/>
      <c r="H123" s="7"/>
      <c r="I123" s="7"/>
      <c r="J123" s="7"/>
      <c r="K123" s="7">
        <v>40.575972429590088</v>
      </c>
    </row>
    <row r="124" spans="1:11" x14ac:dyDescent="0.3">
      <c r="A124" s="1">
        <v>19329</v>
      </c>
      <c r="B124" s="1"/>
      <c r="C124" s="8">
        <v>122</v>
      </c>
      <c r="D124" s="7">
        <v>40.178208168719756</v>
      </c>
      <c r="E124" s="7">
        <f>+'USD PP 1994'!C1111</f>
        <v>78.10650887573965</v>
      </c>
      <c r="F124" s="7">
        <v>5.1955790242176114</v>
      </c>
      <c r="G124" s="7"/>
      <c r="H124" s="7"/>
      <c r="I124" s="7"/>
      <c r="J124" s="7"/>
      <c r="K124" s="7">
        <v>40.178208168719756</v>
      </c>
    </row>
    <row r="125" spans="1:11" x14ac:dyDescent="0.3">
      <c r="A125" s="1">
        <v>19360</v>
      </c>
      <c r="B125" s="1"/>
      <c r="C125" s="8">
        <v>123</v>
      </c>
      <c r="D125" s="7">
        <v>40.094010746152847</v>
      </c>
      <c r="E125" s="7">
        <f>+'USD PP 1994'!C1112</f>
        <v>77.958579881656817</v>
      </c>
      <c r="F125" s="7">
        <v>4.9265873546535284</v>
      </c>
      <c r="G125" s="7"/>
      <c r="H125" s="7"/>
      <c r="I125" s="7"/>
      <c r="J125" s="7"/>
      <c r="K125" s="7">
        <v>40.094010746152847</v>
      </c>
    </row>
    <row r="126" spans="1:11" x14ac:dyDescent="0.3">
      <c r="A126" s="1">
        <v>19391</v>
      </c>
      <c r="B126" s="1"/>
      <c r="C126" s="8">
        <v>124</v>
      </c>
      <c r="D126" s="7">
        <v>39.846959596653591</v>
      </c>
      <c r="E126" s="7">
        <f>+'USD PP 1994'!C1113</f>
        <v>77.514792899408292</v>
      </c>
      <c r="F126" s="7">
        <v>4.6411562455520761</v>
      </c>
      <c r="G126" s="7"/>
      <c r="H126" s="7"/>
      <c r="I126" s="7"/>
      <c r="J126" s="7"/>
      <c r="K126" s="7">
        <v>39.846959596653591</v>
      </c>
    </row>
    <row r="127" spans="1:11" x14ac:dyDescent="0.3">
      <c r="A127" s="1">
        <v>19419</v>
      </c>
      <c r="B127" s="1"/>
      <c r="C127" s="8">
        <v>125</v>
      </c>
      <c r="D127" s="7">
        <v>39.625059264770869</v>
      </c>
      <c r="E127" s="7">
        <f>+'USD PP 1994'!C1114</f>
        <v>77.514792899408292</v>
      </c>
      <c r="F127" s="7">
        <v>4.3464658602285775</v>
      </c>
      <c r="G127" s="7"/>
      <c r="H127" s="7"/>
      <c r="I127" s="7"/>
      <c r="J127" s="7"/>
      <c r="K127" s="7">
        <v>39.625059264770869</v>
      </c>
    </row>
    <row r="128" spans="1:11" x14ac:dyDescent="0.3">
      <c r="A128" s="1">
        <v>19450</v>
      </c>
      <c r="B128" s="1"/>
      <c r="C128" s="8">
        <v>126</v>
      </c>
      <c r="D128" s="7">
        <v>39.361338298173116</v>
      </c>
      <c r="E128" s="7">
        <f>+'USD PP 1994'!C1115</f>
        <v>77.662721893491124</v>
      </c>
      <c r="F128" s="7">
        <v>4.0689626102121119</v>
      </c>
      <c r="G128" s="7"/>
      <c r="H128" s="7"/>
      <c r="I128" s="7"/>
      <c r="J128" s="7"/>
      <c r="K128" s="7">
        <v>39.361338298173116</v>
      </c>
    </row>
    <row r="129" spans="1:11" x14ac:dyDescent="0.3">
      <c r="A129" s="1">
        <v>19480</v>
      </c>
      <c r="B129" s="1"/>
      <c r="C129" s="8">
        <v>127</v>
      </c>
      <c r="D129" s="7">
        <v>39.142142301285915</v>
      </c>
      <c r="E129" s="7">
        <f>+'USD PP 1994'!C1116</f>
        <v>77.514792899408292</v>
      </c>
      <c r="F129" s="7">
        <v>3.8763100030600279</v>
      </c>
      <c r="G129" s="7"/>
      <c r="H129" s="7"/>
      <c r="I129" s="7"/>
      <c r="J129" s="7"/>
      <c r="K129" s="7">
        <v>39.142142301285915</v>
      </c>
    </row>
    <row r="130" spans="1:11" x14ac:dyDescent="0.3">
      <c r="A130" s="1">
        <v>19511</v>
      </c>
      <c r="B130" s="1"/>
      <c r="C130" s="8">
        <v>128</v>
      </c>
      <c r="D130" s="7">
        <v>39.001736051500508</v>
      </c>
      <c r="E130" s="7">
        <f>+'USD PP 1994'!C1117</f>
        <v>77.071005917159781</v>
      </c>
      <c r="F130" s="7">
        <v>3.6945386990659821</v>
      </c>
      <c r="G130" s="7"/>
      <c r="H130" s="7"/>
      <c r="I130" s="7"/>
      <c r="J130" s="7"/>
      <c r="K130" s="7">
        <v>39.001736051500508</v>
      </c>
    </row>
    <row r="131" spans="1:11" x14ac:dyDescent="0.3">
      <c r="A131" s="1">
        <v>19541</v>
      </c>
      <c r="B131" s="1"/>
      <c r="C131" s="8">
        <v>129</v>
      </c>
      <c r="D131" s="7">
        <v>38.696037356385062</v>
      </c>
      <c r="E131" s="7">
        <f>+'USD PP 1994'!C1118</f>
        <v>76.479289940828409</v>
      </c>
      <c r="F131" s="7">
        <v>3.4079316475103605</v>
      </c>
      <c r="G131" s="7"/>
      <c r="H131" s="7"/>
      <c r="I131" s="7"/>
      <c r="J131" s="7"/>
      <c r="K131" s="7">
        <v>38.696037356385062</v>
      </c>
    </row>
    <row r="132" spans="1:11" x14ac:dyDescent="0.3">
      <c r="A132" s="1">
        <v>19572</v>
      </c>
      <c r="B132" s="1"/>
      <c r="C132" s="8">
        <v>130</v>
      </c>
      <c r="D132" s="7">
        <v>38.377504072582632</v>
      </c>
      <c r="E132" s="7">
        <f>+'USD PP 1994'!C1119</f>
        <v>76.035502958579883</v>
      </c>
      <c r="F132" s="7">
        <v>3.2370171423920602</v>
      </c>
      <c r="G132" s="7"/>
      <c r="H132" s="7"/>
      <c r="I132" s="7"/>
      <c r="J132" s="7"/>
      <c r="K132" s="7">
        <v>38.377504072582632</v>
      </c>
    </row>
    <row r="133" spans="1:11" x14ac:dyDescent="0.3">
      <c r="A133" s="1">
        <v>19603</v>
      </c>
      <c r="B133" s="1"/>
      <c r="C133" s="8">
        <v>131</v>
      </c>
      <c r="D133" s="7">
        <v>38.243651293056921</v>
      </c>
      <c r="E133" s="7">
        <f>+'USD PP 1994'!C1120</f>
        <v>76.035502958579883</v>
      </c>
      <c r="F133" s="7">
        <v>3.0711737593852559</v>
      </c>
      <c r="G133" s="7"/>
      <c r="H133" s="7"/>
      <c r="I133" s="7"/>
      <c r="J133" s="7"/>
      <c r="K133" s="7">
        <v>38.243651293056921</v>
      </c>
    </row>
    <row r="134" spans="1:11" x14ac:dyDescent="0.3">
      <c r="A134" s="1">
        <v>19633</v>
      </c>
      <c r="B134" s="1"/>
      <c r="C134" s="8">
        <v>132</v>
      </c>
      <c r="D134" s="7">
        <v>38.32029187681055</v>
      </c>
      <c r="E134" s="7">
        <f>+'USD PP 1994'!C1121</f>
        <v>76.035502958579883</v>
      </c>
      <c r="F134" s="7">
        <v>2.8891568761855657</v>
      </c>
      <c r="G134" s="7"/>
      <c r="H134" s="7"/>
      <c r="I134" s="7"/>
      <c r="J134" s="7"/>
      <c r="K134" s="7">
        <v>38.32029187681055</v>
      </c>
    </row>
    <row r="135" spans="1:11" x14ac:dyDescent="0.3">
      <c r="A135" s="1">
        <v>19664</v>
      </c>
      <c r="B135" s="1"/>
      <c r="C135" s="8">
        <v>133</v>
      </c>
      <c r="D135" s="7">
        <v>38.205674852253793</v>
      </c>
      <c r="E135" s="7">
        <f>+'USD PP 1994'!C1122</f>
        <v>75.739644970414204</v>
      </c>
      <c r="F135" s="7">
        <v>2.7724372672349733</v>
      </c>
      <c r="G135" s="7"/>
      <c r="H135" s="7"/>
      <c r="I135" s="7"/>
      <c r="J135" s="7"/>
      <c r="K135" s="7">
        <v>38.205674852253793</v>
      </c>
    </row>
    <row r="136" spans="1:11" x14ac:dyDescent="0.3">
      <c r="A136" s="1">
        <v>19694</v>
      </c>
      <c r="B136" s="1"/>
      <c r="C136" s="8">
        <v>134</v>
      </c>
      <c r="D136" s="7">
        <v>38.28223933091563</v>
      </c>
      <c r="E136" s="7">
        <f>+'USD PP 1994'!C1123</f>
        <v>75.295857988165679</v>
      </c>
      <c r="F136" s="7">
        <v>2.6381551691264375</v>
      </c>
      <c r="G136" s="7"/>
      <c r="H136" s="7"/>
      <c r="I136" s="7"/>
      <c r="J136" s="7"/>
      <c r="K136" s="7">
        <v>38.28223933091563</v>
      </c>
    </row>
    <row r="137" spans="1:11" x14ac:dyDescent="0.3">
      <c r="A137" s="1">
        <v>19725</v>
      </c>
      <c r="B137" s="1"/>
      <c r="C137" s="8">
        <v>135</v>
      </c>
      <c r="D137" s="7">
        <v>38.11453537526446</v>
      </c>
      <c r="E137" s="7">
        <f>+'USD PP 1994'!C1124</f>
        <v>74.408284023668642</v>
      </c>
      <c r="F137" s="7">
        <v>2.429911733560318</v>
      </c>
      <c r="G137" s="7"/>
      <c r="H137" s="7"/>
      <c r="I137" s="7"/>
      <c r="J137" s="7"/>
      <c r="K137" s="7">
        <v>38.11453537526446</v>
      </c>
    </row>
    <row r="138" spans="1:11" x14ac:dyDescent="0.3">
      <c r="A138" s="1">
        <v>19756</v>
      </c>
      <c r="B138" s="1"/>
      <c r="C138" s="8">
        <v>136</v>
      </c>
      <c r="D138" s="7">
        <v>37.875917097549902</v>
      </c>
      <c r="E138" s="7">
        <f>+'USD PP 1994'!C1125</f>
        <v>74.26035502958581</v>
      </c>
      <c r="F138" s="7">
        <v>2.3288400743342126</v>
      </c>
      <c r="G138" s="7"/>
      <c r="H138" s="7"/>
      <c r="I138" s="7"/>
      <c r="J138" s="7"/>
      <c r="K138" s="7">
        <v>37.875917097549902</v>
      </c>
    </row>
    <row r="139" spans="1:11" x14ac:dyDescent="0.3">
      <c r="A139" s="1">
        <v>19784</v>
      </c>
      <c r="B139" s="1"/>
      <c r="C139" s="8">
        <v>137</v>
      </c>
      <c r="D139" s="7">
        <v>37.766394553345201</v>
      </c>
      <c r="E139" s="7">
        <f>+'USD PP 1994'!C1126</f>
        <v>74.852071005917168</v>
      </c>
      <c r="F139" s="7">
        <v>2.2253607972615503</v>
      </c>
      <c r="G139" s="7"/>
      <c r="H139" s="7"/>
      <c r="I139" s="7"/>
      <c r="J139" s="7"/>
      <c r="K139" s="7">
        <v>37.766394553345201</v>
      </c>
    </row>
    <row r="140" spans="1:11" x14ac:dyDescent="0.3">
      <c r="A140" s="1">
        <v>19815</v>
      </c>
      <c r="B140" s="1"/>
      <c r="C140" s="8">
        <v>138</v>
      </c>
      <c r="D140" s="7">
        <v>37.657188706097529</v>
      </c>
      <c r="E140" s="7">
        <f>+'USD PP 1994'!C1127</f>
        <v>75.147928994082847</v>
      </c>
      <c r="F140" s="7">
        <v>2.1210072410041465</v>
      </c>
      <c r="G140" s="7"/>
      <c r="H140" s="7"/>
      <c r="I140" s="7"/>
      <c r="J140" s="7"/>
      <c r="K140" s="7">
        <v>37.657188706097529</v>
      </c>
    </row>
    <row r="141" spans="1:11" x14ac:dyDescent="0.3">
      <c r="A141" s="1">
        <v>19845</v>
      </c>
      <c r="B141" s="1"/>
      <c r="C141" s="8">
        <v>139</v>
      </c>
      <c r="D141" s="7">
        <v>37.469839508554756</v>
      </c>
      <c r="E141" s="7">
        <f>+'USD PP 1994'!C1128</f>
        <v>74.556213017751489</v>
      </c>
      <c r="F141" s="7">
        <v>2.0308380323670492</v>
      </c>
      <c r="G141" s="7"/>
      <c r="H141" s="7"/>
      <c r="I141" s="7"/>
      <c r="J141" s="7"/>
      <c r="K141" s="7">
        <v>37.469839508554756</v>
      </c>
    </row>
    <row r="142" spans="1:11" x14ac:dyDescent="0.3">
      <c r="A142" s="1">
        <v>19876</v>
      </c>
      <c r="B142" s="1"/>
      <c r="C142" s="8">
        <v>140</v>
      </c>
      <c r="D142" s="7">
        <v>37.481083833704865</v>
      </c>
      <c r="E142" s="7">
        <f>+'USD PP 1994'!C1129</f>
        <v>74.408284023668642</v>
      </c>
      <c r="F142" s="7">
        <v>1.953856101950211</v>
      </c>
      <c r="G142" s="7"/>
      <c r="H142" s="7"/>
      <c r="I142" s="7"/>
      <c r="J142" s="7"/>
      <c r="K142" s="7">
        <v>37.481083833704865</v>
      </c>
    </row>
    <row r="143" spans="1:11" x14ac:dyDescent="0.3">
      <c r="A143" s="1">
        <v>19906</v>
      </c>
      <c r="B143" s="1"/>
      <c r="C143" s="8">
        <v>141</v>
      </c>
      <c r="D143" s="7">
        <v>37.428683676557689</v>
      </c>
      <c r="E143" s="7">
        <f>+'USD PP 1994'!C1130</f>
        <v>73.964497041420131</v>
      </c>
      <c r="F143" s="7">
        <v>1.8450010405573285</v>
      </c>
      <c r="G143" s="7"/>
      <c r="H143" s="7"/>
      <c r="I143" s="7"/>
      <c r="J143" s="7"/>
      <c r="K143" s="7">
        <v>37.428683676557689</v>
      </c>
    </row>
    <row r="144" spans="1:11" x14ac:dyDescent="0.3">
      <c r="A144" s="1">
        <v>19937</v>
      </c>
      <c r="B144" s="1"/>
      <c r="C144" s="8">
        <v>142</v>
      </c>
      <c r="D144" s="7">
        <v>37.42494118243944</v>
      </c>
      <c r="E144" s="7">
        <f>+'USD PP 1994'!C1131</f>
        <v>73.372781065088759</v>
      </c>
      <c r="F144" s="7">
        <v>1.7436925059609947</v>
      </c>
      <c r="G144" s="7"/>
      <c r="H144" s="7"/>
      <c r="I144" s="7"/>
      <c r="J144" s="7"/>
      <c r="K144" s="7">
        <v>37.42494118243944</v>
      </c>
    </row>
    <row r="145" spans="1:11" x14ac:dyDescent="0.3">
      <c r="A145" s="1">
        <v>19968</v>
      </c>
      <c r="B145" s="1"/>
      <c r="C145" s="8">
        <v>143</v>
      </c>
      <c r="D145" s="7">
        <v>37.507457589135548</v>
      </c>
      <c r="E145" s="7">
        <f>+'USD PP 1994'!C1132</f>
        <v>73.07692307692308</v>
      </c>
      <c r="F145" s="7">
        <v>1.6552995120191709</v>
      </c>
      <c r="G145" s="7"/>
      <c r="H145" s="7"/>
      <c r="I145" s="7"/>
      <c r="J145" s="7"/>
      <c r="K145" s="7">
        <v>37.507457589135548</v>
      </c>
    </row>
    <row r="146" spans="1:11" x14ac:dyDescent="0.3">
      <c r="A146" s="1">
        <v>19998</v>
      </c>
      <c r="B146" s="1"/>
      <c r="C146" s="8">
        <v>144</v>
      </c>
      <c r="D146" s="7">
        <v>37.62409227518863</v>
      </c>
      <c r="E146" s="7">
        <f>+'USD PP 1994'!C1133</f>
        <v>72.928994082840234</v>
      </c>
      <c r="F146" s="7">
        <v>1.5613087266734305</v>
      </c>
      <c r="G146" s="7"/>
      <c r="H146" s="7"/>
      <c r="I146" s="7"/>
      <c r="J146" s="7"/>
      <c r="K146" s="7">
        <v>37.62409227518863</v>
      </c>
    </row>
    <row r="147" spans="1:11" x14ac:dyDescent="0.3">
      <c r="A147" s="1">
        <v>20029</v>
      </c>
      <c r="B147" s="1"/>
      <c r="C147" s="8">
        <v>145</v>
      </c>
      <c r="D147" s="7">
        <v>37.545247255951132</v>
      </c>
      <c r="E147" s="7">
        <f>+'USD PP 1994'!C1134</f>
        <v>72.633136094674569</v>
      </c>
      <c r="F147" s="7">
        <v>1.4407204269386644</v>
      </c>
      <c r="G147" s="7"/>
      <c r="H147" s="7"/>
      <c r="I147" s="7"/>
      <c r="J147" s="7"/>
      <c r="K147" s="7">
        <v>37.545247255951132</v>
      </c>
    </row>
    <row r="148" spans="1:11" x14ac:dyDescent="0.3">
      <c r="A148" s="1">
        <v>20059</v>
      </c>
      <c r="B148" s="1"/>
      <c r="C148" s="8">
        <v>146</v>
      </c>
      <c r="D148" s="7">
        <v>37.500246959599622</v>
      </c>
      <c r="E148" s="7">
        <f>+'USD PP 1994'!C1135</f>
        <v>72.485207100591722</v>
      </c>
      <c r="F148" s="7">
        <v>1.3501269111973238</v>
      </c>
      <c r="G148" s="7"/>
      <c r="H148" s="7"/>
      <c r="I148" s="7"/>
      <c r="J148" s="7"/>
      <c r="K148" s="7">
        <v>37.500246959599622</v>
      </c>
    </row>
    <row r="149" spans="1:11" x14ac:dyDescent="0.3">
      <c r="A149" s="1">
        <v>20090</v>
      </c>
      <c r="B149" s="1"/>
      <c r="C149" s="8">
        <v>147</v>
      </c>
      <c r="D149" s="7">
        <v>37.40673013426396</v>
      </c>
      <c r="E149" s="7">
        <f>+'USD PP 1994'!C1136</f>
        <v>72.928994082840234</v>
      </c>
      <c r="F149" s="7">
        <v>1.2701099823116877</v>
      </c>
      <c r="G149" s="7"/>
      <c r="H149" s="7"/>
      <c r="I149" s="7"/>
      <c r="J149" s="7"/>
      <c r="K149" s="7">
        <v>37.40673013426396</v>
      </c>
    </row>
    <row r="150" spans="1:11" x14ac:dyDescent="0.3">
      <c r="A150" s="1">
        <v>20121</v>
      </c>
      <c r="B150" s="1"/>
      <c r="C150" s="8">
        <v>148</v>
      </c>
      <c r="D150" s="7">
        <v>37.261410632796043</v>
      </c>
      <c r="E150" s="7">
        <f>+'USD PP 1994'!C1137</f>
        <v>73.224852071005913</v>
      </c>
      <c r="F150" s="7">
        <v>1.2257382573940241</v>
      </c>
      <c r="G150" s="7"/>
      <c r="H150" s="7"/>
      <c r="I150" s="7"/>
      <c r="J150" s="7"/>
      <c r="K150" s="7">
        <v>37.261410632796043</v>
      </c>
    </row>
    <row r="151" spans="1:11" x14ac:dyDescent="0.3">
      <c r="A151" s="1">
        <v>20149</v>
      </c>
      <c r="B151" s="1"/>
      <c r="C151" s="8">
        <v>149</v>
      </c>
      <c r="D151" s="7">
        <v>37.105567250344599</v>
      </c>
      <c r="E151" s="7">
        <f>+'USD PP 1994'!C1138</f>
        <v>73.372781065088759</v>
      </c>
      <c r="F151" s="7">
        <v>1.1825742956044611</v>
      </c>
      <c r="G151" s="7"/>
      <c r="H151" s="7"/>
      <c r="I151" s="7"/>
      <c r="J151" s="7"/>
      <c r="K151" s="7">
        <v>37.105567250344599</v>
      </c>
    </row>
    <row r="152" spans="1:11" x14ac:dyDescent="0.3">
      <c r="A152" s="1">
        <v>20180</v>
      </c>
      <c r="B152" s="1"/>
      <c r="C152" s="8">
        <v>150</v>
      </c>
      <c r="D152" s="7">
        <v>36.723641379992678</v>
      </c>
      <c r="E152" s="7">
        <f>+'USD PP 1994'!C1139</f>
        <v>73.372781065088759</v>
      </c>
      <c r="F152" s="7">
        <v>1.1223064397878533</v>
      </c>
      <c r="G152" s="7"/>
      <c r="H152" s="7"/>
      <c r="I152" s="7"/>
      <c r="J152" s="7"/>
      <c r="K152" s="7">
        <v>36.723641379992678</v>
      </c>
    </row>
    <row r="153" spans="1:11" x14ac:dyDescent="0.3">
      <c r="A153" s="1">
        <v>20210</v>
      </c>
      <c r="B153" s="1"/>
      <c r="C153" s="8">
        <v>151</v>
      </c>
      <c r="D153" s="7">
        <v>36.482854540028491</v>
      </c>
      <c r="E153" s="7">
        <f>+'USD PP 1994'!C1140</f>
        <v>73.07692307692308</v>
      </c>
      <c r="F153" s="7">
        <v>1.0434236145294284</v>
      </c>
      <c r="G153" s="7"/>
      <c r="H153" s="7"/>
      <c r="I153" s="7"/>
      <c r="J153" s="7"/>
      <c r="K153" s="7">
        <v>36.482854540028491</v>
      </c>
    </row>
    <row r="154" spans="1:11" x14ac:dyDescent="0.3">
      <c r="A154" s="1">
        <v>20241</v>
      </c>
      <c r="B154" s="1"/>
      <c r="C154" s="8">
        <v>152</v>
      </c>
      <c r="D154" s="7">
        <v>36.362857111560338</v>
      </c>
      <c r="E154" s="7">
        <f>+'USD PP 1994'!C1141</f>
        <v>72.633136094674569</v>
      </c>
      <c r="F154" s="7">
        <v>0.97343372938653649</v>
      </c>
      <c r="G154" s="7"/>
      <c r="H154" s="7"/>
      <c r="I154" s="7"/>
      <c r="J154" s="7"/>
      <c r="K154" s="7">
        <v>36.362857111560338</v>
      </c>
    </row>
    <row r="155" spans="1:11" x14ac:dyDescent="0.3">
      <c r="A155" s="1">
        <v>20271</v>
      </c>
      <c r="B155" s="1"/>
      <c r="C155" s="8">
        <v>153</v>
      </c>
      <c r="D155" s="7">
        <v>36.322901919448945</v>
      </c>
      <c r="E155" s="7">
        <f>+'USD PP 1994'!C1142</f>
        <v>72.041420118343197</v>
      </c>
      <c r="F155" s="7">
        <v>0.90057704633780766</v>
      </c>
      <c r="G155" s="7"/>
      <c r="H155" s="7"/>
      <c r="I155" s="7"/>
      <c r="J155" s="7"/>
      <c r="K155" s="7">
        <v>36.322901919448945</v>
      </c>
    </row>
    <row r="156" spans="1:11" x14ac:dyDescent="0.3">
      <c r="A156" s="1">
        <v>20302</v>
      </c>
      <c r="B156" s="1"/>
      <c r="C156" s="8">
        <v>154</v>
      </c>
      <c r="D156" s="7">
        <v>36.203430598473972</v>
      </c>
      <c r="E156" s="7">
        <f>+'USD PP 1994'!C1143</f>
        <v>71.597633136094672</v>
      </c>
      <c r="F156" s="7">
        <v>0.81960051541482315</v>
      </c>
      <c r="G156" s="7"/>
      <c r="H156" s="7"/>
      <c r="I156" s="7"/>
      <c r="J156" s="7"/>
      <c r="K156" s="7">
        <v>36.203430598473972</v>
      </c>
    </row>
    <row r="157" spans="1:11" x14ac:dyDescent="0.3">
      <c r="A157" s="1">
        <v>20333</v>
      </c>
      <c r="B157" s="1"/>
      <c r="C157" s="8">
        <v>155</v>
      </c>
      <c r="D157" s="7">
        <v>36.073565761731743</v>
      </c>
      <c r="E157" s="7">
        <f>+'USD PP 1994'!C1144</f>
        <v>71.15384615384616</v>
      </c>
      <c r="F157" s="7">
        <v>0.77030123629212688</v>
      </c>
      <c r="G157" s="7"/>
      <c r="H157" s="7"/>
      <c r="I157" s="7"/>
      <c r="J157" s="7"/>
      <c r="K157" s="7">
        <v>36.073565761731743</v>
      </c>
    </row>
    <row r="158" spans="1:11" x14ac:dyDescent="0.3">
      <c r="A158" s="1">
        <v>20363</v>
      </c>
      <c r="B158" s="1"/>
      <c r="C158" s="8">
        <v>156</v>
      </c>
      <c r="D158" s="7">
        <v>35.876246406496008</v>
      </c>
      <c r="E158" s="7">
        <f>+'USD PP 1994'!C1145</f>
        <v>71.005917159763328</v>
      </c>
      <c r="F158" s="7">
        <v>0.73382989072318472</v>
      </c>
      <c r="G158" s="7"/>
      <c r="H158" s="7"/>
      <c r="I158" s="7"/>
      <c r="J158" s="7"/>
      <c r="K158" s="7">
        <v>35.876246406496008</v>
      </c>
    </row>
    <row r="159" spans="1:11" x14ac:dyDescent="0.3">
      <c r="A159" s="1">
        <v>20394</v>
      </c>
      <c r="B159" s="1"/>
      <c r="C159" s="8">
        <v>157</v>
      </c>
      <c r="D159" s="7">
        <v>35.779641374784092</v>
      </c>
      <c r="E159" s="7">
        <f>+'USD PP 1994'!C1146</f>
        <v>71.005917159763328</v>
      </c>
      <c r="F159" s="7">
        <v>0.65655353916362602</v>
      </c>
      <c r="G159" s="7"/>
      <c r="H159" s="7"/>
      <c r="I159" s="7"/>
      <c r="J159" s="7"/>
      <c r="K159" s="7">
        <v>35.779641374784092</v>
      </c>
    </row>
    <row r="160" spans="1:11" x14ac:dyDescent="0.3">
      <c r="A160" s="1">
        <v>20424</v>
      </c>
      <c r="B160" s="1"/>
      <c r="C160" s="8">
        <v>158</v>
      </c>
      <c r="D160" s="7">
        <v>35.754613145582191</v>
      </c>
      <c r="E160" s="7">
        <f>+'USD PP 1994'!C1147</f>
        <v>71.15384615384616</v>
      </c>
      <c r="F160" s="7">
        <v>0.58329205682624918</v>
      </c>
      <c r="G160" s="7"/>
      <c r="H160" s="7"/>
      <c r="I160" s="7"/>
      <c r="J160" s="7"/>
      <c r="K160" s="7">
        <v>35.754613145582191</v>
      </c>
    </row>
    <row r="161" spans="1:11" x14ac:dyDescent="0.3">
      <c r="A161" s="1">
        <v>20455</v>
      </c>
      <c r="B161" s="1"/>
      <c r="C161" s="8">
        <v>159</v>
      </c>
      <c r="D161" s="7">
        <v>35.66900752751615</v>
      </c>
      <c r="E161" s="7">
        <f>+'USD PP 1994'!C1148</f>
        <v>71.005917159763328</v>
      </c>
      <c r="F161" s="7">
        <v>0.54345668203321451</v>
      </c>
      <c r="G161" s="7"/>
      <c r="H161" s="7"/>
      <c r="I161" s="7"/>
      <c r="J161" s="7"/>
      <c r="K161" s="7">
        <v>35.66900752751615</v>
      </c>
    </row>
    <row r="162" spans="1:11" x14ac:dyDescent="0.3">
      <c r="A162" s="1">
        <v>20486</v>
      </c>
      <c r="B162" s="1"/>
      <c r="C162" s="8">
        <v>160</v>
      </c>
      <c r="D162" s="7">
        <v>35.640495131411022</v>
      </c>
      <c r="E162" s="7">
        <f>+'USD PP 1994'!C1149</f>
        <v>70.857988165680467</v>
      </c>
      <c r="F162" s="7">
        <v>0.48771128244926371</v>
      </c>
      <c r="G162" s="7"/>
      <c r="H162" s="7"/>
      <c r="I162" s="7"/>
      <c r="J162" s="7"/>
      <c r="K162" s="7">
        <v>35.640495131411022</v>
      </c>
    </row>
    <row r="163" spans="1:11" x14ac:dyDescent="0.3">
      <c r="A163" s="1">
        <v>20515</v>
      </c>
      <c r="B163" s="1"/>
      <c r="C163" s="8">
        <v>161</v>
      </c>
      <c r="D163" s="7">
        <v>35.473768419837796</v>
      </c>
      <c r="E163" s="7">
        <f>+'USD PP 1994'!C1150</f>
        <v>70.414201183431956</v>
      </c>
      <c r="F163" s="7">
        <v>0.44507326377921491</v>
      </c>
      <c r="G163" s="7"/>
      <c r="H163" s="7"/>
      <c r="I163" s="7"/>
      <c r="J163" s="7"/>
      <c r="K163" s="7">
        <v>35.473768419837796</v>
      </c>
    </row>
    <row r="164" spans="1:11" x14ac:dyDescent="0.3">
      <c r="A164" s="1">
        <v>20546</v>
      </c>
      <c r="B164" s="1"/>
      <c r="C164" s="8">
        <v>162</v>
      </c>
      <c r="D164" s="7">
        <v>35.185249374963092</v>
      </c>
      <c r="E164" s="7">
        <f>+'USD PP 1994'!C1151</f>
        <v>70.414201183431956</v>
      </c>
      <c r="F164" s="7">
        <v>0.42627455586554436</v>
      </c>
      <c r="G164" s="7"/>
      <c r="H164" s="7"/>
      <c r="I164" s="7"/>
      <c r="J164" s="7"/>
      <c r="K164" s="7">
        <v>35.185249374963092</v>
      </c>
    </row>
    <row r="165" spans="1:11" x14ac:dyDescent="0.3">
      <c r="A165" s="1">
        <v>20576</v>
      </c>
      <c r="B165" s="1"/>
      <c r="C165" s="8">
        <v>163</v>
      </c>
      <c r="D165" s="7">
        <v>35.003232565621857</v>
      </c>
      <c r="E165" s="7">
        <f>+'USD PP 1994'!C1152</f>
        <v>70.118343195266277</v>
      </c>
      <c r="F165" s="7">
        <v>0.39510108060575072</v>
      </c>
      <c r="G165" s="7"/>
      <c r="H165" s="7"/>
      <c r="I165" s="7"/>
      <c r="J165" s="7"/>
      <c r="K165" s="7">
        <v>35.003232565621857</v>
      </c>
    </row>
    <row r="166" spans="1:11" x14ac:dyDescent="0.3">
      <c r="A166" s="1">
        <v>20607</v>
      </c>
      <c r="B166" s="1"/>
      <c r="C166" s="8">
        <v>164</v>
      </c>
      <c r="D166" s="7">
        <v>34.936852545784866</v>
      </c>
      <c r="E166" s="7">
        <f>+'USD PP 1994'!C1153</f>
        <v>69.822485207100598</v>
      </c>
      <c r="F166" s="7">
        <v>0.36254457754243952</v>
      </c>
      <c r="G166" s="7"/>
      <c r="H166" s="7"/>
      <c r="I166" s="7"/>
      <c r="J166" s="7"/>
      <c r="K166" s="7">
        <v>34.936852545784866</v>
      </c>
    </row>
    <row r="167" spans="1:11" x14ac:dyDescent="0.3">
      <c r="A167" s="1">
        <v>20637</v>
      </c>
      <c r="B167" s="1"/>
      <c r="C167" s="8">
        <v>165</v>
      </c>
      <c r="D167" s="7">
        <v>34.828883008458646</v>
      </c>
      <c r="E167" s="7">
        <f>+'USD PP 1994'!C1154</f>
        <v>69.230769230769226</v>
      </c>
      <c r="F167" s="7">
        <v>0.32910727808863438</v>
      </c>
      <c r="G167" s="7"/>
      <c r="H167" s="7"/>
      <c r="I167" s="7"/>
      <c r="J167" s="7"/>
      <c r="K167" s="7">
        <v>34.828883008458646</v>
      </c>
    </row>
    <row r="168" spans="1:11" x14ac:dyDescent="0.3">
      <c r="A168" s="1">
        <v>20668</v>
      </c>
      <c r="B168" s="1"/>
      <c r="C168" s="8">
        <v>166</v>
      </c>
      <c r="D168" s="7">
        <v>34.641817195602385</v>
      </c>
      <c r="E168" s="7">
        <f>+'USD PP 1994'!C1155</f>
        <v>68.786982248520715</v>
      </c>
      <c r="F168" s="7">
        <v>0.30218279137694826</v>
      </c>
      <c r="G168" s="7"/>
      <c r="H168" s="7"/>
      <c r="I168" s="7"/>
      <c r="J168" s="7"/>
      <c r="K168" s="7">
        <v>34.641817195602385</v>
      </c>
    </row>
    <row r="169" spans="1:11" x14ac:dyDescent="0.3">
      <c r="A169" s="1">
        <v>20699</v>
      </c>
      <c r="B169" s="1"/>
      <c r="C169" s="8">
        <v>167</v>
      </c>
      <c r="D169" s="7">
        <v>34.220900124076245</v>
      </c>
      <c r="E169" s="7">
        <f>+'USD PP 1994'!C1156</f>
        <v>68.34319526627219</v>
      </c>
      <c r="F169" s="7">
        <v>0.27998034964972507</v>
      </c>
      <c r="G169" s="7"/>
      <c r="H169" s="7"/>
      <c r="I169" s="7"/>
      <c r="J169" s="7"/>
      <c r="K169" s="7">
        <v>34.220900124076245</v>
      </c>
    </row>
    <row r="170" spans="1:11" x14ac:dyDescent="0.3">
      <c r="A170" s="1">
        <v>20729</v>
      </c>
      <c r="B170" s="1"/>
      <c r="C170" s="8">
        <v>168</v>
      </c>
      <c r="D170" s="7">
        <v>33.895503292468547</v>
      </c>
      <c r="E170" s="7">
        <f>+'USD PP 1994'!C1157</f>
        <v>67.603550295858</v>
      </c>
      <c r="F170" s="7">
        <v>0.262424172508881</v>
      </c>
      <c r="G170" s="7"/>
      <c r="H170" s="7"/>
      <c r="I170" s="7"/>
      <c r="J170" s="7"/>
      <c r="K170" s="7">
        <v>33.895503292468547</v>
      </c>
    </row>
    <row r="171" spans="1:11" x14ac:dyDescent="0.3">
      <c r="A171" s="1">
        <v>20760</v>
      </c>
      <c r="B171" s="1"/>
      <c r="C171" s="8">
        <v>169</v>
      </c>
      <c r="D171" s="7">
        <v>33.74365683670338</v>
      </c>
      <c r="E171" s="7">
        <f>+'USD PP 1994'!C1158</f>
        <v>67.307692307692307</v>
      </c>
      <c r="F171" s="7">
        <v>0.23495762602639536</v>
      </c>
      <c r="G171" s="7"/>
      <c r="H171" s="7"/>
      <c r="I171" s="7"/>
      <c r="J171" s="7"/>
      <c r="K171" s="7">
        <v>33.74365683670338</v>
      </c>
    </row>
    <row r="172" spans="1:11" x14ac:dyDescent="0.3">
      <c r="A172" s="1">
        <v>20790</v>
      </c>
      <c r="B172" s="1"/>
      <c r="C172" s="8">
        <v>170</v>
      </c>
      <c r="D172" s="7">
        <v>33.61591635455607</v>
      </c>
      <c r="E172" s="7">
        <f>+'USD PP 1994'!C1159</f>
        <v>67.455621301775153</v>
      </c>
      <c r="F172" s="7">
        <v>0.21771462752631149</v>
      </c>
      <c r="G172" s="7"/>
      <c r="H172" s="7"/>
      <c r="I172" s="7"/>
      <c r="J172" s="7"/>
      <c r="K172" s="7">
        <v>33.61591635455607</v>
      </c>
    </row>
    <row r="173" spans="1:11" x14ac:dyDescent="0.3">
      <c r="A173" s="1">
        <v>20821</v>
      </c>
      <c r="B173" s="1"/>
      <c r="C173" s="8">
        <v>171</v>
      </c>
      <c r="D173" s="7">
        <v>33.488659448651198</v>
      </c>
      <c r="E173" s="7">
        <f>+'USD PP 1994'!C1160</f>
        <v>67.603550295858</v>
      </c>
      <c r="F173" s="7">
        <v>0.20147568714261657</v>
      </c>
      <c r="G173" s="7"/>
      <c r="H173" s="7"/>
      <c r="I173" s="7"/>
      <c r="J173" s="7"/>
      <c r="K173" s="7">
        <v>33.488659448651198</v>
      </c>
    </row>
    <row r="174" spans="1:11" x14ac:dyDescent="0.3">
      <c r="A174" s="1">
        <v>20852</v>
      </c>
      <c r="B174" s="1"/>
      <c r="C174" s="8">
        <v>172</v>
      </c>
      <c r="D174" s="7">
        <v>33.322049202638006</v>
      </c>
      <c r="E174" s="7">
        <f>+'USD PP 1994'!C1161</f>
        <v>68.34319526627219</v>
      </c>
      <c r="F174" s="7">
        <v>0.1845015450023961</v>
      </c>
      <c r="G174" s="7"/>
      <c r="H174" s="7"/>
      <c r="I174" s="7"/>
      <c r="J174" s="7"/>
      <c r="K174" s="7">
        <v>33.322049202638006</v>
      </c>
    </row>
    <row r="175" spans="1:11" x14ac:dyDescent="0.3">
      <c r="A175" s="1">
        <v>20880</v>
      </c>
      <c r="B175" s="1"/>
      <c r="C175" s="8">
        <v>173</v>
      </c>
      <c r="D175" s="7">
        <v>33.192598070164365</v>
      </c>
      <c r="E175" s="7">
        <f>+'USD PP 1994'!C1162</f>
        <v>69.674556213017752</v>
      </c>
      <c r="F175" s="7">
        <v>0.1685253425305043</v>
      </c>
      <c r="G175" s="7"/>
      <c r="H175" s="7"/>
      <c r="I175" s="7"/>
      <c r="J175" s="7"/>
      <c r="K175" s="7">
        <v>33.192598070164365</v>
      </c>
    </row>
    <row r="176" spans="1:11" x14ac:dyDescent="0.3">
      <c r="A176" s="1">
        <v>20911</v>
      </c>
      <c r="B176" s="1"/>
      <c r="C176" s="8">
        <v>174</v>
      </c>
      <c r="D176" s="7">
        <v>33.139574750563462</v>
      </c>
      <c r="E176" s="7">
        <f>+'USD PP 1994'!C1163</f>
        <v>70.414201183431956</v>
      </c>
      <c r="F176" s="7">
        <v>0.15376399865921925</v>
      </c>
      <c r="G176" s="7"/>
      <c r="H176" s="7"/>
      <c r="I176" s="7"/>
      <c r="J176" s="7"/>
      <c r="K176" s="7">
        <v>33.139574750563462</v>
      </c>
    </row>
    <row r="177" spans="1:11" x14ac:dyDescent="0.3">
      <c r="A177" s="1">
        <v>20941</v>
      </c>
      <c r="B177" s="1"/>
      <c r="C177" s="8">
        <v>175</v>
      </c>
      <c r="D177" s="7">
        <v>32.987830729209101</v>
      </c>
      <c r="E177" s="7">
        <f>+'USD PP 1994'!C1164</f>
        <v>70.118343195266277</v>
      </c>
      <c r="F177" s="7">
        <v>0.14183562278315581</v>
      </c>
      <c r="G177" s="7"/>
      <c r="H177" s="7"/>
      <c r="I177" s="7"/>
      <c r="J177" s="7"/>
      <c r="K177" s="7">
        <v>32.987830729209101</v>
      </c>
    </row>
    <row r="178" spans="1:11" x14ac:dyDescent="0.3">
      <c r="A178" s="1">
        <v>20972</v>
      </c>
      <c r="B178" s="1"/>
      <c r="C178" s="8">
        <v>176</v>
      </c>
      <c r="D178" s="7">
        <v>32.899003419975166</v>
      </c>
      <c r="E178" s="7">
        <f>+'USD PP 1994'!C1165</f>
        <v>69.674556213017752</v>
      </c>
      <c r="F178" s="7">
        <v>0.12757296526637507</v>
      </c>
      <c r="G178" s="7"/>
      <c r="H178" s="7"/>
      <c r="I178" s="7"/>
      <c r="J178" s="7"/>
      <c r="K178" s="7">
        <v>32.899003419975166</v>
      </c>
    </row>
    <row r="179" spans="1:11" x14ac:dyDescent="0.3">
      <c r="A179" s="1">
        <v>21002</v>
      </c>
      <c r="B179" s="1"/>
      <c r="C179" s="8">
        <v>177</v>
      </c>
      <c r="D179" s="7">
        <v>32.767931693202357</v>
      </c>
      <c r="E179" s="7">
        <f>+'USD PP 1994'!C1166</f>
        <v>69.526627218934919</v>
      </c>
      <c r="F179" s="7">
        <v>0.11630318649500876</v>
      </c>
      <c r="G179" s="7"/>
      <c r="H179" s="7"/>
      <c r="I179" s="7"/>
      <c r="J179" s="7"/>
      <c r="K179" s="7">
        <v>32.767931693202357</v>
      </c>
    </row>
    <row r="180" spans="1:11" x14ac:dyDescent="0.3">
      <c r="A180" s="1">
        <v>21033</v>
      </c>
      <c r="B180" s="1"/>
      <c r="C180" s="8">
        <v>178</v>
      </c>
      <c r="D180" s="7">
        <v>32.666665031604374</v>
      </c>
      <c r="E180" s="7">
        <f>+'USD PP 1994'!C1167</f>
        <v>69.378698224852073</v>
      </c>
      <c r="F180" s="7">
        <v>0.1049762492057124</v>
      </c>
      <c r="G180" s="7"/>
      <c r="H180" s="7"/>
      <c r="I180" s="7"/>
      <c r="J180" s="7"/>
      <c r="K180" s="7">
        <v>32.666665031604374</v>
      </c>
    </row>
    <row r="181" spans="1:11" x14ac:dyDescent="0.3">
      <c r="A181" s="1">
        <v>21064</v>
      </c>
      <c r="B181" s="1"/>
      <c r="C181" s="8">
        <v>179</v>
      </c>
      <c r="D181" s="7">
        <v>32.5592196069016</v>
      </c>
      <c r="E181" s="7">
        <f>+'USD PP 1994'!C1168</f>
        <v>69.230769230769226</v>
      </c>
      <c r="F181" s="7">
        <v>9.6904134778650786E-2</v>
      </c>
      <c r="G181" s="7"/>
      <c r="H181" s="7"/>
      <c r="I181" s="7"/>
      <c r="J181" s="7"/>
      <c r="K181" s="7">
        <v>32.5592196069016</v>
      </c>
    </row>
    <row r="182" spans="1:11" x14ac:dyDescent="0.3">
      <c r="A182" s="1">
        <v>21094</v>
      </c>
      <c r="B182" s="1"/>
      <c r="C182" s="8">
        <v>180</v>
      </c>
      <c r="D182" s="7">
        <v>32.516947575054026</v>
      </c>
      <c r="E182" s="7">
        <f>+'USD PP 1994'!C1169</f>
        <v>68.639053254437883</v>
      </c>
      <c r="F182" s="7">
        <v>8.8976342648655574E-2</v>
      </c>
      <c r="G182" s="7"/>
      <c r="H182" s="7"/>
      <c r="I182" s="7"/>
      <c r="J182" s="7"/>
      <c r="K182" s="7">
        <v>32.516947575054026</v>
      </c>
    </row>
    <row r="183" spans="1:11" x14ac:dyDescent="0.3">
      <c r="A183" s="1">
        <v>21125</v>
      </c>
      <c r="B183" s="1"/>
      <c r="C183" s="8">
        <v>181</v>
      </c>
      <c r="D183" s="7">
        <v>32.409994592897455</v>
      </c>
      <c r="E183" s="7">
        <f>+'USD PP 1994'!C1170</f>
        <v>68.639053254437883</v>
      </c>
      <c r="F183" s="7">
        <v>8.2263630407410873E-2</v>
      </c>
      <c r="G183" s="7"/>
      <c r="H183" s="7"/>
      <c r="I183" s="7"/>
      <c r="J183" s="7"/>
      <c r="K183" s="7">
        <v>32.409994592897455</v>
      </c>
    </row>
    <row r="184" spans="1:11" x14ac:dyDescent="0.3">
      <c r="A184" s="1">
        <v>21155</v>
      </c>
      <c r="B184" s="1"/>
      <c r="C184" s="8">
        <v>182</v>
      </c>
      <c r="D184" s="7">
        <v>32.255169777963239</v>
      </c>
      <c r="E184" s="7">
        <f>+'USD PP 1994'!C1171</f>
        <v>68.491124260355036</v>
      </c>
      <c r="F184" s="7">
        <v>7.3845269665539365E-2</v>
      </c>
      <c r="G184" s="7"/>
      <c r="H184" s="7"/>
      <c r="I184" s="7"/>
      <c r="J184" s="7"/>
      <c r="K184" s="7">
        <v>32.255169777963239</v>
      </c>
    </row>
    <row r="185" spans="1:11" x14ac:dyDescent="0.3">
      <c r="A185" s="1">
        <v>21186</v>
      </c>
      <c r="B185" s="1"/>
      <c r="C185" s="8">
        <v>183</v>
      </c>
      <c r="D185" s="7">
        <v>32.203643947647002</v>
      </c>
      <c r="E185" s="7">
        <f>+'USD PP 1994'!C1172</f>
        <v>68.491124260355036</v>
      </c>
      <c r="F185" s="7">
        <v>6.6104439768632506E-2</v>
      </c>
      <c r="G185" s="7"/>
      <c r="H185" s="7"/>
      <c r="I185" s="7"/>
      <c r="J185" s="7"/>
      <c r="K185" s="7">
        <v>32.203643947647002</v>
      </c>
    </row>
    <row r="186" spans="1:11" x14ac:dyDescent="0.3">
      <c r="A186" s="1">
        <v>21217</v>
      </c>
      <c r="B186" s="1"/>
      <c r="C186" s="8">
        <v>184</v>
      </c>
      <c r="D186" s="7">
        <v>32.123335608625439</v>
      </c>
      <c r="E186" s="7">
        <f>+'USD PP 1994'!C1173</f>
        <v>68.491124260355036</v>
      </c>
      <c r="F186" s="7">
        <v>6.1423935856376607E-2</v>
      </c>
      <c r="G186" s="7"/>
      <c r="H186" s="7"/>
      <c r="I186" s="7"/>
      <c r="J186" s="7"/>
      <c r="K186" s="7">
        <v>32.123335608625439</v>
      </c>
    </row>
    <row r="187" spans="1:11" x14ac:dyDescent="0.3">
      <c r="A187" s="1">
        <v>21245</v>
      </c>
      <c r="B187" s="1"/>
      <c r="C187" s="8">
        <v>185</v>
      </c>
      <c r="D187" s="7">
        <v>32.030447311422321</v>
      </c>
      <c r="E187" s="7">
        <f>+'USD PP 1994'!C1174</f>
        <v>68.34319526627219</v>
      </c>
      <c r="F187" s="7">
        <v>5.4798765149769474E-2</v>
      </c>
      <c r="G187" s="7"/>
      <c r="H187" s="7"/>
      <c r="I187" s="7"/>
      <c r="J187" s="7"/>
      <c r="K187" s="7">
        <v>32.030447311422321</v>
      </c>
    </row>
    <row r="188" spans="1:11" x14ac:dyDescent="0.3">
      <c r="A188" s="1">
        <v>21276</v>
      </c>
      <c r="B188" s="1"/>
      <c r="C188" s="8">
        <v>186</v>
      </c>
      <c r="D188" s="7">
        <v>31.972896098445119</v>
      </c>
      <c r="E188" s="7">
        <f>+'USD PP 1994'!C1175</f>
        <v>68.491124260355036</v>
      </c>
      <c r="F188" s="7">
        <v>4.8597698784825713E-2</v>
      </c>
      <c r="G188" s="7"/>
      <c r="H188" s="7"/>
      <c r="I188" s="7"/>
      <c r="J188" s="7"/>
      <c r="K188" s="7">
        <v>31.972896098445119</v>
      </c>
    </row>
    <row r="189" spans="1:11" x14ac:dyDescent="0.3">
      <c r="A189" s="1">
        <v>21306</v>
      </c>
      <c r="B189" s="1"/>
      <c r="C189" s="8">
        <v>187</v>
      </c>
      <c r="D189" s="7">
        <v>31.550124431068795</v>
      </c>
      <c r="E189" s="7">
        <f>+'USD PP 1994'!C1176</f>
        <v>68.195266272189357</v>
      </c>
      <c r="F189" s="7">
        <v>4.3213319211120142E-2</v>
      </c>
      <c r="G189" s="7"/>
      <c r="H189" s="7"/>
      <c r="I189" s="7"/>
      <c r="J189" s="7"/>
      <c r="K189" s="7">
        <v>31.550124431068795</v>
      </c>
    </row>
    <row r="190" spans="1:11" x14ac:dyDescent="0.3">
      <c r="A190" s="1">
        <v>21337</v>
      </c>
      <c r="B190" s="1"/>
      <c r="C190" s="8">
        <v>188</v>
      </c>
      <c r="D190" s="7">
        <v>31.318368504138174</v>
      </c>
      <c r="E190" s="7">
        <f>+'USD PP 1994'!C1177</f>
        <v>68.195266272189357</v>
      </c>
      <c r="F190" s="7">
        <v>3.7889802026409597E-2</v>
      </c>
      <c r="G190" s="7"/>
      <c r="H190" s="7"/>
      <c r="I190" s="7"/>
      <c r="J190" s="7"/>
      <c r="K190" s="7">
        <v>31.318368504138174</v>
      </c>
    </row>
    <row r="191" spans="1:11" x14ac:dyDescent="0.3">
      <c r="A191" s="1">
        <v>21367</v>
      </c>
      <c r="B191" s="1"/>
      <c r="C191" s="8">
        <v>189</v>
      </c>
      <c r="D191" s="7">
        <v>31.212246864797859</v>
      </c>
      <c r="E191" s="7">
        <f>+'USD PP 1994'!C1178</f>
        <v>67.899408284023679</v>
      </c>
      <c r="F191" s="7">
        <v>3.417806424897131E-2</v>
      </c>
      <c r="G191" s="7"/>
      <c r="H191" s="7"/>
      <c r="I191" s="7"/>
      <c r="J191" s="7"/>
      <c r="K191" s="7">
        <v>31.212246864797859</v>
      </c>
    </row>
    <row r="192" spans="1:11" x14ac:dyDescent="0.3">
      <c r="A192" s="1">
        <v>21398</v>
      </c>
      <c r="B192" s="1"/>
      <c r="C192" s="8">
        <v>190</v>
      </c>
      <c r="D192" s="7">
        <v>31.090991996013408</v>
      </c>
      <c r="E192" s="7">
        <f>+'USD PP 1994'!C1179</f>
        <v>67.899408284023679</v>
      </c>
      <c r="F192" s="7"/>
      <c r="G192" s="7"/>
      <c r="H192" s="7"/>
      <c r="I192" s="7"/>
      <c r="J192" s="7"/>
      <c r="K192" s="7">
        <v>31.090991996013408</v>
      </c>
    </row>
    <row r="193" spans="1:11" x14ac:dyDescent="0.3">
      <c r="A193" s="1">
        <v>21429</v>
      </c>
      <c r="B193" s="1"/>
      <c r="C193" s="8">
        <v>191</v>
      </c>
      <c r="D193" s="7">
        <v>31.022741963693282</v>
      </c>
      <c r="E193" s="7">
        <f>+'USD PP 1994'!C1180</f>
        <v>67.751479289940832</v>
      </c>
      <c r="F193" s="7"/>
      <c r="G193" s="7"/>
      <c r="H193" s="7"/>
      <c r="I193" s="7"/>
      <c r="J193" s="7"/>
      <c r="K193" s="7">
        <v>31.022741963693282</v>
      </c>
    </row>
    <row r="194" spans="1:11" x14ac:dyDescent="0.3">
      <c r="A194" s="1">
        <v>21459</v>
      </c>
      <c r="B194" s="1"/>
      <c r="C194" s="8">
        <v>192</v>
      </c>
      <c r="D194" s="7">
        <v>31.010337828561862</v>
      </c>
      <c r="E194" s="7">
        <f>+'USD PP 1994'!C1181</f>
        <v>67.899408284023679</v>
      </c>
      <c r="F194" s="7"/>
      <c r="G194" s="7"/>
      <c r="H194" s="7"/>
      <c r="I194" s="7"/>
      <c r="J194" s="7"/>
      <c r="K194" s="7">
        <v>31.010337828561862</v>
      </c>
    </row>
    <row r="195" spans="1:11" x14ac:dyDescent="0.3">
      <c r="A195" s="1">
        <v>21490</v>
      </c>
      <c r="B195" s="1"/>
      <c r="C195" s="8">
        <v>193</v>
      </c>
      <c r="D195" s="7">
        <v>30.957709722034402</v>
      </c>
      <c r="E195" s="7">
        <f>+'USD PP 1994'!C1182</f>
        <v>67.899408284023679</v>
      </c>
      <c r="F195" s="7"/>
      <c r="G195" s="7"/>
      <c r="H195" s="7"/>
      <c r="I195" s="7"/>
      <c r="J195" s="7"/>
      <c r="K195" s="7">
        <v>30.957709722034402</v>
      </c>
    </row>
    <row r="196" spans="1:11" x14ac:dyDescent="0.3">
      <c r="A196" s="1">
        <v>21520</v>
      </c>
      <c r="B196" s="1"/>
      <c r="C196" s="8">
        <v>194</v>
      </c>
      <c r="D196" s="7">
        <v>30.905170931450932</v>
      </c>
      <c r="E196" s="7">
        <f>+'USD PP 1994'!C1183</f>
        <v>67.751479289940832</v>
      </c>
      <c r="F196" s="7"/>
      <c r="G196" s="7"/>
      <c r="H196" s="7"/>
      <c r="I196" s="7"/>
      <c r="J196" s="7"/>
      <c r="K196" s="7">
        <v>30.905170931450932</v>
      </c>
    </row>
    <row r="197" spans="1:11" x14ac:dyDescent="0.3">
      <c r="A197" s="1">
        <v>21551</v>
      </c>
      <c r="B197" s="1"/>
      <c r="C197" s="8">
        <v>195</v>
      </c>
      <c r="D197" s="7">
        <v>30.742237074953675</v>
      </c>
      <c r="E197" s="7">
        <f>+'USD PP 1994'!C1184</f>
        <v>67.751479289940832</v>
      </c>
      <c r="F197" s="7"/>
      <c r="G197" s="7"/>
      <c r="H197" s="7"/>
      <c r="I197" s="7"/>
      <c r="J197" s="7"/>
      <c r="K197" s="7">
        <v>30.742237074953675</v>
      </c>
    </row>
    <row r="198" spans="1:11" x14ac:dyDescent="0.3">
      <c r="A198" s="1">
        <v>21582</v>
      </c>
      <c r="B198" s="1"/>
      <c r="C198" s="8">
        <v>196</v>
      </c>
      <c r="D198" s="7">
        <v>30.425808664839344</v>
      </c>
      <c r="E198" s="7">
        <f>+'USD PP 1994'!C1185</f>
        <v>67.603550295858</v>
      </c>
      <c r="F198" s="7"/>
      <c r="G198" s="7"/>
      <c r="H198" s="7"/>
      <c r="I198" s="7"/>
      <c r="J198" s="7"/>
      <c r="K198" s="7">
        <v>30.425808664839344</v>
      </c>
    </row>
    <row r="199" spans="1:11" x14ac:dyDescent="0.3">
      <c r="A199" s="1">
        <v>21610</v>
      </c>
      <c r="B199" s="1"/>
      <c r="C199" s="8">
        <v>197</v>
      </c>
      <c r="D199" s="7">
        <v>30.208308841182824</v>
      </c>
      <c r="E199" s="7">
        <f>+'USD PP 1994'!C1186</f>
        <v>67.603550295858</v>
      </c>
      <c r="F199" s="7"/>
      <c r="G199" s="7"/>
      <c r="H199" s="7"/>
      <c r="I199" s="7"/>
      <c r="J199" s="7"/>
      <c r="K199" s="7">
        <v>30.208308841182824</v>
      </c>
    </row>
    <row r="200" spans="1:11" x14ac:dyDescent="0.3">
      <c r="A200" s="1">
        <v>21641</v>
      </c>
      <c r="B200" s="1"/>
      <c r="C200" s="8">
        <v>198</v>
      </c>
      <c r="D200" s="7">
        <v>30.046060116553438</v>
      </c>
      <c r="E200" s="7">
        <f>+'USD PP 1994'!C1187</f>
        <v>67.455621301775153</v>
      </c>
      <c r="F200" s="7"/>
      <c r="G200" s="7"/>
      <c r="H200" s="7"/>
      <c r="I200" s="7"/>
      <c r="J200" s="7"/>
      <c r="K200" s="7">
        <v>30.046060116553438</v>
      </c>
    </row>
    <row r="201" spans="1:11" x14ac:dyDescent="0.3">
      <c r="A201" s="1">
        <v>21671</v>
      </c>
      <c r="B201" s="1"/>
      <c r="C201" s="8">
        <v>199</v>
      </c>
      <c r="D201" s="7">
        <v>29.704458839894645</v>
      </c>
      <c r="E201" s="7">
        <f>+'USD PP 1994'!C1188</f>
        <v>67.15976331360946</v>
      </c>
      <c r="F201" s="7"/>
      <c r="G201" s="7"/>
      <c r="H201" s="7"/>
      <c r="I201" s="7"/>
      <c r="J201" s="7"/>
      <c r="K201" s="7">
        <v>29.704458839894645</v>
      </c>
    </row>
    <row r="202" spans="1:11" x14ac:dyDescent="0.3">
      <c r="A202" s="1">
        <v>21702</v>
      </c>
      <c r="B202" s="1"/>
      <c r="C202" s="8">
        <v>200</v>
      </c>
      <c r="D202" s="7">
        <v>29.52729506947778</v>
      </c>
      <c r="E202" s="7">
        <f>+'USD PP 1994'!C1189</f>
        <v>66.863905325443795</v>
      </c>
      <c r="F202" s="7"/>
      <c r="G202" s="7"/>
      <c r="H202" s="7"/>
      <c r="I202" s="7"/>
      <c r="J202" s="7"/>
      <c r="K202" s="7">
        <v>29.52729506947778</v>
      </c>
    </row>
    <row r="203" spans="1:11" x14ac:dyDescent="0.3">
      <c r="A203" s="1">
        <v>21732</v>
      </c>
      <c r="B203" s="1"/>
      <c r="C203" s="8">
        <v>201</v>
      </c>
      <c r="D203" s="7">
        <v>29.424309984531916</v>
      </c>
      <c r="E203" s="7">
        <f>+'USD PP 1994'!C1190</f>
        <v>66.124260355029591</v>
      </c>
      <c r="F203" s="7"/>
      <c r="G203" s="7"/>
      <c r="H203" s="7"/>
      <c r="I203" s="7"/>
      <c r="J203" s="7"/>
      <c r="K203" s="7">
        <v>29.424309984531916</v>
      </c>
    </row>
    <row r="204" spans="1:11" x14ac:dyDescent="0.3">
      <c r="A204" s="1">
        <v>21763</v>
      </c>
      <c r="B204" s="1"/>
      <c r="C204" s="8">
        <v>202</v>
      </c>
      <c r="D204" s="7">
        <v>29.219771583447784</v>
      </c>
      <c r="E204" s="7">
        <f>+'USD PP 1994'!C1191</f>
        <v>65.828402366863912</v>
      </c>
      <c r="F204" s="7"/>
      <c r="G204" s="7"/>
      <c r="H204" s="7"/>
      <c r="I204" s="7"/>
      <c r="J204" s="7"/>
      <c r="K204" s="7">
        <v>29.219771583447784</v>
      </c>
    </row>
    <row r="205" spans="1:11" x14ac:dyDescent="0.3">
      <c r="A205" s="1">
        <v>21794</v>
      </c>
      <c r="B205" s="1"/>
      <c r="C205" s="8">
        <v>203</v>
      </c>
      <c r="D205" s="7">
        <v>29.129470225747966</v>
      </c>
      <c r="E205" s="7">
        <f>+'USD PP 1994'!C1192</f>
        <v>65.532544378698219</v>
      </c>
      <c r="F205" s="7"/>
      <c r="G205" s="7"/>
      <c r="H205" s="7"/>
      <c r="I205" s="7"/>
      <c r="J205" s="7"/>
      <c r="K205" s="7">
        <v>29.129470225747966</v>
      </c>
    </row>
    <row r="206" spans="1:11" x14ac:dyDescent="0.3">
      <c r="A206" s="1">
        <v>21824</v>
      </c>
      <c r="B206" s="1"/>
      <c r="C206" s="8">
        <v>204</v>
      </c>
      <c r="D206" s="7">
        <v>29.126557569990965</v>
      </c>
      <c r="E206" s="7">
        <f>+'USD PP 1994'!C1193</f>
        <v>65.532544378698219</v>
      </c>
      <c r="F206" s="7"/>
      <c r="G206" s="7"/>
      <c r="H206" s="7"/>
      <c r="I206" s="7"/>
      <c r="J206" s="7"/>
      <c r="K206" s="7">
        <v>29.126557569990965</v>
      </c>
    </row>
    <row r="207" spans="1:11" x14ac:dyDescent="0.3">
      <c r="A207" s="1">
        <v>21855</v>
      </c>
      <c r="B207" s="1"/>
      <c r="C207" s="8">
        <v>205</v>
      </c>
      <c r="D207" s="7">
        <v>29.039439252234263</v>
      </c>
      <c r="E207" s="7">
        <f>+'USD PP 1994'!C1194</f>
        <v>65.532544378698219</v>
      </c>
      <c r="F207" s="7"/>
      <c r="G207" s="7"/>
      <c r="H207" s="7"/>
      <c r="I207" s="7"/>
      <c r="J207" s="7"/>
      <c r="K207" s="7">
        <v>29.039439252234263</v>
      </c>
    </row>
    <row r="208" spans="1:11" x14ac:dyDescent="0.3">
      <c r="A208" s="1">
        <v>21885</v>
      </c>
      <c r="B208" s="1"/>
      <c r="C208" s="8">
        <v>206</v>
      </c>
      <c r="D208" s="7">
        <v>28.926625413123084</v>
      </c>
      <c r="E208" s="7">
        <f>+'USD PP 1994'!C1195</f>
        <v>65.236686390532554</v>
      </c>
      <c r="F208" s="7"/>
      <c r="G208" s="7"/>
      <c r="H208" s="7"/>
      <c r="I208" s="7"/>
      <c r="J208" s="7"/>
      <c r="K208" s="7">
        <v>28.926625413123084</v>
      </c>
    </row>
    <row r="209" spans="1:11" x14ac:dyDescent="0.3">
      <c r="A209" s="1">
        <v>21916</v>
      </c>
      <c r="B209" s="1"/>
      <c r="C209" s="8">
        <v>207</v>
      </c>
      <c r="D209" s="7">
        <v>28.854489190147714</v>
      </c>
      <c r="E209" s="7">
        <f>+'USD PP 1994'!C1196</f>
        <v>65.236686390532554</v>
      </c>
      <c r="F209" s="7"/>
      <c r="G209" s="7"/>
      <c r="H209" s="7"/>
      <c r="I209" s="7"/>
      <c r="J209" s="7"/>
      <c r="K209" s="7">
        <v>28.854489190147714</v>
      </c>
    </row>
    <row r="210" spans="1:11" x14ac:dyDescent="0.3">
      <c r="A210" s="1">
        <v>21947</v>
      </c>
      <c r="B210" s="1"/>
      <c r="C210" s="8">
        <v>208</v>
      </c>
      <c r="D210" s="7">
        <v>28.742393854116656</v>
      </c>
      <c r="E210" s="7">
        <f>+'USD PP 1994'!C1197</f>
        <v>65.384615384615401</v>
      </c>
      <c r="F210" s="7"/>
      <c r="G210" s="7"/>
      <c r="H210" s="7"/>
      <c r="I210" s="7"/>
      <c r="J210" s="7"/>
      <c r="K210" s="7">
        <v>28.742393854116656</v>
      </c>
    </row>
    <row r="211" spans="1:11" x14ac:dyDescent="0.3">
      <c r="A211" s="1">
        <v>21976</v>
      </c>
      <c r="B211" s="1"/>
      <c r="C211" s="8">
        <v>209</v>
      </c>
      <c r="D211" s="7">
        <v>28.570968045841607</v>
      </c>
      <c r="E211" s="7">
        <f>+'USD PP 1994'!C1198</f>
        <v>65.384615384615401</v>
      </c>
      <c r="F211" s="7"/>
      <c r="G211" s="7"/>
      <c r="H211" s="7"/>
      <c r="I211" s="7"/>
      <c r="J211" s="7"/>
      <c r="K211" s="7">
        <v>28.570968045841607</v>
      </c>
    </row>
    <row r="212" spans="1:11" x14ac:dyDescent="0.3">
      <c r="A212" s="1">
        <v>22007</v>
      </c>
      <c r="B212" s="1"/>
      <c r="C212" s="8">
        <v>210</v>
      </c>
      <c r="D212" s="7">
        <v>28.397741820735124</v>
      </c>
      <c r="E212" s="7">
        <f>+'USD PP 1994'!C1199</f>
        <v>65.532544378698219</v>
      </c>
      <c r="F212" s="7"/>
      <c r="G212" s="7"/>
      <c r="H212" s="7"/>
      <c r="I212" s="7"/>
      <c r="J212" s="7"/>
      <c r="K212" s="7">
        <v>28.397741820735124</v>
      </c>
    </row>
    <row r="213" spans="1:11" x14ac:dyDescent="0.3">
      <c r="A213" s="1">
        <v>22037</v>
      </c>
      <c r="B213" s="1"/>
      <c r="C213" s="8">
        <v>211</v>
      </c>
      <c r="D213" s="7">
        <v>28.211545619645467</v>
      </c>
      <c r="E213" s="7">
        <f>+'USD PP 1994'!C1200</f>
        <v>65.236686390532554</v>
      </c>
      <c r="F213" s="7"/>
      <c r="G213" s="7"/>
      <c r="H213" s="7"/>
      <c r="I213" s="7"/>
      <c r="J213" s="7"/>
      <c r="K213" s="7">
        <v>28.211545619645467</v>
      </c>
    </row>
    <row r="214" spans="1:11" x14ac:dyDescent="0.3">
      <c r="A214" s="1">
        <v>22068</v>
      </c>
      <c r="B214" s="1"/>
      <c r="C214" s="8">
        <v>212</v>
      </c>
      <c r="D214" s="7">
        <v>28.23130753491991</v>
      </c>
      <c r="E214" s="7">
        <f>+'USD PP 1994'!C1201</f>
        <v>64.940828402366861</v>
      </c>
      <c r="F214" s="7"/>
      <c r="G214" s="7"/>
      <c r="H214" s="7"/>
      <c r="I214" s="7"/>
      <c r="J214" s="7"/>
      <c r="K214" s="7">
        <v>28.23130753491991</v>
      </c>
    </row>
    <row r="215" spans="1:11" x14ac:dyDescent="0.3">
      <c r="A215" s="1">
        <v>22098</v>
      </c>
      <c r="B215" s="1"/>
      <c r="C215" s="8">
        <v>213</v>
      </c>
      <c r="D215" s="7">
        <v>28.189023998921527</v>
      </c>
      <c r="E215" s="7">
        <f>+'USD PP 1994'!C1202</f>
        <v>64.49704142011835</v>
      </c>
      <c r="F215" s="7"/>
      <c r="G215" s="7"/>
      <c r="H215" s="7"/>
      <c r="I215" s="7"/>
      <c r="J215" s="7"/>
      <c r="K215" s="7">
        <v>28.189023998921527</v>
      </c>
    </row>
    <row r="216" spans="1:11" x14ac:dyDescent="0.3">
      <c r="A216" s="1">
        <v>22129</v>
      </c>
      <c r="B216" s="1"/>
      <c r="C216" s="8">
        <v>214</v>
      </c>
      <c r="D216" s="7">
        <v>28.057155368688694</v>
      </c>
      <c r="E216" s="7">
        <f>+'USD PP 1994'!C1203</f>
        <v>64.349112426035504</v>
      </c>
      <c r="F216" s="7"/>
      <c r="G216" s="7"/>
      <c r="H216" s="7"/>
      <c r="I216" s="7"/>
      <c r="J216" s="7"/>
      <c r="K216" s="7">
        <v>28.057155368688694</v>
      </c>
    </row>
    <row r="217" spans="1:11" x14ac:dyDescent="0.3">
      <c r="A217" s="1">
        <v>22160</v>
      </c>
      <c r="B217" s="1"/>
      <c r="C217" s="8">
        <v>215</v>
      </c>
      <c r="D217" s="7">
        <v>27.959297826296652</v>
      </c>
      <c r="E217" s="7">
        <f>+'USD PP 1994'!C1204</f>
        <v>64.349112426035504</v>
      </c>
      <c r="F217" s="7"/>
      <c r="G217" s="7"/>
      <c r="H217" s="7"/>
      <c r="I217" s="7"/>
      <c r="J217" s="7"/>
      <c r="K217" s="7">
        <v>27.959297826296652</v>
      </c>
    </row>
    <row r="218" spans="1:11" x14ac:dyDescent="0.3">
      <c r="A218" s="1">
        <v>22190</v>
      </c>
      <c r="B218" s="1"/>
      <c r="C218" s="8">
        <v>216</v>
      </c>
      <c r="D218" s="7">
        <v>27.89513900658152</v>
      </c>
      <c r="E218" s="7">
        <f>+'USD PP 1994'!C1205</f>
        <v>64.49704142011835</v>
      </c>
      <c r="F218" s="7"/>
      <c r="G218" s="7"/>
      <c r="H218" s="7"/>
      <c r="I218" s="7"/>
      <c r="J218" s="7"/>
      <c r="K218" s="7">
        <v>27.89513900658152</v>
      </c>
    </row>
    <row r="219" spans="1:11" x14ac:dyDescent="0.3">
      <c r="A219" s="1">
        <v>22221</v>
      </c>
      <c r="B219" s="1"/>
      <c r="C219" s="8">
        <v>217</v>
      </c>
      <c r="D219" s="7">
        <v>27.858922407451825</v>
      </c>
      <c r="E219" s="7">
        <f>+'USD PP 1994'!C1206</f>
        <v>64.49704142011835</v>
      </c>
      <c r="F219" s="7"/>
      <c r="G219" s="7"/>
      <c r="H219" s="7"/>
      <c r="I219" s="7"/>
      <c r="J219" s="7"/>
      <c r="K219" s="7">
        <v>27.858922407451825</v>
      </c>
    </row>
    <row r="220" spans="1:11" x14ac:dyDescent="0.3">
      <c r="A220" s="1">
        <v>22251</v>
      </c>
      <c r="B220" s="1"/>
      <c r="C220" s="8">
        <v>218</v>
      </c>
      <c r="D220" s="7">
        <v>27.783905861625438</v>
      </c>
      <c r="E220" s="7">
        <f>+'USD PP 1994'!C1207</f>
        <v>64.201183431952671</v>
      </c>
      <c r="F220" s="7"/>
      <c r="G220" s="7"/>
      <c r="H220" s="7"/>
      <c r="I220" s="7"/>
      <c r="J220" s="7"/>
      <c r="K220" s="7">
        <v>27.783905861625438</v>
      </c>
    </row>
    <row r="221" spans="1:11" x14ac:dyDescent="0.3">
      <c r="A221" s="1">
        <v>22282</v>
      </c>
      <c r="B221" s="1"/>
      <c r="C221" s="8">
        <v>219</v>
      </c>
      <c r="D221" s="7">
        <v>27.631930245276422</v>
      </c>
      <c r="E221" s="7">
        <f>+'USD PP 1994'!C1208</f>
        <v>63.905325443786985</v>
      </c>
      <c r="F221" s="7"/>
      <c r="G221" s="7"/>
      <c r="H221" s="7"/>
      <c r="I221" s="7"/>
      <c r="J221" s="7"/>
      <c r="K221" s="7">
        <v>27.631930245276422</v>
      </c>
    </row>
    <row r="222" spans="1:11" x14ac:dyDescent="0.3">
      <c r="A222" s="1">
        <v>22313</v>
      </c>
      <c r="B222" s="1"/>
      <c r="C222" s="8">
        <v>220</v>
      </c>
      <c r="D222" s="7">
        <v>27.412629211583749</v>
      </c>
      <c r="E222" s="7">
        <f>+'USD PP 1994'!C1209</f>
        <v>63.905325443786985</v>
      </c>
      <c r="F222" s="7"/>
      <c r="G222" s="7"/>
      <c r="H222" s="7"/>
      <c r="I222" s="7"/>
      <c r="J222" s="7"/>
      <c r="K222" s="7">
        <v>27.412629211583749</v>
      </c>
    </row>
    <row r="223" spans="1:11" x14ac:dyDescent="0.3">
      <c r="A223" s="1">
        <v>22341</v>
      </c>
      <c r="B223" s="1"/>
      <c r="C223" s="8">
        <v>221</v>
      </c>
      <c r="D223" s="7">
        <v>27.227482331727998</v>
      </c>
      <c r="E223" s="7">
        <f>+'USD PP 1994'!C1210</f>
        <v>64.201183431952671</v>
      </c>
      <c r="F223" s="7"/>
      <c r="G223" s="7"/>
      <c r="H223" s="7"/>
      <c r="I223" s="7"/>
      <c r="J223" s="7"/>
      <c r="K223" s="7">
        <v>27.227482331727998</v>
      </c>
    </row>
    <row r="224" spans="1:11" x14ac:dyDescent="0.3">
      <c r="A224" s="1">
        <v>22372</v>
      </c>
      <c r="B224" s="1"/>
      <c r="C224" s="8">
        <v>222</v>
      </c>
      <c r="D224" s="7">
        <v>27.016751668712047</v>
      </c>
      <c r="E224" s="7">
        <f>+'USD PP 1994'!C1211</f>
        <v>64.49704142011835</v>
      </c>
      <c r="F224" s="7"/>
      <c r="G224" s="7"/>
      <c r="H224" s="7"/>
      <c r="I224" s="7"/>
      <c r="J224" s="7"/>
      <c r="K224" s="7">
        <v>27.016751668712047</v>
      </c>
    </row>
    <row r="225" spans="1:11" x14ac:dyDescent="0.3">
      <c r="A225" s="1">
        <v>22402</v>
      </c>
      <c r="B225" s="1"/>
      <c r="C225" s="8">
        <v>223</v>
      </c>
      <c r="D225" s="7">
        <v>26.709591367980273</v>
      </c>
      <c r="E225" s="7">
        <f>+'USD PP 1994'!C1212</f>
        <v>64.201183431952671</v>
      </c>
      <c r="F225" s="7"/>
      <c r="G225" s="7"/>
      <c r="H225" s="7"/>
      <c r="I225" s="7"/>
      <c r="J225" s="7"/>
      <c r="K225" s="7">
        <v>26.709591367980273</v>
      </c>
    </row>
    <row r="226" spans="1:11" x14ac:dyDescent="0.3">
      <c r="A226" s="1">
        <v>22433</v>
      </c>
      <c r="B226" s="1"/>
      <c r="C226" s="8">
        <v>224</v>
      </c>
      <c r="D226" s="7">
        <v>26.650959257613525</v>
      </c>
      <c r="E226" s="7">
        <f>+'USD PP 1994'!C1213</f>
        <v>63.757396449704153</v>
      </c>
      <c r="F226" s="7"/>
      <c r="G226" s="7"/>
      <c r="H226" s="7"/>
      <c r="I226" s="7"/>
      <c r="J226" s="7"/>
      <c r="K226" s="7">
        <v>26.650959257613525</v>
      </c>
    </row>
    <row r="227" spans="1:11" x14ac:dyDescent="0.3">
      <c r="A227" s="1">
        <v>22463</v>
      </c>
      <c r="B227" s="1"/>
      <c r="C227" s="8">
        <v>225</v>
      </c>
      <c r="D227" s="7">
        <v>26.696343040782857</v>
      </c>
      <c r="E227" s="7">
        <f>+'USD PP 1994'!C1214</f>
        <v>63.609467455621306</v>
      </c>
      <c r="F227" s="7"/>
      <c r="G227" s="7"/>
      <c r="H227" s="7"/>
      <c r="I227" s="7"/>
      <c r="J227" s="7"/>
      <c r="K227" s="7">
        <v>26.696343040782857</v>
      </c>
    </row>
    <row r="228" spans="1:11" x14ac:dyDescent="0.3">
      <c r="A228" s="1">
        <v>22494</v>
      </c>
      <c r="B228" s="1"/>
      <c r="C228" s="8">
        <v>226</v>
      </c>
      <c r="D228" s="7">
        <v>26.621801995196307</v>
      </c>
      <c r="E228" s="7">
        <f>+'USD PP 1994'!C1215</f>
        <v>63.609467455621306</v>
      </c>
      <c r="F228" s="7"/>
      <c r="G228" s="7"/>
      <c r="H228" s="7"/>
      <c r="I228" s="7"/>
      <c r="J228" s="7"/>
      <c r="K228" s="7">
        <v>26.621801995196307</v>
      </c>
    </row>
    <row r="229" spans="1:11" x14ac:dyDescent="0.3">
      <c r="A229" s="1">
        <v>22525</v>
      </c>
      <c r="B229" s="1"/>
      <c r="C229" s="8">
        <v>227</v>
      </c>
      <c r="D229" s="7">
        <v>26.5952067884079</v>
      </c>
      <c r="E229" s="7">
        <f>+'USD PP 1994'!C1216</f>
        <v>63.461538461538467</v>
      </c>
      <c r="F229" s="7"/>
      <c r="G229" s="7"/>
      <c r="H229" s="7"/>
      <c r="I229" s="7"/>
      <c r="J229" s="7"/>
      <c r="K229" s="7">
        <v>26.5952067884079</v>
      </c>
    </row>
    <row r="230" spans="1:11" x14ac:dyDescent="0.3">
      <c r="A230" s="1">
        <v>22555</v>
      </c>
      <c r="B230" s="1"/>
      <c r="C230" s="8">
        <v>228</v>
      </c>
      <c r="D230" s="7">
        <v>26.510373592910586</v>
      </c>
      <c r="E230" s="7">
        <f>+'USD PP 1994'!C1217</f>
        <v>63.31360946745562</v>
      </c>
      <c r="F230" s="7"/>
      <c r="G230" s="7"/>
      <c r="H230" s="7"/>
      <c r="I230" s="7"/>
      <c r="J230" s="7"/>
      <c r="K230" s="7">
        <v>26.510373592910586</v>
      </c>
    </row>
    <row r="231" spans="1:11" x14ac:dyDescent="0.3">
      <c r="A231" s="1">
        <v>22586</v>
      </c>
      <c r="B231" s="1"/>
      <c r="C231" s="8">
        <v>229</v>
      </c>
      <c r="D231" s="7">
        <v>26.544881939431846</v>
      </c>
      <c r="E231" s="7">
        <f>+'USD PP 1994'!C1218</f>
        <v>63.31360946745562</v>
      </c>
      <c r="F231" s="7"/>
      <c r="G231" s="7"/>
      <c r="H231" s="7"/>
      <c r="I231" s="7"/>
      <c r="J231" s="7"/>
      <c r="K231" s="7">
        <v>26.544881939431846</v>
      </c>
    </row>
    <row r="232" spans="1:11" x14ac:dyDescent="0.3">
      <c r="A232" s="1">
        <v>22616</v>
      </c>
      <c r="B232" s="1"/>
      <c r="C232" s="8">
        <v>230</v>
      </c>
      <c r="D232" s="7">
        <v>26.48661139436425</v>
      </c>
      <c r="E232" s="7">
        <f>+'USD PP 1994'!C1219</f>
        <v>63.31360946745562</v>
      </c>
      <c r="F232" s="7"/>
      <c r="G232" s="7"/>
      <c r="H232" s="7"/>
      <c r="I232" s="7"/>
      <c r="J232" s="7"/>
      <c r="K232" s="7">
        <v>26.48661139436425</v>
      </c>
    </row>
    <row r="233" spans="1:11" x14ac:dyDescent="0.3">
      <c r="A233" s="1">
        <v>22647</v>
      </c>
      <c r="B233" s="1"/>
      <c r="C233" s="8">
        <v>231</v>
      </c>
      <c r="D233" s="7">
        <v>26.420559994378305</v>
      </c>
      <c r="E233" s="7">
        <f>+'USD PP 1994'!C1220</f>
        <v>63.165680473372788</v>
      </c>
      <c r="F233" s="7"/>
      <c r="G233" s="7"/>
      <c r="H233" s="7"/>
      <c r="I233" s="7"/>
      <c r="J233" s="7"/>
      <c r="K233" s="7">
        <v>26.420559994378305</v>
      </c>
    </row>
    <row r="234" spans="1:11" x14ac:dyDescent="0.3">
      <c r="A234" s="1">
        <v>22678</v>
      </c>
      <c r="B234" s="1"/>
      <c r="C234" s="8">
        <v>232</v>
      </c>
      <c r="D234" s="7">
        <v>26.294347128163125</v>
      </c>
      <c r="E234" s="7">
        <f>+'USD PP 1994'!C1221</f>
        <v>63.31360946745562</v>
      </c>
      <c r="F234" s="7"/>
      <c r="G234" s="7"/>
      <c r="H234" s="7"/>
      <c r="I234" s="7"/>
      <c r="J234" s="7"/>
      <c r="K234" s="7">
        <v>26.294347128163125</v>
      </c>
    </row>
    <row r="235" spans="1:11" x14ac:dyDescent="0.3">
      <c r="A235" s="1">
        <v>22706</v>
      </c>
      <c r="B235" s="1"/>
      <c r="C235" s="8">
        <v>233</v>
      </c>
      <c r="D235" s="7">
        <v>26.173946972091507</v>
      </c>
      <c r="E235" s="7">
        <f>+'USD PP 1994'!C1222</f>
        <v>63.461538461538467</v>
      </c>
      <c r="F235" s="7"/>
      <c r="G235" s="7"/>
      <c r="H235" s="7"/>
      <c r="I235" s="7"/>
      <c r="J235" s="7"/>
      <c r="K235" s="7">
        <v>26.173946972091507</v>
      </c>
    </row>
    <row r="236" spans="1:11" x14ac:dyDescent="0.3">
      <c r="A236" s="1">
        <v>22737</v>
      </c>
      <c r="B236" s="1"/>
      <c r="C236" s="8">
        <v>234</v>
      </c>
      <c r="D236" s="7">
        <v>26.004915024432698</v>
      </c>
      <c r="E236" s="7">
        <f>+'USD PP 1994'!C1223</f>
        <v>63.461538461538467</v>
      </c>
      <c r="F236" s="7"/>
      <c r="G236" s="7"/>
      <c r="H236" s="7"/>
      <c r="I236" s="7"/>
      <c r="J236" s="7"/>
      <c r="K236" s="7">
        <v>26.004915024432698</v>
      </c>
    </row>
    <row r="237" spans="1:11" x14ac:dyDescent="0.3">
      <c r="A237" s="1">
        <v>22767</v>
      </c>
      <c r="B237" s="1"/>
      <c r="C237" s="8">
        <v>235</v>
      </c>
      <c r="D237" s="7">
        <v>25.762745219370608</v>
      </c>
      <c r="E237" s="7">
        <f>+'USD PP 1994'!C1224</f>
        <v>63.31360946745562</v>
      </c>
      <c r="F237" s="7"/>
      <c r="G237" s="7"/>
      <c r="H237" s="7"/>
      <c r="I237" s="7"/>
      <c r="J237" s="7"/>
      <c r="K237" s="7">
        <v>25.762745219370608</v>
      </c>
    </row>
    <row r="238" spans="1:11" x14ac:dyDescent="0.3">
      <c r="A238" s="1">
        <v>22798</v>
      </c>
      <c r="B238" s="1"/>
      <c r="C238" s="8">
        <v>236</v>
      </c>
      <c r="D238" s="7">
        <v>25.629471965151815</v>
      </c>
      <c r="E238" s="7">
        <f>+'USD PP 1994'!C1225</f>
        <v>63.017751479289949</v>
      </c>
      <c r="F238" s="7"/>
      <c r="G238" s="7"/>
      <c r="H238" s="7"/>
      <c r="I238" s="7"/>
      <c r="J238" s="7"/>
      <c r="K238" s="7">
        <v>25.629471965151815</v>
      </c>
    </row>
    <row r="239" spans="1:11" x14ac:dyDescent="0.3">
      <c r="A239" s="1">
        <v>22828</v>
      </c>
      <c r="B239" s="1"/>
      <c r="C239" s="8">
        <v>237</v>
      </c>
      <c r="D239" s="7">
        <v>25.441207033106824</v>
      </c>
      <c r="E239" s="7">
        <f>+'USD PP 1994'!C1226</f>
        <v>62.573964497041423</v>
      </c>
      <c r="F239" s="7"/>
      <c r="G239" s="7"/>
      <c r="H239" s="7"/>
      <c r="I239" s="7"/>
      <c r="J239" s="7"/>
      <c r="K239" s="7">
        <v>25.441207033106824</v>
      </c>
    </row>
    <row r="240" spans="1:11" x14ac:dyDescent="0.3">
      <c r="A240" s="1">
        <v>22859</v>
      </c>
      <c r="B240" s="1"/>
      <c r="C240" s="8">
        <v>238</v>
      </c>
      <c r="D240" s="7">
        <v>25.307079511694837</v>
      </c>
      <c r="E240" s="7">
        <f>+'USD PP 1994'!C1227</f>
        <v>62.426035502958591</v>
      </c>
      <c r="F240" s="7"/>
      <c r="G240" s="7"/>
      <c r="H240" s="7"/>
      <c r="I240" s="7"/>
      <c r="J240" s="7"/>
      <c r="K240" s="7">
        <v>25.307079511694837</v>
      </c>
    </row>
    <row r="241" spans="1:11" x14ac:dyDescent="0.3">
      <c r="A241" s="1">
        <v>22890</v>
      </c>
      <c r="B241" s="1"/>
      <c r="C241" s="8">
        <v>239</v>
      </c>
      <c r="D241" s="7">
        <v>25.24396958772553</v>
      </c>
      <c r="E241" s="7">
        <f>+'USD PP 1994'!C1228</f>
        <v>62.130177514792905</v>
      </c>
      <c r="F241" s="7"/>
      <c r="G241" s="7"/>
      <c r="H241" s="7"/>
      <c r="I241" s="7"/>
      <c r="J241" s="7"/>
      <c r="K241" s="7">
        <v>25.24396958772553</v>
      </c>
    </row>
    <row r="242" spans="1:11" x14ac:dyDescent="0.3">
      <c r="A242" s="1">
        <v>22920</v>
      </c>
      <c r="B242" s="1"/>
      <c r="C242" s="8">
        <v>240</v>
      </c>
      <c r="D242" s="7">
        <v>25.233876037310605</v>
      </c>
      <c r="E242" s="7">
        <f>+'USD PP 1994'!C1229</f>
        <v>62.130177514792905</v>
      </c>
      <c r="F242" s="7"/>
      <c r="G242" s="7"/>
      <c r="H242" s="7"/>
      <c r="I242" s="7"/>
      <c r="J242" s="7"/>
      <c r="K242" s="7">
        <v>25.233876037310605</v>
      </c>
    </row>
    <row r="243" spans="1:11" x14ac:dyDescent="0.3">
      <c r="A243" s="1">
        <v>22951</v>
      </c>
      <c r="B243" s="1"/>
      <c r="C243" s="8">
        <v>241</v>
      </c>
      <c r="D243" s="7">
        <v>25.193566331180715</v>
      </c>
      <c r="E243" s="7">
        <f>+'USD PP 1994'!C1230</f>
        <v>62.130177514792905</v>
      </c>
      <c r="F243" s="7"/>
      <c r="G243" s="7"/>
      <c r="H243" s="7"/>
      <c r="I243" s="7"/>
      <c r="J243" s="7"/>
      <c r="K243" s="7">
        <v>25.193566331180715</v>
      </c>
    </row>
    <row r="244" spans="1:11" x14ac:dyDescent="0.3">
      <c r="A244" s="1">
        <v>22981</v>
      </c>
      <c r="B244" s="1"/>
      <c r="C244" s="8">
        <v>242</v>
      </c>
      <c r="D244" s="7">
        <v>25.108198456428855</v>
      </c>
      <c r="E244" s="7">
        <f>+'USD PP 1994'!C1231</f>
        <v>62.130177514792905</v>
      </c>
      <c r="F244" s="7"/>
      <c r="G244" s="7"/>
      <c r="H244" s="7"/>
      <c r="I244" s="7"/>
      <c r="J244" s="7"/>
      <c r="K244" s="7">
        <v>25.108198456428855</v>
      </c>
    </row>
    <row r="245" spans="1:11" x14ac:dyDescent="0.3">
      <c r="A245" s="1">
        <v>23012</v>
      </c>
      <c r="B245" s="1"/>
      <c r="C245" s="8">
        <v>243</v>
      </c>
      <c r="D245" s="7">
        <v>25.055581734785807</v>
      </c>
      <c r="E245" s="7">
        <f>+'USD PP 1994'!C1232</f>
        <v>62.130177514792905</v>
      </c>
      <c r="F245" s="7"/>
      <c r="G245" s="7"/>
      <c r="H245" s="7"/>
      <c r="I245" s="7"/>
      <c r="J245" s="7"/>
      <c r="K245" s="7">
        <v>25.055581734785807</v>
      </c>
    </row>
    <row r="246" spans="1:11" x14ac:dyDescent="0.3">
      <c r="A246" s="1">
        <v>23043</v>
      </c>
      <c r="B246" s="1"/>
      <c r="C246" s="8">
        <v>244</v>
      </c>
      <c r="D246" s="7">
        <v>24.963217828819175</v>
      </c>
      <c r="E246" s="7">
        <f>+'USD PP 1994'!C1233</f>
        <v>62.278106508875752</v>
      </c>
      <c r="F246" s="7"/>
      <c r="G246" s="7"/>
      <c r="H246" s="7"/>
      <c r="I246" s="7"/>
      <c r="J246" s="7"/>
      <c r="K246" s="7">
        <v>24.963217828819175</v>
      </c>
    </row>
    <row r="247" spans="1:11" x14ac:dyDescent="0.3">
      <c r="A247" s="1">
        <v>23071</v>
      </c>
      <c r="B247" s="1"/>
      <c r="C247" s="8">
        <v>245</v>
      </c>
      <c r="D247" s="7">
        <v>24.792151980156103</v>
      </c>
      <c r="E247" s="7">
        <f>+'USD PP 1994'!C1234</f>
        <v>62.573964497041423</v>
      </c>
      <c r="F247" s="7"/>
      <c r="G247" s="7"/>
      <c r="H247" s="7"/>
      <c r="I247" s="7"/>
      <c r="J247" s="7"/>
      <c r="K247" s="7">
        <v>24.792151980156103</v>
      </c>
    </row>
    <row r="248" spans="1:11" x14ac:dyDescent="0.3">
      <c r="A248" s="1">
        <v>23102</v>
      </c>
      <c r="B248" s="1"/>
      <c r="C248" s="8">
        <v>246</v>
      </c>
      <c r="D248" s="7">
        <v>24.717997986197513</v>
      </c>
      <c r="E248" s="7">
        <f>+'USD PP 1994'!C1235</f>
        <v>63.017751479289949</v>
      </c>
      <c r="F248" s="7"/>
      <c r="G248" s="7"/>
      <c r="H248" s="7"/>
      <c r="I248" s="7"/>
      <c r="J248" s="7"/>
      <c r="K248" s="7">
        <v>24.717997986197513</v>
      </c>
    </row>
    <row r="249" spans="1:11" x14ac:dyDescent="0.3">
      <c r="A249" s="1">
        <v>23132</v>
      </c>
      <c r="B249" s="1"/>
      <c r="C249" s="8">
        <v>247</v>
      </c>
      <c r="D249" s="7">
        <v>24.323949996258133</v>
      </c>
      <c r="E249" s="7">
        <f>+'USD PP 1994'!C1236</f>
        <v>63.31360946745562</v>
      </c>
      <c r="F249" s="7"/>
      <c r="G249" s="7"/>
      <c r="H249" s="7"/>
      <c r="I249" s="7"/>
      <c r="J249" s="7"/>
      <c r="K249" s="7">
        <v>24.323949996258133</v>
      </c>
    </row>
    <row r="250" spans="1:11" x14ac:dyDescent="0.3">
      <c r="A250" s="1">
        <v>23163</v>
      </c>
      <c r="B250" s="1"/>
      <c r="C250" s="8">
        <v>248</v>
      </c>
      <c r="D250" s="7">
        <v>24.030774546787327</v>
      </c>
      <c r="E250" s="7">
        <f>+'USD PP 1994'!C1237</f>
        <v>63.017751479289949</v>
      </c>
      <c r="F250" s="7"/>
      <c r="G250" s="7"/>
      <c r="H250" s="7"/>
      <c r="I250" s="7"/>
      <c r="J250" s="7"/>
      <c r="K250" s="7">
        <v>24.030774546787327</v>
      </c>
    </row>
    <row r="251" spans="1:11" x14ac:dyDescent="0.3">
      <c r="A251" s="1">
        <v>23193</v>
      </c>
      <c r="B251" s="1"/>
      <c r="C251" s="8">
        <v>249</v>
      </c>
      <c r="D251" s="7">
        <v>23.863728447653752</v>
      </c>
      <c r="E251" s="7">
        <f>+'USD PP 1994'!C1238</f>
        <v>62.721893491124256</v>
      </c>
      <c r="F251" s="7"/>
      <c r="G251" s="7"/>
      <c r="H251" s="7"/>
      <c r="I251" s="7"/>
      <c r="J251" s="7"/>
      <c r="K251" s="7">
        <v>23.863728447653752</v>
      </c>
    </row>
    <row r="252" spans="1:11" x14ac:dyDescent="0.3">
      <c r="A252" s="1">
        <v>23224</v>
      </c>
      <c r="B252" s="1"/>
      <c r="C252" s="8">
        <v>250</v>
      </c>
      <c r="D252" s="7">
        <v>23.604083528836554</v>
      </c>
      <c r="E252" s="7">
        <f>+'USD PP 1994'!C1239</f>
        <v>62.573964497041423</v>
      </c>
      <c r="F252" s="7"/>
      <c r="G252" s="7"/>
      <c r="H252" s="7"/>
      <c r="I252" s="7"/>
      <c r="J252" s="7"/>
      <c r="K252" s="7">
        <v>23.604083528836554</v>
      </c>
    </row>
    <row r="253" spans="1:11" x14ac:dyDescent="0.3">
      <c r="A253" s="1">
        <v>23255</v>
      </c>
      <c r="B253" s="1"/>
      <c r="C253" s="8">
        <v>251</v>
      </c>
      <c r="D253" s="7">
        <v>23.458639961077871</v>
      </c>
      <c r="E253" s="7">
        <f>+'USD PP 1994'!C1240</f>
        <v>62.278106508875752</v>
      </c>
      <c r="F253" s="7"/>
      <c r="G253" s="7"/>
      <c r="H253" s="7"/>
      <c r="I253" s="7"/>
      <c r="J253" s="7"/>
      <c r="K253" s="7">
        <v>23.458639961077871</v>
      </c>
    </row>
    <row r="254" spans="1:11" x14ac:dyDescent="0.3">
      <c r="A254" s="1">
        <v>23285</v>
      </c>
      <c r="B254" s="1"/>
      <c r="C254" s="8">
        <v>252</v>
      </c>
      <c r="D254" s="7">
        <v>23.348900130464685</v>
      </c>
      <c r="E254" s="7">
        <f>+'USD PP 1994'!C1241</f>
        <v>61.982248520710058</v>
      </c>
      <c r="F254" s="7"/>
      <c r="G254" s="7"/>
      <c r="H254" s="7"/>
      <c r="I254" s="7"/>
      <c r="J254" s="7"/>
      <c r="K254" s="7">
        <v>23.348900130464685</v>
      </c>
    </row>
    <row r="255" spans="1:11" x14ac:dyDescent="0.3">
      <c r="A255" s="1">
        <v>23316</v>
      </c>
      <c r="B255" s="1"/>
      <c r="C255" s="8">
        <v>253</v>
      </c>
      <c r="D255" s="7">
        <v>23.152107219102319</v>
      </c>
      <c r="E255" s="7">
        <f>+'USD PP 1994'!C1242</f>
        <v>61.982248520710058</v>
      </c>
      <c r="F255" s="7"/>
      <c r="G255" s="7"/>
      <c r="H255" s="7"/>
      <c r="I255" s="7"/>
      <c r="J255" s="7"/>
      <c r="K255" s="7">
        <v>23.152107219102319</v>
      </c>
    </row>
    <row r="256" spans="1:11" x14ac:dyDescent="0.3">
      <c r="A256" s="1">
        <v>23346</v>
      </c>
      <c r="B256" s="1"/>
      <c r="C256" s="8">
        <v>254</v>
      </c>
      <c r="D256" s="7">
        <v>23.02317742551941</v>
      </c>
      <c r="E256" s="7">
        <f>+'USD PP 1994'!C1243</f>
        <v>62.130177514792905</v>
      </c>
      <c r="F256" s="7"/>
      <c r="G256" s="7"/>
      <c r="H256" s="7"/>
      <c r="I256" s="7"/>
      <c r="J256" s="7"/>
      <c r="K256" s="7">
        <v>23.02317742551941</v>
      </c>
    </row>
    <row r="257" spans="1:11" x14ac:dyDescent="0.3">
      <c r="A257" s="1">
        <v>23377</v>
      </c>
      <c r="B257" s="1"/>
      <c r="C257" s="8">
        <v>255</v>
      </c>
      <c r="D257" s="7">
        <v>22.872220768447658</v>
      </c>
      <c r="E257" s="7">
        <f>+'USD PP 1994'!C1244</f>
        <v>62.130177514792905</v>
      </c>
      <c r="F257" s="7"/>
      <c r="G257" s="7"/>
      <c r="H257" s="7"/>
      <c r="I257" s="7"/>
      <c r="J257" s="7"/>
      <c r="K257" s="7">
        <v>22.872220768447658</v>
      </c>
    </row>
    <row r="258" spans="1:11" x14ac:dyDescent="0.3">
      <c r="A258" s="1">
        <v>23408</v>
      </c>
      <c r="B258" s="1"/>
      <c r="C258" s="8">
        <v>256</v>
      </c>
      <c r="D258" s="7">
        <v>22.672700999650733</v>
      </c>
      <c r="E258" s="7">
        <f>+'USD PP 1994'!C1245</f>
        <v>62.130177514792905</v>
      </c>
      <c r="F258" s="7"/>
      <c r="G258" s="7"/>
      <c r="H258" s="7"/>
      <c r="I258" s="7"/>
      <c r="J258" s="7"/>
      <c r="K258" s="7">
        <v>22.672700999650733</v>
      </c>
    </row>
    <row r="259" spans="1:11" x14ac:dyDescent="0.3">
      <c r="A259" s="1">
        <v>23437</v>
      </c>
      <c r="B259" s="1"/>
      <c r="C259" s="8">
        <v>257</v>
      </c>
      <c r="D259" s="7">
        <v>22.434891153424434</v>
      </c>
      <c r="E259" s="7">
        <f>+'USD PP 1994'!C1246</f>
        <v>62.278106508875752</v>
      </c>
      <c r="F259" s="7"/>
      <c r="G259" s="7"/>
      <c r="H259" s="7"/>
      <c r="I259" s="7"/>
      <c r="J259" s="7"/>
      <c r="K259" s="7">
        <v>22.434891153424434</v>
      </c>
    </row>
    <row r="260" spans="1:11" x14ac:dyDescent="0.3">
      <c r="A260" s="1">
        <v>23468</v>
      </c>
      <c r="B260" s="1"/>
      <c r="C260" s="8">
        <v>258</v>
      </c>
      <c r="D260" s="7">
        <v>22.252421298774486</v>
      </c>
      <c r="E260" s="7">
        <f>+'USD PP 1994'!C1247</f>
        <v>62.573964497041423</v>
      </c>
      <c r="F260" s="7"/>
      <c r="G260" s="7"/>
      <c r="H260" s="7"/>
      <c r="I260" s="7"/>
      <c r="J260" s="7"/>
      <c r="K260" s="7">
        <v>22.252421298774486</v>
      </c>
    </row>
    <row r="261" spans="1:11" x14ac:dyDescent="0.3">
      <c r="A261" s="1">
        <v>23498</v>
      </c>
      <c r="B261" s="1"/>
      <c r="C261" s="8">
        <v>259</v>
      </c>
      <c r="D261" s="7">
        <v>21.951683238408286</v>
      </c>
      <c r="E261" s="7">
        <f>+'USD PP 1994'!C1248</f>
        <v>62.426035502958591</v>
      </c>
      <c r="F261" s="7"/>
      <c r="G261" s="7"/>
      <c r="H261" s="7"/>
      <c r="I261" s="7"/>
      <c r="J261" s="7"/>
      <c r="K261" s="7">
        <v>21.951683238408286</v>
      </c>
    </row>
    <row r="262" spans="1:11" x14ac:dyDescent="0.3">
      <c r="A262" s="1">
        <v>23529</v>
      </c>
      <c r="B262" s="1"/>
      <c r="C262" s="8">
        <v>260</v>
      </c>
      <c r="D262" s="7">
        <v>21.758036711674389</v>
      </c>
      <c r="E262" s="7">
        <f>+'USD PP 1994'!C1249</f>
        <v>62.426035502958591</v>
      </c>
      <c r="F262" s="7"/>
      <c r="G262" s="7"/>
      <c r="H262" s="7"/>
      <c r="I262" s="7"/>
      <c r="J262" s="7"/>
      <c r="K262" s="7">
        <v>21.758036711674389</v>
      </c>
    </row>
    <row r="263" spans="1:11" x14ac:dyDescent="0.3">
      <c r="A263" s="1">
        <v>23559</v>
      </c>
      <c r="B263" s="1"/>
      <c r="C263" s="8">
        <v>261</v>
      </c>
      <c r="D263" s="7">
        <v>21.549011302044555</v>
      </c>
      <c r="E263" s="7">
        <f>+'USD PP 1994'!C1250</f>
        <v>62.130177514792905</v>
      </c>
      <c r="F263" s="7"/>
      <c r="G263" s="7"/>
      <c r="H263" s="7"/>
      <c r="I263" s="7"/>
      <c r="J263" s="7"/>
      <c r="K263" s="7">
        <v>21.549011302044555</v>
      </c>
    </row>
    <row r="264" spans="1:11" x14ac:dyDescent="0.3">
      <c r="A264" s="1">
        <v>23590</v>
      </c>
      <c r="B264" s="1"/>
      <c r="C264" s="8">
        <v>262</v>
      </c>
      <c r="D264" s="7">
        <v>21.450339739244033</v>
      </c>
      <c r="E264" s="7">
        <f>+'USD PP 1994'!C1251</f>
        <v>61.834319526627226</v>
      </c>
      <c r="F264" s="7"/>
      <c r="G264" s="7"/>
      <c r="H264" s="7"/>
      <c r="I264" s="7"/>
      <c r="J264" s="7"/>
      <c r="K264" s="7">
        <v>21.450339739244033</v>
      </c>
    </row>
    <row r="265" spans="1:11" x14ac:dyDescent="0.3">
      <c r="A265" s="1">
        <v>23621</v>
      </c>
      <c r="B265" s="1"/>
      <c r="C265" s="8">
        <v>263</v>
      </c>
      <c r="D265" s="7">
        <v>21.328765774330346</v>
      </c>
      <c r="E265" s="7">
        <f>+'USD PP 1994'!C1252</f>
        <v>61.53846153846154</v>
      </c>
      <c r="F265" s="7"/>
      <c r="G265" s="7"/>
      <c r="H265" s="7"/>
      <c r="I265" s="7"/>
      <c r="J265" s="7"/>
      <c r="K265" s="7">
        <v>21.328765774330346</v>
      </c>
    </row>
    <row r="266" spans="1:11" x14ac:dyDescent="0.3">
      <c r="A266" s="1">
        <v>23651</v>
      </c>
      <c r="B266" s="1"/>
      <c r="C266" s="8">
        <v>264</v>
      </c>
      <c r="D266" s="7">
        <v>21.191024117566169</v>
      </c>
      <c r="E266" s="7">
        <f>+'USD PP 1994'!C1253</f>
        <v>61.390532544378708</v>
      </c>
      <c r="F266" s="7"/>
      <c r="G266" s="7"/>
      <c r="H266" s="7"/>
      <c r="I266" s="7"/>
      <c r="J266" s="7"/>
      <c r="K266" s="7">
        <v>21.191024117566169</v>
      </c>
    </row>
    <row r="267" spans="1:11" x14ac:dyDescent="0.3">
      <c r="A267" s="1">
        <v>23682</v>
      </c>
      <c r="B267" s="1"/>
      <c r="C267" s="8">
        <v>265</v>
      </c>
      <c r="D267" s="7">
        <v>21.117114217803856</v>
      </c>
      <c r="E267" s="7">
        <f>+'USD PP 1994'!C1254</f>
        <v>61.53846153846154</v>
      </c>
      <c r="F267" s="7"/>
      <c r="G267" s="7"/>
      <c r="H267" s="7"/>
      <c r="I267" s="7"/>
      <c r="J267" s="7"/>
      <c r="K267" s="7">
        <v>21.117114217803856</v>
      </c>
    </row>
    <row r="268" spans="1:11" x14ac:dyDescent="0.3">
      <c r="A268" s="1">
        <v>23712</v>
      </c>
      <c r="B268" s="1"/>
      <c r="C268" s="8">
        <v>266</v>
      </c>
      <c r="D268" s="7">
        <v>21.093910915796474</v>
      </c>
      <c r="E268" s="7">
        <f>+'USD PP 1994'!C1255</f>
        <v>61.390532544378708</v>
      </c>
      <c r="F268" s="7"/>
      <c r="G268" s="7"/>
      <c r="H268" s="7"/>
      <c r="I268" s="7"/>
      <c r="J268" s="7"/>
      <c r="K268" s="7">
        <v>21.093910915796474</v>
      </c>
    </row>
    <row r="269" spans="1:11" x14ac:dyDescent="0.3">
      <c r="A269" s="1">
        <v>23743</v>
      </c>
      <c r="B269" s="1"/>
      <c r="C269" s="8">
        <v>267</v>
      </c>
      <c r="D269" s="7">
        <v>21.123483793106825</v>
      </c>
      <c r="E269" s="7">
        <f>+'USD PP 1994'!C1256</f>
        <v>61.242603550295861</v>
      </c>
      <c r="F269" s="7"/>
      <c r="G269" s="7"/>
      <c r="H269" s="7"/>
      <c r="I269" s="7"/>
      <c r="J269" s="7"/>
      <c r="K269" s="7">
        <v>21.123483793106825</v>
      </c>
    </row>
    <row r="270" spans="1:11" x14ac:dyDescent="0.3">
      <c r="A270" s="1">
        <v>23774</v>
      </c>
      <c r="B270" s="1"/>
      <c r="C270" s="8">
        <v>268</v>
      </c>
      <c r="D270" s="7">
        <v>21.066603962408323</v>
      </c>
      <c r="E270" s="7">
        <f>+'USD PP 1994'!C1257</f>
        <v>61.242603550295861</v>
      </c>
      <c r="F270" s="7"/>
      <c r="G270" s="7"/>
      <c r="H270" s="7"/>
      <c r="I270" s="7"/>
      <c r="J270" s="7"/>
      <c r="K270" s="7">
        <v>21.066603962408323</v>
      </c>
    </row>
    <row r="271" spans="1:11" x14ac:dyDescent="0.3">
      <c r="A271" s="1">
        <v>23802</v>
      </c>
      <c r="B271" s="1"/>
      <c r="C271" s="8">
        <v>269</v>
      </c>
      <c r="D271" s="7">
        <v>21.03505138533033</v>
      </c>
      <c r="E271" s="7">
        <f>+'USD PP 1994'!C1258</f>
        <v>61.242603550295861</v>
      </c>
      <c r="F271" s="7"/>
      <c r="G271" s="7"/>
      <c r="H271" s="7"/>
      <c r="I271" s="7"/>
      <c r="J271" s="7"/>
      <c r="K271" s="7">
        <v>21.03505138533033</v>
      </c>
    </row>
    <row r="272" spans="1:11" x14ac:dyDescent="0.3">
      <c r="A272" s="1">
        <v>23833</v>
      </c>
      <c r="B272" s="1"/>
      <c r="C272" s="8">
        <v>270</v>
      </c>
      <c r="D272" s="7">
        <v>20.884681677254097</v>
      </c>
      <c r="E272" s="7">
        <f>+'USD PP 1994'!C1259</f>
        <v>61.242603550295861</v>
      </c>
      <c r="F272" s="7"/>
      <c r="G272" s="7"/>
      <c r="H272" s="7"/>
      <c r="I272" s="7"/>
      <c r="J272" s="7"/>
      <c r="K272" s="7">
        <v>20.884681677254097</v>
      </c>
    </row>
    <row r="273" spans="1:11" x14ac:dyDescent="0.3">
      <c r="A273" s="1">
        <v>23863</v>
      </c>
      <c r="B273" s="1"/>
      <c r="C273" s="8">
        <v>271</v>
      </c>
      <c r="D273" s="7">
        <v>20.81806387286094</v>
      </c>
      <c r="E273" s="7">
        <f>+'USD PP 1994'!C1260</f>
        <v>60.946745562130189</v>
      </c>
      <c r="F273" s="7"/>
      <c r="G273" s="7"/>
      <c r="H273" s="7"/>
      <c r="I273" s="7"/>
      <c r="J273" s="7"/>
      <c r="K273" s="7">
        <v>20.81806387286094</v>
      </c>
    </row>
    <row r="274" spans="1:11" x14ac:dyDescent="0.3">
      <c r="A274" s="1">
        <v>23894</v>
      </c>
      <c r="B274" s="1"/>
      <c r="C274" s="8">
        <v>272</v>
      </c>
      <c r="D274" s="7">
        <v>20.834731658187486</v>
      </c>
      <c r="E274" s="7">
        <f>+'USD PP 1994'!C1261</f>
        <v>60.798816568047343</v>
      </c>
      <c r="F274" s="7"/>
      <c r="G274" s="7"/>
      <c r="H274" s="7"/>
      <c r="I274" s="7"/>
      <c r="J274" s="7"/>
      <c r="K274" s="7">
        <v>20.834731658187486</v>
      </c>
    </row>
    <row r="275" spans="1:11" x14ac:dyDescent="0.3">
      <c r="A275" s="1">
        <v>23924</v>
      </c>
      <c r="B275" s="1"/>
      <c r="C275" s="8">
        <v>273</v>
      </c>
      <c r="D275" s="7">
        <v>20.805603812849498</v>
      </c>
      <c r="E275" s="7">
        <f>+'USD PP 1994'!C1262</f>
        <v>60.650887573964511</v>
      </c>
      <c r="F275" s="7"/>
      <c r="G275" s="7"/>
      <c r="H275" s="7"/>
      <c r="I275" s="7"/>
      <c r="J275" s="7"/>
      <c r="K275" s="7">
        <v>20.805603812849498</v>
      </c>
    </row>
    <row r="276" spans="1:11" x14ac:dyDescent="0.3">
      <c r="A276" s="1">
        <v>23955</v>
      </c>
      <c r="B276" s="1"/>
      <c r="C276" s="8">
        <v>274</v>
      </c>
      <c r="D276" s="7">
        <v>20.679459112264684</v>
      </c>
      <c r="E276" s="7">
        <f>+'USD PP 1994'!C1263</f>
        <v>60.502958579881664</v>
      </c>
      <c r="F276" s="7"/>
      <c r="G276" s="7"/>
      <c r="H276" s="7"/>
      <c r="I276" s="7"/>
      <c r="J276" s="7"/>
      <c r="K276" s="7">
        <v>20.679459112264684</v>
      </c>
    </row>
    <row r="277" spans="1:11" x14ac:dyDescent="0.3">
      <c r="A277" s="1">
        <v>23986</v>
      </c>
      <c r="B277" s="1"/>
      <c r="C277" s="8">
        <v>275</v>
      </c>
      <c r="D277" s="7">
        <v>20.689804014271818</v>
      </c>
      <c r="E277" s="7">
        <f>+'USD PP 1994'!C1264</f>
        <v>60.502958579881664</v>
      </c>
      <c r="F277" s="7"/>
      <c r="G277" s="7"/>
      <c r="H277" s="7"/>
      <c r="I277" s="7"/>
      <c r="J277" s="7"/>
      <c r="K277" s="7">
        <v>20.689804014271818</v>
      </c>
    </row>
    <row r="278" spans="1:11" x14ac:dyDescent="0.3">
      <c r="A278" s="1">
        <v>24016</v>
      </c>
      <c r="B278" s="1"/>
      <c r="C278" s="8">
        <v>276</v>
      </c>
      <c r="D278" s="7">
        <v>20.679464282130752</v>
      </c>
      <c r="E278" s="7">
        <f>+'USD PP 1994'!C1265</f>
        <v>60.355029585798817</v>
      </c>
      <c r="F278" s="7"/>
      <c r="G278" s="7"/>
      <c r="H278" s="7"/>
      <c r="I278" s="7"/>
      <c r="J278" s="7"/>
      <c r="K278" s="7">
        <v>20.679464282130752</v>
      </c>
    </row>
    <row r="279" spans="1:11" x14ac:dyDescent="0.3">
      <c r="A279" s="1">
        <v>24047</v>
      </c>
      <c r="B279" s="1"/>
      <c r="C279" s="8">
        <v>277</v>
      </c>
      <c r="D279" s="7">
        <v>20.681532435374294</v>
      </c>
      <c r="E279" s="7">
        <f>+'USD PP 1994'!C1266</f>
        <v>60.502958579881664</v>
      </c>
      <c r="F279" s="7"/>
      <c r="G279" s="7"/>
      <c r="H279" s="7"/>
      <c r="I279" s="7"/>
      <c r="J279" s="7"/>
      <c r="K279" s="7">
        <v>20.681532435374294</v>
      </c>
    </row>
    <row r="280" spans="1:11" x14ac:dyDescent="0.3">
      <c r="A280" s="1">
        <v>24077</v>
      </c>
      <c r="B280" s="1"/>
      <c r="C280" s="8">
        <v>278</v>
      </c>
      <c r="D280" s="7">
        <v>20.660871563810485</v>
      </c>
      <c r="E280" s="7">
        <f>+'USD PP 1994'!C1267</f>
        <v>60.207100591715992</v>
      </c>
      <c r="F280" s="7"/>
      <c r="G280" s="7"/>
      <c r="H280" s="7"/>
      <c r="I280" s="7"/>
      <c r="J280" s="7"/>
      <c r="K280" s="7">
        <v>20.660871563810485</v>
      </c>
    </row>
    <row r="281" spans="1:11" x14ac:dyDescent="0.3">
      <c r="A281" s="1">
        <v>24108</v>
      </c>
      <c r="B281" s="1"/>
      <c r="C281" s="8">
        <v>279</v>
      </c>
      <c r="D281" s="7">
        <v>20.656740215767329</v>
      </c>
      <c r="E281" s="7">
        <f>+'USD PP 1994'!C1268</f>
        <v>59.911242603550299</v>
      </c>
      <c r="F281" s="7"/>
      <c r="G281" s="7"/>
      <c r="H281" s="7"/>
      <c r="I281" s="7"/>
      <c r="J281" s="7"/>
      <c r="K281" s="7">
        <v>20.656740215767329</v>
      </c>
    </row>
    <row r="282" spans="1:11" x14ac:dyDescent="0.3">
      <c r="A282" s="1">
        <v>24139</v>
      </c>
      <c r="B282" s="1"/>
      <c r="C282" s="8">
        <v>280</v>
      </c>
      <c r="D282" s="7">
        <v>20.590849497375729</v>
      </c>
      <c r="E282" s="7">
        <f>+'USD PP 1994'!C1269</f>
        <v>59.911242603550299</v>
      </c>
      <c r="F282" s="7"/>
      <c r="G282" s="7"/>
      <c r="H282" s="7"/>
      <c r="I282" s="7"/>
      <c r="J282" s="7"/>
      <c r="K282" s="7">
        <v>20.590849497375729</v>
      </c>
    </row>
    <row r="283" spans="1:11" x14ac:dyDescent="0.3">
      <c r="A283" s="1">
        <v>24167</v>
      </c>
      <c r="B283" s="1"/>
      <c r="C283" s="8">
        <v>281</v>
      </c>
      <c r="D283" s="7">
        <v>20.531308702139523</v>
      </c>
      <c r="E283" s="7">
        <f>+'USD PP 1994'!C1270</f>
        <v>59.911242603550299</v>
      </c>
      <c r="F283" s="7"/>
      <c r="G283" s="7"/>
      <c r="H283" s="7"/>
      <c r="I283" s="7"/>
      <c r="J283" s="7"/>
      <c r="K283" s="7">
        <v>20.531308702139523</v>
      </c>
    </row>
    <row r="284" spans="1:11" x14ac:dyDescent="0.3">
      <c r="A284" s="1">
        <v>24198</v>
      </c>
      <c r="B284" s="1"/>
      <c r="C284" s="8">
        <v>282</v>
      </c>
      <c r="D284" s="7">
        <v>20.419004179154175</v>
      </c>
      <c r="E284" s="7">
        <f>+'USD PP 1994'!C1271</f>
        <v>60.059171597633146</v>
      </c>
      <c r="F284" s="7"/>
      <c r="G284" s="7"/>
      <c r="H284" s="7"/>
      <c r="I284" s="7"/>
      <c r="J284" s="7"/>
      <c r="K284" s="7">
        <v>20.419004179154175</v>
      </c>
    </row>
    <row r="285" spans="1:11" x14ac:dyDescent="0.3">
      <c r="A285" s="1">
        <v>24228</v>
      </c>
      <c r="B285" s="1"/>
      <c r="C285" s="8">
        <v>283</v>
      </c>
      <c r="D285" s="7">
        <v>20.325506847654964</v>
      </c>
      <c r="E285" s="7">
        <f>+'USD PP 1994'!C1272</f>
        <v>59.615384615384613</v>
      </c>
      <c r="F285" s="7"/>
      <c r="G285" s="7"/>
      <c r="H285" s="7"/>
      <c r="I285" s="7"/>
      <c r="J285" s="7"/>
      <c r="K285" s="7">
        <v>20.325506847654964</v>
      </c>
    </row>
    <row r="286" spans="1:11" x14ac:dyDescent="0.3">
      <c r="A286" s="1">
        <v>24259</v>
      </c>
      <c r="B286" s="1"/>
      <c r="C286" s="8">
        <v>284</v>
      </c>
      <c r="D286" s="7">
        <v>20.411234030583412</v>
      </c>
      <c r="E286" s="7">
        <f>+'USD PP 1994'!C1273</f>
        <v>59.467455621301781</v>
      </c>
      <c r="F286" s="7"/>
      <c r="G286" s="7"/>
      <c r="H286" s="7"/>
      <c r="I286" s="7"/>
      <c r="J286" s="7"/>
      <c r="K286" s="7">
        <v>20.411234030583412</v>
      </c>
    </row>
    <row r="287" spans="1:11" x14ac:dyDescent="0.3">
      <c r="A287" s="1">
        <v>24289</v>
      </c>
      <c r="B287" s="1"/>
      <c r="C287" s="8">
        <v>285</v>
      </c>
      <c r="D287" s="7">
        <v>20.411234030583412</v>
      </c>
      <c r="E287" s="7">
        <f>+'USD PP 1994'!C1274</f>
        <v>59.319526627218941</v>
      </c>
      <c r="F287" s="7"/>
      <c r="G287" s="7"/>
      <c r="H287" s="7"/>
      <c r="I287" s="7"/>
      <c r="J287" s="7"/>
      <c r="K287" s="7">
        <v>20.411234030583412</v>
      </c>
    </row>
    <row r="288" spans="1:11" x14ac:dyDescent="0.3">
      <c r="A288" s="1">
        <v>24320</v>
      </c>
      <c r="B288" s="1"/>
      <c r="C288" s="8">
        <v>286</v>
      </c>
      <c r="D288" s="7">
        <v>20.417359238354916</v>
      </c>
      <c r="E288" s="7">
        <f>+'USD PP 1994'!C1275</f>
        <v>59.023668639053263</v>
      </c>
      <c r="F288" s="7"/>
      <c r="G288" s="7"/>
      <c r="H288" s="7"/>
      <c r="I288" s="7"/>
      <c r="J288" s="7"/>
      <c r="K288" s="7">
        <v>20.417359238354916</v>
      </c>
    </row>
    <row r="289" spans="1:11" x14ac:dyDescent="0.3">
      <c r="A289" s="1">
        <v>24351</v>
      </c>
      <c r="B289" s="1"/>
      <c r="C289" s="8">
        <v>287</v>
      </c>
      <c r="D289" s="7">
        <v>20.378639822691802</v>
      </c>
      <c r="E289" s="7">
        <f>+'USD PP 1994'!C1276</f>
        <v>58.727810650887577</v>
      </c>
      <c r="F289" s="7"/>
      <c r="G289" s="7"/>
      <c r="H289" s="7"/>
      <c r="I289" s="7"/>
      <c r="J289" s="7"/>
      <c r="K289" s="7">
        <v>20.378639822691802</v>
      </c>
    </row>
    <row r="290" spans="1:11" x14ac:dyDescent="0.3">
      <c r="A290" s="1">
        <v>24381</v>
      </c>
      <c r="B290" s="1"/>
      <c r="C290" s="8">
        <v>288</v>
      </c>
      <c r="D290" s="7">
        <v>20.174873599338483</v>
      </c>
      <c r="E290" s="7">
        <f>+'USD PP 1994'!C1277</f>
        <v>58.727810650887577</v>
      </c>
      <c r="F290" s="7"/>
      <c r="G290" s="7"/>
      <c r="H290" s="7"/>
      <c r="I290" s="7"/>
      <c r="J290" s="7"/>
      <c r="K290" s="7">
        <v>20.174873599338483</v>
      </c>
    </row>
    <row r="291" spans="1:11" x14ac:dyDescent="0.3">
      <c r="A291" s="1">
        <v>24412</v>
      </c>
      <c r="B291" s="1"/>
      <c r="C291" s="8">
        <v>289</v>
      </c>
      <c r="D291" s="7">
        <v>20.128577870236942</v>
      </c>
      <c r="E291" s="7">
        <f>+'USD PP 1994'!C1278</f>
        <v>58.727810650887577</v>
      </c>
      <c r="F291" s="7"/>
      <c r="G291" s="7"/>
      <c r="H291" s="7"/>
      <c r="I291" s="7"/>
      <c r="J291" s="7"/>
      <c r="K291" s="7">
        <v>20.128577870236942</v>
      </c>
    </row>
    <row r="292" spans="1:11" x14ac:dyDescent="0.3">
      <c r="A292" s="1">
        <v>24442</v>
      </c>
      <c r="B292" s="1"/>
      <c r="C292" s="8">
        <v>290</v>
      </c>
      <c r="D292" s="7">
        <v>20.046387680745884</v>
      </c>
      <c r="E292" s="7">
        <f>+'USD PP 1994'!C1279</f>
        <v>58.727810650887577</v>
      </c>
      <c r="F292" s="7"/>
      <c r="G292" s="7"/>
      <c r="H292" s="7"/>
      <c r="I292" s="7"/>
      <c r="J292" s="7"/>
      <c r="K292" s="7">
        <v>20.046387680745884</v>
      </c>
    </row>
    <row r="293" spans="1:11" x14ac:dyDescent="0.3">
      <c r="A293" s="1">
        <v>24473</v>
      </c>
      <c r="B293" s="1"/>
      <c r="C293" s="8">
        <v>291</v>
      </c>
      <c r="D293" s="7">
        <v>19.968510489835527</v>
      </c>
      <c r="E293" s="7">
        <f>+'USD PP 1994'!C1280</f>
        <v>58.579881656804744</v>
      </c>
      <c r="F293" s="7"/>
      <c r="G293" s="7"/>
      <c r="H293" s="7"/>
      <c r="I293" s="7"/>
      <c r="J293" s="7"/>
      <c r="K293" s="7">
        <v>19.968510489835527</v>
      </c>
    </row>
    <row r="294" spans="1:11" x14ac:dyDescent="0.3">
      <c r="A294" s="1">
        <v>24504</v>
      </c>
      <c r="B294" s="1"/>
      <c r="C294" s="8">
        <v>292</v>
      </c>
      <c r="D294" s="7">
        <v>19.873119516157967</v>
      </c>
      <c r="E294" s="7">
        <f>+'USD PP 1994'!C1281</f>
        <v>58.431952662721898</v>
      </c>
      <c r="F294" s="7"/>
      <c r="G294" s="7"/>
      <c r="H294" s="7"/>
      <c r="I294" s="7"/>
      <c r="J294" s="7"/>
      <c r="K294" s="7">
        <v>19.873119516157967</v>
      </c>
    </row>
    <row r="295" spans="1:11" x14ac:dyDescent="0.3">
      <c r="A295" s="1">
        <v>24532</v>
      </c>
      <c r="B295" s="1"/>
      <c r="C295" s="8">
        <v>293</v>
      </c>
      <c r="D295" s="7">
        <v>19.843354484431323</v>
      </c>
      <c r="E295" s="7">
        <f>+'USD PP 1994'!C1282</f>
        <v>58.727810650887577</v>
      </c>
      <c r="F295" s="7"/>
      <c r="G295" s="7"/>
      <c r="H295" s="7"/>
      <c r="I295" s="7"/>
      <c r="J295" s="7"/>
      <c r="K295" s="7">
        <v>19.843354484431323</v>
      </c>
    </row>
    <row r="296" spans="1:11" x14ac:dyDescent="0.3">
      <c r="A296" s="1">
        <v>24563</v>
      </c>
      <c r="B296" s="1"/>
      <c r="C296" s="8">
        <v>294</v>
      </c>
      <c r="D296" s="7">
        <v>19.825511524059667</v>
      </c>
      <c r="E296" s="7">
        <f>+'USD PP 1994'!C1283</f>
        <v>58.875739644970416</v>
      </c>
      <c r="F296" s="7"/>
      <c r="G296" s="7"/>
      <c r="H296" s="7"/>
      <c r="I296" s="7"/>
      <c r="J296" s="7"/>
      <c r="K296" s="7">
        <v>19.825511524059667</v>
      </c>
    </row>
    <row r="297" spans="1:11" x14ac:dyDescent="0.3">
      <c r="A297" s="1">
        <v>24593</v>
      </c>
      <c r="B297" s="1"/>
      <c r="C297" s="8">
        <v>295</v>
      </c>
      <c r="D297" s="7">
        <v>19.711186641538742</v>
      </c>
      <c r="E297" s="7">
        <f>+'USD PP 1994'!C1284</f>
        <v>58.727810650887577</v>
      </c>
      <c r="F297" s="7"/>
      <c r="G297" s="7"/>
      <c r="H297" s="7"/>
      <c r="I297" s="7"/>
      <c r="J297" s="7"/>
      <c r="K297" s="7">
        <v>19.711186641538742</v>
      </c>
    </row>
    <row r="298" spans="1:11" x14ac:dyDescent="0.3">
      <c r="A298" s="1">
        <v>24624</v>
      </c>
      <c r="B298" s="1"/>
      <c r="C298" s="8">
        <v>296</v>
      </c>
      <c r="D298" s="7">
        <v>19.605317924745119</v>
      </c>
      <c r="E298" s="7">
        <f>+'USD PP 1994'!C1285</f>
        <v>58.579881656804744</v>
      </c>
      <c r="F298" s="7"/>
      <c r="G298" s="7"/>
      <c r="H298" s="7"/>
      <c r="I298" s="7"/>
      <c r="J298" s="7"/>
      <c r="K298" s="7">
        <v>19.605317924745119</v>
      </c>
    </row>
    <row r="299" spans="1:11" x14ac:dyDescent="0.3">
      <c r="A299" s="1">
        <v>24654</v>
      </c>
      <c r="B299" s="1"/>
      <c r="C299" s="8">
        <v>297</v>
      </c>
      <c r="D299" s="7">
        <v>19.505838150179201</v>
      </c>
      <c r="E299" s="7">
        <f>+'USD PP 1994'!C1286</f>
        <v>58.136094674556219</v>
      </c>
      <c r="F299" s="7"/>
      <c r="G299" s="7"/>
      <c r="H299" s="7"/>
      <c r="I299" s="7"/>
      <c r="J299" s="7"/>
      <c r="K299" s="7">
        <v>19.505838150179201</v>
      </c>
    </row>
    <row r="300" spans="1:11" x14ac:dyDescent="0.3">
      <c r="A300" s="1">
        <v>24685</v>
      </c>
      <c r="B300" s="1"/>
      <c r="C300" s="8">
        <v>298</v>
      </c>
      <c r="D300" s="7">
        <v>19.449434789290262</v>
      </c>
      <c r="E300" s="7">
        <f>+'USD PP 1994'!C1287</f>
        <v>57.840236686390547</v>
      </c>
      <c r="F300" s="7"/>
      <c r="G300" s="7"/>
      <c r="H300" s="7"/>
      <c r="I300" s="7"/>
      <c r="J300" s="7"/>
      <c r="K300" s="7">
        <v>19.449434789290262</v>
      </c>
    </row>
    <row r="301" spans="1:11" x14ac:dyDescent="0.3">
      <c r="A301" s="1">
        <v>24716</v>
      </c>
      <c r="B301" s="1"/>
      <c r="C301" s="8">
        <v>299</v>
      </c>
      <c r="D301" s="7">
        <v>19.453325454381133</v>
      </c>
      <c r="E301" s="7">
        <f>+'USD PP 1994'!C1288</f>
        <v>57.692307692307701</v>
      </c>
      <c r="F301" s="7"/>
      <c r="G301" s="7"/>
      <c r="H301" s="7"/>
      <c r="I301" s="7"/>
      <c r="J301" s="7"/>
      <c r="K301" s="7">
        <v>19.453325454381133</v>
      </c>
    </row>
    <row r="302" spans="1:11" x14ac:dyDescent="0.3">
      <c r="A302" s="1">
        <v>24746</v>
      </c>
      <c r="B302" s="1"/>
      <c r="C302" s="8">
        <v>300</v>
      </c>
      <c r="D302" s="7">
        <v>19.424189170625198</v>
      </c>
      <c r="E302" s="7">
        <f>+'USD PP 1994'!C1289</f>
        <v>57.692307692307701</v>
      </c>
      <c r="F302" s="7"/>
      <c r="G302" s="7"/>
      <c r="H302" s="7"/>
      <c r="I302" s="7"/>
      <c r="J302" s="7"/>
      <c r="K302" s="7">
        <v>19.424189170625198</v>
      </c>
    </row>
    <row r="303" spans="1:11" x14ac:dyDescent="0.3">
      <c r="A303" s="1">
        <v>24777</v>
      </c>
      <c r="B303" s="1"/>
      <c r="C303" s="8">
        <v>301</v>
      </c>
      <c r="D303" s="7">
        <v>19.397033323971634</v>
      </c>
      <c r="E303" s="7">
        <f>+'USD PP 1994'!C1290</f>
        <v>57.692307692307701</v>
      </c>
      <c r="F303" s="7"/>
      <c r="G303" s="7"/>
      <c r="H303" s="7"/>
      <c r="I303" s="7"/>
      <c r="J303" s="7"/>
      <c r="K303" s="7">
        <v>19.397033323971634</v>
      </c>
    </row>
    <row r="304" spans="1:11" x14ac:dyDescent="0.3">
      <c r="A304" s="1">
        <v>24807</v>
      </c>
      <c r="B304" s="1"/>
      <c r="C304" s="8">
        <v>302</v>
      </c>
      <c r="D304" s="7">
        <v>19.333233652917006</v>
      </c>
      <c r="E304" s="7">
        <f>+'USD PP 1994'!C1291</f>
        <v>57.692307692307701</v>
      </c>
      <c r="F304" s="7"/>
      <c r="G304" s="7"/>
      <c r="H304" s="7"/>
      <c r="I304" s="7"/>
      <c r="J304" s="7"/>
      <c r="K304" s="7">
        <v>19.333233652917006</v>
      </c>
    </row>
    <row r="305" spans="1:11" x14ac:dyDescent="0.3">
      <c r="A305" s="1">
        <v>24838</v>
      </c>
      <c r="B305" s="1"/>
      <c r="C305" s="8">
        <v>303</v>
      </c>
      <c r="D305" s="7">
        <v>19.333233652917006</v>
      </c>
      <c r="E305" s="7">
        <f>+'USD PP 1994'!C1292</f>
        <v>57.544378698224854</v>
      </c>
      <c r="F305" s="7"/>
      <c r="G305" s="7"/>
      <c r="H305" s="7"/>
      <c r="I305" s="7"/>
      <c r="J305" s="7"/>
      <c r="K305" s="7">
        <v>19.333233652917006</v>
      </c>
    </row>
    <row r="306" spans="1:11" x14ac:dyDescent="0.3">
      <c r="A306" s="1">
        <v>24869</v>
      </c>
      <c r="B306" s="1"/>
      <c r="C306" s="8">
        <v>304</v>
      </c>
      <c r="D306" s="7">
        <v>19.302349893088063</v>
      </c>
      <c r="E306" s="7">
        <f>+'USD PP 1994'!C1293</f>
        <v>57.544378698224854</v>
      </c>
      <c r="F306" s="7"/>
      <c r="G306" s="7"/>
      <c r="H306" s="7"/>
      <c r="I306" s="7"/>
      <c r="J306" s="7"/>
      <c r="K306" s="7">
        <v>19.302349893088063</v>
      </c>
    </row>
    <row r="307" spans="1:11" x14ac:dyDescent="0.3">
      <c r="A307" s="1">
        <v>24898</v>
      </c>
      <c r="B307" s="1"/>
      <c r="C307" s="8">
        <v>305</v>
      </c>
      <c r="D307" s="7">
        <v>19.171980426189972</v>
      </c>
      <c r="E307" s="7">
        <f>+'USD PP 1994'!C1294</f>
        <v>57.544378698224854</v>
      </c>
      <c r="F307" s="7"/>
      <c r="G307" s="7"/>
      <c r="H307" s="7"/>
      <c r="I307" s="7"/>
      <c r="J307" s="7"/>
      <c r="K307" s="7">
        <v>19.171980426189972</v>
      </c>
    </row>
    <row r="308" spans="1:11" x14ac:dyDescent="0.3">
      <c r="A308" s="1">
        <v>24929</v>
      </c>
      <c r="B308" s="1"/>
      <c r="C308" s="8">
        <v>306</v>
      </c>
      <c r="D308" s="7">
        <v>18.993442070725159</v>
      </c>
      <c r="E308" s="7">
        <f>+'USD PP 1994'!C1295</f>
        <v>57.544378698224854</v>
      </c>
      <c r="F308" s="7"/>
      <c r="G308" s="7"/>
      <c r="H308" s="7"/>
      <c r="I308" s="7"/>
      <c r="J308" s="7"/>
      <c r="K308" s="7">
        <v>18.993442070725159</v>
      </c>
    </row>
    <row r="309" spans="1:11" x14ac:dyDescent="0.3">
      <c r="A309" s="1">
        <v>24959</v>
      </c>
      <c r="B309" s="1"/>
      <c r="C309" s="8">
        <v>307</v>
      </c>
      <c r="D309" s="7">
        <v>18.9385203616763</v>
      </c>
      <c r="E309" s="7">
        <f>+'USD PP 1994'!C1296</f>
        <v>57.396449704142015</v>
      </c>
      <c r="F309" s="7"/>
      <c r="G309" s="7"/>
      <c r="H309" s="7"/>
      <c r="I309" s="7"/>
      <c r="J309" s="7"/>
      <c r="K309" s="7">
        <v>18.9385203616763</v>
      </c>
    </row>
    <row r="310" spans="1:11" x14ac:dyDescent="0.3">
      <c r="A310" s="1">
        <v>24990</v>
      </c>
      <c r="B310" s="1"/>
      <c r="C310" s="8">
        <v>308</v>
      </c>
      <c r="D310" s="7">
        <v>18.917710879708615</v>
      </c>
      <c r="E310" s="7">
        <f>+'USD PP 1994'!C1297</f>
        <v>57.248520710059182</v>
      </c>
      <c r="F310" s="7"/>
      <c r="G310" s="7"/>
      <c r="H310" s="7"/>
      <c r="I310" s="7"/>
      <c r="J310" s="7"/>
      <c r="K310" s="7">
        <v>18.917710879708615</v>
      </c>
    </row>
    <row r="311" spans="1:11" x14ac:dyDescent="0.3">
      <c r="A311" s="1">
        <v>25020</v>
      </c>
      <c r="B311" s="1"/>
      <c r="C311" s="8">
        <v>309</v>
      </c>
      <c r="D311" s="7">
        <v>18.898812067640975</v>
      </c>
      <c r="E311" s="7">
        <f>+'USD PP 1994'!C1298</f>
        <v>57.248520710059182</v>
      </c>
      <c r="F311" s="7"/>
      <c r="G311" s="7"/>
      <c r="H311" s="7"/>
      <c r="I311" s="7"/>
      <c r="J311" s="7"/>
      <c r="K311" s="7">
        <v>18.898812067640975</v>
      </c>
    </row>
    <row r="312" spans="1:11" x14ac:dyDescent="0.3">
      <c r="A312" s="1">
        <v>25051</v>
      </c>
      <c r="B312" s="1"/>
      <c r="C312" s="8">
        <v>310</v>
      </c>
      <c r="D312" s="7">
        <v>18.955679104955841</v>
      </c>
      <c r="E312" s="7">
        <f>+'USD PP 1994'!C1299</f>
        <v>57.692307692307701</v>
      </c>
      <c r="F312" s="7"/>
      <c r="G312" s="7"/>
      <c r="H312" s="7"/>
      <c r="I312" s="7"/>
      <c r="J312" s="7"/>
      <c r="K312" s="7">
        <v>18.955679104955841</v>
      </c>
    </row>
    <row r="313" spans="1:11" x14ac:dyDescent="0.3">
      <c r="A313" s="1">
        <v>25082</v>
      </c>
      <c r="B313" s="1"/>
      <c r="C313" s="8">
        <v>311</v>
      </c>
      <c r="D313" s="7">
        <v>19.001282182193105</v>
      </c>
      <c r="E313" s="7">
        <f>+'USD PP 1994'!C1300</f>
        <v>57.692307692307701</v>
      </c>
      <c r="F313" s="7"/>
      <c r="G313" s="7"/>
      <c r="H313" s="7"/>
      <c r="I313" s="7"/>
      <c r="J313" s="7"/>
      <c r="K313" s="7">
        <v>19.001282182193105</v>
      </c>
    </row>
    <row r="314" spans="1:11" x14ac:dyDescent="0.3">
      <c r="A314" s="1">
        <v>25112</v>
      </c>
      <c r="B314" s="1"/>
      <c r="C314" s="8">
        <v>312</v>
      </c>
      <c r="D314" s="7">
        <v>18.92746506842624</v>
      </c>
      <c r="E314" s="7">
        <f>+'USD PP 1994'!C1301</f>
        <v>57.396449704142015</v>
      </c>
      <c r="F314" s="7"/>
      <c r="G314" s="7"/>
      <c r="H314" s="7"/>
      <c r="I314" s="7"/>
      <c r="J314" s="7"/>
      <c r="K314" s="7">
        <v>18.92746506842624</v>
      </c>
    </row>
    <row r="315" spans="1:11" x14ac:dyDescent="0.3">
      <c r="A315" s="1">
        <v>25143</v>
      </c>
      <c r="B315" s="1"/>
      <c r="C315" s="8">
        <v>313</v>
      </c>
      <c r="D315" s="7">
        <v>18.880264407407722</v>
      </c>
      <c r="E315" s="7">
        <f>+'USD PP 1994'!C1302</f>
        <v>57.100591715976336</v>
      </c>
      <c r="F315" s="7"/>
      <c r="G315" s="7"/>
      <c r="H315" s="7"/>
      <c r="I315" s="7"/>
      <c r="J315" s="7"/>
      <c r="K315" s="7">
        <v>18.880264407407722</v>
      </c>
    </row>
    <row r="316" spans="1:11" x14ac:dyDescent="0.3">
      <c r="A316" s="1">
        <v>25173</v>
      </c>
      <c r="B316" s="1"/>
      <c r="C316" s="8">
        <v>314</v>
      </c>
      <c r="D316" s="7">
        <v>18.73413812999377</v>
      </c>
      <c r="E316" s="7">
        <f>+'USD PP 1994'!C1303</f>
        <v>56.952662721893496</v>
      </c>
      <c r="F316" s="7"/>
      <c r="G316" s="7"/>
      <c r="H316" s="7"/>
      <c r="I316" s="7"/>
      <c r="J316" s="7"/>
      <c r="K316" s="7">
        <v>18.73413812999377</v>
      </c>
    </row>
    <row r="317" spans="1:11" x14ac:dyDescent="0.3">
      <c r="A317" s="1">
        <v>25204</v>
      </c>
      <c r="B317" s="1"/>
      <c r="C317" s="8">
        <v>315</v>
      </c>
      <c r="D317" s="7">
        <v>18.526639764629913</v>
      </c>
      <c r="E317" s="7">
        <f>+'USD PP 1994'!C1304</f>
        <v>56.80473372781065</v>
      </c>
      <c r="F317" s="7"/>
      <c r="G317" s="7"/>
      <c r="H317" s="7"/>
      <c r="I317" s="7"/>
      <c r="J317" s="7"/>
      <c r="K317" s="7">
        <v>18.526639764629913</v>
      </c>
    </row>
    <row r="318" spans="1:11" x14ac:dyDescent="0.3">
      <c r="A318" s="1">
        <v>25235</v>
      </c>
      <c r="B318" s="1"/>
      <c r="C318" s="8">
        <v>316</v>
      </c>
      <c r="D318" s="7">
        <v>18.308765455706997</v>
      </c>
      <c r="E318" s="7">
        <f>+'USD PP 1994'!C1305</f>
        <v>56.80473372781065</v>
      </c>
      <c r="F318" s="7"/>
      <c r="G318" s="7"/>
      <c r="H318" s="7"/>
      <c r="I318" s="7"/>
      <c r="J318" s="7"/>
      <c r="K318" s="7">
        <v>18.308765455706997</v>
      </c>
    </row>
    <row r="319" spans="1:11" x14ac:dyDescent="0.3">
      <c r="A319" s="1">
        <v>25263</v>
      </c>
      <c r="B319" s="1"/>
      <c r="C319" s="8">
        <v>317</v>
      </c>
      <c r="D319" s="7">
        <v>18.122107745923984</v>
      </c>
      <c r="E319" s="7">
        <f>+'USD PP 1994'!C1306</f>
        <v>56.80473372781065</v>
      </c>
      <c r="F319" s="7"/>
      <c r="G319" s="7"/>
      <c r="H319" s="7"/>
      <c r="I319" s="7"/>
      <c r="J319" s="7"/>
      <c r="K319" s="7">
        <v>18.122107745923984</v>
      </c>
    </row>
    <row r="320" spans="1:11" x14ac:dyDescent="0.3">
      <c r="A320" s="1">
        <v>25294</v>
      </c>
      <c r="B320" s="1"/>
      <c r="C320" s="8">
        <v>318</v>
      </c>
      <c r="D320" s="7">
        <v>17.980065230602225</v>
      </c>
      <c r="E320" s="7">
        <f>+'USD PP 1994'!C1307</f>
        <v>56.80473372781065</v>
      </c>
      <c r="F320" s="7"/>
      <c r="G320" s="7"/>
      <c r="H320" s="7"/>
      <c r="I320" s="7"/>
      <c r="J320" s="7"/>
      <c r="K320" s="7">
        <v>17.980065230602225</v>
      </c>
    </row>
    <row r="321" spans="1:11" x14ac:dyDescent="0.3">
      <c r="A321" s="1">
        <v>25324</v>
      </c>
      <c r="B321" s="1"/>
      <c r="C321" s="8">
        <v>319</v>
      </c>
      <c r="D321" s="7">
        <v>17.82675513642894</v>
      </c>
      <c r="E321" s="7">
        <f>+'USD PP 1994'!C1308</f>
        <v>56.508875739644978</v>
      </c>
      <c r="F321" s="7"/>
      <c r="G321" s="7"/>
      <c r="H321" s="7"/>
      <c r="I321" s="7"/>
      <c r="J321" s="7"/>
      <c r="K321" s="7">
        <v>17.82675513642894</v>
      </c>
    </row>
    <row r="322" spans="1:11" x14ac:dyDescent="0.3">
      <c r="A322" s="1">
        <v>25355</v>
      </c>
      <c r="B322" s="1"/>
      <c r="C322" s="8">
        <v>320</v>
      </c>
      <c r="D322" s="7">
        <v>17.785847686749417</v>
      </c>
      <c r="E322" s="7">
        <f>+'USD PP 1994'!C1309</f>
        <v>56.213017751479299</v>
      </c>
      <c r="F322" s="7"/>
      <c r="G322" s="7"/>
      <c r="H322" s="7"/>
      <c r="I322" s="7"/>
      <c r="J322" s="7"/>
      <c r="K322" s="7">
        <v>17.785847686749417</v>
      </c>
    </row>
    <row r="323" spans="1:11" x14ac:dyDescent="0.3">
      <c r="A323" s="1">
        <v>25385</v>
      </c>
      <c r="B323" s="1"/>
      <c r="C323" s="8">
        <v>321</v>
      </c>
      <c r="D323" s="7">
        <v>17.660458431883043</v>
      </c>
      <c r="E323" s="7">
        <f>+'USD PP 1994'!C1310</f>
        <v>55.917159763313606</v>
      </c>
      <c r="F323" s="7"/>
      <c r="G323" s="7"/>
      <c r="H323" s="7"/>
      <c r="I323" s="7"/>
      <c r="J323" s="7"/>
      <c r="K323" s="7">
        <v>17.660458431883043</v>
      </c>
    </row>
    <row r="324" spans="1:11" x14ac:dyDescent="0.3">
      <c r="A324" s="1">
        <v>25416</v>
      </c>
      <c r="B324" s="1"/>
      <c r="C324" s="8">
        <v>322</v>
      </c>
      <c r="D324" s="7">
        <v>17.583092823459822</v>
      </c>
      <c r="E324" s="7">
        <f>+'USD PP 1994'!C1311</f>
        <v>55.325443786982255</v>
      </c>
      <c r="F324" s="7"/>
      <c r="G324" s="7"/>
      <c r="H324" s="7"/>
      <c r="I324" s="7"/>
      <c r="J324" s="7"/>
      <c r="K324" s="7">
        <v>17.583092823459822</v>
      </c>
    </row>
    <row r="325" spans="1:11" x14ac:dyDescent="0.3">
      <c r="A325" s="1">
        <v>25447</v>
      </c>
      <c r="B325" s="1"/>
      <c r="C325" s="8">
        <v>323</v>
      </c>
      <c r="D325" s="7">
        <v>17.511296507777931</v>
      </c>
      <c r="E325" s="7">
        <f>+'USD PP 1994'!C1312</f>
        <v>54.881656804733737</v>
      </c>
      <c r="F325" s="7"/>
      <c r="G325" s="7"/>
      <c r="H325" s="7"/>
      <c r="I325" s="7"/>
      <c r="J325" s="7"/>
      <c r="K325" s="7">
        <v>17.511296507777931</v>
      </c>
    </row>
    <row r="326" spans="1:11" x14ac:dyDescent="0.3">
      <c r="A326" s="1">
        <v>25477</v>
      </c>
      <c r="B326" s="1"/>
      <c r="C326" s="8">
        <v>324</v>
      </c>
      <c r="D326" s="7">
        <v>17.370594690782593</v>
      </c>
      <c r="E326" s="7">
        <f>+'USD PP 1994'!C1313</f>
        <v>54.437869822485204</v>
      </c>
      <c r="F326" s="7"/>
      <c r="G326" s="7"/>
      <c r="H326" s="7"/>
      <c r="I326" s="7"/>
      <c r="J326" s="7"/>
      <c r="K326" s="7">
        <v>17.370594690782593</v>
      </c>
    </row>
    <row r="327" spans="1:11" x14ac:dyDescent="0.3">
      <c r="A327" s="1">
        <v>25508</v>
      </c>
      <c r="B327" s="1"/>
      <c r="C327" s="8"/>
      <c r="D327" s="7"/>
      <c r="F327" s="7"/>
      <c r="G327" s="7"/>
      <c r="H327" s="7"/>
      <c r="I327" s="7"/>
      <c r="J327" s="7"/>
      <c r="K327" s="7"/>
    </row>
    <row r="328" spans="1:11" x14ac:dyDescent="0.3">
      <c r="A328" s="1">
        <v>25538</v>
      </c>
      <c r="B328" s="1"/>
      <c r="C328" s="8"/>
      <c r="D328" s="7"/>
      <c r="F328" s="7"/>
      <c r="G328" s="7"/>
      <c r="H328" s="7"/>
      <c r="I328" s="7"/>
      <c r="J328" s="7"/>
      <c r="K328" s="7"/>
    </row>
    <row r="329" spans="1:11" x14ac:dyDescent="0.3">
      <c r="A329" s="1">
        <v>25569</v>
      </c>
      <c r="B329" s="1"/>
      <c r="C329" s="8"/>
      <c r="D329" s="7"/>
      <c r="F329" s="7"/>
      <c r="G329" s="7"/>
      <c r="H329" s="7"/>
      <c r="I329" s="7"/>
      <c r="J329" s="7"/>
      <c r="K329" s="7"/>
    </row>
    <row r="330" spans="1:11" x14ac:dyDescent="0.3">
      <c r="A330" s="1">
        <v>25600</v>
      </c>
      <c r="B330" s="1"/>
      <c r="C330" s="8"/>
      <c r="D330" s="7"/>
      <c r="F330" s="7"/>
      <c r="G330" s="7"/>
      <c r="H330" s="7"/>
      <c r="I330" s="7"/>
      <c r="J330" s="7"/>
      <c r="K330" s="7"/>
    </row>
    <row r="331" spans="1:11" x14ac:dyDescent="0.3">
      <c r="A331" s="1">
        <v>25628</v>
      </c>
      <c r="B331" s="1"/>
      <c r="C331" s="8"/>
      <c r="D331" s="7"/>
      <c r="F331" s="7"/>
      <c r="G331" s="7"/>
      <c r="H331" s="7"/>
      <c r="I331" s="7"/>
      <c r="J331" s="7"/>
      <c r="K331" s="7"/>
    </row>
    <row r="332" spans="1:11" x14ac:dyDescent="0.3">
      <c r="A332" s="1">
        <v>25659</v>
      </c>
      <c r="B332" s="1"/>
      <c r="C332" s="8"/>
      <c r="D332" s="7"/>
      <c r="F332" s="7"/>
      <c r="G332" s="7"/>
      <c r="H332" s="7"/>
      <c r="I332" s="7"/>
      <c r="J332" s="7"/>
      <c r="K332" s="7"/>
    </row>
    <row r="333" spans="1:11" x14ac:dyDescent="0.3">
      <c r="A333" s="1">
        <v>25689</v>
      </c>
      <c r="B333" s="1"/>
      <c r="C333" s="8"/>
      <c r="D333" s="7"/>
      <c r="G333" s="7"/>
      <c r="H333" s="7"/>
      <c r="I333" s="7"/>
      <c r="J333" s="7"/>
      <c r="K333" s="7"/>
    </row>
    <row r="334" spans="1:11" x14ac:dyDescent="0.3">
      <c r="A334" s="1">
        <v>25720</v>
      </c>
      <c r="B334" s="1"/>
      <c r="C334" s="8"/>
      <c r="D334" s="7"/>
      <c r="E334" s="7"/>
      <c r="G334" s="7"/>
      <c r="H334" s="7"/>
      <c r="I334" s="7"/>
      <c r="J334" s="7"/>
      <c r="K334" s="7"/>
    </row>
    <row r="335" spans="1:11" x14ac:dyDescent="0.3">
      <c r="A335" s="1">
        <v>25750</v>
      </c>
      <c r="B335" s="1"/>
      <c r="C335" s="8"/>
      <c r="D335" s="7"/>
      <c r="E335" s="7"/>
      <c r="G335" s="7"/>
      <c r="H335" s="7"/>
      <c r="I335" s="7"/>
      <c r="J335" s="7"/>
      <c r="K335" s="7"/>
    </row>
    <row r="336" spans="1:11" x14ac:dyDescent="0.3">
      <c r="A336" s="1">
        <v>25781</v>
      </c>
      <c r="B336" s="1"/>
      <c r="C336" s="8"/>
      <c r="D336" s="7"/>
      <c r="E336" s="7"/>
      <c r="G336" s="7"/>
      <c r="H336" s="7"/>
      <c r="I336" s="7"/>
      <c r="J336" s="7"/>
      <c r="K336" s="7"/>
    </row>
    <row r="337" spans="1:11" x14ac:dyDescent="0.3">
      <c r="A337" s="1">
        <v>25812</v>
      </c>
      <c r="B337" s="1"/>
      <c r="C337" s="8"/>
      <c r="D337" s="7"/>
      <c r="E337" s="7"/>
      <c r="G337" s="7"/>
      <c r="H337" s="7"/>
      <c r="I337" s="7"/>
      <c r="J337" s="7"/>
      <c r="K337" s="7"/>
    </row>
    <row r="338" spans="1:11" x14ac:dyDescent="0.3">
      <c r="A338" s="1">
        <v>25842</v>
      </c>
      <c r="B338" s="1"/>
      <c r="C338" s="8"/>
      <c r="D338" s="7"/>
      <c r="E338" s="7"/>
      <c r="G338" s="7"/>
      <c r="H338" s="7"/>
      <c r="I338" s="7"/>
      <c r="J338" s="7"/>
      <c r="K338" s="7"/>
    </row>
    <row r="339" spans="1:11" x14ac:dyDescent="0.3">
      <c r="A339" s="1">
        <v>25873</v>
      </c>
      <c r="B339" s="1"/>
      <c r="C339" s="8"/>
      <c r="D339" s="7"/>
      <c r="E339" s="7"/>
      <c r="G339" s="7"/>
      <c r="H339" s="7"/>
      <c r="I339" s="7"/>
      <c r="J339" s="7"/>
      <c r="K339" s="7"/>
    </row>
    <row r="340" spans="1:11" x14ac:dyDescent="0.3">
      <c r="A340" s="1">
        <v>25903</v>
      </c>
      <c r="B340" s="1"/>
      <c r="C340" s="8"/>
      <c r="D340" s="7"/>
      <c r="E340" s="7"/>
      <c r="G340" s="7"/>
      <c r="H340" s="7"/>
      <c r="I340" s="7"/>
      <c r="J340" s="7"/>
      <c r="K340" s="7"/>
    </row>
    <row r="341" spans="1:11" x14ac:dyDescent="0.3">
      <c r="A341" s="1">
        <v>25934</v>
      </c>
      <c r="B341" s="1"/>
      <c r="C341" s="8"/>
      <c r="D341" s="7"/>
      <c r="E341" s="7"/>
      <c r="G341" s="7"/>
      <c r="H341" s="7"/>
      <c r="I341" s="7"/>
      <c r="J341" s="7"/>
      <c r="K341" s="7"/>
    </row>
    <row r="342" spans="1:11" x14ac:dyDescent="0.3">
      <c r="A342" s="1">
        <v>25965</v>
      </c>
      <c r="B342" s="1"/>
      <c r="C342" s="8"/>
      <c r="D342" s="7"/>
      <c r="E342" s="7"/>
      <c r="G342" s="7"/>
      <c r="H342" s="7"/>
      <c r="I342" s="7"/>
      <c r="J342" s="7"/>
      <c r="K342" s="7"/>
    </row>
    <row r="343" spans="1:11" x14ac:dyDescent="0.3">
      <c r="A343" s="1">
        <v>25993</v>
      </c>
      <c r="B343" s="1"/>
      <c r="C343" s="8"/>
      <c r="D343" s="7"/>
      <c r="E343" s="7"/>
      <c r="G343" s="7"/>
      <c r="H343" s="7"/>
      <c r="I343" s="7"/>
      <c r="J343" s="7"/>
      <c r="K343" s="7"/>
    </row>
    <row r="344" spans="1:11" x14ac:dyDescent="0.3">
      <c r="A344" s="1">
        <v>26024</v>
      </c>
      <c r="B344" s="1"/>
      <c r="C344" s="8"/>
      <c r="D344" s="7"/>
      <c r="E344" s="7"/>
      <c r="G344" s="7"/>
      <c r="H344" s="7"/>
      <c r="I344" s="7"/>
      <c r="J344" s="7"/>
      <c r="K344" s="7"/>
    </row>
    <row r="345" spans="1:11" x14ac:dyDescent="0.3">
      <c r="A345" s="1">
        <v>26054</v>
      </c>
      <c r="B345" s="1"/>
      <c r="C345" s="8"/>
      <c r="D345" s="7"/>
      <c r="E345" s="7"/>
      <c r="G345" s="7"/>
      <c r="H345" s="7"/>
      <c r="I345" s="7"/>
      <c r="J345" s="7"/>
      <c r="K345" s="7"/>
    </row>
    <row r="346" spans="1:11" x14ac:dyDescent="0.3">
      <c r="A346" s="1">
        <v>26085</v>
      </c>
      <c r="B346" s="1"/>
      <c r="C346" s="8"/>
      <c r="D346" s="7"/>
      <c r="E346" s="7"/>
      <c r="G346" s="7"/>
      <c r="H346" s="7"/>
      <c r="I346" s="7"/>
      <c r="J346" s="7"/>
      <c r="K346" s="7"/>
    </row>
    <row r="347" spans="1:11" x14ac:dyDescent="0.3">
      <c r="A347" s="1">
        <v>26115</v>
      </c>
      <c r="B347" s="1"/>
      <c r="C347" s="8"/>
      <c r="D347" s="7"/>
      <c r="E347" s="7"/>
      <c r="G347" s="7"/>
      <c r="H347" s="7"/>
      <c r="I347" s="7"/>
      <c r="J347" s="7"/>
      <c r="K347" s="7"/>
    </row>
    <row r="348" spans="1:11" x14ac:dyDescent="0.3">
      <c r="A348" s="1">
        <v>26146</v>
      </c>
      <c r="B348" s="1"/>
      <c r="C348" s="8"/>
      <c r="D348" s="7"/>
      <c r="E348" s="7"/>
      <c r="G348" s="7"/>
      <c r="H348" s="7"/>
      <c r="I348" s="7"/>
      <c r="J348" s="7"/>
      <c r="K348" s="7"/>
    </row>
    <row r="349" spans="1:11" x14ac:dyDescent="0.3">
      <c r="A349" s="1">
        <v>26177</v>
      </c>
      <c r="B349" s="1"/>
      <c r="C349" s="8"/>
      <c r="D349" s="7"/>
      <c r="E349" s="7"/>
      <c r="G349" s="7"/>
      <c r="H349" s="7"/>
      <c r="I349" s="7"/>
      <c r="J349" s="7"/>
      <c r="K349" s="7"/>
    </row>
    <row r="350" spans="1:11" x14ac:dyDescent="0.3">
      <c r="A350" s="1">
        <v>26207</v>
      </c>
      <c r="B350" s="1"/>
      <c r="C350" s="8"/>
      <c r="D350" s="7"/>
      <c r="E350" s="7"/>
      <c r="G350" s="7"/>
      <c r="H350" s="7"/>
      <c r="I350" s="7"/>
      <c r="J350" s="7"/>
      <c r="K350" s="7"/>
    </row>
    <row r="351" spans="1:11" x14ac:dyDescent="0.3">
      <c r="A351" s="1">
        <v>26238</v>
      </c>
      <c r="B351" s="1"/>
      <c r="C351" s="8"/>
      <c r="D351" s="7"/>
      <c r="E351" s="7"/>
      <c r="G351" s="7"/>
      <c r="H351" s="7"/>
      <c r="I351" s="7"/>
      <c r="J351" s="7"/>
      <c r="K351" s="7"/>
    </row>
    <row r="352" spans="1:11" x14ac:dyDescent="0.3">
      <c r="A352" s="1">
        <v>26268</v>
      </c>
      <c r="B352" s="1"/>
      <c r="C352" s="8"/>
      <c r="D352" s="7"/>
      <c r="E352" s="7"/>
      <c r="G352" s="7"/>
      <c r="H352" s="7"/>
      <c r="I352" s="7"/>
      <c r="J352" s="7"/>
      <c r="K352" s="7"/>
    </row>
    <row r="353" spans="1:11" x14ac:dyDescent="0.3">
      <c r="A353" s="1">
        <v>26299</v>
      </c>
      <c r="B353" s="1"/>
      <c r="C353" s="8"/>
      <c r="D353" s="7"/>
      <c r="E353" s="7"/>
      <c r="G353" s="7"/>
      <c r="H353" s="7"/>
      <c r="I353" s="7"/>
      <c r="J353" s="7"/>
      <c r="K353" s="7"/>
    </row>
    <row r="354" spans="1:11" x14ac:dyDescent="0.3">
      <c r="A354" s="1">
        <v>26330</v>
      </c>
      <c r="B354" s="1"/>
      <c r="C354" s="8"/>
      <c r="D354" s="7"/>
      <c r="E354" s="7"/>
      <c r="G354" s="7"/>
      <c r="H354" s="7"/>
      <c r="I354" s="7"/>
      <c r="J354" s="7"/>
      <c r="K354" s="7"/>
    </row>
    <row r="355" spans="1:11" x14ac:dyDescent="0.3">
      <c r="A355" s="1">
        <v>26359</v>
      </c>
      <c r="B355" s="1"/>
      <c r="C355" s="8"/>
      <c r="D355" s="7"/>
      <c r="E355" s="7"/>
      <c r="G355" s="7"/>
      <c r="H355" s="7"/>
      <c r="I355" s="7"/>
      <c r="J355" s="7"/>
      <c r="K355" s="7"/>
    </row>
    <row r="356" spans="1:11" x14ac:dyDescent="0.3">
      <c r="A356" s="1">
        <v>26390</v>
      </c>
      <c r="B356" s="1"/>
      <c r="C356" s="8"/>
      <c r="D356" s="7"/>
      <c r="E356" s="7"/>
      <c r="G356" s="7"/>
      <c r="H356" s="7"/>
      <c r="I356" s="7"/>
      <c r="J356" s="7"/>
      <c r="K356" s="7"/>
    </row>
    <row r="357" spans="1:11" x14ac:dyDescent="0.3">
      <c r="A357" s="1">
        <v>26420</v>
      </c>
      <c r="B357" s="1"/>
      <c r="C357" s="8"/>
      <c r="D357" s="7"/>
      <c r="E357" s="7"/>
      <c r="G357" s="7"/>
      <c r="H357" s="7"/>
      <c r="I357" s="7"/>
      <c r="J357" s="7"/>
      <c r="K357" s="7"/>
    </row>
    <row r="358" spans="1:11" x14ac:dyDescent="0.3">
      <c r="A358" s="1">
        <v>26451</v>
      </c>
      <c r="B358" s="1"/>
      <c r="C358" s="8"/>
      <c r="D358" s="7"/>
      <c r="E358" s="7"/>
      <c r="G358" s="7"/>
      <c r="H358" s="7"/>
      <c r="I358" s="7"/>
      <c r="J358" s="7"/>
      <c r="K358" s="7"/>
    </row>
    <row r="359" spans="1:11" x14ac:dyDescent="0.3">
      <c r="A359" s="1">
        <v>26481</v>
      </c>
      <c r="B359" s="1"/>
      <c r="C359" s="8"/>
      <c r="D359" s="7"/>
      <c r="E359" s="7"/>
      <c r="G359" s="7"/>
      <c r="H359" s="7"/>
      <c r="I359" s="7"/>
      <c r="J359" s="7"/>
      <c r="K359" s="7"/>
    </row>
    <row r="360" spans="1:11" x14ac:dyDescent="0.3">
      <c r="A360" s="1">
        <v>26512</v>
      </c>
      <c r="B360" s="1"/>
      <c r="C360" s="8"/>
      <c r="D360" s="7"/>
      <c r="E360" s="7"/>
      <c r="G360" s="7"/>
      <c r="H360" s="7"/>
      <c r="I360" s="7"/>
      <c r="J360" s="7"/>
      <c r="K360" s="7"/>
    </row>
    <row r="361" spans="1:11" x14ac:dyDescent="0.3">
      <c r="A361" s="1">
        <v>26543</v>
      </c>
      <c r="B361" s="1"/>
      <c r="C361" s="8"/>
      <c r="D361" s="7"/>
      <c r="E361" s="7"/>
      <c r="G361" s="7"/>
      <c r="H361" s="7"/>
      <c r="I361" s="7"/>
      <c r="J361" s="7"/>
      <c r="K361" s="7"/>
    </row>
    <row r="362" spans="1:11" x14ac:dyDescent="0.3">
      <c r="A362" s="1">
        <v>26573</v>
      </c>
      <c r="B362" s="1"/>
      <c r="C362" s="8"/>
      <c r="D362" s="7"/>
      <c r="E362" s="7"/>
      <c r="G362" s="7"/>
      <c r="H362" s="7"/>
      <c r="I362" s="7"/>
      <c r="J362" s="7"/>
      <c r="K362" s="7"/>
    </row>
    <row r="363" spans="1:11" x14ac:dyDescent="0.3">
      <c r="A363" s="1">
        <v>26604</v>
      </c>
      <c r="B363" s="1"/>
      <c r="C363" s="8"/>
      <c r="D363" s="7"/>
      <c r="E363" s="7"/>
      <c r="G363" s="7"/>
      <c r="H363" s="7"/>
      <c r="I363" s="7"/>
      <c r="J363" s="7"/>
      <c r="K363" s="7"/>
    </row>
    <row r="364" spans="1:11" x14ac:dyDescent="0.3">
      <c r="A364" s="1">
        <v>26634</v>
      </c>
      <c r="B364" s="1"/>
      <c r="C364" s="8"/>
      <c r="D364" s="7"/>
      <c r="E364" s="7"/>
      <c r="G364" s="7"/>
      <c r="H364" s="7"/>
      <c r="I364" s="7"/>
      <c r="J364" s="7"/>
      <c r="K364" s="7"/>
    </row>
    <row r="365" spans="1:11" x14ac:dyDescent="0.3">
      <c r="A365" s="1">
        <v>26665</v>
      </c>
      <c r="B365" s="1"/>
      <c r="C365" s="8"/>
      <c r="D365" s="7"/>
      <c r="E365" s="7"/>
      <c r="G365" s="7"/>
      <c r="H365" s="7"/>
      <c r="I365" s="7"/>
      <c r="J365" s="7"/>
      <c r="K365" s="7"/>
    </row>
    <row r="366" spans="1:11" x14ac:dyDescent="0.3">
      <c r="A366" s="1">
        <v>26696</v>
      </c>
      <c r="B366" s="1"/>
      <c r="C366" s="8"/>
      <c r="D366" s="7"/>
      <c r="E366" s="7"/>
      <c r="G366" s="7"/>
      <c r="H366" s="7"/>
      <c r="I366" s="7"/>
      <c r="J366" s="7"/>
      <c r="K366" s="7"/>
    </row>
    <row r="367" spans="1:11" x14ac:dyDescent="0.3">
      <c r="A367" s="1">
        <v>26724</v>
      </c>
      <c r="B367" s="1"/>
      <c r="C367" s="8"/>
      <c r="D367" s="7"/>
      <c r="E367" s="7"/>
      <c r="G367" s="7"/>
      <c r="H367" s="7"/>
      <c r="I367" s="7"/>
      <c r="J367" s="7"/>
      <c r="K367" s="7"/>
    </row>
    <row r="368" spans="1:11" x14ac:dyDescent="0.3">
      <c r="A368" s="1">
        <v>26755</v>
      </c>
      <c r="B368" s="1"/>
      <c r="C368" s="8"/>
      <c r="D368" s="7"/>
      <c r="E368" s="7"/>
      <c r="G368" s="7"/>
      <c r="H368" s="7"/>
      <c r="I368" s="7"/>
      <c r="J368" s="7"/>
      <c r="K368" s="7"/>
    </row>
    <row r="369" spans="1:11" x14ac:dyDescent="0.3">
      <c r="A369" s="1">
        <v>26785</v>
      </c>
      <c r="B369" s="1"/>
      <c r="C369" s="8"/>
      <c r="D369" s="7"/>
      <c r="E369" s="7"/>
      <c r="G369" s="7"/>
      <c r="H369" s="7"/>
      <c r="I369" s="7"/>
      <c r="J369" s="7"/>
      <c r="K369" s="7"/>
    </row>
    <row r="370" spans="1:11" x14ac:dyDescent="0.3">
      <c r="A370" s="1">
        <v>26816</v>
      </c>
      <c r="B370" s="1"/>
      <c r="C370" s="8"/>
      <c r="D370" s="7"/>
      <c r="E370" s="7"/>
      <c r="G370" s="7"/>
      <c r="H370" s="7"/>
      <c r="I370" s="7"/>
      <c r="J370" s="7"/>
      <c r="K370" s="7"/>
    </row>
    <row r="371" spans="1:11" x14ac:dyDescent="0.3">
      <c r="A371" s="1">
        <v>26846</v>
      </c>
      <c r="B371" s="1"/>
      <c r="C371" s="8"/>
      <c r="D371" s="7"/>
      <c r="E371" s="7"/>
      <c r="G371" s="7"/>
      <c r="H371" s="7"/>
      <c r="I371" s="7"/>
      <c r="J371" s="7"/>
      <c r="K371" s="7"/>
    </row>
    <row r="372" spans="1:11" x14ac:dyDescent="0.3">
      <c r="A372" s="1">
        <v>26877</v>
      </c>
      <c r="B372" s="1"/>
      <c r="C372" s="8"/>
      <c r="D372" s="7"/>
      <c r="E372" s="7"/>
      <c r="G372" s="7"/>
      <c r="H372" s="7"/>
      <c r="I372" s="7"/>
      <c r="J372" s="7"/>
      <c r="K372" s="7"/>
    </row>
    <row r="373" spans="1:11" x14ac:dyDescent="0.3">
      <c r="A373" s="1">
        <v>26908</v>
      </c>
      <c r="B373" s="1"/>
      <c r="C373" s="8"/>
      <c r="D373" s="7"/>
      <c r="E373" s="7"/>
      <c r="G373" s="7"/>
      <c r="H373" s="7"/>
      <c r="I373" s="7"/>
      <c r="J373" s="7"/>
      <c r="K373" s="7"/>
    </row>
    <row r="374" spans="1:11" x14ac:dyDescent="0.3">
      <c r="A374" s="1">
        <v>26938</v>
      </c>
      <c r="B374" s="1"/>
      <c r="C374" s="8"/>
      <c r="D374" s="7"/>
      <c r="E374" s="7"/>
      <c r="G374" s="7"/>
      <c r="H374" s="7"/>
      <c r="I374" s="7"/>
      <c r="J374" s="7"/>
      <c r="K374" s="7"/>
    </row>
    <row r="375" spans="1:11" x14ac:dyDescent="0.3">
      <c r="A375" s="1">
        <v>26969</v>
      </c>
      <c r="B375" s="1"/>
      <c r="C375" s="8"/>
      <c r="D375" s="7"/>
      <c r="E375" s="7"/>
      <c r="G375" s="7"/>
      <c r="H375" s="7"/>
      <c r="I375" s="7"/>
      <c r="J375" s="7"/>
      <c r="K375" s="7"/>
    </row>
    <row r="376" spans="1:11" x14ac:dyDescent="0.3">
      <c r="A376" s="1">
        <v>26999</v>
      </c>
      <c r="B376" s="1"/>
      <c r="C376" s="8"/>
      <c r="D376" s="7"/>
      <c r="E376" s="7"/>
      <c r="G376" s="7"/>
      <c r="H376" s="7"/>
      <c r="I376" s="7"/>
      <c r="J376" s="7"/>
      <c r="K376" s="7"/>
    </row>
    <row r="377" spans="1:11" x14ac:dyDescent="0.3">
      <c r="A377" s="1">
        <v>27030</v>
      </c>
      <c r="B377" s="1"/>
      <c r="C377" s="8"/>
      <c r="D377" s="7"/>
      <c r="E377" s="7"/>
      <c r="G377" s="7"/>
      <c r="H377" s="7"/>
      <c r="I377" s="7"/>
      <c r="J377" s="7"/>
      <c r="K377" s="7"/>
    </row>
    <row r="378" spans="1:11" x14ac:dyDescent="0.3">
      <c r="A378" s="1">
        <v>27061</v>
      </c>
      <c r="B378" s="1"/>
      <c r="C378" s="8"/>
      <c r="D378" s="7"/>
      <c r="E378" s="7"/>
      <c r="G378" s="7"/>
      <c r="H378" s="7"/>
      <c r="I378" s="7"/>
      <c r="J378" s="7"/>
      <c r="K378" s="7"/>
    </row>
    <row r="379" spans="1:11" x14ac:dyDescent="0.3">
      <c r="A379" s="1">
        <v>27089</v>
      </c>
      <c r="B379" s="1"/>
      <c r="C379" s="8"/>
      <c r="D379" s="7"/>
      <c r="E379" s="7"/>
      <c r="G379" s="7"/>
      <c r="H379" s="7"/>
      <c r="I379" s="7"/>
      <c r="J379" s="7"/>
      <c r="K379" s="7"/>
    </row>
    <row r="380" spans="1:11" x14ac:dyDescent="0.3">
      <c r="A380" s="1">
        <v>27120</v>
      </c>
      <c r="B380" s="1"/>
      <c r="C380" s="8"/>
      <c r="D380" s="7"/>
      <c r="E380" s="7"/>
      <c r="G380" s="7"/>
      <c r="H380" s="7"/>
      <c r="I380" s="7"/>
      <c r="J380" s="7"/>
      <c r="K380" s="7"/>
    </row>
    <row r="381" spans="1:11" x14ac:dyDescent="0.3">
      <c r="A381" s="1">
        <v>27150</v>
      </c>
      <c r="B381" s="1"/>
      <c r="C381" s="8"/>
      <c r="D381" s="7"/>
      <c r="E381" s="7"/>
      <c r="G381" s="7"/>
      <c r="H381" s="7"/>
      <c r="I381" s="7"/>
      <c r="J381" s="7"/>
      <c r="K381" s="7"/>
    </row>
    <row r="382" spans="1:11" x14ac:dyDescent="0.3">
      <c r="A382" s="1">
        <v>27181</v>
      </c>
      <c r="B382" s="1"/>
      <c r="C382" s="8"/>
      <c r="D382" s="7"/>
      <c r="E382" s="7"/>
      <c r="G382" s="7"/>
      <c r="H382" s="7"/>
      <c r="I382" s="7"/>
      <c r="J382" s="7"/>
      <c r="K382" s="7"/>
    </row>
    <row r="383" spans="1:11" x14ac:dyDescent="0.3">
      <c r="A383" s="1">
        <v>27211</v>
      </c>
      <c r="B383" s="1"/>
      <c r="C383" s="8"/>
      <c r="D383" s="7"/>
      <c r="E383" s="7"/>
      <c r="G383" s="7"/>
      <c r="H383" s="7"/>
      <c r="I383" s="7"/>
      <c r="J383" s="7"/>
      <c r="K383" s="7"/>
    </row>
    <row r="384" spans="1:11" x14ac:dyDescent="0.3">
      <c r="A384" s="1">
        <v>27242</v>
      </c>
      <c r="B384" s="1"/>
      <c r="C384" s="8"/>
      <c r="D384" s="7"/>
      <c r="E384" s="7"/>
      <c r="G384" s="7"/>
      <c r="H384" s="7"/>
      <c r="I384" s="7"/>
      <c r="J384" s="7"/>
      <c r="K384" s="7"/>
    </row>
    <row r="385" spans="1:11" x14ac:dyDescent="0.3">
      <c r="A385" s="1">
        <v>27273</v>
      </c>
      <c r="B385" s="1"/>
      <c r="C385" s="8"/>
      <c r="D385" s="7"/>
      <c r="E385" s="7"/>
      <c r="G385" s="7"/>
      <c r="H385" s="7"/>
      <c r="I385" s="7"/>
      <c r="J385" s="7"/>
      <c r="K385" s="7"/>
    </row>
    <row r="386" spans="1:11" x14ac:dyDescent="0.3">
      <c r="A386" s="1">
        <v>27303</v>
      </c>
      <c r="B386" s="1"/>
      <c r="C386" s="8"/>
      <c r="D386" s="7"/>
      <c r="E386" s="7"/>
      <c r="G386" s="7"/>
      <c r="H386" s="7"/>
      <c r="I386" s="7"/>
      <c r="J386" s="7"/>
      <c r="K386" s="7"/>
    </row>
    <row r="387" spans="1:11" x14ac:dyDescent="0.3">
      <c r="A387" s="1">
        <v>27334</v>
      </c>
      <c r="B387" s="1"/>
      <c r="C387" s="8"/>
      <c r="D387" s="7"/>
      <c r="E387" s="7"/>
      <c r="G387" s="7"/>
      <c r="H387" s="7"/>
      <c r="I387" s="7"/>
      <c r="J387" s="7"/>
      <c r="K387" s="7"/>
    </row>
    <row r="388" spans="1:11" x14ac:dyDescent="0.3">
      <c r="A388" s="1">
        <v>27364</v>
      </c>
      <c r="B388" s="1"/>
      <c r="C388" s="8"/>
      <c r="D388" s="7"/>
      <c r="E388" s="7"/>
      <c r="G388" s="7"/>
      <c r="H388" s="7"/>
      <c r="I388" s="7"/>
      <c r="J388" s="7"/>
      <c r="K388" s="7"/>
    </row>
    <row r="389" spans="1:11" x14ac:dyDescent="0.3">
      <c r="A389" s="1">
        <v>27395</v>
      </c>
      <c r="B389" s="1"/>
      <c r="C389" s="8"/>
      <c r="D389" s="7"/>
      <c r="E389" s="7"/>
      <c r="G389" s="7"/>
      <c r="H389" s="7"/>
      <c r="I389" s="7"/>
      <c r="J389" s="7"/>
      <c r="K389" s="7"/>
    </row>
    <row r="390" spans="1:11" x14ac:dyDescent="0.3">
      <c r="A390" s="1">
        <v>27426</v>
      </c>
      <c r="B390" s="1"/>
      <c r="C390" s="8"/>
      <c r="D390" s="7"/>
      <c r="E390" s="7"/>
      <c r="G390" s="7"/>
      <c r="H390" s="7"/>
      <c r="I390" s="7"/>
      <c r="J390" s="7"/>
      <c r="K390" s="7"/>
    </row>
    <row r="391" spans="1:11" x14ac:dyDescent="0.3">
      <c r="A391" s="1">
        <v>27454</v>
      </c>
      <c r="B391" s="1"/>
      <c r="C391" s="8"/>
      <c r="D391" s="7"/>
      <c r="E391" s="7"/>
      <c r="G391" s="7"/>
      <c r="H391" s="7"/>
      <c r="I391" s="7"/>
      <c r="J391" s="7"/>
      <c r="K391" s="7"/>
    </row>
    <row r="392" spans="1:11" x14ac:dyDescent="0.3">
      <c r="A392" s="1">
        <v>27485</v>
      </c>
      <c r="B392" s="1"/>
      <c r="C392" s="8"/>
      <c r="D392" s="7"/>
      <c r="E392" s="7"/>
      <c r="G392" s="7"/>
      <c r="H392" s="7"/>
      <c r="I392" s="7"/>
      <c r="J392" s="7"/>
      <c r="K392" s="7"/>
    </row>
    <row r="393" spans="1:11" x14ac:dyDescent="0.3">
      <c r="A393" s="1">
        <v>27515</v>
      </c>
      <c r="B393" s="1"/>
      <c r="C393" s="8"/>
      <c r="D393" s="7"/>
      <c r="E393" s="7"/>
      <c r="G393" s="7"/>
      <c r="H393" s="7"/>
      <c r="I393" s="7"/>
      <c r="J393" s="7"/>
      <c r="K393" s="7"/>
    </row>
    <row r="394" spans="1:11" x14ac:dyDescent="0.3">
      <c r="A394" s="1">
        <v>27546</v>
      </c>
      <c r="B394" s="1"/>
      <c r="C394" s="8"/>
      <c r="D394" s="7"/>
      <c r="E394" s="7"/>
      <c r="G394" s="7"/>
      <c r="H394" s="7"/>
      <c r="I394" s="7"/>
      <c r="J394" s="7"/>
      <c r="K394" s="7"/>
    </row>
    <row r="395" spans="1:11" x14ac:dyDescent="0.3">
      <c r="A395" s="1">
        <v>27576</v>
      </c>
      <c r="B395" s="1"/>
      <c r="C395" s="8"/>
      <c r="D395" s="7"/>
      <c r="E395" s="7"/>
      <c r="G395" s="7"/>
      <c r="H395" s="7"/>
      <c r="I395" s="7"/>
      <c r="J395" s="7"/>
      <c r="K395" s="7"/>
    </row>
    <row r="396" spans="1:11" x14ac:dyDescent="0.3">
      <c r="A396" s="1">
        <v>27607</v>
      </c>
      <c r="B396" s="1"/>
      <c r="C396" s="8"/>
      <c r="D396" s="7"/>
      <c r="E396" s="7"/>
      <c r="G396" s="7"/>
      <c r="H396" s="7"/>
      <c r="I396" s="7"/>
      <c r="J396" s="7"/>
      <c r="K396" s="7"/>
    </row>
    <row r="397" spans="1:11" x14ac:dyDescent="0.3">
      <c r="A397" s="1">
        <v>27638</v>
      </c>
      <c r="B397" s="1"/>
      <c r="C397" s="8"/>
      <c r="D397" s="7"/>
      <c r="E397" s="7"/>
      <c r="G397" s="7"/>
      <c r="H397" s="7"/>
      <c r="I397" s="7"/>
      <c r="J397" s="7"/>
      <c r="K397" s="7"/>
    </row>
    <row r="398" spans="1:11" x14ac:dyDescent="0.3">
      <c r="A398" s="1">
        <v>27668</v>
      </c>
      <c r="B398" s="1"/>
      <c r="C398" s="8"/>
      <c r="D398" s="7"/>
      <c r="E398" s="7"/>
      <c r="G398" s="7"/>
      <c r="H398" s="7"/>
      <c r="I398" s="7"/>
      <c r="J398" s="7"/>
      <c r="K398" s="7"/>
    </row>
    <row r="399" spans="1:11" x14ac:dyDescent="0.3">
      <c r="A399" s="1">
        <v>27699</v>
      </c>
      <c r="B399" s="1"/>
      <c r="C399" s="8"/>
      <c r="D399" s="7"/>
      <c r="E399" s="7"/>
      <c r="G399" s="7"/>
      <c r="H399" s="7"/>
      <c r="I399" s="7"/>
      <c r="J399" s="7"/>
      <c r="K399" s="7"/>
    </row>
    <row r="400" spans="1:11" x14ac:dyDescent="0.3">
      <c r="A400" s="1">
        <v>27729</v>
      </c>
      <c r="B400" s="1"/>
      <c r="C400" s="8"/>
      <c r="D400" s="7"/>
      <c r="E400" s="7"/>
      <c r="G400" s="7"/>
      <c r="H400" s="7"/>
      <c r="I400" s="7"/>
      <c r="J400" s="7"/>
      <c r="K400" s="7"/>
    </row>
    <row r="401" spans="1:11" x14ac:dyDescent="0.3">
      <c r="A401" s="1">
        <v>27760</v>
      </c>
      <c r="B401" s="1"/>
      <c r="C401" s="8"/>
      <c r="D401" s="7"/>
      <c r="E401" s="7"/>
      <c r="G401" s="7"/>
      <c r="H401" s="7"/>
      <c r="I401" s="7"/>
      <c r="J401" s="7"/>
      <c r="K401" s="7"/>
    </row>
    <row r="402" spans="1:11" x14ac:dyDescent="0.3">
      <c r="A402" s="1">
        <v>27791</v>
      </c>
      <c r="B402" s="1"/>
      <c r="C402" s="8"/>
      <c r="D402" s="7"/>
      <c r="E402" s="7"/>
      <c r="G402" s="7"/>
      <c r="H402" s="7"/>
      <c r="I402" s="7"/>
      <c r="J402" s="7"/>
      <c r="K402" s="7"/>
    </row>
    <row r="403" spans="1:11" x14ac:dyDescent="0.3">
      <c r="A403" s="1">
        <v>27820</v>
      </c>
      <c r="B403" s="1"/>
      <c r="C403" s="8"/>
      <c r="D403" s="7"/>
      <c r="E403" s="7"/>
      <c r="G403" s="7"/>
      <c r="H403" s="7"/>
      <c r="I403" s="7"/>
      <c r="J403" s="7"/>
      <c r="K403" s="7"/>
    </row>
    <row r="404" spans="1:11" x14ac:dyDescent="0.3">
      <c r="A404" s="1">
        <v>27851</v>
      </c>
      <c r="B404" s="1"/>
      <c r="C404" s="8"/>
      <c r="D404" s="7"/>
      <c r="E404" s="7"/>
      <c r="G404" s="7"/>
      <c r="H404" s="7"/>
      <c r="I404" s="7"/>
      <c r="J404" s="7"/>
      <c r="K404" s="7"/>
    </row>
    <row r="405" spans="1:11" x14ac:dyDescent="0.3">
      <c r="A405" s="1">
        <v>27881</v>
      </c>
      <c r="B405" s="1"/>
      <c r="C405" s="8"/>
      <c r="D405" s="7"/>
      <c r="E405" s="7"/>
      <c r="G405" s="7"/>
      <c r="H405" s="7"/>
      <c r="I405" s="7"/>
      <c r="J405" s="7"/>
      <c r="K405" s="7"/>
    </row>
    <row r="406" spans="1:11" x14ac:dyDescent="0.3">
      <c r="A406" s="1">
        <v>27912</v>
      </c>
      <c r="B406" s="1"/>
      <c r="C406" s="8"/>
      <c r="D406" s="7"/>
      <c r="E406" s="7"/>
      <c r="G406" s="7"/>
      <c r="H406" s="7"/>
      <c r="I406" s="7"/>
      <c r="J406" s="7"/>
      <c r="K406" s="7"/>
    </row>
    <row r="407" spans="1:11" x14ac:dyDescent="0.3">
      <c r="A407" s="1">
        <v>27942</v>
      </c>
      <c r="B407" s="1"/>
      <c r="C407" s="8"/>
      <c r="D407" s="7"/>
      <c r="E407" s="7"/>
      <c r="G407" s="7"/>
      <c r="H407" s="7"/>
      <c r="I407" s="7"/>
      <c r="J407" s="7"/>
      <c r="K407" s="7"/>
    </row>
    <row r="408" spans="1:11" x14ac:dyDescent="0.3">
      <c r="A408" s="1">
        <v>27973</v>
      </c>
      <c r="B408" s="1"/>
      <c r="C408" s="8"/>
      <c r="D408" s="7"/>
      <c r="E408" s="7"/>
      <c r="G408" s="7"/>
      <c r="H408" s="7"/>
      <c r="I408" s="7"/>
      <c r="J408" s="7"/>
      <c r="K408" s="7"/>
    </row>
    <row r="409" spans="1:11" x14ac:dyDescent="0.3">
      <c r="A409" s="1">
        <v>28004</v>
      </c>
      <c r="B409" s="1"/>
      <c r="C409" s="8"/>
      <c r="D409" s="7"/>
      <c r="E409" s="7"/>
      <c r="G409" s="7"/>
      <c r="H409" s="7"/>
      <c r="I409" s="7"/>
      <c r="J409" s="7"/>
      <c r="K409" s="7"/>
    </row>
    <row r="410" spans="1:11" x14ac:dyDescent="0.3">
      <c r="A410" s="1">
        <v>28034</v>
      </c>
      <c r="B410" s="1"/>
      <c r="C410" s="8"/>
      <c r="D410" s="7"/>
      <c r="E410" s="7"/>
      <c r="G410" s="7"/>
      <c r="H410" s="7"/>
      <c r="I410" s="7"/>
      <c r="J410" s="7"/>
      <c r="K410" s="7"/>
    </row>
    <row r="411" spans="1:11" x14ac:dyDescent="0.3">
      <c r="A411" s="1">
        <v>28065</v>
      </c>
      <c r="B411" s="1"/>
      <c r="C411" s="8"/>
      <c r="D411" s="7"/>
      <c r="E411" s="7"/>
      <c r="G411" s="7"/>
      <c r="H411" s="7"/>
      <c r="I411" s="7"/>
      <c r="J411" s="7"/>
      <c r="K411" s="7"/>
    </row>
    <row r="412" spans="1:11" x14ac:dyDescent="0.3">
      <c r="A412" s="1">
        <v>28095</v>
      </c>
      <c r="B412" s="1"/>
      <c r="C412" s="8"/>
      <c r="D412" s="7"/>
      <c r="E412" s="7"/>
      <c r="G412" s="7"/>
      <c r="H412" s="7"/>
      <c r="I412" s="7"/>
      <c r="J412" s="7"/>
      <c r="K412" s="7"/>
    </row>
    <row r="413" spans="1:11" x14ac:dyDescent="0.3">
      <c r="A413" s="1">
        <v>28126</v>
      </c>
      <c r="B413" s="1"/>
      <c r="C413" s="8"/>
      <c r="D413" s="7"/>
      <c r="E413" s="7"/>
      <c r="G413" s="7"/>
      <c r="H413" s="7"/>
      <c r="I413" s="7"/>
      <c r="J413" s="7"/>
      <c r="K413" s="7"/>
    </row>
    <row r="414" spans="1:11" x14ac:dyDescent="0.3">
      <c r="A414" s="1">
        <v>28157</v>
      </c>
      <c r="B414" s="1"/>
      <c r="C414" s="8"/>
      <c r="D414" s="7"/>
      <c r="E414" s="7"/>
      <c r="G414" s="7"/>
      <c r="H414" s="7"/>
      <c r="I414" s="7"/>
      <c r="J414" s="7"/>
      <c r="K414" s="7"/>
    </row>
    <row r="415" spans="1:11" x14ac:dyDescent="0.3">
      <c r="A415" s="1">
        <v>28185</v>
      </c>
      <c r="B415" s="1"/>
      <c r="C415" s="8"/>
      <c r="D415" s="7"/>
      <c r="E415" s="7"/>
      <c r="G415" s="7"/>
      <c r="H415" s="7"/>
      <c r="I415" s="7"/>
      <c r="J415" s="7"/>
      <c r="K415" s="7"/>
    </row>
    <row r="416" spans="1:11" x14ac:dyDescent="0.3">
      <c r="A416" s="1">
        <v>28216</v>
      </c>
      <c r="B416" s="1"/>
      <c r="C416" s="8"/>
      <c r="D416" s="7"/>
      <c r="E416" s="7"/>
      <c r="G416" s="7"/>
      <c r="H416" s="7"/>
      <c r="I416" s="7"/>
      <c r="J416" s="7"/>
      <c r="K416" s="7"/>
    </row>
    <row r="417" spans="1:11" x14ac:dyDescent="0.3">
      <c r="A417" s="1">
        <v>28246</v>
      </c>
      <c r="B417" s="1"/>
      <c r="C417" s="8"/>
      <c r="D417" s="7"/>
      <c r="E417" s="7"/>
      <c r="G417" s="7"/>
      <c r="H417" s="7"/>
      <c r="I417" s="7"/>
      <c r="J417" s="7"/>
      <c r="K417" s="7"/>
    </row>
    <row r="418" spans="1:11" x14ac:dyDescent="0.3">
      <c r="A418" s="1">
        <v>28277</v>
      </c>
      <c r="B418" s="1"/>
      <c r="C418" s="8"/>
      <c r="D418" s="7"/>
      <c r="E418" s="7"/>
      <c r="G418" s="7"/>
      <c r="H418" s="7"/>
      <c r="I418" s="7"/>
      <c r="J418" s="7"/>
      <c r="K418" s="7"/>
    </row>
    <row r="419" spans="1:11" x14ac:dyDescent="0.3">
      <c r="A419" s="1">
        <v>28307</v>
      </c>
      <c r="B419" s="1"/>
      <c r="C419" s="8"/>
      <c r="D419" s="7"/>
      <c r="E419" s="7"/>
      <c r="G419" s="7"/>
      <c r="H419" s="7"/>
      <c r="I419" s="7"/>
      <c r="J419" s="7"/>
      <c r="K419" s="7"/>
    </row>
    <row r="420" spans="1:11" x14ac:dyDescent="0.3">
      <c r="A420" s="1">
        <v>28338</v>
      </c>
      <c r="B420" s="1"/>
      <c r="C420" s="8"/>
      <c r="D420" s="7"/>
      <c r="E420" s="7"/>
      <c r="G420" s="7"/>
      <c r="H420" s="7"/>
      <c r="I420" s="7"/>
      <c r="J420" s="7"/>
      <c r="K420" s="7"/>
    </row>
    <row r="421" spans="1:11" x14ac:dyDescent="0.3">
      <c r="A421" s="1">
        <v>28369</v>
      </c>
      <c r="B421" s="1"/>
      <c r="C421" s="8"/>
      <c r="D421" s="7"/>
      <c r="E421" s="7"/>
      <c r="G421" s="7"/>
      <c r="H421" s="7"/>
      <c r="I421" s="7"/>
      <c r="J421" s="7"/>
      <c r="K421" s="7"/>
    </row>
    <row r="422" spans="1:11" x14ac:dyDescent="0.3">
      <c r="A422" s="1">
        <v>28399</v>
      </c>
      <c r="B422" s="1"/>
      <c r="C422" s="8"/>
      <c r="D422" s="7"/>
      <c r="E422" s="7"/>
      <c r="G422" s="7"/>
      <c r="H422" s="7"/>
      <c r="I422" s="7"/>
      <c r="J422" s="7"/>
      <c r="K422" s="7"/>
    </row>
    <row r="423" spans="1:11" x14ac:dyDescent="0.3">
      <c r="A423" s="1">
        <v>28430</v>
      </c>
      <c r="B423" s="1"/>
      <c r="C423" s="8"/>
      <c r="D423" s="7"/>
      <c r="E423" s="7"/>
      <c r="G423" s="7"/>
      <c r="H423" s="7"/>
      <c r="I423" s="7"/>
      <c r="J423" s="7"/>
      <c r="K423" s="7"/>
    </row>
    <row r="424" spans="1:11" x14ac:dyDescent="0.3">
      <c r="A424" s="1">
        <v>28460</v>
      </c>
      <c r="B424" s="1"/>
      <c r="C424" s="8"/>
      <c r="D424" s="7"/>
      <c r="E424" s="7"/>
      <c r="G424" s="7"/>
      <c r="H424" s="7"/>
      <c r="I424" s="7"/>
      <c r="J424" s="7"/>
      <c r="K424" s="7"/>
    </row>
    <row r="425" spans="1:11" x14ac:dyDescent="0.3">
      <c r="A425" s="1">
        <v>28491</v>
      </c>
      <c r="B425" s="1"/>
      <c r="C425" s="8"/>
      <c r="D425" s="7"/>
      <c r="E425" s="7"/>
      <c r="G425" s="7"/>
      <c r="H425" s="7"/>
      <c r="I425" s="7"/>
      <c r="J425" s="7"/>
      <c r="K425" s="7"/>
    </row>
    <row r="426" spans="1:11" x14ac:dyDescent="0.3">
      <c r="A426" s="1">
        <v>28522</v>
      </c>
      <c r="B426" s="1"/>
      <c r="C426" s="8"/>
      <c r="D426" s="7"/>
      <c r="E426" s="7"/>
      <c r="G426" s="7"/>
      <c r="H426" s="7"/>
      <c r="I426" s="7"/>
      <c r="J426" s="7"/>
      <c r="K426" s="7"/>
    </row>
    <row r="427" spans="1:11" x14ac:dyDescent="0.3">
      <c r="A427" s="1">
        <v>28550</v>
      </c>
      <c r="B427" s="1"/>
      <c r="C427" s="8"/>
      <c r="D427" s="7"/>
      <c r="E427" s="7"/>
      <c r="G427" s="7"/>
      <c r="H427" s="7"/>
      <c r="I427" s="7"/>
      <c r="J427" s="7"/>
      <c r="K427" s="7"/>
    </row>
    <row r="428" spans="1:11" x14ac:dyDescent="0.3">
      <c r="A428" s="1">
        <v>28581</v>
      </c>
      <c r="B428" s="1"/>
      <c r="C428" s="8"/>
      <c r="D428" s="7"/>
      <c r="E428" s="7"/>
      <c r="G428" s="7"/>
      <c r="H428" s="7"/>
      <c r="I428" s="7"/>
      <c r="J428" s="7"/>
      <c r="K428" s="7"/>
    </row>
    <row r="429" spans="1:11" x14ac:dyDescent="0.3">
      <c r="A429" s="1">
        <v>28611</v>
      </c>
      <c r="B429" s="1"/>
      <c r="C429" s="8"/>
      <c r="D429" s="7"/>
      <c r="E429" s="7"/>
      <c r="G429" s="7"/>
      <c r="H429" s="7"/>
      <c r="I429" s="7"/>
      <c r="J429" s="7"/>
      <c r="K429" s="7"/>
    </row>
    <row r="430" spans="1:11" x14ac:dyDescent="0.3">
      <c r="A430" s="1">
        <v>28642</v>
      </c>
      <c r="B430" s="1"/>
      <c r="C430" s="8"/>
      <c r="D430" s="7"/>
      <c r="E430" s="7"/>
      <c r="G430" s="7"/>
      <c r="H430" s="7"/>
      <c r="I430" s="7"/>
      <c r="J430" s="7"/>
      <c r="K430" s="7"/>
    </row>
    <row r="431" spans="1:11" x14ac:dyDescent="0.3">
      <c r="A431" s="1">
        <v>28672</v>
      </c>
      <c r="B431" s="1"/>
      <c r="C431" s="8"/>
      <c r="D431" s="7"/>
      <c r="E431" s="7"/>
      <c r="G431" s="7"/>
      <c r="H431" s="7"/>
      <c r="I431" s="7"/>
      <c r="J431" s="7"/>
      <c r="K431" s="7"/>
    </row>
    <row r="432" spans="1:11" x14ac:dyDescent="0.3">
      <c r="A432" s="1">
        <v>28703</v>
      </c>
      <c r="B432" s="1"/>
      <c r="C432" s="8"/>
      <c r="D432" s="7"/>
      <c r="E432" s="7"/>
      <c r="G432" s="7"/>
      <c r="H432" s="7"/>
      <c r="I432" s="7"/>
      <c r="J432" s="7"/>
      <c r="K432" s="7"/>
    </row>
    <row r="433" spans="1:11" x14ac:dyDescent="0.3">
      <c r="A433" s="1">
        <v>28734</v>
      </c>
      <c r="B433" s="1"/>
      <c r="C433" s="8"/>
      <c r="D433" s="7"/>
      <c r="E433" s="7"/>
      <c r="G433" s="7"/>
      <c r="H433" s="7"/>
      <c r="I433" s="7"/>
      <c r="J433" s="7"/>
      <c r="K433" s="7"/>
    </row>
    <row r="434" spans="1:11" x14ac:dyDescent="0.3">
      <c r="A434" s="1">
        <v>28764</v>
      </c>
      <c r="B434" s="1"/>
      <c r="C434" s="8"/>
      <c r="D434" s="7"/>
      <c r="E434" s="7"/>
      <c r="G434" s="7"/>
      <c r="H434" s="7"/>
      <c r="I434" s="7"/>
      <c r="J434" s="7"/>
      <c r="K434" s="7"/>
    </row>
    <row r="435" spans="1:11" x14ac:dyDescent="0.3">
      <c r="A435" s="1">
        <v>28795</v>
      </c>
      <c r="B435" s="1"/>
      <c r="C435" s="8"/>
      <c r="D435" s="7"/>
      <c r="E435" s="7"/>
      <c r="G435" s="7"/>
      <c r="H435" s="7"/>
      <c r="I435" s="7"/>
      <c r="J435" s="7"/>
      <c r="K435" s="7"/>
    </row>
    <row r="436" spans="1:11" x14ac:dyDescent="0.3">
      <c r="A436" s="1">
        <v>28825</v>
      </c>
      <c r="B436" s="1"/>
      <c r="C436" s="8"/>
      <c r="D436" s="7"/>
      <c r="E436" s="7"/>
      <c r="G436" s="7"/>
      <c r="H436" s="7"/>
      <c r="I436" s="7"/>
      <c r="J436" s="7"/>
      <c r="K436" s="7"/>
    </row>
    <row r="437" spans="1:11" x14ac:dyDescent="0.3">
      <c r="A437" s="1">
        <v>28856</v>
      </c>
      <c r="B437" s="1"/>
      <c r="C437" s="8"/>
      <c r="D437" s="7"/>
      <c r="E437" s="7"/>
      <c r="G437" s="7"/>
      <c r="H437" s="7"/>
      <c r="I437" s="7"/>
      <c r="J437" s="7"/>
      <c r="K437" s="7"/>
    </row>
    <row r="438" spans="1:11" x14ac:dyDescent="0.3">
      <c r="A438" s="1">
        <v>28887</v>
      </c>
      <c r="B438" s="1"/>
      <c r="C438" s="8"/>
      <c r="D438" s="7"/>
      <c r="E438" s="7"/>
      <c r="G438" s="7"/>
      <c r="H438" s="7"/>
      <c r="I438" s="7"/>
      <c r="J438" s="7"/>
      <c r="K438" s="7"/>
    </row>
    <row r="439" spans="1:11" x14ac:dyDescent="0.3">
      <c r="A439" s="1">
        <v>28915</v>
      </c>
      <c r="B439" s="1"/>
      <c r="C439" s="8"/>
      <c r="D439" s="7"/>
      <c r="E439" s="7"/>
      <c r="G439" s="7"/>
      <c r="H439" s="7"/>
      <c r="I439" s="7"/>
      <c r="J439" s="7"/>
      <c r="K439" s="7"/>
    </row>
    <row r="440" spans="1:11" x14ac:dyDescent="0.3">
      <c r="A440" s="1">
        <v>28946</v>
      </c>
      <c r="B440" s="1"/>
      <c r="C440" s="8"/>
      <c r="D440" s="7"/>
      <c r="E440" s="7"/>
      <c r="G440" s="7"/>
      <c r="H440" s="7"/>
      <c r="I440" s="7"/>
      <c r="J440" s="7"/>
      <c r="K440" s="7"/>
    </row>
    <row r="441" spans="1:11" x14ac:dyDescent="0.3">
      <c r="A441" s="1">
        <v>28976</v>
      </c>
      <c r="B441" s="1"/>
      <c r="C441" s="8"/>
      <c r="D441" s="7"/>
      <c r="E441" s="7"/>
      <c r="G441" s="7"/>
      <c r="H441" s="7"/>
      <c r="I441" s="7"/>
      <c r="J441" s="7"/>
      <c r="K441" s="7"/>
    </row>
    <row r="442" spans="1:11" x14ac:dyDescent="0.3">
      <c r="A442" s="1">
        <v>29007</v>
      </c>
      <c r="B442" s="1"/>
      <c r="C442" s="8"/>
      <c r="D442" s="7"/>
      <c r="E442" s="7"/>
      <c r="G442" s="7"/>
      <c r="H442" s="7"/>
      <c r="I442" s="7"/>
      <c r="J442" s="7"/>
      <c r="K442" s="7"/>
    </row>
    <row r="443" spans="1:11" x14ac:dyDescent="0.3">
      <c r="A443" s="1">
        <v>29037</v>
      </c>
      <c r="B443" s="1"/>
      <c r="C443" s="8"/>
      <c r="D443" s="7"/>
      <c r="E443" s="7"/>
      <c r="G443" s="7"/>
      <c r="H443" s="7"/>
      <c r="I443" s="7"/>
      <c r="J443" s="7"/>
      <c r="K443" s="7"/>
    </row>
    <row r="444" spans="1:11" x14ac:dyDescent="0.3">
      <c r="A444" s="1">
        <v>29068</v>
      </c>
      <c r="B444" s="1"/>
      <c r="C444" s="8"/>
      <c r="D444" s="7"/>
      <c r="E444" s="7"/>
      <c r="G444" s="7"/>
      <c r="H444" s="7"/>
      <c r="I444" s="7"/>
      <c r="J444" s="7"/>
      <c r="K444" s="7"/>
    </row>
    <row r="445" spans="1:11" x14ac:dyDescent="0.3">
      <c r="A445" s="1">
        <v>29099</v>
      </c>
      <c r="B445" s="1"/>
      <c r="C445" s="8"/>
      <c r="D445" s="7"/>
      <c r="E445" s="7"/>
      <c r="G445" s="7"/>
      <c r="H445" s="7"/>
      <c r="I445" s="7"/>
      <c r="J445" s="7"/>
      <c r="K445" s="7"/>
    </row>
    <row r="446" spans="1:11" x14ac:dyDescent="0.3">
      <c r="A446" s="1">
        <v>29129</v>
      </c>
      <c r="B446" s="1"/>
      <c r="C446" s="8"/>
      <c r="D446" s="7"/>
      <c r="E446" s="7"/>
      <c r="G446" s="7"/>
      <c r="H446" s="7"/>
      <c r="I446" s="7"/>
      <c r="J446" s="7"/>
      <c r="K446" s="7"/>
    </row>
    <row r="447" spans="1:11" x14ac:dyDescent="0.3">
      <c r="A447" s="1">
        <v>29160</v>
      </c>
      <c r="B447" s="1"/>
      <c r="C447" s="8"/>
      <c r="D447" s="7"/>
      <c r="E447" s="7"/>
      <c r="G447" s="7"/>
      <c r="H447" s="7"/>
      <c r="I447" s="7"/>
      <c r="J447" s="7"/>
      <c r="K447" s="7"/>
    </row>
    <row r="448" spans="1:11" x14ac:dyDescent="0.3">
      <c r="A448" s="1">
        <v>29190</v>
      </c>
      <c r="B448" s="1"/>
      <c r="C448" s="8"/>
      <c r="D448" s="7"/>
      <c r="E448" s="7"/>
      <c r="G448" s="7"/>
      <c r="H448" s="7"/>
      <c r="I448" s="7"/>
      <c r="J448" s="7"/>
      <c r="K448" s="7"/>
    </row>
    <row r="449" spans="1:11" x14ac:dyDescent="0.3">
      <c r="A449" s="1">
        <v>29221</v>
      </c>
      <c r="B449" s="1"/>
      <c r="C449" s="8"/>
      <c r="D449" s="7"/>
      <c r="E449" s="7"/>
      <c r="G449" s="7"/>
      <c r="H449" s="7"/>
      <c r="I449" s="7"/>
      <c r="J449" s="7"/>
      <c r="K449" s="7"/>
    </row>
    <row r="450" spans="1:11" x14ac:dyDescent="0.3">
      <c r="A450" s="1">
        <v>29252</v>
      </c>
      <c r="B450" s="1"/>
      <c r="C450" s="8"/>
      <c r="D450" s="7"/>
      <c r="E450" s="7"/>
      <c r="G450" s="7"/>
      <c r="H450" s="7"/>
      <c r="I450" s="7"/>
      <c r="J450" s="7"/>
      <c r="K450" s="7"/>
    </row>
    <row r="451" spans="1:11" x14ac:dyDescent="0.3">
      <c r="A451" s="1">
        <v>29281</v>
      </c>
      <c r="B451" s="1"/>
      <c r="C451" s="8"/>
      <c r="D451" s="7"/>
      <c r="E451" s="7"/>
      <c r="G451" s="7"/>
      <c r="H451" s="7"/>
      <c r="I451" s="7"/>
      <c r="J451" s="7"/>
      <c r="K451" s="7"/>
    </row>
    <row r="452" spans="1:11" x14ac:dyDescent="0.3">
      <c r="A452" s="1">
        <v>29312</v>
      </c>
      <c r="B452" s="1"/>
      <c r="C452" s="8"/>
      <c r="D452" s="7"/>
      <c r="E452" s="7"/>
      <c r="G452" s="7"/>
      <c r="H452" s="7"/>
      <c r="I452" s="7"/>
      <c r="J452" s="7"/>
      <c r="K452" s="7"/>
    </row>
    <row r="453" spans="1:11" x14ac:dyDescent="0.3">
      <c r="A453" s="1">
        <v>29342</v>
      </c>
      <c r="B453" s="1"/>
      <c r="C453" s="8"/>
      <c r="D453" s="7"/>
      <c r="E453" s="7"/>
      <c r="G453" s="7"/>
      <c r="H453" s="7"/>
      <c r="I453" s="7"/>
      <c r="J453" s="7"/>
      <c r="K453" s="7"/>
    </row>
    <row r="454" spans="1:11" x14ac:dyDescent="0.3">
      <c r="A454" s="1">
        <v>29373</v>
      </c>
      <c r="B454" s="1"/>
      <c r="C454" s="8"/>
      <c r="D454" s="7"/>
      <c r="E454" s="7"/>
      <c r="G454" s="7"/>
      <c r="H454" s="7"/>
      <c r="I454" s="7"/>
      <c r="J454" s="7"/>
      <c r="K454" s="7"/>
    </row>
    <row r="455" spans="1:11" x14ac:dyDescent="0.3">
      <c r="A455" s="1">
        <v>29403</v>
      </c>
      <c r="B455" s="1"/>
      <c r="C455" s="8"/>
      <c r="D455" s="7"/>
      <c r="E455" s="7"/>
      <c r="G455" s="7"/>
      <c r="H455" s="7"/>
      <c r="I455" s="7"/>
      <c r="J455" s="7"/>
      <c r="K455" s="7"/>
    </row>
    <row r="456" spans="1:11" x14ac:dyDescent="0.3">
      <c r="A456" s="1">
        <v>29434</v>
      </c>
      <c r="B456" s="1"/>
      <c r="C456" s="8"/>
      <c r="D456" s="7"/>
      <c r="E456" s="7"/>
      <c r="G456" s="7"/>
      <c r="H456" s="7"/>
      <c r="I456" s="7"/>
      <c r="J456" s="7"/>
      <c r="K456" s="7"/>
    </row>
    <row r="457" spans="1:11" x14ac:dyDescent="0.3">
      <c r="A457" s="1">
        <v>29465</v>
      </c>
      <c r="B457" s="1"/>
      <c r="C457" s="8"/>
      <c r="D457" s="7"/>
      <c r="E457" s="7"/>
      <c r="G457" s="7"/>
      <c r="H457" s="7"/>
      <c r="I457" s="7"/>
      <c r="J457" s="7"/>
      <c r="K457" s="7"/>
    </row>
    <row r="458" spans="1:11" x14ac:dyDescent="0.3">
      <c r="A458" s="1">
        <v>29495</v>
      </c>
      <c r="B458" s="1"/>
      <c r="C458" s="8"/>
      <c r="D458" s="7"/>
      <c r="E458" s="7"/>
      <c r="G458" s="7"/>
      <c r="H458" s="7"/>
      <c r="I458" s="7"/>
      <c r="J458" s="7"/>
      <c r="K458" s="7"/>
    </row>
    <row r="459" spans="1:11" x14ac:dyDescent="0.3">
      <c r="A459" s="1">
        <v>29526</v>
      </c>
      <c r="B459" s="1"/>
      <c r="C459" s="8"/>
      <c r="D459" s="7"/>
      <c r="E459" s="7"/>
      <c r="G459" s="7"/>
      <c r="H459" s="7"/>
      <c r="I459" s="7"/>
      <c r="J459" s="7"/>
      <c r="K459" s="7"/>
    </row>
    <row r="460" spans="1:11" x14ac:dyDescent="0.3">
      <c r="A460" s="1">
        <v>29556</v>
      </c>
      <c r="B460" s="1"/>
      <c r="C460" s="8"/>
      <c r="D460" s="7"/>
      <c r="E460" s="7"/>
      <c r="G460" s="7"/>
      <c r="H460" s="7"/>
      <c r="I460" s="7"/>
      <c r="J460" s="7"/>
      <c r="K460" s="7"/>
    </row>
    <row r="461" spans="1:11" x14ac:dyDescent="0.3">
      <c r="A461" s="1">
        <v>29587</v>
      </c>
      <c r="B461" s="1"/>
      <c r="C461" s="8"/>
      <c r="D461" s="7"/>
      <c r="E461" s="7"/>
      <c r="G461" s="7"/>
      <c r="H461" s="7"/>
      <c r="I461" s="7"/>
      <c r="J461" s="7"/>
      <c r="K461" s="7"/>
    </row>
    <row r="462" spans="1:11" x14ac:dyDescent="0.3">
      <c r="A462" s="1">
        <v>29618</v>
      </c>
      <c r="B462" s="1"/>
      <c r="C462" s="8"/>
      <c r="D462" s="7"/>
      <c r="E462" s="7"/>
      <c r="G462" s="7"/>
      <c r="H462" s="7"/>
      <c r="I462" s="7"/>
      <c r="J462" s="7"/>
      <c r="K462" s="7"/>
    </row>
    <row r="463" spans="1:11" x14ac:dyDescent="0.3">
      <c r="A463" s="1">
        <v>29646</v>
      </c>
      <c r="B463" s="1"/>
      <c r="C463" s="8"/>
      <c r="D463" s="7"/>
      <c r="E463" s="7"/>
      <c r="G463" s="7"/>
      <c r="H463" s="7"/>
      <c r="I463" s="7"/>
      <c r="J463" s="7"/>
      <c r="K463" s="7"/>
    </row>
    <row r="464" spans="1:11" x14ac:dyDescent="0.3">
      <c r="A464" s="1">
        <v>29677</v>
      </c>
      <c r="B464" s="1"/>
      <c r="C464" s="8"/>
      <c r="D464" s="7"/>
      <c r="E464" s="7"/>
      <c r="G464" s="7"/>
      <c r="H464" s="7"/>
      <c r="I464" s="7"/>
      <c r="J464" s="7"/>
      <c r="K464" s="7"/>
    </row>
    <row r="465" spans="1:11" x14ac:dyDescent="0.3">
      <c r="A465" s="1">
        <v>29707</v>
      </c>
      <c r="B465" s="1"/>
      <c r="C465" s="8"/>
      <c r="D465" s="7"/>
      <c r="E465" s="7"/>
      <c r="G465" s="7"/>
      <c r="H465" s="7"/>
      <c r="I465" s="7"/>
      <c r="J465" s="7"/>
      <c r="K465" s="7"/>
    </row>
    <row r="466" spans="1:11" x14ac:dyDescent="0.3">
      <c r="A466" s="1">
        <v>29738</v>
      </c>
      <c r="B466" s="1"/>
      <c r="C466" s="8"/>
      <c r="D466" s="7"/>
      <c r="E466" s="7"/>
      <c r="G466" s="7"/>
      <c r="H466" s="7"/>
      <c r="I466" s="7"/>
      <c r="J466" s="7"/>
      <c r="K466" s="7"/>
    </row>
    <row r="467" spans="1:11" x14ac:dyDescent="0.3">
      <c r="A467" s="1">
        <v>29768</v>
      </c>
      <c r="B467" s="1"/>
      <c r="C467" s="8"/>
      <c r="D467" s="7"/>
      <c r="E467" s="7"/>
      <c r="G467" s="7"/>
      <c r="H467" s="7"/>
      <c r="I467" s="7"/>
      <c r="J467" s="7"/>
      <c r="K467" s="7"/>
    </row>
    <row r="468" spans="1:11" x14ac:dyDescent="0.3">
      <c r="A468" s="1">
        <v>29799</v>
      </c>
      <c r="B468" s="1"/>
      <c r="C468" s="8"/>
      <c r="D468" s="7"/>
      <c r="E468" s="7"/>
      <c r="G468" s="7"/>
      <c r="H468" s="7"/>
      <c r="I468" s="7"/>
      <c r="J468" s="7"/>
      <c r="K468" s="7"/>
    </row>
    <row r="469" spans="1:11" x14ac:dyDescent="0.3">
      <c r="A469" s="1">
        <v>29830</v>
      </c>
      <c r="B469" s="1"/>
      <c r="C469" s="8"/>
      <c r="D469" s="7"/>
      <c r="E469" s="7"/>
      <c r="G469" s="7"/>
      <c r="H469" s="7"/>
      <c r="I469" s="7"/>
      <c r="J469" s="7"/>
      <c r="K469" s="7"/>
    </row>
    <row r="470" spans="1:11" x14ac:dyDescent="0.3">
      <c r="A470" s="1">
        <v>29860</v>
      </c>
      <c r="B470" s="1"/>
      <c r="C470" s="8"/>
      <c r="D470" s="7"/>
      <c r="E470" s="7"/>
      <c r="G470" s="7"/>
      <c r="H470" s="7"/>
      <c r="I470" s="7"/>
      <c r="J470" s="7"/>
      <c r="K470" s="7"/>
    </row>
    <row r="471" spans="1:11" x14ac:dyDescent="0.3">
      <c r="A471" s="1">
        <v>29891</v>
      </c>
      <c r="B471" s="1"/>
      <c r="C471" s="8"/>
      <c r="D471" s="7"/>
      <c r="E471" s="7"/>
      <c r="G471" s="7"/>
      <c r="H471" s="7"/>
      <c r="I471" s="7"/>
      <c r="J471" s="7"/>
      <c r="K471" s="7"/>
    </row>
    <row r="472" spans="1:11" x14ac:dyDescent="0.3">
      <c r="A472" s="1">
        <v>29921</v>
      </c>
      <c r="B472" s="1"/>
      <c r="C472" s="8"/>
      <c r="D472" s="7"/>
      <c r="E472" s="7"/>
      <c r="G472" s="7"/>
      <c r="H472" s="7"/>
      <c r="I472" s="7"/>
      <c r="J472" s="7"/>
      <c r="K472" s="7"/>
    </row>
    <row r="473" spans="1:11" x14ac:dyDescent="0.3">
      <c r="A473" s="1">
        <v>29952</v>
      </c>
      <c r="B473" s="1"/>
      <c r="C473" s="8"/>
      <c r="D473" s="7"/>
      <c r="E473" s="7"/>
      <c r="G473" s="7"/>
      <c r="H473" s="7"/>
      <c r="I473" s="7"/>
      <c r="J473" s="7"/>
      <c r="K473" s="7"/>
    </row>
    <row r="474" spans="1:11" x14ac:dyDescent="0.3">
      <c r="A474" s="1">
        <v>29983</v>
      </c>
      <c r="B474" s="1"/>
      <c r="C474" s="8"/>
      <c r="D474" s="7"/>
      <c r="E474" s="7"/>
      <c r="G474" s="7"/>
      <c r="H474" s="7"/>
      <c r="I474" s="7"/>
      <c r="J474" s="7"/>
      <c r="K474" s="7"/>
    </row>
    <row r="475" spans="1:11" x14ac:dyDescent="0.3">
      <c r="A475" s="1">
        <v>30011</v>
      </c>
      <c r="B475" s="1"/>
      <c r="C475" s="8"/>
      <c r="D475" s="7"/>
      <c r="E475" s="7"/>
      <c r="G475" s="7"/>
      <c r="H475" s="7"/>
      <c r="I475" s="7"/>
      <c r="J475" s="7"/>
      <c r="K475" s="7"/>
    </row>
    <row r="476" spans="1:11" x14ac:dyDescent="0.3">
      <c r="A476" s="1">
        <v>30042</v>
      </c>
      <c r="B476" s="1"/>
      <c r="C476" s="8"/>
      <c r="D476" s="7"/>
      <c r="E476" s="7"/>
      <c r="G476" s="7"/>
      <c r="H476" s="7"/>
      <c r="I476" s="7"/>
      <c r="J476" s="7"/>
      <c r="K476" s="7"/>
    </row>
    <row r="477" spans="1:11" x14ac:dyDescent="0.3">
      <c r="A477" s="1">
        <v>30072</v>
      </c>
      <c r="B477" s="1"/>
      <c r="C477" s="8"/>
      <c r="D477" s="7"/>
      <c r="E477" s="7"/>
      <c r="G477" s="7"/>
      <c r="H477" s="7"/>
      <c r="I477" s="7"/>
      <c r="J477" s="7"/>
      <c r="K477" s="7"/>
    </row>
    <row r="478" spans="1:11" x14ac:dyDescent="0.3">
      <c r="A478" s="1">
        <v>30103</v>
      </c>
      <c r="B478" s="1"/>
      <c r="C478" s="8"/>
      <c r="D478" s="7"/>
      <c r="E478" s="7"/>
      <c r="G478" s="7"/>
      <c r="H478" s="7"/>
      <c r="I478" s="7"/>
      <c r="J478" s="7"/>
      <c r="K478" s="7"/>
    </row>
    <row r="479" spans="1:11" x14ac:dyDescent="0.3">
      <c r="A479" s="1">
        <v>30133</v>
      </c>
      <c r="B479" s="1"/>
      <c r="C479" s="8"/>
      <c r="D479" s="7"/>
      <c r="E479" s="7"/>
      <c r="G479" s="7"/>
      <c r="H479" s="7"/>
      <c r="I479" s="7"/>
      <c r="J479" s="7"/>
      <c r="K479" s="7"/>
    </row>
    <row r="480" spans="1:11" x14ac:dyDescent="0.3">
      <c r="A480" s="1">
        <v>30164</v>
      </c>
      <c r="B480" s="1"/>
      <c r="C480" s="8"/>
      <c r="D480" s="7"/>
      <c r="E480" s="7"/>
      <c r="G480" s="7"/>
      <c r="H480" s="7"/>
      <c r="I480" s="7"/>
      <c r="J480" s="7"/>
      <c r="K480" s="7"/>
    </row>
    <row r="481" spans="1:11" x14ac:dyDescent="0.3">
      <c r="A481" s="1">
        <v>30195</v>
      </c>
      <c r="B481" s="1"/>
      <c r="C481" s="8"/>
      <c r="D481" s="7"/>
      <c r="E481" s="7"/>
      <c r="G481" s="7"/>
      <c r="H481" s="7"/>
      <c r="I481" s="7"/>
      <c r="J481" s="7"/>
      <c r="K481" s="7"/>
    </row>
    <row r="482" spans="1:11" x14ac:dyDescent="0.3">
      <c r="A482" s="1">
        <v>30225</v>
      </c>
      <c r="B482" s="1"/>
      <c r="C482" s="8"/>
      <c r="D482" s="7"/>
      <c r="E482" s="7"/>
      <c r="G482" s="7"/>
      <c r="H482" s="7"/>
      <c r="I482" s="7"/>
      <c r="J482" s="7"/>
      <c r="K482" s="7"/>
    </row>
    <row r="483" spans="1:11" x14ac:dyDescent="0.3">
      <c r="A483" s="1">
        <v>30256</v>
      </c>
      <c r="B483" s="1"/>
      <c r="C483" s="8"/>
      <c r="D483" s="7"/>
      <c r="E483" s="7"/>
      <c r="G483" s="7"/>
      <c r="H483" s="7"/>
      <c r="I483" s="7"/>
      <c r="J483" s="7"/>
      <c r="K483" s="7"/>
    </row>
    <row r="484" spans="1:11" x14ac:dyDescent="0.3">
      <c r="A484" s="1">
        <v>30286</v>
      </c>
      <c r="B484" s="1"/>
      <c r="C484" s="8"/>
      <c r="D484" s="7"/>
      <c r="E484" s="7"/>
      <c r="G484" s="7"/>
      <c r="H484" s="7"/>
      <c r="I484" s="7"/>
      <c r="J484" s="7"/>
      <c r="K484" s="7"/>
    </row>
    <row r="485" spans="1:11" x14ac:dyDescent="0.3">
      <c r="A485" s="1">
        <v>30317</v>
      </c>
      <c r="B485" s="1"/>
      <c r="C485" s="8"/>
      <c r="D485" s="7"/>
      <c r="E485" s="7"/>
      <c r="G485" s="7"/>
      <c r="H485" s="7"/>
      <c r="I485" s="7"/>
      <c r="J485" s="7"/>
      <c r="K485" s="7"/>
    </row>
    <row r="486" spans="1:11" x14ac:dyDescent="0.3">
      <c r="A486" s="1">
        <v>30348</v>
      </c>
      <c r="B486" s="1"/>
      <c r="C486" s="8"/>
      <c r="D486" s="7"/>
      <c r="E486" s="7"/>
      <c r="G486" s="7"/>
      <c r="H486" s="7"/>
      <c r="I486" s="7"/>
      <c r="J486" s="7"/>
      <c r="K486" s="7"/>
    </row>
    <row r="487" spans="1:11" x14ac:dyDescent="0.3">
      <c r="A487" s="1">
        <v>30376</v>
      </c>
      <c r="B487" s="1"/>
      <c r="C487" s="8"/>
      <c r="D487" s="7"/>
      <c r="E487" s="7"/>
      <c r="G487" s="7"/>
      <c r="H487" s="7"/>
      <c r="I487" s="7"/>
      <c r="J487" s="7"/>
      <c r="K487" s="7"/>
    </row>
    <row r="488" spans="1:11" x14ac:dyDescent="0.3">
      <c r="A488" s="1">
        <v>30407</v>
      </c>
      <c r="B488" s="1"/>
      <c r="C488" s="8"/>
      <c r="D488" s="7"/>
      <c r="E488" s="7"/>
      <c r="G488" s="7"/>
      <c r="H488" s="7"/>
      <c r="I488" s="7"/>
      <c r="J488" s="7"/>
      <c r="K488" s="7"/>
    </row>
    <row r="489" spans="1:11" x14ac:dyDescent="0.3">
      <c r="A489" s="1">
        <v>30437</v>
      </c>
      <c r="B489" s="1"/>
      <c r="C489" s="8"/>
      <c r="D489" s="7"/>
      <c r="E489" s="7"/>
      <c r="G489" s="7"/>
      <c r="H489" s="7"/>
      <c r="I489" s="7"/>
      <c r="J489" s="7"/>
      <c r="K489" s="7"/>
    </row>
    <row r="490" spans="1:11" x14ac:dyDescent="0.3">
      <c r="A490" s="1">
        <v>30468</v>
      </c>
      <c r="B490" s="1"/>
      <c r="C490" s="8"/>
      <c r="D490" s="7"/>
      <c r="E490" s="7"/>
      <c r="G490" s="7"/>
      <c r="H490" s="7"/>
      <c r="I490" s="7"/>
      <c r="J490" s="7"/>
      <c r="K490" s="7"/>
    </row>
    <row r="491" spans="1:11" x14ac:dyDescent="0.3">
      <c r="A491" s="1">
        <v>30498</v>
      </c>
      <c r="B491" s="1"/>
      <c r="C491" s="8"/>
      <c r="D491" s="7"/>
      <c r="E491" s="7"/>
      <c r="G491" s="7"/>
      <c r="H491" s="7"/>
      <c r="I491" s="7"/>
      <c r="J491" s="7"/>
      <c r="K491" s="7"/>
    </row>
    <row r="492" spans="1:11" x14ac:dyDescent="0.3">
      <c r="A492" s="1">
        <v>30529</v>
      </c>
      <c r="B492" s="1"/>
      <c r="C492" s="8"/>
      <c r="D492" s="7"/>
      <c r="E492" s="7"/>
      <c r="G492" s="7"/>
      <c r="H492" s="7"/>
      <c r="I492" s="7"/>
      <c r="J492" s="7"/>
      <c r="K492" s="7"/>
    </row>
    <row r="493" spans="1:11" x14ac:dyDescent="0.3">
      <c r="A493" s="1">
        <v>30560</v>
      </c>
      <c r="B493" s="1"/>
      <c r="C493" s="8"/>
      <c r="D493" s="7"/>
      <c r="E493" s="7"/>
      <c r="G493" s="7"/>
      <c r="H493" s="7"/>
      <c r="I493" s="7"/>
      <c r="J493" s="7"/>
      <c r="K493" s="7"/>
    </row>
    <row r="494" spans="1:11" x14ac:dyDescent="0.3">
      <c r="A494" s="1">
        <v>30590</v>
      </c>
      <c r="B494" s="1"/>
      <c r="C494" s="8"/>
      <c r="D494" s="7"/>
      <c r="E494" s="7"/>
      <c r="G494" s="7"/>
      <c r="H494" s="7"/>
      <c r="I494" s="7"/>
      <c r="J494" s="7"/>
      <c r="K494" s="7"/>
    </row>
    <row r="495" spans="1:11" x14ac:dyDescent="0.3">
      <c r="A495" s="1">
        <v>30621</v>
      </c>
      <c r="B495" s="1"/>
      <c r="C495" s="8"/>
      <c r="D495" s="7"/>
      <c r="E495" s="7"/>
      <c r="G495" s="7"/>
      <c r="H495" s="7"/>
      <c r="I495" s="7"/>
      <c r="J495" s="7"/>
      <c r="K495" s="7"/>
    </row>
    <row r="496" spans="1:11" x14ac:dyDescent="0.3">
      <c r="A496" s="1">
        <v>30651</v>
      </c>
      <c r="B496" s="1"/>
      <c r="C496" s="8"/>
      <c r="D496" s="7"/>
      <c r="E496" s="7"/>
      <c r="G496" s="7"/>
      <c r="H496" s="7"/>
      <c r="I496" s="7"/>
      <c r="J496" s="7"/>
      <c r="K496" s="7"/>
    </row>
    <row r="497" spans="1:11" x14ac:dyDescent="0.3">
      <c r="A497" s="1">
        <v>30682</v>
      </c>
      <c r="B497" s="1"/>
      <c r="C497" s="8"/>
      <c r="D497" s="7"/>
      <c r="E497" s="7"/>
      <c r="G497" s="7"/>
      <c r="H497" s="7"/>
      <c r="I497" s="7"/>
      <c r="J497" s="7"/>
      <c r="K497" s="7"/>
    </row>
    <row r="498" spans="1:11" x14ac:dyDescent="0.3">
      <c r="A498" s="1">
        <v>30713</v>
      </c>
      <c r="B498" s="1"/>
      <c r="C498" s="8"/>
      <c r="D498" s="7"/>
      <c r="E498" s="7"/>
      <c r="G498" s="7"/>
      <c r="H498" s="7"/>
      <c r="I498" s="7"/>
      <c r="J498" s="7"/>
      <c r="K498" s="7"/>
    </row>
    <row r="499" spans="1:11" x14ac:dyDescent="0.3">
      <c r="A499" s="1">
        <v>30742</v>
      </c>
      <c r="B499" s="1"/>
      <c r="C499" s="8"/>
      <c r="D499" s="7"/>
      <c r="E499" s="7"/>
      <c r="G499" s="7"/>
      <c r="H499" s="7"/>
      <c r="I499" s="7"/>
      <c r="J499" s="7"/>
      <c r="K499" s="7"/>
    </row>
    <row r="500" spans="1:11" x14ac:dyDescent="0.3">
      <c r="A500" s="1">
        <v>30773</v>
      </c>
      <c r="B500" s="1"/>
      <c r="C500" s="8"/>
      <c r="D500" s="7"/>
      <c r="E500" s="7"/>
      <c r="G500" s="7"/>
      <c r="H500" s="7"/>
      <c r="I500" s="7"/>
      <c r="J500" s="7"/>
      <c r="K500" s="7"/>
    </row>
    <row r="501" spans="1:11" x14ac:dyDescent="0.3">
      <c r="A501" s="1">
        <v>30803</v>
      </c>
      <c r="B501" s="1"/>
      <c r="C501" s="8"/>
      <c r="D501" s="7"/>
      <c r="E501" s="7"/>
      <c r="G501" s="7"/>
      <c r="H501" s="7"/>
      <c r="I501" s="7"/>
      <c r="J501" s="7"/>
      <c r="K501" s="7"/>
    </row>
    <row r="502" spans="1:11" x14ac:dyDescent="0.3">
      <c r="A502" s="1">
        <v>30834</v>
      </c>
      <c r="B502" s="1"/>
      <c r="C502" s="8"/>
      <c r="D502" s="7"/>
      <c r="E502" s="7"/>
      <c r="G502" s="7"/>
      <c r="H502" s="7"/>
      <c r="I502" s="7"/>
      <c r="J502" s="7"/>
      <c r="K502" s="7"/>
    </row>
    <row r="503" spans="1:11" x14ac:dyDescent="0.3">
      <c r="A503" s="1">
        <v>30864</v>
      </c>
      <c r="B503" s="1"/>
      <c r="C503" s="8"/>
      <c r="D503" s="7"/>
      <c r="E503" s="7"/>
      <c r="G503" s="7"/>
      <c r="H503" s="7"/>
      <c r="I503" s="7"/>
      <c r="J503" s="7"/>
      <c r="K503" s="7"/>
    </row>
    <row r="504" spans="1:11" x14ac:dyDescent="0.3">
      <c r="A504" s="1">
        <v>30895</v>
      </c>
      <c r="B504" s="1"/>
      <c r="C504" s="8"/>
      <c r="D504" s="7"/>
      <c r="E504" s="7"/>
      <c r="G504" s="7"/>
      <c r="H504" s="7"/>
      <c r="I504" s="7"/>
      <c r="J504" s="7"/>
      <c r="K504" s="7"/>
    </row>
    <row r="505" spans="1:11" x14ac:dyDescent="0.3">
      <c r="A505" s="1">
        <v>30926</v>
      </c>
      <c r="B505" s="1"/>
      <c r="C505" s="8"/>
      <c r="D505" s="7"/>
      <c r="E505" s="7"/>
      <c r="G505" s="7"/>
      <c r="H505" s="7"/>
      <c r="I505" s="7"/>
      <c r="J505" s="7"/>
      <c r="K505" s="7"/>
    </row>
    <row r="506" spans="1:11" x14ac:dyDescent="0.3">
      <c r="A506" s="1">
        <v>30956</v>
      </c>
      <c r="B506" s="1"/>
      <c r="C506" s="8"/>
      <c r="D506" s="7"/>
      <c r="E506" s="7"/>
      <c r="G506" s="7"/>
      <c r="H506" s="7"/>
      <c r="I506" s="7"/>
      <c r="J506" s="7"/>
      <c r="K506" s="7"/>
    </row>
    <row r="507" spans="1:11" x14ac:dyDescent="0.3">
      <c r="A507" s="1">
        <v>30987</v>
      </c>
      <c r="B507" s="1"/>
      <c r="C507" s="8"/>
      <c r="D507" s="7"/>
      <c r="E507" s="7"/>
      <c r="G507" s="7"/>
      <c r="H507" s="7"/>
      <c r="I507" s="7"/>
      <c r="J507" s="7"/>
      <c r="K507" s="7"/>
    </row>
    <row r="508" spans="1:11" x14ac:dyDescent="0.3">
      <c r="A508" s="1">
        <v>31017</v>
      </c>
      <c r="B508" s="1"/>
      <c r="C508" s="8"/>
      <c r="D508" s="7"/>
      <c r="E508" s="7"/>
      <c r="G508" s="7"/>
      <c r="H508" s="7"/>
      <c r="I508" s="7"/>
      <c r="J508" s="7"/>
      <c r="K508" s="7"/>
    </row>
    <row r="509" spans="1:11" x14ac:dyDescent="0.3">
      <c r="A509" s="1">
        <v>31048</v>
      </c>
      <c r="B509" s="1"/>
      <c r="C509" s="8"/>
      <c r="D509" s="7"/>
      <c r="E509" s="7"/>
      <c r="G509" s="7"/>
      <c r="H509" s="7"/>
      <c r="I509" s="7"/>
      <c r="J509" s="7"/>
      <c r="K509" s="7"/>
    </row>
    <row r="510" spans="1:11" x14ac:dyDescent="0.3">
      <c r="A510" s="1">
        <v>31079</v>
      </c>
      <c r="B510" s="1"/>
      <c r="C510" s="8"/>
      <c r="D510" s="7"/>
      <c r="E510" s="7"/>
      <c r="G510" s="7"/>
      <c r="H510" s="7"/>
      <c r="I510" s="7"/>
      <c r="J510" s="7"/>
      <c r="K510" s="7"/>
    </row>
    <row r="511" spans="1:11" x14ac:dyDescent="0.3">
      <c r="A511" s="1">
        <v>31107</v>
      </c>
      <c r="B511" s="1"/>
      <c r="C511" s="8"/>
      <c r="D511" s="7"/>
      <c r="E511" s="7"/>
      <c r="G511" s="7"/>
      <c r="H511" s="7"/>
      <c r="I511" s="7"/>
      <c r="J511" s="7"/>
      <c r="K511" s="7"/>
    </row>
    <row r="512" spans="1:11" x14ac:dyDescent="0.3">
      <c r="A512" s="1">
        <v>31138</v>
      </c>
      <c r="B512" s="1"/>
      <c r="C512" s="8"/>
      <c r="D512" s="7"/>
      <c r="E512" s="7"/>
      <c r="G512" s="7"/>
      <c r="H512" s="7"/>
      <c r="I512" s="7"/>
      <c r="J512" s="7"/>
      <c r="K512" s="7"/>
    </row>
    <row r="513" spans="1:11" x14ac:dyDescent="0.3">
      <c r="A513" s="1">
        <v>31168</v>
      </c>
      <c r="B513" s="1"/>
      <c r="C513" s="8"/>
      <c r="D513" s="7"/>
      <c r="E513" s="7"/>
      <c r="G513" s="7"/>
      <c r="H513" s="7"/>
      <c r="I513" s="7"/>
      <c r="J513" s="7"/>
      <c r="K513" s="7"/>
    </row>
    <row r="514" spans="1:11" x14ac:dyDescent="0.3">
      <c r="A514" s="1">
        <v>31199</v>
      </c>
      <c r="B514" s="1"/>
      <c r="C514" s="8"/>
      <c r="D514" s="7"/>
      <c r="E514" s="7"/>
      <c r="G514" s="7"/>
      <c r="H514" s="7"/>
      <c r="I514" s="7"/>
      <c r="J514" s="7"/>
      <c r="K514" s="7"/>
    </row>
    <row r="515" spans="1:11" x14ac:dyDescent="0.3">
      <c r="A515" s="1">
        <v>31229</v>
      </c>
      <c r="B515" s="1"/>
      <c r="C515" s="8"/>
      <c r="D515" s="7"/>
      <c r="E515" s="7"/>
      <c r="G515" s="7"/>
      <c r="H515" s="7"/>
      <c r="I515" s="7"/>
      <c r="J515" s="7"/>
      <c r="K515" s="7"/>
    </row>
    <row r="516" spans="1:11" x14ac:dyDescent="0.3">
      <c r="A516" s="1">
        <v>31260</v>
      </c>
      <c r="B516" s="1"/>
      <c r="C516" s="8"/>
      <c r="D516" s="7"/>
      <c r="E516" s="7"/>
      <c r="G516" s="7"/>
      <c r="H516" s="7"/>
      <c r="I516" s="7"/>
      <c r="J516" s="7"/>
      <c r="K516" s="7"/>
    </row>
    <row r="517" spans="1:11" x14ac:dyDescent="0.3">
      <c r="A517" s="1">
        <v>31291</v>
      </c>
      <c r="B517" s="1"/>
      <c r="C517" s="8"/>
      <c r="D517" s="7"/>
      <c r="E517" s="7"/>
      <c r="G517" s="7"/>
      <c r="H517" s="7"/>
      <c r="I517" s="7"/>
      <c r="J517" s="7"/>
      <c r="K517" s="7"/>
    </row>
    <row r="518" spans="1:11" x14ac:dyDescent="0.3">
      <c r="A518" s="1">
        <v>31321</v>
      </c>
      <c r="B518" s="1"/>
      <c r="C518" s="8"/>
      <c r="D518" s="7"/>
      <c r="E518" s="7"/>
      <c r="G518" s="7"/>
      <c r="H518" s="7"/>
      <c r="I518" s="7"/>
      <c r="J518" s="7"/>
      <c r="K518" s="7"/>
    </row>
    <row r="519" spans="1:11" x14ac:dyDescent="0.3">
      <c r="A519" s="1">
        <v>31352</v>
      </c>
      <c r="B519" s="1"/>
      <c r="C519" s="8"/>
      <c r="D519" s="7"/>
      <c r="E519" s="7"/>
      <c r="G519" s="7"/>
      <c r="H519" s="7"/>
      <c r="I519" s="7"/>
      <c r="J519" s="7"/>
      <c r="K519" s="7"/>
    </row>
    <row r="520" spans="1:11" x14ac:dyDescent="0.3">
      <c r="A520" s="1">
        <v>31382</v>
      </c>
      <c r="B520" s="1"/>
      <c r="C520" s="8"/>
      <c r="D520" s="7"/>
      <c r="E520" s="7"/>
      <c r="G520" s="7"/>
      <c r="H520" s="7"/>
      <c r="I520" s="7"/>
      <c r="J520" s="7"/>
      <c r="K520" s="7"/>
    </row>
    <row r="521" spans="1:11" x14ac:dyDescent="0.3">
      <c r="A521" s="1">
        <v>31413</v>
      </c>
      <c r="B521" s="1"/>
      <c r="C521" s="8"/>
      <c r="D521" s="7"/>
      <c r="E521" s="7"/>
      <c r="G521" s="7"/>
      <c r="H521" s="7"/>
      <c r="I521" s="7"/>
      <c r="J521" s="7"/>
      <c r="K521" s="7"/>
    </row>
    <row r="522" spans="1:11" x14ac:dyDescent="0.3">
      <c r="A522" s="1">
        <v>31444</v>
      </c>
      <c r="B522" s="1"/>
      <c r="C522" s="8"/>
      <c r="D522" s="7"/>
      <c r="E522" s="7"/>
      <c r="H522" s="7"/>
      <c r="I522" s="7"/>
      <c r="J522" s="7"/>
      <c r="K522" s="7"/>
    </row>
    <row r="523" spans="1:11" x14ac:dyDescent="0.3">
      <c r="A523" s="1">
        <v>31472</v>
      </c>
      <c r="B523" s="1"/>
      <c r="C523" s="8"/>
      <c r="D523" s="7"/>
      <c r="E523" s="7"/>
      <c r="F523" s="7"/>
      <c r="H523" s="7"/>
      <c r="I523" s="7"/>
      <c r="J523" s="7"/>
      <c r="K523" s="7"/>
    </row>
    <row r="524" spans="1:11" x14ac:dyDescent="0.3">
      <c r="A524" s="1">
        <v>31503</v>
      </c>
      <c r="B524" s="1"/>
      <c r="C524" s="8"/>
      <c r="D524" s="7"/>
      <c r="E524" s="7"/>
      <c r="F524" s="7"/>
      <c r="H524" s="7"/>
      <c r="I524" s="7"/>
      <c r="J524" s="7"/>
      <c r="K524" s="7"/>
    </row>
    <row r="525" spans="1:11" x14ac:dyDescent="0.3">
      <c r="A525" s="1">
        <v>31533</v>
      </c>
      <c r="B525" s="1"/>
      <c r="C525" s="8"/>
      <c r="D525" s="7"/>
      <c r="E525" s="7"/>
      <c r="F525" s="7"/>
      <c r="H525" s="7"/>
      <c r="I525" s="7"/>
      <c r="J525" s="7"/>
      <c r="K525" s="7"/>
    </row>
    <row r="526" spans="1:11" x14ac:dyDescent="0.3">
      <c r="A526" s="1">
        <v>31564</v>
      </c>
      <c r="B526" s="1"/>
      <c r="C526" s="8"/>
      <c r="D526" s="7"/>
      <c r="E526" s="7"/>
      <c r="F526" s="7"/>
      <c r="H526" s="7"/>
      <c r="I526" s="7"/>
      <c r="J526" s="7"/>
      <c r="K526" s="7"/>
    </row>
    <row r="527" spans="1:11" x14ac:dyDescent="0.3">
      <c r="A527" s="1">
        <v>31594</v>
      </c>
      <c r="B527" s="1"/>
      <c r="C527" s="8"/>
      <c r="D527" s="7"/>
      <c r="E527" s="7"/>
      <c r="F527" s="7"/>
      <c r="H527" s="7"/>
      <c r="I527" s="7"/>
      <c r="J527" s="7"/>
      <c r="K527" s="7"/>
    </row>
    <row r="528" spans="1:11" x14ac:dyDescent="0.3">
      <c r="A528" s="1">
        <v>31625</v>
      </c>
      <c r="B528" s="1"/>
      <c r="C528" s="8"/>
      <c r="D528" s="7"/>
      <c r="E528" s="7"/>
      <c r="F528" s="7"/>
      <c r="H528" s="7"/>
      <c r="I528" s="7"/>
      <c r="J528" s="7"/>
      <c r="K528" s="7"/>
    </row>
    <row r="529" spans="1:11" x14ac:dyDescent="0.3">
      <c r="A529" s="1">
        <v>31656</v>
      </c>
      <c r="B529" s="1"/>
      <c r="C529" s="8"/>
      <c r="D529" s="7"/>
      <c r="E529" s="7"/>
      <c r="F529" s="7"/>
      <c r="H529" s="7"/>
      <c r="I529" s="7"/>
      <c r="J529" s="7"/>
      <c r="K529" s="7"/>
    </row>
    <row r="530" spans="1:11" x14ac:dyDescent="0.3">
      <c r="A530" s="1">
        <v>31686</v>
      </c>
      <c r="B530" s="1"/>
      <c r="C530" s="8"/>
      <c r="D530" s="7"/>
      <c r="E530" s="7"/>
      <c r="F530" s="7"/>
      <c r="H530" s="7"/>
      <c r="I530" s="7"/>
      <c r="J530" s="7"/>
      <c r="K530" s="7"/>
    </row>
    <row r="531" spans="1:11" x14ac:dyDescent="0.3">
      <c r="A531" s="1">
        <v>31717</v>
      </c>
      <c r="B531" s="1"/>
      <c r="C531" s="8"/>
      <c r="D531" s="7"/>
      <c r="E531" s="7"/>
      <c r="F531" s="7"/>
      <c r="H531" s="7"/>
      <c r="I531" s="7"/>
      <c r="J531" s="7"/>
      <c r="K531" s="7"/>
    </row>
    <row r="532" spans="1:11" x14ac:dyDescent="0.3">
      <c r="A532" s="1">
        <v>31747</v>
      </c>
      <c r="B532" s="1"/>
      <c r="C532" s="8"/>
      <c r="D532" s="7"/>
      <c r="E532" s="7"/>
      <c r="F532" s="7"/>
      <c r="H532" s="7"/>
      <c r="I532" s="7"/>
      <c r="J532" s="7"/>
      <c r="K532" s="7"/>
    </row>
    <row r="533" spans="1:11" x14ac:dyDescent="0.3">
      <c r="A533" s="1">
        <v>31778</v>
      </c>
      <c r="B533" s="1"/>
      <c r="C533" s="8"/>
      <c r="D533" s="7"/>
      <c r="E533" s="7"/>
      <c r="F533" s="7"/>
      <c r="H533" s="7"/>
      <c r="I533" s="7"/>
      <c r="J533" s="7"/>
      <c r="K533" s="7"/>
    </row>
    <row r="534" spans="1:11" x14ac:dyDescent="0.3">
      <c r="A534" s="1">
        <v>31809</v>
      </c>
      <c r="B534" s="1"/>
      <c r="C534" s="8"/>
      <c r="D534" s="7"/>
      <c r="E534" s="7"/>
      <c r="F534" s="7"/>
      <c r="H534" s="7"/>
      <c r="I534" s="7"/>
      <c r="J534" s="7"/>
      <c r="K534" s="7"/>
    </row>
    <row r="535" spans="1:11" x14ac:dyDescent="0.3">
      <c r="A535" s="1">
        <v>31837</v>
      </c>
      <c r="B535" s="1"/>
      <c r="C535" s="8"/>
      <c r="D535" s="7"/>
      <c r="E535" s="7"/>
      <c r="F535" s="7"/>
      <c r="H535" s="7"/>
      <c r="I535" s="7"/>
      <c r="J535" s="7"/>
      <c r="K535" s="7"/>
    </row>
    <row r="536" spans="1:11" x14ac:dyDescent="0.3">
      <c r="A536" s="1">
        <v>31868</v>
      </c>
      <c r="B536" s="1"/>
      <c r="C536" s="8"/>
      <c r="D536" s="7"/>
      <c r="E536" s="7"/>
      <c r="F536" s="7"/>
      <c r="H536" s="7"/>
      <c r="I536" s="7"/>
      <c r="J536" s="7"/>
      <c r="K536" s="7"/>
    </row>
    <row r="537" spans="1:11" x14ac:dyDescent="0.3">
      <c r="A537" s="1">
        <v>31898</v>
      </c>
      <c r="B537" s="1"/>
      <c r="C537" s="8"/>
      <c r="D537" s="7"/>
      <c r="E537" s="7"/>
      <c r="F537" s="7"/>
      <c r="H537" s="7"/>
      <c r="I537" s="7"/>
      <c r="J537" s="7"/>
      <c r="K537" s="7"/>
    </row>
    <row r="538" spans="1:11" x14ac:dyDescent="0.3">
      <c r="A538" s="1">
        <v>31929</v>
      </c>
      <c r="B538" s="1"/>
      <c r="C538" s="8"/>
      <c r="D538" s="7"/>
      <c r="E538" s="7"/>
      <c r="F538" s="7"/>
      <c r="H538" s="7"/>
      <c r="I538" s="7"/>
      <c r="J538" s="7"/>
      <c r="K538" s="7"/>
    </row>
    <row r="539" spans="1:11" x14ac:dyDescent="0.3">
      <c r="A539" s="1">
        <v>31959</v>
      </c>
      <c r="B539" s="1"/>
      <c r="C539" s="8"/>
      <c r="D539" s="7"/>
      <c r="E539" s="7"/>
      <c r="F539" s="7"/>
      <c r="H539" s="7"/>
      <c r="I539" s="7"/>
      <c r="J539" s="7"/>
      <c r="K539" s="7"/>
    </row>
    <row r="540" spans="1:11" x14ac:dyDescent="0.3">
      <c r="A540" s="1">
        <v>31990</v>
      </c>
      <c r="B540" s="1"/>
      <c r="C540" s="8"/>
      <c r="D540" s="7"/>
      <c r="E540" s="7"/>
      <c r="F540" s="7"/>
      <c r="H540" s="7"/>
      <c r="I540" s="7"/>
      <c r="J540" s="7"/>
      <c r="K540" s="7"/>
    </row>
    <row r="541" spans="1:11" x14ac:dyDescent="0.3">
      <c r="A541" s="1">
        <v>32021</v>
      </c>
      <c r="B541" s="1"/>
      <c r="C541" s="8"/>
      <c r="D541" s="7"/>
      <c r="E541" s="7"/>
      <c r="F541" s="7"/>
      <c r="H541" s="7"/>
      <c r="I541" s="7"/>
      <c r="J541" s="7"/>
      <c r="K541" s="7"/>
    </row>
    <row r="542" spans="1:11" x14ac:dyDescent="0.3">
      <c r="A542" s="1">
        <v>32051</v>
      </c>
      <c r="B542" s="1"/>
      <c r="C542" s="8"/>
      <c r="D542" s="7"/>
      <c r="E542" s="7"/>
      <c r="F542" s="7"/>
      <c r="H542" s="7"/>
      <c r="I542" s="7"/>
      <c r="J542" s="7"/>
      <c r="K542" s="7"/>
    </row>
    <row r="543" spans="1:11" x14ac:dyDescent="0.3">
      <c r="A543" s="1">
        <v>32082</v>
      </c>
      <c r="B543" s="1"/>
      <c r="C543" s="8"/>
      <c r="D543" s="7"/>
      <c r="E543" s="7"/>
      <c r="F543" s="7"/>
      <c r="H543" s="7"/>
      <c r="I543" s="7"/>
      <c r="J543" s="7"/>
      <c r="K543" s="7"/>
    </row>
    <row r="544" spans="1:11" x14ac:dyDescent="0.3">
      <c r="A544" s="1">
        <v>32112</v>
      </c>
      <c r="B544" s="1"/>
      <c r="C544" s="8"/>
      <c r="D544" s="7"/>
      <c r="E544" s="7"/>
      <c r="F544" s="7"/>
      <c r="H544" s="7"/>
      <c r="I544" s="7"/>
      <c r="J544" s="7"/>
      <c r="K544" s="7"/>
    </row>
    <row r="545" spans="1:11" x14ac:dyDescent="0.3">
      <c r="A545" s="1">
        <v>32143</v>
      </c>
      <c r="B545" s="1"/>
      <c r="C545" s="8"/>
      <c r="D545" s="7"/>
      <c r="E545" s="7"/>
      <c r="F545" s="7"/>
      <c r="H545" s="7"/>
      <c r="I545" s="7"/>
      <c r="J545" s="7"/>
      <c r="K545" s="7"/>
    </row>
    <row r="546" spans="1:11" x14ac:dyDescent="0.3">
      <c r="A546" s="1">
        <v>32174</v>
      </c>
      <c r="B546" s="1"/>
      <c r="C546" s="8"/>
      <c r="D546" s="7"/>
      <c r="E546" s="7"/>
      <c r="F546" s="7"/>
      <c r="H546" s="7"/>
      <c r="I546" s="7"/>
      <c r="J546" s="7"/>
      <c r="K546" s="7"/>
    </row>
    <row r="547" spans="1:11" x14ac:dyDescent="0.3">
      <c r="A547" s="1">
        <v>32203</v>
      </c>
      <c r="B547" s="1"/>
      <c r="C547" s="8"/>
      <c r="D547" s="7"/>
      <c r="E547" s="7"/>
      <c r="F547" s="7"/>
      <c r="H547" s="7"/>
      <c r="I547" s="7"/>
      <c r="J547" s="7"/>
      <c r="K547" s="7"/>
    </row>
    <row r="548" spans="1:11" x14ac:dyDescent="0.3">
      <c r="A548" s="1">
        <v>32234</v>
      </c>
      <c r="B548" s="1"/>
      <c r="C548" s="8"/>
      <c r="D548" s="7"/>
      <c r="E548" s="7"/>
      <c r="F548" s="7"/>
      <c r="H548" s="7"/>
      <c r="I548" s="7"/>
      <c r="J548" s="7"/>
      <c r="K548" s="7"/>
    </row>
    <row r="549" spans="1:11" x14ac:dyDescent="0.3">
      <c r="A549" s="1">
        <v>32264</v>
      </c>
      <c r="B549" s="1"/>
      <c r="C549" s="8"/>
      <c r="D549" s="7"/>
      <c r="E549" s="7"/>
      <c r="F549" s="7"/>
      <c r="H549" s="7"/>
      <c r="I549" s="7"/>
      <c r="J549" s="7"/>
      <c r="K549" s="7"/>
    </row>
    <row r="550" spans="1:11" x14ac:dyDescent="0.3">
      <c r="A550" s="1">
        <v>32295</v>
      </c>
      <c r="B550" s="1"/>
      <c r="C550" s="8"/>
      <c r="D550" s="7"/>
      <c r="E550" s="7"/>
      <c r="F550" s="7"/>
      <c r="H550" s="7"/>
      <c r="I550" s="7"/>
      <c r="J550" s="7"/>
      <c r="K550" s="7"/>
    </row>
    <row r="551" spans="1:11" x14ac:dyDescent="0.3">
      <c r="A551" s="1">
        <v>32325</v>
      </c>
      <c r="B551" s="1"/>
      <c r="C551" s="8"/>
      <c r="D551" s="7"/>
      <c r="E551" s="7"/>
      <c r="F551" s="7"/>
      <c r="H551" s="7"/>
      <c r="I551" s="7"/>
      <c r="J551" s="7"/>
      <c r="K551" s="7"/>
    </row>
    <row r="552" spans="1:11" x14ac:dyDescent="0.3">
      <c r="A552" s="1">
        <v>32356</v>
      </c>
      <c r="B552" s="1"/>
      <c r="C552" s="8"/>
      <c r="D552" s="7"/>
      <c r="E552" s="7"/>
      <c r="F552" s="7"/>
      <c r="H552" s="7"/>
      <c r="I552" s="7"/>
      <c r="J552" s="7"/>
      <c r="K552" s="7"/>
    </row>
    <row r="553" spans="1:11" x14ac:dyDescent="0.3">
      <c r="A553" s="1">
        <v>32387</v>
      </c>
      <c r="B553" s="1"/>
      <c r="C553" s="8"/>
      <c r="D553" s="7"/>
      <c r="E553" s="7"/>
      <c r="F553" s="7"/>
      <c r="H553" s="7"/>
      <c r="I553" s="7"/>
      <c r="J553" s="7"/>
      <c r="K553" s="7"/>
    </row>
    <row r="554" spans="1:11" x14ac:dyDescent="0.3">
      <c r="A554" s="1">
        <v>32417</v>
      </c>
      <c r="B554" s="1"/>
      <c r="C554" s="8"/>
      <c r="D554" s="7"/>
      <c r="E554" s="7"/>
      <c r="F554" s="7"/>
      <c r="H554" s="7"/>
      <c r="I554" s="7"/>
      <c r="J554" s="7"/>
      <c r="K554" s="7"/>
    </row>
    <row r="555" spans="1:11" x14ac:dyDescent="0.3">
      <c r="A555" s="1">
        <v>32448</v>
      </c>
      <c r="B555" s="1"/>
      <c r="C555" s="8"/>
      <c r="D555" s="7"/>
      <c r="E555" s="7"/>
      <c r="F555" s="7"/>
      <c r="H555" s="7"/>
      <c r="I555" s="7"/>
      <c r="J555" s="7"/>
      <c r="K555" s="7"/>
    </row>
    <row r="556" spans="1:11" x14ac:dyDescent="0.3">
      <c r="A556" s="1">
        <v>32478</v>
      </c>
      <c r="B556" s="1"/>
      <c r="C556" s="8"/>
      <c r="D556" s="7"/>
      <c r="E556" s="7"/>
      <c r="F556" s="7"/>
      <c r="H556" s="7"/>
      <c r="I556" s="7"/>
      <c r="J556" s="7"/>
      <c r="K556" s="7"/>
    </row>
    <row r="557" spans="1:11" x14ac:dyDescent="0.3">
      <c r="A557" s="1">
        <v>32509</v>
      </c>
      <c r="B557" s="1"/>
      <c r="C557" s="8"/>
      <c r="D557" s="7"/>
      <c r="E557" s="7"/>
      <c r="F557" s="7"/>
      <c r="I557" s="7"/>
      <c r="J557" s="7"/>
      <c r="K557" s="7"/>
    </row>
    <row r="558" spans="1:11" x14ac:dyDescent="0.3">
      <c r="A558" s="1">
        <v>32540</v>
      </c>
      <c r="B558" s="1"/>
      <c r="C558" s="8"/>
      <c r="D558" s="7"/>
      <c r="E558" s="7"/>
      <c r="F558" s="7"/>
      <c r="G558" s="7"/>
      <c r="I558" s="7"/>
      <c r="J558" s="7"/>
      <c r="K558" s="7"/>
    </row>
    <row r="559" spans="1:11" x14ac:dyDescent="0.3">
      <c r="A559" s="1">
        <v>32568</v>
      </c>
      <c r="B559" s="1"/>
      <c r="C559" s="8"/>
      <c r="D559" s="7"/>
      <c r="E559" s="7"/>
      <c r="F559" s="7"/>
      <c r="G559" s="7"/>
      <c r="I559" s="7"/>
      <c r="J559" s="7"/>
      <c r="K559" s="7"/>
    </row>
    <row r="560" spans="1:11" x14ac:dyDescent="0.3">
      <c r="A560" s="1">
        <v>32599</v>
      </c>
      <c r="B560" s="1"/>
      <c r="C560" s="8"/>
      <c r="D560" s="7"/>
      <c r="E560" s="7"/>
      <c r="F560" s="7"/>
      <c r="G560" s="7"/>
      <c r="I560" s="7"/>
      <c r="J560" s="7"/>
      <c r="K560" s="7"/>
    </row>
    <row r="561" spans="1:11" x14ac:dyDescent="0.3">
      <c r="A561" s="1">
        <v>32629</v>
      </c>
      <c r="B561" s="1"/>
      <c r="C561" s="8"/>
      <c r="D561" s="7"/>
      <c r="E561" s="7"/>
      <c r="F561" s="7"/>
      <c r="G561" s="7"/>
      <c r="I561" s="7"/>
      <c r="J561" s="7"/>
      <c r="K561" s="7"/>
    </row>
    <row r="562" spans="1:11" x14ac:dyDescent="0.3">
      <c r="A562" s="1">
        <v>32660</v>
      </c>
      <c r="B562" s="1"/>
      <c r="C562" s="8"/>
      <c r="D562" s="7"/>
      <c r="E562" s="7"/>
      <c r="F562" s="7"/>
      <c r="G562" s="7"/>
      <c r="I562" s="7"/>
      <c r="J562" s="7"/>
      <c r="K562" s="7"/>
    </row>
    <row r="563" spans="1:11" x14ac:dyDescent="0.3">
      <c r="A563" s="1">
        <v>32690</v>
      </c>
      <c r="B563" s="1"/>
      <c r="C563" s="8"/>
      <c r="D563" s="7"/>
      <c r="E563" s="7"/>
      <c r="F563" s="7"/>
      <c r="G563" s="7"/>
      <c r="I563" s="7"/>
      <c r="J563" s="7"/>
      <c r="K563" s="7"/>
    </row>
    <row r="564" spans="1:11" x14ac:dyDescent="0.3">
      <c r="A564" s="1">
        <v>32721</v>
      </c>
      <c r="B564" s="1"/>
      <c r="C564" s="8"/>
      <c r="D564" s="7"/>
      <c r="E564" s="7"/>
      <c r="F564" s="7"/>
      <c r="G564" s="7"/>
      <c r="I564" s="7"/>
      <c r="J564" s="7"/>
      <c r="K564" s="7"/>
    </row>
    <row r="565" spans="1:11" x14ac:dyDescent="0.3">
      <c r="A565" s="1">
        <v>32752</v>
      </c>
      <c r="B565" s="1"/>
      <c r="C565" s="8"/>
      <c r="D565" s="7"/>
      <c r="E565" s="7"/>
      <c r="F565" s="7"/>
      <c r="G565" s="7"/>
      <c r="I565" s="7"/>
      <c r="J565" s="7"/>
      <c r="K565" s="7"/>
    </row>
    <row r="566" spans="1:11" x14ac:dyDescent="0.3">
      <c r="A566" s="1">
        <v>32782</v>
      </c>
      <c r="B566" s="1"/>
      <c r="C566" s="8"/>
      <c r="D566" s="7"/>
      <c r="E566" s="7"/>
      <c r="F566" s="7"/>
      <c r="G566" s="7"/>
      <c r="I566" s="7"/>
      <c r="J566" s="7"/>
      <c r="K566" s="7"/>
    </row>
    <row r="567" spans="1:11" x14ac:dyDescent="0.3">
      <c r="A567" s="1">
        <v>32813</v>
      </c>
      <c r="B567" s="1"/>
      <c r="C567" s="8"/>
      <c r="D567" s="7"/>
      <c r="E567" s="7"/>
      <c r="F567" s="7"/>
      <c r="G567" s="7"/>
      <c r="I567" s="7"/>
      <c r="J567" s="7"/>
      <c r="K567" s="7"/>
    </row>
    <row r="568" spans="1:11" x14ac:dyDescent="0.3">
      <c r="A568" s="1">
        <v>32843</v>
      </c>
      <c r="B568" s="1"/>
      <c r="C568" s="8"/>
      <c r="D568" s="7"/>
      <c r="E568" s="7"/>
      <c r="F568" s="7"/>
      <c r="G568" s="7"/>
      <c r="I568" s="7"/>
      <c r="J568" s="7"/>
      <c r="K568" s="7"/>
    </row>
    <row r="569" spans="1:11" x14ac:dyDescent="0.3">
      <c r="A569" s="1">
        <v>32874</v>
      </c>
      <c r="B569" s="1"/>
      <c r="C569" s="8"/>
      <c r="D569" s="7"/>
      <c r="E569" s="7"/>
      <c r="F569" s="7"/>
      <c r="G569" s="7"/>
      <c r="I569" s="7"/>
      <c r="J569" s="7"/>
      <c r="K569" s="7"/>
    </row>
    <row r="570" spans="1:11" x14ac:dyDescent="0.3">
      <c r="A570" s="1">
        <v>32905</v>
      </c>
      <c r="B570" s="1"/>
      <c r="C570" s="8"/>
      <c r="D570" s="7"/>
      <c r="E570" s="7"/>
      <c r="F570" s="7"/>
      <c r="G570" s="7"/>
      <c r="I570" s="7"/>
      <c r="J570" s="7"/>
      <c r="K570" s="7"/>
    </row>
    <row r="571" spans="1:11" x14ac:dyDescent="0.3">
      <c r="A571" s="1">
        <v>32933</v>
      </c>
      <c r="B571" s="1"/>
      <c r="C571" s="8"/>
      <c r="D571" s="7"/>
      <c r="E571" s="7"/>
      <c r="F571" s="7"/>
      <c r="G571" s="7"/>
      <c r="J571" s="7"/>
      <c r="K571" s="7"/>
    </row>
    <row r="572" spans="1:11" x14ac:dyDescent="0.3">
      <c r="A572" s="1">
        <v>32964</v>
      </c>
      <c r="B572" s="1"/>
      <c r="C572" s="8"/>
      <c r="D572" s="7"/>
      <c r="E572" s="7"/>
      <c r="F572" s="7"/>
      <c r="G572" s="7"/>
      <c r="H572" s="7"/>
      <c r="J572" s="7"/>
      <c r="K572" s="7"/>
    </row>
    <row r="573" spans="1:11" x14ac:dyDescent="0.3">
      <c r="A573" s="1">
        <v>32994</v>
      </c>
      <c r="B573" s="1"/>
      <c r="C573" s="8"/>
      <c r="D573" s="7"/>
      <c r="E573" s="7"/>
      <c r="F573" s="7"/>
      <c r="G573" s="7"/>
      <c r="H573" s="7"/>
      <c r="J573" s="7"/>
      <c r="K573" s="7"/>
    </row>
    <row r="574" spans="1:11" x14ac:dyDescent="0.3">
      <c r="A574" s="1">
        <v>33025</v>
      </c>
      <c r="B574" s="1"/>
      <c r="C574" s="8"/>
      <c r="D574" s="7"/>
      <c r="E574" s="7"/>
      <c r="F574" s="7"/>
      <c r="G574" s="7"/>
      <c r="H574" s="7"/>
      <c r="J574" s="7"/>
      <c r="K574" s="7"/>
    </row>
    <row r="575" spans="1:11" x14ac:dyDescent="0.3">
      <c r="A575" s="1">
        <v>33055</v>
      </c>
      <c r="B575" s="1"/>
      <c r="C575" s="8"/>
      <c r="D575" s="7"/>
      <c r="E575" s="7"/>
      <c r="F575" s="7"/>
      <c r="G575" s="7"/>
      <c r="H575" s="7"/>
      <c r="J575" s="7"/>
      <c r="K575" s="7"/>
    </row>
    <row r="576" spans="1:11" x14ac:dyDescent="0.3">
      <c r="A576" s="1">
        <v>33086</v>
      </c>
      <c r="B576" s="1"/>
      <c r="C576" s="8"/>
      <c r="D576" s="7"/>
      <c r="E576" s="7"/>
      <c r="F576" s="7"/>
      <c r="G576" s="7"/>
      <c r="H576" s="7"/>
      <c r="J576" s="7"/>
      <c r="K576" s="7"/>
    </row>
    <row r="577" spans="1:11" x14ac:dyDescent="0.3">
      <c r="A577" s="1">
        <v>33117</v>
      </c>
      <c r="B577" s="1"/>
      <c r="C577" s="8"/>
      <c r="D577" s="7"/>
      <c r="E577" s="7"/>
      <c r="F577" s="7"/>
      <c r="G577" s="7"/>
      <c r="H577" s="7"/>
      <c r="J577" s="7"/>
      <c r="K577" s="7"/>
    </row>
    <row r="578" spans="1:11" x14ac:dyDescent="0.3">
      <c r="A578" s="1">
        <v>33147</v>
      </c>
      <c r="B578" s="1"/>
      <c r="C578" s="8"/>
      <c r="D578" s="7"/>
      <c r="E578" s="7"/>
      <c r="F578" s="7"/>
      <c r="G578" s="7"/>
      <c r="H578" s="7"/>
      <c r="J578" s="7"/>
      <c r="K578" s="7"/>
    </row>
    <row r="579" spans="1:11" x14ac:dyDescent="0.3">
      <c r="A579" s="1">
        <v>33178</v>
      </c>
      <c r="B579" s="1"/>
      <c r="C579" s="8"/>
      <c r="D579" s="7"/>
      <c r="E579" s="7"/>
      <c r="F579" s="7"/>
      <c r="G579" s="7"/>
      <c r="H579" s="7"/>
      <c r="J579" s="7"/>
      <c r="K579" s="7"/>
    </row>
    <row r="580" spans="1:11" x14ac:dyDescent="0.3">
      <c r="A580" s="1">
        <v>33208</v>
      </c>
      <c r="B580" s="1"/>
      <c r="C580" s="8"/>
      <c r="D580" s="7"/>
      <c r="E580" s="7"/>
      <c r="F580" s="7"/>
      <c r="G580" s="7"/>
      <c r="H580" s="7"/>
      <c r="J580" s="7"/>
      <c r="K580" s="7"/>
    </row>
    <row r="581" spans="1:11" x14ac:dyDescent="0.3">
      <c r="A581" s="1">
        <v>33239</v>
      </c>
      <c r="B581" s="1"/>
      <c r="C581" s="8"/>
      <c r="D581" s="7"/>
      <c r="E581" s="7"/>
      <c r="F581" s="7"/>
      <c r="G581" s="7"/>
      <c r="H581" s="7"/>
      <c r="J581" s="7"/>
      <c r="K581" s="7"/>
    </row>
    <row r="582" spans="1:11" x14ac:dyDescent="0.3">
      <c r="A582" s="1">
        <v>33270</v>
      </c>
      <c r="B582" s="1"/>
      <c r="C582" s="8"/>
      <c r="D582" s="7"/>
      <c r="E582" s="7"/>
      <c r="F582" s="7"/>
      <c r="G582" s="7"/>
      <c r="H582" s="7"/>
      <c r="J582" s="7"/>
      <c r="K582" s="7"/>
    </row>
    <row r="583" spans="1:11" x14ac:dyDescent="0.3">
      <c r="A583" s="1">
        <v>33298</v>
      </c>
      <c r="B583" s="1"/>
      <c r="C583" s="8"/>
      <c r="D583" s="7"/>
      <c r="E583" s="7"/>
      <c r="F583" s="7"/>
      <c r="G583" s="7"/>
      <c r="H583" s="7"/>
      <c r="J583" s="7"/>
      <c r="K583" s="7"/>
    </row>
    <row r="584" spans="1:11" x14ac:dyDescent="0.3">
      <c r="A584" s="1">
        <v>33329</v>
      </c>
      <c r="B584" s="1"/>
      <c r="C584" s="8"/>
      <c r="D584" s="7"/>
      <c r="E584" s="7"/>
      <c r="F584" s="7"/>
      <c r="G584" s="7"/>
      <c r="H584" s="7"/>
      <c r="J584" s="7"/>
      <c r="K584" s="7"/>
    </row>
    <row r="585" spans="1:11" x14ac:dyDescent="0.3">
      <c r="A585" s="1">
        <v>33359</v>
      </c>
      <c r="B585" s="1"/>
      <c r="C585" s="8"/>
      <c r="D585" s="7"/>
      <c r="E585" s="7"/>
      <c r="F585" s="7"/>
      <c r="G585" s="7"/>
      <c r="H585" s="7"/>
      <c r="J585" s="7"/>
      <c r="K585" s="7"/>
    </row>
    <row r="586" spans="1:11" x14ac:dyDescent="0.3">
      <c r="A586" s="1">
        <v>33390</v>
      </c>
      <c r="B586" s="1"/>
      <c r="C586" s="8"/>
      <c r="D586" s="7"/>
      <c r="E586" s="7"/>
      <c r="F586" s="7"/>
      <c r="G586" s="7"/>
      <c r="H586" s="7"/>
      <c r="J586" s="7"/>
      <c r="K586" s="7"/>
    </row>
    <row r="587" spans="1:11" x14ac:dyDescent="0.3">
      <c r="A587" s="1">
        <v>33420</v>
      </c>
      <c r="B587" s="1"/>
      <c r="C587" s="8"/>
      <c r="D587" s="7"/>
      <c r="E587" s="7"/>
      <c r="F587" s="7"/>
      <c r="G587" s="7"/>
      <c r="H587" s="7"/>
      <c r="J587" s="7"/>
      <c r="K587" s="7"/>
    </row>
    <row r="588" spans="1:11" x14ac:dyDescent="0.3">
      <c r="A588" s="1">
        <v>33451</v>
      </c>
      <c r="B588" s="1"/>
      <c r="C588" s="8"/>
      <c r="D588" s="7"/>
      <c r="E588" s="7"/>
      <c r="F588" s="7"/>
      <c r="G588" s="7"/>
      <c r="H588" s="7"/>
      <c r="J588" s="7"/>
      <c r="K588" s="7"/>
    </row>
    <row r="589" spans="1:11" x14ac:dyDescent="0.3">
      <c r="A589" s="1">
        <v>33482</v>
      </c>
      <c r="B589" s="1"/>
      <c r="C589" s="8"/>
      <c r="D589" s="7"/>
      <c r="E589" s="7"/>
      <c r="F589" s="7"/>
      <c r="G589" s="7"/>
      <c r="H589" s="7"/>
      <c r="J589" s="7"/>
      <c r="K589" s="7"/>
    </row>
    <row r="590" spans="1:11" x14ac:dyDescent="0.3">
      <c r="A590" s="1">
        <v>33512</v>
      </c>
      <c r="B590" s="1"/>
      <c r="C590" s="8"/>
      <c r="D590" s="7"/>
      <c r="E590" s="7"/>
      <c r="F590" s="7"/>
      <c r="G590" s="7"/>
      <c r="H590" s="7"/>
      <c r="J590" s="7"/>
      <c r="K590" s="7"/>
    </row>
    <row r="591" spans="1:11" x14ac:dyDescent="0.3">
      <c r="A591" s="1">
        <v>33543</v>
      </c>
      <c r="B591" s="1"/>
      <c r="C591" s="8"/>
      <c r="D591" s="7"/>
      <c r="E591" s="7"/>
      <c r="F591" s="7"/>
      <c r="G591" s="7"/>
      <c r="H591" s="7"/>
      <c r="J591" s="7"/>
      <c r="K591" s="7"/>
    </row>
    <row r="592" spans="1:11" x14ac:dyDescent="0.3">
      <c r="A592" s="1">
        <v>33573</v>
      </c>
      <c r="B592" s="1"/>
      <c r="C592" s="8"/>
      <c r="D592" s="7"/>
      <c r="E592" s="7"/>
      <c r="F592" s="7"/>
      <c r="G592" s="7"/>
      <c r="H592" s="7"/>
      <c r="J592" s="7"/>
      <c r="K592" s="7"/>
    </row>
    <row r="593" spans="1:11" x14ac:dyDescent="0.3">
      <c r="A593" s="1">
        <v>33604</v>
      </c>
      <c r="B593" s="1"/>
      <c r="C593" s="8"/>
      <c r="D593" s="7"/>
      <c r="E593" s="7"/>
      <c r="F593" s="7"/>
      <c r="G593" s="7"/>
      <c r="H593" s="7"/>
      <c r="J593" s="7"/>
      <c r="K593" s="7"/>
    </row>
    <row r="594" spans="1:11" x14ac:dyDescent="0.3">
      <c r="A594" s="1">
        <v>33635</v>
      </c>
      <c r="B594" s="1"/>
      <c r="C594" s="8"/>
      <c r="D594" s="7"/>
      <c r="E594" s="7"/>
      <c r="F594" s="7"/>
      <c r="G594" s="7"/>
      <c r="H594" s="7"/>
      <c r="J594" s="7"/>
      <c r="K594" s="7"/>
    </row>
    <row r="595" spans="1:11" x14ac:dyDescent="0.3">
      <c r="A595" s="1">
        <v>33664</v>
      </c>
      <c r="B595" s="1"/>
      <c r="C595" s="8"/>
      <c r="D595" s="7"/>
      <c r="E595" s="7"/>
      <c r="F595" s="7"/>
      <c r="G595" s="7"/>
      <c r="H595" s="7"/>
      <c r="J595" s="7"/>
      <c r="K595" s="7"/>
    </row>
    <row r="596" spans="1:11" x14ac:dyDescent="0.3">
      <c r="A596" s="1">
        <v>33695</v>
      </c>
      <c r="B596" s="1"/>
      <c r="C596" s="8"/>
      <c r="D596" s="7"/>
      <c r="E596" s="7"/>
      <c r="F596" s="7"/>
      <c r="G596" s="7"/>
      <c r="H596" s="7"/>
      <c r="J596" s="7"/>
      <c r="K596" s="7"/>
    </row>
    <row r="597" spans="1:11" x14ac:dyDescent="0.3">
      <c r="A597" s="1">
        <v>33725</v>
      </c>
      <c r="B597" s="1"/>
      <c r="C597" s="8"/>
      <c r="D597" s="7"/>
      <c r="E597" s="7"/>
      <c r="F597" s="7"/>
      <c r="G597" s="7"/>
      <c r="H597" s="7"/>
      <c r="J597" s="7"/>
      <c r="K597" s="7"/>
    </row>
    <row r="598" spans="1:11" x14ac:dyDescent="0.3">
      <c r="A598" s="1">
        <v>33756</v>
      </c>
      <c r="B598" s="1"/>
      <c r="C598" s="8"/>
      <c r="D598" s="7"/>
      <c r="E598" s="7"/>
      <c r="F598" s="7"/>
      <c r="G598" s="7"/>
      <c r="H598" s="7"/>
      <c r="J598" s="7"/>
      <c r="K598" s="7"/>
    </row>
    <row r="599" spans="1:11" x14ac:dyDescent="0.3">
      <c r="A599" s="1">
        <v>33786</v>
      </c>
      <c r="B599" s="1"/>
      <c r="C599" s="8"/>
      <c r="D599" s="7"/>
      <c r="E599" s="7"/>
      <c r="F599" s="7"/>
      <c r="G599" s="7"/>
      <c r="H599" s="7"/>
      <c r="J599" s="7"/>
      <c r="K599" s="7"/>
    </row>
    <row r="600" spans="1:11" x14ac:dyDescent="0.3">
      <c r="A600" s="1">
        <v>33817</v>
      </c>
      <c r="B600" s="1"/>
      <c r="C600" s="8"/>
      <c r="D600" s="7"/>
      <c r="E600" s="7"/>
      <c r="F600" s="7"/>
      <c r="G600" s="7"/>
      <c r="H600" s="7"/>
      <c r="J600" s="7"/>
      <c r="K600" s="7"/>
    </row>
    <row r="601" spans="1:11" x14ac:dyDescent="0.3">
      <c r="A601" s="1">
        <v>33848</v>
      </c>
      <c r="B601" s="1"/>
      <c r="C601" s="8"/>
      <c r="D601" s="7"/>
      <c r="E601" s="7"/>
      <c r="F601" s="7"/>
      <c r="G601" s="7"/>
      <c r="H601" s="7"/>
      <c r="J601" s="7"/>
      <c r="K601" s="7"/>
    </row>
    <row r="602" spans="1:11" x14ac:dyDescent="0.3">
      <c r="A602" s="1">
        <v>33878</v>
      </c>
      <c r="B602" s="1"/>
      <c r="C602" s="8"/>
      <c r="D602" s="7"/>
      <c r="E602" s="7"/>
      <c r="F602" s="7"/>
      <c r="G602" s="7"/>
      <c r="H602" s="7"/>
      <c r="J602" s="7"/>
      <c r="K602" s="7"/>
    </row>
    <row r="603" spans="1:11" x14ac:dyDescent="0.3">
      <c r="A603" s="1">
        <v>33909</v>
      </c>
      <c r="B603" s="1"/>
      <c r="C603" s="8"/>
      <c r="D603" s="7"/>
      <c r="E603" s="7"/>
      <c r="F603" s="7"/>
      <c r="G603" s="7"/>
      <c r="H603" s="7"/>
      <c r="J603" s="7"/>
      <c r="K603" s="7"/>
    </row>
    <row r="604" spans="1:11" x14ac:dyDescent="0.3">
      <c r="A604" s="1">
        <v>33939</v>
      </c>
      <c r="B604" s="1"/>
      <c r="C604" s="8"/>
      <c r="D604" s="7"/>
      <c r="E604" s="7"/>
      <c r="F604" s="7"/>
      <c r="G604" s="7"/>
      <c r="H604" s="7"/>
      <c r="J604" s="7"/>
      <c r="K604" s="7"/>
    </row>
    <row r="605" spans="1:11" x14ac:dyDescent="0.3">
      <c r="A605" s="1">
        <v>33970</v>
      </c>
      <c r="B605" s="1"/>
      <c r="C605" s="8"/>
      <c r="D605" s="7"/>
      <c r="E605" s="7"/>
      <c r="F605" s="7"/>
      <c r="G605" s="7"/>
      <c r="H605" s="7"/>
      <c r="J605" s="7"/>
      <c r="K605" s="7"/>
    </row>
    <row r="606" spans="1:11" x14ac:dyDescent="0.3">
      <c r="A606" s="1">
        <v>34001</v>
      </c>
      <c r="B606" s="1"/>
      <c r="C606" s="8"/>
      <c r="D606" s="7"/>
      <c r="E606" s="7"/>
      <c r="F606" s="7"/>
      <c r="G606" s="7"/>
      <c r="H606" s="7"/>
      <c r="J606" s="7"/>
      <c r="K606" s="7"/>
    </row>
    <row r="607" spans="1:11" x14ac:dyDescent="0.3">
      <c r="A607" s="1">
        <v>34029</v>
      </c>
      <c r="B607" s="1"/>
      <c r="C607" s="8"/>
      <c r="D607" s="7"/>
      <c r="E607" s="7"/>
      <c r="F607" s="7"/>
      <c r="G607" s="7"/>
      <c r="H607" s="7"/>
      <c r="J607" s="7"/>
      <c r="K607" s="7"/>
    </row>
    <row r="608" spans="1:11" x14ac:dyDescent="0.3">
      <c r="A608" s="1">
        <v>34060</v>
      </c>
      <c r="B608" s="1"/>
      <c r="C608" s="8"/>
      <c r="D608" s="7"/>
      <c r="E608" s="7"/>
      <c r="F608" s="7"/>
      <c r="G608" s="7"/>
      <c r="H608" s="7"/>
      <c r="J608" s="7"/>
      <c r="K608" s="7"/>
    </row>
    <row r="609" spans="1:11" x14ac:dyDescent="0.3">
      <c r="A609" s="1">
        <v>34090</v>
      </c>
      <c r="B609" s="1"/>
      <c r="C609" s="8"/>
      <c r="D609" s="7"/>
      <c r="E609" s="7"/>
      <c r="F609" s="7"/>
      <c r="G609" s="7"/>
      <c r="H609" s="7"/>
      <c r="J609" s="7"/>
      <c r="K609" s="7"/>
    </row>
    <row r="610" spans="1:11" x14ac:dyDescent="0.3">
      <c r="A610" s="1">
        <v>34121</v>
      </c>
      <c r="B610" s="1"/>
      <c r="C610" s="8"/>
      <c r="D610" s="7"/>
      <c r="E610" s="7"/>
      <c r="F610" s="7"/>
      <c r="G610" s="7"/>
      <c r="H610" s="7"/>
      <c r="J610" s="7"/>
      <c r="K610" s="7"/>
    </row>
    <row r="611" spans="1:11" x14ac:dyDescent="0.3">
      <c r="A611" s="1">
        <v>34151</v>
      </c>
      <c r="B611" s="1"/>
      <c r="C611" s="8"/>
      <c r="D611" s="7"/>
      <c r="E611" s="7"/>
      <c r="F611" s="7"/>
      <c r="G611" s="7"/>
      <c r="H611" s="7"/>
      <c r="J611" s="7"/>
      <c r="K611" s="7"/>
    </row>
    <row r="612" spans="1:11" x14ac:dyDescent="0.3">
      <c r="A612" s="1">
        <v>34182</v>
      </c>
      <c r="B612" s="1"/>
      <c r="C612" s="8"/>
      <c r="D612" s="7"/>
      <c r="E612" s="7"/>
      <c r="F612" s="7"/>
      <c r="G612" s="7"/>
      <c r="H612" s="7"/>
      <c r="K612" s="7"/>
    </row>
    <row r="613" spans="1:11" x14ac:dyDescent="0.3">
      <c r="A613" s="1">
        <v>34213</v>
      </c>
      <c r="B613" s="1"/>
      <c r="C613" s="8"/>
      <c r="D613" s="7"/>
      <c r="E613" s="7"/>
      <c r="F613" s="7"/>
      <c r="G613" s="7"/>
      <c r="H613" s="7"/>
      <c r="I613" s="7"/>
      <c r="K613" s="7"/>
    </row>
    <row r="614" spans="1:11" x14ac:dyDescent="0.3">
      <c r="A614" s="1">
        <v>34243</v>
      </c>
      <c r="B614" s="1"/>
      <c r="C614" s="8"/>
      <c r="D614" s="7"/>
      <c r="E614" s="7"/>
      <c r="F614" s="7"/>
      <c r="G614" s="7"/>
      <c r="H614" s="7"/>
      <c r="I614" s="7"/>
      <c r="K614" s="7"/>
    </row>
    <row r="615" spans="1:11" x14ac:dyDescent="0.3">
      <c r="A615" s="1">
        <v>34274</v>
      </c>
      <c r="B615" s="1"/>
      <c r="C615" s="8"/>
      <c r="D615" s="7"/>
      <c r="E615" s="7"/>
      <c r="F615" s="7"/>
      <c r="G615" s="7"/>
      <c r="H615" s="7"/>
      <c r="I615" s="7"/>
      <c r="K615" s="7"/>
    </row>
    <row r="616" spans="1:11" x14ac:dyDescent="0.3">
      <c r="A616" s="1">
        <v>34304</v>
      </c>
      <c r="B616" s="1"/>
      <c r="C616" s="8"/>
      <c r="D616" s="7"/>
      <c r="E616" s="7"/>
      <c r="F616" s="7"/>
      <c r="G616" s="7"/>
      <c r="H616" s="7"/>
      <c r="I616" s="7"/>
      <c r="K616" s="7"/>
    </row>
    <row r="617" spans="1:11" x14ac:dyDescent="0.3">
      <c r="A617" s="1">
        <v>34335</v>
      </c>
      <c r="B617" s="1"/>
      <c r="C617" s="8"/>
      <c r="D617" s="7"/>
      <c r="E617" s="7"/>
      <c r="F617" s="7"/>
      <c r="G617" s="7"/>
      <c r="H617" s="7"/>
      <c r="I617" s="7"/>
      <c r="K617" s="7"/>
    </row>
    <row r="618" spans="1:11" x14ac:dyDescent="0.3">
      <c r="A618" s="1">
        <v>34366</v>
      </c>
      <c r="B618" s="1"/>
      <c r="C618" s="8"/>
      <c r="D618" s="7"/>
      <c r="E618" s="7"/>
      <c r="F618" s="7"/>
      <c r="G618" s="7"/>
      <c r="H618" s="7"/>
      <c r="I618" s="7"/>
      <c r="K618" s="7"/>
    </row>
    <row r="619" spans="1:11" x14ac:dyDescent="0.3">
      <c r="A619" s="1">
        <v>34394</v>
      </c>
      <c r="B619" s="1"/>
      <c r="C619" s="8"/>
      <c r="D619" s="7"/>
      <c r="E619" s="7"/>
      <c r="F619" s="7"/>
      <c r="G619" s="7"/>
      <c r="H619" s="7"/>
      <c r="I619" s="7"/>
      <c r="K619" s="7"/>
    </row>
    <row r="620" spans="1:11" x14ac:dyDescent="0.3">
      <c r="A620" s="1">
        <v>34425</v>
      </c>
      <c r="B620" s="1"/>
      <c r="C620" s="8"/>
      <c r="D620" s="7"/>
      <c r="E620" s="7"/>
      <c r="F620" s="7"/>
      <c r="G620" s="7"/>
      <c r="H620" s="7"/>
      <c r="I620" s="7"/>
      <c r="K620" s="7"/>
    </row>
    <row r="621" spans="1:11" x14ac:dyDescent="0.3">
      <c r="A621" s="1">
        <v>34455</v>
      </c>
      <c r="B621" s="1"/>
      <c r="C621" s="8"/>
      <c r="D621" s="7"/>
      <c r="E621" s="7"/>
      <c r="F621" s="7"/>
      <c r="G621" s="7"/>
      <c r="H621" s="7"/>
      <c r="I621" s="7"/>
      <c r="K621" s="7"/>
    </row>
    <row r="622" spans="1:11" x14ac:dyDescent="0.3">
      <c r="A622" s="1">
        <v>34486</v>
      </c>
      <c r="B622" s="1"/>
      <c r="C622" s="8"/>
      <c r="D622" s="7"/>
      <c r="E622" s="7"/>
      <c r="F622" s="7"/>
      <c r="G622" s="7"/>
      <c r="H622" s="7"/>
      <c r="I622" s="7"/>
    </row>
    <row r="623" spans="1:11" x14ac:dyDescent="0.3">
      <c r="A623" s="1">
        <v>34516</v>
      </c>
      <c r="B623" s="1"/>
      <c r="C623" s="8"/>
      <c r="D623" s="7"/>
      <c r="E623" s="7"/>
      <c r="F623" s="7"/>
      <c r="G623" s="7"/>
      <c r="H623" s="7"/>
      <c r="I623" s="7"/>
      <c r="J623" s="7"/>
    </row>
    <row r="624" spans="1:11" x14ac:dyDescent="0.3">
      <c r="A624" s="1">
        <v>34547</v>
      </c>
      <c r="B624" s="1"/>
      <c r="C624" s="8"/>
      <c r="D624" s="7"/>
      <c r="E624" s="7"/>
      <c r="F624" s="7"/>
      <c r="G624" s="7"/>
      <c r="H624" s="7"/>
      <c r="I624" s="7"/>
      <c r="J624" s="7"/>
    </row>
    <row r="625" spans="1:10" x14ac:dyDescent="0.3">
      <c r="A625" s="1">
        <v>34578</v>
      </c>
      <c r="B625" s="1"/>
      <c r="C625" s="8"/>
      <c r="D625" s="7"/>
      <c r="E625" s="7"/>
      <c r="F625" s="7"/>
      <c r="G625" s="7"/>
      <c r="H625" s="7"/>
      <c r="I625" s="7"/>
      <c r="J625" s="7"/>
    </row>
    <row r="626" spans="1:10" x14ac:dyDescent="0.3">
      <c r="A626" s="1">
        <v>34608</v>
      </c>
      <c r="B626" s="1"/>
      <c r="C626" s="8"/>
      <c r="D626" s="7"/>
      <c r="E626" s="7"/>
      <c r="F626" s="7"/>
      <c r="G626" s="7"/>
      <c r="H626" s="7"/>
      <c r="I626" s="7"/>
      <c r="J626" s="7"/>
    </row>
    <row r="627" spans="1:10" x14ac:dyDescent="0.3">
      <c r="A627" s="1">
        <v>34639</v>
      </c>
      <c r="B627" s="1"/>
      <c r="C627" s="8"/>
      <c r="D627" s="7"/>
      <c r="E627" s="7"/>
      <c r="F627" s="7"/>
      <c r="G627" s="7"/>
      <c r="H627" s="7"/>
      <c r="I627" s="7"/>
      <c r="J627" s="7"/>
    </row>
    <row r="628" spans="1:10" x14ac:dyDescent="0.3">
      <c r="A628" s="1">
        <v>34669</v>
      </c>
      <c r="B628" s="1"/>
      <c r="C628" s="8"/>
      <c r="D628" s="7"/>
      <c r="E628" s="7"/>
      <c r="F628" s="7"/>
      <c r="G628" s="7"/>
      <c r="H628" s="7"/>
      <c r="I628" s="7"/>
      <c r="J628" s="7"/>
    </row>
    <row r="629" spans="1:10" x14ac:dyDescent="0.3">
      <c r="A629" s="1">
        <v>34700</v>
      </c>
      <c r="B629" s="1"/>
      <c r="C629" s="8"/>
      <c r="D629" s="7"/>
      <c r="E629" s="7"/>
      <c r="F629" s="7"/>
      <c r="G629" s="7"/>
      <c r="H629" s="7"/>
      <c r="I629" s="7"/>
      <c r="J629" s="7"/>
    </row>
    <row r="630" spans="1:10" x14ac:dyDescent="0.3">
      <c r="A630" s="1">
        <v>34731</v>
      </c>
      <c r="B630" s="1"/>
      <c r="C630" s="8"/>
      <c r="D630" s="7"/>
      <c r="E630" s="7"/>
      <c r="F630" s="7"/>
      <c r="G630" s="7"/>
      <c r="H630" s="7"/>
      <c r="I630" s="7"/>
      <c r="J630" s="7"/>
    </row>
    <row r="631" spans="1:10" x14ac:dyDescent="0.3">
      <c r="A631" s="1">
        <v>34759</v>
      </c>
      <c r="B631" s="1"/>
      <c r="C631" s="8"/>
      <c r="D631" s="7"/>
      <c r="E631" s="7"/>
      <c r="F631" s="7"/>
      <c r="G631" s="7"/>
      <c r="H631" s="7"/>
      <c r="I631" s="7"/>
      <c r="J631" s="7"/>
    </row>
    <row r="632" spans="1:10" x14ac:dyDescent="0.3">
      <c r="A632" s="1">
        <v>34790</v>
      </c>
      <c r="B632" s="1"/>
      <c r="C632" s="8"/>
      <c r="D632" s="7"/>
      <c r="E632" s="7"/>
      <c r="F632" s="7"/>
      <c r="G632" s="7"/>
      <c r="H632" s="7"/>
      <c r="I632" s="7"/>
      <c r="J632" s="7"/>
    </row>
    <row r="633" spans="1:10" x14ac:dyDescent="0.3">
      <c r="A633" s="1">
        <v>34820</v>
      </c>
      <c r="B633" s="1"/>
      <c r="C633" s="8"/>
      <c r="D633" s="7"/>
      <c r="E633" s="7"/>
      <c r="F633" s="7"/>
      <c r="G633" s="7"/>
      <c r="H633" s="7"/>
      <c r="I633" s="7"/>
      <c r="J633" s="7"/>
    </row>
    <row r="634" spans="1:10" x14ac:dyDescent="0.3">
      <c r="A634" s="1">
        <v>34851</v>
      </c>
      <c r="B634" s="1"/>
      <c r="C634" s="8"/>
      <c r="D634" s="7"/>
      <c r="E634" s="7"/>
      <c r="F634" s="7"/>
      <c r="G634" s="7"/>
      <c r="H634" s="7"/>
      <c r="I634" s="7"/>
      <c r="J634" s="7"/>
    </row>
    <row r="635" spans="1:10" x14ac:dyDescent="0.3">
      <c r="A635" s="1">
        <v>34881</v>
      </c>
      <c r="B635" s="1"/>
      <c r="C635" s="8"/>
      <c r="D635" s="7"/>
      <c r="E635" s="7"/>
      <c r="F635" s="7"/>
      <c r="G635" s="7"/>
      <c r="H635" s="7"/>
      <c r="I635" s="7"/>
      <c r="J635" s="7"/>
    </row>
    <row r="636" spans="1:10" x14ac:dyDescent="0.3">
      <c r="A636" s="1">
        <v>34912</v>
      </c>
      <c r="B636" s="1"/>
      <c r="C636" s="8"/>
      <c r="D636" s="7"/>
      <c r="E636" s="7"/>
      <c r="F636" s="7"/>
      <c r="G636" s="7"/>
      <c r="H636" s="7"/>
      <c r="I636" s="7"/>
      <c r="J636" s="7"/>
    </row>
    <row r="637" spans="1:10" x14ac:dyDescent="0.3">
      <c r="A637" s="1">
        <v>34943</v>
      </c>
      <c r="B637" s="1"/>
      <c r="C637" s="8"/>
      <c r="D637" s="7"/>
      <c r="E637" s="7"/>
      <c r="F637" s="7"/>
      <c r="G637" s="7"/>
      <c r="H637" s="7"/>
      <c r="I637" s="7"/>
      <c r="J637" s="7"/>
    </row>
    <row r="638" spans="1:10" x14ac:dyDescent="0.3">
      <c r="A638" s="1">
        <v>34973</v>
      </c>
      <c r="B638" s="1"/>
      <c r="C638" s="8"/>
      <c r="D638" s="7"/>
      <c r="E638" s="7"/>
      <c r="F638" s="7"/>
      <c r="G638" s="7"/>
      <c r="H638" s="7"/>
      <c r="I638" s="7"/>
      <c r="J638" s="7"/>
    </row>
    <row r="639" spans="1:10" x14ac:dyDescent="0.3">
      <c r="A639" s="1">
        <v>35004</v>
      </c>
      <c r="B639" s="1"/>
      <c r="C639" s="8"/>
      <c r="D639" s="7"/>
      <c r="E639" s="7"/>
      <c r="F639" s="7"/>
      <c r="G639" s="7"/>
      <c r="H639" s="7"/>
      <c r="I639" s="7"/>
      <c r="J639" s="7"/>
    </row>
    <row r="640" spans="1:10" x14ac:dyDescent="0.3">
      <c r="A640" s="1">
        <v>35034</v>
      </c>
      <c r="B640" s="1"/>
      <c r="C640" s="8"/>
      <c r="D640" s="7"/>
      <c r="E640" s="7"/>
      <c r="F640" s="7"/>
      <c r="G640" s="7"/>
      <c r="H640" s="7"/>
      <c r="I640" s="7"/>
      <c r="J640" s="7"/>
    </row>
    <row r="641" spans="1:10" x14ac:dyDescent="0.3">
      <c r="A641" s="1">
        <v>35065</v>
      </c>
      <c r="B641" s="1"/>
      <c r="C641" s="8"/>
      <c r="D641" s="7"/>
      <c r="E641" s="7"/>
      <c r="F641" s="7"/>
      <c r="G641" s="7"/>
      <c r="H641" s="7"/>
      <c r="I641" s="7"/>
      <c r="J641" s="7"/>
    </row>
    <row r="642" spans="1:10" x14ac:dyDescent="0.3">
      <c r="A642" s="1">
        <v>35096</v>
      </c>
      <c r="B642" s="1"/>
      <c r="C642" s="8"/>
      <c r="D642" s="7"/>
      <c r="E642" s="7"/>
      <c r="F642" s="7"/>
      <c r="G642" s="7"/>
      <c r="H642" s="7"/>
      <c r="I642" s="7"/>
      <c r="J642" s="7"/>
    </row>
    <row r="643" spans="1:10" x14ac:dyDescent="0.3">
      <c r="A643" s="1">
        <v>35125</v>
      </c>
      <c r="B643" s="1"/>
      <c r="C643" s="8"/>
      <c r="D643" s="7"/>
      <c r="E643" s="7"/>
      <c r="F643" s="7"/>
      <c r="G643" s="7"/>
      <c r="H643" s="7"/>
      <c r="I643" s="7"/>
      <c r="J643" s="7"/>
    </row>
    <row r="644" spans="1:10" x14ac:dyDescent="0.3">
      <c r="A644" s="1">
        <v>35156</v>
      </c>
      <c r="B644" s="1"/>
      <c r="C644" s="8"/>
      <c r="D644" s="7"/>
      <c r="E644" s="7"/>
      <c r="F644" s="7"/>
      <c r="G644" s="7"/>
      <c r="H644" s="7"/>
      <c r="I644" s="7"/>
      <c r="J644" s="7"/>
    </row>
    <row r="645" spans="1:10" x14ac:dyDescent="0.3">
      <c r="A645" s="1">
        <v>35186</v>
      </c>
      <c r="B645" s="1"/>
      <c r="C645" s="8"/>
      <c r="D645" s="7"/>
      <c r="E645" s="7"/>
      <c r="F645" s="7"/>
      <c r="G645" s="7"/>
      <c r="H645" s="7"/>
      <c r="I645" s="7"/>
      <c r="J645" s="7"/>
    </row>
    <row r="646" spans="1:10" x14ac:dyDescent="0.3">
      <c r="A646" s="1">
        <v>35217</v>
      </c>
      <c r="B646" s="1"/>
      <c r="C646" s="8"/>
      <c r="D646" s="7"/>
      <c r="E646" s="7"/>
      <c r="F646" s="7"/>
      <c r="G646" s="7"/>
      <c r="H646" s="7"/>
      <c r="I646" s="7"/>
      <c r="J646" s="7"/>
    </row>
    <row r="647" spans="1:10" x14ac:dyDescent="0.3">
      <c r="A647" s="1">
        <v>35247</v>
      </c>
      <c r="B647" s="1"/>
      <c r="C647" s="8"/>
      <c r="D647" s="7"/>
      <c r="E647" s="7"/>
      <c r="F647" s="7"/>
      <c r="G647" s="7"/>
      <c r="H647" s="7"/>
      <c r="I647" s="7"/>
      <c r="J647" s="7"/>
    </row>
    <row r="648" spans="1:10" x14ac:dyDescent="0.3">
      <c r="A648" s="1">
        <v>35278</v>
      </c>
      <c r="B648" s="1"/>
      <c r="C648" s="8"/>
      <c r="D648" s="7"/>
      <c r="E648" s="7"/>
      <c r="F648" s="7"/>
      <c r="G648" s="7"/>
      <c r="H648" s="7"/>
      <c r="I648" s="7"/>
      <c r="J648" s="7"/>
    </row>
    <row r="649" spans="1:10" x14ac:dyDescent="0.3">
      <c r="A649" s="1">
        <v>35309</v>
      </c>
      <c r="B649" s="1"/>
      <c r="C649" s="8"/>
      <c r="D649" s="7"/>
      <c r="E649" s="7"/>
      <c r="F649" s="7"/>
      <c r="G649" s="7"/>
      <c r="H649" s="7"/>
      <c r="I649" s="7"/>
      <c r="J649" s="7"/>
    </row>
    <row r="650" spans="1:10" x14ac:dyDescent="0.3">
      <c r="A650" s="1">
        <v>35339</v>
      </c>
      <c r="B650" s="1"/>
      <c r="C650" s="8"/>
      <c r="D650" s="7"/>
      <c r="E650" s="7"/>
      <c r="F650" s="7"/>
      <c r="G650" s="7"/>
      <c r="H650" s="7"/>
      <c r="I650" s="7"/>
      <c r="J650" s="7"/>
    </row>
    <row r="651" spans="1:10" x14ac:dyDescent="0.3">
      <c r="A651" s="1">
        <v>35370</v>
      </c>
      <c r="B651" s="1"/>
      <c r="C651" s="8"/>
      <c r="D651" s="7"/>
      <c r="E651" s="7"/>
      <c r="F651" s="7"/>
      <c r="G651" s="7"/>
      <c r="H651" s="7"/>
      <c r="I651" s="7"/>
      <c r="J651" s="7"/>
    </row>
    <row r="652" spans="1:10" x14ac:dyDescent="0.3">
      <c r="A652" s="1">
        <v>35400</v>
      </c>
      <c r="B652" s="1"/>
      <c r="C652" s="8"/>
      <c r="D652" s="7"/>
      <c r="E652" s="7"/>
      <c r="F652" s="7"/>
      <c r="G652" s="7"/>
      <c r="H652" s="7"/>
      <c r="I652" s="7"/>
      <c r="J652" s="7"/>
    </row>
    <row r="653" spans="1:10" x14ac:dyDescent="0.3">
      <c r="A653" s="1">
        <v>35431</v>
      </c>
      <c r="B653" s="1"/>
      <c r="C653" s="8"/>
      <c r="D653" s="7"/>
      <c r="E653" s="7"/>
      <c r="F653" s="7"/>
      <c r="G653" s="7"/>
      <c r="H653" s="7"/>
      <c r="I653" s="7"/>
      <c r="J653" s="7"/>
    </row>
    <row r="654" spans="1:10" x14ac:dyDescent="0.3">
      <c r="A654" s="1">
        <v>35462</v>
      </c>
      <c r="B654" s="1"/>
      <c r="C654" s="8"/>
      <c r="D654" s="7"/>
      <c r="E654" s="7"/>
      <c r="F654" s="7"/>
      <c r="G654" s="7"/>
      <c r="H654" s="7"/>
      <c r="I654" s="7"/>
      <c r="J654" s="7"/>
    </row>
    <row r="655" spans="1:10" x14ac:dyDescent="0.3">
      <c r="A655" s="1">
        <v>35490</v>
      </c>
      <c r="B655" s="1"/>
      <c r="C655" s="8"/>
      <c r="D655" s="7"/>
      <c r="E655" s="7"/>
      <c r="F655" s="7"/>
      <c r="G655" s="7"/>
      <c r="H655" s="7"/>
      <c r="I655" s="7"/>
      <c r="J655" s="7"/>
    </row>
    <row r="656" spans="1:10" x14ac:dyDescent="0.3">
      <c r="A656" s="1">
        <v>35521</v>
      </c>
      <c r="B656" s="1"/>
      <c r="C656" s="8"/>
      <c r="D656" s="7"/>
      <c r="E656" s="7"/>
      <c r="F656" s="7"/>
      <c r="G656" s="7"/>
      <c r="H656" s="7"/>
      <c r="I656" s="7"/>
      <c r="J656" s="7"/>
    </row>
    <row r="657" spans="1:10" x14ac:dyDescent="0.3">
      <c r="A657" s="1">
        <v>35551</v>
      </c>
      <c r="B657" s="1"/>
      <c r="C657" s="8"/>
      <c r="D657" s="7"/>
      <c r="E657" s="7"/>
      <c r="F657" s="7"/>
      <c r="G657" s="7"/>
      <c r="H657" s="7"/>
      <c r="I657" s="7"/>
      <c r="J657" s="7"/>
    </row>
    <row r="658" spans="1:10" x14ac:dyDescent="0.3">
      <c r="A658" s="1">
        <v>35582</v>
      </c>
      <c r="B658" s="1"/>
      <c r="C658" s="8"/>
      <c r="D658" s="7"/>
      <c r="E658" s="7"/>
      <c r="F658" s="7"/>
      <c r="G658" s="7"/>
      <c r="H658" s="7"/>
      <c r="I658" s="7"/>
      <c r="J658" s="7"/>
    </row>
    <row r="659" spans="1:10" x14ac:dyDescent="0.3">
      <c r="A659" s="1">
        <v>35612</v>
      </c>
      <c r="B659" s="1"/>
      <c r="C659" s="8"/>
      <c r="D659" s="7"/>
      <c r="E659" s="7"/>
      <c r="F659" s="7"/>
      <c r="G659" s="7"/>
      <c r="H659" s="7"/>
      <c r="I659" s="7"/>
      <c r="J659" s="7"/>
    </row>
    <row r="660" spans="1:10" x14ac:dyDescent="0.3">
      <c r="A660" s="1">
        <v>35643</v>
      </c>
      <c r="B660" s="1"/>
      <c r="C660" s="8"/>
      <c r="D660" s="7"/>
      <c r="E660" s="7"/>
      <c r="F660" s="7"/>
      <c r="G660" s="7"/>
      <c r="H660" s="7"/>
      <c r="I660" s="7"/>
      <c r="J660" s="7"/>
    </row>
    <row r="661" spans="1:10" x14ac:dyDescent="0.3">
      <c r="A661" s="1">
        <v>35674</v>
      </c>
      <c r="B661" s="1"/>
      <c r="C661" s="8"/>
      <c r="D661" s="7"/>
      <c r="E661" s="7"/>
      <c r="F661" s="7"/>
      <c r="G661" s="7"/>
      <c r="H661" s="7"/>
      <c r="I661" s="7"/>
      <c r="J661" s="7"/>
    </row>
    <row r="662" spans="1:10" x14ac:dyDescent="0.3">
      <c r="A662" s="1">
        <v>35704</v>
      </c>
      <c r="B662" s="1"/>
      <c r="C662" s="8"/>
      <c r="D662" s="7"/>
      <c r="E662" s="7"/>
      <c r="F662" s="7"/>
      <c r="G662" s="7"/>
      <c r="H662" s="7"/>
      <c r="I662" s="7"/>
      <c r="J662" s="7"/>
    </row>
    <row r="663" spans="1:10" x14ac:dyDescent="0.3">
      <c r="A663" s="1">
        <v>35735</v>
      </c>
      <c r="B663" s="1"/>
      <c r="C663" s="8"/>
      <c r="D663" s="7"/>
      <c r="E663" s="7"/>
      <c r="F663" s="7"/>
      <c r="G663" s="7"/>
      <c r="H663" s="7"/>
      <c r="I663" s="7"/>
      <c r="J663" s="7"/>
    </row>
    <row r="664" spans="1:10" x14ac:dyDescent="0.3">
      <c r="A664" s="1">
        <v>35765</v>
      </c>
      <c r="B664" s="1"/>
      <c r="C664" s="8"/>
      <c r="D664" s="7"/>
      <c r="E664" s="7"/>
      <c r="F664" s="7"/>
      <c r="G664" s="7"/>
      <c r="H664" s="7"/>
      <c r="I664" s="7"/>
      <c r="J664" s="7"/>
    </row>
    <row r="665" spans="1:10" x14ac:dyDescent="0.3">
      <c r="A665" s="1">
        <v>35796</v>
      </c>
      <c r="B665" s="1"/>
      <c r="C665" s="8"/>
      <c r="D665" s="7"/>
      <c r="E665" s="7"/>
      <c r="F665" s="7"/>
      <c r="G665" s="7"/>
      <c r="H665" s="7"/>
      <c r="I665" s="7"/>
      <c r="J665" s="7"/>
    </row>
    <row r="666" spans="1:10" x14ac:dyDescent="0.3">
      <c r="A666" s="1">
        <v>35827</v>
      </c>
      <c r="B666" s="1"/>
      <c r="C666" s="8"/>
      <c r="D666" s="7"/>
      <c r="E666" s="7"/>
      <c r="F666" s="7"/>
      <c r="G666" s="7"/>
      <c r="H666" s="7"/>
      <c r="I666" s="7"/>
      <c r="J666" s="7"/>
    </row>
    <row r="667" spans="1:10" x14ac:dyDescent="0.3">
      <c r="A667" s="1">
        <v>35855</v>
      </c>
      <c r="B667" s="1"/>
      <c r="C667" s="8"/>
      <c r="D667" s="7"/>
      <c r="E667" s="7"/>
      <c r="F667" s="7"/>
      <c r="G667" s="7"/>
      <c r="H667" s="7"/>
      <c r="I667" s="7"/>
      <c r="J667" s="7"/>
    </row>
    <row r="668" spans="1:10" x14ac:dyDescent="0.3">
      <c r="A668" s="1">
        <v>35886</v>
      </c>
      <c r="B668" s="1"/>
      <c r="C668" s="8"/>
      <c r="D668" s="7"/>
      <c r="E668" s="7"/>
      <c r="F668" s="7"/>
      <c r="G668" s="7"/>
      <c r="H668" s="7"/>
      <c r="I668" s="7"/>
      <c r="J668" s="7"/>
    </row>
    <row r="669" spans="1:10" x14ac:dyDescent="0.3">
      <c r="A669" s="1">
        <v>35916</v>
      </c>
      <c r="B669" s="1"/>
      <c r="C669" s="8"/>
      <c r="D669" s="7"/>
      <c r="E669" s="7"/>
      <c r="F669" s="7"/>
      <c r="G669" s="7"/>
      <c r="H669" s="7"/>
      <c r="I669" s="7"/>
      <c r="J669" s="7"/>
    </row>
    <row r="670" spans="1:10" x14ac:dyDescent="0.3">
      <c r="A670" s="1">
        <v>35947</v>
      </c>
      <c r="B670" s="1"/>
      <c r="C670" s="8"/>
      <c r="D670" s="7"/>
      <c r="E670" s="7"/>
      <c r="F670" s="7"/>
      <c r="G670" s="7"/>
      <c r="H670" s="7"/>
      <c r="I670" s="7"/>
      <c r="J670" s="7"/>
    </row>
    <row r="671" spans="1:10" x14ac:dyDescent="0.3">
      <c r="A671" s="1">
        <v>35977</v>
      </c>
      <c r="B671" s="1"/>
      <c r="C671" s="8"/>
      <c r="D671" s="7"/>
      <c r="E671" s="7"/>
      <c r="F671" s="7"/>
      <c r="G671" s="7"/>
      <c r="H671" s="7"/>
      <c r="I671" s="7"/>
      <c r="J671" s="7"/>
    </row>
    <row r="672" spans="1:10" x14ac:dyDescent="0.3">
      <c r="A672" s="1">
        <v>36008</v>
      </c>
      <c r="B672" s="1"/>
      <c r="C672" s="8"/>
      <c r="D672" s="7"/>
      <c r="E672" s="7"/>
      <c r="F672" s="7"/>
      <c r="G672" s="7"/>
      <c r="H672" s="7"/>
      <c r="I672" s="7"/>
      <c r="J672" s="7"/>
    </row>
    <row r="673" spans="1:10" x14ac:dyDescent="0.3">
      <c r="A673" s="1">
        <v>36039</v>
      </c>
      <c r="B673" s="1"/>
      <c r="C673" s="8"/>
      <c r="D673" s="7"/>
      <c r="E673" s="7"/>
      <c r="F673" s="7"/>
      <c r="G673" s="7"/>
      <c r="H673" s="7"/>
      <c r="I673" s="7"/>
      <c r="J673" s="7"/>
    </row>
    <row r="674" spans="1:10" x14ac:dyDescent="0.3">
      <c r="A674" s="1">
        <v>36069</v>
      </c>
      <c r="B674" s="1"/>
      <c r="C674" s="8"/>
      <c r="D674" s="7"/>
      <c r="E674" s="7"/>
      <c r="F674" s="7"/>
      <c r="G674" s="7"/>
      <c r="H674" s="7"/>
      <c r="I674" s="7"/>
      <c r="J674" s="7"/>
    </row>
    <row r="675" spans="1:10" x14ac:dyDescent="0.3">
      <c r="A675" s="1">
        <v>36100</v>
      </c>
      <c r="B675" s="1"/>
      <c r="C675" s="8"/>
      <c r="D675" s="7"/>
      <c r="E675" s="7"/>
      <c r="F675" s="7"/>
      <c r="G675" s="7"/>
      <c r="H675" s="7"/>
      <c r="I675" s="7"/>
      <c r="J675" s="7"/>
    </row>
    <row r="676" spans="1:10" x14ac:dyDescent="0.3">
      <c r="A676" s="1">
        <v>36130</v>
      </c>
      <c r="B676" s="1"/>
      <c r="C676" s="8"/>
      <c r="D676" s="7"/>
      <c r="E676" s="7"/>
      <c r="F676" s="7"/>
      <c r="G676" s="7"/>
      <c r="H676" s="7"/>
      <c r="I676" s="7"/>
      <c r="J676" s="7"/>
    </row>
    <row r="677" spans="1:10" x14ac:dyDescent="0.3">
      <c r="A677" s="1">
        <v>36161</v>
      </c>
      <c r="B677" s="1"/>
      <c r="C677" s="8"/>
      <c r="D677" s="7"/>
      <c r="E677" s="7"/>
      <c r="F677" s="7"/>
      <c r="G677" s="7"/>
      <c r="H677" s="7"/>
      <c r="I677" s="7"/>
      <c r="J677" s="7"/>
    </row>
    <row r="678" spans="1:10" x14ac:dyDescent="0.3">
      <c r="A678" s="1">
        <v>36192</v>
      </c>
      <c r="B678" s="1"/>
      <c r="C678" s="8"/>
      <c r="D678" s="7"/>
      <c r="E678" s="7"/>
      <c r="F678" s="7"/>
      <c r="G678" s="7"/>
      <c r="H678" s="7"/>
      <c r="I678" s="7"/>
      <c r="J678" s="7"/>
    </row>
    <row r="679" spans="1:10" x14ac:dyDescent="0.3">
      <c r="A679" s="1">
        <v>36220</v>
      </c>
      <c r="B679" s="1"/>
      <c r="C679" s="8"/>
      <c r="D679" s="7"/>
      <c r="E679" s="7"/>
      <c r="F679" s="7"/>
      <c r="G679" s="7"/>
      <c r="H679" s="7"/>
      <c r="I679" s="7"/>
      <c r="J679" s="7"/>
    </row>
    <row r="680" spans="1:10" x14ac:dyDescent="0.3">
      <c r="A680" s="1">
        <v>36251</v>
      </c>
      <c r="B680" s="1"/>
      <c r="C680" s="8"/>
      <c r="D680" s="7"/>
      <c r="E680" s="7"/>
      <c r="F680" s="7"/>
      <c r="G680" s="7"/>
      <c r="H680" s="7"/>
      <c r="I680" s="7"/>
      <c r="J680" s="7"/>
    </row>
    <row r="681" spans="1:10" x14ac:dyDescent="0.3">
      <c r="A681" s="1">
        <v>36281</v>
      </c>
      <c r="B681" s="1"/>
      <c r="C681" s="8"/>
      <c r="D681" s="7"/>
      <c r="E681" s="7"/>
      <c r="F681" s="7"/>
      <c r="G681" s="7"/>
      <c r="H681" s="7"/>
      <c r="I681" s="7"/>
      <c r="J681" s="7"/>
    </row>
    <row r="682" spans="1:10" x14ac:dyDescent="0.3">
      <c r="A682" s="1">
        <v>36312</v>
      </c>
      <c r="B682" s="1"/>
      <c r="C682" s="8"/>
      <c r="D682" s="7"/>
      <c r="E682" s="7"/>
      <c r="F682" s="7"/>
      <c r="G682" s="7"/>
      <c r="H682" s="7"/>
      <c r="I682" s="7"/>
      <c r="J682" s="7"/>
    </row>
    <row r="683" spans="1:10" x14ac:dyDescent="0.3">
      <c r="A683" s="1">
        <v>36342</v>
      </c>
      <c r="B683" s="1"/>
      <c r="C683" s="8"/>
      <c r="D683" s="7"/>
      <c r="E683" s="7"/>
      <c r="F683" s="7"/>
      <c r="G683" s="7"/>
      <c r="H683" s="7"/>
      <c r="I683" s="7"/>
      <c r="J683" s="7"/>
    </row>
    <row r="684" spans="1:10" x14ac:dyDescent="0.3">
      <c r="A684" s="1">
        <v>36373</v>
      </c>
      <c r="B684" s="1"/>
      <c r="C684" s="8"/>
      <c r="D684" s="7"/>
      <c r="E684" s="7"/>
      <c r="F684" s="7"/>
      <c r="G684" s="7"/>
      <c r="H684" s="7"/>
      <c r="I684" s="7"/>
      <c r="J684" s="7"/>
    </row>
    <row r="685" spans="1:10" x14ac:dyDescent="0.3">
      <c r="A685" s="1">
        <v>36404</v>
      </c>
      <c r="B685" s="1"/>
      <c r="C685" s="8"/>
      <c r="D685" s="7"/>
      <c r="E685" s="7"/>
      <c r="F685" s="7"/>
      <c r="G685" s="7"/>
      <c r="H685" s="7"/>
      <c r="I685" s="7"/>
      <c r="J685" s="7"/>
    </row>
    <row r="686" spans="1:10" x14ac:dyDescent="0.3">
      <c r="A686" s="1">
        <v>36434</v>
      </c>
      <c r="B686" s="1"/>
      <c r="C686" s="8"/>
      <c r="D686" s="7"/>
      <c r="E686" s="7"/>
      <c r="F686" s="7"/>
      <c r="G686" s="7"/>
      <c r="H686" s="7"/>
      <c r="I686" s="7"/>
      <c r="J686" s="7"/>
    </row>
    <row r="687" spans="1:10" x14ac:dyDescent="0.3">
      <c r="A687" s="1">
        <v>36465</v>
      </c>
      <c r="B687" s="1"/>
      <c r="C687" s="8"/>
      <c r="D687" s="7"/>
      <c r="E687" s="7"/>
      <c r="F687" s="7"/>
      <c r="G687" s="7"/>
      <c r="H687" s="7"/>
      <c r="I687" s="7"/>
      <c r="J687" s="7"/>
    </row>
    <row r="688" spans="1:10" x14ac:dyDescent="0.3">
      <c r="A688" s="1">
        <v>36495</v>
      </c>
      <c r="B688" s="1"/>
      <c r="C688" s="8"/>
      <c r="D688" s="7"/>
      <c r="E688" s="7"/>
      <c r="F688" s="7"/>
      <c r="G688" s="7"/>
      <c r="H688" s="7"/>
      <c r="I688" s="7"/>
      <c r="J688" s="7"/>
    </row>
    <row r="689" spans="1:10" x14ac:dyDescent="0.3">
      <c r="A689" s="1">
        <v>36526</v>
      </c>
      <c r="B689" s="1"/>
      <c r="C689" s="8"/>
      <c r="D689" s="7"/>
      <c r="E689" s="7"/>
      <c r="F689" s="7"/>
      <c r="G689" s="7"/>
      <c r="H689" s="7"/>
      <c r="I689" s="7"/>
      <c r="J689" s="7"/>
    </row>
    <row r="690" spans="1:10" x14ac:dyDescent="0.3">
      <c r="A690" s="1">
        <v>36557</v>
      </c>
      <c r="B690" s="1"/>
      <c r="C690" s="8"/>
      <c r="D690" s="7"/>
      <c r="E690" s="7"/>
      <c r="F690" s="7"/>
      <c r="G690" s="7"/>
      <c r="H690" s="7"/>
      <c r="I690" s="7"/>
      <c r="J690" s="7"/>
    </row>
    <row r="691" spans="1:10" x14ac:dyDescent="0.3">
      <c r="A691" s="1">
        <v>36586</v>
      </c>
      <c r="B691" s="1"/>
      <c r="C691" s="8"/>
      <c r="D691" s="7"/>
      <c r="E691" s="7"/>
      <c r="F691" s="7"/>
      <c r="G691" s="7"/>
      <c r="H691" s="7"/>
      <c r="I691" s="7"/>
      <c r="J691" s="7"/>
    </row>
    <row r="692" spans="1:10" x14ac:dyDescent="0.3">
      <c r="A692" s="1">
        <v>36617</v>
      </c>
      <c r="B692" s="1"/>
      <c r="C692" s="8"/>
      <c r="D692" s="7"/>
      <c r="E692" s="7"/>
      <c r="F692" s="7"/>
      <c r="G692" s="7"/>
      <c r="H692" s="7"/>
      <c r="I692" s="7"/>
      <c r="J692" s="7"/>
    </row>
    <row r="693" spans="1:10" x14ac:dyDescent="0.3">
      <c r="A693" s="1">
        <v>36647</v>
      </c>
      <c r="B693" s="1"/>
      <c r="C693" s="8"/>
      <c r="D693" s="7"/>
      <c r="E693" s="7"/>
      <c r="F693" s="7"/>
      <c r="G693" s="7"/>
      <c r="H693" s="7"/>
      <c r="I693" s="7"/>
      <c r="J693" s="7"/>
    </row>
    <row r="694" spans="1:10" x14ac:dyDescent="0.3">
      <c r="A694" s="1">
        <v>36678</v>
      </c>
      <c r="B694" s="1"/>
      <c r="C694" s="8"/>
      <c r="D694" s="7"/>
      <c r="E694" s="7"/>
      <c r="F694" s="7"/>
      <c r="G694" s="7"/>
      <c r="H694" s="7"/>
      <c r="I694" s="7"/>
      <c r="J694" s="7"/>
    </row>
    <row r="695" spans="1:10" x14ac:dyDescent="0.3">
      <c r="A695" s="1">
        <v>36708</v>
      </c>
      <c r="B695" s="1"/>
      <c r="C695" s="8"/>
      <c r="D695" s="7"/>
      <c r="E695" s="7"/>
      <c r="F695" s="7"/>
      <c r="G695" s="7"/>
      <c r="H695" s="7"/>
      <c r="I695" s="7"/>
      <c r="J695" s="7"/>
    </row>
    <row r="696" spans="1:10" x14ac:dyDescent="0.3">
      <c r="A696" s="1">
        <v>36739</v>
      </c>
      <c r="B696" s="1"/>
      <c r="C696" s="8"/>
      <c r="D696" s="7"/>
      <c r="E696" s="7"/>
      <c r="F696" s="7"/>
      <c r="G696" s="7"/>
      <c r="H696" s="7"/>
      <c r="I696" s="7"/>
      <c r="J696" s="7"/>
    </row>
    <row r="697" spans="1:10" x14ac:dyDescent="0.3">
      <c r="A697" s="1">
        <v>36770</v>
      </c>
      <c r="B697" s="1"/>
      <c r="C697" s="8"/>
      <c r="D697" s="7"/>
      <c r="E697" s="7"/>
      <c r="F697" s="7"/>
      <c r="G697" s="7"/>
      <c r="H697" s="7"/>
      <c r="I697" s="7"/>
      <c r="J697" s="7"/>
    </row>
    <row r="698" spans="1:10" x14ac:dyDescent="0.3">
      <c r="A698" s="1">
        <v>36800</v>
      </c>
      <c r="B698" s="1"/>
      <c r="C698" s="8"/>
      <c r="D698" s="7"/>
      <c r="E698" s="7"/>
      <c r="F698" s="7"/>
      <c r="G698" s="7"/>
      <c r="H698" s="7"/>
      <c r="I698" s="7"/>
      <c r="J698" s="7"/>
    </row>
    <row r="699" spans="1:10" x14ac:dyDescent="0.3">
      <c r="A699" s="1">
        <v>36831</v>
      </c>
      <c r="B699" s="1"/>
      <c r="C699" s="8"/>
      <c r="D699" s="7"/>
      <c r="E699" s="7"/>
      <c r="F699" s="7"/>
      <c r="G699" s="7"/>
      <c r="H699" s="7"/>
      <c r="I699" s="7"/>
      <c r="J699" s="7"/>
    </row>
    <row r="700" spans="1:10" x14ac:dyDescent="0.3">
      <c r="A700" s="1">
        <v>36861</v>
      </c>
      <c r="B700" s="1"/>
      <c r="C700" s="8"/>
      <c r="D700" s="7"/>
      <c r="E700" s="7"/>
      <c r="F700" s="7"/>
      <c r="G700" s="7"/>
      <c r="H700" s="7"/>
      <c r="I700" s="7"/>
      <c r="J700" s="7"/>
    </row>
    <row r="701" spans="1:10" x14ac:dyDescent="0.3">
      <c r="A701" s="1">
        <v>36892</v>
      </c>
      <c r="B701" s="1"/>
      <c r="C701" s="8"/>
      <c r="D701" s="7"/>
      <c r="E701" s="7"/>
      <c r="F701" s="7"/>
      <c r="G701" s="7"/>
      <c r="H701" s="7"/>
      <c r="I701" s="7"/>
      <c r="J701" s="7"/>
    </row>
    <row r="702" spans="1:10" x14ac:dyDescent="0.3">
      <c r="A702" s="1">
        <v>36923</v>
      </c>
      <c r="B702" s="1"/>
      <c r="C702" s="8"/>
      <c r="D702" s="7"/>
      <c r="E702" s="7"/>
      <c r="F702" s="7"/>
      <c r="G702" s="7"/>
      <c r="H702" s="7"/>
      <c r="I702" s="7"/>
      <c r="J702" s="7"/>
    </row>
    <row r="703" spans="1:10" x14ac:dyDescent="0.3">
      <c r="A703" s="1">
        <v>36951</v>
      </c>
      <c r="B703" s="1"/>
      <c r="C703" s="8"/>
      <c r="D703" s="7"/>
      <c r="E703" s="7"/>
      <c r="F703" s="7"/>
      <c r="G703" s="7"/>
      <c r="H703" s="7"/>
      <c r="I703" s="7"/>
      <c r="J703" s="7"/>
    </row>
    <row r="704" spans="1:10" x14ac:dyDescent="0.3">
      <c r="A704" s="1">
        <v>36982</v>
      </c>
      <c r="B704" s="1"/>
      <c r="C704" s="8"/>
      <c r="D704" s="7"/>
      <c r="E704" s="7"/>
      <c r="F704" s="7"/>
      <c r="G704" s="7"/>
      <c r="H704" s="7"/>
      <c r="I704" s="7"/>
      <c r="J704" s="7"/>
    </row>
    <row r="705" spans="1:10" x14ac:dyDescent="0.3">
      <c r="A705" s="1">
        <v>37012</v>
      </c>
      <c r="B705" s="1"/>
      <c r="C705" s="8"/>
      <c r="D705" s="7"/>
      <c r="E705" s="7"/>
      <c r="F705" s="7"/>
      <c r="G705" s="7"/>
      <c r="H705" s="7"/>
      <c r="I705" s="7"/>
      <c r="J705" s="7"/>
    </row>
    <row r="706" spans="1:10" x14ac:dyDescent="0.3">
      <c r="A706" s="1">
        <v>37043</v>
      </c>
      <c r="B706" s="1"/>
      <c r="C706" s="8"/>
      <c r="D706" s="7"/>
      <c r="E706" s="7"/>
      <c r="F706" s="7"/>
      <c r="G706" s="7"/>
      <c r="H706" s="7"/>
      <c r="I706" s="7"/>
      <c r="J706" s="7"/>
    </row>
    <row r="707" spans="1:10" x14ac:dyDescent="0.3">
      <c r="A707" s="1">
        <v>37073</v>
      </c>
      <c r="B707" s="1"/>
      <c r="C707" s="8"/>
      <c r="D707" s="7"/>
      <c r="E707" s="7"/>
      <c r="F707" s="7"/>
      <c r="G707" s="7"/>
      <c r="H707" s="7"/>
      <c r="I707" s="7"/>
      <c r="J707" s="7"/>
    </row>
    <row r="708" spans="1:10" x14ac:dyDescent="0.3">
      <c r="A708" s="1">
        <v>37104</v>
      </c>
      <c r="B708" s="1"/>
      <c r="C708" s="8"/>
      <c r="D708" s="7"/>
      <c r="E708" s="7"/>
      <c r="F708" s="7"/>
      <c r="G708" s="7"/>
      <c r="H708" s="7"/>
      <c r="I708" s="7"/>
      <c r="J708" s="7"/>
    </row>
    <row r="709" spans="1:10" x14ac:dyDescent="0.3">
      <c r="A709" s="1">
        <v>37135</v>
      </c>
      <c r="B709" s="1"/>
      <c r="C709" s="8"/>
      <c r="D709" s="7"/>
      <c r="E709" s="7"/>
      <c r="F709" s="7"/>
      <c r="G709" s="7"/>
      <c r="H709" s="7"/>
      <c r="I709" s="7"/>
      <c r="J709" s="7"/>
    </row>
    <row r="710" spans="1:10" x14ac:dyDescent="0.3">
      <c r="A710" s="1">
        <v>37165</v>
      </c>
      <c r="B710" s="1"/>
      <c r="C710" s="8"/>
      <c r="D710" s="7"/>
      <c r="E710" s="7"/>
      <c r="F710" s="7"/>
      <c r="G710" s="7"/>
      <c r="H710" s="7"/>
      <c r="I710" s="7"/>
      <c r="J710" s="7"/>
    </row>
    <row r="711" spans="1:10" x14ac:dyDescent="0.3">
      <c r="A711" s="1">
        <v>37196</v>
      </c>
      <c r="B711" s="1"/>
      <c r="C711" s="8"/>
      <c r="D711" s="7"/>
      <c r="E711" s="7"/>
      <c r="F711" s="7"/>
      <c r="G711" s="7"/>
      <c r="H711" s="7"/>
      <c r="I711" s="7"/>
      <c r="J711" s="7"/>
    </row>
    <row r="712" spans="1:10" x14ac:dyDescent="0.3">
      <c r="A712" s="1">
        <v>37226</v>
      </c>
      <c r="B712" s="1"/>
      <c r="C712" s="8"/>
      <c r="D712" s="7"/>
      <c r="E712" s="7"/>
      <c r="F712" s="7"/>
      <c r="G712" s="7"/>
      <c r="H712" s="7"/>
      <c r="I712" s="7"/>
      <c r="J712" s="7"/>
    </row>
    <row r="713" spans="1:10" x14ac:dyDescent="0.3">
      <c r="A713" s="1">
        <v>37257</v>
      </c>
      <c r="B713" s="1"/>
      <c r="C713" s="8"/>
      <c r="D713" s="7"/>
      <c r="E713" s="7"/>
      <c r="F713" s="7"/>
      <c r="G713" s="7"/>
      <c r="H713" s="7"/>
      <c r="I713" s="7"/>
      <c r="J713" s="7"/>
    </row>
    <row r="714" spans="1:10" x14ac:dyDescent="0.3">
      <c r="A714" s="1">
        <v>37288</v>
      </c>
      <c r="B714" s="1"/>
      <c r="C714" s="8"/>
      <c r="D714" s="7"/>
      <c r="E714" s="7"/>
      <c r="F714" s="7"/>
      <c r="G714" s="7"/>
      <c r="H714" s="7"/>
      <c r="I714" s="7"/>
      <c r="J714" s="7"/>
    </row>
    <row r="715" spans="1:10" x14ac:dyDescent="0.3">
      <c r="A715" s="1">
        <v>37316</v>
      </c>
      <c r="B715" s="1"/>
      <c r="C715" s="8"/>
      <c r="D715" s="7"/>
      <c r="E715" s="7"/>
      <c r="F715" s="7"/>
      <c r="G715" s="7"/>
      <c r="H715" s="7"/>
      <c r="I715" s="7"/>
      <c r="J715" s="7"/>
    </row>
    <row r="716" spans="1:10" x14ac:dyDescent="0.3">
      <c r="A716" s="1">
        <v>37347</v>
      </c>
      <c r="B716" s="1"/>
      <c r="C716" s="8"/>
      <c r="D716" s="7"/>
      <c r="E716" s="7"/>
      <c r="F716" s="7"/>
      <c r="G716" s="7"/>
      <c r="H716" s="7"/>
      <c r="I716" s="7"/>
      <c r="J716" s="7"/>
    </row>
    <row r="717" spans="1:10" x14ac:dyDescent="0.3">
      <c r="A717" s="1">
        <v>37377</v>
      </c>
      <c r="B717" s="1"/>
      <c r="C717" s="8"/>
      <c r="D717" s="7"/>
      <c r="E717" s="7"/>
      <c r="F717" s="7"/>
      <c r="G717" s="7"/>
      <c r="H717" s="7"/>
      <c r="I717" s="7"/>
      <c r="J717" s="7"/>
    </row>
    <row r="718" spans="1:10" x14ac:dyDescent="0.3">
      <c r="A718" s="1">
        <v>37408</v>
      </c>
      <c r="B718" s="1"/>
      <c r="C718" s="8"/>
      <c r="D718" s="7"/>
      <c r="E718" s="7"/>
      <c r="F718" s="7"/>
      <c r="G718" s="7"/>
      <c r="H718" s="7"/>
      <c r="I718" s="7"/>
      <c r="J718" s="7"/>
    </row>
    <row r="719" spans="1:10" x14ac:dyDescent="0.3">
      <c r="A719" s="1">
        <v>37438</v>
      </c>
      <c r="B719" s="1"/>
      <c r="C719" s="8"/>
      <c r="D719" s="7"/>
      <c r="E719" s="7"/>
      <c r="F719" s="7"/>
      <c r="G719" s="7"/>
      <c r="H719" s="7"/>
      <c r="I719" s="7"/>
      <c r="J719" s="7"/>
    </row>
    <row r="720" spans="1:10" x14ac:dyDescent="0.3">
      <c r="A720" s="1">
        <v>37469</v>
      </c>
      <c r="B720" s="1"/>
      <c r="C720" s="8"/>
      <c r="D720" s="7"/>
      <c r="E720" s="7"/>
      <c r="F720" s="7"/>
      <c r="G720" s="7"/>
      <c r="H720" s="7"/>
      <c r="I720" s="7"/>
      <c r="J720" s="7"/>
    </row>
    <row r="721" spans="1:10" x14ac:dyDescent="0.3">
      <c r="A721" s="1">
        <v>37500</v>
      </c>
      <c r="B721" s="1"/>
      <c r="C721" s="8"/>
      <c r="D721" s="7"/>
      <c r="E721" s="7"/>
      <c r="F721" s="7"/>
      <c r="G721" s="7"/>
      <c r="H721" s="7"/>
      <c r="I721" s="7"/>
      <c r="J721" s="7"/>
    </row>
    <row r="722" spans="1:10" x14ac:dyDescent="0.3">
      <c r="A722" s="1">
        <v>37530</v>
      </c>
      <c r="B722" s="1"/>
      <c r="C722" s="8"/>
      <c r="D722" s="7"/>
      <c r="E722" s="7"/>
      <c r="F722" s="7"/>
      <c r="G722" s="7"/>
      <c r="H722" s="7"/>
      <c r="I722" s="7"/>
      <c r="J722" s="7"/>
    </row>
    <row r="723" spans="1:10" x14ac:dyDescent="0.3">
      <c r="A723" s="1">
        <v>37561</v>
      </c>
      <c r="B723" s="1"/>
      <c r="C723" s="8"/>
      <c r="D723" s="7"/>
      <c r="E723" s="7"/>
      <c r="F723" s="7"/>
      <c r="G723" s="7"/>
      <c r="H723" s="7"/>
      <c r="I723" s="7"/>
      <c r="J723" s="7"/>
    </row>
    <row r="724" spans="1:10" x14ac:dyDescent="0.3">
      <c r="A724" s="1">
        <v>37591</v>
      </c>
      <c r="B724" s="1"/>
      <c r="C724" s="8"/>
      <c r="D724" s="7"/>
      <c r="E724" s="7"/>
      <c r="F724" s="7"/>
      <c r="G724" s="7"/>
      <c r="H724" s="7"/>
      <c r="I724" s="7"/>
      <c r="J724" s="7"/>
    </row>
    <row r="725" spans="1:10" x14ac:dyDescent="0.3">
      <c r="A725" s="1">
        <v>37622</v>
      </c>
      <c r="B725" s="1"/>
      <c r="C725" s="8"/>
      <c r="D725" s="7"/>
      <c r="E725" s="7"/>
      <c r="F725" s="7"/>
      <c r="G725" s="7"/>
      <c r="H725" s="7"/>
      <c r="I725" s="7"/>
      <c r="J725" s="7"/>
    </row>
    <row r="726" spans="1:10" x14ac:dyDescent="0.3">
      <c r="A726" s="1">
        <v>37653</v>
      </c>
      <c r="B726" s="1"/>
      <c r="C726" s="8"/>
      <c r="D726" s="7"/>
      <c r="E726" s="7"/>
      <c r="F726" s="7"/>
      <c r="G726" s="7"/>
      <c r="H726" s="7"/>
      <c r="I726" s="7"/>
      <c r="J726" s="7"/>
    </row>
    <row r="727" spans="1:10" x14ac:dyDescent="0.3">
      <c r="A727" s="1">
        <v>37681</v>
      </c>
      <c r="B727" s="1"/>
      <c r="C727" s="8"/>
      <c r="D727" s="7"/>
      <c r="E727" s="7"/>
      <c r="F727" s="7"/>
      <c r="G727" s="7"/>
      <c r="H727" s="7"/>
      <c r="I727" s="7"/>
      <c r="J727" s="7"/>
    </row>
    <row r="728" spans="1:10" x14ac:dyDescent="0.3">
      <c r="A728" s="1">
        <v>37712</v>
      </c>
      <c r="B728" s="1"/>
      <c r="C728" s="8"/>
      <c r="D728" s="7"/>
      <c r="E728" s="7"/>
      <c r="F728" s="7"/>
      <c r="G728" s="7"/>
      <c r="H728" s="7"/>
      <c r="I728" s="7"/>
      <c r="J728" s="7"/>
    </row>
    <row r="729" spans="1:10" x14ac:dyDescent="0.3">
      <c r="A729" s="1">
        <v>37742</v>
      </c>
      <c r="B729" s="1"/>
      <c r="C729" s="8"/>
      <c r="D729" s="7"/>
      <c r="E729" s="7"/>
      <c r="F729" s="7"/>
      <c r="G729" s="7"/>
      <c r="H729" s="7"/>
      <c r="I729" s="7"/>
      <c r="J729" s="7"/>
    </row>
    <row r="730" spans="1:10" x14ac:dyDescent="0.3">
      <c r="A730" s="1">
        <v>37773</v>
      </c>
      <c r="B730" s="1"/>
      <c r="C730" s="8"/>
      <c r="D730" s="7"/>
      <c r="E730" s="7"/>
      <c r="F730" s="7"/>
      <c r="G730" s="7"/>
      <c r="H730" s="7"/>
      <c r="I730" s="7"/>
      <c r="J730" s="7"/>
    </row>
    <row r="731" spans="1:10" x14ac:dyDescent="0.3">
      <c r="A731" s="1">
        <v>37803</v>
      </c>
      <c r="B731" s="1"/>
      <c r="C731" s="8"/>
      <c r="D731" s="7"/>
      <c r="E731" s="7"/>
      <c r="F731" s="7"/>
      <c r="G731" s="7"/>
      <c r="H731" s="7"/>
      <c r="I731" s="7"/>
      <c r="J731" s="7"/>
    </row>
    <row r="732" spans="1:10" x14ac:dyDescent="0.3">
      <c r="A732" s="1">
        <v>37834</v>
      </c>
      <c r="B732" s="1"/>
      <c r="C732" s="8"/>
      <c r="D732" s="7"/>
      <c r="E732" s="7"/>
      <c r="F732" s="7"/>
      <c r="G732" s="7"/>
      <c r="H732" s="7"/>
      <c r="I732" s="7"/>
      <c r="J732" s="7"/>
    </row>
    <row r="733" spans="1:10" x14ac:dyDescent="0.3">
      <c r="A733" s="1">
        <v>37865</v>
      </c>
      <c r="B733" s="1"/>
      <c r="C733" s="8"/>
      <c r="D733" s="7"/>
      <c r="E733" s="7"/>
      <c r="F733" s="7"/>
      <c r="G733" s="7"/>
      <c r="H733" s="7"/>
      <c r="I733" s="7"/>
      <c r="J733" s="7"/>
    </row>
    <row r="734" spans="1:10" x14ac:dyDescent="0.3">
      <c r="A734" s="1">
        <v>37895</v>
      </c>
      <c r="B734" s="1"/>
      <c r="C734" s="8"/>
      <c r="D734" s="7"/>
      <c r="E734" s="7"/>
      <c r="F734" s="7"/>
      <c r="G734" s="7"/>
      <c r="H734" s="7"/>
      <c r="I734" s="7"/>
      <c r="J734" s="7"/>
    </row>
    <row r="735" spans="1:10" x14ac:dyDescent="0.3">
      <c r="A735" s="1">
        <v>37926</v>
      </c>
      <c r="B735" s="1"/>
      <c r="C735" s="8"/>
      <c r="D735" s="7"/>
      <c r="E735" s="7"/>
      <c r="F735" s="7"/>
      <c r="G735" s="7"/>
      <c r="H735" s="7"/>
      <c r="I735" s="7"/>
      <c r="J735" s="7"/>
    </row>
    <row r="736" spans="1:10" x14ac:dyDescent="0.3">
      <c r="A736" s="1">
        <v>37956</v>
      </c>
      <c r="B736" s="1"/>
      <c r="C736" s="8"/>
      <c r="D736" s="7"/>
      <c r="E736" s="7"/>
      <c r="F736" s="7"/>
      <c r="G736" s="7"/>
      <c r="H736" s="7"/>
      <c r="I736" s="7"/>
      <c r="J736" s="7"/>
    </row>
    <row r="737" spans="1:10" x14ac:dyDescent="0.3">
      <c r="A737" s="1">
        <v>37987</v>
      </c>
      <c r="B737" s="1"/>
      <c r="C737" s="8"/>
      <c r="D737" s="7"/>
      <c r="E737" s="7"/>
      <c r="F737" s="7"/>
      <c r="G737" s="7"/>
      <c r="H737" s="7"/>
      <c r="I737" s="7"/>
      <c r="J737" s="7"/>
    </row>
    <row r="738" spans="1:10" x14ac:dyDescent="0.3">
      <c r="A738" s="1">
        <v>38018</v>
      </c>
      <c r="B738" s="1"/>
      <c r="C738" s="8"/>
      <c r="D738" s="7"/>
      <c r="E738" s="7"/>
      <c r="F738" s="7"/>
      <c r="G738" s="7"/>
      <c r="H738" s="7"/>
      <c r="I738" s="7"/>
      <c r="J738" s="7"/>
    </row>
    <row r="739" spans="1:10" x14ac:dyDescent="0.3">
      <c r="A739" s="1">
        <v>38047</v>
      </c>
      <c r="B739" s="1"/>
      <c r="C739" s="8"/>
      <c r="D739" s="7"/>
      <c r="E739" s="7"/>
      <c r="F739" s="7"/>
      <c r="G739" s="7"/>
      <c r="H739" s="7"/>
      <c r="I739" s="7"/>
      <c r="J739" s="7"/>
    </row>
    <row r="740" spans="1:10" x14ac:dyDescent="0.3">
      <c r="A740" s="1">
        <v>38078</v>
      </c>
      <c r="B740" s="1"/>
      <c r="C740" s="8"/>
      <c r="D740" s="7"/>
      <c r="E740" s="7"/>
      <c r="F740" s="7"/>
      <c r="G740" s="7"/>
      <c r="H740" s="7"/>
      <c r="I740" s="7"/>
      <c r="J740" s="7"/>
    </row>
    <row r="741" spans="1:10" x14ac:dyDescent="0.3">
      <c r="A741" s="1">
        <v>38108</v>
      </c>
      <c r="B741" s="1"/>
      <c r="C741" s="8"/>
      <c r="D741" s="7"/>
      <c r="E741" s="7"/>
      <c r="F741" s="7"/>
      <c r="G741" s="7"/>
      <c r="H741" s="7"/>
      <c r="I741" s="7"/>
      <c r="J741" s="7"/>
    </row>
    <row r="742" spans="1:10" x14ac:dyDescent="0.3">
      <c r="A742" s="1">
        <v>38139</v>
      </c>
      <c r="B742" s="1"/>
      <c r="C742" s="8"/>
      <c r="D742" s="7"/>
      <c r="E742" s="7"/>
      <c r="F742" s="7"/>
      <c r="G742" s="7"/>
      <c r="H742" s="7"/>
      <c r="I742" s="7"/>
      <c r="J742" s="7"/>
    </row>
    <row r="743" spans="1:10" x14ac:dyDescent="0.3">
      <c r="A743" s="1">
        <v>38169</v>
      </c>
      <c r="B743" s="1"/>
      <c r="C743" s="8"/>
      <c r="D743" s="7"/>
      <c r="E743" s="7"/>
      <c r="F743" s="7"/>
      <c r="G743" s="7"/>
      <c r="H743" s="7"/>
      <c r="I743" s="7"/>
      <c r="J743" s="7"/>
    </row>
    <row r="744" spans="1:10" x14ac:dyDescent="0.3">
      <c r="A744" s="1">
        <v>38200</v>
      </c>
      <c r="B744" s="1"/>
      <c r="C744" s="8"/>
      <c r="D744" s="7"/>
      <c r="E744" s="7"/>
      <c r="F744" s="7"/>
      <c r="G744" s="7"/>
      <c r="H744" s="7"/>
      <c r="I744" s="7"/>
      <c r="J744" s="7"/>
    </row>
    <row r="745" spans="1:10" x14ac:dyDescent="0.3">
      <c r="A745" s="1">
        <v>38231</v>
      </c>
      <c r="B745" s="1"/>
      <c r="C745" s="8"/>
      <c r="D745" s="7"/>
      <c r="E745" s="7"/>
      <c r="F745" s="7"/>
      <c r="G745" s="7"/>
      <c r="H745" s="7"/>
      <c r="I745" s="7"/>
      <c r="J745" s="7"/>
    </row>
    <row r="746" spans="1:10" x14ac:dyDescent="0.3">
      <c r="A746" s="1">
        <v>38261</v>
      </c>
      <c r="B746" s="1"/>
      <c r="C746" s="8"/>
      <c r="D746" s="7"/>
      <c r="E746" s="7"/>
      <c r="F746" s="7"/>
      <c r="G746" s="7"/>
      <c r="H746" s="7"/>
      <c r="I746" s="7"/>
      <c r="J746" s="7"/>
    </row>
    <row r="747" spans="1:10" x14ac:dyDescent="0.3">
      <c r="A747" s="1">
        <v>38292</v>
      </c>
      <c r="B747" s="1"/>
      <c r="C747" s="8"/>
      <c r="D747" s="7"/>
      <c r="E747" s="7"/>
      <c r="F747" s="7"/>
      <c r="G747" s="7"/>
      <c r="H747" s="7"/>
      <c r="I747" s="7"/>
      <c r="J747" s="7"/>
    </row>
    <row r="748" spans="1:10" x14ac:dyDescent="0.3">
      <c r="A748" s="1">
        <v>38322</v>
      </c>
      <c r="B748" s="1"/>
      <c r="C748" s="8"/>
      <c r="D748" s="7"/>
      <c r="E748" s="7"/>
      <c r="F748" s="7"/>
      <c r="G748" s="7"/>
      <c r="H748" s="7"/>
      <c r="I748" s="7"/>
      <c r="J748" s="7"/>
    </row>
    <row r="749" spans="1:10" x14ac:dyDescent="0.3">
      <c r="A749" s="1">
        <v>38353</v>
      </c>
      <c r="B749" s="1"/>
      <c r="C749" s="8"/>
      <c r="D749" s="7"/>
      <c r="E749" s="7"/>
      <c r="F749" s="7"/>
      <c r="G749" s="7"/>
      <c r="H749" s="7"/>
      <c r="I749" s="7"/>
      <c r="J749" s="7"/>
    </row>
    <row r="750" spans="1:10" x14ac:dyDescent="0.3">
      <c r="A750" s="1">
        <v>38384</v>
      </c>
      <c r="B750" s="1"/>
      <c r="C750" s="8"/>
      <c r="D750" s="7"/>
      <c r="E750" s="7"/>
      <c r="F750" s="7"/>
      <c r="G750" s="7"/>
      <c r="H750" s="7"/>
      <c r="I750" s="7"/>
      <c r="J750" s="7"/>
    </row>
    <row r="751" spans="1:10" x14ac:dyDescent="0.3">
      <c r="A751" s="1">
        <v>38412</v>
      </c>
      <c r="B751" s="1"/>
      <c r="C751" s="8"/>
      <c r="D751" s="7"/>
      <c r="E751" s="7"/>
      <c r="F751" s="7"/>
      <c r="G751" s="7"/>
      <c r="H751" s="7"/>
      <c r="I751" s="7"/>
      <c r="J751" s="7"/>
    </row>
    <row r="752" spans="1:10" x14ac:dyDescent="0.3">
      <c r="A752" s="1">
        <v>38443</v>
      </c>
      <c r="B752" s="1"/>
      <c r="C752" s="8"/>
      <c r="D752" s="7"/>
      <c r="E752" s="7"/>
      <c r="F752" s="7"/>
      <c r="G752" s="7"/>
      <c r="H752" s="7"/>
      <c r="I752" s="7"/>
      <c r="J752" s="7"/>
    </row>
    <row r="753" spans="1:10" x14ac:dyDescent="0.3">
      <c r="A753" s="1">
        <v>38473</v>
      </c>
      <c r="B753" s="1"/>
      <c r="C753" s="8"/>
      <c r="D753" s="7"/>
      <c r="E753" s="7"/>
      <c r="F753" s="7"/>
      <c r="G753" s="7"/>
      <c r="H753" s="7"/>
      <c r="I753" s="7"/>
      <c r="J753" s="7"/>
    </row>
    <row r="754" spans="1:10" x14ac:dyDescent="0.3">
      <c r="A754" s="1">
        <v>38504</v>
      </c>
      <c r="B754" s="1"/>
      <c r="C754" s="8"/>
      <c r="D754" s="7"/>
      <c r="E754" s="7"/>
      <c r="F754" s="7"/>
      <c r="G754" s="7"/>
      <c r="H754" s="7"/>
      <c r="I754" s="7"/>
      <c r="J754" s="7"/>
    </row>
    <row r="755" spans="1:10" x14ac:dyDescent="0.3">
      <c r="A755" s="1">
        <v>38534</v>
      </c>
      <c r="B755" s="1"/>
      <c r="C755" s="8"/>
      <c r="D755" s="7"/>
      <c r="E755" s="7"/>
      <c r="F755" s="7"/>
      <c r="G755" s="7"/>
      <c r="H755" s="7"/>
      <c r="I755" s="7"/>
      <c r="J755" s="7"/>
    </row>
    <row r="756" spans="1:10" x14ac:dyDescent="0.3">
      <c r="A756" s="1">
        <v>38565</v>
      </c>
      <c r="B756" s="1"/>
      <c r="C756" s="8"/>
      <c r="D756" s="7"/>
      <c r="E756" s="7"/>
      <c r="F756" s="7"/>
      <c r="G756" s="7"/>
      <c r="H756" s="7"/>
      <c r="I756" s="7"/>
      <c r="J756" s="7"/>
    </row>
    <row r="757" spans="1:10" x14ac:dyDescent="0.3">
      <c r="A757" s="1">
        <v>38596</v>
      </c>
      <c r="B757" s="1"/>
      <c r="C757" s="8"/>
      <c r="D757" s="7"/>
      <c r="E757" s="7"/>
      <c r="F757" s="7"/>
      <c r="G757" s="7"/>
      <c r="H757" s="7"/>
      <c r="I757" s="7"/>
      <c r="J757" s="7"/>
    </row>
    <row r="758" spans="1:10" x14ac:dyDescent="0.3">
      <c r="A758" s="1">
        <v>38626</v>
      </c>
      <c r="B758" s="1"/>
      <c r="C758" s="8"/>
      <c r="D758" s="7"/>
      <c r="E758" s="7"/>
      <c r="F758" s="7"/>
      <c r="G758" s="7"/>
      <c r="H758" s="7"/>
      <c r="I758" s="7"/>
      <c r="J758" s="7"/>
    </row>
    <row r="759" spans="1:10" x14ac:dyDescent="0.3">
      <c r="A759" s="1">
        <v>38657</v>
      </c>
      <c r="B759" s="1"/>
      <c r="C759" s="8"/>
      <c r="D759" s="7"/>
      <c r="E759" s="7"/>
      <c r="F759" s="7"/>
      <c r="G759" s="7"/>
      <c r="H759" s="7"/>
      <c r="I759" s="7"/>
      <c r="J759" s="7"/>
    </row>
    <row r="760" spans="1:10" x14ac:dyDescent="0.3">
      <c r="A760" s="1">
        <v>38687</v>
      </c>
      <c r="B760" s="1"/>
      <c r="C760" s="8"/>
      <c r="D760" s="7"/>
      <c r="E760" s="7"/>
      <c r="F760" s="7"/>
      <c r="G760" s="7"/>
      <c r="H760" s="7"/>
      <c r="I760" s="7"/>
      <c r="J760" s="7"/>
    </row>
    <row r="761" spans="1:10" x14ac:dyDescent="0.3">
      <c r="A761" s="1">
        <v>38718</v>
      </c>
      <c r="B761" s="1"/>
      <c r="C761" s="8"/>
      <c r="D761" s="7"/>
      <c r="E761" s="7"/>
      <c r="F761" s="7"/>
      <c r="G761" s="7"/>
      <c r="H761" s="7"/>
      <c r="I761" s="7"/>
      <c r="J761" s="7"/>
    </row>
    <row r="762" spans="1:10" x14ac:dyDescent="0.3">
      <c r="A762" s="1">
        <v>38749</v>
      </c>
      <c r="B762" s="1"/>
      <c r="C762" s="8"/>
      <c r="D762" s="7"/>
      <c r="E762" s="7"/>
      <c r="F762" s="7"/>
      <c r="G762" s="7"/>
      <c r="H762" s="7"/>
      <c r="I762" s="7"/>
      <c r="J762" s="7"/>
    </row>
    <row r="763" spans="1:10" x14ac:dyDescent="0.3">
      <c r="A763" s="1">
        <v>38777</v>
      </c>
      <c r="B763" s="1"/>
      <c r="C763" s="8"/>
      <c r="D763" s="7"/>
      <c r="E763" s="7"/>
      <c r="F763" s="7"/>
      <c r="G763" s="7"/>
      <c r="H763" s="7"/>
      <c r="I763" s="7"/>
      <c r="J763" s="7"/>
    </row>
    <row r="764" spans="1:10" x14ac:dyDescent="0.3">
      <c r="A764" s="1">
        <v>38808</v>
      </c>
      <c r="B764" s="1"/>
      <c r="C764" s="8"/>
      <c r="D764" s="7"/>
      <c r="E764" s="7"/>
      <c r="F764" s="7"/>
      <c r="G764" s="7"/>
      <c r="H764" s="7"/>
      <c r="I764" s="7"/>
      <c r="J764" s="7"/>
    </row>
    <row r="765" spans="1:10" x14ac:dyDescent="0.3">
      <c r="A765" s="1">
        <v>38838</v>
      </c>
      <c r="B765" s="1"/>
      <c r="C765" s="8"/>
      <c r="D765" s="7"/>
      <c r="E765" s="7"/>
      <c r="F765" s="7"/>
      <c r="G765" s="7"/>
      <c r="H765" s="7"/>
      <c r="I765" s="7"/>
      <c r="J765" s="7"/>
    </row>
    <row r="766" spans="1:10" x14ac:dyDescent="0.3">
      <c r="A766" s="1">
        <v>38869</v>
      </c>
      <c r="B766" s="1"/>
      <c r="C766" s="8"/>
      <c r="D766" s="7"/>
      <c r="E766" s="7"/>
      <c r="F766" s="7"/>
      <c r="G766" s="7"/>
      <c r="H766" s="7"/>
      <c r="I766" s="7"/>
      <c r="J766" s="7"/>
    </row>
    <row r="767" spans="1:10" x14ac:dyDescent="0.3">
      <c r="A767" s="1">
        <v>38899</v>
      </c>
      <c r="B767" s="1"/>
      <c r="C767" s="8"/>
      <c r="D767" s="7"/>
      <c r="E767" s="7"/>
      <c r="F767" s="7"/>
      <c r="G767" s="7"/>
      <c r="H767" s="7"/>
      <c r="I767" s="7"/>
      <c r="J767" s="7"/>
    </row>
    <row r="768" spans="1:10" x14ac:dyDescent="0.3">
      <c r="A768" s="1">
        <v>38930</v>
      </c>
      <c r="B768" s="1"/>
      <c r="C768" s="8"/>
      <c r="D768" s="7"/>
      <c r="E768" s="7"/>
      <c r="F768" s="7"/>
      <c r="G768" s="7"/>
      <c r="H768" s="7"/>
      <c r="I768" s="7"/>
      <c r="J768" s="7"/>
    </row>
    <row r="769" spans="1:10" x14ac:dyDescent="0.3">
      <c r="A769" s="1">
        <v>38961</v>
      </c>
      <c r="B769" s="1"/>
      <c r="C769" s="8"/>
      <c r="D769" s="7"/>
      <c r="E769" s="7"/>
      <c r="F769" s="7"/>
      <c r="G769" s="7"/>
      <c r="H769" s="7"/>
      <c r="I769" s="7"/>
      <c r="J769" s="7"/>
    </row>
    <row r="770" spans="1:10" x14ac:dyDescent="0.3">
      <c r="A770" s="1">
        <v>38991</v>
      </c>
      <c r="B770" s="1"/>
      <c r="C770" s="8"/>
      <c r="D770" s="7"/>
      <c r="E770" s="7"/>
      <c r="F770" s="7"/>
      <c r="G770" s="7"/>
      <c r="H770" s="7"/>
      <c r="I770" s="7"/>
      <c r="J770" s="7"/>
    </row>
    <row r="771" spans="1:10" x14ac:dyDescent="0.3">
      <c r="A771" s="1">
        <v>39022</v>
      </c>
      <c r="B771" s="1"/>
      <c r="C771" s="8"/>
      <c r="D771" s="7"/>
      <c r="E771" s="7"/>
      <c r="F771" s="7"/>
      <c r="G771" s="7"/>
      <c r="H771" s="7"/>
      <c r="I771" s="7"/>
      <c r="J771" s="7"/>
    </row>
    <row r="772" spans="1:10" x14ac:dyDescent="0.3">
      <c r="A772" s="1">
        <v>39052</v>
      </c>
      <c r="B772" s="1"/>
      <c r="C772" s="8"/>
      <c r="D772" s="7"/>
      <c r="E772" s="7"/>
      <c r="F772" s="7"/>
      <c r="G772" s="7"/>
      <c r="H772" s="7"/>
      <c r="I772" s="7"/>
      <c r="J772" s="7"/>
    </row>
    <row r="773" spans="1:10" x14ac:dyDescent="0.3">
      <c r="A773" s="1">
        <v>39083</v>
      </c>
      <c r="B773" s="1"/>
      <c r="C773" s="8"/>
      <c r="D773" s="7"/>
      <c r="E773" s="7"/>
      <c r="F773" s="7"/>
      <c r="G773" s="7"/>
      <c r="H773" s="7"/>
      <c r="I773" s="7"/>
      <c r="J773" s="7"/>
    </row>
    <row r="774" spans="1:10" x14ac:dyDescent="0.3">
      <c r="A774" s="1">
        <v>39114</v>
      </c>
      <c r="B774" s="1"/>
      <c r="C774" s="8"/>
      <c r="D774" s="7"/>
      <c r="E774" s="7"/>
      <c r="F774" s="7"/>
      <c r="G774" s="7"/>
      <c r="H774" s="7"/>
      <c r="I774" s="7"/>
      <c r="J774" s="7"/>
    </row>
    <row r="775" spans="1:10" x14ac:dyDescent="0.3">
      <c r="A775" s="1">
        <v>39142</v>
      </c>
      <c r="B775" s="1"/>
      <c r="C775" s="8"/>
      <c r="D775" s="7"/>
      <c r="E775" s="7"/>
      <c r="F775" s="7"/>
      <c r="G775" s="7"/>
      <c r="H775" s="7"/>
      <c r="I775" s="7"/>
      <c r="J775" s="7"/>
    </row>
    <row r="776" spans="1:10" x14ac:dyDescent="0.3">
      <c r="A776" s="1">
        <v>39173</v>
      </c>
      <c r="B776" s="1"/>
      <c r="C776" s="8"/>
      <c r="D776" s="7"/>
      <c r="E776" s="7"/>
      <c r="F776" s="7"/>
      <c r="G776" s="7"/>
      <c r="H776" s="7"/>
      <c r="I776" s="7"/>
      <c r="J776" s="7"/>
    </row>
    <row r="777" spans="1:10" x14ac:dyDescent="0.3">
      <c r="A777" s="1">
        <v>39203</v>
      </c>
      <c r="B777" s="1"/>
      <c r="C777" s="8"/>
      <c r="D777" s="7"/>
      <c r="E777" s="7"/>
      <c r="F777" s="7"/>
      <c r="G777" s="7"/>
      <c r="H777" s="7"/>
      <c r="I777" s="7"/>
      <c r="J777" s="7"/>
    </row>
    <row r="778" spans="1:10" x14ac:dyDescent="0.3">
      <c r="A778" s="1">
        <v>39234</v>
      </c>
      <c r="B778" s="1"/>
      <c r="C778" s="8"/>
      <c r="D778" s="7"/>
      <c r="E778" s="7"/>
      <c r="F778" s="7"/>
      <c r="G778" s="7"/>
      <c r="H778" s="7"/>
      <c r="I778" s="7"/>
      <c r="J778" s="7"/>
    </row>
    <row r="779" spans="1:10" x14ac:dyDescent="0.3">
      <c r="A779" s="1">
        <v>39264</v>
      </c>
      <c r="B779" s="1"/>
      <c r="C779" s="8"/>
      <c r="D779" s="7"/>
      <c r="E779" s="7"/>
      <c r="F779" s="7"/>
      <c r="G779" s="7"/>
      <c r="H779" s="7"/>
      <c r="I779" s="7"/>
      <c r="J779" s="7"/>
    </row>
    <row r="780" spans="1:10" x14ac:dyDescent="0.3">
      <c r="A780" s="1">
        <v>39295</v>
      </c>
      <c r="B780" s="1"/>
      <c r="C780" s="8"/>
      <c r="D780" s="7"/>
      <c r="E780" s="7"/>
      <c r="F780" s="7"/>
      <c r="G780" s="7"/>
      <c r="H780" s="7"/>
      <c r="I780" s="7"/>
      <c r="J780" s="7"/>
    </row>
    <row r="781" spans="1:10" x14ac:dyDescent="0.3">
      <c r="A781" s="1">
        <v>39326</v>
      </c>
      <c r="B781" s="1"/>
      <c r="C781" s="8"/>
      <c r="D781" s="7"/>
      <c r="E781" s="7"/>
      <c r="F781" s="7"/>
      <c r="G781" s="7"/>
      <c r="H781" s="7"/>
      <c r="I781" s="7"/>
      <c r="J781" s="7"/>
    </row>
    <row r="782" spans="1:10" x14ac:dyDescent="0.3">
      <c r="A782" s="1">
        <v>39356</v>
      </c>
      <c r="B782" s="1"/>
      <c r="C782" s="8"/>
      <c r="D782" s="7"/>
      <c r="E782" s="7"/>
      <c r="F782" s="7"/>
      <c r="G782" s="7"/>
      <c r="H782" s="7"/>
      <c r="I782" s="7"/>
      <c r="J782" s="7"/>
    </row>
    <row r="783" spans="1:10" x14ac:dyDescent="0.3">
      <c r="A783" s="1">
        <v>39387</v>
      </c>
      <c r="B783" s="1"/>
      <c r="C783" s="8"/>
      <c r="D783" s="7"/>
      <c r="E783" s="7"/>
      <c r="F783" s="7"/>
      <c r="G783" s="7"/>
      <c r="H783" s="7"/>
      <c r="I783" s="7"/>
      <c r="J783" s="7"/>
    </row>
    <row r="784" spans="1:10" x14ac:dyDescent="0.3">
      <c r="A784" s="1">
        <v>39417</v>
      </c>
      <c r="B784" s="1"/>
      <c r="C784" s="8"/>
      <c r="D784" s="7"/>
      <c r="E784" s="7"/>
      <c r="F784" s="7"/>
      <c r="G784" s="7"/>
      <c r="H784" s="7"/>
      <c r="I784" s="7"/>
      <c r="J784" s="7"/>
    </row>
    <row r="785" spans="1:10" x14ac:dyDescent="0.3">
      <c r="A785" s="1">
        <v>39448</v>
      </c>
      <c r="B785" s="1"/>
      <c r="C785" s="8"/>
      <c r="D785" s="7"/>
      <c r="E785" s="7"/>
      <c r="F785" s="7"/>
      <c r="G785" s="7"/>
      <c r="H785" s="7"/>
      <c r="I785" s="7"/>
      <c r="J785" s="7"/>
    </row>
    <row r="786" spans="1:10" x14ac:dyDescent="0.3">
      <c r="A786" s="1">
        <v>39479</v>
      </c>
      <c r="B786" s="1"/>
      <c r="C786" s="8"/>
      <c r="D786" s="7"/>
      <c r="E786" s="7"/>
      <c r="F786" s="7"/>
      <c r="G786" s="7"/>
      <c r="H786" s="7"/>
      <c r="I786" s="7"/>
      <c r="J786" s="7"/>
    </row>
    <row r="787" spans="1:10" x14ac:dyDescent="0.3">
      <c r="A787" s="1">
        <v>39508</v>
      </c>
      <c r="B787" s="1"/>
      <c r="C787" s="8"/>
      <c r="D787" s="7"/>
      <c r="E787" s="7"/>
      <c r="F787" s="7"/>
      <c r="G787" s="7"/>
      <c r="H787" s="7"/>
      <c r="I787" s="7"/>
      <c r="J787" s="7"/>
    </row>
    <row r="788" spans="1:10" x14ac:dyDescent="0.3">
      <c r="A788" s="1">
        <v>39539</v>
      </c>
      <c r="B788" s="1"/>
      <c r="C788" s="8"/>
      <c r="D788" s="7"/>
      <c r="E788" s="7"/>
      <c r="F788" s="7"/>
      <c r="G788" s="7"/>
      <c r="H788" s="7"/>
      <c r="I788" s="7"/>
      <c r="J788" s="7"/>
    </row>
    <row r="789" spans="1:10" x14ac:dyDescent="0.3">
      <c r="A789" s="1">
        <v>39569</v>
      </c>
      <c r="B789" s="1"/>
      <c r="C789" s="8"/>
      <c r="D789" s="7"/>
      <c r="E789" s="7"/>
      <c r="F789" s="7"/>
      <c r="G789" s="7"/>
      <c r="H789" s="7"/>
      <c r="I789" s="7"/>
      <c r="J789" s="7"/>
    </row>
    <row r="790" spans="1:10" x14ac:dyDescent="0.3">
      <c r="A790" s="1">
        <v>39600</v>
      </c>
      <c r="B790" s="1"/>
      <c r="C790" s="8"/>
      <c r="D790" s="7"/>
      <c r="E790" s="7"/>
      <c r="F790" s="7"/>
      <c r="G790" s="7"/>
      <c r="H790" s="7"/>
      <c r="I790" s="7"/>
      <c r="J790" s="7"/>
    </row>
    <row r="791" spans="1:10" x14ac:dyDescent="0.3">
      <c r="A791" s="1">
        <v>39630</v>
      </c>
      <c r="B791" s="1"/>
      <c r="C791" s="8"/>
      <c r="D791" s="7"/>
      <c r="E791" s="7"/>
      <c r="F791" s="7"/>
      <c r="G791" s="7"/>
      <c r="H791" s="7"/>
      <c r="I791" s="7"/>
      <c r="J791" s="7"/>
    </row>
    <row r="792" spans="1:10" x14ac:dyDescent="0.3">
      <c r="A792" s="1">
        <v>39661</v>
      </c>
      <c r="B792" s="1"/>
      <c r="C792" s="8"/>
      <c r="D792" s="7"/>
      <c r="E792" s="7"/>
      <c r="F792" s="7"/>
      <c r="G792" s="7"/>
      <c r="H792" s="7"/>
      <c r="I792" s="7"/>
      <c r="J792" s="7"/>
    </row>
    <row r="793" spans="1:10" x14ac:dyDescent="0.3">
      <c r="A793" s="1">
        <v>39692</v>
      </c>
      <c r="B793" s="1"/>
      <c r="C793" s="8"/>
      <c r="D793" s="7"/>
      <c r="E793" s="7"/>
      <c r="F793" s="7"/>
      <c r="G793" s="7"/>
      <c r="H793" s="7"/>
      <c r="I793" s="7"/>
      <c r="J793" s="7"/>
    </row>
    <row r="794" spans="1:10" x14ac:dyDescent="0.3">
      <c r="A794" s="1">
        <v>39722</v>
      </c>
      <c r="B794" s="1"/>
      <c r="C794" s="8"/>
      <c r="D794" s="7"/>
      <c r="E794" s="7"/>
      <c r="F794" s="7"/>
      <c r="G794" s="7"/>
      <c r="H794" s="7"/>
      <c r="I794" s="7"/>
      <c r="J794" s="7"/>
    </row>
    <row r="795" spans="1:10" x14ac:dyDescent="0.3">
      <c r="A795" s="1">
        <v>39753</v>
      </c>
      <c r="B795" s="1"/>
      <c r="C795" s="8"/>
      <c r="D795" s="7"/>
      <c r="E795" s="7"/>
      <c r="F795" s="7"/>
      <c r="G795" s="7"/>
      <c r="H795" s="7"/>
      <c r="I795" s="7"/>
      <c r="J795" s="7"/>
    </row>
    <row r="796" spans="1:10" x14ac:dyDescent="0.3">
      <c r="A796" s="1">
        <v>39783</v>
      </c>
      <c r="B796" s="1"/>
      <c r="C796" s="8"/>
      <c r="D796" s="7"/>
      <c r="E796" s="7"/>
      <c r="F796" s="7"/>
      <c r="G796" s="7"/>
      <c r="H796" s="7"/>
      <c r="I796" s="7"/>
      <c r="J796" s="7"/>
    </row>
    <row r="797" spans="1:10" x14ac:dyDescent="0.3">
      <c r="A797" s="1">
        <v>39814</v>
      </c>
      <c r="B797" s="1"/>
      <c r="C797" s="8"/>
      <c r="D797" s="7"/>
      <c r="E797" s="7"/>
      <c r="F797" s="7"/>
      <c r="G797" s="7"/>
      <c r="H797" s="7"/>
      <c r="I797" s="7"/>
      <c r="J797" s="7"/>
    </row>
    <row r="798" spans="1:10" x14ac:dyDescent="0.3">
      <c r="A798" s="1">
        <v>39845</v>
      </c>
      <c r="B798" s="1"/>
      <c r="C798" s="8"/>
      <c r="D798" s="7"/>
      <c r="E798" s="7"/>
      <c r="F798" s="7"/>
      <c r="G798" s="7"/>
      <c r="H798" s="7"/>
      <c r="I798" s="7"/>
      <c r="J798" s="7"/>
    </row>
    <row r="799" spans="1:10" x14ac:dyDescent="0.3">
      <c r="A799" s="1">
        <v>39873</v>
      </c>
      <c r="B799" s="1"/>
      <c r="C799" s="8"/>
      <c r="D799" s="7"/>
      <c r="E799" s="7"/>
      <c r="F799" s="7"/>
      <c r="G799" s="7"/>
      <c r="H799" s="7"/>
      <c r="I799" s="7"/>
      <c r="J799" s="7"/>
    </row>
    <row r="800" spans="1:10" x14ac:dyDescent="0.3">
      <c r="A800" s="1">
        <v>39904</v>
      </c>
      <c r="B800" s="1"/>
      <c r="C800" s="8"/>
      <c r="D800" s="7"/>
      <c r="E800" s="7"/>
      <c r="F800" s="7"/>
      <c r="G800" s="7"/>
      <c r="H800" s="7"/>
      <c r="I800" s="7"/>
      <c r="J800" s="7"/>
    </row>
    <row r="801" spans="1:10" x14ac:dyDescent="0.3">
      <c r="A801" s="1">
        <v>39934</v>
      </c>
      <c r="B801" s="1"/>
      <c r="C801" s="8"/>
      <c r="D801" s="7"/>
      <c r="E801" s="7"/>
      <c r="F801" s="7"/>
      <c r="G801" s="7"/>
      <c r="H801" s="7"/>
      <c r="I801" s="7"/>
      <c r="J801" s="7"/>
    </row>
    <row r="802" spans="1:10" x14ac:dyDescent="0.3">
      <c r="A802" s="1">
        <v>39965</v>
      </c>
      <c r="B802" s="1"/>
      <c r="C802" s="8"/>
      <c r="D802" s="7"/>
      <c r="E802" s="7"/>
      <c r="F802" s="7"/>
      <c r="G802" s="7"/>
      <c r="H802" s="7"/>
      <c r="I802" s="7"/>
      <c r="J802" s="7"/>
    </row>
    <row r="803" spans="1:10" x14ac:dyDescent="0.3">
      <c r="A803" s="1">
        <v>39995</v>
      </c>
      <c r="B803" s="1"/>
      <c r="C803" s="8"/>
      <c r="D803" s="7"/>
      <c r="E803" s="7"/>
      <c r="F803" s="7"/>
      <c r="G803" s="7"/>
      <c r="H803" s="7"/>
      <c r="I803" s="7"/>
      <c r="J803" s="7"/>
    </row>
    <row r="804" spans="1:10" x14ac:dyDescent="0.3">
      <c r="A804" s="1">
        <v>40026</v>
      </c>
      <c r="B804" s="1"/>
      <c r="C804" s="8"/>
      <c r="D804" s="7"/>
      <c r="E804" s="7"/>
      <c r="F804" s="7"/>
      <c r="G804" s="7"/>
      <c r="H804" s="7"/>
      <c r="I804" s="7"/>
      <c r="J804" s="7"/>
    </row>
    <row r="805" spans="1:10" x14ac:dyDescent="0.3">
      <c r="A805" s="1">
        <v>40057</v>
      </c>
      <c r="B805" s="1"/>
      <c r="C805" s="8"/>
      <c r="D805" s="7"/>
      <c r="E805" s="7"/>
      <c r="F805" s="7"/>
      <c r="G805" s="7"/>
      <c r="H805" s="7"/>
      <c r="I805" s="7"/>
      <c r="J805" s="7"/>
    </row>
    <row r="806" spans="1:10" x14ac:dyDescent="0.3">
      <c r="A806" s="1">
        <v>40087</v>
      </c>
      <c r="B806" s="1"/>
      <c r="C806" s="8"/>
      <c r="D806" s="7"/>
      <c r="E806" s="7"/>
      <c r="F806" s="7"/>
      <c r="G806" s="7"/>
      <c r="H806" s="7"/>
      <c r="I806" s="7"/>
      <c r="J806" s="7"/>
    </row>
    <row r="807" spans="1:10" x14ac:dyDescent="0.3">
      <c r="A807" s="1">
        <v>40118</v>
      </c>
      <c r="B807" s="1"/>
      <c r="C807" s="8"/>
      <c r="D807" s="7"/>
      <c r="E807" s="7"/>
      <c r="F807" s="7"/>
      <c r="G807" s="7"/>
      <c r="H807" s="7"/>
      <c r="I807" s="7"/>
      <c r="J807" s="7"/>
    </row>
    <row r="808" spans="1:10" x14ac:dyDescent="0.3">
      <c r="A808" s="1">
        <v>40148</v>
      </c>
      <c r="B808" s="1"/>
      <c r="C808" s="8"/>
      <c r="D808" s="7"/>
      <c r="E808" s="7"/>
      <c r="F808" s="7"/>
      <c r="G808" s="7"/>
      <c r="H808" s="7"/>
      <c r="I808" s="7"/>
      <c r="J808" s="7"/>
    </row>
    <row r="809" spans="1:10" x14ac:dyDescent="0.3">
      <c r="A809" s="1">
        <v>40179</v>
      </c>
      <c r="B809" s="1"/>
      <c r="C809" s="8"/>
      <c r="D809" s="7"/>
      <c r="E809" s="7"/>
      <c r="F809" s="7"/>
      <c r="G809" s="7"/>
      <c r="H809" s="7"/>
      <c r="I809" s="7"/>
      <c r="J809" s="7"/>
    </row>
    <row r="810" spans="1:10" x14ac:dyDescent="0.3">
      <c r="A810" s="1">
        <v>40210</v>
      </c>
      <c r="B810" s="1"/>
      <c r="C810" s="8"/>
      <c r="D810" s="7"/>
      <c r="E810" s="7"/>
      <c r="F810" s="7"/>
      <c r="G810" s="7"/>
      <c r="H810" s="7"/>
      <c r="I810" s="7"/>
      <c r="J810" s="7"/>
    </row>
    <row r="811" spans="1:10" x14ac:dyDescent="0.3">
      <c r="A811" s="1">
        <v>40238</v>
      </c>
      <c r="B811" s="1"/>
      <c r="C811" s="8"/>
      <c r="D811" s="7"/>
      <c r="E811" s="7"/>
      <c r="F811" s="7"/>
      <c r="G811" s="7"/>
      <c r="H811" s="7"/>
      <c r="I811" s="7"/>
      <c r="J811" s="7"/>
    </row>
    <row r="812" spans="1:10" x14ac:dyDescent="0.3">
      <c r="A812" s="1">
        <v>40269</v>
      </c>
      <c r="B812" s="1"/>
      <c r="C812" s="8"/>
      <c r="D812" s="7"/>
      <c r="E812" s="7"/>
      <c r="F812" s="7"/>
      <c r="G812" s="7"/>
      <c r="H812" s="7"/>
      <c r="I812" s="7"/>
      <c r="J812" s="7"/>
    </row>
    <row r="813" spans="1:10" x14ac:dyDescent="0.3">
      <c r="A813" s="1">
        <v>40299</v>
      </c>
      <c r="B813" s="1"/>
      <c r="C813" s="8"/>
      <c r="D813" s="7"/>
      <c r="E813" s="7"/>
      <c r="F813" s="7"/>
      <c r="G813" s="7"/>
      <c r="H813" s="7"/>
      <c r="I813" s="7"/>
      <c r="J813" s="7"/>
    </row>
    <row r="814" spans="1:10" x14ac:dyDescent="0.3">
      <c r="A814" s="1">
        <v>40330</v>
      </c>
      <c r="B814" s="1"/>
      <c r="C814" s="8"/>
      <c r="D814" s="7"/>
      <c r="E814" s="7"/>
      <c r="F814" s="7"/>
      <c r="G814" s="7"/>
      <c r="H814" s="7"/>
      <c r="I814" s="7"/>
      <c r="J814" s="7"/>
    </row>
    <row r="815" spans="1:10" x14ac:dyDescent="0.3">
      <c r="A815" s="1">
        <v>40360</v>
      </c>
      <c r="B815" s="1"/>
      <c r="C815" s="8"/>
      <c r="D815" s="7"/>
      <c r="E815" s="7"/>
      <c r="F815" s="7"/>
      <c r="G815" s="7"/>
      <c r="H815" s="7"/>
      <c r="I815" s="7"/>
      <c r="J815" s="7"/>
    </row>
    <row r="816" spans="1:10" x14ac:dyDescent="0.3">
      <c r="A816" s="1">
        <v>40391</v>
      </c>
      <c r="B816" s="1"/>
      <c r="C816" s="8"/>
      <c r="D816" s="7"/>
      <c r="E816" s="7"/>
      <c r="F816" s="7"/>
      <c r="G816" s="7"/>
      <c r="H816" s="7"/>
      <c r="I816" s="7"/>
      <c r="J816" s="7"/>
    </row>
    <row r="817" spans="1:10" x14ac:dyDescent="0.3">
      <c r="A817" s="1">
        <v>40422</v>
      </c>
      <c r="B817" s="1"/>
      <c r="C817" s="8"/>
      <c r="D817" s="7"/>
      <c r="E817" s="7"/>
      <c r="F817" s="7"/>
      <c r="G817" s="7"/>
      <c r="H817" s="7"/>
      <c r="I817" s="7"/>
      <c r="J817" s="7"/>
    </row>
    <row r="818" spans="1:10" x14ac:dyDescent="0.3">
      <c r="A818" s="1">
        <v>40452</v>
      </c>
      <c r="B818" s="1"/>
      <c r="C818" s="8"/>
      <c r="D818" s="7"/>
      <c r="E818" s="7"/>
      <c r="F818" s="7"/>
      <c r="G818" s="7"/>
      <c r="H818" s="7"/>
      <c r="I818" s="7"/>
      <c r="J818" s="7"/>
    </row>
    <row r="819" spans="1:10" x14ac:dyDescent="0.3">
      <c r="A819" s="1">
        <v>40483</v>
      </c>
      <c r="B819" s="1"/>
      <c r="C819" s="8"/>
      <c r="D819" s="7"/>
      <c r="E819" s="7"/>
      <c r="F819" s="7"/>
      <c r="G819" s="7"/>
      <c r="H819" s="7"/>
      <c r="I819" s="7"/>
      <c r="J819" s="7"/>
    </row>
    <row r="820" spans="1:10" x14ac:dyDescent="0.3">
      <c r="A820" s="1">
        <v>40513</v>
      </c>
      <c r="B820" s="1"/>
      <c r="C820" s="8"/>
      <c r="D820" s="7"/>
      <c r="E820" s="7"/>
      <c r="F820" s="7"/>
      <c r="G820" s="7"/>
      <c r="H820" s="7"/>
      <c r="I820" s="7"/>
      <c r="J820" s="7"/>
    </row>
    <row r="821" spans="1:10" x14ac:dyDescent="0.3">
      <c r="A821" s="1">
        <v>40544</v>
      </c>
      <c r="B821" s="1"/>
      <c r="C821" s="8"/>
      <c r="D821" s="7"/>
      <c r="E821" s="7"/>
      <c r="F821" s="7"/>
      <c r="G821" s="7"/>
      <c r="H821" s="7"/>
      <c r="I821" s="7"/>
      <c r="J821" s="7"/>
    </row>
    <row r="822" spans="1:10" x14ac:dyDescent="0.3">
      <c r="A822" s="1">
        <v>40575</v>
      </c>
      <c r="B822" s="1"/>
      <c r="C822" s="8"/>
      <c r="D822" s="7"/>
      <c r="E822" s="7"/>
      <c r="F822" s="7"/>
      <c r="G822" s="7"/>
      <c r="H822" s="7"/>
      <c r="I822" s="7"/>
      <c r="J822" s="7"/>
    </row>
    <row r="823" spans="1:10" x14ac:dyDescent="0.3">
      <c r="A823" s="1">
        <v>40603</v>
      </c>
      <c r="B823" s="1"/>
      <c r="C823" s="8"/>
      <c r="D823" s="7"/>
      <c r="E823" s="7"/>
      <c r="F823" s="7"/>
      <c r="G823" s="7"/>
      <c r="H823" s="7"/>
      <c r="I823" s="7"/>
      <c r="J823" s="7"/>
    </row>
    <row r="824" spans="1:10" x14ac:dyDescent="0.3">
      <c r="A824" s="1">
        <v>40634</v>
      </c>
      <c r="B824" s="1"/>
      <c r="C824" s="8"/>
      <c r="D824" s="7"/>
      <c r="E824" s="7"/>
      <c r="F824" s="7"/>
      <c r="G824" s="7"/>
      <c r="H824" s="7"/>
      <c r="I824" s="7"/>
      <c r="J824" s="7"/>
    </row>
    <row r="825" spans="1:10" x14ac:dyDescent="0.3">
      <c r="A825" s="1">
        <v>40664</v>
      </c>
      <c r="B825" s="1"/>
      <c r="C825" s="8"/>
      <c r="D825" s="7"/>
      <c r="E825" s="7"/>
      <c r="F825" s="7"/>
      <c r="G825" s="7"/>
      <c r="H825" s="7"/>
      <c r="I825" s="7"/>
      <c r="J825" s="7"/>
    </row>
    <row r="826" spans="1:10" x14ac:dyDescent="0.3">
      <c r="A826" s="1">
        <v>40695</v>
      </c>
      <c r="B826" s="1"/>
      <c r="C826" s="8"/>
      <c r="D826" s="7"/>
      <c r="E826" s="7"/>
      <c r="F826" s="7"/>
      <c r="G826" s="7"/>
      <c r="H826" s="7"/>
      <c r="I826" s="7"/>
      <c r="J826" s="7"/>
    </row>
    <row r="827" spans="1:10" x14ac:dyDescent="0.3">
      <c r="A827" s="1">
        <v>40725</v>
      </c>
      <c r="B827" s="1"/>
      <c r="C827" s="8"/>
      <c r="D827" s="7"/>
      <c r="E827" s="7"/>
      <c r="F827" s="7"/>
      <c r="G827" s="7"/>
      <c r="H827" s="7"/>
      <c r="I827" s="7"/>
      <c r="J827" s="7"/>
    </row>
    <row r="828" spans="1:10" x14ac:dyDescent="0.3">
      <c r="A828" s="1">
        <v>40756</v>
      </c>
      <c r="B828" s="1"/>
      <c r="C828" s="8"/>
      <c r="D828" s="7"/>
      <c r="E828" s="7"/>
      <c r="F828" s="7"/>
      <c r="G828" s="7"/>
      <c r="H828" s="7"/>
      <c r="I828" s="7"/>
      <c r="J828" s="7"/>
    </row>
    <row r="829" spans="1:10" x14ac:dyDescent="0.3">
      <c r="A829" s="1">
        <v>40787</v>
      </c>
      <c r="B829" s="1"/>
      <c r="C829" s="8"/>
      <c r="D829" s="7"/>
      <c r="E829" s="7"/>
      <c r="F829" s="7"/>
      <c r="G829" s="7"/>
      <c r="H829" s="7"/>
      <c r="I829" s="7"/>
      <c r="J829" s="7"/>
    </row>
    <row r="830" spans="1:10" x14ac:dyDescent="0.3">
      <c r="A830" s="1">
        <v>40817</v>
      </c>
      <c r="B830" s="1"/>
      <c r="C830" s="8"/>
      <c r="D830" s="7"/>
      <c r="E830" s="7"/>
      <c r="F830" s="7"/>
      <c r="G830" s="7"/>
      <c r="H830" s="7"/>
      <c r="I830" s="7"/>
      <c r="J830" s="7"/>
    </row>
    <row r="831" spans="1:10" x14ac:dyDescent="0.3">
      <c r="A831" s="1">
        <v>40848</v>
      </c>
      <c r="B831" s="1"/>
      <c r="C831" s="8"/>
      <c r="D831" s="7"/>
      <c r="E831" s="7"/>
      <c r="F831" s="7"/>
      <c r="G831" s="7"/>
      <c r="H831" s="7"/>
      <c r="I831" s="7"/>
      <c r="J831" s="7"/>
    </row>
    <row r="832" spans="1:10" x14ac:dyDescent="0.3">
      <c r="A832" s="1">
        <v>40878</v>
      </c>
      <c r="B832" s="1"/>
      <c r="C832" s="8"/>
      <c r="D832" s="7"/>
      <c r="E832" s="7"/>
      <c r="F832" s="7"/>
      <c r="G832" s="7"/>
      <c r="H832" s="7"/>
      <c r="I832" s="7"/>
      <c r="J832" s="7"/>
    </row>
    <row r="833" spans="1:10" x14ac:dyDescent="0.3">
      <c r="A833" s="1">
        <v>40909</v>
      </c>
      <c r="B833" s="1"/>
      <c r="C833" s="8"/>
      <c r="D833" s="7"/>
      <c r="E833" s="7"/>
      <c r="F833" s="7"/>
      <c r="G833" s="7"/>
      <c r="H833" s="7"/>
      <c r="I833" s="7"/>
      <c r="J833" s="7"/>
    </row>
    <row r="834" spans="1:10" x14ac:dyDescent="0.3">
      <c r="A834" s="1">
        <v>40940</v>
      </c>
      <c r="B834" s="1"/>
      <c r="C834" s="8"/>
      <c r="D834" s="7"/>
      <c r="E834" s="7"/>
      <c r="F834" s="7"/>
      <c r="G834" s="7"/>
      <c r="H834" s="7"/>
      <c r="I834" s="7"/>
      <c r="J834" s="7"/>
    </row>
    <row r="835" spans="1:10" x14ac:dyDescent="0.3">
      <c r="A835" s="1">
        <v>40969</v>
      </c>
      <c r="B835" s="1"/>
      <c r="C835" s="8"/>
      <c r="D835" s="7"/>
      <c r="E835" s="7"/>
      <c r="F835" s="7"/>
      <c r="G835" s="7"/>
      <c r="H835" s="7"/>
      <c r="I835" s="7"/>
      <c r="J835" s="7"/>
    </row>
    <row r="836" spans="1:10" x14ac:dyDescent="0.3">
      <c r="A836" s="1">
        <v>41000</v>
      </c>
      <c r="B836" s="1"/>
      <c r="C836" s="8"/>
      <c r="D836" s="7"/>
      <c r="E836" s="7"/>
      <c r="F836" s="7"/>
      <c r="G836" s="7"/>
      <c r="H836" s="7"/>
      <c r="I836" s="7"/>
      <c r="J836" s="7"/>
    </row>
    <row r="837" spans="1:10" x14ac:dyDescent="0.3">
      <c r="A837" s="1">
        <v>41030</v>
      </c>
      <c r="B837" s="1"/>
      <c r="C837" s="8"/>
      <c r="D837" s="7"/>
      <c r="E837" s="7"/>
      <c r="F837" s="7"/>
      <c r="G837" s="7"/>
      <c r="H837" s="7"/>
      <c r="I837" s="7"/>
      <c r="J837" s="7"/>
    </row>
    <row r="838" spans="1:10" x14ac:dyDescent="0.3">
      <c r="A838" s="1">
        <v>41061</v>
      </c>
      <c r="B838" s="1"/>
      <c r="C838" s="8"/>
      <c r="D838" s="7"/>
      <c r="E838" s="7"/>
      <c r="F838" s="7"/>
      <c r="G838" s="7"/>
      <c r="H838" s="7"/>
      <c r="I838" s="7"/>
      <c r="J838" s="7"/>
    </row>
    <row r="839" spans="1:10" x14ac:dyDescent="0.3">
      <c r="A839" s="1">
        <v>41091</v>
      </c>
      <c r="B839" s="1"/>
      <c r="C839" s="8"/>
      <c r="D839" s="7"/>
      <c r="E839" s="7"/>
      <c r="F839" s="7"/>
      <c r="G839" s="7"/>
      <c r="H839" s="7"/>
      <c r="I839" s="7"/>
      <c r="J839" s="7"/>
    </row>
    <row r="840" spans="1:10" x14ac:dyDescent="0.3">
      <c r="A840" s="1">
        <v>41122</v>
      </c>
      <c r="B840" s="1"/>
      <c r="C840" s="8"/>
      <c r="D840" s="7"/>
      <c r="E840" s="7"/>
      <c r="F840" s="7"/>
      <c r="G840" s="7"/>
      <c r="H840" s="7"/>
      <c r="I840" s="7"/>
      <c r="J840" s="7"/>
    </row>
    <row r="841" spans="1:10" x14ac:dyDescent="0.3">
      <c r="A841" s="1">
        <v>41153</v>
      </c>
      <c r="B841" s="1"/>
      <c r="C841" s="8"/>
      <c r="D841" s="7"/>
      <c r="E841" s="7"/>
      <c r="F841" s="7"/>
      <c r="G841" s="7"/>
      <c r="H841" s="7"/>
      <c r="I841" s="7"/>
      <c r="J841" s="7"/>
    </row>
    <row r="842" spans="1:10" x14ac:dyDescent="0.3">
      <c r="A842" s="1">
        <v>41183</v>
      </c>
      <c r="B842" s="1"/>
      <c r="C842" s="8"/>
      <c r="D842" s="7"/>
      <c r="E842" s="7"/>
      <c r="F842" s="7"/>
      <c r="G842" s="7"/>
      <c r="H842" s="7"/>
      <c r="I842" s="7"/>
      <c r="J842" s="7"/>
    </row>
    <row r="843" spans="1:10" x14ac:dyDescent="0.3">
      <c r="A843" s="1">
        <v>41214</v>
      </c>
      <c r="B843" s="1"/>
      <c r="C843" s="8"/>
      <c r="D843" s="7"/>
      <c r="E843" s="7"/>
      <c r="F843" s="7"/>
      <c r="G843" s="7"/>
      <c r="H843" s="7"/>
      <c r="I843" s="7"/>
      <c r="J843" s="7"/>
    </row>
    <row r="844" spans="1:10" x14ac:dyDescent="0.3">
      <c r="A844" s="1">
        <v>41244</v>
      </c>
      <c r="B844" s="1"/>
      <c r="C844" s="8"/>
      <c r="D844" s="7"/>
      <c r="E844" s="7"/>
      <c r="F844" s="7"/>
      <c r="G844" s="7"/>
      <c r="H844" s="7"/>
      <c r="I844" s="7"/>
      <c r="J844" s="7"/>
    </row>
    <row r="845" spans="1:10" x14ac:dyDescent="0.3">
      <c r="A845" s="1">
        <v>41275</v>
      </c>
      <c r="B845" s="1"/>
      <c r="C845" s="8"/>
      <c r="D845" s="7"/>
      <c r="E845" s="7"/>
      <c r="F845" s="7"/>
      <c r="G845" s="7"/>
      <c r="H845" s="7"/>
      <c r="I845" s="7"/>
      <c r="J845" s="7"/>
    </row>
    <row r="846" spans="1:10" x14ac:dyDescent="0.3">
      <c r="A846" s="1">
        <v>41306</v>
      </c>
      <c r="B846" s="1"/>
      <c r="C846" s="8"/>
      <c r="D846" s="7"/>
      <c r="E846" s="7"/>
      <c r="F846" s="7"/>
      <c r="G846" s="7"/>
      <c r="H846" s="7"/>
      <c r="I846" s="7"/>
      <c r="J846" s="7"/>
    </row>
    <row r="847" spans="1:10" x14ac:dyDescent="0.3">
      <c r="A847" s="1">
        <v>41334</v>
      </c>
      <c r="B847" s="1"/>
      <c r="C847" s="8"/>
      <c r="D847" s="7"/>
      <c r="E847" s="7"/>
      <c r="F847" s="7"/>
      <c r="G847" s="7"/>
      <c r="H847" s="7"/>
      <c r="I847" s="7"/>
      <c r="J847" s="7"/>
    </row>
    <row r="848" spans="1:10" x14ac:dyDescent="0.3">
      <c r="A848" s="1">
        <v>41365</v>
      </c>
      <c r="B848" s="1"/>
      <c r="C848" s="8"/>
      <c r="D848" s="7"/>
      <c r="E848" s="7"/>
      <c r="F848" s="7"/>
      <c r="G848" s="7"/>
      <c r="H848" s="7"/>
      <c r="I848" s="7"/>
      <c r="J848" s="7"/>
    </row>
    <row r="849" spans="1:10" x14ac:dyDescent="0.3">
      <c r="A849" s="1">
        <v>41395</v>
      </c>
      <c r="B849" s="1"/>
      <c r="C849" s="8"/>
      <c r="D849" s="7"/>
      <c r="E849" s="7"/>
      <c r="F849" s="7"/>
      <c r="G849" s="7"/>
      <c r="H849" s="7"/>
      <c r="I849" s="7"/>
      <c r="J849" s="7"/>
    </row>
    <row r="850" spans="1:10" x14ac:dyDescent="0.3">
      <c r="A850" s="1">
        <v>41426</v>
      </c>
      <c r="B850" s="1"/>
      <c r="C850" s="8"/>
      <c r="D850" s="7"/>
      <c r="E850" s="7"/>
      <c r="F850" s="7"/>
      <c r="G850" s="7"/>
      <c r="H850" s="7"/>
      <c r="I850" s="7"/>
      <c r="J850" s="7"/>
    </row>
    <row r="851" spans="1:10" x14ac:dyDescent="0.3">
      <c r="A851" s="1">
        <v>41456</v>
      </c>
      <c r="B851" s="1"/>
      <c r="C851" s="8"/>
      <c r="D851" s="7"/>
      <c r="E851" s="7"/>
      <c r="F851" s="7"/>
      <c r="G851" s="7"/>
      <c r="H851" s="7"/>
      <c r="I851" s="7"/>
      <c r="J851" s="7"/>
    </row>
    <row r="852" spans="1:10" x14ac:dyDescent="0.3">
      <c r="A852" s="1">
        <v>41487</v>
      </c>
      <c r="B852" s="1"/>
      <c r="C852" s="8"/>
      <c r="D852" s="7"/>
      <c r="E852" s="7"/>
      <c r="F852" s="7"/>
      <c r="G852" s="7"/>
      <c r="H852" s="7"/>
      <c r="I852" s="7"/>
      <c r="J852" s="7"/>
    </row>
    <row r="853" spans="1:10" x14ac:dyDescent="0.3">
      <c r="A853" s="1">
        <v>41518</v>
      </c>
      <c r="B853" s="1"/>
      <c r="C853" s="8"/>
      <c r="D853" s="7"/>
      <c r="E853" s="7"/>
      <c r="F853" s="7"/>
      <c r="G853" s="7"/>
      <c r="H853" s="7"/>
      <c r="I853" s="7"/>
      <c r="J853" s="7"/>
    </row>
    <row r="854" spans="1:10" x14ac:dyDescent="0.3">
      <c r="A854" s="1">
        <v>41548</v>
      </c>
      <c r="B854" s="1"/>
      <c r="C854" s="8"/>
      <c r="D854" s="7"/>
      <c r="E854" s="7"/>
      <c r="F854" s="7"/>
      <c r="G854" s="7"/>
      <c r="H854" s="7"/>
      <c r="I854" s="7"/>
      <c r="J854" s="7"/>
    </row>
    <row r="855" spans="1:10" x14ac:dyDescent="0.3">
      <c r="A855" s="1">
        <v>41579</v>
      </c>
      <c r="B855" s="1"/>
      <c r="C855" s="8"/>
      <c r="D855" s="7"/>
      <c r="E855" s="7"/>
      <c r="F855" s="7"/>
      <c r="G855" s="7"/>
      <c r="H855" s="7"/>
      <c r="I855" s="7"/>
      <c r="J855" s="7"/>
    </row>
    <row r="856" spans="1:10" x14ac:dyDescent="0.3">
      <c r="A856" s="1">
        <v>41609</v>
      </c>
      <c r="B856" s="1"/>
      <c r="C856" s="8"/>
      <c r="D856" s="7"/>
      <c r="E856" s="7"/>
      <c r="F856" s="7"/>
      <c r="G856" s="7"/>
      <c r="H856" s="7"/>
      <c r="I856" s="7"/>
      <c r="J856" s="7"/>
    </row>
    <row r="857" spans="1:10" x14ac:dyDescent="0.3">
      <c r="A857" s="1">
        <v>41640</v>
      </c>
      <c r="B857" s="1"/>
      <c r="C857" s="8"/>
      <c r="D857" s="7"/>
      <c r="E857" s="7"/>
      <c r="F857" s="7"/>
      <c r="G857" s="7"/>
      <c r="H857" s="7"/>
      <c r="I857" s="7"/>
      <c r="J857" s="7"/>
    </row>
    <row r="858" spans="1:10" x14ac:dyDescent="0.3">
      <c r="A858" s="1">
        <v>41671</v>
      </c>
      <c r="B858" s="1"/>
      <c r="C858" s="8"/>
      <c r="D858" s="7"/>
      <c r="E858" s="7"/>
      <c r="F858" s="7"/>
      <c r="G858" s="7"/>
      <c r="H858" s="7"/>
      <c r="I858" s="7"/>
      <c r="J858" s="7"/>
    </row>
    <row r="859" spans="1:10" x14ac:dyDescent="0.3">
      <c r="A859" s="1">
        <v>41699</v>
      </c>
      <c r="B859" s="1"/>
      <c r="C859" s="8"/>
      <c r="D859" s="7"/>
      <c r="E859" s="7"/>
      <c r="F859" s="7"/>
      <c r="G859" s="7"/>
      <c r="H859" s="7"/>
      <c r="I859" s="7"/>
      <c r="J859" s="7"/>
    </row>
    <row r="860" spans="1:10" x14ac:dyDescent="0.3">
      <c r="A860" s="1">
        <v>41730</v>
      </c>
      <c r="B860" s="1"/>
      <c r="C860" s="8"/>
      <c r="D860" s="7"/>
      <c r="E860" s="7"/>
      <c r="F860" s="7"/>
      <c r="G860" s="7"/>
      <c r="H860" s="7"/>
      <c r="I860" s="7"/>
      <c r="J860" s="7"/>
    </row>
    <row r="861" spans="1:10" x14ac:dyDescent="0.3">
      <c r="A861" s="1">
        <v>41760</v>
      </c>
      <c r="B861" s="1"/>
      <c r="C861" s="8"/>
      <c r="D861" s="7"/>
      <c r="E861" s="7"/>
      <c r="F861" s="7"/>
      <c r="G861" s="7"/>
      <c r="H861" s="7"/>
      <c r="I861" s="7"/>
      <c r="J861" s="7"/>
    </row>
    <row r="862" spans="1:10" x14ac:dyDescent="0.3">
      <c r="A862" s="1">
        <v>41791</v>
      </c>
      <c r="B862" s="1"/>
      <c r="C862" s="8"/>
      <c r="D862" s="7"/>
      <c r="E862" s="7"/>
      <c r="F862" s="7"/>
      <c r="G862" s="7"/>
      <c r="H862" s="7"/>
      <c r="I862" s="7"/>
      <c r="J862" s="7"/>
    </row>
    <row r="863" spans="1:10" x14ac:dyDescent="0.3">
      <c r="A863" s="1">
        <v>41821</v>
      </c>
      <c r="B863" s="1"/>
      <c r="C863" s="8"/>
      <c r="D863" s="7"/>
      <c r="E863" s="7"/>
      <c r="F863" s="7"/>
      <c r="G863" s="7"/>
      <c r="H863" s="7"/>
      <c r="I863" s="7"/>
      <c r="J863" s="7"/>
    </row>
    <row r="864" spans="1:10" x14ac:dyDescent="0.3">
      <c r="A864" s="1">
        <v>41852</v>
      </c>
      <c r="B864" s="1"/>
      <c r="C864" s="8"/>
      <c r="D864" s="7"/>
      <c r="E864" s="7"/>
      <c r="F864" s="7"/>
      <c r="G864" s="7"/>
      <c r="H864" s="7"/>
      <c r="I864" s="7"/>
      <c r="J864" s="7"/>
    </row>
    <row r="865" spans="1:10" x14ac:dyDescent="0.3">
      <c r="A865" s="1">
        <v>41883</v>
      </c>
      <c r="B865" s="1"/>
      <c r="C865" s="8"/>
      <c r="D865" s="7"/>
      <c r="E865" s="7"/>
      <c r="F865" s="7"/>
      <c r="G865" s="7"/>
      <c r="H865" s="7"/>
      <c r="I865" s="7"/>
      <c r="J865" s="7"/>
    </row>
    <row r="866" spans="1:10" x14ac:dyDescent="0.3">
      <c r="A866" s="1">
        <v>41913</v>
      </c>
      <c r="B866" s="1"/>
      <c r="C866" s="8"/>
      <c r="D866" s="7"/>
      <c r="E866" s="7"/>
      <c r="F866" s="7"/>
      <c r="G866" s="7"/>
      <c r="H866" s="7"/>
      <c r="I866" s="7"/>
      <c r="J866" s="7"/>
    </row>
    <row r="867" spans="1:10" x14ac:dyDescent="0.3">
      <c r="A867" s="1">
        <v>41944</v>
      </c>
      <c r="B867" s="1"/>
      <c r="C867" s="8"/>
      <c r="D867" s="7"/>
      <c r="E867" s="7"/>
      <c r="F867" s="7"/>
      <c r="G867" s="7"/>
      <c r="H867" s="7"/>
      <c r="I867" s="7"/>
      <c r="J867" s="7"/>
    </row>
    <row r="868" spans="1:10" x14ac:dyDescent="0.3">
      <c r="A868" s="1">
        <v>41974</v>
      </c>
      <c r="B868" s="1"/>
      <c r="C868" s="8"/>
      <c r="D868" s="7"/>
      <c r="E868" s="7"/>
      <c r="F868" s="7"/>
      <c r="G868" s="7"/>
      <c r="H868" s="7"/>
      <c r="I868" s="7"/>
      <c r="J868" s="7"/>
    </row>
    <row r="869" spans="1:10" x14ac:dyDescent="0.3">
      <c r="A869" s="1">
        <v>42005</v>
      </c>
      <c r="B869" s="1"/>
      <c r="C869" s="8"/>
      <c r="D869" s="7"/>
      <c r="E869" s="7"/>
      <c r="F869" s="7"/>
      <c r="G869" s="7"/>
      <c r="H869" s="7"/>
      <c r="I869" s="7"/>
      <c r="J869" s="7"/>
    </row>
    <row r="870" spans="1:10" x14ac:dyDescent="0.3">
      <c r="A870" s="1">
        <v>42036</v>
      </c>
      <c r="B870" s="1"/>
      <c r="C870" s="8"/>
      <c r="D870" s="7"/>
      <c r="E870" s="7"/>
      <c r="F870" s="7"/>
      <c r="G870" s="7"/>
      <c r="H870" s="7"/>
      <c r="I870" s="7"/>
      <c r="J870" s="7"/>
    </row>
    <row r="871" spans="1:10" x14ac:dyDescent="0.3">
      <c r="A871" s="1">
        <v>42064</v>
      </c>
      <c r="B871" s="1"/>
      <c r="C871" s="8"/>
      <c r="D871" s="7"/>
      <c r="E871" s="7"/>
      <c r="F871" s="7"/>
      <c r="G871" s="7"/>
      <c r="H871" s="7"/>
      <c r="I871" s="7"/>
      <c r="J871" s="7"/>
    </row>
    <row r="872" spans="1:10" x14ac:dyDescent="0.3">
      <c r="A872" s="1">
        <v>42095</v>
      </c>
      <c r="B872" s="1"/>
      <c r="C872" s="8"/>
      <c r="D872" s="7"/>
      <c r="E872" s="7"/>
      <c r="F872" s="7"/>
      <c r="G872" s="7"/>
      <c r="H872" s="7"/>
      <c r="I872" s="7"/>
      <c r="J872" s="7"/>
    </row>
    <row r="873" spans="1:10" x14ac:dyDescent="0.3">
      <c r="A873" s="1">
        <v>42125</v>
      </c>
      <c r="B873" s="1"/>
      <c r="C873" s="8"/>
      <c r="D873" s="7"/>
      <c r="E873" s="7"/>
      <c r="F873" s="7"/>
      <c r="G873" s="7"/>
      <c r="H873" s="7"/>
      <c r="I873" s="7"/>
      <c r="J873" s="7"/>
    </row>
    <row r="874" spans="1:10" x14ac:dyDescent="0.3">
      <c r="A874" s="1">
        <v>42156</v>
      </c>
      <c r="B874" s="1"/>
      <c r="C874" s="8"/>
      <c r="D874" s="7"/>
      <c r="E874" s="7"/>
      <c r="F874" s="7"/>
      <c r="G874" s="7"/>
      <c r="H874" s="7"/>
      <c r="I874" s="7"/>
      <c r="J874" s="7"/>
    </row>
    <row r="875" spans="1:10" x14ac:dyDescent="0.3">
      <c r="A875" s="1">
        <v>42186</v>
      </c>
      <c r="B875" s="1"/>
      <c r="C875" s="8"/>
      <c r="D875" s="7"/>
      <c r="E875" s="7"/>
      <c r="F875" s="7"/>
      <c r="G875" s="7"/>
      <c r="H875" s="7"/>
      <c r="I875" s="7"/>
      <c r="J875" s="7"/>
    </row>
    <row r="876" spans="1:10" x14ac:dyDescent="0.3">
      <c r="A876" s="1">
        <v>42217</v>
      </c>
      <c r="B876" s="1"/>
      <c r="C876" s="8"/>
      <c r="D876" s="7"/>
      <c r="E876" s="7"/>
      <c r="F876" s="7"/>
      <c r="G876" s="7"/>
      <c r="H876" s="7"/>
      <c r="I876" s="7"/>
      <c r="J876" s="7"/>
    </row>
    <row r="877" spans="1:10" x14ac:dyDescent="0.3">
      <c r="A877" s="1">
        <v>42248</v>
      </c>
      <c r="B877" s="1"/>
      <c r="C877" s="8"/>
      <c r="D877" s="7"/>
      <c r="E877" s="7"/>
      <c r="F877" s="7"/>
      <c r="G877" s="7"/>
      <c r="H877" s="7"/>
      <c r="I877" s="7"/>
      <c r="J877" s="7"/>
    </row>
    <row r="878" spans="1:10" x14ac:dyDescent="0.3">
      <c r="A878" s="1">
        <v>42278</v>
      </c>
      <c r="B878" s="1"/>
      <c r="C878" s="8"/>
      <c r="D878" s="7"/>
      <c r="E878" s="7"/>
      <c r="F878" s="7"/>
      <c r="G878" s="7"/>
      <c r="H878" s="7"/>
      <c r="I878" s="7"/>
      <c r="J878" s="7"/>
    </row>
    <row r="879" spans="1:10" x14ac:dyDescent="0.3">
      <c r="A879" s="1">
        <v>42309</v>
      </c>
      <c r="B879" s="1"/>
      <c r="C879" s="8"/>
      <c r="D879" s="7"/>
      <c r="E879" s="7"/>
      <c r="F879" s="7"/>
      <c r="G879" s="7"/>
      <c r="H879" s="7"/>
      <c r="I879" s="7"/>
      <c r="J879" s="7"/>
    </row>
    <row r="880" spans="1:10" x14ac:dyDescent="0.3">
      <c r="A880" s="1">
        <v>42339</v>
      </c>
      <c r="B880" s="1"/>
      <c r="C880" s="8"/>
      <c r="D880" s="7"/>
      <c r="E880" s="7"/>
      <c r="F880" s="7"/>
      <c r="G880" s="7"/>
      <c r="H880" s="7"/>
      <c r="I880" s="7"/>
      <c r="J880" s="7"/>
    </row>
    <row r="881" spans="1:10" x14ac:dyDescent="0.3">
      <c r="A881" s="1">
        <v>42370</v>
      </c>
      <c r="B881" s="1"/>
      <c r="C881" s="8"/>
      <c r="D881" s="7"/>
      <c r="E881" s="7"/>
      <c r="F881" s="7"/>
      <c r="G881" s="7"/>
      <c r="H881" s="7"/>
      <c r="I881" s="7"/>
      <c r="J881" s="7"/>
    </row>
    <row r="882" spans="1:10" x14ac:dyDescent="0.3">
      <c r="A882" s="1">
        <v>42401</v>
      </c>
      <c r="B882" s="1"/>
      <c r="C882" s="8"/>
      <c r="D882" s="7"/>
      <c r="E882" s="7"/>
      <c r="F882" s="7"/>
      <c r="G882" s="7"/>
      <c r="H882" s="7"/>
      <c r="I882" s="7"/>
      <c r="J882" s="7"/>
    </row>
    <row r="883" spans="1:10" x14ac:dyDescent="0.3">
      <c r="A883" s="1">
        <v>42430</v>
      </c>
      <c r="B883" s="1"/>
      <c r="C883" s="8"/>
      <c r="D883" s="7"/>
      <c r="E883" s="7"/>
      <c r="F883" s="7"/>
      <c r="G883" s="7"/>
      <c r="H883" s="7"/>
      <c r="I883" s="7"/>
      <c r="J883" s="7"/>
    </row>
    <row r="884" spans="1:10" x14ac:dyDescent="0.3">
      <c r="A884" s="1">
        <v>42461</v>
      </c>
      <c r="B884" s="1"/>
      <c r="C884" s="8"/>
      <c r="D884" s="7"/>
      <c r="E884" s="7"/>
      <c r="F884" s="7"/>
      <c r="G884" s="7"/>
      <c r="H884" s="7"/>
      <c r="I884" s="7"/>
      <c r="J884" s="7"/>
    </row>
    <row r="885" spans="1:10" x14ac:dyDescent="0.3">
      <c r="A885" s="1">
        <v>42491</v>
      </c>
      <c r="B885" s="1"/>
      <c r="C885" s="8"/>
      <c r="D885" s="7"/>
      <c r="E885" s="7"/>
      <c r="F885" s="7"/>
      <c r="G885" s="7"/>
      <c r="H885" s="7"/>
      <c r="I885" s="7"/>
      <c r="J885" s="7"/>
    </row>
    <row r="886" spans="1:10" x14ac:dyDescent="0.3">
      <c r="A886" s="1">
        <v>42522</v>
      </c>
      <c r="B886" s="1"/>
      <c r="C886" s="8"/>
      <c r="D886" s="7"/>
      <c r="E886" s="7"/>
      <c r="F886" s="7"/>
      <c r="G886" s="7"/>
      <c r="H886" s="7"/>
      <c r="I886" s="7"/>
      <c r="J886" s="7"/>
    </row>
    <row r="887" spans="1:10" x14ac:dyDescent="0.3">
      <c r="A887" s="1">
        <v>42552</v>
      </c>
      <c r="B887" s="1"/>
      <c r="C887" s="8"/>
      <c r="D887" s="7"/>
      <c r="E887" s="7"/>
      <c r="F887" s="7"/>
      <c r="G887" s="7"/>
      <c r="H887" s="7"/>
      <c r="I887" s="7"/>
      <c r="J887" s="7"/>
    </row>
    <row r="888" spans="1:10" x14ac:dyDescent="0.3">
      <c r="A888" s="1">
        <v>42583</v>
      </c>
      <c r="B888" s="1"/>
      <c r="C888" s="8"/>
      <c r="D888" s="7"/>
      <c r="E888" s="7"/>
      <c r="F888" s="7"/>
      <c r="G888" s="7"/>
      <c r="H888" s="7"/>
      <c r="I888" s="7"/>
      <c r="J888" s="7"/>
    </row>
    <row r="889" spans="1:10" x14ac:dyDescent="0.3">
      <c r="A889" s="1">
        <v>42614</v>
      </c>
      <c r="B889" s="1"/>
      <c r="C889" s="8"/>
      <c r="D889" s="7"/>
      <c r="E889" s="7"/>
      <c r="F889" s="7"/>
      <c r="G889" s="7"/>
      <c r="H889" s="7"/>
      <c r="I889" s="7"/>
      <c r="J889" s="7"/>
    </row>
    <row r="890" spans="1:10" x14ac:dyDescent="0.3">
      <c r="A890" s="1">
        <v>42644</v>
      </c>
      <c r="B890" s="1"/>
      <c r="C890" s="8"/>
      <c r="D890" s="7"/>
      <c r="E890" s="7"/>
      <c r="F890" s="7"/>
      <c r="G890" s="7"/>
      <c r="H890" s="7"/>
      <c r="I890" s="7"/>
      <c r="J890" s="7"/>
    </row>
    <row r="891" spans="1:10" x14ac:dyDescent="0.3">
      <c r="A891" s="1">
        <v>42675</v>
      </c>
      <c r="B891" s="1"/>
      <c r="C891" s="8"/>
      <c r="D891" s="7"/>
      <c r="E891" s="7"/>
      <c r="F891" s="7"/>
      <c r="G891" s="7"/>
      <c r="H891" s="7"/>
      <c r="I891" s="7"/>
      <c r="J891" s="7"/>
    </row>
    <row r="892" spans="1:10" x14ac:dyDescent="0.3">
      <c r="A892" s="1">
        <v>42705</v>
      </c>
      <c r="B892" s="1"/>
      <c r="C892" s="8"/>
      <c r="D892" s="7"/>
      <c r="E892" s="7"/>
      <c r="F892" s="7"/>
      <c r="G892" s="7"/>
      <c r="H892" s="7"/>
      <c r="I892" s="7"/>
      <c r="J892" s="7"/>
    </row>
    <row r="893" spans="1:10" x14ac:dyDescent="0.3">
      <c r="A893" s="1">
        <v>42736</v>
      </c>
      <c r="B893" s="1"/>
      <c r="C893" s="8"/>
      <c r="D893" s="7"/>
      <c r="E893" s="7"/>
      <c r="F893" s="7"/>
      <c r="G893" s="7"/>
      <c r="H893" s="7"/>
      <c r="I893" s="7"/>
      <c r="J893" s="7"/>
    </row>
    <row r="894" spans="1:10" x14ac:dyDescent="0.3">
      <c r="A894" s="1">
        <v>42767</v>
      </c>
      <c r="B894" s="1"/>
      <c r="C894" s="8"/>
      <c r="D894" s="7"/>
      <c r="E894" s="7"/>
      <c r="F894" s="7"/>
      <c r="G894" s="7"/>
      <c r="H894" s="7"/>
      <c r="I894" s="7"/>
      <c r="J894" s="7"/>
    </row>
    <row r="895" spans="1:10" x14ac:dyDescent="0.3">
      <c r="A895" s="1">
        <v>42795</v>
      </c>
      <c r="B895" s="1"/>
      <c r="C895" s="8"/>
      <c r="D895" s="7"/>
      <c r="E895" s="7"/>
      <c r="F895" s="7"/>
      <c r="G895" s="7"/>
      <c r="H895" s="7"/>
      <c r="I895" s="7"/>
      <c r="J895" s="7"/>
    </row>
    <row r="896" spans="1:10" x14ac:dyDescent="0.3">
      <c r="A896" s="1">
        <v>42826</v>
      </c>
      <c r="B896" s="1"/>
      <c r="C896" s="8"/>
      <c r="D896" s="7"/>
      <c r="E896" s="7"/>
      <c r="F896" s="7"/>
      <c r="G896" s="7"/>
      <c r="H896" s="7"/>
      <c r="I896" s="7"/>
      <c r="J896" s="7"/>
    </row>
    <row r="897" spans="1:10" x14ac:dyDescent="0.3">
      <c r="A897" s="1">
        <v>42856</v>
      </c>
      <c r="B897" s="1"/>
      <c r="C897" s="8"/>
      <c r="D897" s="7"/>
      <c r="E897" s="7"/>
      <c r="F897" s="7"/>
      <c r="G897" s="7"/>
      <c r="H897" s="7"/>
      <c r="I897" s="7"/>
      <c r="J897" s="7"/>
    </row>
    <row r="898" spans="1:10" x14ac:dyDescent="0.3">
      <c r="A898" s="1">
        <v>42887</v>
      </c>
      <c r="B898" s="1"/>
      <c r="C898" s="8"/>
      <c r="D898" s="7"/>
      <c r="E898" s="7"/>
      <c r="F898" s="7"/>
      <c r="G898" s="7"/>
      <c r="H898" s="7"/>
      <c r="I898" s="7"/>
      <c r="J898" s="7"/>
    </row>
    <row r="899" spans="1:10" x14ac:dyDescent="0.3">
      <c r="A899" s="1">
        <v>42917</v>
      </c>
      <c r="B899" s="1"/>
      <c r="C899" s="8"/>
      <c r="D899" s="7"/>
      <c r="E899" s="7"/>
      <c r="F899" s="7"/>
      <c r="G899" s="7"/>
      <c r="H899" s="7"/>
      <c r="I899" s="7"/>
      <c r="J899" s="7"/>
    </row>
    <row r="900" spans="1:10" x14ac:dyDescent="0.3">
      <c r="A900" s="1">
        <v>42948</v>
      </c>
      <c r="B900" s="1"/>
      <c r="C900" s="8"/>
      <c r="D900" s="7"/>
      <c r="E900" s="7"/>
      <c r="F900" s="7"/>
      <c r="G900" s="7"/>
      <c r="H900" s="7"/>
      <c r="I900" s="7"/>
      <c r="J900" s="7"/>
    </row>
    <row r="901" spans="1:10" x14ac:dyDescent="0.3">
      <c r="A901" s="1">
        <v>42979</v>
      </c>
      <c r="B901" s="1"/>
      <c r="C901" s="8"/>
      <c r="D901" s="7"/>
      <c r="E901" s="7"/>
      <c r="F901" s="7"/>
      <c r="G901" s="7"/>
      <c r="H901" s="7"/>
      <c r="I901" s="7"/>
      <c r="J901" s="7"/>
    </row>
    <row r="902" spans="1:10" x14ac:dyDescent="0.3">
      <c r="A902" s="1">
        <v>43009</v>
      </c>
      <c r="B902" s="1"/>
      <c r="C902" s="8"/>
      <c r="D902" s="7"/>
      <c r="E902" s="7"/>
      <c r="F902" s="7"/>
      <c r="G902" s="7"/>
      <c r="H902" s="7"/>
      <c r="I902" s="7"/>
      <c r="J902" s="7"/>
    </row>
    <row r="903" spans="1:10" x14ac:dyDescent="0.3">
      <c r="A903" s="1">
        <v>43040</v>
      </c>
      <c r="B903" s="1"/>
      <c r="C903" s="8"/>
      <c r="D903" s="7"/>
      <c r="E903" s="7"/>
      <c r="F903" s="7"/>
      <c r="G903" s="7"/>
      <c r="H903" s="7"/>
      <c r="I903" s="7"/>
      <c r="J903" s="7"/>
    </row>
    <row r="904" spans="1:10" x14ac:dyDescent="0.3">
      <c r="A904" s="1">
        <v>43070</v>
      </c>
      <c r="B904" s="1"/>
      <c r="C904" s="8"/>
      <c r="D904" s="7"/>
      <c r="E904" s="7"/>
      <c r="F904" s="7"/>
      <c r="G904" s="7"/>
      <c r="H904" s="7"/>
      <c r="I904" s="7"/>
      <c r="J904" s="7"/>
    </row>
    <row r="905" spans="1:10" x14ac:dyDescent="0.3">
      <c r="A905" s="1">
        <v>43101</v>
      </c>
      <c r="B905" s="1"/>
      <c r="C905" s="8"/>
      <c r="D905" s="7"/>
      <c r="E905" s="7"/>
      <c r="F905" s="7"/>
      <c r="G905" s="7"/>
      <c r="H905" s="7"/>
      <c r="I905" s="7"/>
      <c r="J905" s="7"/>
    </row>
    <row r="906" spans="1:10" x14ac:dyDescent="0.3">
      <c r="A906" s="1">
        <v>43132</v>
      </c>
      <c r="B906" s="1"/>
      <c r="C906" s="8"/>
      <c r="D906" s="7"/>
      <c r="E906" s="7"/>
      <c r="F906" s="7"/>
      <c r="G906" s="7"/>
      <c r="H906" s="7"/>
      <c r="I906" s="7"/>
      <c r="J906" s="7"/>
    </row>
    <row r="907" spans="1:10" x14ac:dyDescent="0.3">
      <c r="A907" s="1">
        <v>43160</v>
      </c>
      <c r="B907" s="1"/>
      <c r="C907" s="8"/>
      <c r="D907" s="7"/>
      <c r="E907" s="7"/>
      <c r="F907" s="7"/>
      <c r="G907" s="7"/>
      <c r="H907" s="7"/>
      <c r="I907" s="7"/>
      <c r="J907" s="7"/>
    </row>
    <row r="908" spans="1:10" x14ac:dyDescent="0.3">
      <c r="A908" s="1">
        <v>43191</v>
      </c>
      <c r="B908" s="1"/>
      <c r="C908" s="8"/>
      <c r="D908" s="7"/>
      <c r="E908" s="7"/>
      <c r="F908" s="7"/>
      <c r="G908" s="7"/>
      <c r="H908" s="7"/>
      <c r="I908" s="7"/>
      <c r="J908" s="7"/>
    </row>
    <row r="909" spans="1:10" x14ac:dyDescent="0.3">
      <c r="A909" s="1">
        <v>43221</v>
      </c>
      <c r="B909" s="1"/>
      <c r="C909" s="8"/>
      <c r="D909" s="7"/>
      <c r="E909" s="7"/>
      <c r="F909" s="7"/>
      <c r="G909" s="7"/>
      <c r="H909" s="7"/>
      <c r="I909" s="7"/>
      <c r="J909" s="7"/>
    </row>
    <row r="910" spans="1:10" x14ac:dyDescent="0.3">
      <c r="A910" s="1">
        <v>43252</v>
      </c>
      <c r="B910" s="1"/>
      <c r="C910" s="8"/>
      <c r="D910" s="7"/>
      <c r="E910" s="7"/>
      <c r="F910" s="7"/>
      <c r="G910" s="7"/>
      <c r="H910" s="7"/>
      <c r="I910" s="7"/>
      <c r="J910" s="7"/>
    </row>
    <row r="911" spans="1:10" x14ac:dyDescent="0.3">
      <c r="A911" s="1">
        <v>43282</v>
      </c>
      <c r="B911" s="1"/>
      <c r="C911" s="8"/>
      <c r="D911" s="7"/>
      <c r="E911" s="7"/>
      <c r="F911" s="7"/>
      <c r="G911" s="7"/>
      <c r="H911" s="7"/>
      <c r="I911" s="7"/>
      <c r="J911" s="7"/>
    </row>
    <row r="912" spans="1:10" x14ac:dyDescent="0.3">
      <c r="A912" s="1">
        <v>43313</v>
      </c>
      <c r="B912" s="1"/>
      <c r="C912" s="8"/>
      <c r="D912" s="7"/>
      <c r="E912" s="7"/>
      <c r="F912" s="7"/>
      <c r="G912" s="7"/>
      <c r="H912" s="7"/>
      <c r="I912" s="7"/>
      <c r="J912" s="7"/>
    </row>
    <row r="913" spans="1:10" x14ac:dyDescent="0.3">
      <c r="A913" s="1">
        <v>43344</v>
      </c>
      <c r="B913" s="1"/>
      <c r="C913" s="8"/>
      <c r="D913" s="7"/>
      <c r="E913" s="7"/>
      <c r="F913" s="7"/>
      <c r="G913" s="7"/>
      <c r="H913" s="7"/>
      <c r="I913" s="7"/>
      <c r="J913" s="7"/>
    </row>
    <row r="914" spans="1:10" x14ac:dyDescent="0.3">
      <c r="A914" s="1">
        <v>43374</v>
      </c>
      <c r="B914" s="1"/>
      <c r="C914" s="8"/>
      <c r="D914" s="7"/>
      <c r="E914" s="7"/>
      <c r="F914" s="7"/>
      <c r="G914" s="7"/>
      <c r="H914" s="7"/>
      <c r="I914" s="7"/>
      <c r="J914" s="7"/>
    </row>
    <row r="915" spans="1:10" x14ac:dyDescent="0.3">
      <c r="A915" s="1">
        <v>43405</v>
      </c>
      <c r="B915" s="1"/>
      <c r="C915" s="8"/>
      <c r="D915" s="7"/>
      <c r="E915" s="7"/>
      <c r="F915" s="7"/>
      <c r="G915" s="7"/>
      <c r="H915" s="7"/>
      <c r="I915" s="7"/>
      <c r="J915" s="7"/>
    </row>
    <row r="916" spans="1:10" x14ac:dyDescent="0.3">
      <c r="A916" s="1">
        <v>43435</v>
      </c>
      <c r="B916" s="1"/>
      <c r="C916" s="8"/>
      <c r="D916" s="7"/>
      <c r="E916" s="7"/>
      <c r="F916" s="7"/>
      <c r="G916" s="7"/>
      <c r="H916" s="7"/>
      <c r="I916" s="7"/>
      <c r="J916" s="7"/>
    </row>
    <row r="917" spans="1:10" x14ac:dyDescent="0.3">
      <c r="A917" s="1">
        <v>43466</v>
      </c>
      <c r="B917" s="1"/>
      <c r="C917" s="8"/>
      <c r="D917" s="7"/>
      <c r="E917" s="7"/>
      <c r="F917" s="7"/>
      <c r="G917" s="7"/>
      <c r="H917" s="7"/>
      <c r="I917" s="7"/>
      <c r="J917" s="7"/>
    </row>
    <row r="918" spans="1:10" x14ac:dyDescent="0.3">
      <c r="A918" s="1">
        <v>43497</v>
      </c>
      <c r="B918" s="1"/>
      <c r="C918" s="8"/>
      <c r="D918" s="7"/>
      <c r="E918" s="7"/>
      <c r="F918" s="7"/>
      <c r="G918" s="7"/>
      <c r="H918" s="7"/>
      <c r="I918" s="7"/>
      <c r="J918" s="7"/>
    </row>
    <row r="919" spans="1:10" x14ac:dyDescent="0.3">
      <c r="A919" s="1">
        <v>43525</v>
      </c>
      <c r="B919" s="1"/>
      <c r="C919" s="8"/>
      <c r="D919" s="7"/>
      <c r="E919" s="7"/>
      <c r="F919" s="7"/>
      <c r="G919" s="7"/>
      <c r="H919" s="7"/>
      <c r="I919" s="7"/>
      <c r="J919" s="7"/>
    </row>
    <row r="920" spans="1:10" x14ac:dyDescent="0.3">
      <c r="A920" s="1">
        <v>43556</v>
      </c>
      <c r="B920" s="1"/>
      <c r="C920" s="8"/>
      <c r="D920" s="7"/>
      <c r="E920" s="7"/>
      <c r="F920" s="7"/>
      <c r="G920" s="7"/>
      <c r="H920" s="7"/>
      <c r="I920" s="7"/>
      <c r="J920" s="7"/>
    </row>
    <row r="921" spans="1:10" x14ac:dyDescent="0.3">
      <c r="A921" s="1">
        <v>43586</v>
      </c>
      <c r="B921" s="1"/>
      <c r="C921" s="8"/>
      <c r="D921" s="7"/>
      <c r="E921" s="7"/>
      <c r="F921" s="7"/>
      <c r="G921" s="7"/>
      <c r="H921" s="7"/>
      <c r="I921" s="7"/>
      <c r="J921" s="7"/>
    </row>
    <row r="922" spans="1:10" x14ac:dyDescent="0.3">
      <c r="A922" s="1">
        <v>43617</v>
      </c>
      <c r="B922" s="1"/>
      <c r="C922" s="8"/>
      <c r="D922" s="7"/>
      <c r="E922" s="7"/>
      <c r="F922" s="7"/>
      <c r="G922" s="7"/>
      <c r="H922" s="7"/>
      <c r="I922" s="7"/>
      <c r="J922" s="7"/>
    </row>
    <row r="923" spans="1:10" x14ac:dyDescent="0.3">
      <c r="A923" s="1">
        <v>43647</v>
      </c>
      <c r="B923" s="1"/>
      <c r="C923" s="8"/>
      <c r="D923" s="7"/>
      <c r="E923" s="7"/>
      <c r="F923" s="7"/>
      <c r="G923" s="7"/>
      <c r="H923" s="7"/>
      <c r="I923" s="7"/>
      <c r="J923" s="7"/>
    </row>
    <row r="924" spans="1:10" x14ac:dyDescent="0.3">
      <c r="A924" s="1">
        <v>43678</v>
      </c>
      <c r="B924" s="1"/>
      <c r="C924" s="8"/>
      <c r="D924" s="7"/>
      <c r="E924" s="7"/>
      <c r="F924" s="7"/>
      <c r="G924" s="7"/>
      <c r="H924" s="7"/>
      <c r="I924" s="7"/>
      <c r="J924" s="7"/>
    </row>
    <row r="925" spans="1:10" x14ac:dyDescent="0.3">
      <c r="A925" s="1">
        <v>43709</v>
      </c>
      <c r="B925" s="1"/>
      <c r="C925" s="8"/>
      <c r="D925" s="7"/>
      <c r="E925" s="7"/>
      <c r="F925" s="7"/>
      <c r="G925" s="7"/>
      <c r="H925" s="7"/>
      <c r="I925" s="7"/>
      <c r="J925" s="7"/>
    </row>
    <row r="926" spans="1:10" x14ac:dyDescent="0.3">
      <c r="A926" s="1">
        <v>43739</v>
      </c>
      <c r="B926" s="1"/>
      <c r="C926" s="8"/>
      <c r="D926" s="7"/>
      <c r="E926" s="7"/>
      <c r="F926" s="7"/>
      <c r="G926" s="7"/>
      <c r="H926" s="7"/>
      <c r="I926" s="7"/>
      <c r="J926" s="7"/>
    </row>
    <row r="927" spans="1:10" x14ac:dyDescent="0.3">
      <c r="A927" s="1">
        <v>43770</v>
      </c>
      <c r="B927" s="1"/>
      <c r="C927" s="8"/>
      <c r="D927" s="7"/>
      <c r="E927" s="7"/>
      <c r="F927" s="7"/>
      <c r="G927" s="7"/>
      <c r="H927" s="7"/>
      <c r="I927" s="7"/>
      <c r="J927" s="7"/>
    </row>
    <row r="928" spans="1:10" x14ac:dyDescent="0.3">
      <c r="A928" s="1">
        <v>43800</v>
      </c>
      <c r="B928" s="1"/>
      <c r="C928" s="8"/>
      <c r="D928" s="7"/>
      <c r="E928" s="7"/>
      <c r="F928" s="7"/>
      <c r="G928" s="7"/>
      <c r="H928" s="7"/>
      <c r="I928" s="7"/>
      <c r="J928" s="7"/>
    </row>
    <row r="929" spans="1:10" x14ac:dyDescent="0.3">
      <c r="A929" s="1">
        <v>43831</v>
      </c>
      <c r="B929" s="1"/>
      <c r="C929" s="8"/>
      <c r="D929" s="7"/>
      <c r="E929" s="7"/>
      <c r="F929" s="7"/>
      <c r="G929" s="7"/>
      <c r="H929" s="7"/>
      <c r="I929" s="7"/>
      <c r="J929" s="7"/>
    </row>
    <row r="930" spans="1:10" x14ac:dyDescent="0.3">
      <c r="A930" s="1">
        <v>43862</v>
      </c>
      <c r="B930" s="1"/>
      <c r="C930" s="8"/>
      <c r="D930" s="7"/>
      <c r="E930" s="7"/>
      <c r="F930" s="7"/>
      <c r="G930" s="7"/>
      <c r="H930" s="7"/>
      <c r="I930" s="7"/>
      <c r="J930" s="7"/>
    </row>
    <row r="931" spans="1:10" x14ac:dyDescent="0.3">
      <c r="A931" s="1">
        <v>43891</v>
      </c>
      <c r="B931" s="1"/>
      <c r="C931" s="8"/>
      <c r="D931" s="7"/>
      <c r="E931" s="7"/>
      <c r="F931" s="7"/>
      <c r="G931" s="7"/>
      <c r="H931" s="7"/>
      <c r="I931" s="7"/>
      <c r="J931" s="7"/>
    </row>
    <row r="932" spans="1:10" x14ac:dyDescent="0.3">
      <c r="A932" s="1">
        <v>43922</v>
      </c>
      <c r="B932" s="1"/>
      <c r="C932" s="8"/>
      <c r="D932" s="7"/>
      <c r="E932" s="7"/>
      <c r="F932" s="7"/>
      <c r="G932" s="7"/>
      <c r="H932" s="7"/>
      <c r="I932" s="7"/>
      <c r="J932" s="7"/>
    </row>
    <row r="933" spans="1:10" x14ac:dyDescent="0.3">
      <c r="A933" s="1">
        <v>43952</v>
      </c>
      <c r="B933" s="1"/>
      <c r="C933" s="8"/>
      <c r="D933" s="7"/>
      <c r="E933" s="7"/>
      <c r="F933" s="7"/>
      <c r="G933" s="7"/>
      <c r="H933" s="7"/>
      <c r="I933" s="7"/>
      <c r="J933" s="7"/>
    </row>
    <row r="934" spans="1:10" x14ac:dyDescent="0.3">
      <c r="A934" s="1">
        <v>43983</v>
      </c>
      <c r="B934" s="1"/>
      <c r="C934" s="8"/>
      <c r="D934" s="7"/>
      <c r="E934" s="7"/>
      <c r="F934" s="7"/>
      <c r="G934" s="7"/>
      <c r="H934" s="7"/>
      <c r="I934" s="7"/>
      <c r="J934" s="7"/>
    </row>
    <row r="935" spans="1:10" x14ac:dyDescent="0.3">
      <c r="A935" s="1">
        <v>44013</v>
      </c>
      <c r="B935" s="1"/>
      <c r="C935" s="8"/>
      <c r="D935" s="7"/>
      <c r="E935" s="7"/>
      <c r="F935" s="7"/>
      <c r="G935" s="7"/>
      <c r="H935" s="7"/>
      <c r="I935" s="7"/>
      <c r="J935" s="7"/>
    </row>
    <row r="936" spans="1:10" x14ac:dyDescent="0.3">
      <c r="A936" s="1">
        <v>44044</v>
      </c>
      <c r="B936" s="1"/>
      <c r="C936" s="8"/>
      <c r="D936" s="7"/>
      <c r="E936" s="7"/>
      <c r="F936" s="7"/>
      <c r="G936" s="7"/>
      <c r="H936" s="7"/>
      <c r="I936" s="7"/>
      <c r="J936" s="7"/>
    </row>
    <row r="937" spans="1:10" x14ac:dyDescent="0.3">
      <c r="A937" s="1">
        <v>44075</v>
      </c>
      <c r="B937" s="1"/>
      <c r="C937" s="8"/>
      <c r="D937" s="7"/>
      <c r="E937" s="7"/>
      <c r="F937" s="7"/>
      <c r="G937" s="7"/>
      <c r="H937" s="7"/>
      <c r="I937" s="7"/>
      <c r="J937" s="7"/>
    </row>
    <row r="938" spans="1:10" x14ac:dyDescent="0.3">
      <c r="A938" s="1">
        <v>44105</v>
      </c>
      <c r="B938" s="1"/>
      <c r="C938" s="8"/>
      <c r="D938" s="7"/>
      <c r="E938" s="7"/>
      <c r="F938" s="7"/>
      <c r="G938" s="7"/>
      <c r="H938" s="7"/>
      <c r="I938" s="7"/>
      <c r="J938" s="7"/>
    </row>
    <row r="939" spans="1:10" x14ac:dyDescent="0.3">
      <c r="A939" s="1">
        <v>44136</v>
      </c>
      <c r="B939" s="1"/>
      <c r="C939" s="8"/>
      <c r="D939" s="7"/>
      <c r="E939" s="7"/>
      <c r="F939" s="7"/>
      <c r="G939" s="7"/>
      <c r="H939" s="7"/>
      <c r="I939" s="7"/>
      <c r="J939" s="7"/>
    </row>
    <row r="940" spans="1:10" x14ac:dyDescent="0.3">
      <c r="A940" s="1">
        <v>44166</v>
      </c>
      <c r="B940" s="1"/>
      <c r="C940" s="8"/>
      <c r="D940" s="7"/>
      <c r="E940" s="7"/>
      <c r="F940" s="7"/>
      <c r="G940" s="7"/>
      <c r="H940" s="7"/>
      <c r="I940" s="7"/>
      <c r="J940" s="7"/>
    </row>
    <row r="941" spans="1:10" x14ac:dyDescent="0.3">
      <c r="A941" s="1">
        <v>44197</v>
      </c>
      <c r="B941" s="1"/>
      <c r="C941" s="8"/>
      <c r="D941" s="7"/>
      <c r="E941" s="7"/>
      <c r="F941" s="7"/>
      <c r="G941" s="7"/>
      <c r="H941" s="7"/>
      <c r="I941" s="7"/>
      <c r="J941" s="7"/>
    </row>
    <row r="942" spans="1:10" x14ac:dyDescent="0.3">
      <c r="A942" s="1">
        <v>44228</v>
      </c>
      <c r="B942" s="1"/>
      <c r="C942" s="8"/>
      <c r="D942" s="7"/>
      <c r="E942" s="7"/>
      <c r="F942" s="7"/>
      <c r="G942" s="7"/>
      <c r="H942" s="7"/>
      <c r="I942" s="7"/>
      <c r="J942" s="7"/>
    </row>
    <row r="943" spans="1:10" x14ac:dyDescent="0.3">
      <c r="A943" s="1">
        <v>44256</v>
      </c>
      <c r="B943" s="1"/>
      <c r="C943" s="8"/>
      <c r="D943" s="7"/>
      <c r="E943" s="7"/>
      <c r="F943" s="7"/>
      <c r="G943" s="7"/>
      <c r="H943" s="7"/>
      <c r="I943" s="7"/>
      <c r="J943" s="7"/>
    </row>
    <row r="944" spans="1:10" x14ac:dyDescent="0.3">
      <c r="A944" s="1">
        <v>44287</v>
      </c>
      <c r="B944" s="1"/>
      <c r="C944" s="8"/>
      <c r="D944" s="7"/>
      <c r="E944" s="7"/>
      <c r="F944" s="7"/>
      <c r="G944" s="7"/>
      <c r="H944" s="7"/>
      <c r="I944" s="7"/>
      <c r="J944" s="7"/>
    </row>
    <row r="945" spans="1:10" x14ac:dyDescent="0.3">
      <c r="A945" s="1">
        <v>44317</v>
      </c>
      <c r="B945" s="1"/>
      <c r="C945" s="8"/>
      <c r="D945" s="7"/>
      <c r="E945" s="7"/>
      <c r="F945" s="7"/>
      <c r="G945" s="7"/>
      <c r="H945" s="7"/>
      <c r="I945" s="7"/>
      <c r="J945" s="7"/>
    </row>
    <row r="946" spans="1:10" x14ac:dyDescent="0.3">
      <c r="A946" s="1">
        <v>44348</v>
      </c>
      <c r="B946" s="1"/>
      <c r="C946" s="8"/>
      <c r="D946" s="7"/>
      <c r="E946" s="7"/>
      <c r="F946" s="7"/>
      <c r="G946" s="7"/>
      <c r="H946" s="7"/>
      <c r="I946" s="7"/>
      <c r="J946" s="7"/>
    </row>
    <row r="947" spans="1:10" x14ac:dyDescent="0.3">
      <c r="C947" s="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0"/>
  <sheetViews>
    <sheetView workbookViewId="0">
      <pane xSplit="1" ySplit="1" topLeftCell="B959" activePane="bottomRight" state="frozen"/>
      <selection pane="topRight" activeCell="B1" sqref="B1"/>
      <selection pane="bottomLeft" activeCell="A2" sqref="A2"/>
      <selection pane="bottomRight" activeCell="M667" sqref="M667:M989"/>
    </sheetView>
  </sheetViews>
  <sheetFormatPr defaultRowHeight="14.4" x14ac:dyDescent="0.3"/>
  <cols>
    <col min="2" max="6" width="15.88671875" customWidth="1"/>
    <col min="13" max="13" width="15.88671875" customWidth="1"/>
  </cols>
  <sheetData>
    <row r="1" spans="1:13" s="3" customFormat="1" ht="86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M1" s="3" t="s">
        <v>2</v>
      </c>
    </row>
    <row r="2" spans="1:13" x14ac:dyDescent="0.3">
      <c r="A2" s="1">
        <v>14277</v>
      </c>
      <c r="B2">
        <v>-1.52</v>
      </c>
      <c r="C2" t="s">
        <v>6</v>
      </c>
      <c r="D2" t="s">
        <v>6</v>
      </c>
      <c r="E2" t="s">
        <v>6</v>
      </c>
      <c r="F2" t="s">
        <v>6</v>
      </c>
      <c r="M2" s="5" t="s">
        <v>6</v>
      </c>
    </row>
    <row r="3" spans="1:13" x14ac:dyDescent="0.3">
      <c r="A3" s="1">
        <v>14305</v>
      </c>
      <c r="B3">
        <v>2.48</v>
      </c>
      <c r="C3" t="s">
        <v>6</v>
      </c>
      <c r="D3" t="s">
        <v>6</v>
      </c>
      <c r="E3" t="s">
        <v>6</v>
      </c>
      <c r="F3" t="s">
        <v>6</v>
      </c>
      <c r="M3" s="5" t="s">
        <v>6</v>
      </c>
    </row>
    <row r="4" spans="1:13" x14ac:dyDescent="0.3">
      <c r="A4" s="1">
        <v>14336</v>
      </c>
      <c r="B4">
        <v>1.81</v>
      </c>
      <c r="C4" t="s">
        <v>6</v>
      </c>
      <c r="D4" t="s">
        <v>6</v>
      </c>
      <c r="E4" t="s">
        <v>6</v>
      </c>
      <c r="F4" t="s">
        <v>6</v>
      </c>
      <c r="M4" s="5" t="s">
        <v>6</v>
      </c>
    </row>
    <row r="5" spans="1:13" x14ac:dyDescent="0.3">
      <c r="A5" s="1">
        <v>14366</v>
      </c>
      <c r="B5">
        <v>0</v>
      </c>
      <c r="C5" t="s">
        <v>6</v>
      </c>
      <c r="D5" t="s">
        <v>6</v>
      </c>
      <c r="E5" t="s">
        <v>6</v>
      </c>
      <c r="F5" t="s">
        <v>6</v>
      </c>
      <c r="M5" s="5" t="s">
        <v>6</v>
      </c>
    </row>
    <row r="6" spans="1:13" x14ac:dyDescent="0.3">
      <c r="A6" s="1">
        <v>14397</v>
      </c>
      <c r="B6">
        <v>-0.3</v>
      </c>
      <c r="C6" t="s">
        <v>6</v>
      </c>
      <c r="D6" t="s">
        <v>6</v>
      </c>
      <c r="E6" t="s">
        <v>6</v>
      </c>
      <c r="F6" t="s">
        <v>6</v>
      </c>
      <c r="M6" s="5" t="s">
        <v>6</v>
      </c>
    </row>
    <row r="7" spans="1:13" x14ac:dyDescent="0.3">
      <c r="A7" s="1">
        <v>14427</v>
      </c>
      <c r="B7">
        <v>-0.89</v>
      </c>
      <c r="C7" t="s">
        <v>6</v>
      </c>
      <c r="D7" t="s">
        <v>6</v>
      </c>
      <c r="E7" t="s">
        <v>6</v>
      </c>
      <c r="F7" t="s">
        <v>6</v>
      </c>
      <c r="M7" s="5" t="s">
        <v>6</v>
      </c>
    </row>
    <row r="8" spans="1:13" x14ac:dyDescent="0.3">
      <c r="A8" s="1">
        <v>14458</v>
      </c>
      <c r="B8">
        <v>0.7</v>
      </c>
      <c r="C8" t="s">
        <v>6</v>
      </c>
      <c r="D8" t="s">
        <v>6</v>
      </c>
      <c r="E8" t="s">
        <v>6</v>
      </c>
      <c r="F8" t="s">
        <v>6</v>
      </c>
      <c r="M8" s="5" t="s">
        <v>6</v>
      </c>
    </row>
    <row r="9" spans="1:13" x14ac:dyDescent="0.3">
      <c r="A9" s="1">
        <v>14489</v>
      </c>
      <c r="B9">
        <v>-0.99</v>
      </c>
      <c r="C9" t="s">
        <v>6</v>
      </c>
      <c r="D9" t="s">
        <v>6</v>
      </c>
      <c r="E9" t="s">
        <v>6</v>
      </c>
      <c r="F9" t="s">
        <v>6</v>
      </c>
      <c r="M9" s="5" t="s">
        <v>6</v>
      </c>
    </row>
    <row r="10" spans="1:13" x14ac:dyDescent="0.3">
      <c r="A10" s="1">
        <v>14519</v>
      </c>
      <c r="B10">
        <v>1.31</v>
      </c>
      <c r="C10" t="s">
        <v>6</v>
      </c>
      <c r="D10" t="s">
        <v>6</v>
      </c>
      <c r="E10" t="s">
        <v>6</v>
      </c>
      <c r="F10" t="s">
        <v>6</v>
      </c>
      <c r="M10" s="5" t="s">
        <v>6</v>
      </c>
    </row>
    <row r="11" spans="1:13" x14ac:dyDescent="0.3">
      <c r="A11" s="1">
        <v>14550</v>
      </c>
      <c r="B11">
        <v>0.3</v>
      </c>
      <c r="C11" t="s">
        <v>6</v>
      </c>
      <c r="D11" t="s">
        <v>6</v>
      </c>
      <c r="E11" t="s">
        <v>6</v>
      </c>
      <c r="F11" t="s">
        <v>6</v>
      </c>
      <c r="M11" s="5" t="s">
        <v>6</v>
      </c>
    </row>
    <row r="12" spans="1:13" x14ac:dyDescent="0.3">
      <c r="A12" s="1">
        <v>14580</v>
      </c>
      <c r="B12">
        <v>-1.38</v>
      </c>
      <c r="C12" t="s">
        <v>6</v>
      </c>
      <c r="D12" t="s">
        <v>6</v>
      </c>
      <c r="E12" t="s">
        <v>6</v>
      </c>
      <c r="F12" t="s">
        <v>6</v>
      </c>
      <c r="M12" s="5" t="s">
        <v>6</v>
      </c>
    </row>
    <row r="13" spans="1:13" x14ac:dyDescent="0.3">
      <c r="A13" s="1">
        <v>14611</v>
      </c>
      <c r="B13">
        <v>4.8099999999999996</v>
      </c>
      <c r="C13" t="s">
        <v>6</v>
      </c>
      <c r="D13" t="s">
        <v>6</v>
      </c>
      <c r="E13" t="s">
        <v>6</v>
      </c>
      <c r="F13" t="s">
        <v>6</v>
      </c>
      <c r="M13" s="5" t="s">
        <v>6</v>
      </c>
    </row>
    <row r="14" spans="1:13" x14ac:dyDescent="0.3">
      <c r="A14" s="1">
        <v>14642</v>
      </c>
      <c r="B14">
        <v>-0.67</v>
      </c>
      <c r="C14" t="s">
        <v>6</v>
      </c>
      <c r="D14" t="s">
        <v>6</v>
      </c>
      <c r="E14" t="s">
        <v>6</v>
      </c>
      <c r="F14" t="s">
        <v>6</v>
      </c>
      <c r="M14" s="5" t="s">
        <v>6</v>
      </c>
    </row>
    <row r="15" spans="1:13" x14ac:dyDescent="0.3">
      <c r="A15" s="1">
        <v>14671</v>
      </c>
      <c r="B15">
        <v>1.73</v>
      </c>
      <c r="C15" t="s">
        <v>6</v>
      </c>
      <c r="D15" t="s">
        <v>6</v>
      </c>
      <c r="E15" t="s">
        <v>6</v>
      </c>
      <c r="F15" t="s">
        <v>6</v>
      </c>
      <c r="M15" s="5" t="s">
        <v>6</v>
      </c>
    </row>
    <row r="16" spans="1:13" x14ac:dyDescent="0.3">
      <c r="A16" s="1">
        <v>14702</v>
      </c>
      <c r="B16">
        <v>-0.09</v>
      </c>
      <c r="C16" t="s">
        <v>6</v>
      </c>
      <c r="D16" t="s">
        <v>6</v>
      </c>
      <c r="E16" t="s">
        <v>6</v>
      </c>
      <c r="F16" t="s">
        <v>6</v>
      </c>
      <c r="M16" s="5" t="s">
        <v>6</v>
      </c>
    </row>
    <row r="17" spans="1:13" x14ac:dyDescent="0.3">
      <c r="A17" s="1">
        <v>14732</v>
      </c>
      <c r="B17">
        <v>0.28000000000000003</v>
      </c>
      <c r="C17" t="s">
        <v>6</v>
      </c>
      <c r="D17" t="s">
        <v>6</v>
      </c>
      <c r="E17" t="s">
        <v>6</v>
      </c>
      <c r="F17" t="s">
        <v>6</v>
      </c>
      <c r="M17" s="5" t="s">
        <v>6</v>
      </c>
    </row>
    <row r="18" spans="1:13" x14ac:dyDescent="0.3">
      <c r="A18" s="1">
        <v>14763</v>
      </c>
      <c r="B18">
        <v>1.04</v>
      </c>
      <c r="C18" t="s">
        <v>6</v>
      </c>
      <c r="D18" t="s">
        <v>6</v>
      </c>
      <c r="E18" t="s">
        <v>6</v>
      </c>
      <c r="F18" t="s">
        <v>6</v>
      </c>
      <c r="M18" s="5" t="s">
        <v>6</v>
      </c>
    </row>
    <row r="19" spans="1:13" x14ac:dyDescent="0.3">
      <c r="A19" s="1">
        <v>14793</v>
      </c>
      <c r="B19">
        <v>-0.56000000000000005</v>
      </c>
      <c r="C19" t="s">
        <v>6</v>
      </c>
      <c r="D19" t="s">
        <v>6</v>
      </c>
      <c r="E19" t="s">
        <v>6</v>
      </c>
      <c r="F19" t="s">
        <v>6</v>
      </c>
      <c r="M19" s="5" t="s">
        <v>6</v>
      </c>
    </row>
    <row r="20" spans="1:13" x14ac:dyDescent="0.3">
      <c r="A20" s="1">
        <v>14824</v>
      </c>
      <c r="B20">
        <v>0.28000000000000003</v>
      </c>
      <c r="C20" t="s">
        <v>6</v>
      </c>
      <c r="D20" t="s">
        <v>6</v>
      </c>
      <c r="E20" t="s">
        <v>6</v>
      </c>
      <c r="F20" t="s">
        <v>6</v>
      </c>
      <c r="M20" s="5" t="s">
        <v>6</v>
      </c>
    </row>
    <row r="21" spans="1:13" x14ac:dyDescent="0.3">
      <c r="A21" s="1">
        <v>14855</v>
      </c>
      <c r="B21">
        <v>0.09</v>
      </c>
      <c r="C21" t="s">
        <v>6</v>
      </c>
      <c r="D21" t="s">
        <v>6</v>
      </c>
      <c r="E21" t="s">
        <v>6</v>
      </c>
      <c r="F21" t="s">
        <v>6</v>
      </c>
      <c r="M21" s="5" t="s">
        <v>6</v>
      </c>
    </row>
    <row r="22" spans="1:13" x14ac:dyDescent="0.3">
      <c r="A22" s="1">
        <v>14885</v>
      </c>
      <c r="B22">
        <v>1.59</v>
      </c>
      <c r="C22" t="s">
        <v>6</v>
      </c>
      <c r="D22" t="s">
        <v>6</v>
      </c>
      <c r="E22" t="s">
        <v>6</v>
      </c>
      <c r="F22" t="s">
        <v>6</v>
      </c>
      <c r="M22" s="5" t="s">
        <v>6</v>
      </c>
    </row>
    <row r="23" spans="1:13" x14ac:dyDescent="0.3">
      <c r="A23" s="1">
        <v>14916</v>
      </c>
      <c r="B23">
        <v>2.2999999999999998</v>
      </c>
      <c r="C23" t="s">
        <v>6</v>
      </c>
      <c r="D23" t="s">
        <v>6</v>
      </c>
      <c r="E23" t="s">
        <v>6</v>
      </c>
      <c r="F23" t="s">
        <v>6</v>
      </c>
      <c r="M23" s="5" t="s">
        <v>6</v>
      </c>
    </row>
    <row r="24" spans="1:13" x14ac:dyDescent="0.3">
      <c r="A24" s="1">
        <v>14946</v>
      </c>
      <c r="B24">
        <v>-1.71</v>
      </c>
      <c r="C24" t="s">
        <v>6</v>
      </c>
      <c r="D24" t="s">
        <v>6</v>
      </c>
      <c r="E24" t="s">
        <v>6</v>
      </c>
      <c r="F24" t="s">
        <v>6</v>
      </c>
      <c r="M24" s="5" t="s">
        <v>6</v>
      </c>
    </row>
    <row r="25" spans="1:13" x14ac:dyDescent="0.3">
      <c r="A25" s="1">
        <v>14977</v>
      </c>
      <c r="B25">
        <v>2.66</v>
      </c>
      <c r="C25" t="s">
        <v>6</v>
      </c>
      <c r="D25" t="s">
        <v>6</v>
      </c>
      <c r="E25" t="s">
        <v>6</v>
      </c>
      <c r="F25" t="s">
        <v>6</v>
      </c>
      <c r="M25" s="5" t="s">
        <v>6</v>
      </c>
    </row>
    <row r="26" spans="1:13" x14ac:dyDescent="0.3">
      <c r="A26" s="1">
        <v>15008</v>
      </c>
      <c r="B26">
        <v>4.29</v>
      </c>
      <c r="C26" t="s">
        <v>6</v>
      </c>
      <c r="D26" t="s">
        <v>6</v>
      </c>
      <c r="E26" t="s">
        <v>6</v>
      </c>
      <c r="F26" t="s">
        <v>6</v>
      </c>
      <c r="M26" s="5" t="s">
        <v>6</v>
      </c>
    </row>
    <row r="27" spans="1:13" x14ac:dyDescent="0.3">
      <c r="A27" s="1">
        <v>15036</v>
      </c>
      <c r="B27">
        <v>-3.34</v>
      </c>
      <c r="C27" t="s">
        <v>6</v>
      </c>
      <c r="D27" t="s">
        <v>6</v>
      </c>
      <c r="E27" t="s">
        <v>6</v>
      </c>
      <c r="F27" t="s">
        <v>6</v>
      </c>
      <c r="M27" s="5" t="s">
        <v>6</v>
      </c>
    </row>
    <row r="28" spans="1:13" x14ac:dyDescent="0.3">
      <c r="A28" s="1">
        <v>15067</v>
      </c>
      <c r="B28">
        <v>1.24</v>
      </c>
      <c r="C28" t="s">
        <v>6</v>
      </c>
      <c r="D28" t="s">
        <v>6</v>
      </c>
      <c r="E28" t="s">
        <v>6</v>
      </c>
      <c r="F28" t="s">
        <v>6</v>
      </c>
      <c r="M28" s="5" t="s">
        <v>6</v>
      </c>
    </row>
    <row r="29" spans="1:13" x14ac:dyDescent="0.3">
      <c r="A29" s="1">
        <v>15097</v>
      </c>
      <c r="B29">
        <v>3.76</v>
      </c>
      <c r="C29" t="s">
        <v>6</v>
      </c>
      <c r="D29" t="s">
        <v>6</v>
      </c>
      <c r="E29" t="s">
        <v>6</v>
      </c>
      <c r="F29" t="s">
        <v>6</v>
      </c>
      <c r="M29" s="5" t="s">
        <v>6</v>
      </c>
    </row>
    <row r="30" spans="1:13" x14ac:dyDescent="0.3">
      <c r="A30" s="1">
        <v>15128</v>
      </c>
      <c r="B30">
        <v>2.5299999999999998</v>
      </c>
      <c r="C30" t="s">
        <v>6</v>
      </c>
      <c r="D30" t="s">
        <v>6</v>
      </c>
      <c r="E30" t="s">
        <v>6</v>
      </c>
      <c r="F30" t="s">
        <v>6</v>
      </c>
      <c r="M30" s="5" t="s">
        <v>6</v>
      </c>
    </row>
    <row r="31" spans="1:13" x14ac:dyDescent="0.3">
      <c r="A31" s="1">
        <v>15158</v>
      </c>
      <c r="B31">
        <v>-1.56</v>
      </c>
      <c r="C31" t="s">
        <v>6</v>
      </c>
      <c r="D31" t="s">
        <v>6</v>
      </c>
      <c r="E31" t="s">
        <v>6</v>
      </c>
      <c r="F31" t="s">
        <v>6</v>
      </c>
      <c r="M31" s="5" t="s">
        <v>6</v>
      </c>
    </row>
    <row r="32" spans="1:13" x14ac:dyDescent="0.3">
      <c r="A32" s="1">
        <v>15189</v>
      </c>
      <c r="B32">
        <v>1.34</v>
      </c>
      <c r="C32" t="s">
        <v>6</v>
      </c>
      <c r="D32" t="s">
        <v>6</v>
      </c>
      <c r="E32" t="s">
        <v>6</v>
      </c>
      <c r="F32" t="s">
        <v>6</v>
      </c>
      <c r="M32" s="5" t="s">
        <v>6</v>
      </c>
    </row>
    <row r="33" spans="1:13" x14ac:dyDescent="0.3">
      <c r="A33" s="1">
        <v>15220</v>
      </c>
      <c r="B33">
        <v>0.82</v>
      </c>
      <c r="C33" t="s">
        <v>6</v>
      </c>
      <c r="D33" t="s">
        <v>6</v>
      </c>
      <c r="E33" t="s">
        <v>6</v>
      </c>
      <c r="F33" t="s">
        <v>6</v>
      </c>
      <c r="M33" s="5" t="s">
        <v>6</v>
      </c>
    </row>
    <row r="34" spans="1:13" x14ac:dyDescent="0.3">
      <c r="A34" s="1">
        <v>15250</v>
      </c>
      <c r="B34">
        <v>-1.39</v>
      </c>
      <c r="C34" t="s">
        <v>6</v>
      </c>
      <c r="D34" t="s">
        <v>6</v>
      </c>
      <c r="E34" t="s">
        <v>6</v>
      </c>
      <c r="F34" t="s">
        <v>6</v>
      </c>
      <c r="M34" s="5" t="s">
        <v>6</v>
      </c>
    </row>
    <row r="35" spans="1:13" x14ac:dyDescent="0.3">
      <c r="A35" s="1">
        <v>15281</v>
      </c>
      <c r="B35">
        <v>1.99</v>
      </c>
      <c r="C35" t="s">
        <v>6</v>
      </c>
      <c r="D35" t="s">
        <v>6</v>
      </c>
      <c r="E35" t="s">
        <v>6</v>
      </c>
      <c r="F35" t="s">
        <v>6</v>
      </c>
      <c r="M35" s="5" t="s">
        <v>6</v>
      </c>
    </row>
    <row r="36" spans="1:13" x14ac:dyDescent="0.3">
      <c r="A36" s="1">
        <v>15311</v>
      </c>
      <c r="B36">
        <v>-1.3</v>
      </c>
      <c r="C36" t="s">
        <v>6</v>
      </c>
      <c r="D36" t="s">
        <v>6</v>
      </c>
      <c r="E36" t="s">
        <v>6</v>
      </c>
      <c r="F36" t="s">
        <v>6</v>
      </c>
      <c r="M36" s="5" t="s">
        <v>6</v>
      </c>
    </row>
    <row r="37" spans="1:13" x14ac:dyDescent="0.3">
      <c r="A37" s="1">
        <v>15342</v>
      </c>
      <c r="B37">
        <v>-0.91</v>
      </c>
      <c r="C37" t="s">
        <v>6</v>
      </c>
      <c r="D37" t="s">
        <v>6</v>
      </c>
      <c r="E37" t="s">
        <v>6</v>
      </c>
      <c r="F37" t="s">
        <v>6</v>
      </c>
      <c r="M37" s="5" t="s">
        <v>6</v>
      </c>
    </row>
    <row r="38" spans="1:13" x14ac:dyDescent="0.3">
      <c r="A38" s="1">
        <v>15373</v>
      </c>
      <c r="B38">
        <v>0.5</v>
      </c>
      <c r="C38" t="s">
        <v>6</v>
      </c>
      <c r="D38" t="s">
        <v>6</v>
      </c>
      <c r="E38" t="s">
        <v>6</v>
      </c>
      <c r="F38" t="s">
        <v>6</v>
      </c>
      <c r="M38" s="5" t="s">
        <v>6</v>
      </c>
    </row>
    <row r="39" spans="1:13" x14ac:dyDescent="0.3">
      <c r="A39" s="1">
        <v>15401</v>
      </c>
      <c r="B39">
        <v>-0.17</v>
      </c>
      <c r="C39" t="s">
        <v>6</v>
      </c>
      <c r="D39" t="s">
        <v>6</v>
      </c>
      <c r="E39" t="s">
        <v>6</v>
      </c>
      <c r="F39" t="s">
        <v>6</v>
      </c>
      <c r="M39" s="5" t="s">
        <v>6</v>
      </c>
    </row>
    <row r="40" spans="1:13" x14ac:dyDescent="0.3">
      <c r="A40" s="1">
        <v>15432</v>
      </c>
      <c r="B40">
        <v>4.8099999999999996</v>
      </c>
      <c r="C40" t="s">
        <v>6</v>
      </c>
      <c r="D40" t="s">
        <v>6</v>
      </c>
      <c r="E40" t="s">
        <v>6</v>
      </c>
      <c r="F40" t="s">
        <v>6</v>
      </c>
      <c r="M40" s="5" t="s">
        <v>6</v>
      </c>
    </row>
    <row r="41" spans="1:13" x14ac:dyDescent="0.3">
      <c r="A41" s="1">
        <v>15462</v>
      </c>
      <c r="B41">
        <v>1.9</v>
      </c>
      <c r="C41" t="s">
        <v>6</v>
      </c>
      <c r="D41" t="s">
        <v>6</v>
      </c>
      <c r="E41" t="s">
        <v>6</v>
      </c>
      <c r="F41" t="s">
        <v>6</v>
      </c>
      <c r="M41" s="5" t="s">
        <v>6</v>
      </c>
    </row>
    <row r="42" spans="1:13" x14ac:dyDescent="0.3">
      <c r="A42" s="1">
        <v>15493</v>
      </c>
      <c r="B42">
        <v>3.57</v>
      </c>
      <c r="C42" t="s">
        <v>6</v>
      </c>
      <c r="D42" t="s">
        <v>6</v>
      </c>
      <c r="E42" t="s">
        <v>6</v>
      </c>
      <c r="F42" t="s">
        <v>6</v>
      </c>
      <c r="M42" s="5" t="s">
        <v>6</v>
      </c>
    </row>
    <row r="43" spans="1:13" x14ac:dyDescent="0.3">
      <c r="A43" s="1">
        <v>15523</v>
      </c>
      <c r="B43">
        <v>2.92</v>
      </c>
      <c r="C43" t="s">
        <v>6</v>
      </c>
      <c r="D43" t="s">
        <v>6</v>
      </c>
      <c r="E43" t="s">
        <v>6</v>
      </c>
      <c r="F43" t="s">
        <v>6</v>
      </c>
      <c r="M43" s="5" t="s">
        <v>6</v>
      </c>
    </row>
    <row r="44" spans="1:13" x14ac:dyDescent="0.3">
      <c r="A44" s="1">
        <v>15554</v>
      </c>
      <c r="B44">
        <v>1.31</v>
      </c>
      <c r="C44" t="s">
        <v>6</v>
      </c>
      <c r="D44" t="s">
        <v>6</v>
      </c>
      <c r="E44" t="s">
        <v>6</v>
      </c>
      <c r="F44" t="s">
        <v>6</v>
      </c>
      <c r="M44" s="5" t="s">
        <v>6</v>
      </c>
    </row>
    <row r="45" spans="1:13" x14ac:dyDescent="0.3">
      <c r="A45" s="1">
        <v>15585</v>
      </c>
      <c r="B45">
        <v>2.08</v>
      </c>
      <c r="C45" t="s">
        <v>6</v>
      </c>
      <c r="D45" t="s">
        <v>6</v>
      </c>
      <c r="E45" t="s">
        <v>6</v>
      </c>
      <c r="F45" t="s">
        <v>6</v>
      </c>
      <c r="M45" s="5" t="s">
        <v>6</v>
      </c>
    </row>
    <row r="46" spans="1:13" x14ac:dyDescent="0.3">
      <c r="A46" s="1">
        <v>15615</v>
      </c>
      <c r="B46">
        <v>-1.2</v>
      </c>
      <c r="C46" t="s">
        <v>6</v>
      </c>
      <c r="D46" t="s">
        <v>6</v>
      </c>
      <c r="E46" t="s">
        <v>6</v>
      </c>
      <c r="F46" t="s">
        <v>6</v>
      </c>
      <c r="M46" s="5" t="s">
        <v>6</v>
      </c>
    </row>
    <row r="47" spans="1:13" x14ac:dyDescent="0.3">
      <c r="A47" s="1">
        <v>15646</v>
      </c>
      <c r="B47">
        <v>0.28000000000000003</v>
      </c>
      <c r="C47" t="s">
        <v>6</v>
      </c>
      <c r="D47" t="s">
        <v>6</v>
      </c>
      <c r="E47" t="s">
        <v>6</v>
      </c>
      <c r="F47" t="s">
        <v>6</v>
      </c>
      <c r="M47" s="5" t="s">
        <v>6</v>
      </c>
    </row>
    <row r="48" spans="1:13" x14ac:dyDescent="0.3">
      <c r="A48" s="1">
        <v>15676</v>
      </c>
      <c r="B48">
        <v>-0.21</v>
      </c>
      <c r="C48" t="s">
        <v>6</v>
      </c>
      <c r="D48" t="s">
        <v>6</v>
      </c>
      <c r="E48" t="s">
        <v>6</v>
      </c>
      <c r="F48" t="s">
        <v>6</v>
      </c>
      <c r="M48" s="5" t="s">
        <v>6</v>
      </c>
    </row>
    <row r="49" spans="1:13" x14ac:dyDescent="0.3">
      <c r="A49" s="1">
        <v>15707</v>
      </c>
      <c r="B49">
        <v>1.85</v>
      </c>
      <c r="C49" t="s">
        <v>6</v>
      </c>
      <c r="D49" t="s">
        <v>6</v>
      </c>
      <c r="E49" t="s">
        <v>6</v>
      </c>
      <c r="F49" t="s">
        <v>6</v>
      </c>
      <c r="M49" s="5" t="s">
        <v>6</v>
      </c>
    </row>
    <row r="50" spans="1:13" x14ac:dyDescent="0.3">
      <c r="A50" s="1">
        <v>15738</v>
      </c>
      <c r="B50">
        <v>1.4</v>
      </c>
      <c r="C50" t="s">
        <v>6</v>
      </c>
      <c r="D50" t="s">
        <v>6</v>
      </c>
      <c r="E50" t="s">
        <v>6</v>
      </c>
      <c r="F50" t="s">
        <v>6</v>
      </c>
      <c r="M50" s="5" t="s">
        <v>6</v>
      </c>
    </row>
    <row r="51" spans="1:13" x14ac:dyDescent="0.3">
      <c r="A51" s="1">
        <v>15766</v>
      </c>
      <c r="B51">
        <v>-0.14000000000000001</v>
      </c>
      <c r="C51" t="s">
        <v>6</v>
      </c>
      <c r="D51" t="s">
        <v>6</v>
      </c>
      <c r="E51" t="s">
        <v>6</v>
      </c>
      <c r="F51" t="s">
        <v>6</v>
      </c>
      <c r="M51" s="5" t="s">
        <v>6</v>
      </c>
    </row>
    <row r="52" spans="1:13" x14ac:dyDescent="0.3">
      <c r="A52" s="1">
        <v>15797</v>
      </c>
      <c r="B52">
        <v>3.11</v>
      </c>
      <c r="C52" t="s">
        <v>6</v>
      </c>
      <c r="D52" t="s">
        <v>6</v>
      </c>
      <c r="E52" t="s">
        <v>6</v>
      </c>
      <c r="F52" t="s">
        <v>6</v>
      </c>
      <c r="M52" s="5" t="s">
        <v>6</v>
      </c>
    </row>
    <row r="53" spans="1:13" x14ac:dyDescent="0.3">
      <c r="A53" s="1">
        <v>15827</v>
      </c>
      <c r="B53">
        <v>0.4</v>
      </c>
      <c r="C53" t="s">
        <v>6</v>
      </c>
      <c r="D53" t="s">
        <v>6</v>
      </c>
      <c r="E53" t="s">
        <v>6</v>
      </c>
      <c r="F53" t="s">
        <v>6</v>
      </c>
      <c r="M53" s="5" t="s">
        <v>6</v>
      </c>
    </row>
    <row r="54" spans="1:13" x14ac:dyDescent="0.3">
      <c r="A54" s="1">
        <v>15858</v>
      </c>
      <c r="B54">
        <v>-0.47</v>
      </c>
      <c r="C54" t="s">
        <v>6</v>
      </c>
      <c r="D54" t="s">
        <v>6</v>
      </c>
      <c r="E54" t="s">
        <v>6</v>
      </c>
      <c r="F54" t="s">
        <v>6</v>
      </c>
      <c r="M54" s="5" t="s">
        <v>6</v>
      </c>
    </row>
    <row r="55" spans="1:13" x14ac:dyDescent="0.3">
      <c r="A55" s="1">
        <v>15888</v>
      </c>
      <c r="B55">
        <v>3.08</v>
      </c>
      <c r="C55" t="s">
        <v>6</v>
      </c>
      <c r="D55" t="s">
        <v>6</v>
      </c>
      <c r="E55" t="s">
        <v>6</v>
      </c>
      <c r="F55" t="s">
        <v>6</v>
      </c>
      <c r="M55" s="5" t="s">
        <v>6</v>
      </c>
    </row>
    <row r="56" spans="1:13" x14ac:dyDescent="0.3">
      <c r="A56" s="1">
        <v>15919</v>
      </c>
      <c r="B56">
        <v>0.19</v>
      </c>
      <c r="C56" t="s">
        <v>6</v>
      </c>
      <c r="D56" t="s">
        <v>6</v>
      </c>
      <c r="E56" t="s">
        <v>6</v>
      </c>
      <c r="F56" t="s">
        <v>6</v>
      </c>
      <c r="M56" s="5" t="s">
        <v>6</v>
      </c>
    </row>
    <row r="57" spans="1:13" x14ac:dyDescent="0.3">
      <c r="A57" s="1">
        <v>15950</v>
      </c>
      <c r="B57">
        <v>2.08</v>
      </c>
      <c r="C57" t="s">
        <v>6</v>
      </c>
      <c r="D57" t="s">
        <v>6</v>
      </c>
      <c r="E57" t="s">
        <v>6</v>
      </c>
      <c r="F57" t="s">
        <v>6</v>
      </c>
      <c r="M57" s="5" t="s">
        <v>6</v>
      </c>
    </row>
    <row r="58" spans="1:13" x14ac:dyDescent="0.3">
      <c r="A58" s="1">
        <v>15980</v>
      </c>
      <c r="B58">
        <v>4.1900000000000004</v>
      </c>
      <c r="C58" t="s">
        <v>6</v>
      </c>
      <c r="D58" t="s">
        <v>6</v>
      </c>
      <c r="E58" t="s">
        <v>6</v>
      </c>
      <c r="F58" t="s">
        <v>6</v>
      </c>
      <c r="M58" s="5" t="s">
        <v>6</v>
      </c>
    </row>
    <row r="59" spans="1:13" x14ac:dyDescent="0.3">
      <c r="A59" s="1">
        <v>16011</v>
      </c>
      <c r="B59">
        <v>0.12</v>
      </c>
      <c r="C59" t="s">
        <v>6</v>
      </c>
      <c r="D59" t="s">
        <v>6</v>
      </c>
      <c r="E59" t="s">
        <v>6</v>
      </c>
      <c r="F59" t="s">
        <v>6</v>
      </c>
      <c r="M59" s="5" t="s">
        <v>6</v>
      </c>
    </row>
    <row r="60" spans="1:13" x14ac:dyDescent="0.3">
      <c r="A60" s="1">
        <v>16041</v>
      </c>
      <c r="B60">
        <v>2.0099999999999998</v>
      </c>
      <c r="C60" t="s">
        <v>6</v>
      </c>
      <c r="D60" t="s">
        <v>6</v>
      </c>
      <c r="E60" t="s">
        <v>6</v>
      </c>
      <c r="F60" t="s">
        <v>6</v>
      </c>
      <c r="M60" s="5" t="s">
        <v>6</v>
      </c>
    </row>
    <row r="61" spans="1:13" x14ac:dyDescent="0.3">
      <c r="A61" s="1">
        <v>16072</v>
      </c>
      <c r="B61">
        <v>10.45</v>
      </c>
      <c r="C61" t="s">
        <v>6</v>
      </c>
      <c r="D61" t="s">
        <v>6</v>
      </c>
      <c r="E61" t="s">
        <v>6</v>
      </c>
      <c r="F61" t="s">
        <v>6</v>
      </c>
      <c r="M61" s="5" t="s">
        <v>6</v>
      </c>
    </row>
    <row r="62" spans="1:13" x14ac:dyDescent="0.3">
      <c r="A62" s="1">
        <v>16103</v>
      </c>
      <c r="B62">
        <v>0.65</v>
      </c>
      <c r="C62" t="s">
        <v>6</v>
      </c>
      <c r="D62" t="s">
        <v>6</v>
      </c>
      <c r="E62" t="s">
        <v>6</v>
      </c>
      <c r="F62" t="s">
        <v>6</v>
      </c>
      <c r="M62" s="5" t="s">
        <v>6</v>
      </c>
    </row>
    <row r="63" spans="1:13" x14ac:dyDescent="0.3">
      <c r="A63" s="1">
        <v>16132</v>
      </c>
      <c r="B63">
        <v>1.24</v>
      </c>
      <c r="C63" t="s">
        <v>6</v>
      </c>
      <c r="D63" t="s">
        <v>6</v>
      </c>
      <c r="E63" t="s">
        <v>6</v>
      </c>
      <c r="F63" t="s">
        <v>6</v>
      </c>
      <c r="M63" s="5" t="s">
        <v>6</v>
      </c>
    </row>
    <row r="64" spans="1:13" x14ac:dyDescent="0.3">
      <c r="A64" s="1">
        <v>16163</v>
      </c>
      <c r="B64">
        <v>4.1900000000000004</v>
      </c>
      <c r="C64" t="s">
        <v>6</v>
      </c>
      <c r="D64" t="s">
        <v>6</v>
      </c>
      <c r="E64" t="s">
        <v>6</v>
      </c>
      <c r="F64" t="s">
        <v>6</v>
      </c>
      <c r="M64" s="5" t="s">
        <v>6</v>
      </c>
    </row>
    <row r="65" spans="1:13" x14ac:dyDescent="0.3">
      <c r="A65" s="1">
        <v>16193</v>
      </c>
      <c r="B65">
        <v>3.41</v>
      </c>
      <c r="C65" t="s">
        <v>6</v>
      </c>
      <c r="D65" t="s">
        <v>6</v>
      </c>
      <c r="E65" t="s">
        <v>6</v>
      </c>
      <c r="F65" t="s">
        <v>6</v>
      </c>
      <c r="M65" s="5" t="s">
        <v>6</v>
      </c>
    </row>
    <row r="66" spans="1:13" x14ac:dyDescent="0.3">
      <c r="A66" s="1">
        <v>16224</v>
      </c>
      <c r="B66">
        <v>1.72</v>
      </c>
      <c r="C66" t="s">
        <v>6</v>
      </c>
      <c r="D66" t="s">
        <v>6</v>
      </c>
      <c r="E66" t="s">
        <v>6</v>
      </c>
      <c r="F66" t="s">
        <v>6</v>
      </c>
      <c r="M66" s="5" t="s">
        <v>6</v>
      </c>
    </row>
    <row r="67" spans="1:13" x14ac:dyDescent="0.3">
      <c r="A67" s="1">
        <v>16254</v>
      </c>
      <c r="B67">
        <v>5.76</v>
      </c>
      <c r="C67" t="s">
        <v>6</v>
      </c>
      <c r="D67" t="s">
        <v>6</v>
      </c>
      <c r="E67" t="s">
        <v>6</v>
      </c>
      <c r="F67" t="s">
        <v>6</v>
      </c>
      <c r="M67" s="5" t="s">
        <v>6</v>
      </c>
    </row>
    <row r="68" spans="1:13" x14ac:dyDescent="0.3">
      <c r="A68" s="1">
        <v>16285</v>
      </c>
      <c r="B68">
        <v>1.69</v>
      </c>
      <c r="C68" t="s">
        <v>6</v>
      </c>
      <c r="D68" t="s">
        <v>6</v>
      </c>
      <c r="E68" t="s">
        <v>6</v>
      </c>
      <c r="F68" t="s">
        <v>6</v>
      </c>
      <c r="M68" s="5" t="s">
        <v>6</v>
      </c>
    </row>
    <row r="69" spans="1:13" x14ac:dyDescent="0.3">
      <c r="A69" s="1">
        <v>16316</v>
      </c>
      <c r="B69">
        <v>0.61</v>
      </c>
      <c r="C69" t="s">
        <v>6</v>
      </c>
      <c r="D69" t="s">
        <v>6</v>
      </c>
      <c r="E69" t="s">
        <v>6</v>
      </c>
      <c r="F69" t="s">
        <v>6</v>
      </c>
      <c r="M69" s="5" t="s">
        <v>6</v>
      </c>
    </row>
    <row r="70" spans="1:13" x14ac:dyDescent="0.3">
      <c r="A70" s="1">
        <v>16346</v>
      </c>
      <c r="B70">
        <v>0.27</v>
      </c>
      <c r="C70" t="s">
        <v>6</v>
      </c>
      <c r="D70" t="s">
        <v>6</v>
      </c>
      <c r="E70" t="s">
        <v>6</v>
      </c>
      <c r="F70" t="s">
        <v>6</v>
      </c>
      <c r="M70" s="5" t="s">
        <v>6</v>
      </c>
    </row>
    <row r="71" spans="1:13" x14ac:dyDescent="0.3">
      <c r="A71" s="1">
        <v>16377</v>
      </c>
      <c r="B71">
        <v>3.52</v>
      </c>
      <c r="C71" t="s">
        <v>6</v>
      </c>
      <c r="D71" t="s">
        <v>6</v>
      </c>
      <c r="E71" t="s">
        <v>6</v>
      </c>
      <c r="F71" t="s">
        <v>6</v>
      </c>
      <c r="M71" s="5" t="s">
        <v>6</v>
      </c>
    </row>
    <row r="72" spans="1:13" x14ac:dyDescent="0.3">
      <c r="A72" s="1">
        <v>16407</v>
      </c>
      <c r="B72">
        <v>-1.03</v>
      </c>
      <c r="C72" t="s">
        <v>6</v>
      </c>
      <c r="D72" t="s">
        <v>6</v>
      </c>
      <c r="E72" t="s">
        <v>6</v>
      </c>
      <c r="F72" t="s">
        <v>6</v>
      </c>
      <c r="M72" s="5" t="s">
        <v>6</v>
      </c>
    </row>
    <row r="73" spans="1:13" x14ac:dyDescent="0.3">
      <c r="A73" s="1">
        <v>16438</v>
      </c>
      <c r="B73">
        <v>5.17</v>
      </c>
      <c r="C73" t="s">
        <v>6</v>
      </c>
      <c r="D73" t="s">
        <v>6</v>
      </c>
      <c r="E73" t="s">
        <v>6</v>
      </c>
      <c r="F73" t="s">
        <v>6</v>
      </c>
      <c r="M73" s="5" t="s">
        <v>6</v>
      </c>
    </row>
    <row r="74" spans="1:13" x14ac:dyDescent="0.3">
      <c r="A74" s="1">
        <v>16469</v>
      </c>
      <c r="B74">
        <v>2.52</v>
      </c>
      <c r="C74" t="s">
        <v>6</v>
      </c>
      <c r="D74" t="s">
        <v>6</v>
      </c>
      <c r="E74" t="s">
        <v>6</v>
      </c>
      <c r="F74" t="s">
        <v>6</v>
      </c>
      <c r="M74" s="5" t="s">
        <v>6</v>
      </c>
    </row>
    <row r="75" spans="1:13" x14ac:dyDescent="0.3">
      <c r="A75" s="1">
        <v>16497</v>
      </c>
      <c r="B75">
        <v>1.29</v>
      </c>
      <c r="C75" t="s">
        <v>6</v>
      </c>
      <c r="D75" t="s">
        <v>6</v>
      </c>
      <c r="E75" t="s">
        <v>6</v>
      </c>
      <c r="F75" t="s">
        <v>6</v>
      </c>
      <c r="M75" s="5" t="s">
        <v>6</v>
      </c>
    </row>
    <row r="76" spans="1:13" x14ac:dyDescent="0.3">
      <c r="A76" s="1">
        <v>16528</v>
      </c>
      <c r="B76">
        <v>1.19</v>
      </c>
      <c r="C76" t="s">
        <v>6</v>
      </c>
      <c r="D76" t="s">
        <v>6</v>
      </c>
      <c r="E76" t="s">
        <v>6</v>
      </c>
      <c r="F76" t="s">
        <v>6</v>
      </c>
      <c r="M76" s="5" t="s">
        <v>6</v>
      </c>
    </row>
    <row r="77" spans="1:13" x14ac:dyDescent="0.3">
      <c r="A77" s="1">
        <v>16558</v>
      </c>
      <c r="B77">
        <v>0.67</v>
      </c>
      <c r="C77" t="s">
        <v>6</v>
      </c>
      <c r="D77" t="s">
        <v>6</v>
      </c>
      <c r="E77" t="s">
        <v>6</v>
      </c>
      <c r="F77" t="s">
        <v>6</v>
      </c>
      <c r="M77" s="5" t="s">
        <v>6</v>
      </c>
    </row>
    <row r="78" spans="1:13" x14ac:dyDescent="0.3">
      <c r="A78" s="1">
        <v>16589</v>
      </c>
      <c r="B78">
        <v>0.2</v>
      </c>
      <c r="C78" t="s">
        <v>6</v>
      </c>
      <c r="D78" t="s">
        <v>6</v>
      </c>
      <c r="E78" t="s">
        <v>6</v>
      </c>
      <c r="F78" t="s">
        <v>6</v>
      </c>
      <c r="M78" s="5" t="s">
        <v>6</v>
      </c>
    </row>
    <row r="79" spans="1:13" x14ac:dyDescent="0.3">
      <c r="A79" s="1">
        <v>16619</v>
      </c>
      <c r="B79">
        <v>2.85</v>
      </c>
      <c r="C79" t="s">
        <v>6</v>
      </c>
      <c r="D79" t="s">
        <v>6</v>
      </c>
      <c r="E79" t="s">
        <v>6</v>
      </c>
      <c r="F79" t="s">
        <v>6</v>
      </c>
      <c r="M79" s="5" t="s">
        <v>6</v>
      </c>
    </row>
    <row r="80" spans="1:13" x14ac:dyDescent="0.3">
      <c r="A80" s="1">
        <v>16650</v>
      </c>
      <c r="B80">
        <v>2.2000000000000002</v>
      </c>
      <c r="C80" t="s">
        <v>6</v>
      </c>
      <c r="D80" t="s">
        <v>6</v>
      </c>
      <c r="E80" t="s">
        <v>6</v>
      </c>
      <c r="F80" t="s">
        <v>6</v>
      </c>
      <c r="M80" s="5" t="s">
        <v>6</v>
      </c>
    </row>
    <row r="81" spans="1:13" x14ac:dyDescent="0.3">
      <c r="A81" s="1">
        <v>16681</v>
      </c>
      <c r="B81">
        <v>0.67</v>
      </c>
      <c r="C81" t="s">
        <v>6</v>
      </c>
      <c r="D81" t="s">
        <v>6</v>
      </c>
      <c r="E81" t="s">
        <v>6</v>
      </c>
      <c r="F81" t="s">
        <v>6</v>
      </c>
      <c r="M81" s="5" t="s">
        <v>6</v>
      </c>
    </row>
    <row r="82" spans="1:13" x14ac:dyDescent="0.3">
      <c r="A82" s="1">
        <v>16711</v>
      </c>
      <c r="B82">
        <v>-1.84</v>
      </c>
      <c r="C82" t="s">
        <v>6</v>
      </c>
      <c r="D82" t="s">
        <v>6</v>
      </c>
      <c r="E82" t="s">
        <v>6</v>
      </c>
      <c r="F82" t="s">
        <v>6</v>
      </c>
      <c r="M82" s="5" t="s">
        <v>6</v>
      </c>
    </row>
    <row r="83" spans="1:13" x14ac:dyDescent="0.3">
      <c r="A83" s="1">
        <v>16742</v>
      </c>
      <c r="B83">
        <v>-0.56000000000000005</v>
      </c>
      <c r="C83" t="s">
        <v>6</v>
      </c>
      <c r="D83" t="s">
        <v>6</v>
      </c>
      <c r="E83" t="s">
        <v>6</v>
      </c>
      <c r="F83" t="s">
        <v>6</v>
      </c>
      <c r="M83" s="5" t="s">
        <v>6</v>
      </c>
    </row>
    <row r="84" spans="1:13" x14ac:dyDescent="0.3">
      <c r="A84" s="1">
        <v>16772</v>
      </c>
      <c r="B84">
        <v>-0.08</v>
      </c>
      <c r="C84" t="s">
        <v>6</v>
      </c>
      <c r="D84" t="s">
        <v>6</v>
      </c>
      <c r="E84" t="s">
        <v>6</v>
      </c>
      <c r="F84" t="s">
        <v>6</v>
      </c>
      <c r="M84" s="5" t="s">
        <v>6</v>
      </c>
    </row>
    <row r="85" spans="1:13" x14ac:dyDescent="0.3">
      <c r="A85" s="1">
        <v>16803</v>
      </c>
      <c r="B85">
        <v>-3.14</v>
      </c>
      <c r="C85" t="s">
        <v>6</v>
      </c>
      <c r="D85" s="2">
        <v>22900000</v>
      </c>
      <c r="E85" s="2">
        <v>39600000</v>
      </c>
      <c r="F85" t="s">
        <v>6</v>
      </c>
      <c r="M85" s="5" t="s">
        <v>6</v>
      </c>
    </row>
    <row r="86" spans="1:13" x14ac:dyDescent="0.3">
      <c r="A86" s="1">
        <v>16834</v>
      </c>
      <c r="B86">
        <v>2.11</v>
      </c>
      <c r="C86" t="s">
        <v>6</v>
      </c>
      <c r="D86" s="2">
        <v>23600000</v>
      </c>
      <c r="E86" s="2">
        <v>39300000</v>
      </c>
      <c r="F86" t="s">
        <v>6</v>
      </c>
      <c r="M86" s="5" t="s">
        <v>6</v>
      </c>
    </row>
    <row r="87" spans="1:13" x14ac:dyDescent="0.3">
      <c r="A87" s="1">
        <v>16862</v>
      </c>
      <c r="B87">
        <v>8.2899999999999991</v>
      </c>
      <c r="C87" t="s">
        <v>6</v>
      </c>
      <c r="D87" s="2">
        <v>23900000</v>
      </c>
      <c r="E87" s="2">
        <v>38600000</v>
      </c>
      <c r="F87" t="s">
        <v>6</v>
      </c>
      <c r="M87" s="5" t="s">
        <v>6</v>
      </c>
    </row>
    <row r="88" spans="1:13" x14ac:dyDescent="0.3">
      <c r="A88" s="1">
        <v>16893</v>
      </c>
      <c r="B88">
        <v>1.34</v>
      </c>
      <c r="C88" t="s">
        <v>6</v>
      </c>
      <c r="D88" s="2">
        <v>23700000</v>
      </c>
      <c r="E88" s="2">
        <v>42000000</v>
      </c>
      <c r="F88" t="s">
        <v>6</v>
      </c>
      <c r="M88" s="5" t="s">
        <v>6</v>
      </c>
    </row>
    <row r="89" spans="1:13" x14ac:dyDescent="0.3">
      <c r="A89" s="1">
        <v>16923</v>
      </c>
      <c r="B89">
        <v>1.6</v>
      </c>
      <c r="C89" t="s">
        <v>6</v>
      </c>
      <c r="D89" s="2">
        <v>24200000</v>
      </c>
      <c r="E89" s="2">
        <v>42700000</v>
      </c>
      <c r="F89" t="s">
        <v>6</v>
      </c>
      <c r="M89" s="5" t="s">
        <v>6</v>
      </c>
    </row>
    <row r="90" spans="1:13" x14ac:dyDescent="0.3">
      <c r="A90" s="1">
        <v>16954</v>
      </c>
      <c r="B90">
        <v>1.99</v>
      </c>
      <c r="C90" t="s">
        <v>6</v>
      </c>
      <c r="D90" s="2">
        <v>24900000</v>
      </c>
      <c r="E90" s="2">
        <v>43400000</v>
      </c>
      <c r="F90" t="s">
        <v>6</v>
      </c>
      <c r="M90" s="5" t="s">
        <v>6</v>
      </c>
    </row>
    <row r="91" spans="1:13" x14ac:dyDescent="0.3">
      <c r="A91" s="1">
        <v>16984</v>
      </c>
      <c r="B91">
        <v>3.36</v>
      </c>
      <c r="C91" t="s">
        <v>6</v>
      </c>
      <c r="D91" s="2">
        <v>25500000</v>
      </c>
      <c r="E91" s="2">
        <v>43800000</v>
      </c>
      <c r="F91" t="s">
        <v>6</v>
      </c>
      <c r="M91" s="5" t="s">
        <v>6</v>
      </c>
    </row>
    <row r="92" spans="1:13" x14ac:dyDescent="0.3">
      <c r="A92" s="1">
        <v>17015</v>
      </c>
      <c r="B92">
        <v>2.86</v>
      </c>
      <c r="C92" t="s">
        <v>6</v>
      </c>
      <c r="D92" s="2">
        <v>25700000</v>
      </c>
      <c r="E92" s="2">
        <v>44900000</v>
      </c>
      <c r="F92" t="s">
        <v>6</v>
      </c>
      <c r="M92" s="5" t="s">
        <v>6</v>
      </c>
    </row>
    <row r="93" spans="1:13" x14ac:dyDescent="0.3">
      <c r="A93" s="1">
        <v>17046</v>
      </c>
      <c r="B93">
        <v>-2.46</v>
      </c>
      <c r="C93" t="s">
        <v>6</v>
      </c>
      <c r="D93" s="2">
        <v>25700000</v>
      </c>
      <c r="E93" s="2">
        <v>45300000</v>
      </c>
      <c r="F93" t="s">
        <v>6</v>
      </c>
      <c r="M93" s="5" t="s">
        <v>6</v>
      </c>
    </row>
    <row r="94" spans="1:13" x14ac:dyDescent="0.3">
      <c r="A94" s="1">
        <v>17076</v>
      </c>
      <c r="B94">
        <v>1.04</v>
      </c>
      <c r="C94" t="s">
        <v>6</v>
      </c>
      <c r="D94" s="2">
        <v>25600000</v>
      </c>
      <c r="E94" s="2">
        <v>45400000</v>
      </c>
      <c r="F94" t="s">
        <v>6</v>
      </c>
      <c r="M94" s="5" t="s">
        <v>6</v>
      </c>
    </row>
    <row r="95" spans="1:13" x14ac:dyDescent="0.3">
      <c r="A95" s="1">
        <v>17107</v>
      </c>
      <c r="B95">
        <v>1.28</v>
      </c>
      <c r="C95" t="s">
        <v>6</v>
      </c>
      <c r="D95" s="2">
        <v>25300000</v>
      </c>
      <c r="E95" s="2">
        <v>45800000</v>
      </c>
      <c r="F95" t="s">
        <v>6</v>
      </c>
      <c r="M95" s="5" t="s">
        <v>6</v>
      </c>
    </row>
    <row r="96" spans="1:13" x14ac:dyDescent="0.3">
      <c r="A96" s="1">
        <v>17137</v>
      </c>
      <c r="B96">
        <v>-0.32</v>
      </c>
      <c r="C96" t="s">
        <v>6</v>
      </c>
      <c r="D96" s="2">
        <v>25700000</v>
      </c>
      <c r="E96" s="2">
        <v>45400000</v>
      </c>
      <c r="F96" t="s">
        <v>6</v>
      </c>
      <c r="M96" s="5" t="s">
        <v>6</v>
      </c>
    </row>
    <row r="97" spans="1:13" x14ac:dyDescent="0.3">
      <c r="A97" s="1">
        <v>17168</v>
      </c>
      <c r="B97">
        <v>16.8</v>
      </c>
      <c r="C97" t="s">
        <v>6</v>
      </c>
      <c r="D97" s="2">
        <v>25900000</v>
      </c>
      <c r="E97" s="2">
        <v>47800000</v>
      </c>
      <c r="F97" t="s">
        <v>6</v>
      </c>
      <c r="M97" s="5" t="s">
        <v>6</v>
      </c>
    </row>
    <row r="98" spans="1:13" x14ac:dyDescent="0.3">
      <c r="A98" s="1">
        <v>17199</v>
      </c>
      <c r="B98">
        <v>3.24</v>
      </c>
      <c r="C98" t="s">
        <v>6</v>
      </c>
      <c r="D98" s="2">
        <v>25900000</v>
      </c>
      <c r="E98" s="2">
        <v>47900000</v>
      </c>
      <c r="F98" t="s">
        <v>6</v>
      </c>
      <c r="M98" s="5" t="s">
        <v>6</v>
      </c>
    </row>
    <row r="99" spans="1:13" x14ac:dyDescent="0.3">
      <c r="A99" s="1">
        <v>17227</v>
      </c>
      <c r="B99">
        <v>3.42</v>
      </c>
      <c r="C99" t="s">
        <v>6</v>
      </c>
      <c r="D99" s="2">
        <v>25600000</v>
      </c>
      <c r="E99" s="2">
        <v>47900000</v>
      </c>
      <c r="F99" t="s">
        <v>6</v>
      </c>
      <c r="M99" s="5" t="s">
        <v>6</v>
      </c>
    </row>
    <row r="100" spans="1:13" x14ac:dyDescent="0.3">
      <c r="A100" s="1">
        <v>17258</v>
      </c>
      <c r="B100">
        <v>-0.99</v>
      </c>
      <c r="C100" t="s">
        <v>6</v>
      </c>
      <c r="D100" s="2">
        <v>25200000</v>
      </c>
      <c r="E100" s="2">
        <v>47200000</v>
      </c>
      <c r="F100" t="s">
        <v>6</v>
      </c>
      <c r="M100" s="5" t="s">
        <v>6</v>
      </c>
    </row>
    <row r="101" spans="1:13" x14ac:dyDescent="0.3">
      <c r="A101" s="1">
        <v>17288</v>
      </c>
      <c r="B101">
        <v>0.64</v>
      </c>
      <c r="C101" t="s">
        <v>6</v>
      </c>
      <c r="D101" s="2">
        <v>25200000</v>
      </c>
      <c r="E101" s="2">
        <v>46900000</v>
      </c>
      <c r="F101" t="s">
        <v>6</v>
      </c>
      <c r="M101" s="5" t="s">
        <v>6</v>
      </c>
    </row>
    <row r="102" spans="1:13" x14ac:dyDescent="0.3">
      <c r="A102" s="1">
        <v>17319</v>
      </c>
      <c r="B102">
        <v>-1.18</v>
      </c>
      <c r="C102" t="s">
        <v>6</v>
      </c>
      <c r="D102" s="2">
        <v>25300000</v>
      </c>
      <c r="E102" s="2">
        <v>47400000</v>
      </c>
      <c r="F102" t="s">
        <v>6</v>
      </c>
      <c r="M102" s="5" t="s">
        <v>6</v>
      </c>
    </row>
    <row r="103" spans="1:13" x14ac:dyDescent="0.3">
      <c r="A103" s="1">
        <v>17349</v>
      </c>
      <c r="B103">
        <v>0.49</v>
      </c>
      <c r="C103" t="s">
        <v>6</v>
      </c>
      <c r="D103" s="2">
        <v>25700000</v>
      </c>
      <c r="E103" s="2">
        <v>47500000</v>
      </c>
      <c r="F103" t="s">
        <v>6</v>
      </c>
      <c r="M103" s="5" t="s">
        <v>6</v>
      </c>
    </row>
    <row r="104" spans="1:13" x14ac:dyDescent="0.3">
      <c r="A104" s="1">
        <v>17380</v>
      </c>
      <c r="B104">
        <v>0</v>
      </c>
      <c r="C104" t="s">
        <v>6</v>
      </c>
      <c r="D104" s="2">
        <v>25600000</v>
      </c>
      <c r="E104" s="2">
        <v>47400000</v>
      </c>
      <c r="F104" t="s">
        <v>6</v>
      </c>
      <c r="M104" s="5" t="s">
        <v>6</v>
      </c>
    </row>
    <row r="105" spans="1:13" x14ac:dyDescent="0.3">
      <c r="A105" s="1">
        <v>17411</v>
      </c>
      <c r="B105">
        <v>-0.03</v>
      </c>
      <c r="C105" t="s">
        <v>6</v>
      </c>
      <c r="D105" s="2">
        <v>25100000</v>
      </c>
      <c r="E105" s="2">
        <v>47200000</v>
      </c>
      <c r="F105" t="s">
        <v>6</v>
      </c>
      <c r="M105" s="5" t="s">
        <v>6</v>
      </c>
    </row>
    <row r="106" spans="1:13" x14ac:dyDescent="0.3">
      <c r="A106" s="1">
        <v>17441</v>
      </c>
      <c r="B106">
        <v>1.3</v>
      </c>
      <c r="C106" t="s">
        <v>6</v>
      </c>
      <c r="D106" s="2">
        <v>24700000</v>
      </c>
      <c r="E106" s="2">
        <v>46700000</v>
      </c>
      <c r="F106" t="s">
        <v>6</v>
      </c>
      <c r="M106" s="5" t="s">
        <v>6</v>
      </c>
    </row>
    <row r="107" spans="1:13" x14ac:dyDescent="0.3">
      <c r="A107" s="1">
        <v>17472</v>
      </c>
      <c r="B107">
        <v>0.59</v>
      </c>
      <c r="C107" t="s">
        <v>6</v>
      </c>
      <c r="D107" s="2">
        <v>24900000</v>
      </c>
      <c r="E107" s="2">
        <v>46600000</v>
      </c>
      <c r="F107" t="s">
        <v>6</v>
      </c>
      <c r="M107" s="5" t="s">
        <v>6</v>
      </c>
    </row>
    <row r="108" spans="1:13" x14ac:dyDescent="0.3">
      <c r="A108" s="1">
        <v>17502</v>
      </c>
      <c r="B108">
        <v>-0.97</v>
      </c>
      <c r="C108" t="s">
        <v>6</v>
      </c>
      <c r="D108" s="2">
        <v>25400000</v>
      </c>
      <c r="E108" s="2">
        <v>46500000</v>
      </c>
      <c r="F108" t="s">
        <v>6</v>
      </c>
      <c r="M108" s="5" t="s">
        <v>6</v>
      </c>
    </row>
    <row r="109" spans="1:13" x14ac:dyDescent="0.3">
      <c r="A109" s="1">
        <v>17533</v>
      </c>
      <c r="B109">
        <v>6.13</v>
      </c>
      <c r="C109" t="s">
        <v>6</v>
      </c>
      <c r="D109" s="2">
        <v>25800000</v>
      </c>
      <c r="E109" s="2">
        <v>46500000</v>
      </c>
      <c r="F109" t="s">
        <v>6</v>
      </c>
      <c r="M109" s="5" t="s">
        <v>6</v>
      </c>
    </row>
    <row r="110" spans="1:13" x14ac:dyDescent="0.3">
      <c r="A110" s="1">
        <v>17564</v>
      </c>
      <c r="B110">
        <v>0.28999999999999998</v>
      </c>
      <c r="C110" t="s">
        <v>6</v>
      </c>
      <c r="D110" s="2">
        <v>25900000</v>
      </c>
      <c r="E110" s="2">
        <v>46800000</v>
      </c>
      <c r="F110" t="s">
        <v>6</v>
      </c>
      <c r="M110" s="5" t="s">
        <v>6</v>
      </c>
    </row>
    <row r="111" spans="1:13" x14ac:dyDescent="0.3">
      <c r="A111" s="1">
        <v>17593</v>
      </c>
      <c r="B111">
        <v>0.63</v>
      </c>
      <c r="C111" t="s">
        <v>6</v>
      </c>
      <c r="D111" s="2">
        <v>25800000</v>
      </c>
      <c r="E111" s="2">
        <v>46200000</v>
      </c>
      <c r="F111" t="s">
        <v>6</v>
      </c>
      <c r="M111" s="5" t="s">
        <v>6</v>
      </c>
    </row>
    <row r="112" spans="1:13" x14ac:dyDescent="0.3">
      <c r="A112" s="1">
        <v>17624</v>
      </c>
      <c r="B112">
        <v>1.47</v>
      </c>
      <c r="C112" t="s">
        <v>6</v>
      </c>
      <c r="D112" s="2">
        <v>25800000</v>
      </c>
      <c r="E112" s="2">
        <v>46700000</v>
      </c>
      <c r="F112" t="s">
        <v>6</v>
      </c>
      <c r="M112" s="5" t="s">
        <v>6</v>
      </c>
    </row>
    <row r="113" spans="1:13" x14ac:dyDescent="0.3">
      <c r="A113" s="1">
        <v>17654</v>
      </c>
      <c r="B113">
        <v>-0.09</v>
      </c>
      <c r="C113" t="s">
        <v>6</v>
      </c>
      <c r="D113" s="2">
        <v>25500000</v>
      </c>
      <c r="E113" s="2">
        <v>46200000</v>
      </c>
      <c r="F113" t="s">
        <v>6</v>
      </c>
      <c r="M113" s="5" t="s">
        <v>6</v>
      </c>
    </row>
    <row r="114" spans="1:13" x14ac:dyDescent="0.3">
      <c r="A114" s="1">
        <v>17685</v>
      </c>
      <c r="B114">
        <v>1.97</v>
      </c>
      <c r="C114" t="s">
        <v>6</v>
      </c>
      <c r="D114" s="2">
        <v>25100000</v>
      </c>
      <c r="E114" s="2">
        <v>47000000</v>
      </c>
      <c r="F114" t="s">
        <v>6</v>
      </c>
      <c r="M114" s="5" t="s">
        <v>6</v>
      </c>
    </row>
    <row r="115" spans="1:13" x14ac:dyDescent="0.3">
      <c r="A115" s="1">
        <v>17715</v>
      </c>
      <c r="B115">
        <v>0</v>
      </c>
      <c r="C115" t="s">
        <v>6</v>
      </c>
      <c r="D115" s="2">
        <v>25100000</v>
      </c>
      <c r="E115" s="2">
        <v>46500000</v>
      </c>
      <c r="F115" t="s">
        <v>6</v>
      </c>
      <c r="M115" s="5" t="s">
        <v>6</v>
      </c>
    </row>
    <row r="116" spans="1:13" x14ac:dyDescent="0.3">
      <c r="A116" s="1">
        <v>17746</v>
      </c>
      <c r="B116">
        <v>-0.84</v>
      </c>
      <c r="C116" t="s">
        <v>6</v>
      </c>
      <c r="D116" s="2">
        <v>25300000</v>
      </c>
      <c r="E116" s="2">
        <v>47300000</v>
      </c>
      <c r="F116" t="s">
        <v>6</v>
      </c>
      <c r="M116" s="5" t="s">
        <v>6</v>
      </c>
    </row>
    <row r="117" spans="1:13" x14ac:dyDescent="0.3">
      <c r="A117" s="1">
        <v>17777</v>
      </c>
      <c r="B117">
        <v>1.45</v>
      </c>
      <c r="C117" t="s">
        <v>6</v>
      </c>
      <c r="D117" s="2">
        <v>25300000</v>
      </c>
      <c r="E117" s="2">
        <v>47400000</v>
      </c>
      <c r="F117" t="s">
        <v>6</v>
      </c>
      <c r="M117" s="5" t="s">
        <v>6</v>
      </c>
    </row>
    <row r="118" spans="1:13" x14ac:dyDescent="0.3">
      <c r="A118" s="1">
        <v>17807</v>
      </c>
      <c r="B118">
        <v>-5.41</v>
      </c>
      <c r="C118" t="s">
        <v>6</v>
      </c>
      <c r="D118" s="2">
        <v>25200000</v>
      </c>
      <c r="E118" s="2">
        <v>47700000</v>
      </c>
      <c r="F118" t="s">
        <v>6</v>
      </c>
      <c r="M118" s="5" t="s">
        <v>6</v>
      </c>
    </row>
    <row r="119" spans="1:13" x14ac:dyDescent="0.3">
      <c r="A119" s="1">
        <v>17838</v>
      </c>
      <c r="B119">
        <v>-1.25</v>
      </c>
      <c r="C119" t="s">
        <v>6</v>
      </c>
      <c r="D119" s="2">
        <v>25800000</v>
      </c>
      <c r="E119" s="2">
        <v>48400000</v>
      </c>
      <c r="F119" t="s">
        <v>6</v>
      </c>
      <c r="M119" s="5" t="s">
        <v>6</v>
      </c>
    </row>
    <row r="120" spans="1:13" x14ac:dyDescent="0.3">
      <c r="A120" s="1">
        <v>17868</v>
      </c>
      <c r="B120">
        <v>-0.74</v>
      </c>
      <c r="C120" t="s">
        <v>6</v>
      </c>
      <c r="D120" s="2">
        <v>27400000</v>
      </c>
      <c r="E120" s="2">
        <v>50000000</v>
      </c>
      <c r="F120" t="s">
        <v>6</v>
      </c>
      <c r="M120" s="5" t="s">
        <v>6</v>
      </c>
    </row>
    <row r="121" spans="1:13" x14ac:dyDescent="0.3">
      <c r="A121" s="1">
        <v>17899</v>
      </c>
      <c r="B121">
        <v>0.12</v>
      </c>
      <c r="C121" t="s">
        <v>6</v>
      </c>
      <c r="D121" s="2">
        <v>27400000</v>
      </c>
      <c r="E121" s="2">
        <v>50600000</v>
      </c>
      <c r="F121" t="s">
        <v>6</v>
      </c>
      <c r="M121" s="5" t="s">
        <v>6</v>
      </c>
    </row>
    <row r="122" spans="1:13" x14ac:dyDescent="0.3">
      <c r="A122" s="1">
        <v>17930</v>
      </c>
      <c r="B122">
        <v>2.3199999999999998</v>
      </c>
      <c r="C122" t="s">
        <v>6</v>
      </c>
      <c r="D122" s="2">
        <v>27300000</v>
      </c>
      <c r="E122" s="2">
        <v>50600000</v>
      </c>
      <c r="F122" t="s">
        <v>6</v>
      </c>
      <c r="M122" s="5" t="s">
        <v>6</v>
      </c>
    </row>
    <row r="123" spans="1:13" x14ac:dyDescent="0.3">
      <c r="A123" s="1">
        <v>17958</v>
      </c>
      <c r="B123">
        <v>-0.24</v>
      </c>
      <c r="C123" t="s">
        <v>6</v>
      </c>
      <c r="D123" s="2">
        <v>27300000</v>
      </c>
      <c r="E123" s="2">
        <v>51300000</v>
      </c>
      <c r="F123" t="s">
        <v>6</v>
      </c>
      <c r="M123" s="5" t="s">
        <v>6</v>
      </c>
    </row>
    <row r="124" spans="1:13" x14ac:dyDescent="0.3">
      <c r="A124" s="1">
        <v>17989</v>
      </c>
      <c r="B124">
        <v>1.05</v>
      </c>
      <c r="C124" t="s">
        <v>6</v>
      </c>
      <c r="D124" s="2">
        <v>27300000</v>
      </c>
      <c r="E124" s="2">
        <v>51700000</v>
      </c>
      <c r="F124" t="s">
        <v>6</v>
      </c>
      <c r="M124" s="5" t="s">
        <v>6</v>
      </c>
    </row>
    <row r="125" spans="1:13" x14ac:dyDescent="0.3">
      <c r="A125" s="1">
        <v>18019</v>
      </c>
      <c r="B125">
        <v>0.89</v>
      </c>
      <c r="C125" t="s">
        <v>6</v>
      </c>
      <c r="D125" s="2">
        <v>27100000</v>
      </c>
      <c r="E125" s="2">
        <v>52100000</v>
      </c>
      <c r="F125" t="s">
        <v>6</v>
      </c>
      <c r="M125" s="5" t="s">
        <v>6</v>
      </c>
    </row>
    <row r="126" spans="1:13" x14ac:dyDescent="0.3">
      <c r="A126" s="1">
        <v>18050</v>
      </c>
      <c r="B126">
        <v>-0.86</v>
      </c>
      <c r="C126" t="s">
        <v>6</v>
      </c>
      <c r="D126" s="2">
        <v>27200000</v>
      </c>
      <c r="E126" s="2">
        <v>53500000</v>
      </c>
      <c r="F126" t="s">
        <v>6</v>
      </c>
      <c r="M126" s="5" t="s">
        <v>6</v>
      </c>
    </row>
    <row r="127" spans="1:13" x14ac:dyDescent="0.3">
      <c r="A127" s="1">
        <v>18080</v>
      </c>
      <c r="B127">
        <v>-1.1100000000000001</v>
      </c>
      <c r="C127" t="s">
        <v>6</v>
      </c>
      <c r="D127" s="2">
        <v>27300000</v>
      </c>
      <c r="E127" s="2">
        <v>54300000</v>
      </c>
      <c r="F127" t="s">
        <v>6</v>
      </c>
      <c r="M127" s="5" t="s">
        <v>6</v>
      </c>
    </row>
    <row r="128" spans="1:13" x14ac:dyDescent="0.3">
      <c r="A128" s="1">
        <v>18111</v>
      </c>
      <c r="B128">
        <v>7.0000000000000007E-2</v>
      </c>
      <c r="C128" t="s">
        <v>6</v>
      </c>
      <c r="D128" s="2">
        <v>27600000</v>
      </c>
      <c r="E128" s="2">
        <v>54400000</v>
      </c>
      <c r="F128" t="s">
        <v>6</v>
      </c>
      <c r="M128" s="5" t="s">
        <v>6</v>
      </c>
    </row>
    <row r="129" spans="1:13" x14ac:dyDescent="0.3">
      <c r="A129" s="1">
        <v>18142</v>
      </c>
      <c r="B129">
        <v>-0.37</v>
      </c>
      <c r="C129" t="s">
        <v>6</v>
      </c>
      <c r="D129" s="2">
        <v>27500000</v>
      </c>
      <c r="E129" s="2">
        <v>55300000</v>
      </c>
      <c r="F129" t="s">
        <v>6</v>
      </c>
      <c r="M129" s="5" t="s">
        <v>6</v>
      </c>
    </row>
    <row r="130" spans="1:13" x14ac:dyDescent="0.3">
      <c r="A130" s="1">
        <v>18172</v>
      </c>
      <c r="B130">
        <v>-0.32</v>
      </c>
      <c r="C130" t="s">
        <v>6</v>
      </c>
      <c r="D130" s="2">
        <v>27600000</v>
      </c>
      <c r="E130" s="2">
        <v>55900000</v>
      </c>
      <c r="F130" t="s">
        <v>6</v>
      </c>
      <c r="M130" s="5" t="s">
        <v>6</v>
      </c>
    </row>
    <row r="131" spans="1:13" x14ac:dyDescent="0.3">
      <c r="A131" s="1">
        <v>18203</v>
      </c>
      <c r="B131">
        <v>1.82</v>
      </c>
      <c r="C131" t="s">
        <v>6</v>
      </c>
      <c r="D131" s="2">
        <v>28200000</v>
      </c>
      <c r="E131" s="2">
        <v>56700000</v>
      </c>
      <c r="F131" t="s">
        <v>6</v>
      </c>
      <c r="M131" s="5" t="s">
        <v>6</v>
      </c>
    </row>
    <row r="132" spans="1:13" x14ac:dyDescent="0.3">
      <c r="A132" s="1">
        <v>18233</v>
      </c>
      <c r="B132">
        <v>0.84</v>
      </c>
      <c r="C132" t="s">
        <v>6</v>
      </c>
      <c r="D132" s="2">
        <v>29300000</v>
      </c>
      <c r="E132" s="2">
        <v>58300000</v>
      </c>
      <c r="F132" t="s">
        <v>6</v>
      </c>
      <c r="M132" s="5" t="s">
        <v>6</v>
      </c>
    </row>
    <row r="133" spans="1:13" x14ac:dyDescent="0.3">
      <c r="A133" s="1">
        <v>18264</v>
      </c>
      <c r="B133">
        <v>1.53</v>
      </c>
      <c r="C133" t="s">
        <v>6</v>
      </c>
      <c r="D133" s="2">
        <v>30600000</v>
      </c>
      <c r="E133" s="2">
        <v>59100000</v>
      </c>
      <c r="F133" t="s">
        <v>6</v>
      </c>
      <c r="M133" s="5" t="s">
        <v>6</v>
      </c>
    </row>
    <row r="134" spans="1:13" x14ac:dyDescent="0.3">
      <c r="A134" s="1">
        <v>18295</v>
      </c>
      <c r="B134">
        <v>0.49</v>
      </c>
      <c r="C134" t="s">
        <v>6</v>
      </c>
      <c r="D134" s="2">
        <v>30900000</v>
      </c>
      <c r="E134" s="2">
        <v>59800000</v>
      </c>
      <c r="F134" t="s">
        <v>6</v>
      </c>
      <c r="M134" s="5" t="s">
        <v>6</v>
      </c>
    </row>
    <row r="135" spans="1:13" x14ac:dyDescent="0.3">
      <c r="A135" s="1">
        <v>18323</v>
      </c>
      <c r="B135">
        <v>0.63</v>
      </c>
      <c r="C135" t="s">
        <v>6</v>
      </c>
      <c r="D135" s="2">
        <v>31500000</v>
      </c>
      <c r="E135" s="2">
        <v>60200000</v>
      </c>
      <c r="F135" t="s">
        <v>6</v>
      </c>
      <c r="M135" s="5" t="s">
        <v>6</v>
      </c>
    </row>
    <row r="136" spans="1:13" x14ac:dyDescent="0.3">
      <c r="A136" s="1">
        <v>18354</v>
      </c>
      <c r="B136">
        <v>0.63</v>
      </c>
      <c r="C136" t="s">
        <v>6</v>
      </c>
      <c r="D136" s="2">
        <v>31300000</v>
      </c>
      <c r="E136" s="2">
        <v>60700000</v>
      </c>
      <c r="F136" t="s">
        <v>6</v>
      </c>
      <c r="M136" s="5" t="s">
        <v>6</v>
      </c>
    </row>
    <row r="137" spans="1:13" x14ac:dyDescent="0.3">
      <c r="A137" s="1">
        <v>18384</v>
      </c>
      <c r="B137">
        <v>1.3</v>
      </c>
      <c r="C137" t="s">
        <v>6</v>
      </c>
      <c r="D137" s="2">
        <v>31700000</v>
      </c>
      <c r="E137" s="2">
        <v>62200000</v>
      </c>
      <c r="F137" t="s">
        <v>6</v>
      </c>
      <c r="M137" s="5" t="s">
        <v>6</v>
      </c>
    </row>
    <row r="138" spans="1:13" x14ac:dyDescent="0.3">
      <c r="A138" s="1">
        <v>18415</v>
      </c>
      <c r="B138">
        <v>-1.33</v>
      </c>
      <c r="C138" t="s">
        <v>6</v>
      </c>
      <c r="D138" s="2">
        <v>32500000</v>
      </c>
      <c r="E138" s="2">
        <v>64600000</v>
      </c>
      <c r="F138" t="s">
        <v>6</v>
      </c>
      <c r="M138" s="5" t="s">
        <v>6</v>
      </c>
    </row>
    <row r="139" spans="1:13" x14ac:dyDescent="0.3">
      <c r="A139" s="1">
        <v>18445</v>
      </c>
      <c r="B139">
        <v>0.51</v>
      </c>
      <c r="C139" t="s">
        <v>6</v>
      </c>
      <c r="D139" s="2">
        <v>33200000</v>
      </c>
      <c r="E139" s="2">
        <v>66400000</v>
      </c>
      <c r="F139" t="s">
        <v>6</v>
      </c>
      <c r="M139" s="5" t="s">
        <v>6</v>
      </c>
    </row>
    <row r="140" spans="1:13" x14ac:dyDescent="0.3">
      <c r="A140" s="1">
        <v>18476</v>
      </c>
      <c r="B140">
        <v>0.9</v>
      </c>
      <c r="C140" t="s">
        <v>6</v>
      </c>
      <c r="D140" s="2">
        <v>34500000</v>
      </c>
      <c r="E140" s="2">
        <v>69600000</v>
      </c>
      <c r="F140" t="s">
        <v>6</v>
      </c>
      <c r="M140" s="5" t="s">
        <v>6</v>
      </c>
    </row>
    <row r="141" spans="1:13" x14ac:dyDescent="0.3">
      <c r="A141" s="1">
        <v>18507</v>
      </c>
      <c r="B141">
        <v>2.6</v>
      </c>
      <c r="C141" t="s">
        <v>6</v>
      </c>
      <c r="D141" s="2">
        <v>35700000</v>
      </c>
      <c r="E141" s="2">
        <v>73100000</v>
      </c>
      <c r="F141" t="s">
        <v>6</v>
      </c>
      <c r="M141" s="5" t="s">
        <v>6</v>
      </c>
    </row>
    <row r="142" spans="1:13" x14ac:dyDescent="0.3">
      <c r="A142" s="1">
        <v>18537</v>
      </c>
      <c r="B142">
        <v>0.2</v>
      </c>
      <c r="C142" t="s">
        <v>6</v>
      </c>
      <c r="D142" s="2">
        <v>36400000</v>
      </c>
      <c r="E142" s="2">
        <v>74800000</v>
      </c>
      <c r="F142" t="s">
        <v>6</v>
      </c>
      <c r="M142" s="5" t="s">
        <v>6</v>
      </c>
    </row>
    <row r="143" spans="1:13" x14ac:dyDescent="0.3">
      <c r="A143" s="1">
        <v>18568</v>
      </c>
      <c r="B143">
        <v>-2.09</v>
      </c>
      <c r="C143" t="s">
        <v>6</v>
      </c>
      <c r="D143" s="2">
        <v>36900000</v>
      </c>
      <c r="E143" s="2">
        <v>74600000</v>
      </c>
      <c r="F143" t="s">
        <v>6</v>
      </c>
      <c r="M143" s="5" t="s">
        <v>6</v>
      </c>
    </row>
    <row r="144" spans="1:13" x14ac:dyDescent="0.3">
      <c r="A144" s="1">
        <v>18598</v>
      </c>
      <c r="B144">
        <v>-1.61</v>
      </c>
      <c r="C144" t="s">
        <v>6</v>
      </c>
      <c r="D144" s="2">
        <v>39100000</v>
      </c>
      <c r="E144" s="2">
        <v>78400000</v>
      </c>
      <c r="F144" t="s">
        <v>6</v>
      </c>
      <c r="M144" s="5" t="s">
        <v>6</v>
      </c>
    </row>
    <row r="145" spans="1:13" x14ac:dyDescent="0.3">
      <c r="A145" s="1">
        <v>18629</v>
      </c>
      <c r="B145">
        <v>2.4500000000000002</v>
      </c>
      <c r="C145" t="s">
        <v>6</v>
      </c>
      <c r="D145" s="2">
        <v>39100000</v>
      </c>
      <c r="E145" s="2">
        <v>79800000</v>
      </c>
      <c r="F145" t="s">
        <v>6</v>
      </c>
      <c r="M145" s="5" t="s">
        <v>6</v>
      </c>
    </row>
    <row r="146" spans="1:13" x14ac:dyDescent="0.3">
      <c r="A146" s="1">
        <v>18660</v>
      </c>
      <c r="B146">
        <v>2.0499999999999998</v>
      </c>
      <c r="C146" t="s">
        <v>6</v>
      </c>
      <c r="D146" s="2">
        <v>38900000</v>
      </c>
      <c r="E146" s="2">
        <v>80100000</v>
      </c>
      <c r="F146" t="s">
        <v>6</v>
      </c>
      <c r="M146" s="5" t="s">
        <v>6</v>
      </c>
    </row>
    <row r="147" spans="1:13" x14ac:dyDescent="0.3">
      <c r="A147" s="1">
        <v>18688</v>
      </c>
      <c r="B147">
        <v>0.6</v>
      </c>
      <c r="C147" t="s">
        <v>6</v>
      </c>
      <c r="D147" s="2">
        <v>38900000</v>
      </c>
      <c r="E147" s="2">
        <v>79700000</v>
      </c>
      <c r="F147" t="s">
        <v>6</v>
      </c>
      <c r="M147" s="5" t="s">
        <v>6</v>
      </c>
    </row>
    <row r="148" spans="1:13" x14ac:dyDescent="0.3">
      <c r="A148" s="1">
        <v>18719</v>
      </c>
      <c r="B148">
        <v>1.1599999999999999</v>
      </c>
      <c r="C148" t="s">
        <v>6</v>
      </c>
      <c r="D148" s="2">
        <v>38600000</v>
      </c>
      <c r="E148" s="2">
        <v>81000000</v>
      </c>
      <c r="F148" t="s">
        <v>6</v>
      </c>
      <c r="M148" s="5" t="s">
        <v>6</v>
      </c>
    </row>
    <row r="149" spans="1:13" x14ac:dyDescent="0.3">
      <c r="A149" s="1">
        <v>18749</v>
      </c>
      <c r="B149">
        <v>1.67</v>
      </c>
      <c r="C149" t="s">
        <v>6</v>
      </c>
      <c r="D149" s="2">
        <v>39800000</v>
      </c>
      <c r="E149" s="2">
        <v>82400000</v>
      </c>
      <c r="F149" t="s">
        <v>6</v>
      </c>
      <c r="M149" s="5" t="s">
        <v>6</v>
      </c>
    </row>
    <row r="150" spans="1:13" x14ac:dyDescent="0.3">
      <c r="A150" s="1">
        <v>18780</v>
      </c>
      <c r="B150">
        <v>2.4700000000000002</v>
      </c>
      <c r="C150" t="s">
        <v>6</v>
      </c>
      <c r="D150" s="2">
        <v>40000000</v>
      </c>
      <c r="E150" s="2">
        <v>83500000</v>
      </c>
      <c r="F150" t="s">
        <v>6</v>
      </c>
      <c r="M150" s="5" t="s">
        <v>6</v>
      </c>
    </row>
    <row r="151" spans="1:13" x14ac:dyDescent="0.3">
      <c r="A151" s="1">
        <v>18810</v>
      </c>
      <c r="B151">
        <v>1.89</v>
      </c>
      <c r="C151" t="s">
        <v>6</v>
      </c>
      <c r="D151" s="2">
        <v>40000000</v>
      </c>
      <c r="E151" s="2">
        <v>84800000</v>
      </c>
      <c r="F151" t="s">
        <v>6</v>
      </c>
      <c r="M151" s="5" t="s">
        <v>6</v>
      </c>
    </row>
    <row r="152" spans="1:13" x14ac:dyDescent="0.3">
      <c r="A152" s="1">
        <v>18841</v>
      </c>
      <c r="B152">
        <v>-2.04</v>
      </c>
      <c r="C152" t="s">
        <v>6</v>
      </c>
      <c r="D152" s="2">
        <v>40600000</v>
      </c>
      <c r="E152" s="2">
        <v>86800000</v>
      </c>
      <c r="F152" t="s">
        <v>6</v>
      </c>
      <c r="M152" s="5" t="s">
        <v>6</v>
      </c>
    </row>
    <row r="153" spans="1:13" x14ac:dyDescent="0.3">
      <c r="A153" s="1">
        <v>18872</v>
      </c>
      <c r="B153">
        <v>0.38</v>
      </c>
      <c r="C153" t="s">
        <v>6</v>
      </c>
      <c r="D153" s="2">
        <v>41300000</v>
      </c>
      <c r="E153" s="2">
        <v>86600000</v>
      </c>
      <c r="F153" t="s">
        <v>6</v>
      </c>
      <c r="M153" s="5" t="s">
        <v>6</v>
      </c>
    </row>
    <row r="154" spans="1:13" x14ac:dyDescent="0.3">
      <c r="A154" s="1">
        <v>18902</v>
      </c>
      <c r="B154">
        <v>0.04</v>
      </c>
      <c r="C154" t="s">
        <v>6</v>
      </c>
      <c r="D154" s="2">
        <v>41300000</v>
      </c>
      <c r="E154" s="2">
        <v>88500000</v>
      </c>
      <c r="F154" t="s">
        <v>6</v>
      </c>
      <c r="M154" s="5" t="s">
        <v>6</v>
      </c>
    </row>
    <row r="155" spans="1:13" x14ac:dyDescent="0.3">
      <c r="A155" s="1">
        <v>18933</v>
      </c>
      <c r="B155">
        <v>0.28999999999999998</v>
      </c>
      <c r="C155" t="s">
        <v>6</v>
      </c>
      <c r="D155" s="2">
        <v>42300000</v>
      </c>
      <c r="E155" s="2">
        <v>88600000</v>
      </c>
      <c r="F155" t="s">
        <v>6</v>
      </c>
      <c r="M155" s="5" t="s">
        <v>6</v>
      </c>
    </row>
    <row r="156" spans="1:13" x14ac:dyDescent="0.3">
      <c r="A156" s="1">
        <v>18963</v>
      </c>
      <c r="B156">
        <v>-0.14000000000000001</v>
      </c>
      <c r="C156" t="s">
        <v>6</v>
      </c>
      <c r="D156" s="2">
        <v>43700000</v>
      </c>
      <c r="E156" s="2">
        <v>90700000</v>
      </c>
      <c r="F156" t="s">
        <v>6</v>
      </c>
      <c r="M156" s="5" t="s">
        <v>6</v>
      </c>
    </row>
    <row r="157" spans="1:13" x14ac:dyDescent="0.3">
      <c r="A157" s="1">
        <v>18994</v>
      </c>
      <c r="B157">
        <v>13.47</v>
      </c>
      <c r="C157" t="s">
        <v>6</v>
      </c>
      <c r="D157" s="2">
        <v>42100000</v>
      </c>
      <c r="E157" s="2">
        <v>90700000</v>
      </c>
      <c r="F157" t="s">
        <v>6</v>
      </c>
      <c r="M157" s="5" t="s">
        <v>6</v>
      </c>
    </row>
    <row r="158" spans="1:13" x14ac:dyDescent="0.3">
      <c r="A158" s="1">
        <v>19025</v>
      </c>
      <c r="B158">
        <v>-1.72</v>
      </c>
      <c r="C158" t="s">
        <v>6</v>
      </c>
      <c r="D158" s="2">
        <v>41800000</v>
      </c>
      <c r="E158" s="2">
        <v>90700000</v>
      </c>
      <c r="F158" t="s">
        <v>6</v>
      </c>
      <c r="M158" s="5" t="s">
        <v>6</v>
      </c>
    </row>
    <row r="159" spans="1:13" x14ac:dyDescent="0.3">
      <c r="A159" s="1">
        <v>19054</v>
      </c>
      <c r="B159">
        <v>1.75</v>
      </c>
      <c r="C159" t="s">
        <v>6</v>
      </c>
      <c r="D159" s="2">
        <v>41500000</v>
      </c>
      <c r="E159" s="2">
        <v>90700000</v>
      </c>
      <c r="F159" t="s">
        <v>6</v>
      </c>
      <c r="M159" s="5" t="s">
        <v>6</v>
      </c>
    </row>
    <row r="160" spans="1:13" x14ac:dyDescent="0.3">
      <c r="A160" s="1">
        <v>19085</v>
      </c>
      <c r="B160">
        <v>5.17</v>
      </c>
      <c r="C160" t="s">
        <v>6</v>
      </c>
      <c r="D160" s="2">
        <v>42100000</v>
      </c>
      <c r="E160" s="2">
        <v>91000000</v>
      </c>
      <c r="F160" t="s">
        <v>6</v>
      </c>
      <c r="M160" s="5" t="s">
        <v>6</v>
      </c>
    </row>
    <row r="161" spans="1:13" x14ac:dyDescent="0.3">
      <c r="A161" s="1">
        <v>19115</v>
      </c>
      <c r="B161">
        <v>0.82</v>
      </c>
      <c r="C161" t="s">
        <v>6</v>
      </c>
      <c r="D161" s="2">
        <v>42300000</v>
      </c>
      <c r="E161" s="2">
        <v>90700000</v>
      </c>
      <c r="F161" t="s">
        <v>6</v>
      </c>
      <c r="M161" s="5" t="s">
        <v>6</v>
      </c>
    </row>
    <row r="162" spans="1:13" x14ac:dyDescent="0.3">
      <c r="A162" s="1">
        <v>19146</v>
      </c>
      <c r="B162">
        <v>0</v>
      </c>
      <c r="C162" t="s">
        <v>6</v>
      </c>
      <c r="D162" s="2">
        <v>43200000</v>
      </c>
      <c r="E162" s="2">
        <v>92500000</v>
      </c>
      <c r="F162" t="s">
        <v>6</v>
      </c>
      <c r="M162" s="5" t="s">
        <v>6</v>
      </c>
    </row>
    <row r="163" spans="1:13" x14ac:dyDescent="0.3">
      <c r="A163" s="1">
        <v>19176</v>
      </c>
      <c r="B163">
        <v>1.63</v>
      </c>
      <c r="C163" t="s">
        <v>6</v>
      </c>
      <c r="D163" s="2">
        <v>44500000</v>
      </c>
      <c r="E163" s="2">
        <v>94700000</v>
      </c>
      <c r="F163" t="s">
        <v>6</v>
      </c>
      <c r="M163" s="5" t="s">
        <v>6</v>
      </c>
    </row>
    <row r="164" spans="1:13" x14ac:dyDescent="0.3">
      <c r="A164" s="1">
        <v>19207</v>
      </c>
      <c r="B164">
        <v>0</v>
      </c>
      <c r="C164" t="s">
        <v>6</v>
      </c>
      <c r="D164" s="2">
        <v>45300000</v>
      </c>
      <c r="E164" s="2">
        <v>97500000</v>
      </c>
      <c r="F164" t="s">
        <v>6</v>
      </c>
      <c r="M164" s="5" t="s">
        <v>6</v>
      </c>
    </row>
    <row r="165" spans="1:13" x14ac:dyDescent="0.3">
      <c r="A165" s="1">
        <v>19238</v>
      </c>
      <c r="B165">
        <v>2.4</v>
      </c>
      <c r="C165" t="s">
        <v>6</v>
      </c>
      <c r="D165" s="2">
        <v>46000000</v>
      </c>
      <c r="E165" s="2">
        <v>98900000</v>
      </c>
      <c r="F165" t="s">
        <v>6</v>
      </c>
      <c r="M165" s="5" t="s">
        <v>6</v>
      </c>
    </row>
    <row r="166" spans="1:13" x14ac:dyDescent="0.3">
      <c r="A166" s="1">
        <v>19268</v>
      </c>
      <c r="B166">
        <v>0</v>
      </c>
      <c r="C166" t="s">
        <v>6</v>
      </c>
      <c r="D166" s="2">
        <v>46500000</v>
      </c>
      <c r="E166" s="2">
        <v>100100000</v>
      </c>
      <c r="F166" t="s">
        <v>6</v>
      </c>
      <c r="M166" s="5" t="s">
        <v>6</v>
      </c>
    </row>
    <row r="167" spans="1:13" x14ac:dyDescent="0.3">
      <c r="A167" s="1">
        <v>19299</v>
      </c>
      <c r="B167">
        <v>0</v>
      </c>
      <c r="C167" t="s">
        <v>6</v>
      </c>
      <c r="D167" s="2">
        <v>48000000</v>
      </c>
      <c r="E167" s="2">
        <v>101300000</v>
      </c>
      <c r="F167" t="s">
        <v>6</v>
      </c>
      <c r="M167" s="5" t="s">
        <v>6</v>
      </c>
    </row>
    <row r="168" spans="1:13" x14ac:dyDescent="0.3">
      <c r="A168" s="1">
        <v>19329</v>
      </c>
      <c r="B168">
        <v>1.56</v>
      </c>
      <c r="C168" t="s">
        <v>6</v>
      </c>
      <c r="D168" s="2">
        <v>51400000</v>
      </c>
      <c r="E168" s="2">
        <v>104100000</v>
      </c>
      <c r="F168" t="s">
        <v>6</v>
      </c>
      <c r="M168" s="5" t="s">
        <v>6</v>
      </c>
    </row>
    <row r="169" spans="1:13" x14ac:dyDescent="0.3">
      <c r="A169" s="1">
        <v>19360</v>
      </c>
      <c r="B169">
        <v>3.85</v>
      </c>
      <c r="C169" t="s">
        <v>6</v>
      </c>
      <c r="D169" s="2">
        <v>51000000</v>
      </c>
      <c r="E169" s="2">
        <v>104900000</v>
      </c>
      <c r="F169" t="s">
        <v>6</v>
      </c>
      <c r="M169" s="5" t="s">
        <v>6</v>
      </c>
    </row>
    <row r="170" spans="1:13" x14ac:dyDescent="0.3">
      <c r="A170" s="1">
        <v>19391</v>
      </c>
      <c r="B170">
        <v>3.7</v>
      </c>
      <c r="C170" t="s">
        <v>6</v>
      </c>
      <c r="D170" s="2">
        <v>50500000</v>
      </c>
      <c r="E170" s="2">
        <v>104900000</v>
      </c>
      <c r="F170" t="s">
        <v>6</v>
      </c>
      <c r="M170" s="5" t="s">
        <v>6</v>
      </c>
    </row>
    <row r="171" spans="1:13" x14ac:dyDescent="0.3">
      <c r="A171" s="1">
        <v>19419</v>
      </c>
      <c r="B171">
        <v>7.14</v>
      </c>
      <c r="C171" t="s">
        <v>6</v>
      </c>
      <c r="D171" s="2">
        <v>51200000</v>
      </c>
      <c r="E171" s="2">
        <v>106700000</v>
      </c>
      <c r="F171" t="s">
        <v>6</v>
      </c>
      <c r="M171" s="5" t="s">
        <v>6</v>
      </c>
    </row>
    <row r="172" spans="1:13" x14ac:dyDescent="0.3">
      <c r="A172" s="1">
        <v>19450</v>
      </c>
      <c r="B172">
        <v>1.33</v>
      </c>
      <c r="C172" t="s">
        <v>6</v>
      </c>
      <c r="D172" s="2">
        <v>52100000</v>
      </c>
      <c r="E172" s="2">
        <v>108200000</v>
      </c>
      <c r="F172" t="s">
        <v>6</v>
      </c>
      <c r="M172" s="5" t="s">
        <v>6</v>
      </c>
    </row>
    <row r="173" spans="1:13" x14ac:dyDescent="0.3">
      <c r="A173" s="1">
        <v>19480</v>
      </c>
      <c r="B173">
        <v>-1.97</v>
      </c>
      <c r="C173" t="s">
        <v>6</v>
      </c>
      <c r="D173" s="2">
        <v>53900000</v>
      </c>
      <c r="E173" s="2">
        <v>110300000</v>
      </c>
      <c r="F173" t="s">
        <v>6</v>
      </c>
      <c r="M173" s="5" t="s">
        <v>6</v>
      </c>
    </row>
    <row r="174" spans="1:13" x14ac:dyDescent="0.3">
      <c r="A174" s="1">
        <v>19511</v>
      </c>
      <c r="B174">
        <v>1.34</v>
      </c>
      <c r="C174" t="s">
        <v>6</v>
      </c>
      <c r="D174" s="2">
        <v>54500000</v>
      </c>
      <c r="E174" s="2">
        <v>113500000</v>
      </c>
      <c r="F174" t="s">
        <v>6</v>
      </c>
      <c r="M174" s="5" t="s">
        <v>6</v>
      </c>
    </row>
    <row r="175" spans="1:13" x14ac:dyDescent="0.3">
      <c r="A175" s="1">
        <v>19541</v>
      </c>
      <c r="B175">
        <v>0.66</v>
      </c>
      <c r="C175" t="s">
        <v>6</v>
      </c>
      <c r="D175" s="2">
        <v>53400000</v>
      </c>
      <c r="E175" s="2">
        <v>112200000</v>
      </c>
      <c r="F175" t="s">
        <v>6</v>
      </c>
      <c r="M175" s="5" t="s">
        <v>6</v>
      </c>
    </row>
    <row r="176" spans="1:13" x14ac:dyDescent="0.3">
      <c r="A176" s="1">
        <v>19572</v>
      </c>
      <c r="B176">
        <v>0</v>
      </c>
      <c r="C176" t="s">
        <v>6</v>
      </c>
      <c r="D176" s="2">
        <v>53500000</v>
      </c>
      <c r="E176" s="2">
        <v>113500000</v>
      </c>
      <c r="F176" t="s">
        <v>6</v>
      </c>
      <c r="M176" s="5" t="s">
        <v>6</v>
      </c>
    </row>
    <row r="177" spans="1:13" x14ac:dyDescent="0.3">
      <c r="A177" s="1">
        <v>19603</v>
      </c>
      <c r="B177">
        <v>0</v>
      </c>
      <c r="C177" t="s">
        <v>6</v>
      </c>
      <c r="D177" s="2">
        <v>54700000</v>
      </c>
      <c r="E177" s="2">
        <v>114600000</v>
      </c>
      <c r="F177" t="s">
        <v>6</v>
      </c>
      <c r="M177" s="5" t="s">
        <v>6</v>
      </c>
    </row>
    <row r="178" spans="1:13" x14ac:dyDescent="0.3">
      <c r="A178" s="1">
        <v>19633</v>
      </c>
      <c r="B178">
        <v>1.32</v>
      </c>
      <c r="C178" t="s">
        <v>6</v>
      </c>
      <c r="D178" s="2">
        <v>56200000</v>
      </c>
      <c r="E178" s="2">
        <v>117300000</v>
      </c>
      <c r="F178" t="s">
        <v>6</v>
      </c>
      <c r="M178" s="5" t="s">
        <v>6</v>
      </c>
    </row>
    <row r="179" spans="1:13" x14ac:dyDescent="0.3">
      <c r="A179" s="1">
        <v>19664</v>
      </c>
      <c r="B179">
        <v>-0.65</v>
      </c>
      <c r="C179" t="s">
        <v>6</v>
      </c>
      <c r="D179" s="2">
        <v>57700000</v>
      </c>
      <c r="E179" s="2">
        <v>121200000</v>
      </c>
      <c r="F179" t="s">
        <v>6</v>
      </c>
      <c r="M179" s="5" t="s">
        <v>6</v>
      </c>
    </row>
    <row r="180" spans="1:13" x14ac:dyDescent="0.3">
      <c r="A180" s="1">
        <v>19694</v>
      </c>
      <c r="B180">
        <v>1.31</v>
      </c>
      <c r="C180" t="s">
        <v>6</v>
      </c>
      <c r="D180" s="2">
        <v>60900000</v>
      </c>
      <c r="E180" s="2">
        <v>124100000</v>
      </c>
      <c r="F180" t="s">
        <v>6</v>
      </c>
      <c r="M180" s="5" t="s">
        <v>6</v>
      </c>
    </row>
    <row r="181" spans="1:13" x14ac:dyDescent="0.3">
      <c r="A181" s="1">
        <v>19725</v>
      </c>
      <c r="B181">
        <v>3.87</v>
      </c>
      <c r="C181" t="s">
        <v>6</v>
      </c>
      <c r="D181" s="2">
        <v>55500000</v>
      </c>
      <c r="E181" s="2">
        <v>126100000</v>
      </c>
      <c r="F181" t="s">
        <v>6</v>
      </c>
      <c r="M181" s="5" t="s">
        <v>6</v>
      </c>
    </row>
    <row r="182" spans="1:13" x14ac:dyDescent="0.3">
      <c r="A182" s="1">
        <v>19756</v>
      </c>
      <c r="B182">
        <v>1.24</v>
      </c>
      <c r="C182" t="s">
        <v>6</v>
      </c>
      <c r="D182" s="2">
        <v>60400000</v>
      </c>
      <c r="E182" s="2">
        <v>128200000</v>
      </c>
      <c r="F182" t="s">
        <v>6</v>
      </c>
      <c r="M182" s="5" t="s">
        <v>6</v>
      </c>
    </row>
    <row r="183" spans="1:13" x14ac:dyDescent="0.3">
      <c r="A183" s="1">
        <v>19784</v>
      </c>
      <c r="B183">
        <v>1.84</v>
      </c>
      <c r="C183" t="s">
        <v>6</v>
      </c>
      <c r="D183" s="2">
        <v>60500000</v>
      </c>
      <c r="E183" s="2">
        <v>128400000</v>
      </c>
      <c r="F183" t="s">
        <v>6</v>
      </c>
      <c r="M183" s="5" t="s">
        <v>6</v>
      </c>
    </row>
    <row r="184" spans="1:13" x14ac:dyDescent="0.3">
      <c r="A184" s="1">
        <v>19815</v>
      </c>
      <c r="B184">
        <v>4.22</v>
      </c>
      <c r="C184" t="s">
        <v>6</v>
      </c>
      <c r="D184" s="2">
        <v>60700000</v>
      </c>
      <c r="E184" s="2">
        <v>130900000</v>
      </c>
      <c r="F184" t="s">
        <v>6</v>
      </c>
      <c r="M184" s="5" t="s">
        <v>6</v>
      </c>
    </row>
    <row r="185" spans="1:13" x14ac:dyDescent="0.3">
      <c r="A185" s="1">
        <v>19845</v>
      </c>
      <c r="B185">
        <v>0.57999999999999996</v>
      </c>
      <c r="C185" t="s">
        <v>6</v>
      </c>
      <c r="D185" s="2">
        <v>60100000</v>
      </c>
      <c r="E185" s="2">
        <v>131000000</v>
      </c>
      <c r="F185" t="s">
        <v>6</v>
      </c>
      <c r="M185" s="5" t="s">
        <v>6</v>
      </c>
    </row>
    <row r="186" spans="1:13" x14ac:dyDescent="0.3">
      <c r="A186" s="1">
        <v>19876</v>
      </c>
      <c r="B186">
        <v>1.72</v>
      </c>
      <c r="C186" t="s">
        <v>6</v>
      </c>
      <c r="D186" s="2">
        <v>60400000</v>
      </c>
      <c r="E186" s="2">
        <v>133200000</v>
      </c>
      <c r="F186" t="s">
        <v>6</v>
      </c>
      <c r="M186" s="5" t="s">
        <v>6</v>
      </c>
    </row>
    <row r="187" spans="1:13" x14ac:dyDescent="0.3">
      <c r="A187" s="1">
        <v>19906</v>
      </c>
      <c r="B187">
        <v>1.69</v>
      </c>
      <c r="C187" t="s">
        <v>6</v>
      </c>
      <c r="D187" s="2">
        <v>61900000</v>
      </c>
      <c r="E187" s="2">
        <v>135100000</v>
      </c>
      <c r="F187" t="s">
        <v>6</v>
      </c>
      <c r="M187" s="5" t="s">
        <v>6</v>
      </c>
    </row>
    <row r="188" spans="1:13" x14ac:dyDescent="0.3">
      <c r="A188" s="1">
        <v>19937</v>
      </c>
      <c r="B188">
        <v>1.1100000000000001</v>
      </c>
      <c r="C188" t="s">
        <v>6</v>
      </c>
      <c r="D188" s="2">
        <v>65400000</v>
      </c>
      <c r="E188" s="2">
        <v>139600000</v>
      </c>
      <c r="F188" t="s">
        <v>6</v>
      </c>
      <c r="M188" s="5" t="s">
        <v>6</v>
      </c>
    </row>
    <row r="189" spans="1:13" x14ac:dyDescent="0.3">
      <c r="A189" s="1">
        <v>19968</v>
      </c>
      <c r="B189">
        <v>1.1000000000000001</v>
      </c>
      <c r="C189" t="s">
        <v>6</v>
      </c>
      <c r="D189" s="2">
        <v>67300000</v>
      </c>
      <c r="E189" s="2">
        <v>143100000</v>
      </c>
      <c r="F189" t="s">
        <v>6</v>
      </c>
      <c r="M189" s="5" t="s">
        <v>6</v>
      </c>
    </row>
    <row r="190" spans="1:13" x14ac:dyDescent="0.3">
      <c r="A190" s="1">
        <v>19998</v>
      </c>
      <c r="B190">
        <v>1.0900000000000001</v>
      </c>
      <c r="C190" t="s">
        <v>6</v>
      </c>
      <c r="D190" s="2">
        <v>68300000</v>
      </c>
      <c r="E190" s="2">
        <v>147600000</v>
      </c>
      <c r="F190" t="s">
        <v>6</v>
      </c>
      <c r="M190" s="5" t="s">
        <v>6</v>
      </c>
    </row>
    <row r="191" spans="1:13" x14ac:dyDescent="0.3">
      <c r="A191" s="1">
        <v>20029</v>
      </c>
      <c r="B191">
        <v>1.61</v>
      </c>
      <c r="C191" t="s">
        <v>6</v>
      </c>
      <c r="D191" s="2">
        <v>69900000</v>
      </c>
      <c r="E191" s="2">
        <v>147400000</v>
      </c>
      <c r="F191" t="s">
        <v>6</v>
      </c>
      <c r="M191" s="5" t="s">
        <v>6</v>
      </c>
    </row>
    <row r="192" spans="1:13" x14ac:dyDescent="0.3">
      <c r="A192" s="1">
        <v>20059</v>
      </c>
      <c r="B192">
        <v>0.53</v>
      </c>
      <c r="C192" t="s">
        <v>6</v>
      </c>
      <c r="D192" s="2">
        <v>74000000</v>
      </c>
      <c r="E192" s="2">
        <v>151500000</v>
      </c>
      <c r="F192" t="s">
        <v>6</v>
      </c>
      <c r="M192" s="5" t="s">
        <v>6</v>
      </c>
    </row>
    <row r="193" spans="1:13" x14ac:dyDescent="0.3">
      <c r="A193" s="1">
        <v>20090</v>
      </c>
      <c r="B193">
        <v>4.74</v>
      </c>
      <c r="C193" t="s">
        <v>6</v>
      </c>
      <c r="D193" s="2">
        <v>72000000</v>
      </c>
      <c r="E193" s="2">
        <v>150800000</v>
      </c>
      <c r="F193" t="s">
        <v>6</v>
      </c>
      <c r="M193" s="5" t="s">
        <v>6</v>
      </c>
    </row>
    <row r="194" spans="1:13" x14ac:dyDescent="0.3">
      <c r="A194" s="1">
        <v>20121</v>
      </c>
      <c r="B194">
        <v>0</v>
      </c>
      <c r="C194" t="s">
        <v>6</v>
      </c>
      <c r="D194" s="2">
        <v>71800000</v>
      </c>
      <c r="E194" s="2">
        <v>152800000</v>
      </c>
      <c r="F194" t="s">
        <v>6</v>
      </c>
      <c r="M194" s="5" t="s">
        <v>6</v>
      </c>
    </row>
    <row r="195" spans="1:13" x14ac:dyDescent="0.3">
      <c r="A195" s="1">
        <v>20149</v>
      </c>
      <c r="B195">
        <v>1.51</v>
      </c>
      <c r="C195" t="s">
        <v>6</v>
      </c>
      <c r="D195" s="2">
        <v>72500000</v>
      </c>
      <c r="E195" s="2">
        <v>153200000</v>
      </c>
      <c r="F195" t="s">
        <v>6</v>
      </c>
      <c r="M195" s="5" t="s">
        <v>6</v>
      </c>
    </row>
    <row r="196" spans="1:13" x14ac:dyDescent="0.3">
      <c r="A196" s="1">
        <v>20180</v>
      </c>
      <c r="B196">
        <v>2.48</v>
      </c>
      <c r="C196" t="s">
        <v>6</v>
      </c>
      <c r="D196" s="2">
        <v>73200000</v>
      </c>
      <c r="E196" s="2">
        <v>156500000</v>
      </c>
      <c r="F196" t="s">
        <v>6</v>
      </c>
      <c r="M196" s="5" t="s">
        <v>6</v>
      </c>
    </row>
    <row r="197" spans="1:13" x14ac:dyDescent="0.3">
      <c r="A197" s="1">
        <v>20210</v>
      </c>
      <c r="B197">
        <v>0.97</v>
      </c>
      <c r="C197" t="s">
        <v>6</v>
      </c>
      <c r="D197" s="2">
        <v>76200000</v>
      </c>
      <c r="E197" s="2">
        <v>158200000</v>
      </c>
      <c r="F197" t="s">
        <v>6</v>
      </c>
      <c r="M197" s="5" t="s">
        <v>6</v>
      </c>
    </row>
    <row r="198" spans="1:13" x14ac:dyDescent="0.3">
      <c r="A198" s="1">
        <v>20241</v>
      </c>
      <c r="B198">
        <v>0.48</v>
      </c>
      <c r="C198" t="s">
        <v>6</v>
      </c>
      <c r="D198" s="2">
        <v>75900000</v>
      </c>
      <c r="E198" s="2">
        <v>161100000</v>
      </c>
      <c r="F198" t="s">
        <v>6</v>
      </c>
      <c r="M198" s="5" t="s">
        <v>6</v>
      </c>
    </row>
    <row r="199" spans="1:13" x14ac:dyDescent="0.3">
      <c r="A199" s="1">
        <v>20271</v>
      </c>
      <c r="B199">
        <v>1.43</v>
      </c>
      <c r="C199" t="s">
        <v>6</v>
      </c>
      <c r="D199" s="2">
        <v>75800000</v>
      </c>
      <c r="E199" s="2">
        <v>161800000</v>
      </c>
      <c r="F199" t="s">
        <v>6</v>
      </c>
      <c r="M199" s="5" t="s">
        <v>6</v>
      </c>
    </row>
    <row r="200" spans="1:13" x14ac:dyDescent="0.3">
      <c r="A200" s="1">
        <v>20302</v>
      </c>
      <c r="B200">
        <v>0.47</v>
      </c>
      <c r="C200" t="s">
        <v>6</v>
      </c>
      <c r="D200" s="2">
        <v>77300000</v>
      </c>
      <c r="E200" s="2">
        <v>165500000</v>
      </c>
      <c r="F200" t="s">
        <v>6</v>
      </c>
      <c r="M200" s="5" t="s">
        <v>6</v>
      </c>
    </row>
    <row r="201" spans="1:13" x14ac:dyDescent="0.3">
      <c r="A201" s="1">
        <v>20333</v>
      </c>
      <c r="B201">
        <v>1.87</v>
      </c>
      <c r="C201" t="s">
        <v>6</v>
      </c>
      <c r="D201" s="2">
        <v>79400000</v>
      </c>
      <c r="E201" s="2">
        <v>169700000</v>
      </c>
      <c r="F201" t="s">
        <v>6</v>
      </c>
      <c r="M201" s="5" t="s">
        <v>6</v>
      </c>
    </row>
    <row r="202" spans="1:13" x14ac:dyDescent="0.3">
      <c r="A202" s="1">
        <v>20363</v>
      </c>
      <c r="B202">
        <v>2.29</v>
      </c>
      <c r="C202" t="s">
        <v>6</v>
      </c>
      <c r="D202" s="2">
        <v>81000000</v>
      </c>
      <c r="E202" s="2">
        <v>172700000</v>
      </c>
      <c r="F202" t="s">
        <v>6</v>
      </c>
      <c r="M202" s="5" t="s">
        <v>6</v>
      </c>
    </row>
    <row r="203" spans="1:13" x14ac:dyDescent="0.3">
      <c r="A203" s="1">
        <v>20394</v>
      </c>
      <c r="B203">
        <v>0</v>
      </c>
      <c r="C203" t="s">
        <v>6</v>
      </c>
      <c r="D203" s="2">
        <v>83700000</v>
      </c>
      <c r="E203" s="2">
        <v>174300000</v>
      </c>
      <c r="F203" t="s">
        <v>6</v>
      </c>
      <c r="M203" s="5" t="s">
        <v>6</v>
      </c>
    </row>
    <row r="204" spans="1:13" x14ac:dyDescent="0.3">
      <c r="A204" s="1">
        <v>20424</v>
      </c>
      <c r="B204">
        <v>0.9</v>
      </c>
      <c r="C204" t="s">
        <v>6</v>
      </c>
      <c r="D204" s="2">
        <v>87800000</v>
      </c>
      <c r="E204" s="2">
        <v>177900000</v>
      </c>
      <c r="F204" t="s">
        <v>6</v>
      </c>
      <c r="M204" s="5" t="s">
        <v>6</v>
      </c>
    </row>
    <row r="205" spans="1:13" x14ac:dyDescent="0.3">
      <c r="A205" s="1">
        <v>20455</v>
      </c>
      <c r="B205">
        <v>2.67</v>
      </c>
      <c r="C205" t="s">
        <v>6</v>
      </c>
      <c r="D205" s="2">
        <v>85400000</v>
      </c>
      <c r="E205" s="2">
        <v>178900000</v>
      </c>
      <c r="F205" t="s">
        <v>6</v>
      </c>
      <c r="M205" s="5" t="s">
        <v>6</v>
      </c>
    </row>
    <row r="206" spans="1:13" x14ac:dyDescent="0.3">
      <c r="A206" s="1">
        <v>20486</v>
      </c>
      <c r="B206">
        <v>4.76</v>
      </c>
      <c r="C206" t="s">
        <v>6</v>
      </c>
      <c r="D206" s="2">
        <v>84800000</v>
      </c>
      <c r="E206" s="2">
        <v>181900000</v>
      </c>
      <c r="F206" t="s">
        <v>6</v>
      </c>
      <c r="M206" s="5" t="s">
        <v>6</v>
      </c>
    </row>
    <row r="207" spans="1:13" x14ac:dyDescent="0.3">
      <c r="A207" s="1">
        <v>20515</v>
      </c>
      <c r="B207">
        <v>0.41</v>
      </c>
      <c r="C207" t="s">
        <v>6</v>
      </c>
      <c r="D207" s="2">
        <v>85200000</v>
      </c>
      <c r="E207" s="2">
        <v>185900000</v>
      </c>
      <c r="F207" t="s">
        <v>6</v>
      </c>
      <c r="M207" s="5" t="s">
        <v>6</v>
      </c>
    </row>
    <row r="208" spans="1:13" x14ac:dyDescent="0.3">
      <c r="A208" s="1">
        <v>20546</v>
      </c>
      <c r="B208">
        <v>0.41</v>
      </c>
      <c r="C208" t="s">
        <v>6</v>
      </c>
      <c r="D208" s="2">
        <v>87400000</v>
      </c>
      <c r="E208" s="2">
        <v>189500000</v>
      </c>
      <c r="F208" t="s">
        <v>6</v>
      </c>
      <c r="M208" s="5" t="s">
        <v>6</v>
      </c>
    </row>
    <row r="209" spans="1:13" x14ac:dyDescent="0.3">
      <c r="A209" s="1">
        <v>20576</v>
      </c>
      <c r="B209">
        <v>2.46</v>
      </c>
      <c r="C209" t="s">
        <v>6</v>
      </c>
      <c r="D209" s="2">
        <v>89600000</v>
      </c>
      <c r="E209" s="2">
        <v>193700000</v>
      </c>
      <c r="F209" t="s">
        <v>6</v>
      </c>
      <c r="M209" s="5" t="s">
        <v>6</v>
      </c>
    </row>
    <row r="210" spans="1:13" x14ac:dyDescent="0.3">
      <c r="A210" s="1">
        <v>20607</v>
      </c>
      <c r="B210">
        <v>1.2</v>
      </c>
      <c r="C210" t="s">
        <v>6</v>
      </c>
      <c r="D210" s="2">
        <v>90700000</v>
      </c>
      <c r="E210" s="2">
        <v>196600000</v>
      </c>
      <c r="F210" t="s">
        <v>6</v>
      </c>
      <c r="M210" s="5" t="s">
        <v>6</v>
      </c>
    </row>
    <row r="211" spans="1:13" x14ac:dyDescent="0.3">
      <c r="A211" s="1">
        <v>20637</v>
      </c>
      <c r="B211">
        <v>1.19</v>
      </c>
      <c r="C211" t="s">
        <v>6</v>
      </c>
      <c r="D211" s="2">
        <v>91600000</v>
      </c>
      <c r="E211" s="2">
        <v>198600000</v>
      </c>
      <c r="F211" t="s">
        <v>6</v>
      </c>
      <c r="M211" s="5" t="s">
        <v>6</v>
      </c>
    </row>
    <row r="212" spans="1:13" x14ac:dyDescent="0.3">
      <c r="A212" s="1">
        <v>20668</v>
      </c>
      <c r="B212">
        <v>3.52</v>
      </c>
      <c r="C212" t="s">
        <v>6</v>
      </c>
      <c r="D212" s="2">
        <v>91700000</v>
      </c>
      <c r="E212" s="2">
        <v>199100000</v>
      </c>
      <c r="F212" t="s">
        <v>6</v>
      </c>
      <c r="M212" s="5" t="s">
        <v>6</v>
      </c>
    </row>
    <row r="213" spans="1:13" x14ac:dyDescent="0.3">
      <c r="A213" s="1">
        <v>20699</v>
      </c>
      <c r="B213">
        <v>2.2599999999999998</v>
      </c>
      <c r="C213" t="s">
        <v>6</v>
      </c>
      <c r="D213" s="2">
        <v>91500000</v>
      </c>
      <c r="E213" s="2">
        <v>202000000</v>
      </c>
      <c r="F213" t="s">
        <v>6</v>
      </c>
      <c r="M213" s="5" t="s">
        <v>6</v>
      </c>
    </row>
    <row r="214" spans="1:13" x14ac:dyDescent="0.3">
      <c r="A214" s="1">
        <v>20729</v>
      </c>
      <c r="B214">
        <v>3.52</v>
      </c>
      <c r="C214" t="s">
        <v>6</v>
      </c>
      <c r="D214" s="2">
        <v>93600000</v>
      </c>
      <c r="E214" s="2">
        <v>205100000</v>
      </c>
      <c r="F214" t="s">
        <v>6</v>
      </c>
      <c r="M214" s="5" t="s">
        <v>6</v>
      </c>
    </row>
    <row r="215" spans="1:13" x14ac:dyDescent="0.3">
      <c r="A215" s="1">
        <v>20760</v>
      </c>
      <c r="B215">
        <v>0.71</v>
      </c>
      <c r="C215" t="s">
        <v>6</v>
      </c>
      <c r="D215" s="2">
        <v>95600000</v>
      </c>
      <c r="E215" s="2">
        <v>208800000</v>
      </c>
      <c r="F215" t="s">
        <v>6</v>
      </c>
      <c r="M215" s="5" t="s">
        <v>6</v>
      </c>
    </row>
    <row r="216" spans="1:13" x14ac:dyDescent="0.3">
      <c r="A216" s="1">
        <v>20790</v>
      </c>
      <c r="B216">
        <v>0.71</v>
      </c>
      <c r="C216" t="s">
        <v>6</v>
      </c>
      <c r="D216" s="2">
        <v>103000000</v>
      </c>
      <c r="E216" s="2">
        <v>217300000</v>
      </c>
      <c r="F216" t="s">
        <v>6</v>
      </c>
      <c r="M216" s="5" t="s">
        <v>6</v>
      </c>
    </row>
    <row r="217" spans="1:13" x14ac:dyDescent="0.3">
      <c r="A217" s="1">
        <v>20821</v>
      </c>
      <c r="B217">
        <v>2.46</v>
      </c>
      <c r="C217" t="s">
        <v>6</v>
      </c>
      <c r="D217" s="2">
        <v>100800000</v>
      </c>
      <c r="E217" s="2">
        <v>216700000</v>
      </c>
      <c r="F217" t="s">
        <v>6</v>
      </c>
      <c r="M217" s="5" t="s">
        <v>6</v>
      </c>
    </row>
    <row r="218" spans="1:13" x14ac:dyDescent="0.3">
      <c r="A218" s="1">
        <v>20852</v>
      </c>
      <c r="B218">
        <v>0.69</v>
      </c>
      <c r="C218" t="s">
        <v>6</v>
      </c>
      <c r="D218" s="2">
        <v>100600000</v>
      </c>
      <c r="E218" s="2">
        <v>220300000</v>
      </c>
      <c r="F218" t="s">
        <v>6</v>
      </c>
      <c r="M218" s="5" t="s">
        <v>6</v>
      </c>
    </row>
    <row r="219" spans="1:13" x14ac:dyDescent="0.3">
      <c r="A219" s="1">
        <v>20880</v>
      </c>
      <c r="B219">
        <v>2.73</v>
      </c>
      <c r="C219" t="s">
        <v>6</v>
      </c>
      <c r="D219" s="2">
        <v>102900000</v>
      </c>
      <c r="E219" s="2">
        <v>223500000</v>
      </c>
      <c r="F219" t="s">
        <v>6</v>
      </c>
      <c r="M219" s="5" t="s">
        <v>6</v>
      </c>
    </row>
    <row r="220" spans="1:13" x14ac:dyDescent="0.3">
      <c r="A220" s="1">
        <v>20911</v>
      </c>
      <c r="B220">
        <v>1.66</v>
      </c>
      <c r="C220" t="s">
        <v>6</v>
      </c>
      <c r="D220" s="2">
        <v>103300000</v>
      </c>
      <c r="E220" s="2">
        <v>226800000</v>
      </c>
      <c r="F220" t="s">
        <v>6</v>
      </c>
      <c r="M220" s="5" t="s">
        <v>6</v>
      </c>
    </row>
    <row r="221" spans="1:13" x14ac:dyDescent="0.3">
      <c r="A221" s="1">
        <v>20941</v>
      </c>
      <c r="B221">
        <v>0.33</v>
      </c>
      <c r="C221" t="s">
        <v>6</v>
      </c>
      <c r="D221" s="2">
        <v>104400000</v>
      </c>
      <c r="E221" s="2">
        <v>230700000</v>
      </c>
      <c r="F221" t="s">
        <v>6</v>
      </c>
      <c r="M221" s="5" t="s">
        <v>6</v>
      </c>
    </row>
    <row r="222" spans="1:13" x14ac:dyDescent="0.3">
      <c r="A222" s="1">
        <v>20972</v>
      </c>
      <c r="B222">
        <v>-0.98</v>
      </c>
      <c r="C222" t="s">
        <v>6</v>
      </c>
      <c r="D222" s="2">
        <v>104700000</v>
      </c>
      <c r="E222" s="2">
        <v>235400000</v>
      </c>
      <c r="F222" t="s">
        <v>6</v>
      </c>
      <c r="M222" s="5" t="s">
        <v>6</v>
      </c>
    </row>
    <row r="223" spans="1:13" x14ac:dyDescent="0.3">
      <c r="A223" s="1">
        <v>21002</v>
      </c>
      <c r="B223">
        <v>0.99</v>
      </c>
      <c r="C223" t="s">
        <v>6</v>
      </c>
      <c r="D223" s="2">
        <v>105500000</v>
      </c>
      <c r="E223" s="2">
        <v>239000000</v>
      </c>
      <c r="F223" t="s">
        <v>6</v>
      </c>
      <c r="M223" s="5" t="s">
        <v>6</v>
      </c>
    </row>
    <row r="224" spans="1:13" x14ac:dyDescent="0.3">
      <c r="A224" s="1">
        <v>21033</v>
      </c>
      <c r="B224">
        <v>0.98</v>
      </c>
      <c r="C224" t="s">
        <v>6</v>
      </c>
      <c r="D224" s="2">
        <v>108000000</v>
      </c>
      <c r="E224" s="2">
        <v>243900000</v>
      </c>
      <c r="F224" t="s">
        <v>6</v>
      </c>
      <c r="M224" s="5" t="s">
        <v>6</v>
      </c>
    </row>
    <row r="225" spans="1:13" x14ac:dyDescent="0.3">
      <c r="A225" s="1">
        <v>21064</v>
      </c>
      <c r="B225">
        <v>2.2599999999999998</v>
      </c>
      <c r="C225" t="s">
        <v>6</v>
      </c>
      <c r="D225" s="2">
        <v>113100000</v>
      </c>
      <c r="E225" s="2">
        <v>254000000</v>
      </c>
      <c r="F225" t="s">
        <v>6</v>
      </c>
      <c r="M225" s="5" t="s">
        <v>6</v>
      </c>
    </row>
    <row r="226" spans="1:13" x14ac:dyDescent="0.3">
      <c r="A226" s="1">
        <v>21094</v>
      </c>
      <c r="B226">
        <v>0.63</v>
      </c>
      <c r="C226" t="s">
        <v>6</v>
      </c>
      <c r="D226" s="2">
        <v>116100000</v>
      </c>
      <c r="E226" s="2">
        <v>264000000</v>
      </c>
      <c r="F226" t="s">
        <v>6</v>
      </c>
      <c r="M226" s="5" t="s">
        <v>6</v>
      </c>
    </row>
    <row r="227" spans="1:13" x14ac:dyDescent="0.3">
      <c r="A227" s="1">
        <v>21125</v>
      </c>
      <c r="B227">
        <v>0.63</v>
      </c>
      <c r="C227" t="s">
        <v>6</v>
      </c>
      <c r="D227" s="2">
        <v>124900000</v>
      </c>
      <c r="E227" s="2">
        <v>273400000</v>
      </c>
      <c r="F227" t="s">
        <v>6</v>
      </c>
      <c r="M227" s="5" t="s">
        <v>6</v>
      </c>
    </row>
    <row r="228" spans="1:13" x14ac:dyDescent="0.3">
      <c r="A228" s="1">
        <v>21155</v>
      </c>
      <c r="B228">
        <v>0.62</v>
      </c>
      <c r="C228" t="s">
        <v>6</v>
      </c>
      <c r="D228" s="2">
        <v>137600000</v>
      </c>
      <c r="E228" s="2">
        <v>290900000</v>
      </c>
      <c r="F228" t="s">
        <v>6</v>
      </c>
      <c r="M228" s="5" t="s">
        <v>6</v>
      </c>
    </row>
    <row r="229" spans="1:13" x14ac:dyDescent="0.3">
      <c r="A229" s="1">
        <v>21186</v>
      </c>
      <c r="B229">
        <v>0.93</v>
      </c>
      <c r="C229" t="s">
        <v>6</v>
      </c>
      <c r="D229" s="2">
        <v>128700000</v>
      </c>
      <c r="E229" s="2">
        <v>291400000</v>
      </c>
      <c r="F229" t="s">
        <v>6</v>
      </c>
      <c r="M229" s="5" t="s">
        <v>6</v>
      </c>
    </row>
    <row r="230" spans="1:13" x14ac:dyDescent="0.3">
      <c r="A230" s="1">
        <v>21217</v>
      </c>
      <c r="B230">
        <v>0.92</v>
      </c>
      <c r="C230" t="s">
        <v>6</v>
      </c>
      <c r="D230" s="2">
        <v>130600000</v>
      </c>
      <c r="E230" s="2">
        <v>297700000</v>
      </c>
      <c r="F230" t="s">
        <v>6</v>
      </c>
      <c r="M230" s="5" t="s">
        <v>6</v>
      </c>
    </row>
    <row r="231" spans="1:13" x14ac:dyDescent="0.3">
      <c r="A231" s="1">
        <v>21245</v>
      </c>
      <c r="B231">
        <v>1.82</v>
      </c>
      <c r="C231" t="s">
        <v>6</v>
      </c>
      <c r="D231" s="2">
        <v>130700000</v>
      </c>
      <c r="E231" s="2">
        <v>304700000</v>
      </c>
      <c r="F231" t="s">
        <v>6</v>
      </c>
      <c r="M231" s="5" t="s">
        <v>6</v>
      </c>
    </row>
    <row r="232" spans="1:13" x14ac:dyDescent="0.3">
      <c r="A232" s="1">
        <v>21276</v>
      </c>
      <c r="B232">
        <v>2.39</v>
      </c>
      <c r="C232" t="s">
        <v>6</v>
      </c>
      <c r="D232" s="2">
        <v>133800000</v>
      </c>
      <c r="E232" s="2">
        <v>313000000</v>
      </c>
      <c r="F232" t="s">
        <v>6</v>
      </c>
      <c r="M232" s="5" t="s">
        <v>6</v>
      </c>
    </row>
    <row r="233" spans="1:13" x14ac:dyDescent="0.3">
      <c r="A233" s="1">
        <v>21306</v>
      </c>
      <c r="B233">
        <v>0.57999999999999996</v>
      </c>
      <c r="C233" t="s">
        <v>6</v>
      </c>
      <c r="D233" s="2">
        <v>136100000</v>
      </c>
      <c r="E233" s="2">
        <v>316300000</v>
      </c>
      <c r="F233" t="s">
        <v>6</v>
      </c>
      <c r="M233" s="5" t="s">
        <v>6</v>
      </c>
    </row>
    <row r="234" spans="1:13" x14ac:dyDescent="0.3">
      <c r="A234" s="1">
        <v>21337</v>
      </c>
      <c r="B234">
        <v>0.57999999999999996</v>
      </c>
      <c r="C234" t="s">
        <v>6</v>
      </c>
      <c r="D234" s="2">
        <v>137100000</v>
      </c>
      <c r="E234" s="2">
        <v>322600000</v>
      </c>
      <c r="F234" t="s">
        <v>6</v>
      </c>
      <c r="M234" s="5" t="s">
        <v>6</v>
      </c>
    </row>
    <row r="235" spans="1:13" x14ac:dyDescent="0.3">
      <c r="A235" s="1">
        <v>21367</v>
      </c>
      <c r="B235">
        <v>2.31</v>
      </c>
      <c r="C235" t="s">
        <v>6</v>
      </c>
      <c r="D235" s="2">
        <v>139000000</v>
      </c>
      <c r="E235" s="2">
        <v>325600000</v>
      </c>
      <c r="F235" t="s">
        <v>6</v>
      </c>
      <c r="M235" s="5" t="s">
        <v>6</v>
      </c>
    </row>
    <row r="236" spans="1:13" x14ac:dyDescent="0.3">
      <c r="A236" s="1">
        <v>21398</v>
      </c>
      <c r="B236">
        <v>0.28000000000000003</v>
      </c>
      <c r="C236" t="s">
        <v>6</v>
      </c>
      <c r="D236" s="2">
        <v>141300000</v>
      </c>
      <c r="E236" s="2">
        <v>330300000</v>
      </c>
      <c r="F236" t="s">
        <v>6</v>
      </c>
      <c r="M236" s="5" t="s">
        <v>6</v>
      </c>
    </row>
    <row r="237" spans="1:13" x14ac:dyDescent="0.3">
      <c r="A237" s="1">
        <v>21429</v>
      </c>
      <c r="B237">
        <v>1.97</v>
      </c>
      <c r="C237" t="s">
        <v>6</v>
      </c>
      <c r="D237" s="2">
        <v>145400000</v>
      </c>
      <c r="E237" s="2">
        <v>340700000</v>
      </c>
      <c r="F237" t="s">
        <v>6</v>
      </c>
      <c r="M237" s="5" t="s">
        <v>6</v>
      </c>
    </row>
    <row r="238" spans="1:13" x14ac:dyDescent="0.3">
      <c r="A238" s="1">
        <v>21459</v>
      </c>
      <c r="B238">
        <v>2.75</v>
      </c>
      <c r="C238" t="s">
        <v>6</v>
      </c>
      <c r="D238" s="2">
        <v>148300000</v>
      </c>
      <c r="E238" s="2">
        <v>342300000</v>
      </c>
      <c r="F238" t="s">
        <v>6</v>
      </c>
      <c r="M238" s="5" t="s">
        <v>6</v>
      </c>
    </row>
    <row r="239" spans="1:13" x14ac:dyDescent="0.3">
      <c r="A239" s="1">
        <v>21490</v>
      </c>
      <c r="B239">
        <v>6.17</v>
      </c>
      <c r="C239" t="s">
        <v>6</v>
      </c>
      <c r="D239" s="2">
        <v>154800000</v>
      </c>
      <c r="E239" s="2">
        <v>347900000</v>
      </c>
      <c r="F239" t="s">
        <v>6</v>
      </c>
      <c r="M239" s="5" t="s">
        <v>6</v>
      </c>
    </row>
    <row r="240" spans="1:13" x14ac:dyDescent="0.3">
      <c r="A240" s="1">
        <v>21520</v>
      </c>
      <c r="B240">
        <v>0</v>
      </c>
      <c r="C240" t="s">
        <v>6</v>
      </c>
      <c r="D240" s="2">
        <v>161900000</v>
      </c>
      <c r="E240" s="2">
        <v>353100000</v>
      </c>
      <c r="F240" t="s">
        <v>6</v>
      </c>
      <c r="M240" s="5" t="s">
        <v>6</v>
      </c>
    </row>
    <row r="241" spans="1:13" x14ac:dyDescent="0.3">
      <c r="A241" s="1">
        <v>21551</v>
      </c>
      <c r="B241">
        <v>5.56</v>
      </c>
      <c r="C241" t="s">
        <v>6</v>
      </c>
      <c r="D241" s="2">
        <v>157800000</v>
      </c>
      <c r="E241" s="2">
        <v>358400000</v>
      </c>
      <c r="F241" t="s">
        <v>6</v>
      </c>
      <c r="M241" s="5" t="s">
        <v>6</v>
      </c>
    </row>
    <row r="242" spans="1:13" x14ac:dyDescent="0.3">
      <c r="A242" s="1">
        <v>21582</v>
      </c>
      <c r="B242">
        <v>3.83</v>
      </c>
      <c r="C242" t="s">
        <v>6</v>
      </c>
      <c r="D242" s="2">
        <v>156500000</v>
      </c>
      <c r="E242" s="2">
        <v>360400000</v>
      </c>
      <c r="F242" t="s">
        <v>6</v>
      </c>
      <c r="M242" s="5" t="s">
        <v>6</v>
      </c>
    </row>
    <row r="243" spans="1:13" x14ac:dyDescent="0.3">
      <c r="A243" s="1">
        <v>21610</v>
      </c>
      <c r="B243">
        <v>4.1500000000000004</v>
      </c>
      <c r="C243" t="s">
        <v>6</v>
      </c>
      <c r="D243" s="2">
        <v>162200000</v>
      </c>
      <c r="E243" s="2">
        <v>369100000</v>
      </c>
      <c r="F243" t="s">
        <v>6</v>
      </c>
      <c r="M243" s="5" t="s">
        <v>6</v>
      </c>
    </row>
    <row r="244" spans="1:13" x14ac:dyDescent="0.3">
      <c r="A244" s="1">
        <v>21641</v>
      </c>
      <c r="B244">
        <v>1.77</v>
      </c>
      <c r="C244" t="s">
        <v>6</v>
      </c>
      <c r="D244" s="2">
        <v>165400000</v>
      </c>
      <c r="E244" s="2">
        <v>375900000</v>
      </c>
      <c r="F244" t="s">
        <v>6</v>
      </c>
      <c r="M244" s="5" t="s">
        <v>6</v>
      </c>
    </row>
    <row r="245" spans="1:13" x14ac:dyDescent="0.3">
      <c r="A245" s="1">
        <v>21671</v>
      </c>
      <c r="B245">
        <v>0.87</v>
      </c>
      <c r="C245" t="s">
        <v>6</v>
      </c>
      <c r="D245" s="2">
        <v>168300000</v>
      </c>
      <c r="E245" s="2">
        <v>379900000</v>
      </c>
      <c r="F245" t="s">
        <v>6</v>
      </c>
      <c r="M245" s="5" t="s">
        <v>6</v>
      </c>
    </row>
    <row r="246" spans="1:13" x14ac:dyDescent="0.3">
      <c r="A246" s="1">
        <v>21702</v>
      </c>
      <c r="B246">
        <v>1.51</v>
      </c>
      <c r="C246" t="s">
        <v>6</v>
      </c>
      <c r="D246" s="2">
        <v>169200000</v>
      </c>
      <c r="E246" s="2">
        <v>391700000</v>
      </c>
      <c r="F246" t="s">
        <v>6</v>
      </c>
      <c r="M246" s="5" t="s">
        <v>6</v>
      </c>
    </row>
    <row r="247" spans="1:13" x14ac:dyDescent="0.3">
      <c r="A247" s="1">
        <v>21732</v>
      </c>
      <c r="B247">
        <v>1.49</v>
      </c>
      <c r="C247" t="s">
        <v>6</v>
      </c>
      <c r="D247" s="2">
        <v>177000000</v>
      </c>
      <c r="E247" s="2">
        <v>404700000</v>
      </c>
      <c r="F247" t="s">
        <v>6</v>
      </c>
      <c r="M247" s="5" t="s">
        <v>6</v>
      </c>
    </row>
    <row r="248" spans="1:13" x14ac:dyDescent="0.3">
      <c r="A248" s="1">
        <v>21763</v>
      </c>
      <c r="B248">
        <v>6.07</v>
      </c>
      <c r="C248" t="s">
        <v>6</v>
      </c>
      <c r="D248" s="2">
        <v>183500000</v>
      </c>
      <c r="E248" s="2">
        <v>425200000</v>
      </c>
      <c r="F248" t="s">
        <v>6</v>
      </c>
      <c r="M248" s="5" t="s">
        <v>6</v>
      </c>
    </row>
    <row r="249" spans="1:13" x14ac:dyDescent="0.3">
      <c r="A249" s="1">
        <v>21794</v>
      </c>
      <c r="B249">
        <v>1.38</v>
      </c>
      <c r="C249" t="s">
        <v>6</v>
      </c>
      <c r="D249" s="2">
        <v>190700000</v>
      </c>
      <c r="E249" s="2">
        <v>441600000</v>
      </c>
      <c r="F249" t="s">
        <v>6</v>
      </c>
      <c r="M249" s="5" t="s">
        <v>6</v>
      </c>
    </row>
    <row r="250" spans="1:13" x14ac:dyDescent="0.3">
      <c r="A250" s="1">
        <v>21824</v>
      </c>
      <c r="B250">
        <v>4.09</v>
      </c>
      <c r="C250" t="s">
        <v>6</v>
      </c>
      <c r="D250" s="2">
        <v>199100000</v>
      </c>
      <c r="E250" s="2">
        <v>456900000</v>
      </c>
      <c r="F250" t="s">
        <v>6</v>
      </c>
      <c r="M250" s="5" t="s">
        <v>6</v>
      </c>
    </row>
    <row r="251" spans="1:13" x14ac:dyDescent="0.3">
      <c r="A251" s="1">
        <v>21855</v>
      </c>
      <c r="B251">
        <v>3.36</v>
      </c>
      <c r="C251" t="s">
        <v>6</v>
      </c>
      <c r="D251" s="2">
        <v>206000000</v>
      </c>
      <c r="E251" s="2">
        <v>474200000</v>
      </c>
      <c r="F251" t="s">
        <v>6</v>
      </c>
      <c r="M251" s="5" t="s">
        <v>6</v>
      </c>
    </row>
    <row r="252" spans="1:13" x14ac:dyDescent="0.3">
      <c r="A252" s="1">
        <v>21885</v>
      </c>
      <c r="B252">
        <v>2.17</v>
      </c>
      <c r="C252" t="s">
        <v>6</v>
      </c>
      <c r="D252" s="2">
        <v>222900000</v>
      </c>
      <c r="E252" s="2">
        <v>500600000</v>
      </c>
      <c r="F252" t="s">
        <v>6</v>
      </c>
      <c r="M252" s="5" t="s">
        <v>6</v>
      </c>
    </row>
    <row r="253" spans="1:13" x14ac:dyDescent="0.3">
      <c r="A253" s="1">
        <v>21916</v>
      </c>
      <c r="B253">
        <v>4.25</v>
      </c>
      <c r="C253" t="s">
        <v>6</v>
      </c>
      <c r="D253" s="2">
        <v>223700000</v>
      </c>
      <c r="E253" s="2">
        <v>503500000</v>
      </c>
      <c r="F253" t="s">
        <v>6</v>
      </c>
      <c r="M253" s="5" t="s">
        <v>6</v>
      </c>
    </row>
    <row r="254" spans="1:13" x14ac:dyDescent="0.3">
      <c r="A254" s="1">
        <v>21947</v>
      </c>
      <c r="B254">
        <v>2.21</v>
      </c>
      <c r="C254" t="s">
        <v>6</v>
      </c>
      <c r="D254" s="2">
        <v>224300000</v>
      </c>
      <c r="E254" s="2">
        <v>514300000</v>
      </c>
      <c r="F254" t="s">
        <v>6</v>
      </c>
      <c r="M254" s="5" t="s">
        <v>6</v>
      </c>
    </row>
    <row r="255" spans="1:13" x14ac:dyDescent="0.3">
      <c r="A255" s="1">
        <v>21976</v>
      </c>
      <c r="B255">
        <v>2.16</v>
      </c>
      <c r="C255" t="s">
        <v>6</v>
      </c>
      <c r="D255" s="2">
        <v>225300000</v>
      </c>
      <c r="E255" s="2">
        <v>519500000</v>
      </c>
      <c r="F255" t="s">
        <v>6</v>
      </c>
      <c r="M255" s="5" t="s">
        <v>6</v>
      </c>
    </row>
    <row r="256" spans="1:13" x14ac:dyDescent="0.3">
      <c r="A256" s="1">
        <v>22007</v>
      </c>
      <c r="B256">
        <v>1.3</v>
      </c>
      <c r="C256" t="s">
        <v>6</v>
      </c>
      <c r="D256" s="2">
        <v>223400000</v>
      </c>
      <c r="E256" s="2">
        <v>527300000</v>
      </c>
      <c r="F256" t="s">
        <v>6</v>
      </c>
      <c r="M256" s="5" t="s">
        <v>6</v>
      </c>
    </row>
    <row r="257" spans="1:13" x14ac:dyDescent="0.3">
      <c r="A257" s="1">
        <v>22037</v>
      </c>
      <c r="B257">
        <v>1.1200000000000001</v>
      </c>
      <c r="C257" t="s">
        <v>6</v>
      </c>
      <c r="D257" s="2">
        <v>227100000</v>
      </c>
      <c r="E257" s="2">
        <v>535700000</v>
      </c>
      <c r="F257" t="s">
        <v>6</v>
      </c>
      <c r="M257" s="5" t="s">
        <v>6</v>
      </c>
    </row>
    <row r="258" spans="1:13" x14ac:dyDescent="0.3">
      <c r="A258" s="1">
        <v>22068</v>
      </c>
      <c r="B258">
        <v>2.2200000000000002</v>
      </c>
      <c r="C258" t="s">
        <v>6</v>
      </c>
      <c r="D258" s="2">
        <v>227800000</v>
      </c>
      <c r="E258" s="2">
        <v>549800000</v>
      </c>
      <c r="F258" t="s">
        <v>6</v>
      </c>
      <c r="M258" s="5" t="s">
        <v>6</v>
      </c>
    </row>
    <row r="259" spans="1:13" x14ac:dyDescent="0.3">
      <c r="A259" s="1">
        <v>22098</v>
      </c>
      <c r="B259">
        <v>1.55</v>
      </c>
      <c r="C259" t="s">
        <v>6</v>
      </c>
      <c r="D259" s="2">
        <v>230700000</v>
      </c>
      <c r="E259" s="2">
        <v>556700000</v>
      </c>
      <c r="F259" t="s">
        <v>6</v>
      </c>
      <c r="M259" s="5" t="s">
        <v>6</v>
      </c>
    </row>
    <row r="260" spans="1:13" x14ac:dyDescent="0.3">
      <c r="A260" s="1">
        <v>22129</v>
      </c>
      <c r="B260">
        <v>1.83</v>
      </c>
      <c r="C260" t="s">
        <v>6</v>
      </c>
      <c r="D260" s="2">
        <v>238500000</v>
      </c>
      <c r="E260" s="2">
        <v>572200000</v>
      </c>
      <c r="F260" t="s">
        <v>6</v>
      </c>
      <c r="M260" s="5" t="s">
        <v>6</v>
      </c>
    </row>
    <row r="261" spans="1:13" x14ac:dyDescent="0.3">
      <c r="A261" s="1">
        <v>22160</v>
      </c>
      <c r="B261">
        <v>2.4</v>
      </c>
      <c r="C261" t="s">
        <v>6</v>
      </c>
      <c r="D261" s="2">
        <v>251300000</v>
      </c>
      <c r="E261" s="2">
        <v>602000000</v>
      </c>
      <c r="F261" t="s">
        <v>6</v>
      </c>
      <c r="M261" s="5" t="s">
        <v>6</v>
      </c>
    </row>
    <row r="262" spans="1:13" x14ac:dyDescent="0.3">
      <c r="A262" s="1">
        <v>22190</v>
      </c>
      <c r="B262">
        <v>2.79</v>
      </c>
      <c r="C262" t="s">
        <v>6</v>
      </c>
      <c r="D262" s="2">
        <v>262800000</v>
      </c>
      <c r="E262" s="2">
        <v>623900000</v>
      </c>
      <c r="F262" t="s">
        <v>6</v>
      </c>
      <c r="M262" s="5" t="s">
        <v>6</v>
      </c>
    </row>
    <row r="263" spans="1:13" x14ac:dyDescent="0.3">
      <c r="A263" s="1">
        <v>22221</v>
      </c>
      <c r="B263">
        <v>4.8499999999999996</v>
      </c>
      <c r="C263" t="s">
        <v>6</v>
      </c>
      <c r="D263" s="2">
        <v>278600000</v>
      </c>
      <c r="E263" s="2">
        <v>648100000</v>
      </c>
      <c r="F263" t="s">
        <v>6</v>
      </c>
      <c r="M263" s="5" t="s">
        <v>6</v>
      </c>
    </row>
    <row r="264" spans="1:13" x14ac:dyDescent="0.3">
      <c r="A264" s="1">
        <v>22251</v>
      </c>
      <c r="B264">
        <v>1.63</v>
      </c>
      <c r="C264" t="s">
        <v>6</v>
      </c>
      <c r="D264" s="2">
        <v>301500000</v>
      </c>
      <c r="E264" s="2">
        <v>692000000</v>
      </c>
      <c r="F264" t="s">
        <v>6</v>
      </c>
      <c r="M264" s="5" t="s">
        <v>6</v>
      </c>
    </row>
    <row r="265" spans="1:13" x14ac:dyDescent="0.3">
      <c r="A265" s="1">
        <v>22282</v>
      </c>
      <c r="B265">
        <v>3.61</v>
      </c>
      <c r="C265" t="s">
        <v>6</v>
      </c>
      <c r="D265" s="2">
        <v>306900000</v>
      </c>
      <c r="E265" s="2">
        <v>691000000</v>
      </c>
      <c r="F265" t="s">
        <v>6</v>
      </c>
      <c r="M265" s="5" t="s">
        <v>6</v>
      </c>
    </row>
    <row r="266" spans="1:13" x14ac:dyDescent="0.3">
      <c r="A266" s="1">
        <v>22313</v>
      </c>
      <c r="B266">
        <v>1.55</v>
      </c>
      <c r="C266" t="s">
        <v>6</v>
      </c>
      <c r="D266" s="2">
        <v>312400000</v>
      </c>
      <c r="E266" s="2">
        <v>720000000</v>
      </c>
      <c r="F266" t="s">
        <v>6</v>
      </c>
      <c r="M266" s="5" t="s">
        <v>6</v>
      </c>
    </row>
    <row r="267" spans="1:13" x14ac:dyDescent="0.3">
      <c r="A267" s="1">
        <v>22341</v>
      </c>
      <c r="B267">
        <v>4.83</v>
      </c>
      <c r="C267" t="s">
        <v>6</v>
      </c>
      <c r="D267" s="2">
        <v>319200000</v>
      </c>
      <c r="E267" s="2">
        <v>746000000</v>
      </c>
      <c r="F267" t="s">
        <v>6</v>
      </c>
      <c r="M267" s="5" t="s">
        <v>6</v>
      </c>
    </row>
    <row r="268" spans="1:13" x14ac:dyDescent="0.3">
      <c r="A268" s="1">
        <v>22372</v>
      </c>
      <c r="B268">
        <v>3.16</v>
      </c>
      <c r="C268" t="s">
        <v>6</v>
      </c>
      <c r="D268" s="2">
        <v>316400000</v>
      </c>
      <c r="E268" s="2">
        <v>758000000</v>
      </c>
      <c r="F268" t="s">
        <v>6</v>
      </c>
      <c r="M268" s="5" t="s">
        <v>6</v>
      </c>
    </row>
    <row r="269" spans="1:13" x14ac:dyDescent="0.3">
      <c r="A269" s="1">
        <v>22402</v>
      </c>
      <c r="B269">
        <v>1.53</v>
      </c>
      <c r="C269" t="s">
        <v>6</v>
      </c>
      <c r="D269" s="2">
        <v>318100000</v>
      </c>
      <c r="E269" s="2">
        <v>761000000</v>
      </c>
      <c r="F269" t="s">
        <v>6</v>
      </c>
      <c r="M269" s="5" t="s">
        <v>6</v>
      </c>
    </row>
    <row r="270" spans="1:13" x14ac:dyDescent="0.3">
      <c r="A270" s="1">
        <v>22433</v>
      </c>
      <c r="B270">
        <v>1.97</v>
      </c>
      <c r="C270" t="s">
        <v>6</v>
      </c>
      <c r="D270" s="2">
        <v>321200000</v>
      </c>
      <c r="E270" s="2">
        <v>778000000</v>
      </c>
      <c r="F270" t="s">
        <v>6</v>
      </c>
      <c r="M270" s="5" t="s">
        <v>6</v>
      </c>
    </row>
    <row r="271" spans="1:13" x14ac:dyDescent="0.3">
      <c r="A271" s="1">
        <v>22463</v>
      </c>
      <c r="B271">
        <v>3.41</v>
      </c>
      <c r="C271" t="s">
        <v>6</v>
      </c>
      <c r="D271" s="2">
        <v>319900000</v>
      </c>
      <c r="E271" s="2">
        <v>799000000</v>
      </c>
      <c r="F271" t="s">
        <v>6</v>
      </c>
      <c r="M271" s="5" t="s">
        <v>6</v>
      </c>
    </row>
    <row r="272" spans="1:13" x14ac:dyDescent="0.3">
      <c r="A272" s="1">
        <v>22494</v>
      </c>
      <c r="B272">
        <v>1.1000000000000001</v>
      </c>
      <c r="C272" t="s">
        <v>6</v>
      </c>
      <c r="D272" s="2">
        <v>350300000</v>
      </c>
      <c r="E272" s="2">
        <v>841000000</v>
      </c>
      <c r="F272" t="s">
        <v>6</v>
      </c>
      <c r="M272" s="5" t="s">
        <v>6</v>
      </c>
    </row>
    <row r="273" spans="1:13" x14ac:dyDescent="0.3">
      <c r="A273" s="1">
        <v>22525</v>
      </c>
      <c r="B273">
        <v>4.8899999999999997</v>
      </c>
      <c r="C273" t="s">
        <v>6</v>
      </c>
      <c r="D273" s="2">
        <v>389100000</v>
      </c>
      <c r="E273" s="2">
        <v>861000000</v>
      </c>
      <c r="F273" t="s">
        <v>6</v>
      </c>
      <c r="M273" s="5" t="s">
        <v>6</v>
      </c>
    </row>
    <row r="274" spans="1:13" x14ac:dyDescent="0.3">
      <c r="A274" s="1">
        <v>22555</v>
      </c>
      <c r="B274">
        <v>3.73</v>
      </c>
      <c r="C274" t="s">
        <v>6</v>
      </c>
      <c r="D274" s="2">
        <v>392900000</v>
      </c>
      <c r="E274" s="2">
        <v>910000000</v>
      </c>
      <c r="F274" t="s">
        <v>6</v>
      </c>
      <c r="M274" s="5" t="s">
        <v>6</v>
      </c>
    </row>
    <row r="275" spans="1:13" x14ac:dyDescent="0.3">
      <c r="A275" s="1">
        <v>22586</v>
      </c>
      <c r="B275">
        <v>4.8</v>
      </c>
      <c r="C275" t="s">
        <v>6</v>
      </c>
      <c r="D275" s="2">
        <v>411200000</v>
      </c>
      <c r="E275" s="2">
        <v>950000000</v>
      </c>
      <c r="F275" t="s">
        <v>6</v>
      </c>
      <c r="M275" s="5" t="s">
        <v>6</v>
      </c>
    </row>
    <row r="276" spans="1:13" x14ac:dyDescent="0.3">
      <c r="A276" s="1">
        <v>22616</v>
      </c>
      <c r="B276">
        <v>2.19</v>
      </c>
      <c r="C276" t="s">
        <v>6</v>
      </c>
      <c r="D276" s="2">
        <v>454100000</v>
      </c>
      <c r="E276" s="2">
        <v>1042000000</v>
      </c>
      <c r="F276" t="s">
        <v>6</v>
      </c>
      <c r="M276" s="5" t="s">
        <v>6</v>
      </c>
    </row>
    <row r="277" spans="1:13" x14ac:dyDescent="0.3">
      <c r="A277" s="1">
        <v>22647</v>
      </c>
      <c r="B277">
        <v>5.13</v>
      </c>
      <c r="C277" t="s">
        <v>6</v>
      </c>
      <c r="D277" s="2">
        <v>442500000</v>
      </c>
      <c r="E277" s="2">
        <v>1047000000</v>
      </c>
      <c r="F277" t="s">
        <v>6</v>
      </c>
      <c r="M277" s="5" t="s">
        <v>6</v>
      </c>
    </row>
    <row r="278" spans="1:13" x14ac:dyDescent="0.3">
      <c r="A278" s="1">
        <v>22678</v>
      </c>
      <c r="B278">
        <v>3.19</v>
      </c>
      <c r="C278" t="s">
        <v>6</v>
      </c>
      <c r="D278" s="2">
        <v>439300000</v>
      </c>
      <c r="E278" s="2">
        <v>1068000000</v>
      </c>
      <c r="F278" t="s">
        <v>6</v>
      </c>
      <c r="M278" s="5" t="s">
        <v>6</v>
      </c>
    </row>
    <row r="279" spans="1:13" x14ac:dyDescent="0.3">
      <c r="A279" s="1">
        <v>22706</v>
      </c>
      <c r="B279">
        <v>3.27</v>
      </c>
      <c r="C279" t="s">
        <v>6</v>
      </c>
      <c r="D279" s="2">
        <v>452800000</v>
      </c>
      <c r="E279" s="2">
        <v>1073000000</v>
      </c>
      <c r="F279" t="s">
        <v>6</v>
      </c>
      <c r="M279" s="5" t="s">
        <v>6</v>
      </c>
    </row>
    <row r="280" spans="1:13" x14ac:dyDescent="0.3">
      <c r="A280" s="1">
        <v>22737</v>
      </c>
      <c r="B280">
        <v>2.91</v>
      </c>
      <c r="C280" t="s">
        <v>6</v>
      </c>
      <c r="D280" s="2">
        <v>461800000</v>
      </c>
      <c r="E280" s="2">
        <v>1105000000</v>
      </c>
      <c r="F280" t="s">
        <v>6</v>
      </c>
      <c r="M280" s="5" t="s">
        <v>6</v>
      </c>
    </row>
    <row r="281" spans="1:13" x14ac:dyDescent="0.3">
      <c r="A281" s="1">
        <v>22767</v>
      </c>
      <c r="B281">
        <v>3.88</v>
      </c>
      <c r="C281" t="s">
        <v>6</v>
      </c>
      <c r="D281" s="2">
        <v>477000000</v>
      </c>
      <c r="E281" s="2">
        <v>1134000000</v>
      </c>
      <c r="F281" t="s">
        <v>6</v>
      </c>
      <c r="M281" s="5" t="s">
        <v>6</v>
      </c>
    </row>
    <row r="282" spans="1:13" x14ac:dyDescent="0.3">
      <c r="A282" s="1">
        <v>22798</v>
      </c>
      <c r="B282">
        <v>4.28</v>
      </c>
      <c r="C282" t="s">
        <v>6</v>
      </c>
      <c r="D282" s="2">
        <v>491900000</v>
      </c>
      <c r="E282" s="2">
        <v>1184000000</v>
      </c>
      <c r="F282" t="s">
        <v>6</v>
      </c>
      <c r="M282" s="5" t="s">
        <v>6</v>
      </c>
    </row>
    <row r="283" spans="1:13" x14ac:dyDescent="0.3">
      <c r="A283" s="1">
        <v>22828</v>
      </c>
      <c r="B283">
        <v>3.06</v>
      </c>
      <c r="C283" t="s">
        <v>6</v>
      </c>
      <c r="D283" s="2">
        <v>547600000</v>
      </c>
      <c r="E283" s="2">
        <v>1235000000</v>
      </c>
      <c r="F283" t="s">
        <v>6</v>
      </c>
      <c r="M283" s="5" t="s">
        <v>6</v>
      </c>
    </row>
    <row r="284" spans="1:13" x14ac:dyDescent="0.3">
      <c r="A284" s="1">
        <v>22859</v>
      </c>
      <c r="B284">
        <v>5.36</v>
      </c>
      <c r="C284" t="s">
        <v>6</v>
      </c>
      <c r="D284" s="2">
        <v>560500000</v>
      </c>
      <c r="E284" s="2">
        <v>1307000000</v>
      </c>
      <c r="F284" t="s">
        <v>6</v>
      </c>
      <c r="M284" s="5" t="s">
        <v>6</v>
      </c>
    </row>
    <row r="285" spans="1:13" x14ac:dyDescent="0.3">
      <c r="A285" s="1">
        <v>22890</v>
      </c>
      <c r="B285">
        <v>4.13</v>
      </c>
      <c r="C285" t="s">
        <v>6</v>
      </c>
      <c r="D285" s="2">
        <v>595700000</v>
      </c>
      <c r="E285" s="2">
        <v>1365000000</v>
      </c>
      <c r="F285" t="s">
        <v>6</v>
      </c>
      <c r="M285" s="5" t="s">
        <v>6</v>
      </c>
    </row>
    <row r="286" spans="1:13" x14ac:dyDescent="0.3">
      <c r="A286" s="1">
        <v>22920</v>
      </c>
      <c r="B286">
        <v>2.91</v>
      </c>
      <c r="C286" t="s">
        <v>6</v>
      </c>
      <c r="D286" s="2">
        <v>619300000</v>
      </c>
      <c r="E286" s="2">
        <v>1428000000</v>
      </c>
      <c r="F286" t="s">
        <v>6</v>
      </c>
      <c r="M286" s="5" t="s">
        <v>6</v>
      </c>
    </row>
    <row r="287" spans="1:13" x14ac:dyDescent="0.3">
      <c r="A287" s="1">
        <v>22951</v>
      </c>
      <c r="B287">
        <v>5.13</v>
      </c>
      <c r="C287" t="s">
        <v>6</v>
      </c>
      <c r="D287" s="2">
        <v>637300000</v>
      </c>
      <c r="E287" s="2">
        <v>1489000000</v>
      </c>
      <c r="F287" t="s">
        <v>6</v>
      </c>
      <c r="M287" s="5" t="s">
        <v>6</v>
      </c>
    </row>
    <row r="288" spans="1:13" x14ac:dyDescent="0.3">
      <c r="A288" s="1">
        <v>22981</v>
      </c>
      <c r="B288">
        <v>5.86</v>
      </c>
      <c r="C288" t="s">
        <v>6</v>
      </c>
      <c r="D288" s="2">
        <v>770600000</v>
      </c>
      <c r="E288" s="2">
        <v>1691000000</v>
      </c>
      <c r="F288" t="s">
        <v>6</v>
      </c>
      <c r="M288" s="5" t="s">
        <v>6</v>
      </c>
    </row>
    <row r="289" spans="1:13" x14ac:dyDescent="0.3">
      <c r="A289" s="1">
        <v>23012</v>
      </c>
      <c r="B289">
        <v>6.52</v>
      </c>
      <c r="C289" t="s">
        <v>6</v>
      </c>
      <c r="D289" s="2">
        <v>771000000</v>
      </c>
      <c r="E289" s="2">
        <v>1691000000</v>
      </c>
      <c r="F289" t="s">
        <v>6</v>
      </c>
      <c r="M289" s="5" t="s">
        <v>6</v>
      </c>
    </row>
    <row r="290" spans="1:13" x14ac:dyDescent="0.3">
      <c r="A290" s="1">
        <v>23043</v>
      </c>
      <c r="B290">
        <v>4.71</v>
      </c>
      <c r="C290" t="s">
        <v>6</v>
      </c>
      <c r="D290" s="2">
        <v>790500000</v>
      </c>
      <c r="E290" s="2">
        <v>1698000000</v>
      </c>
      <c r="F290" t="s">
        <v>6</v>
      </c>
      <c r="M290" s="5" t="s">
        <v>6</v>
      </c>
    </row>
    <row r="291" spans="1:13" x14ac:dyDescent="0.3">
      <c r="A291" s="1">
        <v>23071</v>
      </c>
      <c r="B291">
        <v>3.57</v>
      </c>
      <c r="C291" t="s">
        <v>6</v>
      </c>
      <c r="D291" s="2">
        <v>792000000</v>
      </c>
      <c r="E291" s="2">
        <v>1697000000</v>
      </c>
      <c r="F291" t="s">
        <v>6</v>
      </c>
      <c r="M291" s="5" t="s">
        <v>6</v>
      </c>
    </row>
    <row r="292" spans="1:13" x14ac:dyDescent="0.3">
      <c r="A292" s="1">
        <v>23102</v>
      </c>
      <c r="B292">
        <v>3.69</v>
      </c>
      <c r="C292" t="s">
        <v>6</v>
      </c>
      <c r="D292" s="2">
        <v>794400000</v>
      </c>
      <c r="E292" s="2">
        <v>1700000000</v>
      </c>
      <c r="F292" t="s">
        <v>6</v>
      </c>
      <c r="M292" s="5" t="s">
        <v>6</v>
      </c>
    </row>
    <row r="293" spans="1:13" x14ac:dyDescent="0.3">
      <c r="A293" s="1">
        <v>23132</v>
      </c>
      <c r="B293">
        <v>4.1900000000000004</v>
      </c>
      <c r="C293" t="s">
        <v>6</v>
      </c>
      <c r="D293" s="2">
        <v>822500000</v>
      </c>
      <c r="E293" s="2">
        <v>1769000000</v>
      </c>
      <c r="F293" t="s">
        <v>6</v>
      </c>
      <c r="M293" s="5" t="s">
        <v>6</v>
      </c>
    </row>
    <row r="294" spans="1:13" x14ac:dyDescent="0.3">
      <c r="A294" s="1">
        <v>23163</v>
      </c>
      <c r="B294">
        <v>5.91</v>
      </c>
      <c r="C294" t="s">
        <v>6</v>
      </c>
      <c r="D294" s="2">
        <v>861500000</v>
      </c>
      <c r="E294" s="2">
        <v>1873000000</v>
      </c>
      <c r="F294" t="s">
        <v>6</v>
      </c>
      <c r="M294" s="5" t="s">
        <v>6</v>
      </c>
    </row>
    <row r="295" spans="1:13" x14ac:dyDescent="0.3">
      <c r="A295" s="1">
        <v>23193</v>
      </c>
      <c r="B295">
        <v>6.59</v>
      </c>
      <c r="C295" t="s">
        <v>6</v>
      </c>
      <c r="D295" s="2">
        <v>879600000</v>
      </c>
      <c r="E295" s="2">
        <v>1910000000</v>
      </c>
      <c r="F295" t="s">
        <v>6</v>
      </c>
      <c r="M295" s="5" t="s">
        <v>6</v>
      </c>
    </row>
    <row r="296" spans="1:13" x14ac:dyDescent="0.3">
      <c r="A296" s="1">
        <v>23224</v>
      </c>
      <c r="B296">
        <v>4.22</v>
      </c>
      <c r="C296" t="s">
        <v>6</v>
      </c>
      <c r="D296" s="2">
        <v>920300000</v>
      </c>
      <c r="E296" s="2">
        <v>2027000000</v>
      </c>
      <c r="F296" t="s">
        <v>6</v>
      </c>
      <c r="M296" s="5" t="s">
        <v>6</v>
      </c>
    </row>
    <row r="297" spans="1:13" x14ac:dyDescent="0.3">
      <c r="A297" s="1">
        <v>23255</v>
      </c>
      <c r="B297">
        <v>3.93</v>
      </c>
      <c r="C297" t="s">
        <v>6</v>
      </c>
      <c r="D297" s="2">
        <v>1042200000</v>
      </c>
      <c r="E297" s="2">
        <v>2139000000</v>
      </c>
      <c r="F297" t="s">
        <v>6</v>
      </c>
      <c r="M297" s="5" t="s">
        <v>6</v>
      </c>
    </row>
    <row r="298" spans="1:13" x14ac:dyDescent="0.3">
      <c r="A298" s="1">
        <v>23285</v>
      </c>
      <c r="B298">
        <v>6.24</v>
      </c>
      <c r="C298" t="s">
        <v>6</v>
      </c>
      <c r="D298" s="2">
        <v>1107500000</v>
      </c>
      <c r="E298" s="2">
        <v>2246000000</v>
      </c>
      <c r="F298" t="s">
        <v>6</v>
      </c>
      <c r="M298" s="5" t="s">
        <v>6</v>
      </c>
    </row>
    <row r="299" spans="1:13" x14ac:dyDescent="0.3">
      <c r="A299" s="1">
        <v>23316</v>
      </c>
      <c r="B299">
        <v>5.16</v>
      </c>
      <c r="C299" t="s">
        <v>6</v>
      </c>
      <c r="D299" s="2">
        <v>1159300000</v>
      </c>
      <c r="E299" s="2">
        <v>2403000000</v>
      </c>
      <c r="F299" t="s">
        <v>6</v>
      </c>
      <c r="M299" s="5" t="s">
        <v>6</v>
      </c>
    </row>
    <row r="300" spans="1:13" x14ac:dyDescent="0.3">
      <c r="A300" s="1">
        <v>23346</v>
      </c>
      <c r="B300">
        <v>5.89</v>
      </c>
      <c r="C300" t="s">
        <v>6</v>
      </c>
      <c r="D300" s="2">
        <v>1368700000</v>
      </c>
      <c r="E300" s="2">
        <v>2778000000</v>
      </c>
      <c r="F300" t="s">
        <v>6</v>
      </c>
      <c r="M300" s="5" t="s">
        <v>6</v>
      </c>
    </row>
    <row r="301" spans="1:13" x14ac:dyDescent="0.3">
      <c r="A301" s="1">
        <v>23377</v>
      </c>
      <c r="B301">
        <v>6.52</v>
      </c>
      <c r="C301" t="s">
        <v>6</v>
      </c>
      <c r="D301" s="2">
        <v>1354000000</v>
      </c>
      <c r="E301" s="2">
        <v>2765000000</v>
      </c>
      <c r="F301" t="s">
        <v>6</v>
      </c>
      <c r="M301" s="5" t="s">
        <v>6</v>
      </c>
    </row>
    <row r="302" spans="1:13" x14ac:dyDescent="0.3">
      <c r="A302" s="1">
        <v>23408</v>
      </c>
      <c r="B302">
        <v>6.24</v>
      </c>
      <c r="C302" t="s">
        <v>6</v>
      </c>
      <c r="D302" s="2">
        <v>1390000000</v>
      </c>
      <c r="E302" s="2">
        <v>2850000000</v>
      </c>
      <c r="F302" t="s">
        <v>6</v>
      </c>
      <c r="M302" s="5" t="s">
        <v>6</v>
      </c>
    </row>
    <row r="303" spans="1:13" x14ac:dyDescent="0.3">
      <c r="A303" s="1">
        <v>23437</v>
      </c>
      <c r="B303">
        <v>7.51</v>
      </c>
      <c r="C303" t="s">
        <v>6</v>
      </c>
      <c r="D303" s="2">
        <v>1453800000</v>
      </c>
      <c r="E303" s="2">
        <v>3026000000</v>
      </c>
      <c r="F303" t="s">
        <v>6</v>
      </c>
      <c r="M303" s="5" t="s">
        <v>6</v>
      </c>
    </row>
    <row r="304" spans="1:13" x14ac:dyDescent="0.3">
      <c r="A304" s="1">
        <v>23468</v>
      </c>
      <c r="B304">
        <v>2.57</v>
      </c>
      <c r="C304" t="s">
        <v>6</v>
      </c>
      <c r="D304" s="2">
        <v>1535400000</v>
      </c>
      <c r="E304" s="2">
        <v>3100000000</v>
      </c>
      <c r="F304" t="s">
        <v>6</v>
      </c>
      <c r="M304" s="5" t="s">
        <v>6</v>
      </c>
    </row>
    <row r="305" spans="1:13" x14ac:dyDescent="0.3">
      <c r="A305" s="1">
        <v>23498</v>
      </c>
      <c r="B305">
        <v>2.36</v>
      </c>
      <c r="C305" t="s">
        <v>6</v>
      </c>
      <c r="D305" s="2">
        <v>1569500000</v>
      </c>
      <c r="E305" s="2">
        <v>3280000000</v>
      </c>
      <c r="F305" t="s">
        <v>6</v>
      </c>
      <c r="M305" s="5" t="s">
        <v>6</v>
      </c>
    </row>
    <row r="306" spans="1:13" x14ac:dyDescent="0.3">
      <c r="A306" s="1">
        <v>23529</v>
      </c>
      <c r="B306">
        <v>8.58</v>
      </c>
      <c r="C306" t="s">
        <v>6</v>
      </c>
      <c r="D306" s="2">
        <v>1654800000</v>
      </c>
      <c r="E306" s="2">
        <v>3593000000</v>
      </c>
      <c r="F306" t="s">
        <v>6</v>
      </c>
      <c r="M306" s="5" t="s">
        <v>6</v>
      </c>
    </row>
    <row r="307" spans="1:13" x14ac:dyDescent="0.3">
      <c r="A307" s="1">
        <v>23559</v>
      </c>
      <c r="B307">
        <v>7.35</v>
      </c>
      <c r="C307" t="s">
        <v>6</v>
      </c>
      <c r="D307" s="2">
        <v>1753800000</v>
      </c>
      <c r="E307" s="2">
        <v>3673000000</v>
      </c>
      <c r="F307" t="s">
        <v>6</v>
      </c>
      <c r="M307" s="5" t="s">
        <v>6</v>
      </c>
    </row>
    <row r="308" spans="1:13" x14ac:dyDescent="0.3">
      <c r="A308" s="1">
        <v>23590</v>
      </c>
      <c r="B308">
        <v>3.15</v>
      </c>
      <c r="C308" t="s">
        <v>6</v>
      </c>
      <c r="D308" s="2">
        <v>1935600000</v>
      </c>
      <c r="E308" s="2">
        <v>3915000000</v>
      </c>
      <c r="F308" t="s">
        <v>6</v>
      </c>
      <c r="M308" s="5" t="s">
        <v>6</v>
      </c>
    </row>
    <row r="309" spans="1:13" x14ac:dyDescent="0.3">
      <c r="A309" s="1">
        <v>23621</v>
      </c>
      <c r="B309">
        <v>3.35</v>
      </c>
      <c r="C309" t="s">
        <v>6</v>
      </c>
      <c r="D309" s="2">
        <v>1915500000</v>
      </c>
      <c r="E309" s="2">
        <v>4156000000</v>
      </c>
      <c r="F309" t="s">
        <v>6</v>
      </c>
      <c r="M309" s="5" t="s">
        <v>6</v>
      </c>
    </row>
    <row r="310" spans="1:13" x14ac:dyDescent="0.3">
      <c r="A310" s="1">
        <v>23651</v>
      </c>
      <c r="B310">
        <v>5.05</v>
      </c>
      <c r="C310" t="s">
        <v>6</v>
      </c>
      <c r="D310" s="2">
        <v>1959000000</v>
      </c>
      <c r="E310" s="2">
        <v>4424000000</v>
      </c>
      <c r="F310" t="s">
        <v>6</v>
      </c>
      <c r="M310" s="5" t="s">
        <v>6</v>
      </c>
    </row>
    <row r="311" spans="1:13" x14ac:dyDescent="0.3">
      <c r="A311" s="1">
        <v>23682</v>
      </c>
      <c r="B311">
        <v>6.27</v>
      </c>
      <c r="C311" t="s">
        <v>6</v>
      </c>
      <c r="D311" s="2">
        <v>2045000000</v>
      </c>
      <c r="E311" s="2">
        <v>4638000000</v>
      </c>
      <c r="F311" t="s">
        <v>6</v>
      </c>
      <c r="M311" s="5" t="s">
        <v>6</v>
      </c>
    </row>
    <row r="312" spans="1:13" x14ac:dyDescent="0.3">
      <c r="A312" s="1">
        <v>23712</v>
      </c>
      <c r="B312">
        <v>4.74</v>
      </c>
      <c r="C312" t="s">
        <v>6</v>
      </c>
      <c r="D312" s="2">
        <v>2312700000</v>
      </c>
      <c r="E312" s="2">
        <v>5128000000</v>
      </c>
      <c r="F312" t="s">
        <v>6</v>
      </c>
      <c r="M312" s="5" t="s">
        <v>6</v>
      </c>
    </row>
    <row r="313" spans="1:13" x14ac:dyDescent="0.3">
      <c r="A313" s="1">
        <v>23743</v>
      </c>
      <c r="B313">
        <v>5.82</v>
      </c>
      <c r="C313" t="s">
        <v>6</v>
      </c>
      <c r="D313" s="2">
        <v>2254700000</v>
      </c>
      <c r="E313" s="2">
        <v>5131000000</v>
      </c>
      <c r="F313" t="s">
        <v>6</v>
      </c>
      <c r="M313" s="5" t="s">
        <v>6</v>
      </c>
    </row>
    <row r="314" spans="1:13" x14ac:dyDescent="0.3">
      <c r="A314" s="1">
        <v>23774</v>
      </c>
      <c r="B314">
        <v>4.0999999999999996</v>
      </c>
      <c r="C314" t="s">
        <v>6</v>
      </c>
      <c r="D314" s="2">
        <v>2230600000</v>
      </c>
      <c r="E314" s="2">
        <v>5384000000</v>
      </c>
      <c r="F314" t="s">
        <v>6</v>
      </c>
      <c r="M314" s="5" t="s">
        <v>6</v>
      </c>
    </row>
    <row r="315" spans="1:13" x14ac:dyDescent="0.3">
      <c r="A315" s="1">
        <v>23802</v>
      </c>
      <c r="B315">
        <v>4.74</v>
      </c>
      <c r="C315" t="s">
        <v>6</v>
      </c>
      <c r="D315" s="2">
        <v>2459100000</v>
      </c>
      <c r="E315" s="2">
        <v>5561000000</v>
      </c>
      <c r="F315" t="s">
        <v>6</v>
      </c>
      <c r="M315" s="5" t="s">
        <v>6</v>
      </c>
    </row>
    <row r="316" spans="1:13" x14ac:dyDescent="0.3">
      <c r="A316" s="1">
        <v>23833</v>
      </c>
      <c r="B316">
        <v>2.85</v>
      </c>
      <c r="C316" t="s">
        <v>6</v>
      </c>
      <c r="D316" s="2">
        <v>2489000000</v>
      </c>
      <c r="E316" s="2">
        <v>5845000000</v>
      </c>
      <c r="F316" t="s">
        <v>6</v>
      </c>
      <c r="M316" s="5" t="s">
        <v>6</v>
      </c>
    </row>
    <row r="317" spans="1:13" x14ac:dyDescent="0.3">
      <c r="A317" s="1">
        <v>23863</v>
      </c>
      <c r="B317">
        <v>3.19</v>
      </c>
      <c r="C317" t="s">
        <v>6</v>
      </c>
      <c r="D317" s="2">
        <v>2677400000</v>
      </c>
      <c r="E317" s="2">
        <v>6144000000</v>
      </c>
      <c r="F317" t="s">
        <v>6</v>
      </c>
      <c r="M317" s="5" t="s">
        <v>6</v>
      </c>
    </row>
    <row r="318" spans="1:13" x14ac:dyDescent="0.3">
      <c r="A318" s="1">
        <v>23894</v>
      </c>
      <c r="B318">
        <v>1.1100000000000001</v>
      </c>
      <c r="C318" t="s">
        <v>6</v>
      </c>
      <c r="D318" s="2">
        <v>2784900000</v>
      </c>
      <c r="E318" s="2">
        <v>6607000000</v>
      </c>
      <c r="F318" t="s">
        <v>6</v>
      </c>
      <c r="M318" s="5" t="s">
        <v>6</v>
      </c>
    </row>
    <row r="319" spans="1:13" x14ac:dyDescent="0.3">
      <c r="A319" s="1">
        <v>23924</v>
      </c>
      <c r="B319">
        <v>3.38</v>
      </c>
      <c r="C319" t="s">
        <v>6</v>
      </c>
      <c r="D319" s="2">
        <v>2927300000</v>
      </c>
      <c r="E319" s="2">
        <v>6858000000</v>
      </c>
      <c r="F319" t="s">
        <v>6</v>
      </c>
      <c r="M319" s="5" t="s">
        <v>6</v>
      </c>
    </row>
    <row r="320" spans="1:13" x14ac:dyDescent="0.3">
      <c r="A320" s="1">
        <v>23955</v>
      </c>
      <c r="B320">
        <v>1.1200000000000001</v>
      </c>
      <c r="C320" t="s">
        <v>6</v>
      </c>
      <c r="D320" s="2">
        <v>3079000000</v>
      </c>
      <c r="E320" s="2">
        <v>7290000000</v>
      </c>
      <c r="F320" t="s">
        <v>6</v>
      </c>
      <c r="M320" s="5" t="s">
        <v>6</v>
      </c>
    </row>
    <row r="321" spans="1:13" x14ac:dyDescent="0.3">
      <c r="A321" s="1">
        <v>23986</v>
      </c>
      <c r="B321">
        <v>3.19</v>
      </c>
      <c r="C321" t="s">
        <v>6</v>
      </c>
      <c r="D321" s="2">
        <v>3226000000</v>
      </c>
      <c r="E321" s="2">
        <v>7670000000</v>
      </c>
      <c r="F321" t="s">
        <v>6</v>
      </c>
      <c r="M321" s="5" t="s">
        <v>6</v>
      </c>
    </row>
    <row r="322" spans="1:13" x14ac:dyDescent="0.3">
      <c r="A322" s="1">
        <v>24016</v>
      </c>
      <c r="B322">
        <v>1.52</v>
      </c>
      <c r="C322" t="s">
        <v>6</v>
      </c>
      <c r="D322" s="2">
        <v>3443500000</v>
      </c>
      <c r="E322" s="2">
        <v>8041000000</v>
      </c>
      <c r="F322" t="s">
        <v>6</v>
      </c>
      <c r="M322" s="5" t="s">
        <v>6</v>
      </c>
    </row>
    <row r="323" spans="1:13" x14ac:dyDescent="0.3">
      <c r="A323" s="1">
        <v>24047</v>
      </c>
      <c r="B323">
        <v>1.54</v>
      </c>
      <c r="C323" t="s">
        <v>6</v>
      </c>
      <c r="D323" s="2">
        <v>3479400000</v>
      </c>
      <c r="E323" s="2">
        <v>8228000000</v>
      </c>
      <c r="F323" t="s">
        <v>6</v>
      </c>
      <c r="M323" s="5" t="s">
        <v>6</v>
      </c>
    </row>
    <row r="324" spans="1:13" x14ac:dyDescent="0.3">
      <c r="A324" s="1">
        <v>24077</v>
      </c>
      <c r="B324">
        <v>2.56</v>
      </c>
      <c r="C324" t="s">
        <v>6</v>
      </c>
      <c r="D324" s="2">
        <v>3844000000</v>
      </c>
      <c r="E324" s="2">
        <v>9051000000</v>
      </c>
      <c r="F324" t="s">
        <v>6</v>
      </c>
      <c r="M324" s="5" t="s">
        <v>6</v>
      </c>
    </row>
    <row r="325" spans="1:13" x14ac:dyDescent="0.3">
      <c r="A325" s="1">
        <v>24108</v>
      </c>
      <c r="B325">
        <v>9.08</v>
      </c>
      <c r="C325" t="s">
        <v>6</v>
      </c>
      <c r="D325" s="2">
        <v>3831100000</v>
      </c>
      <c r="E325" s="2">
        <v>8780000000</v>
      </c>
      <c r="F325" t="s">
        <v>6</v>
      </c>
      <c r="M325" s="5" t="s">
        <v>6</v>
      </c>
    </row>
    <row r="326" spans="1:13" x14ac:dyDescent="0.3">
      <c r="A326" s="1">
        <v>24139</v>
      </c>
      <c r="B326">
        <v>4.1500000000000004</v>
      </c>
      <c r="C326" t="s">
        <v>6</v>
      </c>
      <c r="D326" s="2">
        <v>3768100000</v>
      </c>
      <c r="E326" s="2">
        <v>8852000000</v>
      </c>
      <c r="F326" t="s">
        <v>6</v>
      </c>
      <c r="M326" s="5" t="s">
        <v>6</v>
      </c>
    </row>
    <row r="327" spans="1:13" x14ac:dyDescent="0.3">
      <c r="A327" s="1">
        <v>24167</v>
      </c>
      <c r="B327">
        <v>3.57</v>
      </c>
      <c r="C327" t="s">
        <v>6</v>
      </c>
      <c r="D327" s="2">
        <v>3733500000</v>
      </c>
      <c r="E327" s="2">
        <v>8775000000</v>
      </c>
      <c r="F327" t="s">
        <v>6</v>
      </c>
      <c r="M327" s="5" t="s">
        <v>6</v>
      </c>
    </row>
    <row r="328" spans="1:13" x14ac:dyDescent="0.3">
      <c r="A328" s="1">
        <v>24198</v>
      </c>
      <c r="B328">
        <v>4.7</v>
      </c>
      <c r="C328" t="s">
        <v>6</v>
      </c>
      <c r="D328" s="2">
        <v>3777100000</v>
      </c>
      <c r="E328" s="2">
        <v>8817000000</v>
      </c>
      <c r="F328" t="s">
        <v>6</v>
      </c>
      <c r="M328" s="5" t="s">
        <v>6</v>
      </c>
    </row>
    <row r="329" spans="1:13" x14ac:dyDescent="0.3">
      <c r="A329" s="1">
        <v>24228</v>
      </c>
      <c r="B329">
        <v>2.82</v>
      </c>
      <c r="C329" t="s">
        <v>6</v>
      </c>
      <c r="D329" s="2">
        <v>3906700000</v>
      </c>
      <c r="E329" s="2">
        <v>8994000000</v>
      </c>
      <c r="F329" t="s">
        <v>6</v>
      </c>
      <c r="M329" s="5" t="s">
        <v>6</v>
      </c>
    </row>
    <row r="330" spans="1:13" x14ac:dyDescent="0.3">
      <c r="A330" s="1">
        <v>24259</v>
      </c>
      <c r="B330">
        <v>3.37</v>
      </c>
      <c r="C330" t="s">
        <v>6</v>
      </c>
      <c r="D330" s="2">
        <v>3942500000</v>
      </c>
      <c r="E330" s="2">
        <v>9357000000</v>
      </c>
      <c r="F330" t="s">
        <v>6</v>
      </c>
      <c r="M330" s="5" t="s">
        <v>6</v>
      </c>
    </row>
    <row r="331" spans="1:13" x14ac:dyDescent="0.3">
      <c r="A331" s="1">
        <v>24289</v>
      </c>
      <c r="B331">
        <v>1.82</v>
      </c>
      <c r="C331" t="s">
        <v>6</v>
      </c>
      <c r="D331" s="2">
        <v>3948200000</v>
      </c>
      <c r="E331" s="2">
        <v>9245000000</v>
      </c>
      <c r="F331" t="s">
        <v>6</v>
      </c>
      <c r="M331" s="5" t="s">
        <v>6</v>
      </c>
    </row>
    <row r="332" spans="1:13" x14ac:dyDescent="0.3">
      <c r="A332" s="1">
        <v>24320</v>
      </c>
      <c r="B332">
        <v>1.58</v>
      </c>
      <c r="C332" t="s">
        <v>6</v>
      </c>
      <c r="D332" s="2">
        <v>4013400000</v>
      </c>
      <c r="E332" s="2">
        <v>9512000000</v>
      </c>
      <c r="F332" t="s">
        <v>6</v>
      </c>
      <c r="M332" s="5" t="s">
        <v>6</v>
      </c>
    </row>
    <row r="333" spans="1:13" x14ac:dyDescent="0.3">
      <c r="A333" s="1">
        <v>24351</v>
      </c>
      <c r="B333">
        <v>2.2999999999999998</v>
      </c>
      <c r="C333" t="s">
        <v>6</v>
      </c>
      <c r="D333" s="2">
        <v>4150000000</v>
      </c>
      <c r="E333" s="2">
        <v>9602000000</v>
      </c>
      <c r="F333" t="s">
        <v>6</v>
      </c>
      <c r="M333" s="5" t="s">
        <v>6</v>
      </c>
    </row>
    <row r="334" spans="1:13" x14ac:dyDescent="0.3">
      <c r="A334" s="1">
        <v>24381</v>
      </c>
      <c r="B334">
        <v>1.81</v>
      </c>
      <c r="C334" t="s">
        <v>6</v>
      </c>
      <c r="D334" s="2">
        <v>4197300000</v>
      </c>
      <c r="E334" s="2">
        <v>9806000000</v>
      </c>
      <c r="F334" t="s">
        <v>6</v>
      </c>
      <c r="M334" s="5" t="s">
        <v>6</v>
      </c>
    </row>
    <row r="335" spans="1:13" x14ac:dyDescent="0.3">
      <c r="A335" s="1">
        <v>24412</v>
      </c>
      <c r="B335">
        <v>1.88</v>
      </c>
      <c r="C335" t="s">
        <v>6</v>
      </c>
      <c r="D335" s="2">
        <v>4346100000</v>
      </c>
      <c r="E335" s="2">
        <v>9943000000</v>
      </c>
      <c r="F335" t="s">
        <v>6</v>
      </c>
      <c r="M335" s="5" t="s">
        <v>6</v>
      </c>
    </row>
    <row r="336" spans="1:13" x14ac:dyDescent="0.3">
      <c r="A336" s="1">
        <v>24442</v>
      </c>
      <c r="B336">
        <v>1.8</v>
      </c>
      <c r="C336" t="s">
        <v>6</v>
      </c>
      <c r="D336" s="2">
        <v>4761100000</v>
      </c>
      <c r="E336" s="2">
        <v>10482000000</v>
      </c>
      <c r="F336" t="s">
        <v>6</v>
      </c>
      <c r="M336" s="5" t="s">
        <v>6</v>
      </c>
    </row>
    <row r="337" spans="1:13" x14ac:dyDescent="0.3">
      <c r="A337" s="1">
        <v>24473</v>
      </c>
      <c r="B337">
        <v>2.98</v>
      </c>
      <c r="C337" t="s">
        <v>6</v>
      </c>
      <c r="D337" s="2">
        <v>4630500000</v>
      </c>
      <c r="E337" s="2">
        <v>10338000000</v>
      </c>
      <c r="F337" t="s">
        <v>6</v>
      </c>
      <c r="M337" s="5" t="s">
        <v>6</v>
      </c>
    </row>
    <row r="338" spans="1:13" x14ac:dyDescent="0.3">
      <c r="A338" s="1">
        <v>24504</v>
      </c>
      <c r="B338">
        <v>1.52</v>
      </c>
      <c r="C338" t="s">
        <v>6</v>
      </c>
      <c r="D338" s="2">
        <v>4844600</v>
      </c>
      <c r="E338" s="2">
        <v>10584000</v>
      </c>
      <c r="F338" t="s">
        <v>6</v>
      </c>
      <c r="M338" s="5" t="s">
        <v>6</v>
      </c>
    </row>
    <row r="339" spans="1:13" x14ac:dyDescent="0.3">
      <c r="A339" s="1">
        <v>24532</v>
      </c>
      <c r="B339">
        <v>3.13</v>
      </c>
      <c r="C339" t="s">
        <v>6</v>
      </c>
      <c r="D339" s="2">
        <v>5145000</v>
      </c>
      <c r="E339" s="2">
        <v>10989000</v>
      </c>
      <c r="F339" t="s">
        <v>6</v>
      </c>
      <c r="M339" s="5" t="s">
        <v>6</v>
      </c>
    </row>
    <row r="340" spans="1:13" x14ac:dyDescent="0.3">
      <c r="A340" s="1">
        <v>24563</v>
      </c>
      <c r="B340">
        <v>3.78</v>
      </c>
      <c r="C340" t="s">
        <v>6</v>
      </c>
      <c r="D340" s="2">
        <v>4979100</v>
      </c>
      <c r="E340" s="2">
        <v>11599000</v>
      </c>
      <c r="F340" t="s">
        <v>6</v>
      </c>
      <c r="M340" s="5" t="s">
        <v>6</v>
      </c>
    </row>
    <row r="341" spans="1:13" x14ac:dyDescent="0.3">
      <c r="A341" s="1">
        <v>24593</v>
      </c>
      <c r="B341">
        <v>1.04</v>
      </c>
      <c r="C341" t="s">
        <v>6</v>
      </c>
      <c r="D341" s="2">
        <v>5066000</v>
      </c>
      <c r="E341" s="2">
        <v>12189000</v>
      </c>
      <c r="F341" t="s">
        <v>6</v>
      </c>
      <c r="M341" s="5" t="s">
        <v>6</v>
      </c>
    </row>
    <row r="342" spans="1:13" x14ac:dyDescent="0.3">
      <c r="A342" s="1">
        <v>24624</v>
      </c>
      <c r="B342">
        <v>1.01</v>
      </c>
      <c r="C342" t="s">
        <v>6</v>
      </c>
      <c r="D342" s="2">
        <v>5188500</v>
      </c>
      <c r="E342" s="2">
        <v>12753000</v>
      </c>
      <c r="F342" t="s">
        <v>6</v>
      </c>
      <c r="M342" s="5" t="s">
        <v>6</v>
      </c>
    </row>
    <row r="343" spans="1:13" x14ac:dyDescent="0.3">
      <c r="A343" s="1">
        <v>24654</v>
      </c>
      <c r="B343">
        <v>2.31</v>
      </c>
      <c r="C343" t="s">
        <v>6</v>
      </c>
      <c r="D343" s="2">
        <v>5281600</v>
      </c>
      <c r="E343" s="2">
        <v>12971000</v>
      </c>
      <c r="F343" t="s">
        <v>6</v>
      </c>
      <c r="M343" s="5" t="s">
        <v>6</v>
      </c>
    </row>
    <row r="344" spans="1:13" x14ac:dyDescent="0.3">
      <c r="A344" s="1">
        <v>24685</v>
      </c>
      <c r="B344">
        <v>1.01</v>
      </c>
      <c r="C344" t="s">
        <v>6</v>
      </c>
      <c r="D344" s="2">
        <v>5246000</v>
      </c>
      <c r="E344" s="2">
        <v>13479000</v>
      </c>
      <c r="F344" t="s">
        <v>6</v>
      </c>
      <c r="M344" s="5" t="s">
        <v>6</v>
      </c>
    </row>
    <row r="345" spans="1:13" x14ac:dyDescent="0.3">
      <c r="A345" s="1">
        <v>24716</v>
      </c>
      <c r="B345">
        <v>1.65</v>
      </c>
      <c r="C345" t="s">
        <v>6</v>
      </c>
      <c r="D345" s="2">
        <v>5550300</v>
      </c>
      <c r="E345" s="2">
        <v>13845000</v>
      </c>
      <c r="F345" t="s">
        <v>6</v>
      </c>
      <c r="M345" s="5" t="s">
        <v>6</v>
      </c>
    </row>
    <row r="346" spans="1:13" x14ac:dyDescent="0.3">
      <c r="A346" s="1">
        <v>24746</v>
      </c>
      <c r="B346">
        <v>1.83</v>
      </c>
      <c r="C346" t="s">
        <v>6</v>
      </c>
      <c r="D346" s="2">
        <v>5511800</v>
      </c>
      <c r="E346" s="2">
        <v>14120000</v>
      </c>
      <c r="F346" t="s">
        <v>6</v>
      </c>
      <c r="M346" s="5" t="s">
        <v>6</v>
      </c>
    </row>
    <row r="347" spans="1:13" x14ac:dyDescent="0.3">
      <c r="A347" s="1">
        <v>24777</v>
      </c>
      <c r="B347">
        <v>1.79</v>
      </c>
      <c r="C347" t="s">
        <v>6</v>
      </c>
      <c r="D347" s="2">
        <v>5756300</v>
      </c>
      <c r="E347" s="2">
        <v>14771000</v>
      </c>
      <c r="F347" t="s">
        <v>6</v>
      </c>
      <c r="M347" s="5" t="s">
        <v>6</v>
      </c>
    </row>
    <row r="348" spans="1:13" x14ac:dyDescent="0.3">
      <c r="A348" s="1">
        <v>24807</v>
      </c>
      <c r="B348">
        <v>0.79</v>
      </c>
      <c r="C348" t="s">
        <v>6</v>
      </c>
      <c r="D348" s="2">
        <v>6095400</v>
      </c>
      <c r="E348" s="2">
        <v>15004000</v>
      </c>
      <c r="F348" t="s">
        <v>6</v>
      </c>
      <c r="M348" s="5" t="s">
        <v>6</v>
      </c>
    </row>
    <row r="349" spans="1:13" x14ac:dyDescent="0.3">
      <c r="A349" s="1">
        <v>24838</v>
      </c>
      <c r="B349">
        <v>2.2200000000000002</v>
      </c>
      <c r="C349" t="s">
        <v>6</v>
      </c>
      <c r="D349" s="2">
        <v>6167900</v>
      </c>
      <c r="E349" s="2">
        <v>15087000</v>
      </c>
      <c r="F349" t="s">
        <v>6</v>
      </c>
      <c r="M349" s="5" t="s">
        <v>6</v>
      </c>
    </row>
    <row r="350" spans="1:13" x14ac:dyDescent="0.3">
      <c r="A350" s="1">
        <v>24869</v>
      </c>
      <c r="B350">
        <v>3.14</v>
      </c>
      <c r="C350" t="s">
        <v>6</v>
      </c>
      <c r="D350" s="2">
        <v>6311300</v>
      </c>
      <c r="E350" s="2">
        <v>15508000</v>
      </c>
      <c r="F350" t="s">
        <v>6</v>
      </c>
      <c r="M350" s="5" t="s">
        <v>6</v>
      </c>
    </row>
    <row r="351" spans="1:13" x14ac:dyDescent="0.3">
      <c r="A351" s="1">
        <v>24898</v>
      </c>
      <c r="B351">
        <v>0.85</v>
      </c>
      <c r="C351" t="s">
        <v>6</v>
      </c>
      <c r="D351" s="2">
        <v>6674500</v>
      </c>
      <c r="E351" s="2">
        <v>16567000</v>
      </c>
      <c r="F351" t="s">
        <v>6</v>
      </c>
      <c r="M351" s="5" t="s">
        <v>6</v>
      </c>
    </row>
    <row r="352" spans="1:13" x14ac:dyDescent="0.3">
      <c r="A352" s="1">
        <v>24929</v>
      </c>
      <c r="B352">
        <v>2.5499999999999998</v>
      </c>
      <c r="C352" t="s">
        <v>6</v>
      </c>
      <c r="D352" s="2">
        <v>6787200</v>
      </c>
      <c r="E352" s="2">
        <v>17311000</v>
      </c>
      <c r="F352" t="s">
        <v>6</v>
      </c>
      <c r="M352" s="5" t="s">
        <v>6</v>
      </c>
    </row>
    <row r="353" spans="1:13" x14ac:dyDescent="0.3">
      <c r="A353" s="1">
        <v>24959</v>
      </c>
      <c r="B353">
        <v>2.96</v>
      </c>
      <c r="C353" t="s">
        <v>6</v>
      </c>
      <c r="D353" s="2">
        <v>6856100</v>
      </c>
      <c r="E353" s="2">
        <v>17547000</v>
      </c>
      <c r="F353" t="s">
        <v>6</v>
      </c>
      <c r="M353" s="5" t="s">
        <v>6</v>
      </c>
    </row>
    <row r="354" spans="1:13" x14ac:dyDescent="0.3">
      <c r="A354" s="1">
        <v>24990</v>
      </c>
      <c r="B354">
        <v>1.0900000000000001</v>
      </c>
      <c r="C354" t="s">
        <v>6</v>
      </c>
      <c r="D354" s="2">
        <v>7139200</v>
      </c>
      <c r="E354" s="2">
        <v>17998000</v>
      </c>
      <c r="F354" t="s">
        <v>6</v>
      </c>
      <c r="M354" s="5" t="s">
        <v>6</v>
      </c>
    </row>
    <row r="355" spans="1:13" x14ac:dyDescent="0.3">
      <c r="A355" s="1">
        <v>25020</v>
      </c>
      <c r="B355">
        <v>1.54</v>
      </c>
      <c r="C355" t="s">
        <v>6</v>
      </c>
      <c r="D355" s="2">
        <v>7012800</v>
      </c>
      <c r="E355" s="2">
        <v>17924000</v>
      </c>
      <c r="F355" t="s">
        <v>6</v>
      </c>
      <c r="M355" s="5" t="s">
        <v>6</v>
      </c>
    </row>
    <row r="356" spans="1:13" x14ac:dyDescent="0.3">
      <c r="A356" s="1">
        <v>25051</v>
      </c>
      <c r="B356">
        <v>1.47</v>
      </c>
      <c r="C356" t="s">
        <v>6</v>
      </c>
      <c r="D356" s="2">
        <v>7019200</v>
      </c>
      <c r="E356" s="2">
        <v>18616000</v>
      </c>
      <c r="F356" t="s">
        <v>6</v>
      </c>
      <c r="M356" s="5" t="s">
        <v>6</v>
      </c>
    </row>
    <row r="357" spans="1:13" x14ac:dyDescent="0.3">
      <c r="A357" s="1">
        <v>25082</v>
      </c>
      <c r="B357">
        <v>1.19</v>
      </c>
      <c r="C357" t="s">
        <v>6</v>
      </c>
      <c r="D357" s="2">
        <v>7146800</v>
      </c>
      <c r="E357" s="2">
        <v>19268000</v>
      </c>
      <c r="F357" t="s">
        <v>6</v>
      </c>
      <c r="M357" s="5" t="s">
        <v>6</v>
      </c>
    </row>
    <row r="358" spans="1:13" x14ac:dyDescent="0.3">
      <c r="A358" s="1">
        <v>25112</v>
      </c>
      <c r="B358">
        <v>2.33</v>
      </c>
      <c r="C358" t="s">
        <v>6</v>
      </c>
      <c r="D358" s="2">
        <v>7112600</v>
      </c>
      <c r="E358" s="2">
        <v>19572000</v>
      </c>
      <c r="F358" t="s">
        <v>6</v>
      </c>
      <c r="M358" s="5" t="s">
        <v>6</v>
      </c>
    </row>
    <row r="359" spans="1:13" x14ac:dyDescent="0.3">
      <c r="A359" s="1">
        <v>25143</v>
      </c>
      <c r="B359">
        <v>1.9</v>
      </c>
      <c r="C359" t="s">
        <v>6</v>
      </c>
      <c r="D359" s="2">
        <v>7614700</v>
      </c>
      <c r="E359" s="2">
        <v>20290000</v>
      </c>
      <c r="F359" t="s">
        <v>6</v>
      </c>
      <c r="M359" s="5" t="s">
        <v>6</v>
      </c>
    </row>
    <row r="360" spans="1:13" x14ac:dyDescent="0.3">
      <c r="A360" s="1">
        <v>25173</v>
      </c>
      <c r="B360">
        <v>1.49</v>
      </c>
      <c r="C360" t="s">
        <v>6</v>
      </c>
      <c r="D360" s="2">
        <v>8619100</v>
      </c>
      <c r="E360" s="2">
        <v>21384000</v>
      </c>
      <c r="F360" t="s">
        <v>6</v>
      </c>
      <c r="M360" s="5" t="s">
        <v>6</v>
      </c>
    </row>
    <row r="361" spans="1:13" x14ac:dyDescent="0.3">
      <c r="A361" s="1">
        <v>25204</v>
      </c>
      <c r="B361">
        <v>2.06</v>
      </c>
      <c r="C361" t="s">
        <v>6</v>
      </c>
      <c r="D361" s="2">
        <v>7935800</v>
      </c>
      <c r="E361" s="2">
        <v>21118000</v>
      </c>
      <c r="F361" t="s">
        <v>6</v>
      </c>
      <c r="M361" s="5" t="s">
        <v>6</v>
      </c>
    </row>
    <row r="362" spans="1:13" x14ac:dyDescent="0.3">
      <c r="A362" s="1">
        <v>25235</v>
      </c>
      <c r="B362">
        <v>1.38</v>
      </c>
      <c r="C362" t="s">
        <v>6</v>
      </c>
      <c r="D362" s="2">
        <v>8260100</v>
      </c>
      <c r="E362" s="2">
        <v>21412000</v>
      </c>
      <c r="F362" t="s">
        <v>6</v>
      </c>
      <c r="M362" s="5" t="s">
        <v>6</v>
      </c>
    </row>
    <row r="363" spans="1:13" x14ac:dyDescent="0.3">
      <c r="A363" s="1">
        <v>25263</v>
      </c>
      <c r="B363">
        <v>1.1299999999999999</v>
      </c>
      <c r="C363" t="s">
        <v>6</v>
      </c>
      <c r="D363" s="2">
        <v>8188900</v>
      </c>
      <c r="E363" s="2">
        <v>22264000</v>
      </c>
      <c r="F363" t="s">
        <v>6</v>
      </c>
      <c r="M363" s="5" t="s">
        <v>6</v>
      </c>
    </row>
    <row r="364" spans="1:13" x14ac:dyDescent="0.3">
      <c r="A364" s="1">
        <v>25294</v>
      </c>
      <c r="B364">
        <v>1.64</v>
      </c>
      <c r="C364" t="s">
        <v>6</v>
      </c>
      <c r="D364" s="2">
        <v>8371200</v>
      </c>
      <c r="E364" s="2">
        <v>22637000</v>
      </c>
      <c r="F364" t="s">
        <v>6</v>
      </c>
      <c r="M364" s="5" t="s">
        <v>6</v>
      </c>
    </row>
    <row r="365" spans="1:13" x14ac:dyDescent="0.3">
      <c r="A365" s="1">
        <v>25324</v>
      </c>
      <c r="B365">
        <v>3.65</v>
      </c>
      <c r="C365" t="s">
        <v>6</v>
      </c>
      <c r="D365" s="2">
        <v>8490600</v>
      </c>
      <c r="E365" s="2">
        <v>23015000</v>
      </c>
      <c r="F365" t="s">
        <v>6</v>
      </c>
      <c r="M365" s="5" t="s">
        <v>6</v>
      </c>
    </row>
    <row r="366" spans="1:13" x14ac:dyDescent="0.3">
      <c r="A366" s="1">
        <v>25355</v>
      </c>
      <c r="B366">
        <v>1.42</v>
      </c>
      <c r="C366" t="s">
        <v>6</v>
      </c>
      <c r="D366" s="2">
        <v>8455000</v>
      </c>
      <c r="E366" s="2">
        <v>23905000</v>
      </c>
      <c r="F366" t="s">
        <v>6</v>
      </c>
      <c r="M366" s="5" t="s">
        <v>6</v>
      </c>
    </row>
    <row r="367" spans="1:13" x14ac:dyDescent="0.3">
      <c r="A367" s="1">
        <v>25385</v>
      </c>
      <c r="B367">
        <v>1.52</v>
      </c>
      <c r="C367" t="s">
        <v>6</v>
      </c>
      <c r="D367" s="2">
        <v>8370100</v>
      </c>
      <c r="E367" s="2">
        <v>23514000</v>
      </c>
      <c r="F367" t="s">
        <v>6</v>
      </c>
      <c r="M367" s="5" t="s">
        <v>6</v>
      </c>
    </row>
    <row r="368" spans="1:13" x14ac:dyDescent="0.3">
      <c r="A368" s="1">
        <v>25416</v>
      </c>
      <c r="B368">
        <v>1.78</v>
      </c>
      <c r="C368" t="s">
        <v>6</v>
      </c>
      <c r="D368" s="2">
        <v>8400000</v>
      </c>
      <c r="E368" s="2">
        <v>24290000</v>
      </c>
      <c r="F368" t="s">
        <v>6</v>
      </c>
      <c r="M368" s="5" t="s">
        <v>6</v>
      </c>
    </row>
    <row r="369" spans="1:13" x14ac:dyDescent="0.3">
      <c r="A369" s="1">
        <v>25447</v>
      </c>
      <c r="B369">
        <v>1.75</v>
      </c>
      <c r="C369" t="s">
        <v>6</v>
      </c>
      <c r="D369" s="2">
        <v>8436200</v>
      </c>
      <c r="E369" s="2">
        <v>25019000</v>
      </c>
      <c r="F369" t="s">
        <v>6</v>
      </c>
      <c r="M369" s="5" t="s">
        <v>6</v>
      </c>
    </row>
    <row r="370" spans="1:13" x14ac:dyDescent="0.3">
      <c r="A370" s="1">
        <v>25477</v>
      </c>
      <c r="B370">
        <v>1.32</v>
      </c>
      <c r="C370" t="s">
        <v>6</v>
      </c>
      <c r="D370" s="2">
        <v>8850300</v>
      </c>
      <c r="E370" s="2">
        <v>25307000</v>
      </c>
      <c r="F370" t="s">
        <v>6</v>
      </c>
      <c r="M370" s="5" t="s">
        <v>6</v>
      </c>
    </row>
    <row r="371" spans="1:13" x14ac:dyDescent="0.3">
      <c r="A371" s="1">
        <v>25508</v>
      </c>
      <c r="B371">
        <v>1.27</v>
      </c>
      <c r="C371" t="s">
        <v>6</v>
      </c>
      <c r="D371" s="2">
        <v>9200600</v>
      </c>
      <c r="E371" s="2">
        <v>26573000</v>
      </c>
      <c r="F371" t="s">
        <v>6</v>
      </c>
      <c r="M371" s="5" t="s">
        <v>6</v>
      </c>
    </row>
    <row r="372" spans="1:13" x14ac:dyDescent="0.3">
      <c r="A372" s="1">
        <v>25538</v>
      </c>
      <c r="B372">
        <v>1.64</v>
      </c>
      <c r="C372" t="s">
        <v>6</v>
      </c>
      <c r="D372" s="2">
        <v>10639200</v>
      </c>
      <c r="E372" s="2">
        <v>28348000</v>
      </c>
      <c r="F372" t="s">
        <v>6</v>
      </c>
      <c r="M372" s="5" t="s">
        <v>6</v>
      </c>
    </row>
    <row r="373" spans="1:13" x14ac:dyDescent="0.3">
      <c r="A373" s="1">
        <v>25569</v>
      </c>
      <c r="B373">
        <v>1.38</v>
      </c>
      <c r="C373" t="s">
        <v>6</v>
      </c>
      <c r="D373" s="2">
        <v>9866000</v>
      </c>
      <c r="E373" s="2">
        <v>27017000</v>
      </c>
      <c r="F373" t="s">
        <v>6</v>
      </c>
      <c r="M373" s="5" t="s">
        <v>6</v>
      </c>
    </row>
    <row r="374" spans="1:13" x14ac:dyDescent="0.3">
      <c r="A374" s="1">
        <v>25600</v>
      </c>
      <c r="B374">
        <v>1.3</v>
      </c>
      <c r="C374" t="s">
        <v>6</v>
      </c>
      <c r="D374" s="2">
        <v>9773000</v>
      </c>
      <c r="E374" s="2">
        <v>27290000</v>
      </c>
      <c r="F374" t="s">
        <v>6</v>
      </c>
      <c r="M374" s="5" t="s">
        <v>6</v>
      </c>
    </row>
    <row r="375" spans="1:13" x14ac:dyDescent="0.3">
      <c r="A375" s="1">
        <v>25628</v>
      </c>
      <c r="B375">
        <v>1.34</v>
      </c>
      <c r="C375" t="s">
        <v>6</v>
      </c>
      <c r="D375" s="2">
        <v>9471000</v>
      </c>
      <c r="E375" s="2">
        <v>28057000</v>
      </c>
      <c r="F375" t="s">
        <v>6</v>
      </c>
      <c r="M375" s="5" t="s">
        <v>6</v>
      </c>
    </row>
    <row r="376" spans="1:13" x14ac:dyDescent="0.3">
      <c r="A376" s="1">
        <v>25659</v>
      </c>
      <c r="B376">
        <v>1.36</v>
      </c>
      <c r="C376" t="s">
        <v>6</v>
      </c>
      <c r="D376" s="2">
        <v>9594000</v>
      </c>
      <c r="E376" s="2">
        <v>28703000</v>
      </c>
      <c r="F376" t="s">
        <v>6</v>
      </c>
      <c r="M376" s="5" t="s">
        <v>6</v>
      </c>
    </row>
    <row r="377" spans="1:13" x14ac:dyDescent="0.3">
      <c r="A377" s="1">
        <v>25689</v>
      </c>
      <c r="B377">
        <v>0.98</v>
      </c>
      <c r="C377" t="s">
        <v>6</v>
      </c>
      <c r="D377" s="2">
        <v>9927000</v>
      </c>
      <c r="E377" s="2">
        <v>29723000</v>
      </c>
      <c r="F377" t="s">
        <v>6</v>
      </c>
      <c r="M377" s="5" t="s">
        <v>6</v>
      </c>
    </row>
    <row r="378" spans="1:13" x14ac:dyDescent="0.3">
      <c r="A378" s="1">
        <v>25720</v>
      </c>
      <c r="B378">
        <v>1.51</v>
      </c>
      <c r="C378" t="s">
        <v>6</v>
      </c>
      <c r="D378" s="2">
        <v>10391000</v>
      </c>
      <c r="E378" s="2">
        <v>30919000</v>
      </c>
      <c r="F378" t="s">
        <v>6</v>
      </c>
      <c r="M378" s="5" t="s">
        <v>6</v>
      </c>
    </row>
    <row r="379" spans="1:13" x14ac:dyDescent="0.3">
      <c r="A379" s="1">
        <v>25750</v>
      </c>
      <c r="B379">
        <v>0.79</v>
      </c>
      <c r="C379" t="s">
        <v>6</v>
      </c>
      <c r="D379" s="2">
        <v>10275000</v>
      </c>
      <c r="E379" s="2">
        <v>30891000</v>
      </c>
      <c r="F379" t="s">
        <v>6</v>
      </c>
      <c r="M379" s="5" t="s">
        <v>6</v>
      </c>
    </row>
    <row r="380" spans="1:13" x14ac:dyDescent="0.3">
      <c r="A380" s="1">
        <v>25781</v>
      </c>
      <c r="B380">
        <v>1.58</v>
      </c>
      <c r="C380" t="s">
        <v>6</v>
      </c>
      <c r="D380" s="2">
        <v>10235000</v>
      </c>
      <c r="E380" s="2">
        <v>31258000</v>
      </c>
      <c r="F380" t="s">
        <v>6</v>
      </c>
      <c r="M380" s="5" t="s">
        <v>6</v>
      </c>
    </row>
    <row r="381" spans="1:13" x14ac:dyDescent="0.3">
      <c r="A381" s="1">
        <v>25812</v>
      </c>
      <c r="B381">
        <v>2.42</v>
      </c>
      <c r="C381" t="s">
        <v>6</v>
      </c>
      <c r="D381" s="2">
        <v>10190000</v>
      </c>
      <c r="E381" s="2">
        <v>31423000</v>
      </c>
      <c r="F381" t="s">
        <v>6</v>
      </c>
      <c r="M381" s="5" t="s">
        <v>6</v>
      </c>
    </row>
    <row r="382" spans="1:13" x14ac:dyDescent="0.3">
      <c r="A382" s="1">
        <v>25842</v>
      </c>
      <c r="B382">
        <v>1.1499999999999999</v>
      </c>
      <c r="C382" t="s">
        <v>6</v>
      </c>
      <c r="D382" s="2">
        <v>10646000</v>
      </c>
      <c r="E382" s="2">
        <v>32049000</v>
      </c>
      <c r="F382" t="s">
        <v>6</v>
      </c>
      <c r="M382" s="5" t="s">
        <v>6</v>
      </c>
    </row>
    <row r="383" spans="1:13" x14ac:dyDescent="0.3">
      <c r="A383" s="1">
        <v>25873</v>
      </c>
      <c r="B383">
        <v>0.96</v>
      </c>
      <c r="C383" t="s">
        <v>6</v>
      </c>
      <c r="D383" s="2">
        <v>10889000</v>
      </c>
      <c r="E383" s="2">
        <v>33337000</v>
      </c>
      <c r="F383" t="s">
        <v>6</v>
      </c>
      <c r="M383" s="5" t="s">
        <v>6</v>
      </c>
    </row>
    <row r="384" spans="1:13" x14ac:dyDescent="0.3">
      <c r="A384" s="1">
        <v>25903</v>
      </c>
      <c r="B384">
        <v>1.52</v>
      </c>
      <c r="C384" t="s">
        <v>6</v>
      </c>
      <c r="D384" s="2">
        <v>12361000</v>
      </c>
      <c r="E384" s="2">
        <v>35455000</v>
      </c>
      <c r="F384" t="s">
        <v>6</v>
      </c>
      <c r="M384" s="5" t="s">
        <v>6</v>
      </c>
    </row>
    <row r="385" spans="1:13" x14ac:dyDescent="0.3">
      <c r="A385" s="1">
        <v>25934</v>
      </c>
      <c r="B385">
        <v>2.1800000000000002</v>
      </c>
      <c r="C385" t="s">
        <v>6</v>
      </c>
      <c r="D385" s="2">
        <v>11641000</v>
      </c>
      <c r="E385" s="2">
        <v>34489000</v>
      </c>
      <c r="F385" t="s">
        <v>6</v>
      </c>
      <c r="M385" s="5" t="s">
        <v>6</v>
      </c>
    </row>
    <row r="386" spans="1:13" x14ac:dyDescent="0.3">
      <c r="A386" s="1">
        <v>25965</v>
      </c>
      <c r="B386">
        <v>1.85</v>
      </c>
      <c r="C386" t="s">
        <v>6</v>
      </c>
      <c r="D386" s="2">
        <v>11698000</v>
      </c>
      <c r="E386" s="2">
        <v>34785000</v>
      </c>
      <c r="F386" t="s">
        <v>6</v>
      </c>
      <c r="M386" s="5" t="s">
        <v>6</v>
      </c>
    </row>
    <row r="387" spans="1:13" x14ac:dyDescent="0.3">
      <c r="A387" s="1">
        <v>25993</v>
      </c>
      <c r="B387">
        <v>2.9</v>
      </c>
      <c r="C387" t="s">
        <v>6</v>
      </c>
      <c r="D387" s="2">
        <v>11335000</v>
      </c>
      <c r="E387" s="2">
        <v>35056000</v>
      </c>
      <c r="F387" t="s">
        <v>6</v>
      </c>
      <c r="M387" s="5" t="s">
        <v>6</v>
      </c>
    </row>
    <row r="388" spans="1:13" x14ac:dyDescent="0.3">
      <c r="A388" s="1">
        <v>26024</v>
      </c>
      <c r="B388">
        <v>1.33</v>
      </c>
      <c r="C388" t="s">
        <v>6</v>
      </c>
      <c r="D388" s="2">
        <v>11955000</v>
      </c>
      <c r="E388" s="2">
        <v>36061000</v>
      </c>
      <c r="F388" t="s">
        <v>6</v>
      </c>
      <c r="M388" s="5" t="s">
        <v>6</v>
      </c>
    </row>
    <row r="389" spans="1:13" x14ac:dyDescent="0.3">
      <c r="A389" s="1">
        <v>26054</v>
      </c>
      <c r="B389">
        <v>1.74</v>
      </c>
      <c r="C389" t="s">
        <v>6</v>
      </c>
      <c r="D389" s="2">
        <v>12412000</v>
      </c>
      <c r="E389" s="2">
        <v>37163000</v>
      </c>
      <c r="F389" t="s">
        <v>6</v>
      </c>
      <c r="M389" s="5" t="s">
        <v>6</v>
      </c>
    </row>
    <row r="390" spans="1:13" x14ac:dyDescent="0.3">
      <c r="A390" s="1">
        <v>26085</v>
      </c>
      <c r="B390">
        <v>2.0099999999999998</v>
      </c>
      <c r="C390" t="s">
        <v>6</v>
      </c>
      <c r="D390" s="2">
        <v>12990000</v>
      </c>
      <c r="E390" s="2">
        <v>39589000</v>
      </c>
      <c r="F390" t="s">
        <v>6</v>
      </c>
      <c r="M390" s="5" t="s">
        <v>6</v>
      </c>
    </row>
    <row r="391" spans="1:13" x14ac:dyDescent="0.3">
      <c r="A391" s="1">
        <v>26115</v>
      </c>
      <c r="B391">
        <v>1.33</v>
      </c>
      <c r="C391" t="s">
        <v>6</v>
      </c>
      <c r="D391" s="2">
        <v>12774000</v>
      </c>
      <c r="E391" s="2">
        <v>40058000</v>
      </c>
      <c r="F391" t="s">
        <v>6</v>
      </c>
      <c r="M391" s="5" t="s">
        <v>6</v>
      </c>
    </row>
    <row r="392" spans="1:13" x14ac:dyDescent="0.3">
      <c r="A392" s="1">
        <v>26146</v>
      </c>
      <c r="B392">
        <v>1.41</v>
      </c>
      <c r="C392" t="s">
        <v>6</v>
      </c>
      <c r="D392" s="2">
        <v>13146000</v>
      </c>
      <c r="E392" s="2">
        <v>40660000</v>
      </c>
      <c r="F392" t="s">
        <v>6</v>
      </c>
      <c r="M392" s="5" t="s">
        <v>6</v>
      </c>
    </row>
    <row r="393" spans="1:13" x14ac:dyDescent="0.3">
      <c r="A393" s="1">
        <v>26177</v>
      </c>
      <c r="B393">
        <v>0.77</v>
      </c>
      <c r="C393" t="s">
        <v>6</v>
      </c>
      <c r="D393" s="2">
        <v>13191000</v>
      </c>
      <c r="E393" s="2">
        <v>42296000</v>
      </c>
      <c r="F393" t="s">
        <v>6</v>
      </c>
      <c r="M393" s="5" t="s">
        <v>6</v>
      </c>
    </row>
    <row r="394" spans="1:13" x14ac:dyDescent="0.3">
      <c r="A394" s="1">
        <v>26207</v>
      </c>
      <c r="B394">
        <v>1.19</v>
      </c>
      <c r="C394" t="s">
        <v>6</v>
      </c>
      <c r="D394" s="2">
        <v>13493000</v>
      </c>
      <c r="E394" s="2">
        <v>43868000</v>
      </c>
      <c r="F394" t="s">
        <v>6</v>
      </c>
      <c r="M394" s="5" t="s">
        <v>6</v>
      </c>
    </row>
    <row r="395" spans="1:13" x14ac:dyDescent="0.3">
      <c r="A395" s="1">
        <v>26238</v>
      </c>
      <c r="B395">
        <v>1.29</v>
      </c>
      <c r="C395" t="s">
        <v>6</v>
      </c>
      <c r="D395" s="2">
        <v>14683000</v>
      </c>
      <c r="E395" s="2">
        <v>45520000</v>
      </c>
      <c r="F395" t="s">
        <v>6</v>
      </c>
      <c r="M395" s="5" t="s">
        <v>6</v>
      </c>
    </row>
    <row r="396" spans="1:13" x14ac:dyDescent="0.3">
      <c r="A396" s="1">
        <v>26268</v>
      </c>
      <c r="B396">
        <v>0.9</v>
      </c>
      <c r="C396" t="s">
        <v>6</v>
      </c>
      <c r="D396" s="2">
        <v>16603000</v>
      </c>
      <c r="E396" s="2">
        <v>46289000</v>
      </c>
      <c r="F396" t="s">
        <v>6</v>
      </c>
      <c r="M396" s="5" t="s">
        <v>6</v>
      </c>
    </row>
    <row r="397" spans="1:13" x14ac:dyDescent="0.3">
      <c r="A397" s="1">
        <v>26299</v>
      </c>
      <c r="B397">
        <v>2.2400000000000002</v>
      </c>
      <c r="C397" t="s">
        <v>6</v>
      </c>
      <c r="D397" s="2">
        <v>15989000</v>
      </c>
      <c r="E397" s="2">
        <v>44438000</v>
      </c>
      <c r="F397" t="s">
        <v>6</v>
      </c>
      <c r="M397" s="5" t="s">
        <v>6</v>
      </c>
    </row>
    <row r="398" spans="1:13" x14ac:dyDescent="0.3">
      <c r="A398" s="1">
        <v>26330</v>
      </c>
      <c r="B398">
        <v>1.41</v>
      </c>
      <c r="C398" t="s">
        <v>6</v>
      </c>
      <c r="D398" s="2">
        <v>15725000</v>
      </c>
      <c r="E398" s="2">
        <v>45172000</v>
      </c>
      <c r="F398" t="s">
        <v>6</v>
      </c>
      <c r="M398" s="5" t="s">
        <v>6</v>
      </c>
    </row>
    <row r="399" spans="1:13" x14ac:dyDescent="0.3">
      <c r="A399" s="1">
        <v>26359</v>
      </c>
      <c r="B399">
        <v>1</v>
      </c>
      <c r="C399" t="s">
        <v>6</v>
      </c>
      <c r="D399" s="2">
        <v>15730000</v>
      </c>
      <c r="E399" s="2">
        <v>47252000</v>
      </c>
      <c r="F399" t="s">
        <v>6</v>
      </c>
      <c r="M399" s="5" t="s">
        <v>6</v>
      </c>
    </row>
    <row r="400" spans="1:13" x14ac:dyDescent="0.3">
      <c r="A400" s="1">
        <v>26390</v>
      </c>
      <c r="B400">
        <v>1.22</v>
      </c>
      <c r="C400" t="s">
        <v>6</v>
      </c>
      <c r="D400" s="2">
        <v>16341000</v>
      </c>
      <c r="E400" s="2">
        <v>47894000</v>
      </c>
      <c r="F400" t="s">
        <v>6</v>
      </c>
      <c r="M400" s="5" t="s">
        <v>6</v>
      </c>
    </row>
    <row r="401" spans="1:13" x14ac:dyDescent="0.3">
      <c r="A401" s="1">
        <v>26420</v>
      </c>
      <c r="B401">
        <v>0.66</v>
      </c>
      <c r="C401" t="s">
        <v>6</v>
      </c>
      <c r="D401" s="2">
        <v>17372000</v>
      </c>
      <c r="E401" s="2">
        <v>48862000</v>
      </c>
      <c r="F401" t="s">
        <v>6</v>
      </c>
      <c r="M401" s="5" t="s">
        <v>6</v>
      </c>
    </row>
    <row r="402" spans="1:13" x14ac:dyDescent="0.3">
      <c r="A402" s="1">
        <v>26451</v>
      </c>
      <c r="B402">
        <v>1.1200000000000001</v>
      </c>
      <c r="C402" t="s">
        <v>6</v>
      </c>
      <c r="D402" s="2">
        <v>17624000</v>
      </c>
      <c r="E402" s="2">
        <v>51852000</v>
      </c>
      <c r="F402" t="s">
        <v>6</v>
      </c>
      <c r="M402" s="5" t="s">
        <v>6</v>
      </c>
    </row>
    <row r="403" spans="1:13" x14ac:dyDescent="0.3">
      <c r="A403" s="1">
        <v>26481</v>
      </c>
      <c r="B403">
        <v>2.3199999999999998</v>
      </c>
      <c r="C403" t="s">
        <v>6</v>
      </c>
      <c r="D403" s="2">
        <v>17908000</v>
      </c>
      <c r="E403" s="2">
        <v>51390000</v>
      </c>
      <c r="F403" t="s">
        <v>6</v>
      </c>
      <c r="M403" s="5" t="s">
        <v>6</v>
      </c>
    </row>
    <row r="404" spans="1:13" x14ac:dyDescent="0.3">
      <c r="A404" s="1">
        <v>26512</v>
      </c>
      <c r="B404">
        <v>1.75</v>
      </c>
      <c r="C404" t="s">
        <v>6</v>
      </c>
      <c r="D404" s="2">
        <v>15058000</v>
      </c>
      <c r="E404" s="2">
        <v>51857000</v>
      </c>
      <c r="F404" t="s">
        <v>6</v>
      </c>
      <c r="M404" s="5" t="s">
        <v>6</v>
      </c>
    </row>
    <row r="405" spans="1:13" x14ac:dyDescent="0.3">
      <c r="A405" s="1">
        <v>26543</v>
      </c>
      <c r="B405">
        <v>1.55</v>
      </c>
      <c r="C405" t="s">
        <v>6</v>
      </c>
      <c r="D405" s="2">
        <v>15634000</v>
      </c>
      <c r="E405" s="2">
        <v>54438000</v>
      </c>
      <c r="F405" t="s">
        <v>6</v>
      </c>
      <c r="M405" s="5" t="s">
        <v>6</v>
      </c>
    </row>
    <row r="406" spans="1:13" x14ac:dyDescent="0.3">
      <c r="A406" s="1">
        <v>26573</v>
      </c>
      <c r="B406">
        <v>1.78</v>
      </c>
      <c r="C406" t="s">
        <v>6</v>
      </c>
      <c r="D406" s="2">
        <v>16142000</v>
      </c>
      <c r="E406" s="2">
        <v>56269000</v>
      </c>
      <c r="F406" t="s">
        <v>6</v>
      </c>
      <c r="M406" s="5" t="s">
        <v>6</v>
      </c>
    </row>
    <row r="407" spans="1:13" x14ac:dyDescent="0.3">
      <c r="A407" s="1">
        <v>26604</v>
      </c>
      <c r="B407">
        <v>0.89</v>
      </c>
      <c r="C407" t="s">
        <v>6</v>
      </c>
      <c r="D407" s="2">
        <v>16656000</v>
      </c>
      <c r="E407" s="2">
        <v>58052000</v>
      </c>
      <c r="F407" t="s">
        <v>6</v>
      </c>
      <c r="M407" s="5" t="s">
        <v>6</v>
      </c>
    </row>
    <row r="408" spans="1:13" x14ac:dyDescent="0.3">
      <c r="A408" s="1">
        <v>26634</v>
      </c>
      <c r="B408">
        <v>0.28000000000000003</v>
      </c>
      <c r="C408" t="s">
        <v>6</v>
      </c>
      <c r="D408" s="2">
        <v>20023000</v>
      </c>
      <c r="E408" s="2">
        <v>63851000</v>
      </c>
      <c r="F408" t="s">
        <v>6</v>
      </c>
      <c r="M408" s="5" t="s">
        <v>6</v>
      </c>
    </row>
    <row r="409" spans="1:13" x14ac:dyDescent="0.3">
      <c r="A409" s="1">
        <v>26665</v>
      </c>
      <c r="B409">
        <v>1.21</v>
      </c>
      <c r="C409" t="s">
        <v>6</v>
      </c>
      <c r="D409" s="2">
        <v>19715000</v>
      </c>
      <c r="E409" s="2">
        <v>60683000</v>
      </c>
      <c r="F409" t="s">
        <v>6</v>
      </c>
      <c r="M409" s="5" t="s">
        <v>6</v>
      </c>
    </row>
    <row r="410" spans="1:13" x14ac:dyDescent="0.3">
      <c r="A410" s="1">
        <v>26696</v>
      </c>
      <c r="B410">
        <v>1.1000000000000001</v>
      </c>
      <c r="C410" t="s">
        <v>6</v>
      </c>
      <c r="D410" s="2">
        <v>19517000</v>
      </c>
      <c r="E410" s="2">
        <v>62854000</v>
      </c>
      <c r="F410" t="s">
        <v>6</v>
      </c>
      <c r="M410" s="5" t="s">
        <v>6</v>
      </c>
    </row>
    <row r="411" spans="1:13" x14ac:dyDescent="0.3">
      <c r="A411" s="1">
        <v>26724</v>
      </c>
      <c r="B411">
        <v>1.59</v>
      </c>
      <c r="C411" t="s">
        <v>6</v>
      </c>
      <c r="D411" s="2">
        <v>19739000</v>
      </c>
      <c r="E411" s="2">
        <v>64966000</v>
      </c>
      <c r="F411" t="s">
        <v>6</v>
      </c>
      <c r="M411" s="5" t="s">
        <v>6</v>
      </c>
    </row>
    <row r="412" spans="1:13" x14ac:dyDescent="0.3">
      <c r="A412" s="1">
        <v>26755</v>
      </c>
      <c r="B412">
        <v>1.7</v>
      </c>
      <c r="C412" t="s">
        <v>6</v>
      </c>
      <c r="D412" s="2">
        <v>20952000</v>
      </c>
      <c r="E412" s="2">
        <v>68611000</v>
      </c>
      <c r="F412" t="s">
        <v>6</v>
      </c>
      <c r="M412" s="5" t="s">
        <v>6</v>
      </c>
    </row>
    <row r="413" spans="1:13" x14ac:dyDescent="0.3">
      <c r="A413" s="1">
        <v>26785</v>
      </c>
      <c r="B413">
        <v>0.81</v>
      </c>
      <c r="C413" t="s">
        <v>6</v>
      </c>
      <c r="D413" s="2">
        <v>21844000</v>
      </c>
      <c r="E413" s="2">
        <v>71229000</v>
      </c>
      <c r="F413" t="s">
        <v>6</v>
      </c>
      <c r="M413" s="5" t="s">
        <v>6</v>
      </c>
    </row>
    <row r="414" spans="1:13" x14ac:dyDescent="0.3">
      <c r="A414" s="1">
        <v>26816</v>
      </c>
      <c r="B414">
        <v>0.78</v>
      </c>
      <c r="C414" t="s">
        <v>6</v>
      </c>
      <c r="D414" s="2">
        <v>23871000</v>
      </c>
      <c r="E414" s="2">
        <v>76748000</v>
      </c>
      <c r="F414" t="s">
        <v>6</v>
      </c>
      <c r="M414" s="5" t="s">
        <v>6</v>
      </c>
    </row>
    <row r="415" spans="1:13" x14ac:dyDescent="0.3">
      <c r="A415" s="1">
        <v>26846</v>
      </c>
      <c r="B415">
        <v>1.08</v>
      </c>
      <c r="C415" t="s">
        <v>6</v>
      </c>
      <c r="D415" s="2">
        <v>23912000</v>
      </c>
      <c r="E415" s="2">
        <v>76684000</v>
      </c>
      <c r="F415" t="s">
        <v>6</v>
      </c>
      <c r="M415" s="5" t="s">
        <v>6</v>
      </c>
    </row>
    <row r="416" spans="1:13" x14ac:dyDescent="0.3">
      <c r="A416" s="1">
        <v>26877</v>
      </c>
      <c r="B416">
        <v>1.07</v>
      </c>
      <c r="C416" t="s">
        <v>6</v>
      </c>
      <c r="D416" s="2">
        <v>22413000</v>
      </c>
      <c r="E416" s="2">
        <v>78644000</v>
      </c>
      <c r="F416" t="s">
        <v>6</v>
      </c>
      <c r="M416" s="5" t="s">
        <v>6</v>
      </c>
    </row>
    <row r="417" spans="1:13" x14ac:dyDescent="0.3">
      <c r="A417" s="1">
        <v>26908</v>
      </c>
      <c r="B417">
        <v>1.24</v>
      </c>
      <c r="C417" t="s">
        <v>6</v>
      </c>
      <c r="D417" s="2">
        <v>23109000</v>
      </c>
      <c r="E417" s="2">
        <v>83011000</v>
      </c>
      <c r="F417" t="s">
        <v>6</v>
      </c>
      <c r="M417" s="5" t="s">
        <v>6</v>
      </c>
    </row>
    <row r="418" spans="1:13" x14ac:dyDescent="0.3">
      <c r="A418" s="1">
        <v>26938</v>
      </c>
      <c r="B418">
        <v>1.1200000000000001</v>
      </c>
      <c r="C418" t="s">
        <v>6</v>
      </c>
      <c r="D418" s="2">
        <v>24411000</v>
      </c>
      <c r="E418" s="2">
        <v>85511000</v>
      </c>
      <c r="F418" t="s">
        <v>6</v>
      </c>
      <c r="M418" s="5" t="s">
        <v>6</v>
      </c>
    </row>
    <row r="419" spans="1:13" x14ac:dyDescent="0.3">
      <c r="A419" s="1">
        <v>26969</v>
      </c>
      <c r="B419">
        <v>0.93</v>
      </c>
      <c r="C419" t="s">
        <v>6</v>
      </c>
      <c r="D419" s="2">
        <v>24863000</v>
      </c>
      <c r="E419" s="2">
        <v>88630000</v>
      </c>
      <c r="F419" t="s">
        <v>6</v>
      </c>
      <c r="M419" s="5" t="s">
        <v>6</v>
      </c>
    </row>
    <row r="420" spans="1:13" x14ac:dyDescent="0.3">
      <c r="A420" s="1">
        <v>26999</v>
      </c>
      <c r="B420">
        <v>0.52</v>
      </c>
      <c r="C420" t="s">
        <v>6</v>
      </c>
      <c r="D420" s="2">
        <v>28217000</v>
      </c>
      <c r="E420" s="2">
        <v>93888000</v>
      </c>
      <c r="F420" t="s">
        <v>6</v>
      </c>
      <c r="M420" s="5" t="s">
        <v>6</v>
      </c>
    </row>
    <row r="421" spans="1:13" x14ac:dyDescent="0.3">
      <c r="A421" s="1">
        <v>27030</v>
      </c>
      <c r="B421">
        <v>0.94</v>
      </c>
      <c r="C421" t="s">
        <v>6</v>
      </c>
      <c r="D421" s="2">
        <v>27449000</v>
      </c>
      <c r="E421" s="2">
        <v>90124000</v>
      </c>
      <c r="F421" t="s">
        <v>6</v>
      </c>
      <c r="M421" s="5" t="s">
        <v>6</v>
      </c>
    </row>
    <row r="422" spans="1:13" x14ac:dyDescent="0.3">
      <c r="A422" s="1">
        <v>27061</v>
      </c>
      <c r="B422">
        <v>3.56</v>
      </c>
      <c r="C422" t="s">
        <v>6</v>
      </c>
      <c r="D422" s="2">
        <v>28105000</v>
      </c>
      <c r="E422" s="2">
        <v>94294000</v>
      </c>
      <c r="F422" t="s">
        <v>6</v>
      </c>
      <c r="M422" s="5" t="s">
        <v>6</v>
      </c>
    </row>
    <row r="423" spans="1:13" x14ac:dyDescent="0.3">
      <c r="A423" s="1">
        <v>27089</v>
      </c>
      <c r="B423">
        <v>4.16</v>
      </c>
      <c r="C423" t="s">
        <v>6</v>
      </c>
      <c r="D423" s="2">
        <v>27289000</v>
      </c>
      <c r="E423" s="2">
        <v>97555000</v>
      </c>
      <c r="F423" t="s">
        <v>6</v>
      </c>
      <c r="M423" s="5" t="s">
        <v>6</v>
      </c>
    </row>
    <row r="424" spans="1:13" x14ac:dyDescent="0.3">
      <c r="A424" s="1">
        <v>27120</v>
      </c>
      <c r="B424">
        <v>5.12</v>
      </c>
      <c r="C424" t="s">
        <v>6</v>
      </c>
      <c r="D424" s="2">
        <v>28309000</v>
      </c>
      <c r="E424" s="2">
        <v>98825000</v>
      </c>
      <c r="F424" t="s">
        <v>6</v>
      </c>
      <c r="M424" s="5" t="s">
        <v>6</v>
      </c>
    </row>
    <row r="425" spans="1:13" x14ac:dyDescent="0.3">
      <c r="A425" s="1">
        <v>27150</v>
      </c>
      <c r="B425">
        <v>1.86</v>
      </c>
      <c r="C425" t="s">
        <v>6</v>
      </c>
      <c r="D425" s="2">
        <v>28294000</v>
      </c>
      <c r="E425" s="2">
        <v>100560000</v>
      </c>
      <c r="F425" t="s">
        <v>6</v>
      </c>
      <c r="M425" s="5" t="s">
        <v>6</v>
      </c>
    </row>
    <row r="426" spans="1:13" x14ac:dyDescent="0.3">
      <c r="A426" s="1">
        <v>27181</v>
      </c>
      <c r="B426">
        <v>1.28</v>
      </c>
      <c r="C426" t="s">
        <v>6</v>
      </c>
      <c r="D426" s="2">
        <v>29326000</v>
      </c>
      <c r="E426" s="2">
        <v>105084000</v>
      </c>
      <c r="F426" t="s">
        <v>6</v>
      </c>
      <c r="M426" s="5" t="s">
        <v>6</v>
      </c>
    </row>
    <row r="427" spans="1:13" x14ac:dyDescent="0.3">
      <c r="A427" s="1">
        <v>27211</v>
      </c>
      <c r="B427">
        <v>2.2200000000000002</v>
      </c>
      <c r="C427" t="s">
        <v>6</v>
      </c>
      <c r="D427" s="2">
        <v>28863000</v>
      </c>
      <c r="E427" s="2">
        <v>102704000</v>
      </c>
      <c r="F427" t="s">
        <v>6</v>
      </c>
      <c r="M427" s="5" t="s">
        <v>6</v>
      </c>
    </row>
    <row r="428" spans="1:13" x14ac:dyDescent="0.3">
      <c r="A428" s="1">
        <v>27242</v>
      </c>
      <c r="B428">
        <v>1.95</v>
      </c>
      <c r="C428" t="s">
        <v>6</v>
      </c>
      <c r="D428" s="2">
        <v>28061000</v>
      </c>
      <c r="E428" s="2">
        <v>107892000</v>
      </c>
      <c r="F428" t="s">
        <v>6</v>
      </c>
      <c r="M428" s="5" t="s">
        <v>6</v>
      </c>
    </row>
    <row r="429" spans="1:13" x14ac:dyDescent="0.3">
      <c r="A429" s="1">
        <v>27273</v>
      </c>
      <c r="B429">
        <v>1.61</v>
      </c>
      <c r="C429" t="s">
        <v>6</v>
      </c>
      <c r="D429" s="2">
        <v>28295000</v>
      </c>
      <c r="E429" s="2">
        <v>108057000</v>
      </c>
      <c r="F429" t="s">
        <v>6</v>
      </c>
      <c r="M429" s="5" t="s">
        <v>6</v>
      </c>
    </row>
    <row r="430" spans="1:13" x14ac:dyDescent="0.3">
      <c r="A430" s="1">
        <v>27303</v>
      </c>
      <c r="B430">
        <v>1.68</v>
      </c>
      <c r="C430" t="s">
        <v>6</v>
      </c>
      <c r="D430" s="2">
        <v>27730000</v>
      </c>
      <c r="E430" s="2">
        <v>110694000</v>
      </c>
      <c r="F430" t="s">
        <v>6</v>
      </c>
      <c r="M430" s="5" t="s">
        <v>6</v>
      </c>
    </row>
    <row r="431" spans="1:13" x14ac:dyDescent="0.3">
      <c r="A431" s="1">
        <v>27334</v>
      </c>
      <c r="B431">
        <v>2.2200000000000002</v>
      </c>
      <c r="C431" t="s">
        <v>6</v>
      </c>
      <c r="D431" s="2">
        <v>30450000</v>
      </c>
      <c r="E431" s="2">
        <v>118326000</v>
      </c>
      <c r="F431" t="s">
        <v>6</v>
      </c>
      <c r="M431" s="5" t="s">
        <v>6</v>
      </c>
    </row>
    <row r="432" spans="1:13" x14ac:dyDescent="0.3">
      <c r="A432" s="1">
        <v>27364</v>
      </c>
      <c r="B432">
        <v>2.38</v>
      </c>
      <c r="C432" t="s">
        <v>6</v>
      </c>
      <c r="D432" s="2">
        <v>36908000</v>
      </c>
      <c r="E432" s="2">
        <v>125345000</v>
      </c>
      <c r="F432" t="s">
        <v>6</v>
      </c>
      <c r="M432" s="5" t="s">
        <v>6</v>
      </c>
    </row>
    <row r="433" spans="1:13" x14ac:dyDescent="0.3">
      <c r="A433" s="1">
        <v>27395</v>
      </c>
      <c r="B433">
        <v>2.78</v>
      </c>
      <c r="C433" t="s">
        <v>6</v>
      </c>
      <c r="D433" s="2">
        <v>31713000</v>
      </c>
      <c r="E433" s="2">
        <v>116417000</v>
      </c>
      <c r="F433" t="s">
        <v>6</v>
      </c>
      <c r="M433" s="5" t="s">
        <v>6</v>
      </c>
    </row>
    <row r="434" spans="1:13" x14ac:dyDescent="0.3">
      <c r="A434" s="1">
        <v>27426</v>
      </c>
      <c r="B434">
        <v>2.41</v>
      </c>
      <c r="C434" t="s">
        <v>6</v>
      </c>
      <c r="D434" s="2">
        <v>30528000</v>
      </c>
      <c r="E434" s="2">
        <v>116792000</v>
      </c>
      <c r="F434" t="s">
        <v>6</v>
      </c>
      <c r="M434" s="5" t="s">
        <v>6</v>
      </c>
    </row>
    <row r="435" spans="1:13" x14ac:dyDescent="0.3">
      <c r="A435" s="1">
        <v>27454</v>
      </c>
      <c r="B435">
        <v>1.29</v>
      </c>
      <c r="C435" t="s">
        <v>6</v>
      </c>
      <c r="D435" s="2">
        <v>32168000</v>
      </c>
      <c r="E435" s="2">
        <v>121239000</v>
      </c>
      <c r="F435" t="s">
        <v>6</v>
      </c>
      <c r="M435" s="5" t="s">
        <v>6</v>
      </c>
    </row>
    <row r="436" spans="1:13" x14ac:dyDescent="0.3">
      <c r="A436" s="1">
        <v>27485</v>
      </c>
      <c r="B436">
        <v>2.2200000000000002</v>
      </c>
      <c r="C436" t="s">
        <v>6</v>
      </c>
      <c r="D436" s="2">
        <v>32128000</v>
      </c>
      <c r="E436" s="2">
        <v>123915000</v>
      </c>
      <c r="F436" t="s">
        <v>6</v>
      </c>
      <c r="M436" s="5" t="s">
        <v>6</v>
      </c>
    </row>
    <row r="437" spans="1:13" x14ac:dyDescent="0.3">
      <c r="A437" s="1">
        <v>27515</v>
      </c>
      <c r="B437">
        <v>1.89</v>
      </c>
      <c r="C437" t="s">
        <v>6</v>
      </c>
      <c r="D437" s="2">
        <v>32033000</v>
      </c>
      <c r="E437" s="2">
        <v>129887000</v>
      </c>
      <c r="F437" t="s">
        <v>6</v>
      </c>
      <c r="M437" s="5" t="s">
        <v>6</v>
      </c>
    </row>
    <row r="438" spans="1:13" x14ac:dyDescent="0.3">
      <c r="A438" s="1">
        <v>27546</v>
      </c>
      <c r="B438">
        <v>2.96</v>
      </c>
      <c r="C438" t="s">
        <v>6</v>
      </c>
      <c r="D438" s="2">
        <v>34659000</v>
      </c>
      <c r="E438" s="2">
        <v>138543000</v>
      </c>
      <c r="F438" t="s">
        <v>6</v>
      </c>
      <c r="M438" s="5" t="s">
        <v>6</v>
      </c>
    </row>
    <row r="439" spans="1:13" x14ac:dyDescent="0.3">
      <c r="A439" s="1">
        <v>27576</v>
      </c>
      <c r="B439">
        <v>2.02</v>
      </c>
      <c r="C439" t="s">
        <v>6</v>
      </c>
      <c r="D439" s="2">
        <v>35720000</v>
      </c>
      <c r="E439" s="2">
        <v>137720000</v>
      </c>
      <c r="F439" t="s">
        <v>6</v>
      </c>
      <c r="M439" s="5" t="s">
        <v>6</v>
      </c>
    </row>
    <row r="440" spans="1:13" x14ac:dyDescent="0.3">
      <c r="A440" s="1">
        <v>27607</v>
      </c>
      <c r="B440">
        <v>3.3</v>
      </c>
      <c r="C440" t="s">
        <v>6</v>
      </c>
      <c r="D440" s="2">
        <v>35810000</v>
      </c>
      <c r="E440" s="2">
        <v>146875000</v>
      </c>
      <c r="F440" t="s">
        <v>6</v>
      </c>
      <c r="M440" s="5" t="s">
        <v>6</v>
      </c>
    </row>
    <row r="441" spans="1:13" x14ac:dyDescent="0.3">
      <c r="A441" s="1">
        <v>27638</v>
      </c>
      <c r="B441">
        <v>1.91</v>
      </c>
      <c r="C441" t="s">
        <v>6</v>
      </c>
      <c r="D441" s="2">
        <v>36910000</v>
      </c>
      <c r="E441" s="2">
        <v>150191000</v>
      </c>
      <c r="F441" t="s">
        <v>6</v>
      </c>
      <c r="M441" s="5" t="s">
        <v>6</v>
      </c>
    </row>
    <row r="442" spans="1:13" x14ac:dyDescent="0.3">
      <c r="A442" s="1">
        <v>27668</v>
      </c>
      <c r="B442">
        <v>2.06</v>
      </c>
      <c r="C442" t="s">
        <v>6</v>
      </c>
      <c r="D442" s="2">
        <v>37812000</v>
      </c>
      <c r="E442" s="2">
        <v>152159000</v>
      </c>
      <c r="F442" t="s">
        <v>6</v>
      </c>
      <c r="M442" s="5" t="s">
        <v>6</v>
      </c>
    </row>
    <row r="443" spans="1:13" x14ac:dyDescent="0.3">
      <c r="A443" s="1">
        <v>27699</v>
      </c>
      <c r="B443">
        <v>1.84</v>
      </c>
      <c r="C443" t="s">
        <v>6</v>
      </c>
      <c r="D443" s="2">
        <v>40937000</v>
      </c>
      <c r="E443" s="2">
        <v>164880000</v>
      </c>
      <c r="F443" t="s">
        <v>6</v>
      </c>
      <c r="M443" s="5" t="s">
        <v>6</v>
      </c>
    </row>
    <row r="444" spans="1:13" x14ac:dyDescent="0.3">
      <c r="A444" s="1">
        <v>27729</v>
      </c>
      <c r="B444">
        <v>1.3</v>
      </c>
      <c r="C444" t="s">
        <v>6</v>
      </c>
      <c r="D444" s="2">
        <v>49955000</v>
      </c>
      <c r="E444" s="2">
        <v>179922000</v>
      </c>
      <c r="F444" t="s">
        <v>6</v>
      </c>
      <c r="M444" s="5" t="s">
        <v>6</v>
      </c>
    </row>
    <row r="445" spans="1:13" x14ac:dyDescent="0.3">
      <c r="A445" s="1">
        <v>27760</v>
      </c>
      <c r="B445">
        <v>3.15</v>
      </c>
      <c r="C445" t="s">
        <v>6</v>
      </c>
      <c r="D445" s="2">
        <v>46858000</v>
      </c>
      <c r="E445" s="2">
        <v>169626000</v>
      </c>
      <c r="F445" t="s">
        <v>6</v>
      </c>
      <c r="M445" s="5" t="s">
        <v>6</v>
      </c>
    </row>
    <row r="446" spans="1:13" x14ac:dyDescent="0.3">
      <c r="A446" s="1">
        <v>27791</v>
      </c>
      <c r="B446">
        <v>5.58</v>
      </c>
      <c r="C446" t="s">
        <v>6</v>
      </c>
      <c r="D446" s="2">
        <v>44990000</v>
      </c>
      <c r="E446" s="2">
        <v>172702000</v>
      </c>
      <c r="F446" t="s">
        <v>6</v>
      </c>
      <c r="M446" s="5" t="s">
        <v>6</v>
      </c>
    </row>
    <row r="447" spans="1:13" x14ac:dyDescent="0.3">
      <c r="A447" s="1">
        <v>27820</v>
      </c>
      <c r="B447">
        <v>2.2599999999999998</v>
      </c>
      <c r="C447" t="s">
        <v>6</v>
      </c>
      <c r="D447" s="2">
        <v>44205000</v>
      </c>
      <c r="E447" s="2">
        <v>175163000</v>
      </c>
      <c r="F447" t="s">
        <v>6</v>
      </c>
      <c r="M447" s="5" t="s">
        <v>6</v>
      </c>
    </row>
    <row r="448" spans="1:13" x14ac:dyDescent="0.3">
      <c r="A448" s="1">
        <v>27851</v>
      </c>
      <c r="B448">
        <v>2.65</v>
      </c>
      <c r="C448" t="s">
        <v>6</v>
      </c>
      <c r="D448" s="2">
        <v>45428000</v>
      </c>
      <c r="E448" s="2">
        <v>180621000</v>
      </c>
      <c r="F448" t="s">
        <v>6</v>
      </c>
      <c r="M448" s="5" t="s">
        <v>6</v>
      </c>
    </row>
    <row r="449" spans="1:13" x14ac:dyDescent="0.3">
      <c r="A449" s="1">
        <v>27881</v>
      </c>
      <c r="B449">
        <v>2.5</v>
      </c>
      <c r="C449" t="s">
        <v>6</v>
      </c>
      <c r="D449" s="2">
        <v>46600000</v>
      </c>
      <c r="E449" s="2">
        <v>187467000</v>
      </c>
      <c r="F449" t="s">
        <v>6</v>
      </c>
      <c r="M449" s="5" t="s">
        <v>6</v>
      </c>
    </row>
    <row r="450" spans="1:13" x14ac:dyDescent="0.3">
      <c r="A450" s="1">
        <v>27912</v>
      </c>
      <c r="B450">
        <v>1.81</v>
      </c>
      <c r="C450" t="s">
        <v>6</v>
      </c>
      <c r="D450" s="2">
        <v>51317000</v>
      </c>
      <c r="E450" s="2">
        <v>204459000</v>
      </c>
      <c r="F450" t="s">
        <v>6</v>
      </c>
      <c r="M450" s="5" t="s">
        <v>6</v>
      </c>
    </row>
    <row r="451" spans="1:13" x14ac:dyDescent="0.3">
      <c r="A451" s="1">
        <v>27942</v>
      </c>
      <c r="B451">
        <v>2.04</v>
      </c>
      <c r="C451" t="s">
        <v>6</v>
      </c>
      <c r="D451" s="2">
        <v>55473000</v>
      </c>
      <c r="E451" s="2">
        <v>202441000</v>
      </c>
      <c r="F451" t="s">
        <v>6</v>
      </c>
      <c r="M451" s="5" t="s">
        <v>6</v>
      </c>
    </row>
    <row r="452" spans="1:13" x14ac:dyDescent="0.3">
      <c r="A452" s="1">
        <v>27973</v>
      </c>
      <c r="B452">
        <v>3.52</v>
      </c>
      <c r="C452" t="s">
        <v>6</v>
      </c>
      <c r="D452" s="2">
        <v>58204000</v>
      </c>
      <c r="E452" s="2">
        <v>202683000</v>
      </c>
      <c r="F452" t="s">
        <v>6</v>
      </c>
      <c r="M452" s="5" t="s">
        <v>6</v>
      </c>
    </row>
    <row r="453" spans="1:13" x14ac:dyDescent="0.3">
      <c r="A453" s="1">
        <v>28004</v>
      </c>
      <c r="B453">
        <v>2.66</v>
      </c>
      <c r="C453" t="s">
        <v>6</v>
      </c>
      <c r="D453" s="2">
        <v>59879000</v>
      </c>
      <c r="E453" s="2">
        <v>208098000</v>
      </c>
      <c r="F453" t="s">
        <v>6</v>
      </c>
      <c r="M453" s="5" t="s">
        <v>6</v>
      </c>
    </row>
    <row r="454" spans="1:13" x14ac:dyDescent="0.3">
      <c r="A454" s="1">
        <v>28034</v>
      </c>
      <c r="B454">
        <v>2.3199999999999998</v>
      </c>
      <c r="C454" t="s">
        <v>6</v>
      </c>
      <c r="D454" s="2">
        <v>62051000</v>
      </c>
      <c r="E454" s="2">
        <v>217410000</v>
      </c>
      <c r="F454" t="s">
        <v>6</v>
      </c>
      <c r="M454" s="5" t="s">
        <v>6</v>
      </c>
    </row>
    <row r="455" spans="1:13" x14ac:dyDescent="0.3">
      <c r="A455" s="1">
        <v>28065</v>
      </c>
      <c r="B455">
        <v>1.77</v>
      </c>
      <c r="C455" t="s">
        <v>6</v>
      </c>
      <c r="D455" s="2">
        <v>67853000</v>
      </c>
      <c r="E455" s="2">
        <v>226161000</v>
      </c>
      <c r="F455" t="s">
        <v>6</v>
      </c>
      <c r="M455" s="5" t="s">
        <v>6</v>
      </c>
    </row>
    <row r="456" spans="1:13" x14ac:dyDescent="0.3">
      <c r="A456" s="1">
        <v>28095</v>
      </c>
      <c r="B456">
        <v>2.48</v>
      </c>
      <c r="C456" t="s">
        <v>6</v>
      </c>
      <c r="D456" s="2">
        <v>79484000</v>
      </c>
      <c r="E456" s="2">
        <v>248706000</v>
      </c>
      <c r="F456" t="s">
        <v>6</v>
      </c>
      <c r="M456" s="5" t="s">
        <v>6</v>
      </c>
    </row>
    <row r="457" spans="1:13" x14ac:dyDescent="0.3">
      <c r="A457" s="1">
        <v>28126</v>
      </c>
      <c r="B457">
        <v>3.62</v>
      </c>
      <c r="C457" t="s">
        <v>6</v>
      </c>
      <c r="D457" s="2">
        <v>83988000</v>
      </c>
      <c r="E457" s="2">
        <v>228831000</v>
      </c>
      <c r="F457" t="s">
        <v>6</v>
      </c>
      <c r="M457" s="5" t="s">
        <v>6</v>
      </c>
    </row>
    <row r="458" spans="1:13" x14ac:dyDescent="0.3">
      <c r="A458" s="1">
        <v>28157</v>
      </c>
      <c r="B458">
        <v>3.99</v>
      </c>
      <c r="C458" t="s">
        <v>6</v>
      </c>
      <c r="D458" s="2">
        <v>80921000</v>
      </c>
      <c r="E458" s="2">
        <v>232628000</v>
      </c>
      <c r="F458" t="s">
        <v>6</v>
      </c>
      <c r="M458" s="5" t="s">
        <v>6</v>
      </c>
    </row>
    <row r="459" spans="1:13" x14ac:dyDescent="0.3">
      <c r="A459" s="1">
        <v>28185</v>
      </c>
      <c r="B459">
        <v>4.8</v>
      </c>
      <c r="C459" t="s">
        <v>6</v>
      </c>
      <c r="D459" s="2">
        <v>79046000</v>
      </c>
      <c r="E459" s="2">
        <v>239464000</v>
      </c>
      <c r="F459" t="s">
        <v>6</v>
      </c>
      <c r="M459" s="5" t="s">
        <v>6</v>
      </c>
    </row>
    <row r="460" spans="1:13" x14ac:dyDescent="0.3">
      <c r="A460" s="1">
        <v>28216</v>
      </c>
      <c r="B460">
        <v>4.43</v>
      </c>
      <c r="C460" t="s">
        <v>6</v>
      </c>
      <c r="D460" s="2">
        <v>83700000</v>
      </c>
      <c r="E460" s="2">
        <v>255727000</v>
      </c>
      <c r="F460" t="s">
        <v>6</v>
      </c>
      <c r="M460" s="5" t="s">
        <v>6</v>
      </c>
    </row>
    <row r="461" spans="1:13" x14ac:dyDescent="0.3">
      <c r="A461" s="1">
        <v>28246</v>
      </c>
      <c r="B461">
        <v>2.16</v>
      </c>
      <c r="C461" t="s">
        <v>6</v>
      </c>
      <c r="D461" s="2">
        <v>87705000</v>
      </c>
      <c r="E461" s="2">
        <v>259534000</v>
      </c>
      <c r="F461" t="s">
        <v>6</v>
      </c>
      <c r="M461" s="5" t="s">
        <v>6</v>
      </c>
    </row>
    <row r="462" spans="1:13" x14ac:dyDescent="0.3">
      <c r="A462" s="1">
        <v>28277</v>
      </c>
      <c r="B462">
        <v>2.57</v>
      </c>
      <c r="C462" t="s">
        <v>6</v>
      </c>
      <c r="D462" s="2">
        <v>93623000</v>
      </c>
      <c r="E462" s="2">
        <v>275941000</v>
      </c>
      <c r="F462" t="s">
        <v>6</v>
      </c>
      <c r="M462" s="5" t="s">
        <v>6</v>
      </c>
    </row>
    <row r="463" spans="1:13" x14ac:dyDescent="0.3">
      <c r="A463" s="1">
        <v>28307</v>
      </c>
      <c r="B463">
        <v>1.93</v>
      </c>
      <c r="C463" t="s">
        <v>6</v>
      </c>
      <c r="D463" s="2">
        <v>100395000</v>
      </c>
      <c r="E463" s="2">
        <v>277429000</v>
      </c>
      <c r="F463" t="s">
        <v>6</v>
      </c>
      <c r="M463" s="5" t="s">
        <v>6</v>
      </c>
    </row>
    <row r="464" spans="1:13" x14ac:dyDescent="0.3">
      <c r="A464" s="1">
        <v>28338</v>
      </c>
      <c r="B464">
        <v>1.57</v>
      </c>
      <c r="C464" t="s">
        <v>6</v>
      </c>
      <c r="D464" s="2">
        <v>100359000</v>
      </c>
      <c r="E464" s="2">
        <v>282832000</v>
      </c>
      <c r="F464" t="s">
        <v>6</v>
      </c>
      <c r="M464" s="5" t="s">
        <v>6</v>
      </c>
    </row>
    <row r="465" spans="1:13" x14ac:dyDescent="0.3">
      <c r="A465" s="1">
        <v>28369</v>
      </c>
      <c r="B465">
        <v>1.99</v>
      </c>
      <c r="C465" t="s">
        <v>6</v>
      </c>
      <c r="D465" s="2">
        <v>102093000</v>
      </c>
      <c r="E465" s="2">
        <v>294606000</v>
      </c>
      <c r="F465" t="s">
        <v>6</v>
      </c>
      <c r="M465" s="5" t="s">
        <v>6</v>
      </c>
    </row>
    <row r="466" spans="1:13" x14ac:dyDescent="0.3">
      <c r="A466" s="1">
        <v>28399</v>
      </c>
      <c r="B466">
        <v>2.2599999999999998</v>
      </c>
      <c r="C466" t="s">
        <v>6</v>
      </c>
      <c r="D466" s="2">
        <v>106718000</v>
      </c>
      <c r="E466" s="2">
        <v>304453000</v>
      </c>
      <c r="F466" t="s">
        <v>6</v>
      </c>
      <c r="M466" s="5" t="s">
        <v>6</v>
      </c>
    </row>
    <row r="467" spans="1:13" x14ac:dyDescent="0.3">
      <c r="A467" s="1">
        <v>28430</v>
      </c>
      <c r="B467">
        <v>2.86</v>
      </c>
      <c r="C467" t="s">
        <v>6</v>
      </c>
      <c r="D467" s="2">
        <v>113588000</v>
      </c>
      <c r="E467" s="2">
        <v>312037000</v>
      </c>
      <c r="F467" t="s">
        <v>6</v>
      </c>
      <c r="M467" s="5" t="s">
        <v>6</v>
      </c>
    </row>
    <row r="468" spans="1:13" x14ac:dyDescent="0.3">
      <c r="A468" s="1">
        <v>28460</v>
      </c>
      <c r="B468">
        <v>2.8</v>
      </c>
      <c r="C468" t="s">
        <v>6</v>
      </c>
      <c r="D468" s="2">
        <v>129843000</v>
      </c>
      <c r="E468" s="2">
        <v>343223000</v>
      </c>
      <c r="F468" t="s">
        <v>6</v>
      </c>
      <c r="M468" s="5" t="s">
        <v>6</v>
      </c>
    </row>
    <row r="469" spans="1:13" x14ac:dyDescent="0.3">
      <c r="A469" s="1">
        <v>28491</v>
      </c>
      <c r="B469">
        <v>1.75</v>
      </c>
      <c r="C469" t="s">
        <v>6</v>
      </c>
      <c r="D469" s="2">
        <v>128034000</v>
      </c>
      <c r="E469" s="2">
        <v>321171000</v>
      </c>
      <c r="F469" t="s">
        <v>6</v>
      </c>
      <c r="M469" s="5" t="s">
        <v>6</v>
      </c>
    </row>
    <row r="470" spans="1:13" x14ac:dyDescent="0.3">
      <c r="A470" s="1">
        <v>28522</v>
      </c>
      <c r="B470">
        <v>3.86</v>
      </c>
      <c r="C470" t="s">
        <v>6</v>
      </c>
      <c r="D470" s="2">
        <v>123408000</v>
      </c>
      <c r="E470" s="2">
        <v>328309000</v>
      </c>
      <c r="F470" t="s">
        <v>6</v>
      </c>
      <c r="M470" s="5" t="s">
        <v>6</v>
      </c>
    </row>
    <row r="471" spans="1:13" x14ac:dyDescent="0.3">
      <c r="A471" s="1">
        <v>28550</v>
      </c>
      <c r="B471">
        <v>2.5499999999999998</v>
      </c>
      <c r="C471" t="s">
        <v>6</v>
      </c>
      <c r="D471" s="2">
        <v>122218000</v>
      </c>
      <c r="E471" s="2">
        <v>338909000</v>
      </c>
      <c r="F471" t="s">
        <v>6</v>
      </c>
      <c r="M471" s="5" t="s">
        <v>6</v>
      </c>
    </row>
    <row r="472" spans="1:13" x14ac:dyDescent="0.3">
      <c r="A472" s="1">
        <v>28581</v>
      </c>
      <c r="B472">
        <v>1.86</v>
      </c>
      <c r="C472" t="s">
        <v>6</v>
      </c>
      <c r="D472" s="2">
        <v>130819000</v>
      </c>
      <c r="E472" s="2">
        <v>354454000</v>
      </c>
      <c r="F472" t="s">
        <v>6</v>
      </c>
      <c r="M472" s="5" t="s">
        <v>6</v>
      </c>
    </row>
    <row r="473" spans="1:13" x14ac:dyDescent="0.3">
      <c r="A473" s="1">
        <v>28611</v>
      </c>
      <c r="B473">
        <v>2.92</v>
      </c>
      <c r="C473" t="s">
        <v>6</v>
      </c>
      <c r="D473" s="2">
        <v>133935000</v>
      </c>
      <c r="E473" s="2">
        <v>358574000</v>
      </c>
      <c r="F473" t="s">
        <v>6</v>
      </c>
      <c r="M473" s="5" t="s">
        <v>6</v>
      </c>
    </row>
    <row r="474" spans="1:13" x14ac:dyDescent="0.3">
      <c r="A474" s="1">
        <v>28642</v>
      </c>
      <c r="B474">
        <v>5</v>
      </c>
      <c r="C474" t="s">
        <v>6</v>
      </c>
      <c r="D474" s="2">
        <v>137938000</v>
      </c>
      <c r="E474" s="2">
        <v>381592000</v>
      </c>
      <c r="F474" t="s">
        <v>6</v>
      </c>
      <c r="M474" s="5" t="s">
        <v>6</v>
      </c>
    </row>
    <row r="475" spans="1:13" x14ac:dyDescent="0.3">
      <c r="A475" s="1">
        <v>28672</v>
      </c>
      <c r="B475">
        <v>4.22</v>
      </c>
      <c r="C475" t="s">
        <v>6</v>
      </c>
      <c r="D475" s="2">
        <v>147439000</v>
      </c>
      <c r="E475" s="2">
        <v>383871000</v>
      </c>
      <c r="F475" t="s">
        <v>6</v>
      </c>
      <c r="M475" s="5" t="s">
        <v>6</v>
      </c>
    </row>
    <row r="476" spans="1:13" x14ac:dyDescent="0.3">
      <c r="A476" s="1">
        <v>28703</v>
      </c>
      <c r="B476">
        <v>2.63</v>
      </c>
      <c r="C476" t="s">
        <v>6</v>
      </c>
      <c r="D476" s="2">
        <v>152822000</v>
      </c>
      <c r="E476" s="2">
        <v>395961000</v>
      </c>
      <c r="F476" t="s">
        <v>6</v>
      </c>
      <c r="M476" s="5" t="s">
        <v>6</v>
      </c>
    </row>
    <row r="477" spans="1:13" x14ac:dyDescent="0.3">
      <c r="A477" s="1">
        <v>28734</v>
      </c>
      <c r="B477">
        <v>2.4500000000000002</v>
      </c>
      <c r="C477" t="s">
        <v>6</v>
      </c>
      <c r="D477" s="2">
        <v>159218000</v>
      </c>
      <c r="E477" s="2">
        <v>415091000</v>
      </c>
      <c r="F477" t="s">
        <v>6</v>
      </c>
      <c r="M477" s="5" t="s">
        <v>6</v>
      </c>
    </row>
    <row r="478" spans="1:13" x14ac:dyDescent="0.3">
      <c r="A478" s="1">
        <v>28764</v>
      </c>
      <c r="B478">
        <v>2.7</v>
      </c>
      <c r="C478" t="s">
        <v>6</v>
      </c>
      <c r="D478" s="2">
        <v>168387000</v>
      </c>
      <c r="E478" s="2">
        <v>425545000</v>
      </c>
      <c r="F478" t="s">
        <v>6</v>
      </c>
      <c r="M478" s="5" t="s">
        <v>6</v>
      </c>
    </row>
    <row r="479" spans="1:13" x14ac:dyDescent="0.3">
      <c r="A479" s="1">
        <v>28795</v>
      </c>
      <c r="B479">
        <v>2.5099999999999998</v>
      </c>
      <c r="C479" t="s">
        <v>6</v>
      </c>
      <c r="D479" s="2">
        <v>175019000</v>
      </c>
      <c r="E479" s="2">
        <v>442387000</v>
      </c>
      <c r="F479" t="s">
        <v>6</v>
      </c>
      <c r="M479" s="5" t="s">
        <v>6</v>
      </c>
    </row>
    <row r="480" spans="1:13" x14ac:dyDescent="0.3">
      <c r="A480" s="1">
        <v>28825</v>
      </c>
      <c r="B480">
        <v>1.65</v>
      </c>
      <c r="C480" t="s">
        <v>6</v>
      </c>
      <c r="D480" s="2">
        <v>193669000</v>
      </c>
      <c r="E480" s="2">
        <v>484609000</v>
      </c>
      <c r="F480" t="s">
        <v>6</v>
      </c>
      <c r="M480" s="5" t="s">
        <v>6</v>
      </c>
    </row>
    <row r="481" spans="1:13" x14ac:dyDescent="0.3">
      <c r="A481" s="1">
        <v>28856</v>
      </c>
      <c r="B481">
        <v>4.13</v>
      </c>
      <c r="C481" t="s">
        <v>6</v>
      </c>
      <c r="D481" s="2">
        <v>196694000</v>
      </c>
      <c r="E481" s="2">
        <v>458164000</v>
      </c>
      <c r="F481" t="s">
        <v>6</v>
      </c>
      <c r="M481" s="5" t="s">
        <v>6</v>
      </c>
    </row>
    <row r="482" spans="1:13" x14ac:dyDescent="0.3">
      <c r="A482" s="1">
        <v>28887</v>
      </c>
      <c r="B482">
        <v>2.14</v>
      </c>
      <c r="C482" t="s">
        <v>6</v>
      </c>
      <c r="D482" s="2">
        <v>202309000</v>
      </c>
      <c r="E482" s="2">
        <v>487953000</v>
      </c>
      <c r="F482" t="s">
        <v>6</v>
      </c>
      <c r="M482" s="5" t="s">
        <v>6</v>
      </c>
    </row>
    <row r="483" spans="1:13" x14ac:dyDescent="0.3">
      <c r="A483" s="1">
        <v>28915</v>
      </c>
      <c r="B483">
        <v>5.91</v>
      </c>
      <c r="C483" t="s">
        <v>6</v>
      </c>
      <c r="D483" s="2">
        <v>199266000</v>
      </c>
      <c r="E483" s="2">
        <v>486911000</v>
      </c>
      <c r="F483" t="s">
        <v>6</v>
      </c>
      <c r="M483" s="5" t="s">
        <v>6</v>
      </c>
    </row>
    <row r="484" spans="1:13" x14ac:dyDescent="0.3">
      <c r="A484" s="1">
        <v>28946</v>
      </c>
      <c r="B484">
        <v>3.36</v>
      </c>
      <c r="C484" t="s">
        <v>6</v>
      </c>
      <c r="D484" s="2">
        <v>202374000</v>
      </c>
      <c r="E484" s="2">
        <v>499207000</v>
      </c>
      <c r="F484" t="s">
        <v>6</v>
      </c>
      <c r="M484" s="5" t="s">
        <v>6</v>
      </c>
    </row>
    <row r="485" spans="1:13" x14ac:dyDescent="0.3">
      <c r="A485" s="1">
        <v>28976</v>
      </c>
      <c r="B485">
        <v>2.09</v>
      </c>
      <c r="C485" t="s">
        <v>6</v>
      </c>
      <c r="D485" s="2">
        <v>207102000</v>
      </c>
      <c r="E485" s="2">
        <v>516310000</v>
      </c>
      <c r="F485" t="s">
        <v>6</v>
      </c>
      <c r="M485" s="5" t="s">
        <v>6</v>
      </c>
    </row>
    <row r="486" spans="1:13" x14ac:dyDescent="0.3">
      <c r="A486" s="1">
        <v>29007</v>
      </c>
      <c r="B486">
        <v>4.34</v>
      </c>
      <c r="C486" t="s">
        <v>6</v>
      </c>
      <c r="D486" s="2">
        <v>215106000</v>
      </c>
      <c r="E486" s="2">
        <v>564956000</v>
      </c>
      <c r="F486" t="s">
        <v>6</v>
      </c>
      <c r="M486" s="5" t="s">
        <v>6</v>
      </c>
    </row>
    <row r="487" spans="1:13" x14ac:dyDescent="0.3">
      <c r="A487" s="1">
        <v>29037</v>
      </c>
      <c r="B487">
        <v>4.3499999999999996</v>
      </c>
      <c r="C487" t="s">
        <v>6</v>
      </c>
      <c r="D487" s="2">
        <v>229711000</v>
      </c>
      <c r="E487" s="2">
        <v>575432000</v>
      </c>
      <c r="F487" t="s">
        <v>6</v>
      </c>
      <c r="M487" s="5" t="s">
        <v>6</v>
      </c>
    </row>
    <row r="488" spans="1:13" x14ac:dyDescent="0.3">
      <c r="A488" s="1">
        <v>29068</v>
      </c>
      <c r="B488">
        <v>3.4</v>
      </c>
      <c r="C488" t="s">
        <v>6</v>
      </c>
      <c r="D488" s="2">
        <v>237372000</v>
      </c>
      <c r="E488" s="2">
        <v>587464000</v>
      </c>
      <c r="F488" t="s">
        <v>6</v>
      </c>
      <c r="M488" s="5" t="s">
        <v>6</v>
      </c>
    </row>
    <row r="489" spans="1:13" x14ac:dyDescent="0.3">
      <c r="A489" s="1">
        <v>29099</v>
      </c>
      <c r="B489">
        <v>6.45</v>
      </c>
      <c r="C489" t="s">
        <v>6</v>
      </c>
      <c r="D489" s="2">
        <v>251087000</v>
      </c>
      <c r="E489" s="2">
        <v>634111000</v>
      </c>
      <c r="F489" t="s">
        <v>6</v>
      </c>
      <c r="M489" s="5" t="s">
        <v>6</v>
      </c>
    </row>
    <row r="490" spans="1:13" x14ac:dyDescent="0.3">
      <c r="A490" s="1">
        <v>29129</v>
      </c>
      <c r="B490">
        <v>4.7</v>
      </c>
      <c r="C490" t="s">
        <v>6</v>
      </c>
      <c r="D490" s="2">
        <v>268243000</v>
      </c>
      <c r="E490" s="2">
        <v>656871000</v>
      </c>
      <c r="F490" t="s">
        <v>6</v>
      </c>
      <c r="M490" s="5" t="s">
        <v>6</v>
      </c>
    </row>
    <row r="491" spans="1:13" x14ac:dyDescent="0.3">
      <c r="A491" s="1">
        <v>29160</v>
      </c>
      <c r="B491">
        <v>4.72</v>
      </c>
      <c r="C491" t="s">
        <v>6</v>
      </c>
      <c r="D491" s="2">
        <v>292706000</v>
      </c>
      <c r="E491" s="2">
        <v>707479000</v>
      </c>
      <c r="F491" t="s">
        <v>6</v>
      </c>
      <c r="M491" s="5" t="s">
        <v>6</v>
      </c>
    </row>
    <row r="492" spans="1:13" x14ac:dyDescent="0.3">
      <c r="A492" s="1">
        <v>29190</v>
      </c>
      <c r="B492">
        <v>7.06</v>
      </c>
      <c r="C492" t="s">
        <v>6</v>
      </c>
      <c r="D492" s="2">
        <v>366247000</v>
      </c>
      <c r="E492" s="2">
        <v>838226000</v>
      </c>
      <c r="F492" t="s">
        <v>6</v>
      </c>
      <c r="M492" s="5" t="s">
        <v>6</v>
      </c>
    </row>
    <row r="493" spans="1:13" x14ac:dyDescent="0.3">
      <c r="A493" s="1">
        <v>29221</v>
      </c>
      <c r="B493">
        <v>4.4800000000000004</v>
      </c>
      <c r="C493">
        <v>6.62</v>
      </c>
      <c r="D493" s="2">
        <v>339824000</v>
      </c>
      <c r="E493" s="2">
        <v>814000000</v>
      </c>
      <c r="F493" t="s">
        <v>6</v>
      </c>
      <c r="M493" s="5">
        <v>6.6199999999999995E-2</v>
      </c>
    </row>
    <row r="494" spans="1:13" x14ac:dyDescent="0.3">
      <c r="A494" s="1">
        <v>29252</v>
      </c>
      <c r="B494">
        <v>3.35</v>
      </c>
      <c r="C494">
        <v>4.62</v>
      </c>
      <c r="D494" s="2">
        <v>323939000</v>
      </c>
      <c r="E494" s="2">
        <v>845000000</v>
      </c>
      <c r="F494" t="s">
        <v>6</v>
      </c>
      <c r="M494" s="5">
        <v>4.6199999999999998E-2</v>
      </c>
    </row>
    <row r="495" spans="1:13" x14ac:dyDescent="0.3">
      <c r="A495" s="1">
        <v>29281</v>
      </c>
      <c r="B495">
        <v>4.34</v>
      </c>
      <c r="C495">
        <v>6.04</v>
      </c>
      <c r="D495" s="2">
        <v>337933000</v>
      </c>
      <c r="E495" s="2">
        <v>878000000</v>
      </c>
      <c r="F495" t="s">
        <v>6</v>
      </c>
      <c r="M495" s="5">
        <v>6.0400000000000002E-2</v>
      </c>
    </row>
    <row r="496" spans="1:13" x14ac:dyDescent="0.3">
      <c r="A496" s="1">
        <v>29312</v>
      </c>
      <c r="B496">
        <v>3.93</v>
      </c>
      <c r="C496">
        <v>5.29</v>
      </c>
      <c r="D496" s="2">
        <v>364959000</v>
      </c>
      <c r="E496" s="2">
        <v>957000000</v>
      </c>
      <c r="F496" t="s">
        <v>6</v>
      </c>
      <c r="M496" s="5">
        <v>5.2900000000000003E-2</v>
      </c>
    </row>
    <row r="497" spans="1:13" x14ac:dyDescent="0.3">
      <c r="A497" s="1">
        <v>29342</v>
      </c>
      <c r="B497">
        <v>6.52</v>
      </c>
      <c r="C497">
        <v>5.7</v>
      </c>
      <c r="D497" s="2">
        <v>372738000</v>
      </c>
      <c r="E497" s="2">
        <v>1011000000</v>
      </c>
      <c r="F497" t="s">
        <v>6</v>
      </c>
      <c r="M497" s="5">
        <v>5.7000000000000002E-2</v>
      </c>
    </row>
    <row r="498" spans="1:13" x14ac:dyDescent="0.3">
      <c r="A498" s="1">
        <v>29373</v>
      </c>
      <c r="B498">
        <v>5.0199999999999996</v>
      </c>
      <c r="C498">
        <v>5.31</v>
      </c>
      <c r="D498" s="2">
        <v>416236000</v>
      </c>
      <c r="E498" s="2">
        <v>1101000000</v>
      </c>
      <c r="F498" t="s">
        <v>6</v>
      </c>
      <c r="M498" s="5">
        <v>5.3099999999999994E-2</v>
      </c>
    </row>
    <row r="499" spans="1:13" x14ac:dyDescent="0.3">
      <c r="A499" s="1">
        <v>29403</v>
      </c>
      <c r="B499">
        <v>5.24</v>
      </c>
      <c r="C499">
        <v>5.55</v>
      </c>
      <c r="D499" s="2">
        <v>439890000</v>
      </c>
      <c r="E499" s="2">
        <v>1076000000</v>
      </c>
      <c r="F499" t="s">
        <v>6</v>
      </c>
      <c r="M499" s="5">
        <v>5.5500000000000001E-2</v>
      </c>
    </row>
    <row r="500" spans="1:13" x14ac:dyDescent="0.3">
      <c r="A500" s="1">
        <v>29434</v>
      </c>
      <c r="B500">
        <v>5.46</v>
      </c>
      <c r="C500">
        <v>4.95</v>
      </c>
      <c r="D500" s="2">
        <v>446615000</v>
      </c>
      <c r="E500" s="2">
        <v>1129000000</v>
      </c>
      <c r="F500" t="s">
        <v>6</v>
      </c>
      <c r="M500" s="5">
        <v>4.9500000000000002E-2</v>
      </c>
    </row>
    <row r="501" spans="1:13" x14ac:dyDescent="0.3">
      <c r="A501" s="1">
        <v>29465</v>
      </c>
      <c r="B501">
        <v>6.15</v>
      </c>
      <c r="C501">
        <v>4.2300000000000004</v>
      </c>
      <c r="D501" s="2">
        <v>459175000</v>
      </c>
      <c r="E501" s="2">
        <v>1170000000</v>
      </c>
      <c r="F501" t="s">
        <v>6</v>
      </c>
      <c r="M501" s="5">
        <v>4.2300000000000004E-2</v>
      </c>
    </row>
    <row r="502" spans="1:13" x14ac:dyDescent="0.3">
      <c r="A502" s="1">
        <v>29495</v>
      </c>
      <c r="B502">
        <v>6.78</v>
      </c>
      <c r="C502">
        <v>9.48</v>
      </c>
      <c r="D502" s="2">
        <v>468517000</v>
      </c>
      <c r="E502" s="2">
        <v>1221000000</v>
      </c>
      <c r="F502" t="s">
        <v>6</v>
      </c>
      <c r="M502" s="5">
        <v>9.4800000000000009E-2</v>
      </c>
    </row>
    <row r="503" spans="1:13" x14ac:dyDescent="0.3">
      <c r="A503" s="1">
        <v>29526</v>
      </c>
      <c r="B503">
        <v>6.82</v>
      </c>
      <c r="C503">
        <v>6.67</v>
      </c>
      <c r="D503" s="2">
        <v>512562000</v>
      </c>
      <c r="E503" s="2">
        <v>1326000000</v>
      </c>
      <c r="F503" t="s">
        <v>6</v>
      </c>
      <c r="M503" s="5">
        <v>6.6699999999999995E-2</v>
      </c>
    </row>
    <row r="504" spans="1:13" x14ac:dyDescent="0.3">
      <c r="A504" s="1">
        <v>29556</v>
      </c>
      <c r="B504">
        <v>4.97</v>
      </c>
      <c r="C504">
        <v>6.61</v>
      </c>
      <c r="D504" s="2">
        <v>580353000</v>
      </c>
      <c r="E504" s="2">
        <v>1487000000</v>
      </c>
      <c r="F504" t="s">
        <v>6</v>
      </c>
      <c r="M504" s="5">
        <v>6.6100000000000006E-2</v>
      </c>
    </row>
    <row r="505" spans="1:13" x14ac:dyDescent="0.3">
      <c r="A505" s="1">
        <v>29587</v>
      </c>
      <c r="B505">
        <v>4.92</v>
      </c>
      <c r="C505">
        <v>6.84</v>
      </c>
      <c r="D505" s="2">
        <v>580291000</v>
      </c>
      <c r="E505" s="2">
        <v>1366000000</v>
      </c>
      <c r="F505" t="s">
        <v>6</v>
      </c>
      <c r="M505" s="5">
        <v>6.8400000000000002E-2</v>
      </c>
    </row>
    <row r="506" spans="1:13" x14ac:dyDescent="0.3">
      <c r="A506" s="1">
        <v>29618</v>
      </c>
      <c r="B506">
        <v>8.41</v>
      </c>
      <c r="C506">
        <v>6.4</v>
      </c>
      <c r="D506" s="2">
        <v>574021000</v>
      </c>
      <c r="E506" s="2">
        <v>1425000000</v>
      </c>
      <c r="F506" t="s">
        <v>6</v>
      </c>
      <c r="M506" s="5">
        <v>6.4000000000000001E-2</v>
      </c>
    </row>
    <row r="507" spans="1:13" x14ac:dyDescent="0.3">
      <c r="A507" s="1">
        <v>29646</v>
      </c>
      <c r="B507">
        <v>5.28</v>
      </c>
      <c r="C507">
        <v>4.97</v>
      </c>
      <c r="D507" s="2">
        <v>573731000</v>
      </c>
      <c r="E507" s="2">
        <v>1394000000</v>
      </c>
      <c r="F507" t="s">
        <v>6</v>
      </c>
      <c r="M507" s="5">
        <v>4.9699999999999994E-2</v>
      </c>
    </row>
    <row r="508" spans="1:13" x14ac:dyDescent="0.3">
      <c r="A508" s="1">
        <v>29677</v>
      </c>
      <c r="B508">
        <v>5.4</v>
      </c>
      <c r="C508">
        <v>6.46</v>
      </c>
      <c r="D508" s="2">
        <v>565801000</v>
      </c>
      <c r="E508" s="2">
        <v>1512000000</v>
      </c>
      <c r="F508" t="s">
        <v>6</v>
      </c>
      <c r="M508" s="5">
        <v>6.4600000000000005E-2</v>
      </c>
    </row>
    <row r="509" spans="1:13" x14ac:dyDescent="0.3">
      <c r="A509" s="1">
        <v>29707</v>
      </c>
      <c r="B509">
        <v>6.3</v>
      </c>
      <c r="C509">
        <v>5.56</v>
      </c>
      <c r="D509" s="2">
        <v>597848000</v>
      </c>
      <c r="E509" s="2">
        <v>1583000000</v>
      </c>
      <c r="F509" t="s">
        <v>6</v>
      </c>
      <c r="M509" s="5">
        <v>5.5599999999999997E-2</v>
      </c>
    </row>
    <row r="510" spans="1:13" x14ac:dyDescent="0.3">
      <c r="A510" s="1">
        <v>29738</v>
      </c>
      <c r="B510">
        <v>4.21</v>
      </c>
      <c r="C510">
        <v>5.52</v>
      </c>
      <c r="D510" s="2">
        <v>646193000</v>
      </c>
      <c r="E510" s="2">
        <v>1718000000</v>
      </c>
      <c r="F510" t="s">
        <v>6</v>
      </c>
      <c r="M510" s="5">
        <v>5.5199999999999999E-2</v>
      </c>
    </row>
    <row r="511" spans="1:13" x14ac:dyDescent="0.3">
      <c r="A511" s="1">
        <v>29768</v>
      </c>
      <c r="B511">
        <v>5.09</v>
      </c>
      <c r="C511">
        <v>6.26</v>
      </c>
      <c r="D511" s="2">
        <v>689100000</v>
      </c>
      <c r="E511" s="2">
        <v>1725000000</v>
      </c>
      <c r="F511" t="s">
        <v>6</v>
      </c>
      <c r="M511" s="5">
        <v>6.2600000000000003E-2</v>
      </c>
    </row>
    <row r="512" spans="1:13" x14ac:dyDescent="0.3">
      <c r="A512" s="1">
        <v>29799</v>
      </c>
      <c r="B512">
        <v>8.57</v>
      </c>
      <c r="C512">
        <v>5.5</v>
      </c>
      <c r="D512" s="2">
        <v>714335000</v>
      </c>
      <c r="E512" s="2">
        <v>1803000000</v>
      </c>
      <c r="F512" t="s">
        <v>6</v>
      </c>
      <c r="M512" s="5">
        <v>5.5E-2</v>
      </c>
    </row>
    <row r="513" spans="1:13" x14ac:dyDescent="0.3">
      <c r="A513" s="1">
        <v>29830</v>
      </c>
      <c r="B513">
        <v>4.34</v>
      </c>
      <c r="C513">
        <v>5.26</v>
      </c>
      <c r="D513" s="2">
        <v>739984000</v>
      </c>
      <c r="E513" s="2">
        <v>1881000000</v>
      </c>
      <c r="F513" t="s">
        <v>6</v>
      </c>
      <c r="M513" s="5">
        <v>5.2600000000000001E-2</v>
      </c>
    </row>
    <row r="514" spans="1:13" x14ac:dyDescent="0.3">
      <c r="A514" s="1">
        <v>29860</v>
      </c>
      <c r="B514">
        <v>4.6500000000000004</v>
      </c>
      <c r="C514">
        <v>5.08</v>
      </c>
      <c r="D514" s="2">
        <v>767684000</v>
      </c>
      <c r="E514" s="2">
        <v>2104000000</v>
      </c>
      <c r="F514" t="s">
        <v>6</v>
      </c>
      <c r="M514" s="5">
        <v>5.0799999999999998E-2</v>
      </c>
    </row>
    <row r="515" spans="1:13" x14ac:dyDescent="0.3">
      <c r="A515" s="1">
        <v>29891</v>
      </c>
      <c r="B515">
        <v>4.92</v>
      </c>
      <c r="C515">
        <v>5.27</v>
      </c>
      <c r="D515" s="2">
        <v>862272000</v>
      </c>
      <c r="E515" s="2">
        <v>2289000000</v>
      </c>
      <c r="F515" t="s">
        <v>6</v>
      </c>
      <c r="M515" s="5">
        <v>5.2699999999999997E-2</v>
      </c>
    </row>
    <row r="516" spans="1:13" x14ac:dyDescent="0.3">
      <c r="A516" s="1">
        <v>29921</v>
      </c>
      <c r="B516">
        <v>4.4400000000000004</v>
      </c>
      <c r="C516">
        <v>5.93</v>
      </c>
      <c r="D516" s="2">
        <v>970535000</v>
      </c>
      <c r="E516" s="2">
        <v>2790000000</v>
      </c>
      <c r="F516" t="s">
        <v>6</v>
      </c>
      <c r="M516" s="5">
        <v>5.9299999999999999E-2</v>
      </c>
    </row>
    <row r="517" spans="1:13" x14ac:dyDescent="0.3">
      <c r="A517" s="1">
        <v>29952</v>
      </c>
      <c r="B517">
        <v>3.94</v>
      </c>
      <c r="C517">
        <v>6.97</v>
      </c>
      <c r="D517" s="2">
        <v>1070000000</v>
      </c>
      <c r="E517" s="2">
        <v>2615000000</v>
      </c>
      <c r="F517" t="s">
        <v>6</v>
      </c>
      <c r="M517" s="5">
        <v>6.9699999999999998E-2</v>
      </c>
    </row>
    <row r="518" spans="1:13" x14ac:dyDescent="0.3">
      <c r="A518" s="1">
        <v>29983</v>
      </c>
      <c r="B518">
        <v>5.9</v>
      </c>
      <c r="C518">
        <v>6.64</v>
      </c>
      <c r="D518" s="2">
        <v>1035000000</v>
      </c>
      <c r="E518" s="2">
        <v>2673000000</v>
      </c>
      <c r="F518" t="s">
        <v>6</v>
      </c>
      <c r="M518" s="5">
        <v>6.6400000000000001E-2</v>
      </c>
    </row>
    <row r="519" spans="1:13" x14ac:dyDescent="0.3">
      <c r="A519" s="1">
        <v>30011</v>
      </c>
      <c r="B519">
        <v>5.81</v>
      </c>
      <c r="C519">
        <v>5.71</v>
      </c>
      <c r="D519" s="2">
        <v>1089000000</v>
      </c>
      <c r="E519" s="2">
        <v>2611000000</v>
      </c>
      <c r="F519" t="s">
        <v>6</v>
      </c>
      <c r="M519" s="5">
        <v>5.7099999999999998E-2</v>
      </c>
    </row>
    <row r="520" spans="1:13" x14ac:dyDescent="0.3">
      <c r="A520" s="1">
        <v>30042</v>
      </c>
      <c r="B520">
        <v>5.34</v>
      </c>
      <c r="C520">
        <v>5.89</v>
      </c>
      <c r="D520" s="2">
        <v>1050000000</v>
      </c>
      <c r="E520" s="2">
        <v>2817000000</v>
      </c>
      <c r="F520" t="s">
        <v>6</v>
      </c>
      <c r="M520" s="5">
        <v>5.8899999999999994E-2</v>
      </c>
    </row>
    <row r="521" spans="1:13" x14ac:dyDescent="0.3">
      <c r="A521" s="1">
        <v>30072</v>
      </c>
      <c r="B521">
        <v>6.02</v>
      </c>
      <c r="C521">
        <v>6.66</v>
      </c>
      <c r="D521" s="2">
        <v>1121000000</v>
      </c>
      <c r="E521" s="2">
        <v>2991000000</v>
      </c>
      <c r="F521" t="s">
        <v>6</v>
      </c>
      <c r="M521" s="5">
        <v>6.6600000000000006E-2</v>
      </c>
    </row>
    <row r="522" spans="1:13" x14ac:dyDescent="0.3">
      <c r="A522" s="1">
        <v>30103</v>
      </c>
      <c r="B522">
        <v>8.3699999999999992</v>
      </c>
      <c r="C522">
        <v>7.1</v>
      </c>
      <c r="D522" s="2">
        <v>1220000000</v>
      </c>
      <c r="E522" s="2">
        <v>3211000000</v>
      </c>
      <c r="F522" t="s">
        <v>6</v>
      </c>
      <c r="M522" s="5">
        <v>7.0999999999999994E-2</v>
      </c>
    </row>
    <row r="523" spans="1:13" x14ac:dyDescent="0.3">
      <c r="A523" s="1">
        <v>30133</v>
      </c>
      <c r="B523">
        <v>6.71</v>
      </c>
      <c r="C523">
        <v>6.36</v>
      </c>
      <c r="D523" s="2">
        <v>1298000000</v>
      </c>
      <c r="E523" s="2">
        <v>3357000000</v>
      </c>
      <c r="F523" t="s">
        <v>6</v>
      </c>
      <c r="M523" s="5">
        <v>6.3600000000000004E-2</v>
      </c>
    </row>
    <row r="524" spans="1:13" x14ac:dyDescent="0.3">
      <c r="A524" s="1">
        <v>30164</v>
      </c>
      <c r="B524">
        <v>6.3</v>
      </c>
      <c r="C524">
        <v>5.97</v>
      </c>
      <c r="D524" s="2">
        <v>1334000000</v>
      </c>
      <c r="E524" s="2">
        <v>3378000000</v>
      </c>
      <c r="F524" t="s">
        <v>6</v>
      </c>
      <c r="M524" s="5">
        <v>5.9699999999999996E-2</v>
      </c>
    </row>
    <row r="525" spans="1:13" x14ac:dyDescent="0.3">
      <c r="A525" s="1">
        <v>30195</v>
      </c>
      <c r="B525">
        <v>3.62</v>
      </c>
      <c r="C525">
        <v>5.08</v>
      </c>
      <c r="D525" s="2">
        <v>1356000000</v>
      </c>
      <c r="E525" s="2">
        <v>3544000000</v>
      </c>
      <c r="F525" t="s">
        <v>6</v>
      </c>
      <c r="M525" s="5">
        <v>5.0799999999999998E-2</v>
      </c>
    </row>
    <row r="526" spans="1:13" x14ac:dyDescent="0.3">
      <c r="A526" s="1">
        <v>30225</v>
      </c>
      <c r="B526">
        <v>3.65</v>
      </c>
      <c r="C526">
        <v>4.4400000000000004</v>
      </c>
      <c r="D526" s="2">
        <v>1461000000</v>
      </c>
      <c r="E526" s="2">
        <v>3830000000</v>
      </c>
      <c r="F526" t="s">
        <v>6</v>
      </c>
      <c r="M526" s="5">
        <v>4.4400000000000002E-2</v>
      </c>
    </row>
    <row r="527" spans="1:13" x14ac:dyDescent="0.3">
      <c r="A527" s="1">
        <v>30256</v>
      </c>
      <c r="B527">
        <v>5.37</v>
      </c>
      <c r="C527">
        <v>5.29</v>
      </c>
      <c r="D527" s="2">
        <v>1706000000</v>
      </c>
      <c r="E527" s="2">
        <v>4149000000</v>
      </c>
      <c r="F527" t="s">
        <v>6</v>
      </c>
      <c r="M527" s="5">
        <v>5.2900000000000003E-2</v>
      </c>
    </row>
    <row r="528" spans="1:13" x14ac:dyDescent="0.3">
      <c r="A528" s="1">
        <v>30286</v>
      </c>
      <c r="B528">
        <v>7.56</v>
      </c>
      <c r="C528">
        <v>7.81</v>
      </c>
      <c r="D528" s="2">
        <v>1944000000</v>
      </c>
      <c r="E528" s="2">
        <v>4644000000</v>
      </c>
      <c r="F528" t="s">
        <v>6</v>
      </c>
      <c r="M528" s="5">
        <v>7.8100000000000003E-2</v>
      </c>
    </row>
    <row r="529" spans="1:13" x14ac:dyDescent="0.3">
      <c r="A529" s="1">
        <v>30317</v>
      </c>
      <c r="B529">
        <v>7.19</v>
      </c>
      <c r="C529">
        <v>8.64</v>
      </c>
      <c r="D529" s="2">
        <v>2059000000</v>
      </c>
      <c r="E529" s="2">
        <v>4682000000</v>
      </c>
      <c r="F529" t="s">
        <v>6</v>
      </c>
      <c r="M529" s="5">
        <v>8.6400000000000005E-2</v>
      </c>
    </row>
    <row r="530" spans="1:13" x14ac:dyDescent="0.3">
      <c r="A530" s="1">
        <v>30348</v>
      </c>
      <c r="B530">
        <v>8.09</v>
      </c>
      <c r="C530">
        <v>7.86</v>
      </c>
      <c r="D530" s="2">
        <v>2163000000</v>
      </c>
      <c r="E530" s="2">
        <v>4752000000</v>
      </c>
      <c r="F530" t="s">
        <v>6</v>
      </c>
      <c r="M530" s="5">
        <v>7.8600000000000003E-2</v>
      </c>
    </row>
    <row r="531" spans="1:13" x14ac:dyDescent="0.3">
      <c r="A531" s="1">
        <v>30376</v>
      </c>
      <c r="B531">
        <v>9.8800000000000008</v>
      </c>
      <c r="C531">
        <v>7.34</v>
      </c>
      <c r="D531" s="2">
        <v>2072000000</v>
      </c>
      <c r="E531" s="2">
        <v>4656000000</v>
      </c>
      <c r="F531" t="s">
        <v>6</v>
      </c>
      <c r="M531" s="5">
        <v>7.3399999999999993E-2</v>
      </c>
    </row>
    <row r="532" spans="1:13" x14ac:dyDescent="0.3">
      <c r="A532" s="1">
        <v>30407</v>
      </c>
      <c r="B532">
        <v>6.4</v>
      </c>
      <c r="C532">
        <v>6.58</v>
      </c>
      <c r="D532" s="2">
        <v>2174000000</v>
      </c>
      <c r="E532" s="2">
        <v>5041000000</v>
      </c>
      <c r="F532" t="s">
        <v>6</v>
      </c>
      <c r="M532" s="5">
        <v>6.5799999999999997E-2</v>
      </c>
    </row>
    <row r="533" spans="1:13" x14ac:dyDescent="0.3">
      <c r="A533" s="1">
        <v>30437</v>
      </c>
      <c r="B533">
        <v>4.97</v>
      </c>
      <c r="C533">
        <v>6.48</v>
      </c>
      <c r="D533" s="2">
        <v>2292000000</v>
      </c>
      <c r="E533" s="2">
        <v>5211000000</v>
      </c>
      <c r="F533" t="s">
        <v>6</v>
      </c>
      <c r="M533" s="5">
        <v>6.480000000000001E-2</v>
      </c>
    </row>
    <row r="534" spans="1:13" x14ac:dyDescent="0.3">
      <c r="A534" s="1">
        <v>30468</v>
      </c>
      <c r="B534">
        <v>11.77</v>
      </c>
      <c r="C534">
        <v>9.8800000000000008</v>
      </c>
      <c r="D534" s="2">
        <v>2361000000</v>
      </c>
      <c r="E534" s="2">
        <v>5841000000</v>
      </c>
      <c r="F534" t="s">
        <v>6</v>
      </c>
      <c r="M534" s="5">
        <v>9.8800000000000013E-2</v>
      </c>
    </row>
    <row r="535" spans="1:13" x14ac:dyDescent="0.3">
      <c r="A535" s="1">
        <v>30498</v>
      </c>
      <c r="B535">
        <v>12.56</v>
      </c>
      <c r="C535">
        <v>10.08</v>
      </c>
      <c r="D535" s="2">
        <v>2662000000</v>
      </c>
      <c r="E535" s="2">
        <v>5935000000</v>
      </c>
      <c r="F535" t="s">
        <v>6</v>
      </c>
      <c r="M535" s="5">
        <v>0.1008</v>
      </c>
    </row>
    <row r="536" spans="1:13" x14ac:dyDescent="0.3">
      <c r="A536" s="1">
        <v>30529</v>
      </c>
      <c r="B536">
        <v>7.33</v>
      </c>
      <c r="C536">
        <v>9.11</v>
      </c>
      <c r="D536" s="2">
        <v>2350000000</v>
      </c>
      <c r="E536" s="2">
        <v>6172000000</v>
      </c>
      <c r="F536" t="s">
        <v>6</v>
      </c>
      <c r="M536" s="5">
        <v>9.11E-2</v>
      </c>
    </row>
    <row r="537" spans="1:13" x14ac:dyDescent="0.3">
      <c r="A537" s="1">
        <v>30560</v>
      </c>
      <c r="B537">
        <v>11.43</v>
      </c>
      <c r="C537">
        <v>10.3</v>
      </c>
      <c r="D537" s="2">
        <v>2669000000</v>
      </c>
      <c r="E537" s="2">
        <v>6761000000</v>
      </c>
      <c r="F537" t="s">
        <v>6</v>
      </c>
      <c r="M537" s="5">
        <v>0.10300000000000001</v>
      </c>
    </row>
    <row r="538" spans="1:13" x14ac:dyDescent="0.3">
      <c r="A538" s="1">
        <v>30590</v>
      </c>
      <c r="B538">
        <v>9.58</v>
      </c>
      <c r="C538">
        <v>8.8699999999999992</v>
      </c>
      <c r="D538" s="2">
        <v>2821000000</v>
      </c>
      <c r="E538" s="2">
        <v>7383000000</v>
      </c>
      <c r="F538" t="s">
        <v>6</v>
      </c>
      <c r="M538" s="5">
        <v>8.8699999999999987E-2</v>
      </c>
    </row>
    <row r="539" spans="1:13" x14ac:dyDescent="0.3">
      <c r="A539" s="1">
        <v>30621</v>
      </c>
      <c r="B539">
        <v>4.41</v>
      </c>
      <c r="C539">
        <v>7.38</v>
      </c>
      <c r="D539" s="2">
        <v>3189000000</v>
      </c>
      <c r="E539" s="2">
        <v>7882000000</v>
      </c>
      <c r="F539" t="s">
        <v>6</v>
      </c>
      <c r="M539" s="5">
        <v>7.3800000000000004E-2</v>
      </c>
    </row>
    <row r="540" spans="1:13" x14ac:dyDescent="0.3">
      <c r="A540" s="1">
        <v>30651</v>
      </c>
      <c r="B540">
        <v>7.89</v>
      </c>
      <c r="C540">
        <v>8.68</v>
      </c>
      <c r="D540" s="2">
        <v>3495000000</v>
      </c>
      <c r="E540" s="2">
        <v>9177000000</v>
      </c>
      <c r="F540" t="s">
        <v>6</v>
      </c>
      <c r="M540" s="5">
        <v>8.6800000000000002E-2</v>
      </c>
    </row>
    <row r="541" spans="1:13" x14ac:dyDescent="0.3">
      <c r="A541" s="1">
        <v>30682</v>
      </c>
      <c r="B541">
        <v>8.98</v>
      </c>
      <c r="C541">
        <v>9.67</v>
      </c>
      <c r="D541" s="2">
        <v>3784000000</v>
      </c>
      <c r="E541" s="2">
        <v>9125000000</v>
      </c>
      <c r="F541" t="s">
        <v>6</v>
      </c>
      <c r="M541" s="5">
        <v>9.6699999999999994E-2</v>
      </c>
    </row>
    <row r="542" spans="1:13" x14ac:dyDescent="0.3">
      <c r="A542" s="1">
        <v>30713</v>
      </c>
      <c r="B542">
        <v>10.16</v>
      </c>
      <c r="C542">
        <v>9.5</v>
      </c>
      <c r="D542" s="2">
        <v>3744000000</v>
      </c>
      <c r="E542" s="2">
        <v>9261000000</v>
      </c>
      <c r="F542" t="s">
        <v>6</v>
      </c>
      <c r="M542" s="5">
        <v>9.5000000000000001E-2</v>
      </c>
    </row>
    <row r="543" spans="1:13" x14ac:dyDescent="0.3">
      <c r="A543" s="1">
        <v>30742</v>
      </c>
      <c r="B543">
        <v>8.91</v>
      </c>
      <c r="C543">
        <v>8.94</v>
      </c>
      <c r="D543" s="2">
        <v>3539000000</v>
      </c>
      <c r="E543" s="2">
        <v>10052000000</v>
      </c>
      <c r="F543" t="s">
        <v>6</v>
      </c>
      <c r="M543" s="5">
        <v>8.9399999999999993E-2</v>
      </c>
    </row>
    <row r="544" spans="1:13" x14ac:dyDescent="0.3">
      <c r="A544" s="1">
        <v>30773</v>
      </c>
      <c r="B544">
        <v>7.93</v>
      </c>
      <c r="C544">
        <v>9.5399999999999991</v>
      </c>
      <c r="D544" s="2">
        <v>4179000000</v>
      </c>
      <c r="E544" s="2">
        <v>11514000000</v>
      </c>
      <c r="F544" t="s">
        <v>6</v>
      </c>
      <c r="M544" s="5">
        <v>9.5399999999999985E-2</v>
      </c>
    </row>
    <row r="545" spans="1:13" x14ac:dyDescent="0.3">
      <c r="A545" s="1">
        <v>30803</v>
      </c>
      <c r="B545">
        <v>6.69</v>
      </c>
      <c r="C545">
        <v>9.0500000000000007</v>
      </c>
      <c r="D545" s="2">
        <v>4435000000</v>
      </c>
      <c r="E545" s="2">
        <v>12126000000</v>
      </c>
      <c r="F545" t="s">
        <v>6</v>
      </c>
      <c r="M545" s="5">
        <v>9.0500000000000011E-2</v>
      </c>
    </row>
    <row r="546" spans="1:13" x14ac:dyDescent="0.3">
      <c r="A546" s="1">
        <v>30834</v>
      </c>
      <c r="B546">
        <v>11.69</v>
      </c>
      <c r="C546">
        <v>10.08</v>
      </c>
      <c r="D546" s="2">
        <v>5782000000</v>
      </c>
      <c r="E546" s="2">
        <v>12945000000</v>
      </c>
      <c r="F546" t="s">
        <v>6</v>
      </c>
      <c r="M546" s="5">
        <v>0.1008</v>
      </c>
    </row>
    <row r="547" spans="1:13" x14ac:dyDescent="0.3">
      <c r="A547" s="1">
        <v>30864</v>
      </c>
      <c r="B547">
        <v>7.92</v>
      </c>
      <c r="C547">
        <v>9.7200000000000006</v>
      </c>
      <c r="D547" s="2">
        <v>6391000000</v>
      </c>
      <c r="E547" s="2">
        <v>14168000000</v>
      </c>
      <c r="F547" t="s">
        <v>6</v>
      </c>
      <c r="M547" s="5">
        <v>9.7200000000000009E-2</v>
      </c>
    </row>
    <row r="548" spans="1:13" x14ac:dyDescent="0.3">
      <c r="A548" s="1">
        <v>30895</v>
      </c>
      <c r="B548">
        <v>8.06</v>
      </c>
      <c r="C548">
        <v>9.35</v>
      </c>
      <c r="D548" s="2">
        <v>7015000000</v>
      </c>
      <c r="E548" s="2">
        <v>15324000000</v>
      </c>
      <c r="F548" t="s">
        <v>6</v>
      </c>
      <c r="M548" s="5">
        <v>9.35E-2</v>
      </c>
    </row>
    <row r="549" spans="1:13" x14ac:dyDescent="0.3">
      <c r="A549" s="1">
        <v>30926</v>
      </c>
      <c r="B549">
        <v>9.1999999999999993</v>
      </c>
      <c r="C549">
        <v>11.75</v>
      </c>
      <c r="D549" s="2">
        <v>7743000000</v>
      </c>
      <c r="E549" s="2">
        <v>17402000000</v>
      </c>
      <c r="F549" t="s">
        <v>6</v>
      </c>
      <c r="M549" s="5">
        <v>0.11749999999999999</v>
      </c>
    </row>
    <row r="550" spans="1:13" x14ac:dyDescent="0.3">
      <c r="A550" s="1">
        <v>30956</v>
      </c>
      <c r="B550">
        <v>9.48</v>
      </c>
      <c r="C550">
        <v>10.44</v>
      </c>
      <c r="D550" s="2">
        <v>8229000000</v>
      </c>
      <c r="E550" s="2">
        <v>18188000000</v>
      </c>
      <c r="F550" t="s">
        <v>6</v>
      </c>
      <c r="M550" s="5">
        <v>0.10439999999999999</v>
      </c>
    </row>
    <row r="551" spans="1:13" x14ac:dyDescent="0.3">
      <c r="A551" s="1">
        <v>30987</v>
      </c>
      <c r="B551">
        <v>9.6</v>
      </c>
      <c r="C551">
        <v>10.53</v>
      </c>
      <c r="D551" s="2">
        <v>9427000000</v>
      </c>
      <c r="E551" s="2">
        <v>21229000000</v>
      </c>
      <c r="F551" t="s">
        <v>6</v>
      </c>
      <c r="M551" s="5">
        <v>0.10529999999999999</v>
      </c>
    </row>
    <row r="552" spans="1:13" x14ac:dyDescent="0.3">
      <c r="A552" s="1">
        <v>31017</v>
      </c>
      <c r="B552">
        <v>8.41</v>
      </c>
      <c r="C552">
        <v>11.98</v>
      </c>
      <c r="D552" s="2">
        <v>12725000000</v>
      </c>
      <c r="E552" s="2">
        <v>27698000000</v>
      </c>
      <c r="F552" t="s">
        <v>6</v>
      </c>
      <c r="M552" s="5">
        <v>0.1198</v>
      </c>
    </row>
    <row r="553" spans="1:13" x14ac:dyDescent="0.3">
      <c r="A553" s="1">
        <v>31048</v>
      </c>
      <c r="B553">
        <v>11.18</v>
      </c>
      <c r="C553">
        <v>11.76</v>
      </c>
      <c r="D553" s="2">
        <v>13269000000</v>
      </c>
      <c r="E553" s="2">
        <v>24940000000</v>
      </c>
      <c r="F553" t="s">
        <v>6</v>
      </c>
      <c r="M553" s="5">
        <v>0.1176</v>
      </c>
    </row>
    <row r="554" spans="1:13" x14ac:dyDescent="0.3">
      <c r="A554" s="1">
        <v>31079</v>
      </c>
      <c r="B554">
        <v>9.69</v>
      </c>
      <c r="C554">
        <v>10.87</v>
      </c>
      <c r="D554" s="2">
        <v>15069000000</v>
      </c>
      <c r="E554" s="2">
        <v>28129000000</v>
      </c>
      <c r="F554" t="s">
        <v>6</v>
      </c>
      <c r="M554" s="5">
        <v>0.10869999999999999</v>
      </c>
    </row>
    <row r="555" spans="1:13" x14ac:dyDescent="0.3">
      <c r="A555" s="1">
        <v>31107</v>
      </c>
      <c r="B555">
        <v>10.79</v>
      </c>
      <c r="C555">
        <v>10.16</v>
      </c>
      <c r="D555" s="2">
        <v>14427000000</v>
      </c>
      <c r="E555" s="2">
        <v>30994000000</v>
      </c>
      <c r="F555" t="s">
        <v>6</v>
      </c>
      <c r="M555" s="5">
        <v>0.1016</v>
      </c>
    </row>
    <row r="556" spans="1:13" x14ac:dyDescent="0.3">
      <c r="A556" s="1">
        <v>31138</v>
      </c>
      <c r="B556">
        <v>8.33</v>
      </c>
      <c r="C556">
        <v>8.1999999999999993</v>
      </c>
      <c r="D556" s="2">
        <v>14602000000</v>
      </c>
      <c r="E556" s="2">
        <v>34324000000</v>
      </c>
      <c r="F556" t="s">
        <v>6</v>
      </c>
      <c r="M556" s="5">
        <v>8.199999999999999E-2</v>
      </c>
    </row>
    <row r="557" spans="1:13" x14ac:dyDescent="0.3">
      <c r="A557" s="1">
        <v>31168</v>
      </c>
      <c r="B557">
        <v>8.91</v>
      </c>
      <c r="C557">
        <v>7.2</v>
      </c>
      <c r="D557" s="2">
        <v>16532000000</v>
      </c>
      <c r="E557" s="2">
        <v>37206000000</v>
      </c>
      <c r="F557" t="s">
        <v>6</v>
      </c>
      <c r="M557" s="5">
        <v>7.2000000000000008E-2</v>
      </c>
    </row>
    <row r="558" spans="1:13" x14ac:dyDescent="0.3">
      <c r="A558" s="1">
        <v>31199</v>
      </c>
      <c r="B558">
        <v>8.16</v>
      </c>
      <c r="C558">
        <v>8.49</v>
      </c>
      <c r="D558" s="2">
        <v>17829000000</v>
      </c>
      <c r="E558" s="2">
        <v>44266000000</v>
      </c>
      <c r="F558" t="s">
        <v>6</v>
      </c>
      <c r="M558" s="5">
        <v>8.4900000000000003E-2</v>
      </c>
    </row>
    <row r="559" spans="1:13" x14ac:dyDescent="0.3">
      <c r="A559" s="1">
        <v>31229</v>
      </c>
      <c r="B559">
        <v>11.4</v>
      </c>
      <c r="C559">
        <v>10.31</v>
      </c>
      <c r="D559" s="2">
        <v>19626000000</v>
      </c>
      <c r="E559" s="2">
        <v>49101000000</v>
      </c>
      <c r="F559" t="s">
        <v>6</v>
      </c>
      <c r="M559" s="5">
        <v>0.10310000000000001</v>
      </c>
    </row>
    <row r="560" spans="1:13" x14ac:dyDescent="0.3">
      <c r="A560" s="1">
        <v>31260</v>
      </c>
      <c r="B560">
        <v>11.71</v>
      </c>
      <c r="C560">
        <v>12.05</v>
      </c>
      <c r="D560" s="2">
        <v>22377000000</v>
      </c>
      <c r="E560" s="2">
        <v>56029000000</v>
      </c>
      <c r="F560" t="s">
        <v>6</v>
      </c>
      <c r="M560" s="5">
        <v>0.12050000000000001</v>
      </c>
    </row>
    <row r="561" spans="1:13" x14ac:dyDescent="0.3">
      <c r="A561" s="1">
        <v>31291</v>
      </c>
      <c r="B561">
        <v>7.62</v>
      </c>
      <c r="C561">
        <v>11.12</v>
      </c>
      <c r="D561" s="2">
        <v>25763000000</v>
      </c>
      <c r="E561" s="2">
        <v>65014000000</v>
      </c>
      <c r="F561" t="s">
        <v>6</v>
      </c>
      <c r="M561" s="5">
        <v>0.11119999999999999</v>
      </c>
    </row>
    <row r="562" spans="1:13" x14ac:dyDescent="0.3">
      <c r="A562" s="1">
        <v>31321</v>
      </c>
      <c r="B562">
        <v>12.09</v>
      </c>
      <c r="C562">
        <v>10.62</v>
      </c>
      <c r="D562" s="2">
        <v>26817000000</v>
      </c>
      <c r="E562" s="2">
        <v>67505000000</v>
      </c>
      <c r="F562" t="s">
        <v>6</v>
      </c>
      <c r="M562" s="5">
        <v>0.10619999999999999</v>
      </c>
    </row>
    <row r="563" spans="1:13" x14ac:dyDescent="0.3">
      <c r="A563" s="1">
        <v>31352</v>
      </c>
      <c r="B563">
        <v>12.76</v>
      </c>
      <c r="C563">
        <v>13.97</v>
      </c>
      <c r="D563" s="2">
        <v>32106000000</v>
      </c>
      <c r="E563" s="2">
        <v>83917000000</v>
      </c>
      <c r="F563" t="s">
        <v>6</v>
      </c>
      <c r="M563" s="5">
        <v>0.13970000000000002</v>
      </c>
    </row>
    <row r="564" spans="1:13" x14ac:dyDescent="0.3">
      <c r="A564" s="1">
        <v>31382</v>
      </c>
      <c r="B564">
        <v>12.46</v>
      </c>
      <c r="C564">
        <v>15.07</v>
      </c>
      <c r="D564" s="2">
        <v>45468000000</v>
      </c>
      <c r="E564" s="2">
        <v>111976000000</v>
      </c>
      <c r="F564" t="s">
        <v>6</v>
      </c>
      <c r="M564" s="5">
        <v>0.1507</v>
      </c>
    </row>
    <row r="565" spans="1:13" x14ac:dyDescent="0.3">
      <c r="A565" s="1">
        <v>31413</v>
      </c>
      <c r="B565">
        <v>14.05</v>
      </c>
      <c r="C565">
        <v>14.37</v>
      </c>
      <c r="D565" s="2">
        <v>45941000000</v>
      </c>
      <c r="E565" s="2">
        <v>102136000000</v>
      </c>
      <c r="F565" t="s">
        <v>6</v>
      </c>
      <c r="M565" s="5">
        <v>0.14369999999999999</v>
      </c>
    </row>
    <row r="566" spans="1:13" x14ac:dyDescent="0.3">
      <c r="A566" s="1">
        <v>31444</v>
      </c>
      <c r="B566">
        <v>10.86</v>
      </c>
      <c r="C566">
        <v>12.72</v>
      </c>
      <c r="D566" s="2">
        <v>51535000000</v>
      </c>
      <c r="E566" s="2">
        <v>116536000000</v>
      </c>
      <c r="F566" t="s">
        <v>6</v>
      </c>
      <c r="M566" s="5">
        <v>0.12720000000000001</v>
      </c>
    </row>
    <row r="567" spans="1:13" x14ac:dyDescent="0.3">
      <c r="A567" s="1">
        <v>31472</v>
      </c>
      <c r="B567">
        <v>1.83</v>
      </c>
      <c r="C567">
        <v>4.7699999999999996</v>
      </c>
      <c r="D567" s="2">
        <v>70029000</v>
      </c>
      <c r="E567" s="2">
        <v>210012000</v>
      </c>
      <c r="F567" t="s">
        <v>6</v>
      </c>
      <c r="M567" s="5">
        <v>4.7699999999999992E-2</v>
      </c>
    </row>
    <row r="568" spans="1:13" x14ac:dyDescent="0.3">
      <c r="A568" s="1">
        <v>31503</v>
      </c>
      <c r="B568">
        <v>2.31</v>
      </c>
      <c r="C568">
        <v>0.78</v>
      </c>
      <c r="D568" s="2">
        <v>94782000</v>
      </c>
      <c r="E568" s="2">
        <v>250481000</v>
      </c>
      <c r="F568" t="s">
        <v>6</v>
      </c>
      <c r="M568" s="5">
        <v>7.8000000000000005E-3</v>
      </c>
    </row>
    <row r="569" spans="1:13" x14ac:dyDescent="0.3">
      <c r="A569" s="1">
        <v>31533</v>
      </c>
      <c r="B569">
        <v>1.92</v>
      </c>
      <c r="C569">
        <v>1.4</v>
      </c>
      <c r="D569" s="2">
        <v>109024000</v>
      </c>
      <c r="E569" s="2">
        <v>288894000</v>
      </c>
      <c r="F569" t="s">
        <v>6</v>
      </c>
      <c r="M569" s="5">
        <v>1.3999999999999999E-2</v>
      </c>
    </row>
    <row r="570" spans="1:13" x14ac:dyDescent="0.3">
      <c r="A570" s="1">
        <v>31564</v>
      </c>
      <c r="B570">
        <v>0.96</v>
      </c>
      <c r="C570">
        <v>1.27</v>
      </c>
      <c r="D570" s="2">
        <v>120553000</v>
      </c>
      <c r="E570" s="2">
        <v>334090000</v>
      </c>
      <c r="F570" t="s">
        <v>6</v>
      </c>
      <c r="M570" s="5">
        <v>1.2699999999999999E-2</v>
      </c>
    </row>
    <row r="571" spans="1:13" x14ac:dyDescent="0.3">
      <c r="A571" s="1">
        <v>31594</v>
      </c>
      <c r="B571">
        <v>1.07</v>
      </c>
      <c r="C571">
        <v>1.71</v>
      </c>
      <c r="D571" s="2">
        <v>137558000</v>
      </c>
      <c r="E571" s="2">
        <v>333311000</v>
      </c>
      <c r="F571" t="s">
        <v>6</v>
      </c>
      <c r="M571" s="5">
        <v>1.7100000000000001E-2</v>
      </c>
    </row>
    <row r="572" spans="1:13" x14ac:dyDescent="0.3">
      <c r="A572" s="1">
        <v>31625</v>
      </c>
      <c r="B572">
        <v>1.88</v>
      </c>
      <c r="C572">
        <v>3.55</v>
      </c>
      <c r="D572" s="2">
        <v>145798000</v>
      </c>
      <c r="E572" s="2">
        <v>356193000</v>
      </c>
      <c r="F572" t="s">
        <v>6</v>
      </c>
      <c r="M572" s="5">
        <v>3.5499999999999997E-2</v>
      </c>
    </row>
    <row r="573" spans="1:13" x14ac:dyDescent="0.3">
      <c r="A573" s="1">
        <v>31656</v>
      </c>
      <c r="B573">
        <v>1.43</v>
      </c>
      <c r="C573">
        <v>1.72</v>
      </c>
      <c r="D573" s="2">
        <v>149852000</v>
      </c>
      <c r="E573" s="2">
        <v>375906000</v>
      </c>
      <c r="F573" t="s">
        <v>6</v>
      </c>
      <c r="M573" s="5">
        <v>1.72E-2</v>
      </c>
    </row>
    <row r="574" spans="1:13" x14ac:dyDescent="0.3">
      <c r="A574" s="1">
        <v>31686</v>
      </c>
      <c r="B574">
        <v>3.08</v>
      </c>
      <c r="C574">
        <v>1.9</v>
      </c>
      <c r="D574" s="2">
        <v>157605000</v>
      </c>
      <c r="E574" s="2">
        <v>403240000</v>
      </c>
      <c r="F574" t="s">
        <v>6</v>
      </c>
      <c r="M574" s="5">
        <v>1.9E-2</v>
      </c>
    </row>
    <row r="575" spans="1:13" x14ac:dyDescent="0.3">
      <c r="A575" s="1">
        <v>31717</v>
      </c>
      <c r="B575">
        <v>4.43</v>
      </c>
      <c r="C575">
        <v>5.45</v>
      </c>
      <c r="D575" s="2">
        <v>172456000</v>
      </c>
      <c r="E575" s="2">
        <v>421915000</v>
      </c>
      <c r="F575" t="s">
        <v>6</v>
      </c>
      <c r="M575" s="5">
        <v>5.45E-2</v>
      </c>
    </row>
    <row r="576" spans="1:13" x14ac:dyDescent="0.3">
      <c r="A576" s="1">
        <v>31747</v>
      </c>
      <c r="B576">
        <v>10.3</v>
      </c>
      <c r="C576">
        <v>11.65</v>
      </c>
      <c r="D576" s="2">
        <v>178895000</v>
      </c>
      <c r="E576" s="2">
        <v>455476000</v>
      </c>
      <c r="F576" t="s">
        <v>6</v>
      </c>
      <c r="M576" s="5">
        <v>0.11650000000000001</v>
      </c>
    </row>
    <row r="577" spans="1:13" x14ac:dyDescent="0.3">
      <c r="A577" s="1">
        <v>31778</v>
      </c>
      <c r="B577">
        <v>13.75</v>
      </c>
      <c r="C577">
        <v>13.21</v>
      </c>
      <c r="D577" s="2">
        <v>172444000</v>
      </c>
      <c r="E577" s="2">
        <v>356055000</v>
      </c>
      <c r="F577" t="s">
        <v>6</v>
      </c>
      <c r="M577" s="5">
        <v>0.1321</v>
      </c>
    </row>
    <row r="578" spans="1:13" x14ac:dyDescent="0.3">
      <c r="A578" s="1">
        <v>31809</v>
      </c>
      <c r="B578">
        <v>11.28</v>
      </c>
      <c r="C578">
        <v>12.64</v>
      </c>
      <c r="D578" s="2">
        <v>164309000</v>
      </c>
      <c r="E578" s="2">
        <v>377484000</v>
      </c>
      <c r="F578" t="s">
        <v>6</v>
      </c>
      <c r="M578" s="5">
        <v>0.12640000000000001</v>
      </c>
    </row>
    <row r="579" spans="1:13" x14ac:dyDescent="0.3">
      <c r="A579" s="1">
        <v>31837</v>
      </c>
      <c r="B579">
        <v>11.97</v>
      </c>
      <c r="C579">
        <v>16.37</v>
      </c>
      <c r="D579" s="2">
        <v>169213000</v>
      </c>
      <c r="E579" s="2">
        <v>424991000</v>
      </c>
      <c r="F579" t="s">
        <v>6</v>
      </c>
      <c r="M579" s="5">
        <v>0.16370000000000001</v>
      </c>
    </row>
    <row r="580" spans="1:13" x14ac:dyDescent="0.3">
      <c r="A580" s="1">
        <v>31868</v>
      </c>
      <c r="B580">
        <v>16.55</v>
      </c>
      <c r="C580">
        <v>19.100000000000001</v>
      </c>
      <c r="D580" s="2">
        <v>187023000</v>
      </c>
      <c r="E580" s="2">
        <v>357719000</v>
      </c>
      <c r="F580" t="s">
        <v>6</v>
      </c>
      <c r="M580" s="5">
        <v>0.191</v>
      </c>
    </row>
    <row r="581" spans="1:13" x14ac:dyDescent="0.3">
      <c r="A581" s="1">
        <v>31898</v>
      </c>
      <c r="B581">
        <v>26.49</v>
      </c>
      <c r="C581">
        <v>21.45</v>
      </c>
      <c r="D581" s="2">
        <v>184563000</v>
      </c>
      <c r="E581" s="2">
        <v>361154000</v>
      </c>
      <c r="F581" t="s">
        <v>6</v>
      </c>
      <c r="M581" s="5">
        <v>0.2145</v>
      </c>
    </row>
    <row r="582" spans="1:13" x14ac:dyDescent="0.3">
      <c r="A582" s="1">
        <v>31929</v>
      </c>
      <c r="B582">
        <v>26.76</v>
      </c>
      <c r="C582">
        <v>19.71</v>
      </c>
      <c r="D582" s="2">
        <v>170057000</v>
      </c>
      <c r="E582" s="2">
        <v>475166000</v>
      </c>
      <c r="F582" t="s">
        <v>6</v>
      </c>
      <c r="M582" s="5">
        <v>0.1971</v>
      </c>
    </row>
    <row r="583" spans="1:13" x14ac:dyDescent="0.3">
      <c r="A583" s="1">
        <v>31959</v>
      </c>
      <c r="B583">
        <v>9.24</v>
      </c>
      <c r="C583">
        <v>9.2100000000000009</v>
      </c>
      <c r="D583" s="2">
        <v>219014000</v>
      </c>
      <c r="E583" s="2">
        <v>522629000</v>
      </c>
      <c r="F583" t="s">
        <v>6</v>
      </c>
      <c r="M583" s="5">
        <v>9.2100000000000015E-2</v>
      </c>
    </row>
    <row r="584" spans="1:13" x14ac:dyDescent="0.3">
      <c r="A584" s="1">
        <v>31990</v>
      </c>
      <c r="B584">
        <v>4.45</v>
      </c>
      <c r="C584">
        <v>4.87</v>
      </c>
      <c r="D584" s="2">
        <v>271299000</v>
      </c>
      <c r="E584" s="2">
        <v>573539000</v>
      </c>
      <c r="F584" t="s">
        <v>6</v>
      </c>
      <c r="M584" s="5">
        <v>4.87E-2</v>
      </c>
    </row>
    <row r="585" spans="1:13" x14ac:dyDescent="0.3">
      <c r="A585" s="1">
        <v>32021</v>
      </c>
      <c r="B585">
        <v>6.73</v>
      </c>
      <c r="C585">
        <v>7.78</v>
      </c>
      <c r="D585" s="2">
        <v>324931000</v>
      </c>
      <c r="E585" s="2">
        <v>622894000</v>
      </c>
      <c r="F585" t="s">
        <v>6</v>
      </c>
      <c r="M585" s="5">
        <v>7.7800000000000008E-2</v>
      </c>
    </row>
    <row r="586" spans="1:13" x14ac:dyDescent="0.3">
      <c r="A586" s="1">
        <v>32051</v>
      </c>
      <c r="B586">
        <v>10.17</v>
      </c>
      <c r="C586">
        <v>11.22</v>
      </c>
      <c r="D586" s="2">
        <v>373186000</v>
      </c>
      <c r="E586" s="2">
        <v>695783000</v>
      </c>
      <c r="F586" t="s">
        <v>6</v>
      </c>
      <c r="M586" s="5">
        <v>0.11220000000000001</v>
      </c>
    </row>
    <row r="587" spans="1:13" x14ac:dyDescent="0.3">
      <c r="A587" s="1">
        <v>32082</v>
      </c>
      <c r="B587">
        <v>13.4</v>
      </c>
      <c r="C587">
        <v>15.08</v>
      </c>
      <c r="D587" s="2">
        <v>389235000</v>
      </c>
      <c r="E587" s="2">
        <v>792059000</v>
      </c>
      <c r="F587" t="s">
        <v>6</v>
      </c>
      <c r="M587" s="5">
        <v>0.15079999999999999</v>
      </c>
    </row>
    <row r="588" spans="1:13" x14ac:dyDescent="0.3">
      <c r="A588" s="1">
        <v>32112</v>
      </c>
      <c r="B588">
        <v>15.92</v>
      </c>
      <c r="C588">
        <v>14.15</v>
      </c>
      <c r="D588" s="2">
        <v>503531000</v>
      </c>
      <c r="E588" s="2">
        <v>1035920000</v>
      </c>
      <c r="F588" t="s">
        <v>6</v>
      </c>
      <c r="M588" s="5">
        <v>0.14150000000000001</v>
      </c>
    </row>
    <row r="589" spans="1:13" x14ac:dyDescent="0.3">
      <c r="A589" s="1">
        <v>32143</v>
      </c>
      <c r="B589">
        <v>14.7</v>
      </c>
      <c r="C589">
        <v>18.89</v>
      </c>
      <c r="D589" s="2">
        <v>505379000</v>
      </c>
      <c r="E589" s="2">
        <v>929000000</v>
      </c>
      <c r="F589" t="s">
        <v>6</v>
      </c>
      <c r="M589" s="5">
        <v>0.18890000000000001</v>
      </c>
    </row>
    <row r="590" spans="1:13" x14ac:dyDescent="0.3">
      <c r="A590" s="1">
        <v>32174</v>
      </c>
      <c r="B590">
        <v>13.38</v>
      </c>
      <c r="C590">
        <v>15.7</v>
      </c>
      <c r="D590" s="2">
        <v>469509000</v>
      </c>
      <c r="E590" s="2">
        <v>1026000000</v>
      </c>
      <c r="F590" t="s">
        <v>6</v>
      </c>
      <c r="M590" s="5">
        <v>0.157</v>
      </c>
    </row>
    <row r="591" spans="1:13" x14ac:dyDescent="0.3">
      <c r="A591" s="1">
        <v>32203</v>
      </c>
      <c r="B591">
        <v>18.649999999999999</v>
      </c>
      <c r="C591">
        <v>17.600000000000001</v>
      </c>
      <c r="D591" s="2">
        <v>675373000</v>
      </c>
      <c r="E591" s="2">
        <v>1170000000</v>
      </c>
      <c r="F591" t="s">
        <v>6</v>
      </c>
      <c r="M591" s="5">
        <v>0.17600000000000002</v>
      </c>
    </row>
    <row r="592" spans="1:13" x14ac:dyDescent="0.3">
      <c r="A592" s="1">
        <v>32234</v>
      </c>
      <c r="B592">
        <v>21.17</v>
      </c>
      <c r="C592">
        <v>19.29</v>
      </c>
      <c r="D592" s="2">
        <v>726125000</v>
      </c>
      <c r="E592" s="2">
        <v>1325000000</v>
      </c>
      <c r="F592" t="s">
        <v>6</v>
      </c>
      <c r="M592" s="5">
        <v>0.19289999999999999</v>
      </c>
    </row>
    <row r="593" spans="1:13" x14ac:dyDescent="0.3">
      <c r="A593" s="1">
        <v>32264</v>
      </c>
      <c r="B593">
        <v>16.25</v>
      </c>
      <c r="C593">
        <v>17.420000000000002</v>
      </c>
      <c r="D593" s="2">
        <v>837455000</v>
      </c>
      <c r="E593" s="2">
        <v>1581000000</v>
      </c>
      <c r="F593" t="s">
        <v>6</v>
      </c>
      <c r="M593" s="5">
        <v>0.17420000000000002</v>
      </c>
    </row>
    <row r="594" spans="1:13" x14ac:dyDescent="0.3">
      <c r="A594" s="1">
        <v>32295</v>
      </c>
      <c r="B594">
        <v>21.7</v>
      </c>
      <c r="C594">
        <v>22</v>
      </c>
      <c r="D594" s="2">
        <v>911031000</v>
      </c>
      <c r="E594" s="2">
        <v>1844000000</v>
      </c>
      <c r="F594" t="s">
        <v>6</v>
      </c>
      <c r="M594" s="5">
        <v>0.22</v>
      </c>
    </row>
    <row r="595" spans="1:13" x14ac:dyDescent="0.3">
      <c r="A595" s="1">
        <v>32325</v>
      </c>
      <c r="B595">
        <v>22.65</v>
      </c>
      <c r="C595">
        <v>21.91</v>
      </c>
      <c r="D595" s="2">
        <v>1003891000</v>
      </c>
      <c r="E595" s="2">
        <v>2047000000</v>
      </c>
      <c r="F595" s="2">
        <v>14328802230</v>
      </c>
      <c r="M595" s="5">
        <v>0.21909999999999999</v>
      </c>
    </row>
    <row r="596" spans="1:13" x14ac:dyDescent="0.3">
      <c r="A596" s="1">
        <v>32356</v>
      </c>
      <c r="B596">
        <v>19.670000000000002</v>
      </c>
      <c r="C596">
        <v>21.59</v>
      </c>
      <c r="D596" s="2">
        <v>1083191000</v>
      </c>
      <c r="E596" s="2">
        <v>2275000000</v>
      </c>
      <c r="F596" s="2">
        <v>17432364000</v>
      </c>
      <c r="M596" s="5">
        <v>0.21590000000000001</v>
      </c>
    </row>
    <row r="597" spans="1:13" x14ac:dyDescent="0.3">
      <c r="A597" s="1">
        <v>32387</v>
      </c>
      <c r="B597">
        <v>23.6</v>
      </c>
      <c r="C597">
        <v>27.45</v>
      </c>
      <c r="D597" s="2">
        <v>1426396000</v>
      </c>
      <c r="E597" s="2">
        <v>2899000000</v>
      </c>
      <c r="F597" s="2">
        <v>21652380000</v>
      </c>
      <c r="M597" s="5">
        <v>0.27449999999999997</v>
      </c>
    </row>
    <row r="598" spans="1:13" x14ac:dyDescent="0.3">
      <c r="A598" s="1">
        <v>32417</v>
      </c>
      <c r="B598">
        <v>28.48</v>
      </c>
      <c r="C598">
        <v>25.62</v>
      </c>
      <c r="D598" s="2">
        <v>1850104000</v>
      </c>
      <c r="E598" s="2">
        <v>3837000000</v>
      </c>
      <c r="F598" s="2">
        <v>27485102903</v>
      </c>
      <c r="M598" s="5">
        <v>0.25619999999999998</v>
      </c>
    </row>
    <row r="599" spans="1:13" x14ac:dyDescent="0.3">
      <c r="A599" s="1">
        <v>32448</v>
      </c>
      <c r="B599">
        <v>25.77</v>
      </c>
      <c r="C599">
        <v>27.94</v>
      </c>
      <c r="D599" s="2">
        <v>2197172000</v>
      </c>
      <c r="E599" s="2">
        <v>4613000000</v>
      </c>
      <c r="F599" s="2">
        <v>34626640000</v>
      </c>
      <c r="M599" s="5">
        <v>0.27940000000000004</v>
      </c>
    </row>
    <row r="600" spans="1:13" x14ac:dyDescent="0.3">
      <c r="A600" s="1">
        <v>32478</v>
      </c>
      <c r="B600">
        <v>27.89</v>
      </c>
      <c r="C600">
        <v>28.7</v>
      </c>
      <c r="D600" s="2">
        <v>3637152000</v>
      </c>
      <c r="E600" s="2">
        <v>6944000000</v>
      </c>
      <c r="F600" s="2">
        <v>46395824000</v>
      </c>
      <c r="M600" s="5">
        <v>0.28699999999999998</v>
      </c>
    </row>
    <row r="601" spans="1:13" x14ac:dyDescent="0.3">
      <c r="A601" s="1">
        <v>32509</v>
      </c>
      <c r="B601">
        <v>31.11</v>
      </c>
      <c r="C601">
        <v>37.49</v>
      </c>
      <c r="D601" s="2">
        <v>4117000</v>
      </c>
      <c r="E601" s="2">
        <v>8469000</v>
      </c>
      <c r="F601" s="2">
        <v>53851000</v>
      </c>
      <c r="M601" s="5">
        <v>0.37490000000000001</v>
      </c>
    </row>
    <row r="602" spans="1:13" x14ac:dyDescent="0.3">
      <c r="A602" s="1">
        <v>32540</v>
      </c>
      <c r="B602">
        <v>14.01</v>
      </c>
      <c r="C602">
        <v>16.78</v>
      </c>
      <c r="D602" s="2">
        <v>4925000</v>
      </c>
      <c r="E602" s="2">
        <v>8892000</v>
      </c>
      <c r="F602" s="2">
        <v>60412000</v>
      </c>
      <c r="M602" s="5">
        <v>0.1678</v>
      </c>
    </row>
    <row r="603" spans="1:13" x14ac:dyDescent="0.3">
      <c r="A603" s="1">
        <v>32568</v>
      </c>
      <c r="B603">
        <v>6.46</v>
      </c>
      <c r="C603">
        <v>6.82</v>
      </c>
      <c r="D603" s="2">
        <v>5773000</v>
      </c>
      <c r="E603" s="2">
        <v>9749000</v>
      </c>
      <c r="F603" s="2">
        <v>70465682</v>
      </c>
      <c r="M603" s="5">
        <v>6.8199999999999997E-2</v>
      </c>
    </row>
    <row r="604" spans="1:13" x14ac:dyDescent="0.3">
      <c r="A604" s="1">
        <v>32599</v>
      </c>
      <c r="B604">
        <v>10.02</v>
      </c>
      <c r="C604">
        <v>8.33</v>
      </c>
      <c r="D604" s="2">
        <v>6549000</v>
      </c>
      <c r="E604" s="2">
        <v>14624000</v>
      </c>
      <c r="F604" s="2">
        <v>83397000</v>
      </c>
      <c r="M604" s="5">
        <v>8.3299999999999999E-2</v>
      </c>
    </row>
    <row r="605" spans="1:13" x14ac:dyDescent="0.3">
      <c r="A605" s="1">
        <v>32629</v>
      </c>
      <c r="B605">
        <v>16.59</v>
      </c>
      <c r="C605">
        <v>17.920000000000002</v>
      </c>
      <c r="D605" s="2">
        <v>8748000</v>
      </c>
      <c r="E605" s="2">
        <v>13985000</v>
      </c>
      <c r="F605" s="2">
        <v>89313395</v>
      </c>
      <c r="M605" s="5">
        <v>0.17920000000000003</v>
      </c>
    </row>
    <row r="606" spans="1:13" x14ac:dyDescent="0.3">
      <c r="A606" s="1">
        <v>32660</v>
      </c>
      <c r="B606">
        <v>25.29</v>
      </c>
      <c r="C606">
        <v>28.65</v>
      </c>
      <c r="D606" s="2">
        <v>10138000</v>
      </c>
      <c r="E606" s="2">
        <v>15872000</v>
      </c>
      <c r="F606" s="2">
        <v>106284000</v>
      </c>
      <c r="M606" s="5">
        <v>0.28649999999999998</v>
      </c>
    </row>
    <row r="607" spans="1:13" x14ac:dyDescent="0.3">
      <c r="A607" s="1">
        <v>32690</v>
      </c>
      <c r="B607">
        <v>28.06</v>
      </c>
      <c r="C607">
        <v>27.74</v>
      </c>
      <c r="D607" s="2">
        <v>11020000</v>
      </c>
      <c r="E607" s="2">
        <v>17557000</v>
      </c>
      <c r="F607" s="2">
        <v>130474000</v>
      </c>
      <c r="M607" s="5">
        <v>0.27739999999999998</v>
      </c>
    </row>
    <row r="608" spans="1:13" x14ac:dyDescent="0.3">
      <c r="A608" s="1">
        <v>32721</v>
      </c>
      <c r="B608">
        <v>30.95</v>
      </c>
      <c r="C608">
        <v>33.71</v>
      </c>
      <c r="D608" s="2">
        <v>13027000</v>
      </c>
      <c r="E608" s="2">
        <v>20412000</v>
      </c>
      <c r="F608" s="2">
        <v>167541000</v>
      </c>
      <c r="M608" s="5">
        <v>0.33710000000000001</v>
      </c>
    </row>
    <row r="609" spans="1:13" x14ac:dyDescent="0.3">
      <c r="A609" s="1">
        <v>32752</v>
      </c>
      <c r="B609">
        <v>35.83</v>
      </c>
      <c r="C609">
        <v>37.56</v>
      </c>
      <c r="D609" s="2">
        <v>17238000</v>
      </c>
      <c r="E609" s="2">
        <v>27847000</v>
      </c>
      <c r="F609" s="2">
        <v>219995168</v>
      </c>
      <c r="M609" s="5">
        <v>0.37560000000000004</v>
      </c>
    </row>
    <row r="610" spans="1:13" x14ac:dyDescent="0.3">
      <c r="A610" s="1">
        <v>32782</v>
      </c>
      <c r="B610">
        <v>37.29</v>
      </c>
      <c r="C610">
        <v>39.770000000000003</v>
      </c>
      <c r="D610" s="2">
        <v>22317000</v>
      </c>
      <c r="E610" s="2">
        <v>37921000</v>
      </c>
      <c r="F610" s="2">
        <v>298359000</v>
      </c>
      <c r="M610" s="5">
        <v>0.39770000000000005</v>
      </c>
    </row>
    <row r="611" spans="1:13" x14ac:dyDescent="0.3">
      <c r="A611" s="1">
        <v>32813</v>
      </c>
      <c r="B611">
        <v>42.96</v>
      </c>
      <c r="C611">
        <v>47.82</v>
      </c>
      <c r="D611" s="2">
        <v>36116000</v>
      </c>
      <c r="E611" s="2">
        <v>53442000</v>
      </c>
      <c r="F611" s="2">
        <v>408068000</v>
      </c>
      <c r="M611" s="5">
        <v>0.47820000000000001</v>
      </c>
    </row>
    <row r="612" spans="1:13" x14ac:dyDescent="0.3">
      <c r="A612" s="1">
        <v>32843</v>
      </c>
      <c r="B612">
        <v>51.82</v>
      </c>
      <c r="C612">
        <v>51.5</v>
      </c>
      <c r="D612" s="2">
        <v>67436000</v>
      </c>
      <c r="E612" s="2">
        <v>103060000</v>
      </c>
      <c r="F612" s="2">
        <v>657871116</v>
      </c>
      <c r="M612" s="5">
        <v>0.51500000000000001</v>
      </c>
    </row>
    <row r="613" spans="1:13" x14ac:dyDescent="0.3">
      <c r="A613" s="1">
        <v>32874</v>
      </c>
      <c r="B613">
        <v>74.53</v>
      </c>
      <c r="C613">
        <v>67.55</v>
      </c>
      <c r="D613" s="2">
        <v>80300000</v>
      </c>
      <c r="E613" s="2">
        <v>116907000</v>
      </c>
      <c r="F613" s="2">
        <v>964526000</v>
      </c>
      <c r="M613" s="5">
        <v>0.67549999999999999</v>
      </c>
    </row>
    <row r="614" spans="1:13" x14ac:dyDescent="0.3">
      <c r="A614" s="1">
        <v>32905</v>
      </c>
      <c r="B614">
        <v>70.16</v>
      </c>
      <c r="C614">
        <v>75.73</v>
      </c>
      <c r="D614" s="2">
        <v>140004000</v>
      </c>
      <c r="E614" s="2">
        <v>224276000</v>
      </c>
      <c r="F614" s="2">
        <v>1816797735</v>
      </c>
      <c r="M614" s="5">
        <v>0.75730000000000008</v>
      </c>
    </row>
    <row r="615" spans="1:13" x14ac:dyDescent="0.3">
      <c r="A615" s="1">
        <v>32933</v>
      </c>
      <c r="B615">
        <v>79.11</v>
      </c>
      <c r="C615">
        <v>82.39</v>
      </c>
      <c r="D615" s="2">
        <v>342362000</v>
      </c>
      <c r="E615" s="2">
        <v>659607000</v>
      </c>
      <c r="F615" s="2">
        <v>2649684000</v>
      </c>
      <c r="M615" s="5">
        <v>0.82389999999999997</v>
      </c>
    </row>
    <row r="616" spans="1:13" x14ac:dyDescent="0.3">
      <c r="A616" s="1">
        <v>32964</v>
      </c>
      <c r="B616">
        <v>20.190000000000001</v>
      </c>
      <c r="C616">
        <v>15.52</v>
      </c>
      <c r="D616" s="2">
        <v>582095000</v>
      </c>
      <c r="E616" s="2">
        <v>894133000</v>
      </c>
      <c r="F616" s="2">
        <v>2499644000</v>
      </c>
      <c r="M616" s="5">
        <v>0.1552</v>
      </c>
    </row>
    <row r="617" spans="1:13" x14ac:dyDescent="0.3">
      <c r="A617" s="1">
        <v>32994</v>
      </c>
      <c r="B617">
        <v>8.5299999999999994</v>
      </c>
      <c r="C617">
        <v>7.59</v>
      </c>
      <c r="D617" s="2">
        <v>921528000</v>
      </c>
      <c r="E617" s="2">
        <v>1216242000</v>
      </c>
      <c r="F617" s="2">
        <v>2814313000</v>
      </c>
      <c r="M617" s="5">
        <v>7.5899999999999995E-2</v>
      </c>
    </row>
    <row r="618" spans="1:13" x14ac:dyDescent="0.3">
      <c r="A618" s="1">
        <v>33025</v>
      </c>
      <c r="B618">
        <v>11.7</v>
      </c>
      <c r="C618">
        <v>11.75</v>
      </c>
      <c r="D618" s="2">
        <v>836766000</v>
      </c>
      <c r="E618" s="2">
        <v>1209917000</v>
      </c>
      <c r="F618" s="2">
        <v>3163549735</v>
      </c>
      <c r="M618" s="5">
        <v>0.11749999999999999</v>
      </c>
    </row>
    <row r="619" spans="1:13" x14ac:dyDescent="0.3">
      <c r="A619" s="1">
        <v>33055</v>
      </c>
      <c r="B619">
        <v>11.31</v>
      </c>
      <c r="C619">
        <v>12.92</v>
      </c>
      <c r="D619" s="2">
        <v>761582000</v>
      </c>
      <c r="E619" s="2">
        <v>1209318000</v>
      </c>
      <c r="F619" s="2">
        <v>3539478000</v>
      </c>
      <c r="M619" s="5">
        <v>0.12920000000000001</v>
      </c>
    </row>
    <row r="620" spans="1:13" x14ac:dyDescent="0.3">
      <c r="A620" s="1">
        <v>33086</v>
      </c>
      <c r="B620">
        <v>11.83</v>
      </c>
      <c r="C620">
        <v>12.88</v>
      </c>
      <c r="D620" s="2">
        <v>781612000</v>
      </c>
      <c r="E620" s="2">
        <v>1321417000</v>
      </c>
      <c r="F620" s="2">
        <v>4087781986</v>
      </c>
      <c r="M620" s="5">
        <v>0.1288</v>
      </c>
    </row>
    <row r="621" spans="1:13" x14ac:dyDescent="0.3">
      <c r="A621" s="1">
        <v>33117</v>
      </c>
      <c r="B621">
        <v>13.13</v>
      </c>
      <c r="C621">
        <v>14.41</v>
      </c>
      <c r="D621" s="2">
        <v>921385000</v>
      </c>
      <c r="E621" s="2">
        <v>1515340000</v>
      </c>
      <c r="F621" s="2">
        <v>4828612000</v>
      </c>
      <c r="M621" s="5">
        <v>0.14410000000000001</v>
      </c>
    </row>
    <row r="622" spans="1:13" x14ac:dyDescent="0.3">
      <c r="A622" s="1">
        <v>33147</v>
      </c>
      <c r="B622">
        <v>15.83</v>
      </c>
      <c r="C622">
        <v>14.36</v>
      </c>
      <c r="D622" s="2">
        <v>919840000</v>
      </c>
      <c r="E622" s="2">
        <v>1518617000</v>
      </c>
      <c r="F622" s="2">
        <v>5484658739</v>
      </c>
      <c r="M622" s="5">
        <v>0.14360000000000001</v>
      </c>
    </row>
    <row r="623" spans="1:13" x14ac:dyDescent="0.3">
      <c r="A623" s="1">
        <v>33178</v>
      </c>
      <c r="B623">
        <v>18.559999999999999</v>
      </c>
      <c r="C623">
        <v>16.809999999999999</v>
      </c>
      <c r="D623" s="2">
        <v>1026263000</v>
      </c>
      <c r="E623" s="2">
        <v>1810876000</v>
      </c>
      <c r="F623" s="2">
        <v>6368333000</v>
      </c>
      <c r="M623" s="5">
        <v>0.1681</v>
      </c>
    </row>
    <row r="624" spans="1:13" x14ac:dyDescent="0.3">
      <c r="A624" s="1">
        <v>33208</v>
      </c>
      <c r="B624">
        <v>16.03</v>
      </c>
      <c r="C624">
        <v>18.440000000000001</v>
      </c>
      <c r="D624" s="2">
        <v>1621271000</v>
      </c>
      <c r="E624" s="2">
        <v>2510247000</v>
      </c>
      <c r="F624" s="2">
        <v>7762055000</v>
      </c>
      <c r="M624" s="5">
        <v>0.18440000000000001</v>
      </c>
    </row>
    <row r="625" spans="1:13" x14ac:dyDescent="0.3">
      <c r="A625" s="1">
        <v>33239</v>
      </c>
      <c r="B625">
        <v>21.02</v>
      </c>
      <c r="C625">
        <v>20.75</v>
      </c>
      <c r="D625" s="2">
        <v>1309126000</v>
      </c>
      <c r="E625" s="2">
        <v>2138125000</v>
      </c>
      <c r="F625" s="2">
        <v>8698615000</v>
      </c>
      <c r="M625" s="5">
        <v>0.20749999999999999</v>
      </c>
    </row>
    <row r="626" spans="1:13" x14ac:dyDescent="0.3">
      <c r="A626" s="1">
        <v>33270</v>
      </c>
      <c r="B626">
        <v>20.54</v>
      </c>
      <c r="C626">
        <v>20.72</v>
      </c>
      <c r="D626" s="2">
        <v>1812081000</v>
      </c>
      <c r="E626" s="2">
        <v>3303990000</v>
      </c>
      <c r="F626" s="2">
        <v>10183296193</v>
      </c>
      <c r="M626" s="5">
        <v>0.2072</v>
      </c>
    </row>
    <row r="627" spans="1:13" x14ac:dyDescent="0.3">
      <c r="A627" s="1">
        <v>33298</v>
      </c>
      <c r="B627">
        <v>7.48</v>
      </c>
      <c r="C627">
        <v>11.92</v>
      </c>
      <c r="D627" s="2">
        <v>2023811000</v>
      </c>
      <c r="E627" s="2">
        <v>3454989000</v>
      </c>
      <c r="F627" s="2">
        <v>11836893173</v>
      </c>
      <c r="M627" s="5">
        <v>0.1192</v>
      </c>
    </row>
    <row r="628" spans="1:13" x14ac:dyDescent="0.3">
      <c r="A628" s="1">
        <v>33329</v>
      </c>
      <c r="B628">
        <v>7.19</v>
      </c>
      <c r="C628">
        <v>4.99</v>
      </c>
      <c r="D628" s="2">
        <v>2027009000</v>
      </c>
      <c r="E628" s="2">
        <v>3517605000</v>
      </c>
      <c r="F628" s="2">
        <v>12985087000</v>
      </c>
      <c r="M628" s="5">
        <v>4.99E-2</v>
      </c>
    </row>
    <row r="629" spans="1:13" x14ac:dyDescent="0.3">
      <c r="A629" s="1">
        <v>33359</v>
      </c>
      <c r="B629">
        <v>5.76</v>
      </c>
      <c r="C629">
        <v>7.43</v>
      </c>
      <c r="D629" s="2">
        <v>2249493000</v>
      </c>
      <c r="E629" s="2">
        <v>3873366000</v>
      </c>
      <c r="F629" s="2">
        <v>14662926000</v>
      </c>
      <c r="M629" s="5">
        <v>7.4299999999999991E-2</v>
      </c>
    </row>
    <row r="630" spans="1:13" x14ac:dyDescent="0.3">
      <c r="A630" s="1">
        <v>33390</v>
      </c>
      <c r="B630">
        <v>9.7799999999999994</v>
      </c>
      <c r="C630">
        <v>11.19</v>
      </c>
      <c r="D630" s="2">
        <v>2474855000</v>
      </c>
      <c r="E630" s="2">
        <v>4400597000</v>
      </c>
      <c r="F630" s="2">
        <v>16568472000</v>
      </c>
      <c r="M630" s="5">
        <v>0.1119</v>
      </c>
    </row>
    <row r="631" spans="1:13" x14ac:dyDescent="0.3">
      <c r="A631" s="1">
        <v>33420</v>
      </c>
      <c r="B631">
        <v>11.3</v>
      </c>
      <c r="C631">
        <v>12.41</v>
      </c>
      <c r="D631" s="2">
        <v>2571339000</v>
      </c>
      <c r="E631" s="2">
        <v>4389224000</v>
      </c>
      <c r="F631" s="2">
        <v>18720356000</v>
      </c>
      <c r="M631" s="5">
        <v>0.1241</v>
      </c>
    </row>
    <row r="632" spans="1:13" x14ac:dyDescent="0.3">
      <c r="A632" s="1">
        <v>33451</v>
      </c>
      <c r="B632">
        <v>14.42</v>
      </c>
      <c r="C632">
        <v>15.63</v>
      </c>
      <c r="D632" s="2">
        <v>2812154000</v>
      </c>
      <c r="E632" s="2">
        <v>5008668000</v>
      </c>
      <c r="F632" s="2">
        <v>21649760152</v>
      </c>
      <c r="M632" s="5">
        <v>0.15629999999999999</v>
      </c>
    </row>
    <row r="633" spans="1:13" x14ac:dyDescent="0.3">
      <c r="A633" s="1">
        <v>33482</v>
      </c>
      <c r="B633">
        <v>16.21</v>
      </c>
      <c r="C633">
        <v>15.63</v>
      </c>
      <c r="D633" s="2">
        <v>3209976000</v>
      </c>
      <c r="E633" s="2">
        <v>6351820000</v>
      </c>
      <c r="F633" s="2">
        <v>25867583809</v>
      </c>
      <c r="M633" s="5">
        <v>0.15629999999999999</v>
      </c>
    </row>
    <row r="634" spans="1:13" x14ac:dyDescent="0.3">
      <c r="A634" s="1">
        <v>33512</v>
      </c>
      <c r="B634">
        <v>25.17</v>
      </c>
      <c r="C634">
        <v>20.23</v>
      </c>
      <c r="D634" s="2">
        <v>3478608000</v>
      </c>
      <c r="E634" s="2">
        <v>5974229000</v>
      </c>
      <c r="F634" s="2">
        <v>30523783736</v>
      </c>
      <c r="M634" s="5">
        <v>0.20230000000000001</v>
      </c>
    </row>
    <row r="635" spans="1:13" x14ac:dyDescent="0.3">
      <c r="A635" s="1">
        <v>33543</v>
      </c>
      <c r="B635">
        <v>25.39</v>
      </c>
      <c r="C635">
        <v>25.21</v>
      </c>
      <c r="D635" s="2">
        <v>4446288000</v>
      </c>
      <c r="E635" s="2">
        <v>7345239000</v>
      </c>
      <c r="F635" s="2">
        <v>39290120048</v>
      </c>
      <c r="M635" s="5">
        <v>0.25209999999999999</v>
      </c>
    </row>
    <row r="636" spans="1:13" x14ac:dyDescent="0.3">
      <c r="A636" s="1">
        <v>33573</v>
      </c>
      <c r="B636">
        <v>23.25</v>
      </c>
      <c r="C636">
        <v>23.71</v>
      </c>
      <c r="D636" s="2">
        <v>6342169000</v>
      </c>
      <c r="E636" s="2">
        <v>10811561000</v>
      </c>
      <c r="F636" s="2">
        <v>53191329789</v>
      </c>
      <c r="M636" s="5">
        <v>0.23710000000000001</v>
      </c>
    </row>
    <row r="637" spans="1:13" x14ac:dyDescent="0.3">
      <c r="A637" s="1">
        <v>33604</v>
      </c>
      <c r="B637">
        <v>25.89</v>
      </c>
      <c r="C637">
        <v>25.94</v>
      </c>
      <c r="D637" s="2">
        <v>5723211000</v>
      </c>
      <c r="E637" s="2">
        <v>10260640000</v>
      </c>
      <c r="F637" s="2">
        <v>66819287403</v>
      </c>
      <c r="M637" s="5">
        <v>0.25940000000000002</v>
      </c>
    </row>
    <row r="638" spans="1:13" x14ac:dyDescent="0.3">
      <c r="A638" s="1">
        <v>33635</v>
      </c>
      <c r="B638">
        <v>21.57</v>
      </c>
      <c r="C638">
        <v>24.32</v>
      </c>
      <c r="D638" s="2">
        <v>8145480000</v>
      </c>
      <c r="E638" s="2">
        <v>13816712000</v>
      </c>
      <c r="F638" s="2">
        <v>87794596593</v>
      </c>
      <c r="M638" s="5">
        <v>0.2432</v>
      </c>
    </row>
    <row r="639" spans="1:13" x14ac:dyDescent="0.3">
      <c r="A639" s="1">
        <v>33664</v>
      </c>
      <c r="B639">
        <v>21.74</v>
      </c>
      <c r="C639">
        <v>21.4</v>
      </c>
      <c r="D639" s="2">
        <v>8375663000</v>
      </c>
      <c r="E639" s="2">
        <v>13991466000</v>
      </c>
      <c r="F639" s="2">
        <v>110129308395</v>
      </c>
      <c r="M639" s="5">
        <v>0.214</v>
      </c>
    </row>
    <row r="640" spans="1:13" x14ac:dyDescent="0.3">
      <c r="A640" s="1">
        <v>33695</v>
      </c>
      <c r="B640">
        <v>22.73</v>
      </c>
      <c r="C640">
        <v>19.93</v>
      </c>
      <c r="D640" s="2">
        <v>11041319000</v>
      </c>
      <c r="E640" s="2">
        <v>17716833000</v>
      </c>
      <c r="F640" s="2">
        <v>137049958384</v>
      </c>
      <c r="M640" s="5">
        <v>0.1993</v>
      </c>
    </row>
    <row r="641" spans="1:13" x14ac:dyDescent="0.3">
      <c r="A641" s="1">
        <v>33725</v>
      </c>
      <c r="B641">
        <v>22.53</v>
      </c>
      <c r="C641">
        <v>24.86</v>
      </c>
      <c r="D641" s="2">
        <v>12099824000</v>
      </c>
      <c r="E641" s="2">
        <v>20427047000</v>
      </c>
      <c r="F641" s="2">
        <v>171648941466</v>
      </c>
      <c r="M641" s="5">
        <v>0.24859999999999999</v>
      </c>
    </row>
    <row r="642" spans="1:13" x14ac:dyDescent="0.3">
      <c r="A642" s="1">
        <v>33756</v>
      </c>
      <c r="B642">
        <v>22.45</v>
      </c>
      <c r="C642">
        <v>20.21</v>
      </c>
      <c r="D642" s="2">
        <v>13900962000</v>
      </c>
      <c r="E642" s="2">
        <v>26258835000</v>
      </c>
      <c r="F642" s="2">
        <v>218777529000</v>
      </c>
      <c r="M642" s="5">
        <v>0.2021</v>
      </c>
    </row>
    <row r="643" spans="1:13" x14ac:dyDescent="0.3">
      <c r="A643" s="1">
        <v>33786</v>
      </c>
      <c r="B643">
        <v>21.1</v>
      </c>
      <c r="C643">
        <v>21.83</v>
      </c>
      <c r="D643" s="2">
        <v>16742986000</v>
      </c>
      <c r="E643" s="2">
        <v>29920022000</v>
      </c>
      <c r="F643" s="2">
        <v>275884374168</v>
      </c>
      <c r="M643" s="5">
        <v>0.21829999999999999</v>
      </c>
    </row>
    <row r="644" spans="1:13" x14ac:dyDescent="0.3">
      <c r="A644" s="1">
        <v>33817</v>
      </c>
      <c r="B644">
        <v>23.16</v>
      </c>
      <c r="C644">
        <v>22.14</v>
      </c>
      <c r="D644" s="2">
        <v>20404046000</v>
      </c>
      <c r="E644" s="2">
        <v>38554650000</v>
      </c>
      <c r="F644" s="2">
        <v>353177314184</v>
      </c>
      <c r="M644" s="5">
        <v>0.22140000000000001</v>
      </c>
    </row>
    <row r="645" spans="1:13" x14ac:dyDescent="0.3">
      <c r="A645" s="1">
        <v>33848</v>
      </c>
      <c r="B645">
        <v>24.41</v>
      </c>
      <c r="C645">
        <v>24.63</v>
      </c>
      <c r="D645" s="2">
        <v>25421278000</v>
      </c>
      <c r="E645" s="2">
        <v>47273420000</v>
      </c>
      <c r="F645" s="2">
        <v>444471942168</v>
      </c>
      <c r="M645" s="5">
        <v>0.24629999999999999</v>
      </c>
    </row>
    <row r="646" spans="1:13" x14ac:dyDescent="0.3">
      <c r="A646" s="1">
        <v>33878</v>
      </c>
      <c r="B646">
        <v>26.46</v>
      </c>
      <c r="C646">
        <v>25.24</v>
      </c>
      <c r="D646" s="2">
        <v>32047929000</v>
      </c>
      <c r="E646" s="2">
        <v>55606923000</v>
      </c>
      <c r="F646" s="2">
        <v>557689625692</v>
      </c>
      <c r="M646" s="5">
        <v>0.25239999999999996</v>
      </c>
    </row>
    <row r="647" spans="1:13" x14ac:dyDescent="0.3">
      <c r="A647" s="1">
        <v>33909</v>
      </c>
      <c r="B647">
        <v>21.89</v>
      </c>
      <c r="C647">
        <v>22.49</v>
      </c>
      <c r="D647" s="2">
        <v>42501088000</v>
      </c>
      <c r="E647" s="2">
        <v>78280000000</v>
      </c>
      <c r="F647" s="2">
        <v>696748374266</v>
      </c>
      <c r="M647" s="5">
        <v>0.22489999999999999</v>
      </c>
    </row>
    <row r="648" spans="1:13" x14ac:dyDescent="0.3">
      <c r="A648" s="1">
        <v>33939</v>
      </c>
      <c r="B648">
        <v>25.29</v>
      </c>
      <c r="C648">
        <v>25.24</v>
      </c>
      <c r="D648" s="2">
        <v>69210235000</v>
      </c>
      <c r="E648" s="2">
        <v>104575000000</v>
      </c>
      <c r="F648" s="2">
        <v>915033719000</v>
      </c>
      <c r="M648" s="5">
        <v>0.25239999999999996</v>
      </c>
    </row>
    <row r="649" spans="1:13" x14ac:dyDescent="0.3">
      <c r="A649" s="1">
        <v>33970</v>
      </c>
      <c r="B649">
        <v>27.42</v>
      </c>
      <c r="C649">
        <v>30.35</v>
      </c>
      <c r="D649" s="2">
        <v>63437349000</v>
      </c>
      <c r="E649" s="2">
        <v>104995000000</v>
      </c>
      <c r="F649" s="2">
        <v>1163755672136</v>
      </c>
      <c r="M649" s="5">
        <v>0.30349999999999999</v>
      </c>
    </row>
    <row r="650" spans="1:13" x14ac:dyDescent="0.3">
      <c r="A650" s="1">
        <v>34001</v>
      </c>
      <c r="B650">
        <v>25.1</v>
      </c>
      <c r="C650">
        <v>24.98</v>
      </c>
      <c r="D650" s="2">
        <v>77070830000</v>
      </c>
      <c r="E650" s="2">
        <v>144449000000</v>
      </c>
      <c r="F650" s="2">
        <v>1438070088572</v>
      </c>
      <c r="M650" s="5">
        <v>0.24979999999999999</v>
      </c>
    </row>
    <row r="651" spans="1:13" x14ac:dyDescent="0.3">
      <c r="A651" s="1">
        <v>34029</v>
      </c>
      <c r="B651">
        <v>25.16</v>
      </c>
      <c r="C651">
        <v>27.26</v>
      </c>
      <c r="D651" s="2">
        <v>93649340000</v>
      </c>
      <c r="E651" s="2">
        <v>162189000000</v>
      </c>
      <c r="F651" s="2">
        <v>1840887175840</v>
      </c>
      <c r="M651" s="5">
        <v>0.27260000000000001</v>
      </c>
    </row>
    <row r="652" spans="1:13" x14ac:dyDescent="0.3">
      <c r="A652" s="1">
        <v>34060</v>
      </c>
      <c r="B652">
        <v>28.74</v>
      </c>
      <c r="C652">
        <v>27.75</v>
      </c>
      <c r="D652" s="2">
        <v>117291220000</v>
      </c>
      <c r="E652" s="2">
        <v>225928000000</v>
      </c>
      <c r="F652" s="2">
        <v>2384141494000</v>
      </c>
      <c r="M652" s="5">
        <v>0.27750000000000002</v>
      </c>
    </row>
    <row r="653" spans="1:13" x14ac:dyDescent="0.3">
      <c r="A653" s="1">
        <v>34090</v>
      </c>
      <c r="B653">
        <v>29.14</v>
      </c>
      <c r="C653">
        <v>27.69</v>
      </c>
      <c r="D653" s="2">
        <v>147360333000</v>
      </c>
      <c r="E653" s="2">
        <v>291091000000</v>
      </c>
      <c r="F653" s="2">
        <v>3098175886000</v>
      </c>
      <c r="M653" s="5">
        <v>0.27690000000000003</v>
      </c>
    </row>
    <row r="654" spans="1:13" x14ac:dyDescent="0.3">
      <c r="A654" s="1">
        <v>34121</v>
      </c>
      <c r="B654">
        <v>30.53</v>
      </c>
      <c r="C654">
        <v>30.07</v>
      </c>
      <c r="D654" s="2">
        <v>175947517000</v>
      </c>
      <c r="E654" s="2">
        <v>343392000000</v>
      </c>
      <c r="F654" s="2">
        <v>4076672836000</v>
      </c>
      <c r="M654" s="5">
        <v>0.30070000000000002</v>
      </c>
    </row>
    <row r="655" spans="1:13" x14ac:dyDescent="0.3">
      <c r="A655" s="1">
        <v>34151</v>
      </c>
      <c r="B655">
        <v>30.89</v>
      </c>
      <c r="C655">
        <v>30.72</v>
      </c>
      <c r="D655" s="2">
        <v>242139295000</v>
      </c>
      <c r="E655" s="2">
        <v>452243000000</v>
      </c>
      <c r="F655" s="2">
        <v>5392323202000</v>
      </c>
      <c r="M655" s="5">
        <v>0.30719999999999997</v>
      </c>
    </row>
    <row r="656" spans="1:13" x14ac:dyDescent="0.3">
      <c r="A656" s="1">
        <v>34182</v>
      </c>
      <c r="B656">
        <v>33.97</v>
      </c>
      <c r="C656">
        <v>32.96</v>
      </c>
      <c r="D656" s="2">
        <v>303609972</v>
      </c>
      <c r="E656" s="2">
        <v>564806750</v>
      </c>
      <c r="F656" s="2">
        <v>7301842941</v>
      </c>
      <c r="M656" s="5">
        <v>0.3296</v>
      </c>
    </row>
    <row r="657" spans="1:13" x14ac:dyDescent="0.3">
      <c r="A657" s="1">
        <v>34213</v>
      </c>
      <c r="B657">
        <v>34.119999999999997</v>
      </c>
      <c r="C657">
        <v>35.69</v>
      </c>
      <c r="D657" s="2">
        <v>382364042</v>
      </c>
      <c r="E657" s="2">
        <v>740627000</v>
      </c>
      <c r="F657" s="2">
        <v>9797927803</v>
      </c>
      <c r="M657" s="5">
        <v>0.3569</v>
      </c>
    </row>
    <row r="658" spans="1:13" x14ac:dyDescent="0.3">
      <c r="A658" s="1">
        <v>34243</v>
      </c>
      <c r="B658">
        <v>35.229999999999997</v>
      </c>
      <c r="C658">
        <v>33.92</v>
      </c>
      <c r="D658" s="2">
        <v>559484940</v>
      </c>
      <c r="E658" s="2">
        <v>943178000</v>
      </c>
      <c r="F658" s="2">
        <v>13620521962</v>
      </c>
      <c r="M658" s="5">
        <v>0.3392</v>
      </c>
    </row>
    <row r="659" spans="1:13" x14ac:dyDescent="0.3">
      <c r="A659" s="1">
        <v>34274</v>
      </c>
      <c r="B659">
        <v>35.840000000000003</v>
      </c>
      <c r="C659">
        <v>35.56</v>
      </c>
      <c r="D659" s="2">
        <v>788618000</v>
      </c>
      <c r="E659" s="2">
        <v>1482613000</v>
      </c>
      <c r="F659" s="2">
        <v>19146386229</v>
      </c>
      <c r="M659" s="5">
        <v>0.35560000000000003</v>
      </c>
    </row>
    <row r="660" spans="1:13" x14ac:dyDescent="0.3">
      <c r="A660" s="1">
        <v>34304</v>
      </c>
      <c r="B660">
        <v>38.520000000000003</v>
      </c>
      <c r="C660">
        <v>36.840000000000003</v>
      </c>
      <c r="D660" s="2">
        <v>1421004971</v>
      </c>
      <c r="E660" s="2">
        <v>2331395000</v>
      </c>
      <c r="F660" s="2">
        <v>28113219053</v>
      </c>
      <c r="M660" s="5">
        <v>0.36840000000000006</v>
      </c>
    </row>
    <row r="661" spans="1:13" x14ac:dyDescent="0.3">
      <c r="A661" s="1">
        <v>34335</v>
      </c>
      <c r="B661">
        <v>40.299999999999997</v>
      </c>
      <c r="C661">
        <v>41.31</v>
      </c>
      <c r="D661" s="2">
        <v>1561857084</v>
      </c>
      <c r="E661" s="2">
        <v>2788455000</v>
      </c>
      <c r="F661" s="2">
        <v>40176254696</v>
      </c>
      <c r="M661" s="5">
        <v>0.41310000000000002</v>
      </c>
    </row>
    <row r="662" spans="1:13" x14ac:dyDescent="0.3">
      <c r="A662" s="1">
        <v>34366</v>
      </c>
      <c r="B662">
        <v>38.19</v>
      </c>
      <c r="C662">
        <v>40.270000000000003</v>
      </c>
      <c r="D662" s="2">
        <v>2128576967</v>
      </c>
      <c r="E662" s="2">
        <v>4274863000</v>
      </c>
      <c r="F662" s="2">
        <v>55357215012</v>
      </c>
      <c r="M662" s="5">
        <v>0.40270000000000006</v>
      </c>
    </row>
    <row r="663" spans="1:13" x14ac:dyDescent="0.3">
      <c r="A663" s="1">
        <v>34394</v>
      </c>
      <c r="B663">
        <v>41.94</v>
      </c>
      <c r="C663">
        <v>42.75</v>
      </c>
      <c r="D663" s="2">
        <v>2845092044</v>
      </c>
      <c r="E663" s="2">
        <v>5299764000</v>
      </c>
      <c r="F663" s="2">
        <v>79607920016</v>
      </c>
      <c r="M663" s="5">
        <v>0.42749999999999999</v>
      </c>
    </row>
    <row r="664" spans="1:13" x14ac:dyDescent="0.3">
      <c r="A664" s="1">
        <v>34425</v>
      </c>
      <c r="B664">
        <v>46.22</v>
      </c>
      <c r="C664">
        <v>42.68</v>
      </c>
      <c r="D664" s="2">
        <v>4296644996</v>
      </c>
      <c r="E664" s="2">
        <v>7731705000</v>
      </c>
      <c r="F664" s="2">
        <v>114889323601</v>
      </c>
      <c r="M664" s="5">
        <v>0.42680000000000001</v>
      </c>
    </row>
    <row r="665" spans="1:13" x14ac:dyDescent="0.3">
      <c r="A665" s="1">
        <v>34455</v>
      </c>
      <c r="B665">
        <v>45.1</v>
      </c>
      <c r="C665">
        <v>44.03</v>
      </c>
      <c r="D665" s="2">
        <v>6280570977</v>
      </c>
      <c r="E665" s="2">
        <v>11600945000</v>
      </c>
      <c r="F665" s="2">
        <v>172419184819</v>
      </c>
      <c r="M665" s="5">
        <v>0.44030000000000002</v>
      </c>
    </row>
    <row r="666" spans="1:13" x14ac:dyDescent="0.3">
      <c r="A666" s="1">
        <v>34486</v>
      </c>
      <c r="B666">
        <v>50.75</v>
      </c>
      <c r="C666">
        <v>47.43</v>
      </c>
      <c r="D666" s="2">
        <v>8737628286</v>
      </c>
      <c r="E666" s="2">
        <v>20531931750</v>
      </c>
      <c r="F666" s="2">
        <v>258393106150</v>
      </c>
      <c r="M666" s="5">
        <v>0.4743</v>
      </c>
    </row>
    <row r="667" spans="1:13" x14ac:dyDescent="0.3">
      <c r="A667" s="1">
        <v>34516</v>
      </c>
      <c r="B667">
        <v>6.95</v>
      </c>
      <c r="C667">
        <v>6.84</v>
      </c>
      <c r="D667" s="2">
        <v>7533465</v>
      </c>
      <c r="E667" s="2">
        <v>10687238</v>
      </c>
      <c r="F667" s="2">
        <v>100694127</v>
      </c>
      <c r="M667" s="5">
        <v>6.8400000000000002E-2</v>
      </c>
    </row>
    <row r="668" spans="1:13" x14ac:dyDescent="0.3">
      <c r="A668" s="1">
        <v>34547</v>
      </c>
      <c r="B668">
        <v>1.95</v>
      </c>
      <c r="C668">
        <v>1.86</v>
      </c>
      <c r="D668" s="2">
        <v>9414282</v>
      </c>
      <c r="E668" s="2">
        <v>12901778</v>
      </c>
      <c r="F668" s="2">
        <v>106837649</v>
      </c>
      <c r="M668" s="5">
        <v>1.8600000000000002E-2</v>
      </c>
    </row>
    <row r="669" spans="1:13" x14ac:dyDescent="0.3">
      <c r="A669" s="1">
        <v>34578</v>
      </c>
      <c r="B669">
        <v>0.82</v>
      </c>
      <c r="C669">
        <v>1.53</v>
      </c>
      <c r="D669" s="2">
        <v>12788598</v>
      </c>
      <c r="E669" s="2">
        <v>15844246</v>
      </c>
      <c r="F669" s="2">
        <v>111761262</v>
      </c>
      <c r="M669" s="5">
        <v>1.5300000000000001E-2</v>
      </c>
    </row>
    <row r="670" spans="1:13" x14ac:dyDescent="0.3">
      <c r="A670" s="1">
        <v>34608</v>
      </c>
      <c r="B670">
        <v>3.17</v>
      </c>
      <c r="C670">
        <v>2.62</v>
      </c>
      <c r="D670" s="2">
        <v>12999423</v>
      </c>
      <c r="E670" s="2">
        <v>16735495</v>
      </c>
      <c r="F670" s="2">
        <v>118862514</v>
      </c>
      <c r="M670" s="5">
        <v>2.6200000000000001E-2</v>
      </c>
    </row>
    <row r="671" spans="1:13" x14ac:dyDescent="0.3">
      <c r="A671" s="1">
        <v>34639</v>
      </c>
      <c r="B671">
        <v>3.02</v>
      </c>
      <c r="C671">
        <v>2.81</v>
      </c>
      <c r="D671" s="2">
        <v>13255532</v>
      </c>
      <c r="E671" s="2">
        <v>17825475</v>
      </c>
      <c r="F671" s="2">
        <v>124425301</v>
      </c>
      <c r="M671" s="5">
        <v>2.81E-2</v>
      </c>
    </row>
    <row r="672" spans="1:13" x14ac:dyDescent="0.3">
      <c r="A672" s="1">
        <v>34669</v>
      </c>
      <c r="B672">
        <v>1.25</v>
      </c>
      <c r="C672">
        <v>1.71</v>
      </c>
      <c r="D672" s="2">
        <v>17684551</v>
      </c>
      <c r="E672" s="2">
        <v>22772664</v>
      </c>
      <c r="F672" s="2">
        <v>132560545</v>
      </c>
      <c r="M672" s="5">
        <v>1.7100000000000001E-2</v>
      </c>
    </row>
    <row r="673" spans="1:13" x14ac:dyDescent="0.3">
      <c r="A673" s="1">
        <v>34700</v>
      </c>
      <c r="B673">
        <v>0.8</v>
      </c>
      <c r="C673">
        <v>1.7</v>
      </c>
      <c r="D673" s="2">
        <v>16736801</v>
      </c>
      <c r="E673" s="2">
        <v>18217441</v>
      </c>
      <c r="F673" s="2">
        <v>139850454</v>
      </c>
      <c r="M673" s="5">
        <v>1.7000000000000001E-2</v>
      </c>
    </row>
    <row r="674" spans="1:13" x14ac:dyDescent="0.3">
      <c r="A674" s="1">
        <v>34731</v>
      </c>
      <c r="B674">
        <v>1.32</v>
      </c>
      <c r="C674">
        <v>1.02</v>
      </c>
      <c r="D674" s="2">
        <v>15821058</v>
      </c>
      <c r="E674" s="2">
        <v>19885525</v>
      </c>
      <c r="F674" s="2">
        <v>143811901</v>
      </c>
      <c r="M674" s="5">
        <v>1.0200000000000001E-2</v>
      </c>
    </row>
    <row r="675" spans="1:13" x14ac:dyDescent="0.3">
      <c r="A675" s="1">
        <v>34759</v>
      </c>
      <c r="B675">
        <v>1.92</v>
      </c>
      <c r="C675">
        <v>1.55</v>
      </c>
      <c r="D675" s="2">
        <v>15582104</v>
      </c>
      <c r="E675" s="2">
        <v>17082321</v>
      </c>
      <c r="F675" s="2">
        <v>145943548</v>
      </c>
      <c r="M675" s="5">
        <v>1.55E-2</v>
      </c>
    </row>
    <row r="676" spans="1:13" x14ac:dyDescent="0.3">
      <c r="A676" s="1">
        <v>34790</v>
      </c>
      <c r="B676">
        <v>2.64</v>
      </c>
      <c r="C676">
        <v>2.4300000000000002</v>
      </c>
      <c r="D676" s="2">
        <v>13827961</v>
      </c>
      <c r="E676" s="2">
        <v>17141943</v>
      </c>
      <c r="F676" s="2">
        <v>147295324</v>
      </c>
      <c r="M676" s="5">
        <v>2.4300000000000002E-2</v>
      </c>
    </row>
    <row r="677" spans="1:13" x14ac:dyDescent="0.3">
      <c r="A677" s="1">
        <v>34820</v>
      </c>
      <c r="B677">
        <v>1.97</v>
      </c>
      <c r="C677">
        <v>2.67</v>
      </c>
      <c r="D677" s="2">
        <v>13812206</v>
      </c>
      <c r="E677" s="2">
        <v>16077908</v>
      </c>
      <c r="F677" s="2">
        <v>147327440</v>
      </c>
      <c r="M677" s="5">
        <v>2.6699999999999998E-2</v>
      </c>
    </row>
    <row r="678" spans="1:13" x14ac:dyDescent="0.3">
      <c r="A678" s="1">
        <v>34851</v>
      </c>
      <c r="B678">
        <v>2.66</v>
      </c>
      <c r="C678">
        <v>2.2599999999999998</v>
      </c>
      <c r="D678" s="2">
        <v>13943397</v>
      </c>
      <c r="E678" s="2">
        <v>17621988</v>
      </c>
      <c r="F678" s="2">
        <v>151293207</v>
      </c>
      <c r="M678" s="5">
        <v>2.2599999999999999E-2</v>
      </c>
    </row>
    <row r="679" spans="1:13" x14ac:dyDescent="0.3">
      <c r="A679" s="1">
        <v>34881</v>
      </c>
      <c r="B679">
        <v>3.72</v>
      </c>
      <c r="C679">
        <v>2.36</v>
      </c>
      <c r="D679" s="2">
        <v>15033623</v>
      </c>
      <c r="E679" s="2">
        <v>17878924</v>
      </c>
      <c r="F679" s="2">
        <v>156021148</v>
      </c>
      <c r="M679" s="5">
        <v>2.3599999999999999E-2</v>
      </c>
    </row>
    <row r="680" spans="1:13" x14ac:dyDescent="0.3">
      <c r="A680" s="1">
        <v>34912</v>
      </c>
      <c r="B680">
        <v>1.43</v>
      </c>
      <c r="C680">
        <v>0.99</v>
      </c>
      <c r="D680" s="2">
        <v>15613676</v>
      </c>
      <c r="E680" s="2">
        <v>17775620</v>
      </c>
      <c r="F680" s="2">
        <v>162112288</v>
      </c>
      <c r="M680" s="5">
        <v>9.8999999999999991E-3</v>
      </c>
    </row>
    <row r="681" spans="1:13" x14ac:dyDescent="0.3">
      <c r="A681" s="1">
        <v>34943</v>
      </c>
      <c r="B681">
        <v>0.74</v>
      </c>
      <c r="C681">
        <v>0.99</v>
      </c>
      <c r="D681" s="2">
        <v>13454019</v>
      </c>
      <c r="E681" s="2">
        <v>19068611</v>
      </c>
      <c r="F681" s="2">
        <v>165951630</v>
      </c>
      <c r="M681" s="5">
        <v>9.8999999999999991E-3</v>
      </c>
    </row>
    <row r="682" spans="1:13" x14ac:dyDescent="0.3">
      <c r="A682" s="1">
        <v>34973</v>
      </c>
      <c r="B682">
        <v>1.48</v>
      </c>
      <c r="C682">
        <v>1.41</v>
      </c>
      <c r="D682" s="2">
        <v>15352196</v>
      </c>
      <c r="E682" s="2">
        <v>19754622</v>
      </c>
      <c r="F682" s="2">
        <v>168632941</v>
      </c>
      <c r="M682" s="5">
        <v>1.41E-2</v>
      </c>
    </row>
    <row r="683" spans="1:13" x14ac:dyDescent="0.3">
      <c r="A683" s="1">
        <v>35004</v>
      </c>
      <c r="B683">
        <v>1.17</v>
      </c>
      <c r="C683">
        <v>1.47</v>
      </c>
      <c r="D683" s="2">
        <v>15559017</v>
      </c>
      <c r="E683" s="2">
        <v>21912091</v>
      </c>
      <c r="F683" s="2">
        <v>171861277</v>
      </c>
      <c r="M683" s="5">
        <v>1.47E-2</v>
      </c>
    </row>
    <row r="684" spans="1:13" x14ac:dyDescent="0.3">
      <c r="A684" s="1">
        <v>35034</v>
      </c>
      <c r="B684">
        <v>1.21</v>
      </c>
      <c r="C684">
        <v>1.56</v>
      </c>
      <c r="D684" s="2">
        <v>21681591</v>
      </c>
      <c r="E684" s="2">
        <v>28492903</v>
      </c>
      <c r="F684" s="2">
        <v>178751575</v>
      </c>
      <c r="M684" s="5">
        <v>1.5600000000000001E-2</v>
      </c>
    </row>
    <row r="685" spans="1:13" x14ac:dyDescent="0.3">
      <c r="A685" s="1">
        <v>35065</v>
      </c>
      <c r="B685">
        <v>1.82</v>
      </c>
      <c r="C685">
        <v>1.34</v>
      </c>
      <c r="D685" s="2">
        <v>22433703</v>
      </c>
      <c r="E685" s="2">
        <v>23481820</v>
      </c>
      <c r="F685" s="2">
        <v>175037084</v>
      </c>
      <c r="M685" s="5">
        <v>1.34E-2</v>
      </c>
    </row>
    <row r="686" spans="1:13" x14ac:dyDescent="0.3">
      <c r="A686" s="1">
        <v>35096</v>
      </c>
      <c r="B686">
        <v>0.4</v>
      </c>
      <c r="C686">
        <v>1.03</v>
      </c>
      <c r="D686" s="2">
        <v>17007151</v>
      </c>
      <c r="E686" s="2">
        <v>23095259</v>
      </c>
      <c r="F686" s="2">
        <v>174828178</v>
      </c>
      <c r="M686" s="5">
        <v>1.03E-2</v>
      </c>
    </row>
    <row r="687" spans="1:13" x14ac:dyDescent="0.3">
      <c r="A687" s="1">
        <v>35125</v>
      </c>
      <c r="B687">
        <v>0.23</v>
      </c>
      <c r="C687">
        <v>0.35</v>
      </c>
      <c r="D687" s="2">
        <v>16185537</v>
      </c>
      <c r="E687" s="2">
        <v>22985492</v>
      </c>
      <c r="F687" s="2">
        <v>175383395</v>
      </c>
      <c r="M687" s="5">
        <v>3.4999999999999996E-3</v>
      </c>
    </row>
    <row r="688" spans="1:13" x14ac:dyDescent="0.3">
      <c r="A688" s="1">
        <v>35156</v>
      </c>
      <c r="B688">
        <v>1.62</v>
      </c>
      <c r="C688">
        <v>1.26</v>
      </c>
      <c r="D688" s="2">
        <v>15001636</v>
      </c>
      <c r="E688" s="2">
        <v>23276407</v>
      </c>
      <c r="F688" s="2">
        <v>173647972</v>
      </c>
      <c r="M688" s="5">
        <v>1.26E-2</v>
      </c>
    </row>
    <row r="689" spans="1:13" x14ac:dyDescent="0.3">
      <c r="A689" s="1">
        <v>35186</v>
      </c>
      <c r="B689">
        <v>1.34</v>
      </c>
      <c r="C689">
        <v>1.22</v>
      </c>
      <c r="D689" s="2">
        <v>16271648</v>
      </c>
      <c r="E689" s="2">
        <v>22761723</v>
      </c>
      <c r="F689" s="2">
        <v>172226628</v>
      </c>
      <c r="M689" s="5">
        <v>1.2199999999999999E-2</v>
      </c>
    </row>
    <row r="690" spans="1:13" x14ac:dyDescent="0.3">
      <c r="A690" s="1">
        <v>35217</v>
      </c>
      <c r="B690">
        <v>1.41</v>
      </c>
      <c r="C690">
        <v>1.19</v>
      </c>
      <c r="D690" s="2">
        <v>16806685</v>
      </c>
      <c r="E690" s="2">
        <v>23513221</v>
      </c>
      <c r="F690" s="2">
        <v>173468300</v>
      </c>
      <c r="M690" s="5">
        <v>1.1899999999999999E-2</v>
      </c>
    </row>
    <row r="691" spans="1:13" x14ac:dyDescent="0.3">
      <c r="A691" s="1">
        <v>35247</v>
      </c>
      <c r="B691">
        <v>1.31</v>
      </c>
      <c r="C691">
        <v>1.1100000000000001</v>
      </c>
      <c r="D691" s="2">
        <v>18748145</v>
      </c>
      <c r="E691" s="2">
        <v>23107137</v>
      </c>
      <c r="F691" s="2">
        <v>172412324</v>
      </c>
      <c r="M691" s="5">
        <v>1.11E-2</v>
      </c>
    </row>
    <row r="692" spans="1:13" x14ac:dyDescent="0.3">
      <c r="A692" s="1">
        <v>35278</v>
      </c>
      <c r="B692">
        <v>0.34</v>
      </c>
      <c r="C692">
        <v>0.44</v>
      </c>
      <c r="D692" s="2">
        <v>15686504</v>
      </c>
      <c r="E692" s="2">
        <v>23477144</v>
      </c>
      <c r="F692" s="2">
        <v>173006068</v>
      </c>
      <c r="M692" s="5">
        <v>4.4000000000000003E-3</v>
      </c>
    </row>
    <row r="693" spans="1:13" x14ac:dyDescent="0.3">
      <c r="A693" s="1">
        <v>35309</v>
      </c>
      <c r="B693">
        <v>7.0000000000000007E-2</v>
      </c>
      <c r="C693">
        <v>0.15</v>
      </c>
      <c r="D693" s="2">
        <v>20638304</v>
      </c>
      <c r="E693" s="2">
        <v>25143255</v>
      </c>
      <c r="F693" s="2">
        <v>176993375</v>
      </c>
      <c r="M693" s="5">
        <v>1.5E-3</v>
      </c>
    </row>
    <row r="694" spans="1:13" x14ac:dyDescent="0.3">
      <c r="A694" s="1">
        <v>35339</v>
      </c>
      <c r="B694">
        <v>0.57999999999999996</v>
      </c>
      <c r="C694">
        <v>0.3</v>
      </c>
      <c r="D694" s="2">
        <v>15564832</v>
      </c>
      <c r="E694" s="2">
        <v>23171129</v>
      </c>
      <c r="F694" s="2">
        <v>179182481</v>
      </c>
      <c r="M694" s="5">
        <v>3.0000000000000001E-3</v>
      </c>
    </row>
    <row r="695" spans="1:13" x14ac:dyDescent="0.3">
      <c r="A695" s="1">
        <v>35370</v>
      </c>
      <c r="B695">
        <v>0.34</v>
      </c>
      <c r="C695">
        <v>0.32</v>
      </c>
      <c r="D695" s="2">
        <v>15668464</v>
      </c>
      <c r="E695" s="2">
        <v>24383240</v>
      </c>
      <c r="F695" s="2">
        <v>182157237</v>
      </c>
      <c r="M695" s="5">
        <v>3.2000000000000002E-3</v>
      </c>
    </row>
    <row r="696" spans="1:13" x14ac:dyDescent="0.3">
      <c r="A696" s="1">
        <v>35400</v>
      </c>
      <c r="B696">
        <v>0.17</v>
      </c>
      <c r="C696">
        <v>0.47</v>
      </c>
      <c r="D696" s="2">
        <v>19795697</v>
      </c>
      <c r="E696" s="2">
        <v>29807483</v>
      </c>
      <c r="F696" s="2">
        <v>188734369</v>
      </c>
      <c r="M696" s="5">
        <v>4.6999999999999993E-3</v>
      </c>
    </row>
    <row r="697" spans="1:13" x14ac:dyDescent="0.3">
      <c r="A697" s="1">
        <v>35431</v>
      </c>
      <c r="B697">
        <v>1.23</v>
      </c>
      <c r="C697">
        <v>1.18</v>
      </c>
      <c r="D697" s="2">
        <v>23859941</v>
      </c>
      <c r="E697" s="2">
        <v>33123796</v>
      </c>
      <c r="F697" s="2">
        <v>189274171</v>
      </c>
      <c r="M697" s="5">
        <v>1.18E-2</v>
      </c>
    </row>
    <row r="698" spans="1:13" x14ac:dyDescent="0.3">
      <c r="A698" s="1">
        <v>35462</v>
      </c>
      <c r="B698">
        <v>0.01</v>
      </c>
      <c r="C698">
        <v>0.5</v>
      </c>
      <c r="D698" s="2">
        <v>20285377</v>
      </c>
      <c r="E698" s="2">
        <v>36236904</v>
      </c>
      <c r="F698" s="2">
        <v>192906132</v>
      </c>
      <c r="M698" s="5">
        <v>5.0000000000000001E-3</v>
      </c>
    </row>
    <row r="699" spans="1:13" x14ac:dyDescent="0.3">
      <c r="A699" s="1">
        <v>35490</v>
      </c>
      <c r="B699">
        <v>0.21</v>
      </c>
      <c r="C699">
        <v>0.51</v>
      </c>
      <c r="D699" s="2">
        <v>22324340</v>
      </c>
      <c r="E699" s="2">
        <v>37448610</v>
      </c>
      <c r="F699" s="2">
        <v>195738732</v>
      </c>
      <c r="M699" s="5">
        <v>5.1000000000000004E-3</v>
      </c>
    </row>
    <row r="700" spans="1:13" x14ac:dyDescent="0.3">
      <c r="A700" s="1">
        <v>35521</v>
      </c>
      <c r="B700">
        <v>0.64</v>
      </c>
      <c r="C700">
        <v>0.88</v>
      </c>
      <c r="D700" s="2">
        <v>27291306</v>
      </c>
      <c r="E700" s="2">
        <v>36298117</v>
      </c>
      <c r="F700" s="2">
        <v>195848416</v>
      </c>
      <c r="M700" s="5">
        <v>8.8000000000000005E-3</v>
      </c>
    </row>
    <row r="701" spans="1:13" x14ac:dyDescent="0.3">
      <c r="A701" s="1">
        <v>35551</v>
      </c>
      <c r="B701">
        <v>0.55000000000000004</v>
      </c>
      <c r="C701">
        <v>0.41</v>
      </c>
      <c r="D701" s="2">
        <v>21740103</v>
      </c>
      <c r="E701" s="2">
        <v>36860743</v>
      </c>
      <c r="F701" s="2">
        <v>198244959</v>
      </c>
      <c r="M701" s="5">
        <v>4.0999999999999995E-3</v>
      </c>
    </row>
    <row r="702" spans="1:13" x14ac:dyDescent="0.3">
      <c r="A702" s="1">
        <v>35582</v>
      </c>
      <c r="B702">
        <v>1.42</v>
      </c>
      <c r="C702">
        <v>0.54</v>
      </c>
      <c r="D702" s="2">
        <v>24688145</v>
      </c>
      <c r="E702" s="2">
        <v>37841978</v>
      </c>
      <c r="F702" s="2">
        <v>205191931</v>
      </c>
      <c r="M702" s="5">
        <v>5.4000000000000003E-3</v>
      </c>
    </row>
    <row r="703" spans="1:13" x14ac:dyDescent="0.3">
      <c r="A703" s="1">
        <v>35612</v>
      </c>
      <c r="B703">
        <v>0.11</v>
      </c>
      <c r="C703">
        <v>0.22</v>
      </c>
      <c r="D703" s="2">
        <v>24215769</v>
      </c>
      <c r="E703" s="2">
        <v>35906316</v>
      </c>
      <c r="F703" s="2">
        <v>204296617</v>
      </c>
      <c r="M703" s="5">
        <v>2.2000000000000001E-3</v>
      </c>
    </row>
    <row r="704" spans="1:13" x14ac:dyDescent="0.3">
      <c r="A704" s="1">
        <v>35643</v>
      </c>
      <c r="B704">
        <v>-0.76</v>
      </c>
      <c r="C704">
        <v>-0.02</v>
      </c>
      <c r="D704" s="2">
        <v>21867701</v>
      </c>
      <c r="E704" s="2">
        <v>37775700</v>
      </c>
      <c r="F704" s="2">
        <v>209695447</v>
      </c>
      <c r="M704" s="5">
        <v>-2.0000000000000001E-4</v>
      </c>
    </row>
    <row r="705" spans="1:13" x14ac:dyDescent="0.3">
      <c r="A705" s="1">
        <v>35674</v>
      </c>
      <c r="B705">
        <v>0.01</v>
      </c>
      <c r="C705">
        <v>0.06</v>
      </c>
      <c r="D705" s="2">
        <v>24700091</v>
      </c>
      <c r="E705" s="2">
        <v>39116753</v>
      </c>
      <c r="F705" s="2">
        <v>217061918</v>
      </c>
      <c r="M705" s="5">
        <v>5.9999999999999995E-4</v>
      </c>
    </row>
    <row r="706" spans="1:13" x14ac:dyDescent="0.3">
      <c r="A706" s="1">
        <v>35704</v>
      </c>
      <c r="B706">
        <v>0.22</v>
      </c>
      <c r="C706">
        <v>0.23</v>
      </c>
      <c r="D706" s="2">
        <v>26147409</v>
      </c>
      <c r="E706" s="2">
        <v>39284420</v>
      </c>
      <c r="F706" s="2">
        <v>222660888</v>
      </c>
      <c r="M706" s="5">
        <v>2.3E-3</v>
      </c>
    </row>
    <row r="707" spans="1:13" x14ac:dyDescent="0.3">
      <c r="A707" s="1">
        <v>35735</v>
      </c>
      <c r="B707">
        <v>0.53</v>
      </c>
      <c r="C707">
        <v>0.17</v>
      </c>
      <c r="D707" s="2">
        <v>22972423</v>
      </c>
      <c r="E707" s="2">
        <v>40023882</v>
      </c>
      <c r="F707" s="2">
        <v>230699363</v>
      </c>
      <c r="M707" s="5">
        <v>1.7000000000000001E-3</v>
      </c>
    </row>
    <row r="708" spans="1:13" x14ac:dyDescent="0.3">
      <c r="A708" s="1">
        <v>35765</v>
      </c>
      <c r="B708">
        <v>0.56999999999999995</v>
      </c>
      <c r="C708">
        <v>0.43</v>
      </c>
      <c r="D708" s="2">
        <v>31828332</v>
      </c>
      <c r="E708" s="2">
        <v>47362722</v>
      </c>
      <c r="F708" s="2">
        <v>239775207</v>
      </c>
      <c r="M708" s="5">
        <v>4.3E-3</v>
      </c>
    </row>
    <row r="709" spans="1:13" x14ac:dyDescent="0.3">
      <c r="A709" s="1">
        <v>35796</v>
      </c>
      <c r="B709">
        <v>0.24</v>
      </c>
      <c r="C709">
        <v>0.71</v>
      </c>
      <c r="D709" s="2">
        <v>30564327</v>
      </c>
      <c r="E709" s="2">
        <v>42619626</v>
      </c>
      <c r="F709" s="2">
        <v>241755357</v>
      </c>
      <c r="M709" s="5">
        <v>7.0999999999999995E-3</v>
      </c>
    </row>
    <row r="710" spans="1:13" x14ac:dyDescent="0.3">
      <c r="A710" s="1">
        <v>35827</v>
      </c>
      <c r="B710">
        <v>-0.16</v>
      </c>
      <c r="C710">
        <v>0.46</v>
      </c>
      <c r="D710" s="2">
        <v>29091028</v>
      </c>
      <c r="E710" s="2">
        <v>42820595</v>
      </c>
      <c r="F710" s="2">
        <v>243452578</v>
      </c>
      <c r="M710" s="5">
        <v>4.5999999999999999E-3</v>
      </c>
    </row>
    <row r="711" spans="1:13" x14ac:dyDescent="0.3">
      <c r="A711" s="1">
        <v>35855</v>
      </c>
      <c r="B711">
        <v>-0.23</v>
      </c>
      <c r="C711">
        <v>0.34</v>
      </c>
      <c r="D711" s="2">
        <v>29985079</v>
      </c>
      <c r="E711" s="2">
        <v>41922152</v>
      </c>
      <c r="F711" s="2">
        <v>244425419</v>
      </c>
      <c r="M711" s="5">
        <v>3.4000000000000002E-3</v>
      </c>
    </row>
    <row r="712" spans="1:13" x14ac:dyDescent="0.3">
      <c r="A712" s="1">
        <v>35886</v>
      </c>
      <c r="B712">
        <v>0.62</v>
      </c>
      <c r="C712">
        <v>0.24</v>
      </c>
      <c r="D712" s="2">
        <v>30655275</v>
      </c>
      <c r="E712" s="2">
        <v>42274904</v>
      </c>
      <c r="F712" s="2">
        <v>242189887</v>
      </c>
      <c r="M712" s="5">
        <v>2.3999999999999998E-3</v>
      </c>
    </row>
    <row r="713" spans="1:13" x14ac:dyDescent="0.3">
      <c r="A713" s="1">
        <v>35916</v>
      </c>
      <c r="B713">
        <v>0.52</v>
      </c>
      <c r="C713">
        <v>0.5</v>
      </c>
      <c r="D713" s="2">
        <v>31099191</v>
      </c>
      <c r="E713" s="2">
        <v>42502086</v>
      </c>
      <c r="F713" s="2">
        <v>243612653</v>
      </c>
      <c r="M713" s="5">
        <v>5.0000000000000001E-3</v>
      </c>
    </row>
    <row r="714" spans="1:13" x14ac:dyDescent="0.3">
      <c r="A714" s="1">
        <v>35947</v>
      </c>
      <c r="B714">
        <v>0.19</v>
      </c>
      <c r="C714">
        <v>0.02</v>
      </c>
      <c r="D714" s="2">
        <v>37221147</v>
      </c>
      <c r="E714" s="2">
        <v>44060070</v>
      </c>
      <c r="F714" s="2">
        <v>247305992</v>
      </c>
      <c r="M714" s="5">
        <v>2.0000000000000001E-4</v>
      </c>
    </row>
    <row r="715" spans="1:13" x14ac:dyDescent="0.3">
      <c r="A715" s="1">
        <v>35977</v>
      </c>
      <c r="B715">
        <v>-0.77</v>
      </c>
      <c r="C715">
        <v>-0.12</v>
      </c>
      <c r="D715" s="2">
        <v>32985867</v>
      </c>
      <c r="E715" s="2">
        <v>43981738</v>
      </c>
      <c r="F715" s="2">
        <v>247646602</v>
      </c>
      <c r="M715" s="5">
        <v>-1.1999999999999999E-3</v>
      </c>
    </row>
    <row r="716" spans="1:13" x14ac:dyDescent="0.3">
      <c r="A716" s="1">
        <v>36008</v>
      </c>
      <c r="B716">
        <v>-1</v>
      </c>
      <c r="C716">
        <v>-0.51</v>
      </c>
      <c r="D716" s="2">
        <v>35412822</v>
      </c>
      <c r="E716" s="2">
        <v>44308331</v>
      </c>
      <c r="F716" s="2">
        <v>248168301</v>
      </c>
      <c r="M716" s="5">
        <v>-5.1000000000000004E-3</v>
      </c>
    </row>
    <row r="717" spans="1:13" x14ac:dyDescent="0.3">
      <c r="A717" s="1">
        <v>36039</v>
      </c>
      <c r="B717">
        <v>-0.66</v>
      </c>
      <c r="C717">
        <v>-0.22</v>
      </c>
      <c r="D717" s="2">
        <v>32002091</v>
      </c>
      <c r="E717" s="2">
        <v>43933681</v>
      </c>
      <c r="F717" s="2">
        <v>245774199</v>
      </c>
      <c r="M717" s="5">
        <v>-2.2000000000000001E-3</v>
      </c>
    </row>
    <row r="718" spans="1:13" x14ac:dyDescent="0.3">
      <c r="A718" s="1">
        <v>36069</v>
      </c>
      <c r="B718">
        <v>0.02</v>
      </c>
      <c r="C718">
        <v>0.02</v>
      </c>
      <c r="D718" s="2">
        <v>32826436</v>
      </c>
      <c r="E718" s="2">
        <v>43031345</v>
      </c>
      <c r="F718" s="2">
        <v>247229516</v>
      </c>
      <c r="M718" s="5">
        <v>2.0000000000000001E-4</v>
      </c>
    </row>
    <row r="719" spans="1:13" x14ac:dyDescent="0.3">
      <c r="A719" s="1">
        <v>36100</v>
      </c>
      <c r="B719">
        <v>-0.44</v>
      </c>
      <c r="C719">
        <v>-0.12</v>
      </c>
      <c r="D719" s="2">
        <v>39737748</v>
      </c>
      <c r="E719" s="2">
        <v>46117494</v>
      </c>
      <c r="F719" s="2">
        <v>251309991</v>
      </c>
      <c r="M719" s="5">
        <v>-1.1999999999999999E-3</v>
      </c>
    </row>
    <row r="720" spans="1:13" x14ac:dyDescent="0.3">
      <c r="A720" s="1">
        <v>36130</v>
      </c>
      <c r="B720">
        <v>-0.12</v>
      </c>
      <c r="C720">
        <v>0.33</v>
      </c>
      <c r="D720" s="2">
        <v>39184378</v>
      </c>
      <c r="E720" s="2">
        <v>50707266</v>
      </c>
      <c r="F720" s="2">
        <v>254965130</v>
      </c>
      <c r="M720" s="5">
        <v>3.3E-3</v>
      </c>
    </row>
    <row r="721" spans="1:13" x14ac:dyDescent="0.3">
      <c r="A721" s="1">
        <v>36161</v>
      </c>
      <c r="B721">
        <v>0.5</v>
      </c>
      <c r="C721">
        <v>0.7</v>
      </c>
      <c r="D721" s="2">
        <v>39635374</v>
      </c>
      <c r="E721" s="2">
        <v>49957188</v>
      </c>
      <c r="F721" s="2">
        <v>254930105</v>
      </c>
      <c r="M721" s="5">
        <v>6.9999999999999993E-3</v>
      </c>
    </row>
    <row r="722" spans="1:13" x14ac:dyDescent="0.3">
      <c r="A722" s="1">
        <v>36192</v>
      </c>
      <c r="B722">
        <v>1.41</v>
      </c>
      <c r="C722">
        <v>1.05</v>
      </c>
      <c r="D722" s="2">
        <v>37856112</v>
      </c>
      <c r="E722" s="2">
        <v>47817257</v>
      </c>
      <c r="F722" s="2">
        <v>259568056</v>
      </c>
      <c r="M722" s="5">
        <v>1.0500000000000001E-2</v>
      </c>
    </row>
    <row r="723" spans="1:13" x14ac:dyDescent="0.3">
      <c r="A723" s="1">
        <v>36220</v>
      </c>
      <c r="B723">
        <v>0.56000000000000005</v>
      </c>
      <c r="C723">
        <v>1.1000000000000001</v>
      </c>
      <c r="D723" s="2">
        <v>37232284</v>
      </c>
      <c r="E723" s="2">
        <v>45497048</v>
      </c>
      <c r="F723" s="2">
        <v>260900171</v>
      </c>
      <c r="M723" s="5">
        <v>1.1000000000000001E-2</v>
      </c>
    </row>
    <row r="724" spans="1:13" x14ac:dyDescent="0.3">
      <c r="A724" s="1">
        <v>36251</v>
      </c>
      <c r="B724">
        <v>0.47</v>
      </c>
      <c r="C724">
        <v>0.56000000000000005</v>
      </c>
      <c r="D724" s="2">
        <v>36351614</v>
      </c>
      <c r="E724" s="2">
        <v>44075657</v>
      </c>
      <c r="F724" s="2">
        <v>257075021</v>
      </c>
      <c r="M724" s="5">
        <v>5.6000000000000008E-3</v>
      </c>
    </row>
    <row r="725" spans="1:13" x14ac:dyDescent="0.3">
      <c r="A725" s="1">
        <v>36281</v>
      </c>
      <c r="B725">
        <v>-0.37</v>
      </c>
      <c r="C725">
        <v>0.3</v>
      </c>
      <c r="D725" s="2">
        <v>40434992</v>
      </c>
      <c r="E725" s="2">
        <v>44052226</v>
      </c>
      <c r="F725" s="2">
        <v>258344677</v>
      </c>
      <c r="M725" s="5">
        <v>3.0000000000000001E-3</v>
      </c>
    </row>
    <row r="726" spans="1:13" x14ac:dyDescent="0.3">
      <c r="A726" s="1">
        <v>36312</v>
      </c>
      <c r="B726">
        <v>-0.08</v>
      </c>
      <c r="C726">
        <v>0.19</v>
      </c>
      <c r="D726" s="2">
        <v>33177584</v>
      </c>
      <c r="E726" s="2">
        <v>45939541</v>
      </c>
      <c r="F726" s="2">
        <v>260973090</v>
      </c>
      <c r="M726" s="5">
        <v>1.9E-3</v>
      </c>
    </row>
    <row r="727" spans="1:13" x14ac:dyDescent="0.3">
      <c r="A727" s="1">
        <v>36342</v>
      </c>
      <c r="B727">
        <v>1.0900000000000001</v>
      </c>
      <c r="C727">
        <v>1.0900000000000001</v>
      </c>
      <c r="D727" s="2">
        <v>41162443</v>
      </c>
      <c r="E727" s="2">
        <v>48011511</v>
      </c>
      <c r="F727" s="2">
        <v>260036100</v>
      </c>
      <c r="M727" s="5">
        <v>1.09E-2</v>
      </c>
    </row>
    <row r="728" spans="1:13" x14ac:dyDescent="0.3">
      <c r="A728" s="1">
        <v>36373</v>
      </c>
      <c r="B728">
        <v>0.74</v>
      </c>
      <c r="C728">
        <v>0.56000000000000005</v>
      </c>
      <c r="D728" s="2">
        <v>33870441</v>
      </c>
      <c r="E728" s="2">
        <v>47508989</v>
      </c>
      <c r="F728" s="2">
        <v>259187285</v>
      </c>
      <c r="M728" s="5">
        <v>5.6000000000000008E-3</v>
      </c>
    </row>
    <row r="729" spans="1:13" x14ac:dyDescent="0.3">
      <c r="A729" s="1">
        <v>36404</v>
      </c>
      <c r="B729">
        <v>0.91</v>
      </c>
      <c r="C729">
        <v>0.31</v>
      </c>
      <c r="D729" s="2">
        <v>35970589</v>
      </c>
      <c r="E729" s="2">
        <v>46988943</v>
      </c>
      <c r="F729" s="2">
        <v>257450042</v>
      </c>
      <c r="M729" s="5">
        <v>3.0999999999999999E-3</v>
      </c>
    </row>
    <row r="730" spans="1:13" x14ac:dyDescent="0.3">
      <c r="A730" s="1">
        <v>36434</v>
      </c>
      <c r="B730">
        <v>1.1299999999999999</v>
      </c>
      <c r="C730">
        <v>1.19</v>
      </c>
      <c r="D730" s="2">
        <v>35849684</v>
      </c>
      <c r="E730" s="2">
        <v>48580640</v>
      </c>
      <c r="F730" s="2">
        <v>259628490</v>
      </c>
      <c r="M730" s="5">
        <v>1.1899999999999999E-2</v>
      </c>
    </row>
    <row r="731" spans="1:13" x14ac:dyDescent="0.3">
      <c r="A731" s="1">
        <v>36465</v>
      </c>
      <c r="B731">
        <v>1.48</v>
      </c>
      <c r="C731">
        <v>0.95</v>
      </c>
      <c r="D731" s="2">
        <v>37337401</v>
      </c>
      <c r="E731" s="2">
        <v>51580026</v>
      </c>
      <c r="F731" s="2">
        <v>262754640</v>
      </c>
      <c r="M731" s="5">
        <v>9.4999999999999998E-3</v>
      </c>
    </row>
    <row r="732" spans="1:13" x14ac:dyDescent="0.3">
      <c r="A732" s="1">
        <v>36495</v>
      </c>
      <c r="B732">
        <v>0.49</v>
      </c>
      <c r="C732">
        <v>0.6</v>
      </c>
      <c r="D732" s="2">
        <v>48430157</v>
      </c>
      <c r="E732" s="2">
        <v>62744441</v>
      </c>
      <c r="F732" s="2">
        <v>274769738</v>
      </c>
      <c r="M732" s="5">
        <v>6.0000000000000001E-3</v>
      </c>
    </row>
    <row r="733" spans="1:13" x14ac:dyDescent="0.3">
      <c r="A733" s="1">
        <v>36526</v>
      </c>
      <c r="B733">
        <v>0.56999999999999995</v>
      </c>
      <c r="C733">
        <v>0.62</v>
      </c>
      <c r="D733" s="2">
        <v>41892638</v>
      </c>
      <c r="E733" s="2">
        <v>56633254</v>
      </c>
      <c r="F733" s="2">
        <v>269834203</v>
      </c>
      <c r="M733" s="5">
        <v>6.1999999999999998E-3</v>
      </c>
    </row>
    <row r="734" spans="1:13" x14ac:dyDescent="0.3">
      <c r="A734" s="1">
        <v>36557</v>
      </c>
      <c r="B734">
        <v>-0.23</v>
      </c>
      <c r="C734">
        <v>0.13</v>
      </c>
      <c r="D734" s="2">
        <v>41920442</v>
      </c>
      <c r="E734" s="2">
        <v>54038049</v>
      </c>
      <c r="F734" s="2">
        <v>261493972</v>
      </c>
      <c r="M734" s="5">
        <v>1.2999999999999999E-3</v>
      </c>
    </row>
    <row r="735" spans="1:13" x14ac:dyDescent="0.3">
      <c r="A735" s="1">
        <v>36586</v>
      </c>
      <c r="B735">
        <v>0.23</v>
      </c>
      <c r="C735">
        <v>0.22</v>
      </c>
      <c r="D735" s="2">
        <v>39093507</v>
      </c>
      <c r="E735" s="2">
        <v>53255346</v>
      </c>
      <c r="F735" s="2">
        <v>261426958</v>
      </c>
      <c r="M735" s="5">
        <v>2.2000000000000001E-3</v>
      </c>
    </row>
    <row r="736" spans="1:13" x14ac:dyDescent="0.3">
      <c r="A736" s="1">
        <v>36617</v>
      </c>
      <c r="B736">
        <v>0.09</v>
      </c>
      <c r="C736">
        <v>0.42</v>
      </c>
      <c r="D736" s="2">
        <v>37720874</v>
      </c>
      <c r="E736" s="2">
        <v>53668551</v>
      </c>
      <c r="F736" s="2">
        <v>259792946</v>
      </c>
      <c r="M736" s="5">
        <v>4.1999999999999997E-3</v>
      </c>
    </row>
    <row r="737" spans="1:13" x14ac:dyDescent="0.3">
      <c r="A737" s="1">
        <v>36647</v>
      </c>
      <c r="B737">
        <v>0.03</v>
      </c>
      <c r="C737">
        <v>0.01</v>
      </c>
      <c r="D737" s="2">
        <v>35875831</v>
      </c>
      <c r="E737" s="2">
        <v>52976100</v>
      </c>
      <c r="F737" s="2">
        <v>259849804</v>
      </c>
      <c r="M737" s="5">
        <v>1E-4</v>
      </c>
    </row>
    <row r="738" spans="1:13" x14ac:dyDescent="0.3">
      <c r="A738" s="1">
        <v>36678</v>
      </c>
      <c r="B738">
        <v>0.18</v>
      </c>
      <c r="C738">
        <v>0.23</v>
      </c>
      <c r="D738" s="2">
        <v>32316217</v>
      </c>
      <c r="E738" s="2">
        <v>54696730</v>
      </c>
      <c r="F738" s="2">
        <v>260097175</v>
      </c>
      <c r="M738" s="5">
        <v>2.3E-3</v>
      </c>
    </row>
    <row r="739" spans="1:13" x14ac:dyDescent="0.3">
      <c r="A739" s="1">
        <v>36708</v>
      </c>
      <c r="B739">
        <v>1.4</v>
      </c>
      <c r="C739">
        <v>1.61</v>
      </c>
      <c r="D739" s="2">
        <v>36452164</v>
      </c>
      <c r="E739" s="2">
        <v>57077894</v>
      </c>
      <c r="F739" s="2">
        <v>262669758</v>
      </c>
      <c r="M739" s="5">
        <v>1.61E-2</v>
      </c>
    </row>
    <row r="740" spans="1:13" x14ac:dyDescent="0.3">
      <c r="A740" s="1">
        <v>36739</v>
      </c>
      <c r="B740">
        <v>1.55</v>
      </c>
      <c r="C740">
        <v>1.31</v>
      </c>
      <c r="D740" s="2">
        <v>39122151</v>
      </c>
      <c r="E740" s="2">
        <v>56626345</v>
      </c>
      <c r="F740" s="2">
        <v>264098974</v>
      </c>
      <c r="M740" s="5">
        <v>1.3100000000000001E-2</v>
      </c>
    </row>
    <row r="741" spans="1:13" x14ac:dyDescent="0.3">
      <c r="A741" s="1">
        <v>36770</v>
      </c>
      <c r="B741">
        <v>0.27</v>
      </c>
      <c r="C741">
        <v>0.23</v>
      </c>
      <c r="D741" s="2">
        <v>37521173</v>
      </c>
      <c r="E741" s="2">
        <v>59451342</v>
      </c>
      <c r="F741" s="2">
        <v>264758892</v>
      </c>
      <c r="M741" s="5">
        <v>2.3E-3</v>
      </c>
    </row>
    <row r="742" spans="1:13" x14ac:dyDescent="0.3">
      <c r="A742" s="1">
        <v>36800</v>
      </c>
      <c r="B742">
        <v>0.01</v>
      </c>
      <c r="C742">
        <v>0.14000000000000001</v>
      </c>
      <c r="D742" s="2">
        <v>38636085</v>
      </c>
      <c r="E742" s="2">
        <v>60166406</v>
      </c>
      <c r="F742" s="2">
        <v>265690888</v>
      </c>
      <c r="M742" s="5">
        <v>1.4000000000000002E-3</v>
      </c>
    </row>
    <row r="743" spans="1:13" x14ac:dyDescent="0.3">
      <c r="A743" s="1">
        <v>36831</v>
      </c>
      <c r="B743">
        <v>-0.05</v>
      </c>
      <c r="C743">
        <v>0.32</v>
      </c>
      <c r="D743" s="2">
        <v>40730882</v>
      </c>
      <c r="E743" s="2">
        <v>63052800</v>
      </c>
      <c r="F743" s="2">
        <v>271618418</v>
      </c>
      <c r="M743" s="5">
        <v>3.2000000000000002E-3</v>
      </c>
    </row>
    <row r="744" spans="1:13" x14ac:dyDescent="0.3">
      <c r="A744" s="1">
        <v>36861</v>
      </c>
      <c r="B744">
        <v>0.26</v>
      </c>
      <c r="C744">
        <v>0.59</v>
      </c>
      <c r="D744" s="2">
        <v>47686213</v>
      </c>
      <c r="E744" s="2">
        <v>74352468</v>
      </c>
      <c r="F744" s="2">
        <v>283784809</v>
      </c>
      <c r="M744" s="5">
        <v>5.8999999999999999E-3</v>
      </c>
    </row>
    <row r="745" spans="1:13" x14ac:dyDescent="0.3">
      <c r="A745" s="1">
        <v>36892</v>
      </c>
      <c r="B745">
        <v>0.38</v>
      </c>
      <c r="C745">
        <v>0.56999999999999995</v>
      </c>
      <c r="D745" s="2">
        <v>42363820</v>
      </c>
      <c r="E745" s="2">
        <v>66549099</v>
      </c>
      <c r="F745" s="2">
        <v>276497688</v>
      </c>
      <c r="M745" s="5">
        <v>5.6999999999999993E-3</v>
      </c>
    </row>
    <row r="746" spans="1:13" x14ac:dyDescent="0.3">
      <c r="A746" s="1">
        <v>36923</v>
      </c>
      <c r="B746">
        <v>0.11</v>
      </c>
      <c r="C746">
        <v>0.46</v>
      </c>
      <c r="D746" s="2">
        <v>47891196</v>
      </c>
      <c r="E746" s="2">
        <v>68309887</v>
      </c>
      <c r="F746" s="2">
        <v>279762508</v>
      </c>
      <c r="M746" s="5">
        <v>4.5999999999999999E-3</v>
      </c>
    </row>
    <row r="747" spans="1:13" x14ac:dyDescent="0.3">
      <c r="A747" s="1">
        <v>36951</v>
      </c>
      <c r="B747">
        <v>0.51</v>
      </c>
      <c r="C747">
        <v>0.38</v>
      </c>
      <c r="D747" s="2">
        <v>41367748</v>
      </c>
      <c r="E747" s="2">
        <v>66032790</v>
      </c>
      <c r="F747" s="2">
        <v>278378236</v>
      </c>
      <c r="M747" s="5">
        <v>3.8E-3</v>
      </c>
    </row>
    <row r="748" spans="1:13" x14ac:dyDescent="0.3">
      <c r="A748" s="1">
        <v>36982</v>
      </c>
      <c r="B748">
        <v>0.61</v>
      </c>
      <c r="C748">
        <v>0.57999999999999996</v>
      </c>
      <c r="D748" s="2">
        <v>40910723</v>
      </c>
      <c r="E748" s="2">
        <v>65811791</v>
      </c>
      <c r="F748" s="2">
        <v>279598547</v>
      </c>
      <c r="M748" s="5">
        <v>5.7999999999999996E-3</v>
      </c>
    </row>
    <row r="749" spans="1:13" x14ac:dyDescent="0.3">
      <c r="A749" s="1">
        <v>37012</v>
      </c>
      <c r="B749">
        <v>0.17</v>
      </c>
      <c r="C749">
        <v>0.41</v>
      </c>
      <c r="D749" s="2">
        <v>41452767</v>
      </c>
      <c r="E749" s="2">
        <v>65461974</v>
      </c>
      <c r="F749" s="2">
        <v>283478495</v>
      </c>
      <c r="M749" s="5">
        <v>4.0999999999999995E-3</v>
      </c>
    </row>
    <row r="750" spans="1:13" x14ac:dyDescent="0.3">
      <c r="A750" s="1">
        <v>37043</v>
      </c>
      <c r="B750">
        <v>0.85</v>
      </c>
      <c r="C750">
        <v>0.52</v>
      </c>
      <c r="D750" s="2">
        <v>41974056</v>
      </c>
      <c r="E750" s="2">
        <v>66395565</v>
      </c>
      <c r="F750" s="2">
        <v>289058653</v>
      </c>
      <c r="M750" s="5">
        <v>5.1999999999999998E-3</v>
      </c>
    </row>
    <row r="751" spans="1:13" x14ac:dyDescent="0.3">
      <c r="A751" s="1">
        <v>37073</v>
      </c>
      <c r="B751">
        <v>1.21</v>
      </c>
      <c r="C751">
        <v>1.33</v>
      </c>
      <c r="D751" s="2">
        <v>41594145</v>
      </c>
      <c r="E751" s="2">
        <v>67328517</v>
      </c>
      <c r="F751" s="2">
        <v>290466494</v>
      </c>
      <c r="M751" s="5">
        <v>1.3300000000000001E-2</v>
      </c>
    </row>
    <row r="752" spans="1:13" x14ac:dyDescent="0.3">
      <c r="A752" s="1">
        <v>37104</v>
      </c>
      <c r="B752">
        <v>1.1499999999999999</v>
      </c>
      <c r="C752">
        <v>0.7</v>
      </c>
      <c r="D752" s="2">
        <v>42629109</v>
      </c>
      <c r="E752" s="2">
        <v>67571709</v>
      </c>
      <c r="F752" s="2">
        <v>295618891</v>
      </c>
      <c r="M752" s="5">
        <v>6.9999999999999993E-3</v>
      </c>
    </row>
    <row r="753" spans="1:13" x14ac:dyDescent="0.3">
      <c r="A753" s="1">
        <v>37135</v>
      </c>
      <c r="B753">
        <v>0.32</v>
      </c>
      <c r="C753">
        <v>0.28000000000000003</v>
      </c>
      <c r="D753" s="2">
        <v>45482012</v>
      </c>
      <c r="E753" s="2">
        <v>68485780</v>
      </c>
      <c r="F753" s="2">
        <v>296574994</v>
      </c>
      <c r="M753" s="5">
        <v>2.8000000000000004E-3</v>
      </c>
    </row>
    <row r="754" spans="1:13" x14ac:dyDescent="0.3">
      <c r="A754" s="1">
        <v>37165</v>
      </c>
      <c r="B754">
        <v>0.74</v>
      </c>
      <c r="C754">
        <v>0.83</v>
      </c>
      <c r="D754" s="2">
        <v>43074939</v>
      </c>
      <c r="E754" s="2">
        <v>67524432</v>
      </c>
      <c r="F754" s="2">
        <v>295900745</v>
      </c>
      <c r="M754" s="5">
        <v>8.3000000000000001E-3</v>
      </c>
    </row>
    <row r="755" spans="1:13" x14ac:dyDescent="0.3">
      <c r="A755" s="1">
        <v>37196</v>
      </c>
      <c r="B755">
        <v>0.61</v>
      </c>
      <c r="C755">
        <v>0.71</v>
      </c>
      <c r="D755" s="2">
        <v>46234267</v>
      </c>
      <c r="E755" s="2">
        <v>70243399</v>
      </c>
      <c r="F755" s="2">
        <v>301950848</v>
      </c>
      <c r="M755" s="5">
        <v>7.0999999999999995E-3</v>
      </c>
    </row>
    <row r="756" spans="1:13" x14ac:dyDescent="0.3">
      <c r="A756" s="1">
        <v>37226</v>
      </c>
      <c r="B756">
        <v>0.25</v>
      </c>
      <c r="C756">
        <v>0.65</v>
      </c>
      <c r="D756" s="2">
        <v>53255971</v>
      </c>
      <c r="E756" s="2">
        <v>83706703</v>
      </c>
      <c r="F756" s="2">
        <v>321612169</v>
      </c>
      <c r="M756" s="5">
        <v>6.5000000000000006E-3</v>
      </c>
    </row>
    <row r="757" spans="1:13" x14ac:dyDescent="0.3">
      <c r="A757" s="1">
        <v>37257</v>
      </c>
      <c r="B757">
        <v>0.56999999999999995</v>
      </c>
      <c r="C757">
        <v>0.52</v>
      </c>
      <c r="D757" s="2">
        <v>49722831</v>
      </c>
      <c r="E757" s="2">
        <v>74672200</v>
      </c>
      <c r="F757" s="2">
        <v>314518503</v>
      </c>
      <c r="M757" s="5">
        <v>5.1999999999999998E-3</v>
      </c>
    </row>
    <row r="758" spans="1:13" x14ac:dyDescent="0.3">
      <c r="A758" s="1">
        <v>37288</v>
      </c>
      <c r="B758">
        <v>0.26</v>
      </c>
      <c r="C758">
        <v>0.36</v>
      </c>
      <c r="D758" s="2">
        <v>47891206</v>
      </c>
      <c r="E758" s="2">
        <v>73939370</v>
      </c>
      <c r="F758" s="2">
        <v>316188984</v>
      </c>
      <c r="M758" s="5">
        <v>3.5999999999999999E-3</v>
      </c>
    </row>
    <row r="759" spans="1:13" x14ac:dyDescent="0.3">
      <c r="A759" s="1">
        <v>37316</v>
      </c>
      <c r="B759">
        <v>7.0000000000000007E-2</v>
      </c>
      <c r="C759">
        <v>0.6</v>
      </c>
      <c r="D759" s="2">
        <v>48854685</v>
      </c>
      <c r="E759" s="2">
        <v>73216164</v>
      </c>
      <c r="F759" s="2">
        <v>323975113</v>
      </c>
      <c r="M759" s="5">
        <v>6.0000000000000001E-3</v>
      </c>
    </row>
    <row r="760" spans="1:13" x14ac:dyDescent="0.3">
      <c r="A760" s="1">
        <v>37347</v>
      </c>
      <c r="B760">
        <v>0.06</v>
      </c>
      <c r="C760">
        <v>0.8</v>
      </c>
      <c r="D760" s="2">
        <v>46745596</v>
      </c>
      <c r="E760" s="2">
        <v>74760982</v>
      </c>
      <c r="F760" s="2">
        <v>322667891</v>
      </c>
      <c r="M760" s="5">
        <v>8.0000000000000002E-3</v>
      </c>
    </row>
    <row r="761" spans="1:13" x14ac:dyDescent="0.3">
      <c r="A761" s="1">
        <v>37377</v>
      </c>
      <c r="B761">
        <v>0.06</v>
      </c>
      <c r="C761">
        <v>0.21</v>
      </c>
      <c r="D761" s="2">
        <v>51513188</v>
      </c>
      <c r="E761" s="2">
        <v>73786726</v>
      </c>
      <c r="F761" s="2">
        <v>324541851</v>
      </c>
      <c r="M761" s="5">
        <v>2.0999999999999999E-3</v>
      </c>
    </row>
    <row r="762" spans="1:13" x14ac:dyDescent="0.3">
      <c r="A762" s="1">
        <v>37408</v>
      </c>
      <c r="B762">
        <v>0.31</v>
      </c>
      <c r="C762">
        <v>0.42</v>
      </c>
      <c r="D762" s="2">
        <v>50692546</v>
      </c>
      <c r="E762" s="2">
        <v>79666601</v>
      </c>
      <c r="F762" s="2">
        <v>342029281</v>
      </c>
      <c r="M762" s="5">
        <v>4.1999999999999997E-3</v>
      </c>
    </row>
    <row r="763" spans="1:13" x14ac:dyDescent="0.3">
      <c r="A763" s="1">
        <v>37438</v>
      </c>
      <c r="B763">
        <v>0.67</v>
      </c>
      <c r="C763">
        <v>1.19</v>
      </c>
      <c r="D763" s="2">
        <v>52432527</v>
      </c>
      <c r="E763" s="2">
        <v>82770745</v>
      </c>
      <c r="F763" s="2">
        <v>353510430</v>
      </c>
      <c r="M763" s="5">
        <v>1.1899999999999999E-2</v>
      </c>
    </row>
    <row r="764" spans="1:13" x14ac:dyDescent="0.3">
      <c r="A764" s="1">
        <v>37469</v>
      </c>
      <c r="B764">
        <v>1.01</v>
      </c>
      <c r="C764">
        <v>0.65</v>
      </c>
      <c r="D764" s="2">
        <v>54985471</v>
      </c>
      <c r="E764" s="2">
        <v>85509912</v>
      </c>
      <c r="F764" s="2">
        <v>369202497</v>
      </c>
      <c r="M764" s="5">
        <v>6.5000000000000006E-3</v>
      </c>
    </row>
    <row r="765" spans="1:13" x14ac:dyDescent="0.3">
      <c r="A765" s="1">
        <v>37500</v>
      </c>
      <c r="B765">
        <v>0.76</v>
      </c>
      <c r="C765">
        <v>0.72</v>
      </c>
      <c r="D765" s="2">
        <v>60769701</v>
      </c>
      <c r="E765" s="2">
        <v>88177292</v>
      </c>
      <c r="F765" s="2">
        <v>375894369</v>
      </c>
      <c r="M765" s="5">
        <v>7.1999999999999998E-3</v>
      </c>
    </row>
    <row r="766" spans="1:13" x14ac:dyDescent="0.3">
      <c r="A766" s="1">
        <v>37530</v>
      </c>
      <c r="B766">
        <v>1.28</v>
      </c>
      <c r="C766">
        <v>1.31</v>
      </c>
      <c r="D766" s="2">
        <v>60640131</v>
      </c>
      <c r="E766" s="2">
        <v>88821343</v>
      </c>
      <c r="F766" s="2">
        <v>382186726</v>
      </c>
      <c r="M766" s="5">
        <v>1.3100000000000001E-2</v>
      </c>
    </row>
    <row r="767" spans="1:13" x14ac:dyDescent="0.3">
      <c r="A767" s="1">
        <v>37561</v>
      </c>
      <c r="B767">
        <v>2.65</v>
      </c>
      <c r="C767">
        <v>3.02</v>
      </c>
      <c r="D767" s="2">
        <v>60558939</v>
      </c>
      <c r="E767" s="2">
        <v>91947479</v>
      </c>
      <c r="F767" s="2">
        <v>385610075</v>
      </c>
      <c r="M767" s="5">
        <v>3.0200000000000001E-2</v>
      </c>
    </row>
    <row r="768" spans="1:13" x14ac:dyDescent="0.3">
      <c r="A768" s="1">
        <v>37591</v>
      </c>
      <c r="B768">
        <v>1.83</v>
      </c>
      <c r="C768">
        <v>2.1</v>
      </c>
      <c r="D768" s="2">
        <v>73302272</v>
      </c>
      <c r="E768" s="2">
        <v>107845940</v>
      </c>
      <c r="F768" s="2">
        <v>397502950</v>
      </c>
      <c r="M768" s="5">
        <v>2.1000000000000001E-2</v>
      </c>
    </row>
    <row r="769" spans="1:13" x14ac:dyDescent="0.3">
      <c r="A769" s="1">
        <v>37622</v>
      </c>
      <c r="B769">
        <v>2.19</v>
      </c>
      <c r="C769">
        <v>2.25</v>
      </c>
      <c r="D769" s="2">
        <v>64370257</v>
      </c>
      <c r="E769" s="2">
        <v>92451476</v>
      </c>
      <c r="F769" s="2">
        <v>388505575</v>
      </c>
      <c r="M769" s="5">
        <v>2.2499999999999999E-2</v>
      </c>
    </row>
    <row r="770" spans="1:13" x14ac:dyDescent="0.3">
      <c r="A770" s="1">
        <v>37653</v>
      </c>
      <c r="B770">
        <v>1.61</v>
      </c>
      <c r="C770">
        <v>1.57</v>
      </c>
      <c r="D770" s="2">
        <v>67494433</v>
      </c>
      <c r="E770" s="2">
        <v>90973223</v>
      </c>
      <c r="F770" s="2">
        <v>391101065</v>
      </c>
      <c r="M770" s="5">
        <v>1.5700000000000002E-2</v>
      </c>
    </row>
    <row r="771" spans="1:13" x14ac:dyDescent="0.3">
      <c r="A771" s="1">
        <v>37681</v>
      </c>
      <c r="B771">
        <v>0.67</v>
      </c>
      <c r="C771">
        <v>1.23</v>
      </c>
      <c r="D771" s="2">
        <v>66032455</v>
      </c>
      <c r="E771" s="2">
        <v>87106671</v>
      </c>
      <c r="F771" s="2">
        <v>385238154</v>
      </c>
      <c r="M771" s="5">
        <v>1.23E-2</v>
      </c>
    </row>
    <row r="772" spans="1:13" x14ac:dyDescent="0.3">
      <c r="A772" s="1">
        <v>37712</v>
      </c>
      <c r="B772">
        <v>0.56999999999999995</v>
      </c>
      <c r="C772">
        <v>0.97</v>
      </c>
      <c r="D772" s="2">
        <v>68228788</v>
      </c>
      <c r="E772" s="2">
        <v>84500366</v>
      </c>
      <c r="F772" s="2">
        <v>382254765</v>
      </c>
      <c r="M772" s="5">
        <v>9.7000000000000003E-3</v>
      </c>
    </row>
    <row r="773" spans="1:13" x14ac:dyDescent="0.3">
      <c r="A773" s="1">
        <v>37742</v>
      </c>
      <c r="B773">
        <v>0.31</v>
      </c>
      <c r="C773">
        <v>0.61</v>
      </c>
      <c r="D773" s="2">
        <v>65113594</v>
      </c>
      <c r="E773" s="2">
        <v>83333885</v>
      </c>
      <c r="F773" s="2">
        <v>385368449</v>
      </c>
      <c r="M773" s="5">
        <v>6.0999999999999995E-3</v>
      </c>
    </row>
    <row r="774" spans="1:13" x14ac:dyDescent="0.3">
      <c r="A774" s="1">
        <v>37773</v>
      </c>
      <c r="B774">
        <v>-0.16</v>
      </c>
      <c r="C774">
        <v>-0.15</v>
      </c>
      <c r="D774" s="2">
        <v>63837941</v>
      </c>
      <c r="E774" s="2">
        <v>85625030</v>
      </c>
      <c r="F774" s="2">
        <v>383247962</v>
      </c>
      <c r="M774" s="5">
        <v>-1.5E-3</v>
      </c>
    </row>
    <row r="775" spans="1:13" x14ac:dyDescent="0.3">
      <c r="A775" s="1">
        <v>37803</v>
      </c>
      <c r="B775">
        <v>-0.08</v>
      </c>
      <c r="C775">
        <v>0.2</v>
      </c>
      <c r="D775" s="2">
        <v>67841206</v>
      </c>
      <c r="E775" s="2">
        <v>84264307</v>
      </c>
      <c r="F775" s="2">
        <v>385673744</v>
      </c>
      <c r="M775" s="5">
        <v>2E-3</v>
      </c>
    </row>
    <row r="776" spans="1:13" x14ac:dyDescent="0.3">
      <c r="A776" s="1">
        <v>37834</v>
      </c>
      <c r="B776">
        <v>0.63</v>
      </c>
      <c r="C776">
        <v>0.34</v>
      </c>
      <c r="D776" s="2">
        <v>58430020</v>
      </c>
      <c r="E776" s="2">
        <v>84339229</v>
      </c>
      <c r="F776" s="2">
        <v>387611181</v>
      </c>
      <c r="M776" s="5">
        <v>3.4000000000000002E-3</v>
      </c>
    </row>
    <row r="777" spans="1:13" x14ac:dyDescent="0.3">
      <c r="A777" s="1">
        <v>37865</v>
      </c>
      <c r="B777">
        <v>0.84</v>
      </c>
      <c r="C777">
        <v>0.78</v>
      </c>
      <c r="D777" s="2">
        <v>56110109</v>
      </c>
      <c r="E777" s="2">
        <v>85383962</v>
      </c>
      <c r="F777" s="2">
        <v>388097266</v>
      </c>
      <c r="M777" s="5">
        <v>7.8000000000000005E-3</v>
      </c>
    </row>
    <row r="778" spans="1:13" x14ac:dyDescent="0.3">
      <c r="A778" s="1">
        <v>37895</v>
      </c>
      <c r="B778">
        <v>0.63</v>
      </c>
      <c r="C778">
        <v>0.28999999999999998</v>
      </c>
      <c r="D778" s="2">
        <v>57710438</v>
      </c>
      <c r="E778" s="2">
        <v>85529755</v>
      </c>
      <c r="F778" s="2">
        <v>386023071</v>
      </c>
      <c r="M778" s="5">
        <v>2.8999999999999998E-3</v>
      </c>
    </row>
    <row r="779" spans="1:13" x14ac:dyDescent="0.3">
      <c r="A779" s="1">
        <v>37926</v>
      </c>
      <c r="B779">
        <v>0.27</v>
      </c>
      <c r="C779">
        <v>0.34</v>
      </c>
      <c r="D779" s="2">
        <v>62417367</v>
      </c>
      <c r="E779" s="2">
        <v>92097337</v>
      </c>
      <c r="F779" s="2">
        <v>398425403</v>
      </c>
      <c r="M779" s="5">
        <v>3.4000000000000002E-3</v>
      </c>
    </row>
    <row r="780" spans="1:13" x14ac:dyDescent="0.3">
      <c r="A780" s="1">
        <v>37956</v>
      </c>
      <c r="B780">
        <v>0.42</v>
      </c>
      <c r="C780">
        <v>0.52</v>
      </c>
      <c r="D780" s="2">
        <v>73219136</v>
      </c>
      <c r="E780" s="2">
        <v>109648388</v>
      </c>
      <c r="F780" s="2">
        <v>412894706</v>
      </c>
      <c r="M780" s="5">
        <v>5.1999999999999998E-3</v>
      </c>
    </row>
    <row r="781" spans="1:13" x14ac:dyDescent="0.3">
      <c r="A781" s="1">
        <v>37987</v>
      </c>
      <c r="B781">
        <v>0.65</v>
      </c>
      <c r="C781">
        <v>0.76</v>
      </c>
      <c r="D781" s="2">
        <v>68899768</v>
      </c>
      <c r="E781" s="2">
        <v>98075024</v>
      </c>
      <c r="F781" s="2">
        <v>405055550</v>
      </c>
      <c r="M781" s="5">
        <v>7.6E-3</v>
      </c>
    </row>
    <row r="782" spans="1:13" x14ac:dyDescent="0.3">
      <c r="A782" s="1">
        <v>38018</v>
      </c>
      <c r="B782">
        <v>0.19</v>
      </c>
      <c r="C782">
        <v>0.61</v>
      </c>
      <c r="D782" s="2">
        <v>68868993</v>
      </c>
      <c r="E782" s="2">
        <v>99538669</v>
      </c>
      <c r="F782" s="2">
        <v>408095681</v>
      </c>
      <c r="M782" s="5">
        <v>6.0999999999999995E-3</v>
      </c>
    </row>
    <row r="783" spans="1:13" x14ac:dyDescent="0.3">
      <c r="A783" s="1">
        <v>38047</v>
      </c>
      <c r="B783">
        <v>0.12</v>
      </c>
      <c r="C783">
        <v>0.47</v>
      </c>
      <c r="D783" s="2">
        <v>63122628</v>
      </c>
      <c r="E783" s="2">
        <v>97724807</v>
      </c>
      <c r="F783" s="2">
        <v>409758044</v>
      </c>
      <c r="M783" s="5">
        <v>4.6999999999999993E-3</v>
      </c>
    </row>
    <row r="784" spans="1:13" x14ac:dyDescent="0.3">
      <c r="A784" s="1">
        <v>38078</v>
      </c>
      <c r="B784">
        <v>0.28999999999999998</v>
      </c>
      <c r="C784">
        <v>0.37</v>
      </c>
      <c r="D784" s="2">
        <v>65612983</v>
      </c>
      <c r="E784" s="2">
        <v>97919725</v>
      </c>
      <c r="F784" s="2">
        <v>410978137</v>
      </c>
      <c r="M784" s="5">
        <v>3.7000000000000002E-3</v>
      </c>
    </row>
    <row r="785" spans="1:13" x14ac:dyDescent="0.3">
      <c r="A785" s="1">
        <v>38108</v>
      </c>
      <c r="B785">
        <v>0.56999999999999995</v>
      </c>
      <c r="C785">
        <v>0.51</v>
      </c>
      <c r="D785" s="2">
        <v>66822153</v>
      </c>
      <c r="E785" s="2">
        <v>101269942</v>
      </c>
      <c r="F785" s="2">
        <v>427761539</v>
      </c>
      <c r="M785" s="5">
        <v>5.1000000000000004E-3</v>
      </c>
    </row>
    <row r="786" spans="1:13" x14ac:dyDescent="0.3">
      <c r="A786" s="1">
        <v>38139</v>
      </c>
      <c r="B786">
        <v>0.92</v>
      </c>
      <c r="C786">
        <v>0.71</v>
      </c>
      <c r="D786" s="2">
        <v>67992270</v>
      </c>
      <c r="E786" s="2">
        <v>102481343</v>
      </c>
      <c r="F786" s="2">
        <v>436468893</v>
      </c>
      <c r="M786" s="5">
        <v>7.0999999999999995E-3</v>
      </c>
    </row>
    <row r="787" spans="1:13" x14ac:dyDescent="0.3">
      <c r="A787" s="1">
        <v>38169</v>
      </c>
      <c r="B787">
        <v>0.59</v>
      </c>
      <c r="C787">
        <v>0.91</v>
      </c>
      <c r="D787" s="2">
        <v>73110428</v>
      </c>
      <c r="E787" s="2">
        <v>103210805</v>
      </c>
      <c r="F787" s="2">
        <v>441903867</v>
      </c>
      <c r="M787" s="5">
        <v>9.1000000000000004E-3</v>
      </c>
    </row>
    <row r="788" spans="1:13" x14ac:dyDescent="0.3">
      <c r="A788" s="1">
        <v>38200</v>
      </c>
      <c r="B788">
        <v>0.99</v>
      </c>
      <c r="C788">
        <v>0.69</v>
      </c>
      <c r="D788" s="2">
        <v>72201284</v>
      </c>
      <c r="E788" s="2">
        <v>105790213</v>
      </c>
      <c r="F788" s="2">
        <v>450248035</v>
      </c>
      <c r="M788" s="5">
        <v>6.8999999999999999E-3</v>
      </c>
    </row>
    <row r="789" spans="1:13" x14ac:dyDescent="0.3">
      <c r="A789" s="1">
        <v>38231</v>
      </c>
      <c r="B789">
        <v>0.21</v>
      </c>
      <c r="C789">
        <v>0.33</v>
      </c>
      <c r="D789" s="2">
        <v>70955261</v>
      </c>
      <c r="E789" s="2">
        <v>109856202</v>
      </c>
      <c r="F789" s="2">
        <v>457263750</v>
      </c>
      <c r="M789" s="5">
        <v>3.3E-3</v>
      </c>
    </row>
    <row r="790" spans="1:13" x14ac:dyDescent="0.3">
      <c r="A790" s="1">
        <v>38261</v>
      </c>
      <c r="B790">
        <v>0.62</v>
      </c>
      <c r="C790">
        <v>0.44</v>
      </c>
      <c r="D790" s="2">
        <v>71672482</v>
      </c>
      <c r="E790" s="2">
        <v>109826382</v>
      </c>
      <c r="F790" s="2">
        <v>463011719</v>
      </c>
      <c r="M790" s="5">
        <v>4.4000000000000003E-3</v>
      </c>
    </row>
    <row r="791" spans="1:13" x14ac:dyDescent="0.3">
      <c r="A791" s="1">
        <v>38292</v>
      </c>
      <c r="B791">
        <v>0.56000000000000005</v>
      </c>
      <c r="C791">
        <v>0.69</v>
      </c>
      <c r="D791" s="2">
        <v>75097601</v>
      </c>
      <c r="E791" s="2">
        <v>113409610</v>
      </c>
      <c r="F791" s="2">
        <v>470778193</v>
      </c>
      <c r="M791" s="5">
        <v>6.8999999999999999E-3</v>
      </c>
    </row>
    <row r="792" spans="1:13" x14ac:dyDescent="0.3">
      <c r="A792" s="1">
        <v>38322</v>
      </c>
      <c r="B792">
        <v>0.67</v>
      </c>
      <c r="C792">
        <v>0.86</v>
      </c>
      <c r="D792" s="2">
        <v>88732677</v>
      </c>
      <c r="E792" s="2">
        <v>127946401</v>
      </c>
      <c r="F792" s="2">
        <v>493496745</v>
      </c>
      <c r="M792" s="5">
        <v>8.6E-3</v>
      </c>
    </row>
    <row r="793" spans="1:13" x14ac:dyDescent="0.3">
      <c r="A793" s="1">
        <v>38353</v>
      </c>
      <c r="B793">
        <v>0.56000000000000005</v>
      </c>
      <c r="C793">
        <v>0.57999999999999996</v>
      </c>
      <c r="D793" s="2">
        <v>83471335</v>
      </c>
      <c r="E793" s="2">
        <v>118831622</v>
      </c>
      <c r="F793" s="2">
        <v>489051624</v>
      </c>
      <c r="M793" s="5">
        <v>5.7999999999999996E-3</v>
      </c>
    </row>
    <row r="794" spans="1:13" x14ac:dyDescent="0.3">
      <c r="A794" s="1">
        <v>38384</v>
      </c>
      <c r="B794">
        <v>0.36</v>
      </c>
      <c r="C794">
        <v>0.59</v>
      </c>
      <c r="D794" s="2">
        <v>79115881</v>
      </c>
      <c r="E794" s="2">
        <v>117767461</v>
      </c>
      <c r="F794" s="2">
        <v>492621330</v>
      </c>
      <c r="M794" s="5">
        <v>5.8999999999999999E-3</v>
      </c>
    </row>
    <row r="795" spans="1:13" x14ac:dyDescent="0.3">
      <c r="A795" s="1">
        <v>38412</v>
      </c>
      <c r="B795">
        <v>0.79</v>
      </c>
      <c r="C795">
        <v>0.61</v>
      </c>
      <c r="D795" s="2">
        <v>78276441</v>
      </c>
      <c r="E795" s="2">
        <v>116793947</v>
      </c>
      <c r="F795" s="2">
        <v>502561717</v>
      </c>
      <c r="M795" s="5">
        <v>6.0999999999999995E-3</v>
      </c>
    </row>
    <row r="796" spans="1:13" x14ac:dyDescent="0.3">
      <c r="A796" s="1">
        <v>38443</v>
      </c>
      <c r="B796">
        <v>0.83</v>
      </c>
      <c r="C796">
        <v>0.87</v>
      </c>
      <c r="D796" s="2">
        <v>77791974</v>
      </c>
      <c r="E796" s="2">
        <v>113676146</v>
      </c>
      <c r="F796" s="2">
        <v>503109309</v>
      </c>
      <c r="M796" s="5">
        <v>8.6999999999999994E-3</v>
      </c>
    </row>
    <row r="797" spans="1:13" x14ac:dyDescent="0.3">
      <c r="A797" s="1">
        <v>38473</v>
      </c>
      <c r="B797">
        <v>0.35</v>
      </c>
      <c r="C797">
        <v>0.49</v>
      </c>
      <c r="D797" s="2">
        <v>79731164</v>
      </c>
      <c r="E797" s="2">
        <v>115770548</v>
      </c>
      <c r="F797" s="2">
        <v>504302367</v>
      </c>
      <c r="M797" s="5">
        <v>4.8999999999999998E-3</v>
      </c>
    </row>
    <row r="798" spans="1:13" x14ac:dyDescent="0.3">
      <c r="A798" s="1">
        <v>38504</v>
      </c>
      <c r="B798">
        <v>-0.2</v>
      </c>
      <c r="C798">
        <v>-0.02</v>
      </c>
      <c r="D798" s="2">
        <v>78494175</v>
      </c>
      <c r="E798" s="2">
        <v>116929052</v>
      </c>
      <c r="F798" s="2">
        <v>512485028</v>
      </c>
      <c r="M798" s="5">
        <v>-2.0000000000000001E-4</v>
      </c>
    </row>
    <row r="799" spans="1:13" x14ac:dyDescent="0.3">
      <c r="A799" s="1">
        <v>38534</v>
      </c>
      <c r="B799">
        <v>0.3</v>
      </c>
      <c r="C799">
        <v>0.25</v>
      </c>
      <c r="D799" s="2">
        <v>80283576</v>
      </c>
      <c r="E799" s="2">
        <v>116747519</v>
      </c>
      <c r="F799" s="2">
        <v>518084803</v>
      </c>
      <c r="M799" s="5">
        <v>2.5000000000000001E-3</v>
      </c>
    </row>
    <row r="800" spans="1:13" x14ac:dyDescent="0.3">
      <c r="A800" s="1">
        <v>38565</v>
      </c>
      <c r="B800">
        <v>-0.2</v>
      </c>
      <c r="C800">
        <v>0.17</v>
      </c>
      <c r="D800" s="2">
        <v>79820054</v>
      </c>
      <c r="E800" s="2">
        <v>116996340</v>
      </c>
      <c r="F800" s="2">
        <v>526645435</v>
      </c>
      <c r="M800" s="5">
        <v>1.7000000000000001E-3</v>
      </c>
    </row>
    <row r="801" spans="1:13" x14ac:dyDescent="0.3">
      <c r="A801" s="1">
        <v>38596</v>
      </c>
      <c r="B801">
        <v>0.44</v>
      </c>
      <c r="C801">
        <v>0.35</v>
      </c>
      <c r="D801" s="2">
        <v>80105571</v>
      </c>
      <c r="E801" s="2">
        <v>117422647</v>
      </c>
      <c r="F801" s="2">
        <v>532469413</v>
      </c>
      <c r="M801" s="5">
        <v>3.4999999999999996E-3</v>
      </c>
    </row>
    <row r="802" spans="1:13" x14ac:dyDescent="0.3">
      <c r="A802" s="1">
        <v>38626</v>
      </c>
      <c r="B802">
        <v>0.63</v>
      </c>
      <c r="C802">
        <v>0.75</v>
      </c>
      <c r="D802" s="2">
        <v>79886962</v>
      </c>
      <c r="E802" s="2">
        <v>119658744</v>
      </c>
      <c r="F802" s="2">
        <v>539183005</v>
      </c>
      <c r="M802" s="5">
        <v>7.4999999999999997E-3</v>
      </c>
    </row>
    <row r="803" spans="1:13" x14ac:dyDescent="0.3">
      <c r="A803" s="1">
        <v>38657</v>
      </c>
      <c r="B803">
        <v>0.28999999999999998</v>
      </c>
      <c r="C803">
        <v>0.55000000000000004</v>
      </c>
      <c r="D803" s="2">
        <v>85515270</v>
      </c>
      <c r="E803" s="2">
        <v>126508048</v>
      </c>
      <c r="F803" s="2">
        <v>549488595</v>
      </c>
      <c r="M803" s="5">
        <v>5.5000000000000005E-3</v>
      </c>
    </row>
    <row r="804" spans="1:13" x14ac:dyDescent="0.3">
      <c r="A804" s="1">
        <v>38687</v>
      </c>
      <c r="B804">
        <v>0.28999999999999998</v>
      </c>
      <c r="C804">
        <v>0.36</v>
      </c>
      <c r="D804" s="2">
        <v>101247235</v>
      </c>
      <c r="E804" s="2">
        <v>144778165</v>
      </c>
      <c r="F804" s="2">
        <v>582463581</v>
      </c>
      <c r="M804" s="5">
        <v>3.5999999999999999E-3</v>
      </c>
    </row>
    <row r="805" spans="1:13" x14ac:dyDescent="0.3">
      <c r="A805" s="1">
        <v>38718</v>
      </c>
      <c r="B805">
        <v>0.5</v>
      </c>
      <c r="C805">
        <v>0.59</v>
      </c>
      <c r="D805" s="2">
        <v>92843062</v>
      </c>
      <c r="E805" s="2">
        <v>129951090</v>
      </c>
      <c r="F805" s="2">
        <v>567252738</v>
      </c>
      <c r="M805" s="5">
        <v>5.8999999999999999E-3</v>
      </c>
    </row>
    <row r="806" spans="1:13" x14ac:dyDescent="0.3">
      <c r="A806" s="1">
        <v>38749</v>
      </c>
      <c r="B806">
        <v>-0.03</v>
      </c>
      <c r="C806">
        <v>0.41</v>
      </c>
      <c r="D806" s="2">
        <v>94627238</v>
      </c>
      <c r="E806" s="2">
        <v>131135781</v>
      </c>
      <c r="F806" s="2">
        <v>574854769</v>
      </c>
      <c r="M806" s="5">
        <v>4.0999999999999995E-3</v>
      </c>
    </row>
    <row r="807" spans="1:13" x14ac:dyDescent="0.3">
      <c r="A807" s="1">
        <v>38777</v>
      </c>
      <c r="B807">
        <v>0.14000000000000001</v>
      </c>
      <c r="C807">
        <v>0.43</v>
      </c>
      <c r="D807" s="2">
        <v>88735299</v>
      </c>
      <c r="E807" s="2">
        <v>128748460</v>
      </c>
      <c r="F807" s="2">
        <v>578794752</v>
      </c>
      <c r="M807" s="5">
        <v>4.3E-3</v>
      </c>
    </row>
    <row r="808" spans="1:13" x14ac:dyDescent="0.3">
      <c r="A808" s="1">
        <v>38808</v>
      </c>
      <c r="B808">
        <v>0.01</v>
      </c>
      <c r="C808">
        <v>0.21</v>
      </c>
      <c r="D808" s="2">
        <v>88912726</v>
      </c>
      <c r="E808" s="2">
        <v>127513286</v>
      </c>
      <c r="F808" s="2">
        <v>579656895</v>
      </c>
      <c r="M808" s="5">
        <v>2.0999999999999999E-3</v>
      </c>
    </row>
    <row r="809" spans="1:13" x14ac:dyDescent="0.3">
      <c r="A809" s="1">
        <v>38838</v>
      </c>
      <c r="B809">
        <v>-0.22</v>
      </c>
      <c r="C809">
        <v>0.1</v>
      </c>
      <c r="D809" s="2">
        <v>86158927</v>
      </c>
      <c r="E809" s="2">
        <v>130856529</v>
      </c>
      <c r="F809" s="2">
        <v>593980605</v>
      </c>
      <c r="M809" s="5">
        <v>1E-3</v>
      </c>
    </row>
    <row r="810" spans="1:13" x14ac:dyDescent="0.3">
      <c r="A810" s="1">
        <v>38869</v>
      </c>
      <c r="B810">
        <v>-0.31</v>
      </c>
      <c r="C810">
        <v>-0.21</v>
      </c>
      <c r="D810" s="2">
        <v>94634877</v>
      </c>
      <c r="E810" s="2">
        <v>132055128</v>
      </c>
      <c r="F810" s="2">
        <v>600442057</v>
      </c>
      <c r="M810" s="5">
        <v>-2.0999999999999999E-3</v>
      </c>
    </row>
    <row r="811" spans="1:13" x14ac:dyDescent="0.3">
      <c r="A811" s="1">
        <v>38899</v>
      </c>
      <c r="B811">
        <v>0.21</v>
      </c>
      <c r="C811">
        <v>0.19</v>
      </c>
      <c r="D811" s="2">
        <v>94592008</v>
      </c>
      <c r="E811" s="2">
        <v>133558017</v>
      </c>
      <c r="F811" s="2">
        <v>604812698</v>
      </c>
      <c r="M811" s="5">
        <v>1.9E-3</v>
      </c>
    </row>
    <row r="812" spans="1:13" x14ac:dyDescent="0.3">
      <c r="A812" s="1">
        <v>38930</v>
      </c>
      <c r="B812">
        <v>0.12</v>
      </c>
      <c r="C812">
        <v>0.05</v>
      </c>
      <c r="D812" s="2">
        <v>99860904</v>
      </c>
      <c r="E812" s="2">
        <v>136342248</v>
      </c>
      <c r="F812" s="2">
        <v>607032661</v>
      </c>
      <c r="M812" s="5">
        <v>5.0000000000000001E-4</v>
      </c>
    </row>
    <row r="813" spans="1:13" x14ac:dyDescent="0.3">
      <c r="A813" s="1">
        <v>38961</v>
      </c>
      <c r="B813">
        <v>0.25</v>
      </c>
      <c r="C813">
        <v>0.21</v>
      </c>
      <c r="D813" s="2">
        <v>100371553</v>
      </c>
      <c r="E813" s="2">
        <v>143060998</v>
      </c>
      <c r="F813" s="2">
        <v>611874556</v>
      </c>
      <c r="M813" s="5">
        <v>2.0999999999999999E-3</v>
      </c>
    </row>
    <row r="814" spans="1:13" x14ac:dyDescent="0.3">
      <c r="A814" s="1">
        <v>38991</v>
      </c>
      <c r="B814">
        <v>0.39</v>
      </c>
      <c r="C814">
        <v>0.33</v>
      </c>
      <c r="D814" s="2">
        <v>99861933</v>
      </c>
      <c r="E814" s="2">
        <v>145008835</v>
      </c>
      <c r="F814" s="2">
        <v>622409389</v>
      </c>
      <c r="M814" s="5">
        <v>3.3E-3</v>
      </c>
    </row>
    <row r="815" spans="1:13" x14ac:dyDescent="0.3">
      <c r="A815" s="1">
        <v>39022</v>
      </c>
      <c r="B815">
        <v>0.42</v>
      </c>
      <c r="C815">
        <v>0.31</v>
      </c>
      <c r="D815" s="2">
        <v>105335008</v>
      </c>
      <c r="E815" s="2">
        <v>151874576</v>
      </c>
      <c r="F815" s="2">
        <v>637723544</v>
      </c>
      <c r="M815" s="5">
        <v>3.0999999999999999E-3</v>
      </c>
    </row>
    <row r="816" spans="1:13" x14ac:dyDescent="0.3">
      <c r="A816" s="1">
        <v>39052</v>
      </c>
      <c r="B816">
        <v>1.04</v>
      </c>
      <c r="C816">
        <v>0.48</v>
      </c>
      <c r="D816" s="2">
        <v>121102001</v>
      </c>
      <c r="E816" s="2">
        <v>174345295</v>
      </c>
      <c r="F816" s="2">
        <v>661499645</v>
      </c>
      <c r="M816" s="5">
        <v>4.7999999999999996E-3</v>
      </c>
    </row>
    <row r="817" spans="1:13" x14ac:dyDescent="0.3">
      <c r="A817" s="1">
        <v>39083</v>
      </c>
      <c r="B817">
        <v>0.66</v>
      </c>
      <c r="C817">
        <v>0.44</v>
      </c>
      <c r="D817" s="2">
        <v>109695597</v>
      </c>
      <c r="E817" s="2">
        <v>155629621</v>
      </c>
      <c r="F817" s="2">
        <v>645751549</v>
      </c>
      <c r="M817" s="5">
        <v>4.4000000000000003E-3</v>
      </c>
    </row>
    <row r="818" spans="1:13" x14ac:dyDescent="0.3">
      <c r="A818" s="1">
        <v>39114</v>
      </c>
      <c r="B818">
        <v>0.33</v>
      </c>
      <c r="C818">
        <v>0.44</v>
      </c>
      <c r="D818" s="2">
        <v>105136740</v>
      </c>
      <c r="E818" s="2">
        <v>153682285</v>
      </c>
      <c r="F818" s="2">
        <v>646966126</v>
      </c>
      <c r="M818" s="5">
        <v>4.4000000000000003E-3</v>
      </c>
    </row>
    <row r="819" spans="1:13" x14ac:dyDescent="0.3">
      <c r="A819" s="1">
        <v>39142</v>
      </c>
      <c r="B819">
        <v>0.11</v>
      </c>
      <c r="C819">
        <v>0.37</v>
      </c>
      <c r="D819" s="2">
        <v>107235704</v>
      </c>
      <c r="E819" s="2">
        <v>155576622</v>
      </c>
      <c r="F819" s="2">
        <v>650733953</v>
      </c>
      <c r="M819" s="5">
        <v>3.7000000000000002E-3</v>
      </c>
    </row>
    <row r="820" spans="1:13" x14ac:dyDescent="0.3">
      <c r="A820" s="1">
        <v>39173</v>
      </c>
      <c r="B820">
        <v>0.33</v>
      </c>
      <c r="C820">
        <v>0.25</v>
      </c>
      <c r="D820" s="2">
        <v>114406238</v>
      </c>
      <c r="E820" s="2">
        <v>156468363</v>
      </c>
      <c r="F820" s="2">
        <v>657129977</v>
      </c>
      <c r="M820" s="5">
        <v>2.5000000000000001E-3</v>
      </c>
    </row>
    <row r="821" spans="1:13" x14ac:dyDescent="0.3">
      <c r="A821" s="1">
        <v>39203</v>
      </c>
      <c r="B821">
        <v>0.36</v>
      </c>
      <c r="C821">
        <v>0.28000000000000003</v>
      </c>
      <c r="D821" s="2">
        <v>108250652</v>
      </c>
      <c r="E821" s="2">
        <v>157893243</v>
      </c>
      <c r="F821" s="2">
        <v>663899803</v>
      </c>
      <c r="M821" s="5">
        <v>2.8000000000000004E-3</v>
      </c>
    </row>
    <row r="822" spans="1:13" x14ac:dyDescent="0.3">
      <c r="A822" s="1">
        <v>39234</v>
      </c>
      <c r="B822">
        <v>0.55000000000000004</v>
      </c>
      <c r="C822">
        <v>0.28000000000000003</v>
      </c>
      <c r="D822" s="2">
        <v>115604131</v>
      </c>
      <c r="E822" s="2">
        <v>164171409</v>
      </c>
      <c r="F822" s="2">
        <v>677220438</v>
      </c>
      <c r="M822" s="5">
        <v>2.8000000000000004E-3</v>
      </c>
    </row>
    <row r="823" spans="1:13" x14ac:dyDescent="0.3">
      <c r="A823" s="1">
        <v>39264</v>
      </c>
      <c r="B823">
        <v>0.27</v>
      </c>
      <c r="C823">
        <v>0.24</v>
      </c>
      <c r="D823" s="2">
        <v>115812081</v>
      </c>
      <c r="E823" s="2">
        <v>166890701</v>
      </c>
      <c r="F823" s="2">
        <v>682624102</v>
      </c>
      <c r="M823" s="5">
        <v>2.3999999999999998E-3</v>
      </c>
    </row>
    <row r="824" spans="1:13" x14ac:dyDescent="0.3">
      <c r="A824" s="1">
        <v>39295</v>
      </c>
      <c r="B824">
        <v>7.0000000000000007E-2</v>
      </c>
      <c r="C824">
        <v>0.47</v>
      </c>
      <c r="D824" s="2">
        <v>114488378</v>
      </c>
      <c r="E824" s="2">
        <v>170027080</v>
      </c>
      <c r="F824" s="2">
        <v>698087344</v>
      </c>
      <c r="M824" s="5">
        <v>4.6999999999999993E-3</v>
      </c>
    </row>
    <row r="825" spans="1:13" x14ac:dyDescent="0.3">
      <c r="A825" s="1">
        <v>39326</v>
      </c>
      <c r="B825">
        <v>0.24</v>
      </c>
      <c r="C825">
        <v>0.18</v>
      </c>
      <c r="D825" s="2">
        <v>120340059</v>
      </c>
      <c r="E825" s="2">
        <v>174810353</v>
      </c>
      <c r="F825" s="2">
        <v>711705989</v>
      </c>
      <c r="M825" s="5">
        <v>1.8E-3</v>
      </c>
    </row>
    <row r="826" spans="1:13" x14ac:dyDescent="0.3">
      <c r="A826" s="1">
        <v>39356</v>
      </c>
      <c r="B826">
        <v>0.08</v>
      </c>
      <c r="C826">
        <v>0.3</v>
      </c>
      <c r="D826" s="2">
        <v>122966586</v>
      </c>
      <c r="E826" s="2">
        <v>178095836</v>
      </c>
      <c r="F826" s="2">
        <v>722310549</v>
      </c>
      <c r="M826" s="5">
        <v>3.0000000000000001E-3</v>
      </c>
    </row>
    <row r="827" spans="1:13" x14ac:dyDescent="0.3">
      <c r="A827" s="1">
        <v>39387</v>
      </c>
      <c r="B827">
        <v>0.47</v>
      </c>
      <c r="C827">
        <v>0.38</v>
      </c>
      <c r="D827" s="2">
        <v>130847477</v>
      </c>
      <c r="E827" s="2">
        <v>187792507</v>
      </c>
      <c r="F827" s="2">
        <v>735188526</v>
      </c>
      <c r="M827" s="5">
        <v>3.8E-3</v>
      </c>
    </row>
    <row r="828" spans="1:13" x14ac:dyDescent="0.3">
      <c r="A828" s="1">
        <v>39417</v>
      </c>
      <c r="B828">
        <v>0.82</v>
      </c>
      <c r="C828">
        <v>0.74</v>
      </c>
      <c r="D828" s="2">
        <v>146616867</v>
      </c>
      <c r="E828" s="2">
        <v>231429799</v>
      </c>
      <c r="F828" s="2">
        <v>781280049</v>
      </c>
      <c r="M828" s="5">
        <v>7.4000000000000003E-3</v>
      </c>
    </row>
    <row r="829" spans="1:13" x14ac:dyDescent="0.3">
      <c r="A829" s="1">
        <v>39448</v>
      </c>
      <c r="B829">
        <v>0.52</v>
      </c>
      <c r="C829">
        <v>0.54</v>
      </c>
      <c r="D829" s="2">
        <v>130588119</v>
      </c>
      <c r="E829" s="2">
        <v>190279086</v>
      </c>
      <c r="F829" s="2">
        <v>756004378</v>
      </c>
      <c r="M829" s="5">
        <v>5.4000000000000003E-3</v>
      </c>
    </row>
    <row r="830" spans="1:13" x14ac:dyDescent="0.3">
      <c r="A830" s="1">
        <v>39479</v>
      </c>
      <c r="B830">
        <v>0.19</v>
      </c>
      <c r="C830">
        <v>0.49</v>
      </c>
      <c r="D830" s="2">
        <v>126329185</v>
      </c>
      <c r="E830" s="2">
        <v>184056916</v>
      </c>
      <c r="F830" s="2">
        <v>758407731</v>
      </c>
      <c r="M830" s="5">
        <v>4.8999999999999998E-3</v>
      </c>
    </row>
    <row r="831" spans="1:13" x14ac:dyDescent="0.3">
      <c r="A831" s="1">
        <v>39508</v>
      </c>
      <c r="B831">
        <v>0.31</v>
      </c>
      <c r="C831">
        <v>0.48</v>
      </c>
      <c r="D831" s="2">
        <v>128876813</v>
      </c>
      <c r="E831" s="2">
        <v>183845861</v>
      </c>
      <c r="F831" s="2">
        <v>778446487</v>
      </c>
      <c r="M831" s="5">
        <v>4.7999999999999996E-3</v>
      </c>
    </row>
    <row r="832" spans="1:13" x14ac:dyDescent="0.3">
      <c r="A832" s="1">
        <v>39539</v>
      </c>
      <c r="B832">
        <v>0.54</v>
      </c>
      <c r="C832">
        <v>0.55000000000000004</v>
      </c>
      <c r="D832" s="2">
        <v>124683915</v>
      </c>
      <c r="E832" s="2">
        <v>186799466</v>
      </c>
      <c r="F832" s="2">
        <v>812326582</v>
      </c>
      <c r="M832" s="5">
        <v>5.5000000000000005E-3</v>
      </c>
    </row>
    <row r="833" spans="1:13" x14ac:dyDescent="0.3">
      <c r="A833" s="1">
        <v>39569</v>
      </c>
      <c r="B833">
        <v>1.23</v>
      </c>
      <c r="C833">
        <v>0.79</v>
      </c>
      <c r="D833" s="2">
        <v>133158742</v>
      </c>
      <c r="E833" s="2">
        <v>183251480</v>
      </c>
      <c r="F833" s="2">
        <v>840670357</v>
      </c>
      <c r="M833" s="5">
        <v>7.9000000000000008E-3</v>
      </c>
    </row>
    <row r="834" spans="1:13" x14ac:dyDescent="0.3">
      <c r="A834" s="1">
        <v>39600</v>
      </c>
      <c r="B834">
        <v>0.96</v>
      </c>
      <c r="C834">
        <v>0.74</v>
      </c>
      <c r="D834" s="2">
        <v>132793112</v>
      </c>
      <c r="E834" s="2">
        <v>186219640</v>
      </c>
      <c r="F834" s="2">
        <v>864451130</v>
      </c>
      <c r="M834" s="5">
        <v>7.4000000000000003E-3</v>
      </c>
    </row>
    <row r="835" spans="1:13" x14ac:dyDescent="0.3">
      <c r="A835" s="1">
        <v>39630</v>
      </c>
      <c r="B835">
        <v>0.45</v>
      </c>
      <c r="C835">
        <v>0.53</v>
      </c>
      <c r="D835" s="2">
        <v>129092191</v>
      </c>
      <c r="E835" s="2">
        <v>185866821</v>
      </c>
      <c r="F835" s="2">
        <v>905716750</v>
      </c>
      <c r="M835" s="5">
        <v>5.3E-3</v>
      </c>
    </row>
    <row r="836" spans="1:13" x14ac:dyDescent="0.3">
      <c r="A836" s="1">
        <v>39661</v>
      </c>
      <c r="B836">
        <v>0.38</v>
      </c>
      <c r="C836">
        <v>0.28000000000000003</v>
      </c>
      <c r="D836" s="2">
        <v>132071158</v>
      </c>
      <c r="E836" s="2">
        <v>186652793</v>
      </c>
      <c r="F836" s="2">
        <v>949813624</v>
      </c>
      <c r="M836" s="5">
        <v>2.8000000000000004E-3</v>
      </c>
    </row>
    <row r="837" spans="1:13" x14ac:dyDescent="0.3">
      <c r="A837" s="1">
        <v>39692</v>
      </c>
      <c r="B837">
        <v>0.38</v>
      </c>
      <c r="C837">
        <v>0.26</v>
      </c>
      <c r="D837" s="2">
        <v>136936175</v>
      </c>
      <c r="E837" s="2">
        <v>194785375</v>
      </c>
      <c r="F837" s="2">
        <v>988582930</v>
      </c>
      <c r="M837" s="5">
        <v>2.5999999999999999E-3</v>
      </c>
    </row>
    <row r="838" spans="1:13" x14ac:dyDescent="0.3">
      <c r="A838" s="1">
        <v>39722</v>
      </c>
      <c r="B838">
        <v>0.5</v>
      </c>
      <c r="C838">
        <v>0.45</v>
      </c>
      <c r="D838" s="2">
        <v>132774206</v>
      </c>
      <c r="E838" s="2">
        <v>189663409</v>
      </c>
      <c r="F838" s="2">
        <v>1013415208</v>
      </c>
      <c r="M838" s="5">
        <v>4.5000000000000005E-3</v>
      </c>
    </row>
    <row r="839" spans="1:13" x14ac:dyDescent="0.3">
      <c r="A839" s="1">
        <v>39753</v>
      </c>
      <c r="B839">
        <v>0.39</v>
      </c>
      <c r="C839">
        <v>0.36</v>
      </c>
      <c r="D839" s="2">
        <v>132318760</v>
      </c>
      <c r="E839" s="2">
        <v>199544449</v>
      </c>
      <c r="F839" s="2">
        <v>1029770107</v>
      </c>
      <c r="M839" s="5">
        <v>3.5999999999999999E-3</v>
      </c>
    </row>
    <row r="840" spans="1:13" x14ac:dyDescent="0.3">
      <c r="A840" s="1">
        <v>39783</v>
      </c>
      <c r="B840">
        <v>0.16</v>
      </c>
      <c r="C840">
        <v>0.28000000000000003</v>
      </c>
      <c r="D840" s="2">
        <v>147549705</v>
      </c>
      <c r="E840" s="2">
        <v>223439938</v>
      </c>
      <c r="F840" s="2">
        <v>1072986066</v>
      </c>
      <c r="M840" s="5">
        <v>2.8000000000000004E-3</v>
      </c>
    </row>
    <row r="841" spans="1:13" x14ac:dyDescent="0.3">
      <c r="A841" s="1">
        <v>39814</v>
      </c>
      <c r="B841">
        <v>0.46</v>
      </c>
      <c r="C841">
        <v>0.48</v>
      </c>
      <c r="D841" s="2">
        <v>137537875</v>
      </c>
      <c r="E841" s="2">
        <v>196088428</v>
      </c>
      <c r="F841" s="2">
        <v>1054280418</v>
      </c>
      <c r="M841" s="5">
        <v>4.7999999999999996E-3</v>
      </c>
    </row>
    <row r="842" spans="1:13" x14ac:dyDescent="0.3">
      <c r="A842" s="1">
        <v>39845</v>
      </c>
      <c r="B842">
        <v>0.27</v>
      </c>
      <c r="C842">
        <v>0.55000000000000004</v>
      </c>
      <c r="D842" s="2">
        <v>136267906</v>
      </c>
      <c r="E842" s="2">
        <v>194352675</v>
      </c>
      <c r="F842" s="2">
        <v>1060217922</v>
      </c>
      <c r="M842" s="5">
        <v>5.5000000000000005E-3</v>
      </c>
    </row>
    <row r="843" spans="1:13" x14ac:dyDescent="0.3">
      <c r="A843" s="1">
        <v>39873</v>
      </c>
      <c r="B843">
        <v>0.4</v>
      </c>
      <c r="C843">
        <v>0.2</v>
      </c>
      <c r="D843" s="2">
        <v>135056365</v>
      </c>
      <c r="E843" s="2">
        <v>192267830</v>
      </c>
      <c r="F843" s="2">
        <v>1058016601</v>
      </c>
      <c r="M843" s="5">
        <v>2E-3</v>
      </c>
    </row>
    <row r="844" spans="1:13" x14ac:dyDescent="0.3">
      <c r="A844" s="1">
        <v>39904</v>
      </c>
      <c r="B844">
        <v>0.31</v>
      </c>
      <c r="C844">
        <v>0.48</v>
      </c>
      <c r="D844" s="2">
        <v>144762552</v>
      </c>
      <c r="E844" s="2">
        <v>194452270</v>
      </c>
      <c r="F844" s="2">
        <v>1062112823</v>
      </c>
      <c r="M844" s="5">
        <v>4.7999999999999996E-3</v>
      </c>
    </row>
    <row r="845" spans="1:13" x14ac:dyDescent="0.3">
      <c r="A845" s="1">
        <v>39934</v>
      </c>
      <c r="B845">
        <v>0.33</v>
      </c>
      <c r="C845">
        <v>0.47</v>
      </c>
      <c r="D845" s="2">
        <v>133322920</v>
      </c>
      <c r="E845" s="2">
        <v>195756457</v>
      </c>
      <c r="F845" s="2">
        <v>1074877025</v>
      </c>
      <c r="M845" s="5">
        <v>4.6999999999999993E-3</v>
      </c>
    </row>
    <row r="846" spans="1:13" x14ac:dyDescent="0.3">
      <c r="A846" s="1">
        <v>39965</v>
      </c>
      <c r="B846">
        <v>0.13</v>
      </c>
      <c r="C846">
        <v>0.36</v>
      </c>
      <c r="D846" s="2">
        <v>139185835</v>
      </c>
      <c r="E846" s="2">
        <v>202225477</v>
      </c>
      <c r="F846" s="2">
        <v>1095141404</v>
      </c>
      <c r="M846" s="5">
        <v>3.5999999999999999E-3</v>
      </c>
    </row>
    <row r="847" spans="1:13" x14ac:dyDescent="0.3">
      <c r="A847" s="1">
        <v>39995</v>
      </c>
      <c r="B847">
        <v>0.33</v>
      </c>
      <c r="C847">
        <v>0.24</v>
      </c>
      <c r="D847" s="2">
        <v>135545843</v>
      </c>
      <c r="E847" s="2">
        <v>198240019</v>
      </c>
      <c r="F847" s="2">
        <v>1098611974</v>
      </c>
      <c r="M847" s="5">
        <v>2.3999999999999998E-3</v>
      </c>
    </row>
    <row r="848" spans="1:13" x14ac:dyDescent="0.3">
      <c r="A848" s="1">
        <v>40026</v>
      </c>
      <c r="B848">
        <v>0.48</v>
      </c>
      <c r="C848">
        <v>0.15</v>
      </c>
      <c r="D848" s="2">
        <v>137018961</v>
      </c>
      <c r="E848" s="2">
        <v>202573931</v>
      </c>
      <c r="F848" s="2">
        <v>1104712956</v>
      </c>
      <c r="M848" s="5">
        <v>1.5E-3</v>
      </c>
    </row>
    <row r="849" spans="1:13" x14ac:dyDescent="0.3">
      <c r="A849" s="1">
        <v>40057</v>
      </c>
      <c r="B849">
        <v>0.16</v>
      </c>
      <c r="C849">
        <v>0.24</v>
      </c>
      <c r="D849" s="2">
        <v>145698459</v>
      </c>
      <c r="E849" s="2">
        <v>208270145</v>
      </c>
      <c r="F849" s="2">
        <v>1119857997</v>
      </c>
      <c r="M849" s="5">
        <v>2.3999999999999998E-3</v>
      </c>
    </row>
    <row r="850" spans="1:13" x14ac:dyDescent="0.3">
      <c r="A850" s="1">
        <v>40087</v>
      </c>
      <c r="B850">
        <v>0.25</v>
      </c>
      <c r="C850">
        <v>0.28000000000000003</v>
      </c>
      <c r="D850" s="2">
        <v>147453941</v>
      </c>
      <c r="E850" s="2">
        <v>209048065</v>
      </c>
      <c r="F850" s="2">
        <v>1116305791</v>
      </c>
      <c r="M850" s="5">
        <v>2.8000000000000004E-3</v>
      </c>
    </row>
    <row r="851" spans="1:13" x14ac:dyDescent="0.3">
      <c r="A851" s="1">
        <v>40118</v>
      </c>
      <c r="B851">
        <v>0.28999999999999998</v>
      </c>
      <c r="C851">
        <v>0.41</v>
      </c>
      <c r="D851" s="2">
        <v>156868063</v>
      </c>
      <c r="E851" s="2">
        <v>220454797</v>
      </c>
      <c r="F851" s="2">
        <v>1131999714</v>
      </c>
      <c r="M851" s="5">
        <v>4.0999999999999995E-3</v>
      </c>
    </row>
    <row r="852" spans="1:13" x14ac:dyDescent="0.3">
      <c r="A852" s="1">
        <v>40148</v>
      </c>
      <c r="B852">
        <v>0.18</v>
      </c>
      <c r="C852">
        <v>0.37</v>
      </c>
      <c r="D852" s="2">
        <v>166072835</v>
      </c>
      <c r="E852" s="2">
        <v>250234275</v>
      </c>
      <c r="F852" s="2">
        <v>1167424297</v>
      </c>
      <c r="M852" s="5">
        <v>3.7000000000000002E-3</v>
      </c>
    </row>
    <row r="853" spans="1:13" x14ac:dyDescent="0.3">
      <c r="A853" s="1">
        <v>40179</v>
      </c>
      <c r="B853">
        <v>1.34</v>
      </c>
      <c r="C853">
        <v>0.75</v>
      </c>
      <c r="D853" s="2">
        <v>155650325</v>
      </c>
      <c r="E853" s="2">
        <v>227474986</v>
      </c>
      <c r="F853" s="2">
        <v>1146428588</v>
      </c>
      <c r="M853" s="5">
        <v>7.4999999999999997E-3</v>
      </c>
    </row>
    <row r="854" spans="1:13" x14ac:dyDescent="0.3">
      <c r="A854" s="1">
        <v>40210</v>
      </c>
      <c r="B854">
        <v>0.74</v>
      </c>
      <c r="C854">
        <v>0.78</v>
      </c>
      <c r="D854" s="2">
        <v>154334418</v>
      </c>
      <c r="E854" s="2">
        <v>225059838</v>
      </c>
      <c r="F854" s="2">
        <v>1149968048</v>
      </c>
      <c r="M854" s="5">
        <v>7.8000000000000005E-3</v>
      </c>
    </row>
    <row r="855" spans="1:13" x14ac:dyDescent="0.3">
      <c r="A855" s="1">
        <v>40238</v>
      </c>
      <c r="B855">
        <v>0.34</v>
      </c>
      <c r="C855">
        <v>0.52</v>
      </c>
      <c r="D855" s="2">
        <v>156710266</v>
      </c>
      <c r="E855" s="2">
        <v>229296811</v>
      </c>
      <c r="F855" s="2">
        <v>1162640012</v>
      </c>
      <c r="M855" s="5">
        <v>5.1999999999999998E-3</v>
      </c>
    </row>
    <row r="856" spans="1:13" x14ac:dyDescent="0.3">
      <c r="A856" s="1">
        <v>40269</v>
      </c>
      <c r="B856">
        <v>0.39</v>
      </c>
      <c r="C856">
        <v>0.56999999999999995</v>
      </c>
      <c r="D856" s="2">
        <v>154627326</v>
      </c>
      <c r="E856" s="2">
        <v>228663254</v>
      </c>
      <c r="F856" s="2">
        <v>1158508716</v>
      </c>
      <c r="M856" s="5">
        <v>5.6999999999999993E-3</v>
      </c>
    </row>
    <row r="857" spans="1:13" x14ac:dyDescent="0.3">
      <c r="A857" s="1">
        <v>40299</v>
      </c>
      <c r="B857">
        <v>0.22</v>
      </c>
      <c r="C857">
        <v>0.43</v>
      </c>
      <c r="D857" s="2">
        <v>158687309</v>
      </c>
      <c r="E857" s="2">
        <v>231206160</v>
      </c>
      <c r="F857" s="2">
        <v>1172262354</v>
      </c>
      <c r="M857" s="5">
        <v>4.3E-3</v>
      </c>
    </row>
    <row r="858" spans="1:13" x14ac:dyDescent="0.3">
      <c r="A858" s="1">
        <v>40330</v>
      </c>
      <c r="B858">
        <v>0.04</v>
      </c>
      <c r="C858">
        <v>0</v>
      </c>
      <c r="D858" s="2">
        <v>159627969</v>
      </c>
      <c r="E858" s="2">
        <v>234716609</v>
      </c>
      <c r="F858" s="2">
        <v>1191152965</v>
      </c>
      <c r="M858" s="5">
        <v>0</v>
      </c>
    </row>
    <row r="859" spans="1:13" x14ac:dyDescent="0.3">
      <c r="A859" s="1">
        <v>40360</v>
      </c>
      <c r="B859">
        <v>0.17</v>
      </c>
      <c r="C859">
        <v>0.01</v>
      </c>
      <c r="D859" s="2">
        <v>162528341</v>
      </c>
      <c r="E859" s="2">
        <v>235838143</v>
      </c>
      <c r="F859" s="2">
        <v>1202007838</v>
      </c>
      <c r="M859" s="5">
        <v>1E-4</v>
      </c>
    </row>
    <row r="860" spans="1:13" x14ac:dyDescent="0.3">
      <c r="A860" s="1">
        <v>40391</v>
      </c>
      <c r="B860">
        <v>0.17</v>
      </c>
      <c r="C860">
        <v>0.04</v>
      </c>
      <c r="D860" s="2">
        <v>173242650</v>
      </c>
      <c r="E860" s="2">
        <v>242749100</v>
      </c>
      <c r="F860" s="2">
        <v>1226483557</v>
      </c>
      <c r="M860" s="5">
        <v>4.0000000000000002E-4</v>
      </c>
    </row>
    <row r="861" spans="1:13" x14ac:dyDescent="0.3">
      <c r="A861" s="1">
        <v>40422</v>
      </c>
      <c r="B861">
        <v>0.53</v>
      </c>
      <c r="C861">
        <v>0.45</v>
      </c>
      <c r="D861" s="2">
        <v>176001728</v>
      </c>
      <c r="E861" s="2">
        <v>248741593</v>
      </c>
      <c r="F861" s="2">
        <v>1255626526</v>
      </c>
      <c r="M861" s="5">
        <v>4.5000000000000005E-3</v>
      </c>
    </row>
    <row r="862" spans="1:13" x14ac:dyDescent="0.3">
      <c r="A862" s="1">
        <v>40452</v>
      </c>
      <c r="B862">
        <v>1.04</v>
      </c>
      <c r="C862">
        <v>0.75</v>
      </c>
      <c r="D862" s="2">
        <v>177434730</v>
      </c>
      <c r="E862" s="2">
        <v>249713851</v>
      </c>
      <c r="F862" s="2">
        <v>1268275905</v>
      </c>
      <c r="M862" s="5">
        <v>7.4999999999999997E-3</v>
      </c>
    </row>
    <row r="863" spans="1:13" x14ac:dyDescent="0.3">
      <c r="A863" s="1">
        <v>40483</v>
      </c>
      <c r="B863">
        <v>0.72</v>
      </c>
      <c r="C863">
        <v>0.83</v>
      </c>
      <c r="D863" s="2">
        <v>178485518</v>
      </c>
      <c r="E863" s="2">
        <v>259165378</v>
      </c>
      <c r="F863" s="2">
        <v>1300275955</v>
      </c>
      <c r="M863" s="5">
        <v>8.3000000000000001E-3</v>
      </c>
    </row>
    <row r="864" spans="1:13" x14ac:dyDescent="0.3">
      <c r="A864" s="1">
        <v>40513</v>
      </c>
      <c r="B864">
        <v>0.54</v>
      </c>
      <c r="C864">
        <v>0.63</v>
      </c>
      <c r="D864" s="2">
        <v>206853322</v>
      </c>
      <c r="E864" s="2">
        <v>281875897</v>
      </c>
      <c r="F864" s="2">
        <v>1362388713</v>
      </c>
      <c r="M864" s="5">
        <v>6.3E-3</v>
      </c>
    </row>
    <row r="865" spans="1:13" x14ac:dyDescent="0.3">
      <c r="A865" s="1">
        <v>40544</v>
      </c>
      <c r="B865">
        <v>1.1499999999999999</v>
      </c>
      <c r="C865">
        <v>0.83</v>
      </c>
      <c r="D865" s="2">
        <v>193547227</v>
      </c>
      <c r="E865" s="2">
        <v>257275149</v>
      </c>
      <c r="F865" s="2">
        <v>1347857182</v>
      </c>
      <c r="M865" s="5">
        <v>8.3000000000000001E-3</v>
      </c>
    </row>
    <row r="866" spans="1:13" x14ac:dyDescent="0.3">
      <c r="A866" s="1">
        <v>40575</v>
      </c>
      <c r="B866">
        <v>0.6</v>
      </c>
      <c r="C866">
        <v>0.8</v>
      </c>
      <c r="D866" s="2">
        <v>185606930</v>
      </c>
      <c r="E866" s="2">
        <v>254054580</v>
      </c>
      <c r="F866" s="2">
        <v>1367105652</v>
      </c>
      <c r="M866" s="5">
        <v>8.0000000000000002E-3</v>
      </c>
    </row>
    <row r="867" spans="1:13" x14ac:dyDescent="0.3">
      <c r="A867" s="1">
        <v>40603</v>
      </c>
      <c r="B867">
        <v>0.35</v>
      </c>
      <c r="C867">
        <v>0.79</v>
      </c>
      <c r="D867" s="2">
        <v>179918782</v>
      </c>
      <c r="E867" s="2">
        <v>251848862</v>
      </c>
      <c r="F867" s="2">
        <v>1393939107</v>
      </c>
      <c r="M867" s="5">
        <v>7.9000000000000008E-3</v>
      </c>
    </row>
    <row r="868" spans="1:13" x14ac:dyDescent="0.3">
      <c r="A868" s="1">
        <v>40634</v>
      </c>
      <c r="B868">
        <v>0.7</v>
      </c>
      <c r="C868">
        <v>0.77</v>
      </c>
      <c r="D868" s="2">
        <v>172725439</v>
      </c>
      <c r="E868" s="2">
        <v>248312352</v>
      </c>
      <c r="F868" s="2">
        <v>1401819806</v>
      </c>
      <c r="M868" s="5">
        <v>7.7000000000000002E-3</v>
      </c>
    </row>
    <row r="869" spans="1:13" x14ac:dyDescent="0.3">
      <c r="A869" s="1">
        <v>40664</v>
      </c>
      <c r="B869">
        <v>0.31</v>
      </c>
      <c r="C869">
        <v>0.47</v>
      </c>
      <c r="D869" s="2">
        <v>178297658</v>
      </c>
      <c r="E869" s="2">
        <v>249576430</v>
      </c>
      <c r="F869" s="2">
        <v>1427174141</v>
      </c>
      <c r="M869" s="5">
        <v>4.6999999999999993E-3</v>
      </c>
    </row>
    <row r="870" spans="1:13" x14ac:dyDescent="0.3">
      <c r="A870" s="1">
        <v>40695</v>
      </c>
      <c r="B870">
        <v>0.01</v>
      </c>
      <c r="C870">
        <v>0.15</v>
      </c>
      <c r="D870" s="2">
        <v>190510862</v>
      </c>
      <c r="E870" s="2">
        <v>253840238</v>
      </c>
      <c r="F870" s="2">
        <v>1453997748</v>
      </c>
      <c r="M870" s="5">
        <v>1.5E-3</v>
      </c>
    </row>
    <row r="871" spans="1:13" x14ac:dyDescent="0.3">
      <c r="A871" s="1">
        <v>40725</v>
      </c>
      <c r="B871">
        <v>0.3</v>
      </c>
      <c r="C871">
        <v>0.16</v>
      </c>
      <c r="D871" s="2">
        <v>182099198</v>
      </c>
      <c r="E871" s="2">
        <v>252615159</v>
      </c>
      <c r="F871" s="2">
        <v>1474643875</v>
      </c>
      <c r="M871" s="5">
        <v>1.6000000000000001E-3</v>
      </c>
    </row>
    <row r="872" spans="1:13" x14ac:dyDescent="0.3">
      <c r="A872" s="1">
        <v>40756</v>
      </c>
      <c r="B872">
        <v>0.39</v>
      </c>
      <c r="C872">
        <v>0.37</v>
      </c>
      <c r="D872" s="2">
        <v>179285432</v>
      </c>
      <c r="E872" s="2">
        <v>248390557</v>
      </c>
      <c r="F872" s="2">
        <v>1500838516</v>
      </c>
      <c r="M872" s="5">
        <v>3.7000000000000002E-3</v>
      </c>
    </row>
    <row r="873" spans="1:13" x14ac:dyDescent="0.3">
      <c r="A873" s="1">
        <v>40787</v>
      </c>
      <c r="B873">
        <v>0.25</v>
      </c>
      <c r="C873">
        <v>0.53</v>
      </c>
      <c r="D873" s="2">
        <v>188504749</v>
      </c>
      <c r="E873" s="2">
        <v>255032624</v>
      </c>
      <c r="F873" s="2">
        <v>1531092115</v>
      </c>
      <c r="M873" s="5">
        <v>5.3E-3</v>
      </c>
    </row>
    <row r="874" spans="1:13" x14ac:dyDescent="0.3">
      <c r="A874" s="1">
        <v>40817</v>
      </c>
      <c r="B874">
        <v>0.39</v>
      </c>
      <c r="C874">
        <v>0.43</v>
      </c>
      <c r="D874" s="2">
        <v>188069133</v>
      </c>
      <c r="E874" s="2">
        <v>252814003</v>
      </c>
      <c r="F874" s="2">
        <v>1538019377</v>
      </c>
      <c r="M874" s="5">
        <v>4.3E-3</v>
      </c>
    </row>
    <row r="875" spans="1:13" x14ac:dyDescent="0.3">
      <c r="A875" s="1">
        <v>40848</v>
      </c>
      <c r="B875">
        <v>0.6</v>
      </c>
      <c r="C875">
        <v>0.52</v>
      </c>
      <c r="D875" s="2">
        <v>182670915</v>
      </c>
      <c r="E875" s="2">
        <v>261199615</v>
      </c>
      <c r="F875" s="2">
        <v>1569029499</v>
      </c>
      <c r="M875" s="5">
        <v>5.1999999999999998E-3</v>
      </c>
    </row>
    <row r="876" spans="1:13" x14ac:dyDescent="0.3">
      <c r="A876" s="1">
        <v>40878</v>
      </c>
      <c r="B876">
        <v>0.61</v>
      </c>
      <c r="C876">
        <v>0.5</v>
      </c>
      <c r="D876" s="2">
        <v>214235311</v>
      </c>
      <c r="E876" s="2">
        <v>285376902</v>
      </c>
      <c r="F876" s="2">
        <v>1617479557</v>
      </c>
      <c r="M876" s="5">
        <v>5.0000000000000001E-3</v>
      </c>
    </row>
    <row r="877" spans="1:13" x14ac:dyDescent="0.3">
      <c r="A877" s="1">
        <v>40909</v>
      </c>
      <c r="B877">
        <v>0.66</v>
      </c>
      <c r="C877">
        <v>0.56000000000000005</v>
      </c>
      <c r="D877" s="2">
        <v>212136241</v>
      </c>
      <c r="E877" s="2">
        <v>259833394</v>
      </c>
      <c r="F877" s="2">
        <v>1591802789</v>
      </c>
      <c r="M877" s="5">
        <v>5.6000000000000008E-3</v>
      </c>
    </row>
    <row r="878" spans="1:13" x14ac:dyDescent="0.3">
      <c r="A878" s="1">
        <v>40940</v>
      </c>
      <c r="B878">
        <v>-7.0000000000000007E-2</v>
      </c>
      <c r="C878">
        <v>0.45</v>
      </c>
      <c r="D878" s="2">
        <v>191488769</v>
      </c>
      <c r="E878" s="2">
        <v>256909110</v>
      </c>
      <c r="F878" s="2">
        <v>1599649389</v>
      </c>
      <c r="M878" s="5">
        <v>4.5000000000000005E-3</v>
      </c>
    </row>
    <row r="879" spans="1:13" x14ac:dyDescent="0.3">
      <c r="A879" s="1">
        <v>40969</v>
      </c>
      <c r="B879">
        <v>0.15</v>
      </c>
      <c r="C879">
        <v>0.21</v>
      </c>
      <c r="D879" s="2">
        <v>201956126</v>
      </c>
      <c r="E879" s="2">
        <v>257522989</v>
      </c>
      <c r="F879" s="2">
        <v>1614347323</v>
      </c>
      <c r="M879" s="5">
        <v>2.0999999999999999E-3</v>
      </c>
    </row>
    <row r="880" spans="1:13" x14ac:dyDescent="0.3">
      <c r="A880" s="1">
        <v>41000</v>
      </c>
      <c r="B880">
        <v>0.47</v>
      </c>
      <c r="C880">
        <v>0.64</v>
      </c>
      <c r="D880" s="2">
        <v>193183934</v>
      </c>
      <c r="E880" s="2">
        <v>258844775</v>
      </c>
      <c r="F880" s="2">
        <v>1610857200</v>
      </c>
      <c r="M880" s="5">
        <v>6.4000000000000003E-3</v>
      </c>
    </row>
    <row r="881" spans="1:13" x14ac:dyDescent="0.3">
      <c r="A881" s="1">
        <v>41030</v>
      </c>
      <c r="B881">
        <v>0.35</v>
      </c>
      <c r="C881">
        <v>0.36</v>
      </c>
      <c r="D881" s="2">
        <v>191663053</v>
      </c>
      <c r="E881" s="2">
        <v>259530056</v>
      </c>
      <c r="F881" s="2">
        <v>1637111216</v>
      </c>
      <c r="M881" s="5">
        <v>3.5999999999999999E-3</v>
      </c>
    </row>
    <row r="882" spans="1:13" x14ac:dyDescent="0.3">
      <c r="A882" s="1">
        <v>41061</v>
      </c>
      <c r="B882">
        <v>0.23</v>
      </c>
      <c r="C882">
        <v>0.08</v>
      </c>
      <c r="D882" s="2">
        <v>198858463</v>
      </c>
      <c r="E882" s="2">
        <v>265317011</v>
      </c>
      <c r="F882" s="2">
        <v>1660339682</v>
      </c>
      <c r="M882" s="5">
        <v>8.0000000000000004E-4</v>
      </c>
    </row>
    <row r="883" spans="1:13" x14ac:dyDescent="0.3">
      <c r="A883" s="1">
        <v>41091</v>
      </c>
      <c r="B883">
        <v>0.13</v>
      </c>
      <c r="C883">
        <v>0.43</v>
      </c>
      <c r="D883" s="2">
        <v>203627550</v>
      </c>
      <c r="E883" s="2">
        <v>265535664</v>
      </c>
      <c r="F883" s="2">
        <v>1668505243</v>
      </c>
      <c r="M883" s="5">
        <v>4.3E-3</v>
      </c>
    </row>
    <row r="884" spans="1:13" x14ac:dyDescent="0.3">
      <c r="A884" s="1">
        <v>41122</v>
      </c>
      <c r="B884">
        <v>0.27</v>
      </c>
      <c r="C884">
        <v>0.41</v>
      </c>
      <c r="D884" s="2">
        <v>203575297</v>
      </c>
      <c r="E884" s="2">
        <v>267208637</v>
      </c>
      <c r="F884" s="2">
        <v>1685548585</v>
      </c>
      <c r="M884" s="5">
        <v>4.0999999999999995E-3</v>
      </c>
    </row>
    <row r="885" spans="1:13" x14ac:dyDescent="0.3">
      <c r="A885" s="1">
        <v>41153</v>
      </c>
      <c r="B885">
        <v>0.55000000000000004</v>
      </c>
      <c r="C885">
        <v>0.56999999999999995</v>
      </c>
      <c r="D885" s="2">
        <v>202200005</v>
      </c>
      <c r="E885" s="2">
        <v>274835293</v>
      </c>
      <c r="F885" s="2">
        <v>1702277330</v>
      </c>
      <c r="M885" s="5">
        <v>5.6999999999999993E-3</v>
      </c>
    </row>
    <row r="886" spans="1:13" x14ac:dyDescent="0.3">
      <c r="A886" s="1">
        <v>41183</v>
      </c>
      <c r="B886">
        <v>0.8</v>
      </c>
      <c r="C886">
        <v>0.59</v>
      </c>
      <c r="D886" s="2">
        <v>204756960</v>
      </c>
      <c r="E886" s="2">
        <v>273105295</v>
      </c>
      <c r="F886" s="2">
        <v>1706898049</v>
      </c>
      <c r="M886" s="5">
        <v>5.8999999999999999E-3</v>
      </c>
    </row>
    <row r="887" spans="1:13" x14ac:dyDescent="0.3">
      <c r="A887" s="1">
        <v>41214</v>
      </c>
      <c r="B887">
        <v>0.68</v>
      </c>
      <c r="C887">
        <v>0.6</v>
      </c>
      <c r="D887" s="2">
        <v>209024611</v>
      </c>
      <c r="E887" s="2">
        <v>288090912</v>
      </c>
      <c r="F887" s="2">
        <v>1724637270</v>
      </c>
      <c r="M887" s="5">
        <v>6.0000000000000001E-3</v>
      </c>
    </row>
    <row r="888" spans="1:13" x14ac:dyDescent="0.3">
      <c r="A888" s="1">
        <v>41244</v>
      </c>
      <c r="B888">
        <v>0.78</v>
      </c>
      <c r="C888">
        <v>0.79</v>
      </c>
      <c r="D888" s="2">
        <v>233371452</v>
      </c>
      <c r="E888" s="2">
        <v>325045422</v>
      </c>
      <c r="F888" s="2">
        <v>1764644740</v>
      </c>
      <c r="M888" s="5">
        <v>7.9000000000000008E-3</v>
      </c>
    </row>
    <row r="889" spans="1:13" x14ac:dyDescent="0.3">
      <c r="A889" s="1">
        <v>41275</v>
      </c>
      <c r="B889">
        <v>1.1499999999999999</v>
      </c>
      <c r="C889">
        <v>0.86</v>
      </c>
      <c r="D889" s="2">
        <v>216463907</v>
      </c>
      <c r="E889" s="2">
        <v>287515564</v>
      </c>
      <c r="F889" s="2">
        <v>1721819113</v>
      </c>
      <c r="M889" s="5">
        <v>8.6E-3</v>
      </c>
    </row>
    <row r="890" spans="1:13" x14ac:dyDescent="0.3">
      <c r="A890" s="1">
        <v>41306</v>
      </c>
      <c r="B890">
        <v>0.22</v>
      </c>
      <c r="C890">
        <v>0.6</v>
      </c>
      <c r="D890" s="2">
        <v>205022593</v>
      </c>
      <c r="E890" s="2">
        <v>287025459</v>
      </c>
      <c r="F890" s="2">
        <v>1722232564</v>
      </c>
      <c r="M890" s="5">
        <v>6.0000000000000001E-3</v>
      </c>
    </row>
    <row r="891" spans="1:13" x14ac:dyDescent="0.3">
      <c r="A891" s="1">
        <v>41334</v>
      </c>
      <c r="B891">
        <v>-0.17</v>
      </c>
      <c r="C891">
        <v>0.47</v>
      </c>
      <c r="D891" s="2">
        <v>207717486</v>
      </c>
      <c r="E891" s="2">
        <v>293276608</v>
      </c>
      <c r="F891" s="2">
        <v>1755986200</v>
      </c>
      <c r="M891" s="5">
        <v>4.6999999999999993E-3</v>
      </c>
    </row>
    <row r="892" spans="1:13" x14ac:dyDescent="0.3">
      <c r="A892" s="1">
        <v>41365</v>
      </c>
      <c r="B892">
        <v>0.28000000000000003</v>
      </c>
      <c r="C892">
        <v>0.55000000000000004</v>
      </c>
      <c r="D892" s="2">
        <v>209621828</v>
      </c>
      <c r="E892" s="2">
        <v>287763134</v>
      </c>
      <c r="F892" s="2">
        <v>1752360489</v>
      </c>
      <c r="M892" s="5">
        <v>5.5000000000000005E-3</v>
      </c>
    </row>
    <row r="893" spans="1:13" x14ac:dyDescent="0.3">
      <c r="A893" s="1">
        <v>41395</v>
      </c>
      <c r="B893">
        <v>0.1</v>
      </c>
      <c r="C893">
        <v>0.37</v>
      </c>
      <c r="D893" s="2">
        <v>201046331</v>
      </c>
      <c r="E893" s="2">
        <v>293594788</v>
      </c>
      <c r="F893" s="2">
        <v>1780263166</v>
      </c>
      <c r="M893" s="5">
        <v>3.7000000000000002E-3</v>
      </c>
    </row>
    <row r="894" spans="1:13" x14ac:dyDescent="0.3">
      <c r="A894" s="1">
        <v>41426</v>
      </c>
      <c r="B894">
        <v>0.32</v>
      </c>
      <c r="C894">
        <v>0.26</v>
      </c>
      <c r="D894" s="2">
        <v>214567507</v>
      </c>
      <c r="E894" s="2">
        <v>300251536</v>
      </c>
      <c r="F894" s="2">
        <v>1816626861</v>
      </c>
      <c r="M894" s="5">
        <v>2.5999999999999999E-3</v>
      </c>
    </row>
    <row r="895" spans="1:13" x14ac:dyDescent="0.3">
      <c r="A895" s="1">
        <v>41456</v>
      </c>
      <c r="B895">
        <v>-0.13</v>
      </c>
      <c r="C895">
        <v>0.03</v>
      </c>
      <c r="D895" s="2">
        <v>210471469</v>
      </c>
      <c r="E895" s="2">
        <v>294992118</v>
      </c>
      <c r="F895" s="2">
        <v>1822959180</v>
      </c>
      <c r="M895" s="5">
        <v>2.9999999999999997E-4</v>
      </c>
    </row>
    <row r="896" spans="1:13" x14ac:dyDescent="0.3">
      <c r="A896" s="1">
        <v>41487</v>
      </c>
      <c r="B896">
        <v>0.22</v>
      </c>
      <c r="C896">
        <v>0.24</v>
      </c>
      <c r="D896" s="2">
        <v>209608119</v>
      </c>
      <c r="E896" s="2">
        <v>298262492</v>
      </c>
      <c r="F896" s="2">
        <v>1844371951</v>
      </c>
      <c r="M896" s="5">
        <v>2.3999999999999998E-3</v>
      </c>
    </row>
    <row r="897" spans="1:13" x14ac:dyDescent="0.3">
      <c r="A897" s="1">
        <v>41518</v>
      </c>
      <c r="B897">
        <v>0.25</v>
      </c>
      <c r="C897">
        <v>0.35</v>
      </c>
      <c r="D897" s="2">
        <v>229574843</v>
      </c>
      <c r="E897" s="2">
        <v>301268767</v>
      </c>
      <c r="F897" s="2">
        <v>1861085764</v>
      </c>
      <c r="M897" s="5">
        <v>3.4999999999999996E-3</v>
      </c>
    </row>
    <row r="898" spans="1:13" x14ac:dyDescent="0.3">
      <c r="A898" s="1">
        <v>41548</v>
      </c>
      <c r="B898">
        <v>0.48</v>
      </c>
      <c r="C898">
        <v>0.56999999999999995</v>
      </c>
      <c r="D898" s="2">
        <v>211135082</v>
      </c>
      <c r="E898" s="2">
        <v>297832161</v>
      </c>
      <c r="F898" s="2">
        <v>1871626060</v>
      </c>
      <c r="M898" s="5">
        <v>5.6999999999999993E-3</v>
      </c>
    </row>
    <row r="899" spans="1:13" x14ac:dyDescent="0.3">
      <c r="A899" s="1">
        <v>41579</v>
      </c>
      <c r="B899">
        <v>0.46</v>
      </c>
      <c r="C899">
        <v>0.54</v>
      </c>
      <c r="D899" s="2">
        <v>215546803</v>
      </c>
      <c r="E899" s="2">
        <v>314867661</v>
      </c>
      <c r="F899" s="2">
        <v>1909101906</v>
      </c>
      <c r="M899" s="5">
        <v>5.4000000000000003E-3</v>
      </c>
    </row>
    <row r="900" spans="1:13" x14ac:dyDescent="0.3">
      <c r="A900" s="1">
        <v>41609</v>
      </c>
      <c r="B900">
        <v>0.65</v>
      </c>
      <c r="C900">
        <v>0.92</v>
      </c>
      <c r="D900" s="2">
        <v>249509778</v>
      </c>
      <c r="E900" s="2">
        <v>344507915</v>
      </c>
      <c r="F900" s="2">
        <v>1956838075</v>
      </c>
      <c r="M900" s="5">
        <v>9.1999999999999998E-3</v>
      </c>
    </row>
    <row r="901" spans="1:13" x14ac:dyDescent="0.3">
      <c r="A901" s="1">
        <v>41640</v>
      </c>
      <c r="B901">
        <v>0.94</v>
      </c>
      <c r="C901">
        <v>0.55000000000000004</v>
      </c>
      <c r="D901" s="2">
        <v>222947119</v>
      </c>
      <c r="E901" s="2">
        <v>313131662</v>
      </c>
      <c r="F901" s="2">
        <v>1941730916</v>
      </c>
      <c r="M901" s="5">
        <v>5.5000000000000005E-3</v>
      </c>
    </row>
    <row r="902" spans="1:13" x14ac:dyDescent="0.3">
      <c r="A902" s="1">
        <v>41671</v>
      </c>
      <c r="B902">
        <v>0.52</v>
      </c>
      <c r="C902">
        <v>0.69</v>
      </c>
      <c r="D902" s="2">
        <v>224671134</v>
      </c>
      <c r="E902" s="2">
        <v>316246296</v>
      </c>
      <c r="F902" s="2">
        <v>1960711415</v>
      </c>
      <c r="M902" s="5">
        <v>6.8999999999999999E-3</v>
      </c>
    </row>
    <row r="903" spans="1:13" x14ac:dyDescent="0.3">
      <c r="A903" s="1">
        <v>41699</v>
      </c>
      <c r="B903">
        <v>0.74</v>
      </c>
      <c r="C903">
        <v>0.92</v>
      </c>
      <c r="D903" s="2">
        <v>228014047</v>
      </c>
      <c r="E903" s="2">
        <v>309930414</v>
      </c>
      <c r="F903" s="2">
        <v>1972553099</v>
      </c>
      <c r="M903" s="5">
        <v>9.1999999999999998E-3</v>
      </c>
    </row>
    <row r="904" spans="1:13" x14ac:dyDescent="0.3">
      <c r="A904" s="1">
        <v>41730</v>
      </c>
      <c r="B904">
        <v>0.53</v>
      </c>
      <c r="C904">
        <v>0.67</v>
      </c>
      <c r="D904" s="2">
        <v>222462991</v>
      </c>
      <c r="E904" s="2">
        <v>309226880</v>
      </c>
      <c r="F904" s="2">
        <v>1983442701</v>
      </c>
      <c r="M904" s="5">
        <v>6.7000000000000002E-3</v>
      </c>
    </row>
    <row r="905" spans="1:13" x14ac:dyDescent="0.3">
      <c r="A905" s="1">
        <v>41760</v>
      </c>
      <c r="B905">
        <v>0.25</v>
      </c>
      <c r="C905">
        <v>0.46</v>
      </c>
      <c r="D905" s="2">
        <v>214771855</v>
      </c>
      <c r="E905" s="2">
        <v>303690454</v>
      </c>
      <c r="F905" s="2">
        <v>2002401959</v>
      </c>
      <c r="M905" s="5">
        <v>4.5999999999999999E-3</v>
      </c>
    </row>
    <row r="906" spans="1:13" x14ac:dyDescent="0.3">
      <c r="A906" s="1">
        <v>41791</v>
      </c>
      <c r="B906">
        <v>0.04</v>
      </c>
      <c r="C906">
        <v>0.4</v>
      </c>
      <c r="D906" s="2">
        <v>222858595</v>
      </c>
      <c r="E906" s="2">
        <v>305835044</v>
      </c>
      <c r="F906" s="2">
        <v>2022879777</v>
      </c>
      <c r="M906" s="5">
        <v>4.0000000000000001E-3</v>
      </c>
    </row>
    <row r="907" spans="1:13" x14ac:dyDescent="0.3">
      <c r="A907" s="1">
        <v>41821</v>
      </c>
      <c r="B907">
        <v>0.16</v>
      </c>
      <c r="C907">
        <v>0.01</v>
      </c>
      <c r="D907" s="2">
        <v>223594688</v>
      </c>
      <c r="E907" s="2">
        <v>302284860</v>
      </c>
      <c r="F907" s="2">
        <v>2031557894</v>
      </c>
      <c r="M907" s="5">
        <v>1E-4</v>
      </c>
    </row>
    <row r="908" spans="1:13" x14ac:dyDescent="0.3">
      <c r="A908" s="1">
        <v>41852</v>
      </c>
      <c r="B908">
        <v>0.34</v>
      </c>
      <c r="C908">
        <v>0.25</v>
      </c>
      <c r="D908" s="2">
        <v>231344899</v>
      </c>
      <c r="E908" s="2">
        <v>306457271</v>
      </c>
      <c r="F908" s="2">
        <v>2048171066</v>
      </c>
      <c r="M908" s="5">
        <v>2.5000000000000001E-3</v>
      </c>
    </row>
    <row r="909" spans="1:13" x14ac:dyDescent="0.3">
      <c r="A909" s="1">
        <v>41883</v>
      </c>
      <c r="B909">
        <v>0.21</v>
      </c>
      <c r="C909">
        <v>0.56999999999999995</v>
      </c>
      <c r="D909" s="2">
        <v>238409382</v>
      </c>
      <c r="E909" s="2">
        <v>313958669</v>
      </c>
      <c r="F909" s="2">
        <v>2072342009</v>
      </c>
      <c r="M909" s="5">
        <v>5.6999999999999993E-3</v>
      </c>
    </row>
    <row r="910" spans="1:13" x14ac:dyDescent="0.3">
      <c r="A910" s="1">
        <v>41913</v>
      </c>
      <c r="B910">
        <v>0.37</v>
      </c>
      <c r="C910">
        <v>0.42</v>
      </c>
      <c r="D910" s="2">
        <v>231028326</v>
      </c>
      <c r="E910" s="2">
        <v>312803318</v>
      </c>
      <c r="F910" s="2">
        <v>2081008364</v>
      </c>
      <c r="M910" s="5">
        <v>4.1999999999999997E-3</v>
      </c>
    </row>
    <row r="911" spans="1:13" x14ac:dyDescent="0.3">
      <c r="A911" s="1">
        <v>41944</v>
      </c>
      <c r="B911">
        <v>0.69</v>
      </c>
      <c r="C911">
        <v>0.51</v>
      </c>
      <c r="D911" s="2">
        <v>241625564</v>
      </c>
      <c r="E911" s="2">
        <v>326330250</v>
      </c>
      <c r="F911" s="2">
        <v>2107505461</v>
      </c>
      <c r="M911" s="5">
        <v>5.1000000000000004E-3</v>
      </c>
    </row>
    <row r="912" spans="1:13" x14ac:dyDescent="0.3">
      <c r="A912" s="1">
        <v>41974</v>
      </c>
      <c r="B912">
        <v>0.3</v>
      </c>
      <c r="C912">
        <v>0.78</v>
      </c>
      <c r="D912" s="2">
        <v>263528517</v>
      </c>
      <c r="E912" s="2">
        <v>351602954</v>
      </c>
      <c r="F912" s="2">
        <v>2150683632</v>
      </c>
      <c r="M912" s="5">
        <v>7.8000000000000005E-3</v>
      </c>
    </row>
    <row r="913" spans="1:13" x14ac:dyDescent="0.3">
      <c r="A913" s="1">
        <v>42005</v>
      </c>
      <c r="B913">
        <v>1.62</v>
      </c>
      <c r="C913">
        <v>1.24</v>
      </c>
      <c r="D913" s="2">
        <v>238524692</v>
      </c>
      <c r="E913" s="2">
        <v>321695497</v>
      </c>
      <c r="F913" s="2">
        <v>2127290700</v>
      </c>
      <c r="M913" s="5">
        <v>1.24E-2</v>
      </c>
    </row>
    <row r="914" spans="1:13" x14ac:dyDescent="0.3">
      <c r="A914" s="1">
        <v>42036</v>
      </c>
      <c r="B914">
        <v>1.22</v>
      </c>
      <c r="C914">
        <v>1.22</v>
      </c>
      <c r="D914" s="2">
        <v>238815587</v>
      </c>
      <c r="E914" s="2">
        <v>318950030</v>
      </c>
      <c r="F914" s="2">
        <v>2130760374</v>
      </c>
      <c r="M914" s="5">
        <v>1.2199999999999999E-2</v>
      </c>
    </row>
    <row r="915" spans="1:13" x14ac:dyDescent="0.3">
      <c r="A915" s="1">
        <v>42064</v>
      </c>
      <c r="B915">
        <v>0.7</v>
      </c>
      <c r="C915">
        <v>1.32</v>
      </c>
      <c r="D915" s="2">
        <v>240656354</v>
      </c>
      <c r="E915" s="2">
        <v>315360204</v>
      </c>
      <c r="F915" s="2">
        <v>2127134051</v>
      </c>
      <c r="M915" s="5">
        <v>1.32E-2</v>
      </c>
    </row>
    <row r="916" spans="1:13" x14ac:dyDescent="0.3">
      <c r="A916" s="1">
        <v>42095</v>
      </c>
      <c r="B916">
        <v>1.1000000000000001</v>
      </c>
      <c r="C916">
        <v>0.71</v>
      </c>
      <c r="D916" s="2">
        <v>235020109</v>
      </c>
      <c r="E916" s="2">
        <v>306875977</v>
      </c>
      <c r="F916" s="2">
        <v>2135910116</v>
      </c>
      <c r="M916" s="5">
        <v>7.0999999999999995E-3</v>
      </c>
    </row>
    <row r="917" spans="1:13" x14ac:dyDescent="0.3">
      <c r="A917" s="1">
        <v>42125</v>
      </c>
      <c r="B917">
        <v>0.62</v>
      </c>
      <c r="C917">
        <v>0.74</v>
      </c>
      <c r="D917" s="2">
        <v>239513461</v>
      </c>
      <c r="E917" s="2">
        <v>305872981</v>
      </c>
      <c r="F917" s="2">
        <v>2151857157</v>
      </c>
      <c r="M917" s="5">
        <v>7.4000000000000003E-3</v>
      </c>
    </row>
    <row r="918" spans="1:13" x14ac:dyDescent="0.3">
      <c r="A918" s="1">
        <v>42156</v>
      </c>
      <c r="B918">
        <v>0.47</v>
      </c>
      <c r="C918">
        <v>0.79</v>
      </c>
      <c r="D918" s="2">
        <v>231958724</v>
      </c>
      <c r="E918" s="2">
        <v>305973492</v>
      </c>
      <c r="F918" s="2">
        <v>2154232444</v>
      </c>
      <c r="M918" s="5">
        <v>7.9000000000000008E-3</v>
      </c>
    </row>
    <row r="919" spans="1:13" x14ac:dyDescent="0.3">
      <c r="A919" s="1">
        <v>42186</v>
      </c>
      <c r="B919">
        <v>0.85</v>
      </c>
      <c r="C919">
        <v>0.62</v>
      </c>
      <c r="D919" s="2">
        <v>225062844</v>
      </c>
      <c r="E919" s="2">
        <v>299397332</v>
      </c>
      <c r="F919" s="2">
        <v>2161920644</v>
      </c>
      <c r="M919" s="5">
        <v>6.1999999999999998E-3</v>
      </c>
    </row>
    <row r="920" spans="1:13" x14ac:dyDescent="0.3">
      <c r="A920" s="1">
        <v>42217</v>
      </c>
      <c r="B920">
        <v>0.56000000000000005</v>
      </c>
      <c r="C920">
        <v>0.22</v>
      </c>
      <c r="D920" s="2">
        <v>231716459</v>
      </c>
      <c r="E920" s="2">
        <v>297343836</v>
      </c>
      <c r="F920" s="2">
        <v>2163406036</v>
      </c>
      <c r="M920" s="5">
        <v>2.2000000000000001E-3</v>
      </c>
    </row>
    <row r="921" spans="1:13" x14ac:dyDescent="0.3">
      <c r="A921" s="1">
        <v>42248</v>
      </c>
      <c r="B921">
        <v>0.66</v>
      </c>
      <c r="C921">
        <v>0.54</v>
      </c>
      <c r="D921" s="2">
        <v>228447456</v>
      </c>
      <c r="E921" s="2">
        <v>295810781</v>
      </c>
      <c r="F921" s="2">
        <v>2167463562</v>
      </c>
      <c r="M921" s="5">
        <v>5.4000000000000003E-3</v>
      </c>
    </row>
    <row r="922" spans="1:13" x14ac:dyDescent="0.3">
      <c r="A922" s="1">
        <v>42278</v>
      </c>
      <c r="B922">
        <v>0.88</v>
      </c>
      <c r="C922">
        <v>0.82</v>
      </c>
      <c r="D922" s="2">
        <v>239621335</v>
      </c>
      <c r="E922" s="2">
        <v>299192775</v>
      </c>
      <c r="F922" s="2">
        <v>2200853919</v>
      </c>
      <c r="M922" s="5">
        <v>8.199999999999999E-3</v>
      </c>
    </row>
    <row r="923" spans="1:13" x14ac:dyDescent="0.3">
      <c r="A923" s="1">
        <v>42309</v>
      </c>
      <c r="B923">
        <v>1.06</v>
      </c>
      <c r="C923">
        <v>1.01</v>
      </c>
      <c r="D923" s="2">
        <v>242846854</v>
      </c>
      <c r="E923" s="2">
        <v>311288444</v>
      </c>
      <c r="F923" s="2">
        <v>2220285504</v>
      </c>
      <c r="M923" s="5">
        <v>1.01E-2</v>
      </c>
    </row>
    <row r="924" spans="1:13" x14ac:dyDescent="0.3">
      <c r="A924" s="1">
        <v>42339</v>
      </c>
      <c r="B924">
        <v>0.82</v>
      </c>
      <c r="C924">
        <v>0.96</v>
      </c>
      <c r="D924" s="2">
        <v>255288922</v>
      </c>
      <c r="E924" s="2">
        <v>334417293</v>
      </c>
      <c r="F924" s="2">
        <v>2285721020</v>
      </c>
      <c r="M924" s="5">
        <v>9.5999999999999992E-3</v>
      </c>
    </row>
    <row r="925" spans="1:13" x14ac:dyDescent="0.3">
      <c r="A925" s="1">
        <v>42370</v>
      </c>
      <c r="B925">
        <v>1.37</v>
      </c>
      <c r="C925">
        <v>1.27</v>
      </c>
      <c r="D925" s="2">
        <v>240328748</v>
      </c>
      <c r="E925" s="2">
        <v>309171081</v>
      </c>
      <c r="F925" s="2">
        <v>2248923086</v>
      </c>
      <c r="M925" s="5">
        <v>1.2699999999999999E-2</v>
      </c>
    </row>
    <row r="926" spans="1:13" x14ac:dyDescent="0.3">
      <c r="A926" s="1">
        <v>42401</v>
      </c>
      <c r="B926">
        <v>0.89</v>
      </c>
      <c r="C926">
        <v>0.9</v>
      </c>
      <c r="D926" s="2">
        <v>252559892</v>
      </c>
      <c r="E926" s="2">
        <v>306535292</v>
      </c>
      <c r="F926" s="2">
        <v>2247636028</v>
      </c>
      <c r="M926" s="5">
        <v>9.0000000000000011E-3</v>
      </c>
    </row>
    <row r="927" spans="1:13" x14ac:dyDescent="0.3">
      <c r="A927" s="1">
        <v>42430</v>
      </c>
      <c r="B927">
        <v>0.97</v>
      </c>
      <c r="C927">
        <v>0.43</v>
      </c>
      <c r="D927" s="2">
        <v>242529929</v>
      </c>
      <c r="E927" s="2">
        <v>300106316</v>
      </c>
      <c r="F927" s="2">
        <v>2245379836</v>
      </c>
      <c r="M927" s="5">
        <v>4.3E-3</v>
      </c>
    </row>
    <row r="928" spans="1:13" x14ac:dyDescent="0.3">
      <c r="A928" s="1">
        <v>42461</v>
      </c>
      <c r="B928">
        <v>0.46</v>
      </c>
      <c r="C928">
        <v>0.61</v>
      </c>
      <c r="D928" s="2">
        <v>242142585</v>
      </c>
      <c r="E928" s="2">
        <v>302381496</v>
      </c>
      <c r="F928" s="2">
        <v>2241550818</v>
      </c>
      <c r="M928" s="5">
        <v>6.0999999999999995E-3</v>
      </c>
    </row>
    <row r="929" spans="1:13" x14ac:dyDescent="0.3">
      <c r="A929" s="1">
        <v>42491</v>
      </c>
      <c r="B929">
        <v>0.56999999999999995</v>
      </c>
      <c r="C929">
        <v>0.78</v>
      </c>
      <c r="D929" s="2">
        <v>239965619</v>
      </c>
      <c r="E929" s="2">
        <v>299807068</v>
      </c>
      <c r="F929" s="2">
        <v>2253794325</v>
      </c>
      <c r="M929" s="5">
        <v>7.8000000000000005E-3</v>
      </c>
    </row>
    <row r="930" spans="1:13" x14ac:dyDescent="0.3">
      <c r="A930" s="1">
        <v>42522</v>
      </c>
      <c r="B930">
        <v>0.65</v>
      </c>
      <c r="C930">
        <v>0.35</v>
      </c>
      <c r="D930" s="2">
        <v>234678114</v>
      </c>
      <c r="E930" s="2">
        <v>300911459</v>
      </c>
      <c r="F930" s="2">
        <v>2267104141</v>
      </c>
      <c r="M930" s="5">
        <v>3.4999999999999996E-3</v>
      </c>
    </row>
    <row r="931" spans="1:13" x14ac:dyDescent="0.3">
      <c r="A931" s="1">
        <v>42552</v>
      </c>
      <c r="B931">
        <v>0.35</v>
      </c>
      <c r="C931">
        <v>0.52</v>
      </c>
      <c r="D931" s="2">
        <v>240845334</v>
      </c>
      <c r="E931" s="2">
        <v>299911069</v>
      </c>
      <c r="F931" s="2">
        <v>2271113017</v>
      </c>
      <c r="M931" s="5">
        <v>5.1999999999999998E-3</v>
      </c>
    </row>
    <row r="932" spans="1:13" x14ac:dyDescent="0.3">
      <c r="A932" s="1">
        <v>42583</v>
      </c>
      <c r="B932">
        <v>0.11</v>
      </c>
      <c r="C932">
        <v>0.44</v>
      </c>
      <c r="D932" s="2">
        <v>235768695</v>
      </c>
      <c r="E932" s="2">
        <v>298618296</v>
      </c>
      <c r="F932" s="2">
        <v>2281970742</v>
      </c>
      <c r="M932" s="5">
        <v>4.4000000000000003E-3</v>
      </c>
    </row>
    <row r="933" spans="1:13" x14ac:dyDescent="0.3">
      <c r="A933" s="1">
        <v>42614</v>
      </c>
      <c r="B933">
        <v>-0.14000000000000001</v>
      </c>
      <c r="C933">
        <v>0.08</v>
      </c>
      <c r="D933" s="2">
        <v>247035954</v>
      </c>
      <c r="E933" s="2">
        <v>307800158</v>
      </c>
      <c r="F933" s="2">
        <v>2282046091</v>
      </c>
      <c r="M933" s="5">
        <v>8.0000000000000004E-4</v>
      </c>
    </row>
    <row r="934" spans="1:13" x14ac:dyDescent="0.3">
      <c r="A934" s="1">
        <v>42644</v>
      </c>
      <c r="B934">
        <v>0.27</v>
      </c>
      <c r="C934">
        <v>0.26</v>
      </c>
      <c r="D934" s="2">
        <v>247845546</v>
      </c>
      <c r="E934" s="2">
        <v>308519375</v>
      </c>
      <c r="F934" s="2">
        <v>2286437191</v>
      </c>
      <c r="M934" s="5">
        <v>2.5999999999999999E-3</v>
      </c>
    </row>
    <row r="935" spans="1:13" x14ac:dyDescent="0.3">
      <c r="A935" s="1">
        <v>42675</v>
      </c>
      <c r="B935">
        <v>0.15</v>
      </c>
      <c r="C935">
        <v>0.18</v>
      </c>
      <c r="D935" s="2">
        <v>244919983</v>
      </c>
      <c r="E935" s="2">
        <v>317699479</v>
      </c>
      <c r="F935" s="2">
        <v>2314068169</v>
      </c>
      <c r="M935" s="5">
        <v>1.8E-3</v>
      </c>
    </row>
    <row r="936" spans="1:13" x14ac:dyDescent="0.3">
      <c r="A936" s="1">
        <v>42705</v>
      </c>
      <c r="B936">
        <v>0.72</v>
      </c>
      <c r="C936">
        <v>0.3</v>
      </c>
      <c r="D936" s="2">
        <v>270287146</v>
      </c>
      <c r="E936" s="2">
        <v>347811393</v>
      </c>
      <c r="F936" s="2">
        <v>2371654898</v>
      </c>
      <c r="M936" s="5">
        <v>3.0000000000000001E-3</v>
      </c>
    </row>
    <row r="937" spans="1:13" x14ac:dyDescent="0.3">
      <c r="A937" s="1">
        <v>42736</v>
      </c>
      <c r="B937">
        <v>0.32</v>
      </c>
      <c r="C937">
        <v>0.38</v>
      </c>
      <c r="D937" s="2">
        <v>262392204</v>
      </c>
      <c r="E937" s="2">
        <v>312239897</v>
      </c>
      <c r="F937" s="2">
        <v>2313409311</v>
      </c>
      <c r="M937" s="5">
        <v>3.8E-3</v>
      </c>
    </row>
    <row r="938" spans="1:13" x14ac:dyDescent="0.3">
      <c r="A938" s="1">
        <v>42767</v>
      </c>
      <c r="B938">
        <v>-0.08</v>
      </c>
      <c r="C938">
        <v>0.33</v>
      </c>
      <c r="D938" s="2">
        <v>266324996</v>
      </c>
      <c r="E938" s="2">
        <v>318903157</v>
      </c>
      <c r="F938" s="2">
        <v>2321604756</v>
      </c>
      <c r="M938" s="5">
        <v>3.3E-3</v>
      </c>
    </row>
    <row r="939" spans="1:13" x14ac:dyDescent="0.3">
      <c r="A939" s="1">
        <v>42795</v>
      </c>
      <c r="B939">
        <v>0.14000000000000001</v>
      </c>
      <c r="C939">
        <v>0.25</v>
      </c>
      <c r="D939" s="2">
        <v>243610350</v>
      </c>
      <c r="E939" s="2">
        <v>309000189</v>
      </c>
      <c r="F939" s="2">
        <v>2329610928</v>
      </c>
      <c r="M939" s="5">
        <v>2.5000000000000001E-3</v>
      </c>
    </row>
    <row r="940" spans="1:13" x14ac:dyDescent="0.3">
      <c r="A940" s="1">
        <v>42826</v>
      </c>
      <c r="B940">
        <v>0.61</v>
      </c>
      <c r="C940">
        <v>0.14000000000000001</v>
      </c>
      <c r="D940" s="2">
        <v>263654534</v>
      </c>
      <c r="E940" s="2">
        <v>311203957</v>
      </c>
      <c r="F940" s="2">
        <v>2344027199</v>
      </c>
      <c r="M940" s="5">
        <v>1.4000000000000002E-3</v>
      </c>
    </row>
    <row r="941" spans="1:13" x14ac:dyDescent="0.3">
      <c r="A941" s="1">
        <v>42856</v>
      </c>
      <c r="B941">
        <v>-0.05</v>
      </c>
      <c r="C941">
        <v>0.31</v>
      </c>
      <c r="D941" s="2">
        <v>237651513</v>
      </c>
      <c r="E941" s="2">
        <v>309454411</v>
      </c>
      <c r="F941" s="2">
        <v>2374702267</v>
      </c>
      <c r="M941" s="5">
        <v>3.0999999999999999E-3</v>
      </c>
    </row>
    <row r="942" spans="1:13" x14ac:dyDescent="0.3">
      <c r="A942" s="1">
        <v>42887</v>
      </c>
      <c r="B942">
        <v>0.05</v>
      </c>
      <c r="C942">
        <v>-0.23</v>
      </c>
      <c r="D942" s="2">
        <v>260238970</v>
      </c>
      <c r="E942" s="2">
        <v>316224758</v>
      </c>
      <c r="F942" s="2">
        <v>2408340861</v>
      </c>
      <c r="M942" s="5">
        <v>-2.3E-3</v>
      </c>
    </row>
    <row r="943" spans="1:13" x14ac:dyDescent="0.3">
      <c r="A943" s="1">
        <v>42917</v>
      </c>
      <c r="B943">
        <v>-0.01</v>
      </c>
      <c r="C943">
        <v>0.24</v>
      </c>
      <c r="D943" s="2">
        <v>255860258</v>
      </c>
      <c r="E943" s="2">
        <v>316196010</v>
      </c>
      <c r="F943" s="2">
        <v>2400768505</v>
      </c>
      <c r="M943" s="5">
        <v>2.3999999999999998E-3</v>
      </c>
    </row>
    <row r="944" spans="1:13" x14ac:dyDescent="0.3">
      <c r="A944" s="1">
        <v>42948</v>
      </c>
      <c r="B944">
        <v>0.1</v>
      </c>
      <c r="C944">
        <v>0.19</v>
      </c>
      <c r="D944" s="2">
        <v>252160311</v>
      </c>
      <c r="E944" s="2">
        <v>311592786</v>
      </c>
      <c r="F944" s="2">
        <v>2417312249</v>
      </c>
      <c r="M944" s="5">
        <v>1.9E-3</v>
      </c>
    </row>
    <row r="945" spans="1:13" x14ac:dyDescent="0.3">
      <c r="A945" s="1">
        <v>42979</v>
      </c>
      <c r="B945">
        <v>0.02</v>
      </c>
      <c r="C945">
        <v>0.16</v>
      </c>
      <c r="D945" s="2">
        <v>262770311</v>
      </c>
      <c r="E945" s="2">
        <v>316678652</v>
      </c>
      <c r="F945" s="2">
        <v>2432791381</v>
      </c>
      <c r="M945" s="5">
        <v>1.6000000000000001E-3</v>
      </c>
    </row>
    <row r="946" spans="1:13" x14ac:dyDescent="0.3">
      <c r="A946" s="1">
        <v>43009</v>
      </c>
      <c r="B946">
        <v>0.32</v>
      </c>
      <c r="C946">
        <v>0.42</v>
      </c>
      <c r="D946" s="2">
        <v>254453340</v>
      </c>
      <c r="E946" s="2">
        <v>315989753</v>
      </c>
      <c r="F946" s="2">
        <v>2420217862</v>
      </c>
      <c r="M946" s="5">
        <v>4.1999999999999997E-3</v>
      </c>
    </row>
    <row r="947" spans="1:13" x14ac:dyDescent="0.3">
      <c r="A947" s="1">
        <v>43040</v>
      </c>
      <c r="B947">
        <v>0.28999999999999998</v>
      </c>
      <c r="C947">
        <v>0.28000000000000003</v>
      </c>
      <c r="D947" s="2">
        <v>264219805</v>
      </c>
      <c r="E947" s="2">
        <v>330345035</v>
      </c>
      <c r="F947" s="2">
        <v>2445520650</v>
      </c>
      <c r="M947" s="5">
        <v>2.8000000000000004E-3</v>
      </c>
    </row>
    <row r="948" spans="1:13" x14ac:dyDescent="0.3">
      <c r="A948" s="1">
        <v>43070</v>
      </c>
      <c r="B948">
        <v>0.55000000000000004</v>
      </c>
      <c r="C948">
        <v>0.44</v>
      </c>
      <c r="D948" s="2">
        <v>296755456</v>
      </c>
      <c r="E948" s="2">
        <v>364735359</v>
      </c>
      <c r="F948" s="2">
        <v>2485582665</v>
      </c>
      <c r="M948" s="5">
        <v>4.4000000000000003E-3</v>
      </c>
    </row>
    <row r="949" spans="1:13" x14ac:dyDescent="0.3">
      <c r="A949" s="1">
        <v>43101</v>
      </c>
      <c r="B949">
        <v>0.46</v>
      </c>
      <c r="C949">
        <v>0.28999999999999998</v>
      </c>
      <c r="D949" s="2">
        <v>272396111</v>
      </c>
      <c r="E949" s="2">
        <v>329535981</v>
      </c>
      <c r="F949" s="2">
        <v>2445321381</v>
      </c>
      <c r="M949" s="5">
        <v>2.8999999999999998E-3</v>
      </c>
    </row>
    <row r="950" spans="1:13" x14ac:dyDescent="0.3">
      <c r="A950" s="1">
        <v>43132</v>
      </c>
      <c r="B950">
        <v>-0.42</v>
      </c>
      <c r="C950">
        <v>0.32</v>
      </c>
      <c r="D950" s="2">
        <v>264517034</v>
      </c>
      <c r="E950" s="2">
        <v>330522905</v>
      </c>
      <c r="F950" s="2">
        <v>2459871787</v>
      </c>
      <c r="M950" s="5">
        <v>3.2000000000000002E-3</v>
      </c>
    </row>
    <row r="951" spans="1:13" x14ac:dyDescent="0.3">
      <c r="A951" s="1">
        <v>43160</v>
      </c>
      <c r="B951">
        <v>0</v>
      </c>
      <c r="C951">
        <v>0.09</v>
      </c>
      <c r="D951" s="2">
        <v>275056180</v>
      </c>
      <c r="E951" s="2">
        <v>334472067</v>
      </c>
      <c r="F951" s="2">
        <v>2510971682</v>
      </c>
      <c r="M951" s="5">
        <v>8.9999999999999998E-4</v>
      </c>
    </row>
    <row r="952" spans="1:13" x14ac:dyDescent="0.3">
      <c r="A952" s="1">
        <v>43191</v>
      </c>
      <c r="B952">
        <v>-0.03</v>
      </c>
      <c r="C952">
        <v>0.22</v>
      </c>
      <c r="D952" s="2">
        <v>263342859</v>
      </c>
      <c r="E952" s="2">
        <v>333043708</v>
      </c>
      <c r="F952" s="2">
        <v>2504335238</v>
      </c>
      <c r="M952" s="5">
        <v>2.2000000000000001E-3</v>
      </c>
    </row>
    <row r="953" spans="1:13" x14ac:dyDescent="0.3">
      <c r="A953" s="1">
        <v>43221</v>
      </c>
      <c r="B953">
        <v>0.19</v>
      </c>
      <c r="C953">
        <v>0.4</v>
      </c>
      <c r="D953" s="2">
        <v>269552906</v>
      </c>
      <c r="E953" s="2">
        <v>331560423</v>
      </c>
      <c r="F953" s="2">
        <v>2529902788</v>
      </c>
      <c r="M953" s="5">
        <v>4.0000000000000001E-3</v>
      </c>
    </row>
    <row r="954" spans="1:13" x14ac:dyDescent="0.3">
      <c r="A954" s="1">
        <v>43252</v>
      </c>
      <c r="B954">
        <v>1.01</v>
      </c>
      <c r="C954">
        <v>1.26</v>
      </c>
      <c r="D954" s="2">
        <v>269827763</v>
      </c>
      <c r="E954" s="2">
        <v>334400842</v>
      </c>
      <c r="F954" s="2">
        <v>2556074458</v>
      </c>
      <c r="M954" s="5">
        <v>1.26E-2</v>
      </c>
    </row>
    <row r="955" spans="1:13" x14ac:dyDescent="0.3">
      <c r="A955" s="1">
        <v>43282</v>
      </c>
      <c r="B955">
        <v>0.23</v>
      </c>
      <c r="C955">
        <v>0.33</v>
      </c>
      <c r="D955" s="2">
        <v>275338550</v>
      </c>
      <c r="E955" t="s">
        <v>6</v>
      </c>
      <c r="F955" t="s">
        <v>6</v>
      </c>
      <c r="M955" s="5">
        <v>3.3E-3</v>
      </c>
    </row>
    <row r="956" spans="1:13" x14ac:dyDescent="0.3">
      <c r="A956" s="1">
        <v>43313</v>
      </c>
      <c r="B956">
        <v>0.41</v>
      </c>
      <c r="C956">
        <v>-0.09</v>
      </c>
      <c r="D956" s="2">
        <v>277677286</v>
      </c>
      <c r="E956" t="s">
        <v>6</v>
      </c>
      <c r="F956" t="s">
        <v>6</v>
      </c>
      <c r="M956" s="5">
        <v>-8.9999999999999998E-4</v>
      </c>
    </row>
    <row r="957" spans="1:13" x14ac:dyDescent="0.3">
      <c r="A957" s="1">
        <v>43344</v>
      </c>
      <c r="B957">
        <v>0.39</v>
      </c>
      <c r="C957">
        <v>0.48</v>
      </c>
      <c r="D957" s="2">
        <v>279406906</v>
      </c>
      <c r="E957" t="s">
        <v>6</v>
      </c>
      <c r="F957" t="s">
        <v>6</v>
      </c>
      <c r="M957" s="5">
        <v>4.7999999999999996E-3</v>
      </c>
    </row>
    <row r="958" spans="1:13" x14ac:dyDescent="0.3">
      <c r="A958" s="1">
        <v>43374</v>
      </c>
      <c r="B958">
        <v>0.48</v>
      </c>
      <c r="C958">
        <v>0.45</v>
      </c>
      <c r="D958" s="2">
        <v>286975496</v>
      </c>
      <c r="E958" t="s">
        <v>6</v>
      </c>
      <c r="F958" t="s">
        <v>6</v>
      </c>
      <c r="M958" s="5">
        <v>4.5000000000000005E-3</v>
      </c>
    </row>
    <row r="959" spans="1:13" x14ac:dyDescent="0.3">
      <c r="A959" s="1">
        <v>43405</v>
      </c>
      <c r="B959">
        <v>0.15</v>
      </c>
      <c r="C959">
        <v>-0.21</v>
      </c>
      <c r="D959" s="2">
        <v>279258830</v>
      </c>
      <c r="E959" t="s">
        <v>6</v>
      </c>
      <c r="F959" t="s">
        <v>6</v>
      </c>
      <c r="M959" s="5">
        <v>-2.0999999999999999E-3</v>
      </c>
    </row>
    <row r="960" spans="1:13" x14ac:dyDescent="0.3">
      <c r="A960" s="1">
        <v>43435</v>
      </c>
      <c r="B960">
        <v>0.09</v>
      </c>
      <c r="C960">
        <v>0.15</v>
      </c>
      <c r="D960" s="2">
        <v>302049461</v>
      </c>
      <c r="E960" t="s">
        <v>6</v>
      </c>
      <c r="F960" t="s">
        <v>6</v>
      </c>
      <c r="M960" s="5">
        <v>1.5E-3</v>
      </c>
    </row>
    <row r="961" spans="1:15" x14ac:dyDescent="0.3">
      <c r="A961" s="1">
        <v>43466</v>
      </c>
      <c r="B961">
        <v>0.57999999999999996</v>
      </c>
      <c r="C961">
        <v>0.32</v>
      </c>
      <c r="D961" s="2">
        <v>279105602</v>
      </c>
      <c r="E961" t="s">
        <v>6</v>
      </c>
      <c r="F961" t="s">
        <v>6</v>
      </c>
      <c r="M961" s="5">
        <v>3.2000000000000002E-3</v>
      </c>
    </row>
    <row r="962" spans="1:15" x14ac:dyDescent="0.3">
      <c r="A962" s="1">
        <v>43497</v>
      </c>
      <c r="B962">
        <v>0.54</v>
      </c>
      <c r="C962">
        <v>0.43</v>
      </c>
      <c r="D962" s="2">
        <v>290147814</v>
      </c>
      <c r="E962" t="s">
        <v>6</v>
      </c>
      <c r="F962" t="s">
        <v>6</v>
      </c>
      <c r="M962" s="5">
        <v>4.3E-3</v>
      </c>
      <c r="O962">
        <v>100</v>
      </c>
    </row>
    <row r="963" spans="1:15" x14ac:dyDescent="0.3">
      <c r="A963" s="1">
        <v>43525</v>
      </c>
      <c r="B963">
        <v>0.51</v>
      </c>
      <c r="C963">
        <v>0.75</v>
      </c>
      <c r="D963" s="2">
        <v>286741568</v>
      </c>
      <c r="E963" t="s">
        <v>6</v>
      </c>
      <c r="F963" t="s">
        <v>6</v>
      </c>
      <c r="M963" s="5">
        <v>7.4999999999999997E-3</v>
      </c>
    </row>
    <row r="964" spans="1:15" x14ac:dyDescent="0.3">
      <c r="A964" s="1">
        <v>43556</v>
      </c>
      <c r="B964">
        <v>0.28999999999999998</v>
      </c>
      <c r="C964">
        <v>0.56999999999999995</v>
      </c>
      <c r="D964" s="2">
        <v>279604663</v>
      </c>
      <c r="E964" t="s">
        <v>6</v>
      </c>
      <c r="F964" t="s">
        <v>6</v>
      </c>
      <c r="M964" s="5">
        <v>5.6999999999999993E-3</v>
      </c>
    </row>
    <row r="965" spans="1:15" x14ac:dyDescent="0.3">
      <c r="A965" s="1">
        <v>43586</v>
      </c>
      <c r="B965">
        <v>-0.02</v>
      </c>
      <c r="C965">
        <v>0.13</v>
      </c>
      <c r="D965" s="2">
        <v>277875947</v>
      </c>
      <c r="E965" t="s">
        <v>6</v>
      </c>
      <c r="F965" t="s">
        <v>6</v>
      </c>
      <c r="M965" s="5">
        <v>1.2999999999999999E-3</v>
      </c>
    </row>
    <row r="966" spans="1:15" x14ac:dyDescent="0.3">
      <c r="A966" s="1">
        <v>43617</v>
      </c>
      <c r="B966">
        <v>0.15</v>
      </c>
      <c r="C966">
        <v>0.01</v>
      </c>
      <c r="D966" s="2">
        <v>276039957</v>
      </c>
      <c r="E966" t="s">
        <v>6</v>
      </c>
      <c r="F966" t="s">
        <v>6</v>
      </c>
      <c r="M966" s="5">
        <v>1E-4</v>
      </c>
    </row>
    <row r="967" spans="1:15" x14ac:dyDescent="0.3">
      <c r="A967" s="1">
        <v>43647</v>
      </c>
      <c r="B967">
        <v>0.14000000000000001</v>
      </c>
      <c r="C967">
        <v>0.19</v>
      </c>
      <c r="D967" s="2">
        <v>271344687</v>
      </c>
      <c r="E967" t="s">
        <v>6</v>
      </c>
      <c r="F967" t="s">
        <v>6</v>
      </c>
      <c r="M967" s="5">
        <v>1.9E-3</v>
      </c>
    </row>
    <row r="968" spans="1:15" x14ac:dyDescent="0.3">
      <c r="A968" s="1">
        <v>43678</v>
      </c>
      <c r="B968">
        <v>0.33</v>
      </c>
      <c r="C968">
        <v>0.11</v>
      </c>
      <c r="D968" s="2">
        <v>282617300</v>
      </c>
      <c r="E968" t="s">
        <v>6</v>
      </c>
      <c r="F968" t="s">
        <v>6</v>
      </c>
      <c r="M968" s="5">
        <v>1.1000000000000001E-3</v>
      </c>
    </row>
    <row r="969" spans="1:15" x14ac:dyDescent="0.3">
      <c r="A969" s="1">
        <v>43709</v>
      </c>
      <c r="B969">
        <v>0</v>
      </c>
      <c r="C969">
        <v>-0.04</v>
      </c>
      <c r="D969" s="2">
        <v>281136562</v>
      </c>
      <c r="E969" t="s">
        <v>6</v>
      </c>
      <c r="F969" t="s">
        <v>6</v>
      </c>
      <c r="M969" s="5">
        <v>-4.0000000000000002E-4</v>
      </c>
    </row>
    <row r="970" spans="1:15" x14ac:dyDescent="0.3">
      <c r="A970" s="1">
        <v>43739</v>
      </c>
      <c r="B970">
        <v>0.16</v>
      </c>
      <c r="C970">
        <v>0.1</v>
      </c>
      <c r="D970" s="2">
        <v>292347495</v>
      </c>
      <c r="E970" t="s">
        <v>6</v>
      </c>
      <c r="F970" t="s">
        <v>6</v>
      </c>
      <c r="M970" s="5">
        <v>1E-3</v>
      </c>
    </row>
    <row r="971" spans="1:15" x14ac:dyDescent="0.3">
      <c r="A971" s="1">
        <v>43770</v>
      </c>
      <c r="B971">
        <v>0.68</v>
      </c>
      <c r="C971">
        <v>0.51</v>
      </c>
      <c r="D971" s="2">
        <v>296782893</v>
      </c>
      <c r="E971" t="s">
        <v>6</v>
      </c>
      <c r="F971" t="s">
        <v>6</v>
      </c>
      <c r="M971" s="5">
        <v>5.1000000000000004E-3</v>
      </c>
    </row>
    <row r="972" spans="1:15" x14ac:dyDescent="0.3">
      <c r="A972" s="1">
        <v>43800</v>
      </c>
      <c r="B972">
        <v>0.94</v>
      </c>
      <c r="C972">
        <v>1.1499999999999999</v>
      </c>
      <c r="D972" s="2">
        <v>316586707</v>
      </c>
      <c r="E972" t="s">
        <v>6</v>
      </c>
      <c r="F972" t="s">
        <v>6</v>
      </c>
      <c r="M972" s="5">
        <v>1.15E-2</v>
      </c>
    </row>
    <row r="973" spans="1:15" x14ac:dyDescent="0.3">
      <c r="A973" s="1">
        <v>43831</v>
      </c>
      <c r="B973">
        <v>0.28999999999999998</v>
      </c>
      <c r="C973">
        <v>0.21</v>
      </c>
      <c r="D973" s="2">
        <v>317959396</v>
      </c>
      <c r="E973" t="s">
        <v>6</v>
      </c>
      <c r="F973" t="s">
        <v>6</v>
      </c>
      <c r="M973" s="5">
        <v>2.0999999999999999E-3</v>
      </c>
    </row>
    <row r="974" spans="1:15" x14ac:dyDescent="0.3">
      <c r="A974" s="1">
        <v>43862</v>
      </c>
      <c r="B974">
        <v>0.11</v>
      </c>
      <c r="C974">
        <v>0.25</v>
      </c>
      <c r="D974" s="2">
        <v>303197485</v>
      </c>
      <c r="E974" t="s">
        <v>6</v>
      </c>
      <c r="F974" t="s">
        <v>6</v>
      </c>
      <c r="M974" s="5">
        <v>2.5000000000000001E-3</v>
      </c>
    </row>
    <row r="975" spans="1:15" x14ac:dyDescent="0.3">
      <c r="A975" s="1">
        <v>43891</v>
      </c>
      <c r="B975">
        <v>0.1</v>
      </c>
      <c r="C975">
        <v>7.0000000000000007E-2</v>
      </c>
      <c r="D975" s="2">
        <v>307560246</v>
      </c>
      <c r="E975" t="s">
        <v>6</v>
      </c>
      <c r="F975" t="s">
        <v>6</v>
      </c>
      <c r="M975" s="5">
        <v>7.000000000000001E-4</v>
      </c>
    </row>
    <row r="976" spans="1:15" x14ac:dyDescent="0.3">
      <c r="A976" s="1">
        <v>43922</v>
      </c>
      <c r="B976">
        <v>-0.3</v>
      </c>
      <c r="C976">
        <v>-0.31</v>
      </c>
      <c r="D976" s="2">
        <v>336684294</v>
      </c>
      <c r="E976" t="s">
        <v>6</v>
      </c>
      <c r="F976" t="s">
        <v>6</v>
      </c>
      <c r="M976" s="5">
        <v>-3.0999999999999999E-3</v>
      </c>
    </row>
    <row r="977" spans="1:13" x14ac:dyDescent="0.3">
      <c r="A977" s="1">
        <v>43952</v>
      </c>
      <c r="B977">
        <v>-0.24</v>
      </c>
      <c r="C977">
        <v>-0.38</v>
      </c>
      <c r="D977" s="2">
        <v>368062869</v>
      </c>
      <c r="E977" t="s">
        <v>6</v>
      </c>
      <c r="F977" t="s">
        <v>6</v>
      </c>
      <c r="M977" s="5">
        <v>-3.8E-3</v>
      </c>
    </row>
    <row r="978" spans="1:13" x14ac:dyDescent="0.3">
      <c r="A978" s="1">
        <v>43983</v>
      </c>
      <c r="B978">
        <v>0.39</v>
      </c>
      <c r="C978">
        <v>0.26</v>
      </c>
      <c r="D978" s="2">
        <v>381679997</v>
      </c>
      <c r="E978" t="s">
        <v>6</v>
      </c>
      <c r="F978" t="s">
        <v>6</v>
      </c>
      <c r="M978" s="5">
        <v>2.5999999999999999E-3</v>
      </c>
    </row>
    <row r="979" spans="1:13" x14ac:dyDescent="0.3">
      <c r="A979" s="1">
        <v>44013</v>
      </c>
      <c r="B979">
        <v>0.25</v>
      </c>
      <c r="C979">
        <v>0.36</v>
      </c>
      <c r="D979" s="2">
        <v>423674702</v>
      </c>
      <c r="E979" t="s">
        <v>6</v>
      </c>
      <c r="F979" t="s">
        <v>6</v>
      </c>
      <c r="M979" s="5">
        <v>3.5999999999999999E-3</v>
      </c>
    </row>
    <row r="980" spans="1:13" x14ac:dyDescent="0.3">
      <c r="A980" s="1">
        <v>44044</v>
      </c>
      <c r="B980">
        <v>0.78</v>
      </c>
      <c r="C980">
        <v>0.24</v>
      </c>
      <c r="D980" s="2">
        <v>402707438</v>
      </c>
      <c r="E980" t="s">
        <v>6</v>
      </c>
      <c r="F980" t="s">
        <v>6</v>
      </c>
      <c r="M980" s="5">
        <v>2.3999999999999998E-3</v>
      </c>
    </row>
    <row r="981" spans="1:13" x14ac:dyDescent="0.3">
      <c r="A981" s="1">
        <v>44075</v>
      </c>
      <c r="B981">
        <v>1.1200000000000001</v>
      </c>
      <c r="C981">
        <v>0.64</v>
      </c>
      <c r="D981" s="2">
        <v>408736990</v>
      </c>
      <c r="E981" t="s">
        <v>6</v>
      </c>
      <c r="F981" t="s">
        <v>6</v>
      </c>
      <c r="M981" s="5">
        <v>6.4000000000000003E-3</v>
      </c>
    </row>
    <row r="982" spans="1:13" x14ac:dyDescent="0.3">
      <c r="A982" s="1">
        <v>44105</v>
      </c>
      <c r="B982">
        <v>1.19</v>
      </c>
      <c r="C982">
        <v>0.86</v>
      </c>
      <c r="D982" s="2">
        <v>427820406</v>
      </c>
      <c r="E982" t="s">
        <v>6</v>
      </c>
      <c r="F982" t="s">
        <v>6</v>
      </c>
      <c r="M982" s="5">
        <v>8.6E-3</v>
      </c>
    </row>
    <row r="983" spans="1:13" x14ac:dyDescent="0.3">
      <c r="A983" s="1">
        <v>44136</v>
      </c>
      <c r="B983">
        <v>1.03</v>
      </c>
      <c r="C983">
        <v>0.89</v>
      </c>
      <c r="D983" s="2">
        <v>417679545</v>
      </c>
      <c r="E983" t="s">
        <v>6</v>
      </c>
      <c r="F983" t="s">
        <v>6</v>
      </c>
      <c r="M983" s="5">
        <v>8.8999999999999999E-3</v>
      </c>
    </row>
    <row r="984" spans="1:13" x14ac:dyDescent="0.3">
      <c r="A984" s="1">
        <v>44166</v>
      </c>
      <c r="B984">
        <v>0.79</v>
      </c>
      <c r="C984">
        <v>1.35</v>
      </c>
      <c r="D984" s="2">
        <v>431536653</v>
      </c>
      <c r="E984" t="s">
        <v>6</v>
      </c>
      <c r="F984" t="s">
        <v>6</v>
      </c>
      <c r="M984" s="5">
        <v>1.3500000000000002E-2</v>
      </c>
    </row>
    <row r="985" spans="1:13" x14ac:dyDescent="0.3">
      <c r="A985" s="1">
        <v>44197</v>
      </c>
      <c r="B985">
        <v>0.86</v>
      </c>
      <c r="C985">
        <v>0.25</v>
      </c>
      <c r="D985" s="2">
        <v>433590499</v>
      </c>
      <c r="E985" t="s">
        <v>6</v>
      </c>
      <c r="F985" t="s">
        <v>6</v>
      </c>
      <c r="M985" s="5">
        <v>2.5000000000000001E-3</v>
      </c>
    </row>
    <row r="986" spans="1:13" x14ac:dyDescent="0.3">
      <c r="A986" s="1">
        <v>44228</v>
      </c>
      <c r="B986">
        <v>0.23</v>
      </c>
      <c r="C986">
        <v>0.86</v>
      </c>
      <c r="D986" s="2">
        <v>411411002</v>
      </c>
      <c r="E986" t="s">
        <v>6</v>
      </c>
      <c r="F986" t="s">
        <v>6</v>
      </c>
      <c r="M986" s="5">
        <v>8.6E-3</v>
      </c>
    </row>
    <row r="987" spans="1:13" x14ac:dyDescent="0.3">
      <c r="A987" s="1">
        <v>44256</v>
      </c>
      <c r="B987">
        <v>0.71</v>
      </c>
      <c r="C987">
        <v>0.93</v>
      </c>
      <c r="D987" s="2">
        <v>405630283</v>
      </c>
      <c r="E987" t="s">
        <v>6</v>
      </c>
      <c r="F987" t="s">
        <v>6</v>
      </c>
      <c r="M987" s="5">
        <v>9.300000000000001E-3</v>
      </c>
    </row>
    <row r="988" spans="1:13" x14ac:dyDescent="0.3">
      <c r="A988" s="1">
        <v>44287</v>
      </c>
      <c r="B988">
        <v>0.44</v>
      </c>
      <c r="C988">
        <v>0.31</v>
      </c>
      <c r="D988" s="2">
        <v>420148020</v>
      </c>
      <c r="E988" t="s">
        <v>6</v>
      </c>
      <c r="F988" t="s">
        <v>6</v>
      </c>
      <c r="M988" s="5">
        <v>3.0999999999999999E-3</v>
      </c>
    </row>
    <row r="989" spans="1:13" x14ac:dyDescent="0.3">
      <c r="A989" s="1">
        <v>44317</v>
      </c>
      <c r="B989">
        <v>0.41</v>
      </c>
      <c r="C989">
        <v>0.83</v>
      </c>
      <c r="D989" s="2">
        <v>403527996</v>
      </c>
      <c r="E989" t="s">
        <v>6</v>
      </c>
      <c r="F989" t="s">
        <v>6</v>
      </c>
      <c r="M989" s="5">
        <v>8.3000000000000001E-3</v>
      </c>
    </row>
    <row r="990" spans="1:13" x14ac:dyDescent="0.3">
      <c r="A990" s="1">
        <v>44348</v>
      </c>
      <c r="B990">
        <v>0.81</v>
      </c>
      <c r="C990" t="s">
        <v>6</v>
      </c>
      <c r="D990" t="s">
        <v>6</v>
      </c>
      <c r="E990" t="s">
        <v>6</v>
      </c>
      <c r="F990" t="s">
        <v>6</v>
      </c>
      <c r="M990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9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RowHeight="14.4" x14ac:dyDescent="0.3"/>
  <cols>
    <col min="2" max="14" width="15.88671875" customWidth="1"/>
  </cols>
  <sheetData>
    <row r="1" spans="1:14" s="3" customFormat="1" ht="86.4" x14ac:dyDescent="0.3">
      <c r="A1" s="3" t="s">
        <v>0</v>
      </c>
      <c r="B1" s="3" t="s">
        <v>1</v>
      </c>
      <c r="C1" s="4" t="s">
        <v>14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3" t="s">
        <v>2</v>
      </c>
      <c r="L1" s="3" t="s">
        <v>3</v>
      </c>
      <c r="M1" s="3" t="s">
        <v>4</v>
      </c>
      <c r="N1" s="3" t="s">
        <v>5</v>
      </c>
    </row>
    <row r="2" spans="1:14" x14ac:dyDescent="0.3">
      <c r="A2" s="1">
        <v>14277</v>
      </c>
      <c r="B2">
        <v>-1.52</v>
      </c>
      <c r="D2">
        <v>-1.52</v>
      </c>
      <c r="E2">
        <v>-1.52</v>
      </c>
      <c r="F2">
        <v>-1.52</v>
      </c>
      <c r="G2">
        <v>-1.52</v>
      </c>
      <c r="H2">
        <v>-1.52</v>
      </c>
      <c r="I2">
        <v>-1.52</v>
      </c>
      <c r="J2">
        <v>-1.52</v>
      </c>
      <c r="K2" t="s">
        <v>6</v>
      </c>
      <c r="L2" t="s">
        <v>6</v>
      </c>
      <c r="M2" t="s">
        <v>6</v>
      </c>
      <c r="N2" t="s">
        <v>6</v>
      </c>
    </row>
    <row r="3" spans="1:14" x14ac:dyDescent="0.3">
      <c r="A3" s="1">
        <v>14305</v>
      </c>
      <c r="B3">
        <v>2.48</v>
      </c>
      <c r="D3">
        <v>2.48</v>
      </c>
      <c r="E3">
        <v>2.48</v>
      </c>
      <c r="F3">
        <v>2.48</v>
      </c>
      <c r="G3">
        <v>2.48</v>
      </c>
      <c r="H3">
        <v>2.48</v>
      </c>
      <c r="I3">
        <v>2.48</v>
      </c>
      <c r="J3">
        <v>2.48</v>
      </c>
      <c r="K3" t="s">
        <v>6</v>
      </c>
      <c r="L3" t="s">
        <v>6</v>
      </c>
      <c r="M3" t="s">
        <v>6</v>
      </c>
      <c r="N3" t="s">
        <v>6</v>
      </c>
    </row>
    <row r="4" spans="1:14" x14ac:dyDescent="0.3">
      <c r="A4" s="1">
        <v>14336</v>
      </c>
      <c r="B4">
        <v>1.81</v>
      </c>
      <c r="D4">
        <v>1.81</v>
      </c>
      <c r="E4">
        <v>1.81</v>
      </c>
      <c r="F4">
        <v>1.81</v>
      </c>
      <c r="G4">
        <v>1.81</v>
      </c>
      <c r="H4">
        <v>1.81</v>
      </c>
      <c r="I4">
        <v>1.81</v>
      </c>
      <c r="J4">
        <v>1.81</v>
      </c>
      <c r="K4" t="s">
        <v>6</v>
      </c>
      <c r="L4" t="s">
        <v>6</v>
      </c>
      <c r="M4" t="s">
        <v>6</v>
      </c>
      <c r="N4" t="s">
        <v>6</v>
      </c>
    </row>
    <row r="5" spans="1:14" x14ac:dyDescent="0.3">
      <c r="A5" s="1">
        <v>14366</v>
      </c>
      <c r="B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6</v>
      </c>
      <c r="L5" t="s">
        <v>6</v>
      </c>
      <c r="M5" t="s">
        <v>6</v>
      </c>
      <c r="N5" t="s">
        <v>6</v>
      </c>
    </row>
    <row r="6" spans="1:14" x14ac:dyDescent="0.3">
      <c r="A6" s="1">
        <v>14397</v>
      </c>
      <c r="B6">
        <v>-0.3</v>
      </c>
      <c r="D6">
        <v>-0.3</v>
      </c>
      <c r="E6">
        <v>-0.3</v>
      </c>
      <c r="F6">
        <v>-0.3</v>
      </c>
      <c r="G6">
        <v>-0.3</v>
      </c>
      <c r="H6">
        <v>-0.3</v>
      </c>
      <c r="I6">
        <v>-0.3</v>
      </c>
      <c r="J6">
        <v>-0.3</v>
      </c>
      <c r="K6" t="s">
        <v>6</v>
      </c>
      <c r="L6" t="s">
        <v>6</v>
      </c>
      <c r="M6" t="s">
        <v>6</v>
      </c>
      <c r="N6" t="s">
        <v>6</v>
      </c>
    </row>
    <row r="7" spans="1:14" x14ac:dyDescent="0.3">
      <c r="A7" s="1">
        <v>14427</v>
      </c>
      <c r="B7">
        <v>-0.89</v>
      </c>
      <c r="D7">
        <v>-0.89</v>
      </c>
      <c r="E7">
        <v>-0.89</v>
      </c>
      <c r="F7">
        <v>-0.89</v>
      </c>
      <c r="G7">
        <v>-0.89</v>
      </c>
      <c r="H7">
        <v>-0.89</v>
      </c>
      <c r="I7">
        <v>-0.89</v>
      </c>
      <c r="J7">
        <v>-0.89</v>
      </c>
      <c r="K7" t="s">
        <v>6</v>
      </c>
      <c r="L7" t="s">
        <v>6</v>
      </c>
      <c r="M7" t="s">
        <v>6</v>
      </c>
      <c r="N7" t="s">
        <v>6</v>
      </c>
    </row>
    <row r="8" spans="1:14" x14ac:dyDescent="0.3">
      <c r="A8" s="1">
        <v>14458</v>
      </c>
      <c r="B8">
        <v>0.7</v>
      </c>
      <c r="D8">
        <v>0.7</v>
      </c>
      <c r="E8">
        <v>0.7</v>
      </c>
      <c r="F8">
        <v>0.7</v>
      </c>
      <c r="G8">
        <v>0.7</v>
      </c>
      <c r="H8">
        <v>0.7</v>
      </c>
      <c r="I8">
        <v>0.7</v>
      </c>
      <c r="J8">
        <v>0.7</v>
      </c>
      <c r="K8" t="s">
        <v>6</v>
      </c>
      <c r="L8" t="s">
        <v>6</v>
      </c>
      <c r="M8" t="s">
        <v>6</v>
      </c>
      <c r="N8" t="s">
        <v>6</v>
      </c>
    </row>
    <row r="9" spans="1:14" x14ac:dyDescent="0.3">
      <c r="A9" s="1">
        <v>14489</v>
      </c>
      <c r="B9">
        <v>-0.99</v>
      </c>
      <c r="D9">
        <v>-0.99</v>
      </c>
      <c r="E9">
        <v>-0.99</v>
      </c>
      <c r="F9">
        <v>-0.99</v>
      </c>
      <c r="G9">
        <v>-0.99</v>
      </c>
      <c r="H9">
        <v>-0.99</v>
      </c>
      <c r="I9">
        <v>-0.99</v>
      </c>
      <c r="J9">
        <v>-0.99</v>
      </c>
      <c r="K9" t="s">
        <v>6</v>
      </c>
      <c r="L9" t="s">
        <v>6</v>
      </c>
      <c r="M9" t="s">
        <v>6</v>
      </c>
      <c r="N9" t="s">
        <v>6</v>
      </c>
    </row>
    <row r="10" spans="1:14" x14ac:dyDescent="0.3">
      <c r="A10" s="1">
        <v>14519</v>
      </c>
      <c r="B10">
        <v>1.31</v>
      </c>
      <c r="D10">
        <v>1.31</v>
      </c>
      <c r="E10">
        <v>1.31</v>
      </c>
      <c r="F10">
        <v>1.31</v>
      </c>
      <c r="G10">
        <v>1.31</v>
      </c>
      <c r="H10">
        <v>1.31</v>
      </c>
      <c r="I10">
        <v>1.31</v>
      </c>
      <c r="J10">
        <v>1.31</v>
      </c>
      <c r="K10" t="s">
        <v>6</v>
      </c>
      <c r="L10" t="s">
        <v>6</v>
      </c>
      <c r="M10" t="s">
        <v>6</v>
      </c>
      <c r="N10" t="s">
        <v>6</v>
      </c>
    </row>
    <row r="11" spans="1:14" x14ac:dyDescent="0.3">
      <c r="A11" s="1">
        <v>14550</v>
      </c>
      <c r="B11">
        <v>0.3</v>
      </c>
      <c r="D11">
        <v>0.3</v>
      </c>
      <c r="E11">
        <v>0.3</v>
      </c>
      <c r="F11">
        <v>0.3</v>
      </c>
      <c r="G11">
        <v>0.3</v>
      </c>
      <c r="H11">
        <v>0.3</v>
      </c>
      <c r="I11">
        <v>0.3</v>
      </c>
      <c r="J11">
        <v>0.3</v>
      </c>
      <c r="K11" t="s">
        <v>6</v>
      </c>
      <c r="L11" t="s">
        <v>6</v>
      </c>
      <c r="M11" t="s">
        <v>6</v>
      </c>
      <c r="N11" t="s">
        <v>6</v>
      </c>
    </row>
    <row r="12" spans="1:14" x14ac:dyDescent="0.3">
      <c r="A12" s="1">
        <v>14580</v>
      </c>
      <c r="B12">
        <v>-1.38</v>
      </c>
      <c r="D12">
        <v>-1.38</v>
      </c>
      <c r="E12">
        <v>-1.38</v>
      </c>
      <c r="F12">
        <v>-1.38</v>
      </c>
      <c r="G12">
        <v>-1.38</v>
      </c>
      <c r="H12">
        <v>-1.38</v>
      </c>
      <c r="I12">
        <v>-1.38</v>
      </c>
      <c r="J12">
        <v>-1.38</v>
      </c>
      <c r="K12" t="s">
        <v>6</v>
      </c>
      <c r="L12" t="s">
        <v>6</v>
      </c>
      <c r="M12" t="s">
        <v>6</v>
      </c>
      <c r="N12" t="s">
        <v>6</v>
      </c>
    </row>
    <row r="13" spans="1:14" x14ac:dyDescent="0.3">
      <c r="A13" s="1">
        <v>14611</v>
      </c>
      <c r="B13">
        <v>4.8099999999999996</v>
      </c>
      <c r="D13">
        <v>4.8099999999999996</v>
      </c>
      <c r="E13">
        <v>4.8099999999999996</v>
      </c>
      <c r="F13">
        <v>4.8099999999999996</v>
      </c>
      <c r="G13">
        <v>4.8099999999999996</v>
      </c>
      <c r="H13">
        <v>4.8099999999999996</v>
      </c>
      <c r="I13">
        <v>4.8099999999999996</v>
      </c>
      <c r="J13">
        <v>4.8099999999999996</v>
      </c>
      <c r="K13" t="s">
        <v>6</v>
      </c>
      <c r="L13" t="s">
        <v>6</v>
      </c>
      <c r="M13" t="s">
        <v>6</v>
      </c>
      <c r="N13" t="s">
        <v>6</v>
      </c>
    </row>
    <row r="14" spans="1:14" x14ac:dyDescent="0.3">
      <c r="A14" s="1">
        <v>14642</v>
      </c>
      <c r="B14">
        <v>-0.67</v>
      </c>
      <c r="D14">
        <v>-0.67</v>
      </c>
      <c r="E14">
        <v>-0.67</v>
      </c>
      <c r="F14">
        <v>-0.67</v>
      </c>
      <c r="G14">
        <v>-0.67</v>
      </c>
      <c r="H14">
        <v>-0.67</v>
      </c>
      <c r="I14">
        <v>-0.67</v>
      </c>
      <c r="J14">
        <v>-0.67</v>
      </c>
      <c r="K14" t="s">
        <v>6</v>
      </c>
      <c r="L14" t="s">
        <v>6</v>
      </c>
      <c r="M14" t="s">
        <v>6</v>
      </c>
      <c r="N14" t="s">
        <v>6</v>
      </c>
    </row>
    <row r="15" spans="1:14" x14ac:dyDescent="0.3">
      <c r="A15" s="1">
        <v>14671</v>
      </c>
      <c r="B15">
        <v>1.73</v>
      </c>
      <c r="D15">
        <v>1.73</v>
      </c>
      <c r="E15">
        <v>1.73</v>
      </c>
      <c r="F15">
        <v>1.73</v>
      </c>
      <c r="G15">
        <v>1.73</v>
      </c>
      <c r="H15">
        <v>1.73</v>
      </c>
      <c r="I15">
        <v>1.73</v>
      </c>
      <c r="J15">
        <v>1.73</v>
      </c>
      <c r="K15" t="s">
        <v>6</v>
      </c>
      <c r="L15" t="s">
        <v>6</v>
      </c>
      <c r="M15" t="s">
        <v>6</v>
      </c>
      <c r="N15" t="s">
        <v>6</v>
      </c>
    </row>
    <row r="16" spans="1:14" x14ac:dyDescent="0.3">
      <c r="A16" s="1">
        <v>14702</v>
      </c>
      <c r="B16">
        <v>-0.09</v>
      </c>
      <c r="D16">
        <v>-0.09</v>
      </c>
      <c r="E16">
        <v>-0.09</v>
      </c>
      <c r="F16">
        <v>-0.09</v>
      </c>
      <c r="G16">
        <v>-0.09</v>
      </c>
      <c r="H16">
        <v>-0.09</v>
      </c>
      <c r="I16">
        <v>-0.09</v>
      </c>
      <c r="J16">
        <v>-0.09</v>
      </c>
      <c r="K16" t="s">
        <v>6</v>
      </c>
      <c r="L16" t="s">
        <v>6</v>
      </c>
      <c r="M16" t="s">
        <v>6</v>
      </c>
      <c r="N16" t="s">
        <v>6</v>
      </c>
    </row>
    <row r="17" spans="1:14" x14ac:dyDescent="0.3">
      <c r="A17" s="1">
        <v>14732</v>
      </c>
      <c r="B17">
        <v>0.28000000000000003</v>
      </c>
      <c r="D17">
        <v>0.28000000000000003</v>
      </c>
      <c r="E17">
        <v>0.28000000000000003</v>
      </c>
      <c r="F17">
        <v>0.28000000000000003</v>
      </c>
      <c r="G17">
        <v>0.28000000000000003</v>
      </c>
      <c r="H17">
        <v>0.28000000000000003</v>
      </c>
      <c r="I17">
        <v>0.28000000000000003</v>
      </c>
      <c r="J17">
        <v>0.28000000000000003</v>
      </c>
      <c r="K17" t="s">
        <v>6</v>
      </c>
      <c r="L17" t="s">
        <v>6</v>
      </c>
      <c r="M17" t="s">
        <v>6</v>
      </c>
      <c r="N17" t="s">
        <v>6</v>
      </c>
    </row>
    <row r="18" spans="1:14" x14ac:dyDescent="0.3">
      <c r="A18" s="1">
        <v>14763</v>
      </c>
      <c r="B18">
        <v>1.04</v>
      </c>
      <c r="D18">
        <v>1.04</v>
      </c>
      <c r="E18">
        <v>1.04</v>
      </c>
      <c r="F18">
        <v>1.04</v>
      </c>
      <c r="G18">
        <v>1.04</v>
      </c>
      <c r="H18">
        <v>1.04</v>
      </c>
      <c r="I18">
        <v>1.04</v>
      </c>
      <c r="J18">
        <v>1.04</v>
      </c>
      <c r="K18" t="s">
        <v>6</v>
      </c>
      <c r="L18" t="s">
        <v>6</v>
      </c>
      <c r="M18" t="s">
        <v>6</v>
      </c>
      <c r="N18" t="s">
        <v>6</v>
      </c>
    </row>
    <row r="19" spans="1:14" x14ac:dyDescent="0.3">
      <c r="A19" s="1">
        <v>14793</v>
      </c>
      <c r="B19">
        <v>-0.56000000000000005</v>
      </c>
      <c r="D19">
        <v>-0.56000000000000005</v>
      </c>
      <c r="E19">
        <v>-0.56000000000000005</v>
      </c>
      <c r="F19">
        <v>-0.56000000000000005</v>
      </c>
      <c r="G19">
        <v>-0.56000000000000005</v>
      </c>
      <c r="H19">
        <v>-0.56000000000000005</v>
      </c>
      <c r="I19">
        <v>-0.56000000000000005</v>
      </c>
      <c r="J19">
        <v>-0.56000000000000005</v>
      </c>
      <c r="K19" t="s">
        <v>6</v>
      </c>
      <c r="L19" t="s">
        <v>6</v>
      </c>
      <c r="M19" t="s">
        <v>6</v>
      </c>
      <c r="N19" t="s">
        <v>6</v>
      </c>
    </row>
    <row r="20" spans="1:14" x14ac:dyDescent="0.3">
      <c r="A20" s="1">
        <v>14824</v>
      </c>
      <c r="B20">
        <v>0.28000000000000003</v>
      </c>
      <c r="D20">
        <v>0.28000000000000003</v>
      </c>
      <c r="E20">
        <v>0.28000000000000003</v>
      </c>
      <c r="F20">
        <v>0.28000000000000003</v>
      </c>
      <c r="G20">
        <v>0.28000000000000003</v>
      </c>
      <c r="H20">
        <v>0.28000000000000003</v>
      </c>
      <c r="I20">
        <v>0.28000000000000003</v>
      </c>
      <c r="J20">
        <v>0.28000000000000003</v>
      </c>
      <c r="K20" t="s">
        <v>6</v>
      </c>
      <c r="L20" t="s">
        <v>6</v>
      </c>
      <c r="M20" t="s">
        <v>6</v>
      </c>
      <c r="N20" t="s">
        <v>6</v>
      </c>
    </row>
    <row r="21" spans="1:14" x14ac:dyDescent="0.3">
      <c r="A21" s="1">
        <v>14855</v>
      </c>
      <c r="B21">
        <v>0.09</v>
      </c>
      <c r="D21">
        <v>0.09</v>
      </c>
      <c r="E21">
        <v>0.09</v>
      </c>
      <c r="F21">
        <v>0.09</v>
      </c>
      <c r="G21">
        <v>0.09</v>
      </c>
      <c r="H21">
        <v>0.09</v>
      </c>
      <c r="I21">
        <v>0.09</v>
      </c>
      <c r="J21">
        <v>0.09</v>
      </c>
      <c r="K21" t="s">
        <v>6</v>
      </c>
      <c r="L21" t="s">
        <v>6</v>
      </c>
      <c r="M21" t="s">
        <v>6</v>
      </c>
      <c r="N21" t="s">
        <v>6</v>
      </c>
    </row>
    <row r="22" spans="1:14" x14ac:dyDescent="0.3">
      <c r="A22" s="1">
        <v>14885</v>
      </c>
      <c r="B22">
        <v>1.59</v>
      </c>
      <c r="D22">
        <v>1.59</v>
      </c>
      <c r="E22">
        <v>1.59</v>
      </c>
      <c r="F22">
        <v>1.59</v>
      </c>
      <c r="G22">
        <v>1.59</v>
      </c>
      <c r="H22">
        <v>1.59</v>
      </c>
      <c r="I22">
        <v>1.59</v>
      </c>
      <c r="J22">
        <v>1.59</v>
      </c>
      <c r="K22" t="s">
        <v>6</v>
      </c>
      <c r="L22" t="s">
        <v>6</v>
      </c>
      <c r="M22" t="s">
        <v>6</v>
      </c>
      <c r="N22" t="s">
        <v>6</v>
      </c>
    </row>
    <row r="23" spans="1:14" x14ac:dyDescent="0.3">
      <c r="A23" s="1">
        <v>14916</v>
      </c>
      <c r="B23">
        <v>2.2999999999999998</v>
      </c>
      <c r="D23">
        <v>2.2999999999999998</v>
      </c>
      <c r="E23">
        <v>2.2999999999999998</v>
      </c>
      <c r="F23">
        <v>2.2999999999999998</v>
      </c>
      <c r="G23">
        <v>2.2999999999999998</v>
      </c>
      <c r="H23">
        <v>2.2999999999999998</v>
      </c>
      <c r="I23">
        <v>2.2999999999999998</v>
      </c>
      <c r="J23">
        <v>2.2999999999999998</v>
      </c>
      <c r="K23" t="s">
        <v>6</v>
      </c>
      <c r="L23" t="s">
        <v>6</v>
      </c>
      <c r="M23" t="s">
        <v>6</v>
      </c>
      <c r="N23" t="s">
        <v>6</v>
      </c>
    </row>
    <row r="24" spans="1:14" x14ac:dyDescent="0.3">
      <c r="A24" s="1">
        <v>14946</v>
      </c>
      <c r="B24">
        <v>-1.71</v>
      </c>
      <c r="D24">
        <v>-1.71</v>
      </c>
      <c r="E24">
        <v>-1.71</v>
      </c>
      <c r="F24">
        <v>-1.71</v>
      </c>
      <c r="G24">
        <v>-1.71</v>
      </c>
      <c r="H24">
        <v>-1.71</v>
      </c>
      <c r="I24">
        <v>-1.71</v>
      </c>
      <c r="J24">
        <v>-1.71</v>
      </c>
      <c r="K24" t="s">
        <v>6</v>
      </c>
      <c r="L24" t="s">
        <v>6</v>
      </c>
      <c r="M24" t="s">
        <v>6</v>
      </c>
      <c r="N24" t="s">
        <v>6</v>
      </c>
    </row>
    <row r="25" spans="1:14" x14ac:dyDescent="0.3">
      <c r="A25" s="1">
        <v>14977</v>
      </c>
      <c r="B25">
        <v>2.66</v>
      </c>
      <c r="D25">
        <v>2.66</v>
      </c>
      <c r="E25">
        <v>2.66</v>
      </c>
      <c r="F25">
        <v>2.66</v>
      </c>
      <c r="G25">
        <v>2.66</v>
      </c>
      <c r="H25">
        <v>2.66</v>
      </c>
      <c r="I25">
        <v>2.66</v>
      </c>
      <c r="J25">
        <v>2.66</v>
      </c>
      <c r="K25" t="s">
        <v>6</v>
      </c>
      <c r="L25" t="s">
        <v>6</v>
      </c>
      <c r="M25" t="s">
        <v>6</v>
      </c>
      <c r="N25" t="s">
        <v>6</v>
      </c>
    </row>
    <row r="26" spans="1:14" x14ac:dyDescent="0.3">
      <c r="A26" s="1">
        <v>15008</v>
      </c>
      <c r="B26">
        <v>4.29</v>
      </c>
      <c r="D26">
        <v>4.29</v>
      </c>
      <c r="E26">
        <v>4.29</v>
      </c>
      <c r="F26">
        <v>4.29</v>
      </c>
      <c r="G26">
        <v>4.29</v>
      </c>
      <c r="H26">
        <v>4.29</v>
      </c>
      <c r="I26">
        <v>4.29</v>
      </c>
      <c r="J26">
        <v>4.29</v>
      </c>
      <c r="K26" t="s">
        <v>6</v>
      </c>
      <c r="L26" t="s">
        <v>6</v>
      </c>
      <c r="M26" t="s">
        <v>6</v>
      </c>
      <c r="N26" t="s">
        <v>6</v>
      </c>
    </row>
    <row r="27" spans="1:14" x14ac:dyDescent="0.3">
      <c r="A27" s="1">
        <v>15036</v>
      </c>
      <c r="B27">
        <v>-3.34</v>
      </c>
      <c r="D27">
        <v>-3.34</v>
      </c>
      <c r="E27">
        <v>-3.34</v>
      </c>
      <c r="F27">
        <v>-3.34</v>
      </c>
      <c r="G27">
        <v>-3.34</v>
      </c>
      <c r="H27">
        <v>-3.34</v>
      </c>
      <c r="I27">
        <v>-3.34</v>
      </c>
      <c r="J27">
        <v>-3.34</v>
      </c>
      <c r="K27" t="s">
        <v>6</v>
      </c>
      <c r="L27" t="s">
        <v>6</v>
      </c>
      <c r="M27" t="s">
        <v>6</v>
      </c>
      <c r="N27" t="s">
        <v>6</v>
      </c>
    </row>
    <row r="28" spans="1:14" x14ac:dyDescent="0.3">
      <c r="A28" s="1">
        <v>15067</v>
      </c>
      <c r="B28">
        <v>1.24</v>
      </c>
      <c r="D28">
        <v>1.24</v>
      </c>
      <c r="E28">
        <v>1.24</v>
      </c>
      <c r="F28">
        <v>1.24</v>
      </c>
      <c r="G28">
        <v>1.24</v>
      </c>
      <c r="H28">
        <v>1.24</v>
      </c>
      <c r="I28">
        <v>1.24</v>
      </c>
      <c r="J28">
        <v>1.24</v>
      </c>
      <c r="K28" t="s">
        <v>6</v>
      </c>
      <c r="L28" t="s">
        <v>6</v>
      </c>
      <c r="M28" t="s">
        <v>6</v>
      </c>
      <c r="N28" t="s">
        <v>6</v>
      </c>
    </row>
    <row r="29" spans="1:14" x14ac:dyDescent="0.3">
      <c r="A29" s="1">
        <v>15097</v>
      </c>
      <c r="B29">
        <v>3.76</v>
      </c>
      <c r="D29">
        <v>3.76</v>
      </c>
      <c r="E29">
        <v>3.76</v>
      </c>
      <c r="F29">
        <v>3.76</v>
      </c>
      <c r="G29">
        <v>3.76</v>
      </c>
      <c r="H29">
        <v>3.76</v>
      </c>
      <c r="I29">
        <v>3.76</v>
      </c>
      <c r="J29">
        <v>3.76</v>
      </c>
      <c r="K29" t="s">
        <v>6</v>
      </c>
      <c r="L29" t="s">
        <v>6</v>
      </c>
      <c r="M29" t="s">
        <v>6</v>
      </c>
      <c r="N29" t="s">
        <v>6</v>
      </c>
    </row>
    <row r="30" spans="1:14" x14ac:dyDescent="0.3">
      <c r="A30" s="1">
        <v>15128</v>
      </c>
      <c r="B30">
        <v>2.5299999999999998</v>
      </c>
      <c r="D30">
        <v>2.5299999999999998</v>
      </c>
      <c r="E30">
        <v>2.5299999999999998</v>
      </c>
      <c r="F30">
        <v>2.5299999999999998</v>
      </c>
      <c r="G30">
        <v>2.5299999999999998</v>
      </c>
      <c r="H30">
        <v>2.5299999999999998</v>
      </c>
      <c r="I30">
        <v>2.5299999999999998</v>
      </c>
      <c r="J30">
        <v>2.5299999999999998</v>
      </c>
      <c r="K30" t="s">
        <v>6</v>
      </c>
      <c r="L30" t="s">
        <v>6</v>
      </c>
      <c r="M30" t="s">
        <v>6</v>
      </c>
      <c r="N30" t="s">
        <v>6</v>
      </c>
    </row>
    <row r="31" spans="1:14" x14ac:dyDescent="0.3">
      <c r="A31" s="1">
        <v>15158</v>
      </c>
      <c r="B31">
        <v>-1.56</v>
      </c>
      <c r="D31">
        <v>-1.56</v>
      </c>
      <c r="E31">
        <v>-1.56</v>
      </c>
      <c r="F31">
        <v>-1.56</v>
      </c>
      <c r="G31">
        <v>-1.56</v>
      </c>
      <c r="H31">
        <v>-1.56</v>
      </c>
      <c r="I31">
        <v>-1.56</v>
      </c>
      <c r="J31">
        <v>-1.56</v>
      </c>
      <c r="K31" t="s">
        <v>6</v>
      </c>
      <c r="L31" t="s">
        <v>6</v>
      </c>
      <c r="M31" t="s">
        <v>6</v>
      </c>
      <c r="N31" t="s">
        <v>6</v>
      </c>
    </row>
    <row r="32" spans="1:14" x14ac:dyDescent="0.3">
      <c r="A32" s="1">
        <v>15189</v>
      </c>
      <c r="B32">
        <v>1.34</v>
      </c>
      <c r="D32">
        <v>1.34</v>
      </c>
      <c r="E32">
        <v>1.34</v>
      </c>
      <c r="F32">
        <v>1.34</v>
      </c>
      <c r="G32">
        <v>1.34</v>
      </c>
      <c r="H32">
        <v>1.34</v>
      </c>
      <c r="I32">
        <v>1.34</v>
      </c>
      <c r="J32">
        <v>1.34</v>
      </c>
      <c r="K32" t="s">
        <v>6</v>
      </c>
      <c r="L32" t="s">
        <v>6</v>
      </c>
      <c r="M32" t="s">
        <v>6</v>
      </c>
      <c r="N32" t="s">
        <v>6</v>
      </c>
    </row>
    <row r="33" spans="1:14" x14ac:dyDescent="0.3">
      <c r="A33" s="1">
        <v>15220</v>
      </c>
      <c r="B33">
        <v>0.82</v>
      </c>
      <c r="D33">
        <v>0.82</v>
      </c>
      <c r="E33">
        <v>0.82</v>
      </c>
      <c r="F33">
        <v>0.82</v>
      </c>
      <c r="G33">
        <v>0.82</v>
      </c>
      <c r="H33">
        <v>0.82</v>
      </c>
      <c r="I33">
        <v>0.82</v>
      </c>
      <c r="J33">
        <v>0.82</v>
      </c>
      <c r="K33" t="s">
        <v>6</v>
      </c>
      <c r="L33" t="s">
        <v>6</v>
      </c>
      <c r="M33" t="s">
        <v>6</v>
      </c>
      <c r="N33" t="s">
        <v>6</v>
      </c>
    </row>
    <row r="34" spans="1:14" x14ac:dyDescent="0.3">
      <c r="A34" s="1">
        <v>15250</v>
      </c>
      <c r="B34">
        <v>-1.39</v>
      </c>
      <c r="D34">
        <v>-1.39</v>
      </c>
      <c r="E34">
        <v>-1.39</v>
      </c>
      <c r="F34">
        <v>-1.39</v>
      </c>
      <c r="G34">
        <v>-1.39</v>
      </c>
      <c r="H34">
        <v>-1.39</v>
      </c>
      <c r="I34">
        <v>-1.39</v>
      </c>
      <c r="J34">
        <v>-1.39</v>
      </c>
      <c r="K34" t="s">
        <v>6</v>
      </c>
      <c r="L34" t="s">
        <v>6</v>
      </c>
      <c r="M34" t="s">
        <v>6</v>
      </c>
      <c r="N34" t="s">
        <v>6</v>
      </c>
    </row>
    <row r="35" spans="1:14" x14ac:dyDescent="0.3">
      <c r="A35" s="1">
        <v>15281</v>
      </c>
      <c r="B35">
        <v>1.99</v>
      </c>
      <c r="D35">
        <v>1.99</v>
      </c>
      <c r="E35">
        <v>1.99</v>
      </c>
      <c r="F35">
        <v>1.99</v>
      </c>
      <c r="G35">
        <v>1.99</v>
      </c>
      <c r="H35">
        <v>1.99</v>
      </c>
      <c r="I35">
        <v>1.99</v>
      </c>
      <c r="J35">
        <v>1.99</v>
      </c>
      <c r="K35" t="s">
        <v>6</v>
      </c>
      <c r="L35" t="s">
        <v>6</v>
      </c>
      <c r="M35" t="s">
        <v>6</v>
      </c>
      <c r="N35" t="s">
        <v>6</v>
      </c>
    </row>
    <row r="36" spans="1:14" x14ac:dyDescent="0.3">
      <c r="A36" s="1">
        <v>15311</v>
      </c>
      <c r="B36">
        <v>-1.3</v>
      </c>
      <c r="D36">
        <v>-1.3</v>
      </c>
      <c r="E36">
        <v>-1.3</v>
      </c>
      <c r="F36">
        <v>-1.3</v>
      </c>
      <c r="G36">
        <v>-1.3</v>
      </c>
      <c r="H36">
        <v>-1.3</v>
      </c>
      <c r="I36">
        <v>-1.3</v>
      </c>
      <c r="J36">
        <v>-1.3</v>
      </c>
      <c r="K36" t="s">
        <v>6</v>
      </c>
      <c r="L36" t="s">
        <v>6</v>
      </c>
      <c r="M36" t="s">
        <v>6</v>
      </c>
      <c r="N36" t="s">
        <v>6</v>
      </c>
    </row>
    <row r="37" spans="1:14" x14ac:dyDescent="0.3">
      <c r="A37" s="1">
        <v>15342</v>
      </c>
      <c r="B37">
        <v>-0.91</v>
      </c>
      <c r="D37">
        <v>-0.91</v>
      </c>
      <c r="E37">
        <v>-0.91</v>
      </c>
      <c r="F37">
        <v>-0.91</v>
      </c>
      <c r="G37">
        <v>-0.91</v>
      </c>
      <c r="H37">
        <v>-0.91</v>
      </c>
      <c r="I37">
        <v>-0.91</v>
      </c>
      <c r="J37">
        <v>-0.91</v>
      </c>
      <c r="K37" t="s">
        <v>6</v>
      </c>
      <c r="L37" t="s">
        <v>6</v>
      </c>
      <c r="M37" t="s">
        <v>6</v>
      </c>
      <c r="N37" t="s">
        <v>6</v>
      </c>
    </row>
    <row r="38" spans="1:14" x14ac:dyDescent="0.3">
      <c r="A38" s="1">
        <v>15373</v>
      </c>
      <c r="B38">
        <v>0.5</v>
      </c>
      <c r="D38">
        <v>0.5</v>
      </c>
      <c r="E38">
        <v>0.5</v>
      </c>
      <c r="F38">
        <v>0.5</v>
      </c>
      <c r="G38">
        <v>0.5</v>
      </c>
      <c r="H38">
        <v>0.5</v>
      </c>
      <c r="I38">
        <v>0.5</v>
      </c>
      <c r="J38">
        <v>0.5</v>
      </c>
      <c r="K38" t="s">
        <v>6</v>
      </c>
      <c r="L38" t="s">
        <v>6</v>
      </c>
      <c r="M38" t="s">
        <v>6</v>
      </c>
      <c r="N38" t="s">
        <v>6</v>
      </c>
    </row>
    <row r="39" spans="1:14" x14ac:dyDescent="0.3">
      <c r="A39" s="1">
        <v>15401</v>
      </c>
      <c r="B39">
        <v>-0.17</v>
      </c>
      <c r="D39">
        <v>-0.17</v>
      </c>
      <c r="E39">
        <v>-0.17</v>
      </c>
      <c r="F39">
        <v>-0.17</v>
      </c>
      <c r="G39">
        <v>-0.17</v>
      </c>
      <c r="H39">
        <v>-0.17</v>
      </c>
      <c r="I39">
        <v>-0.17</v>
      </c>
      <c r="J39">
        <v>-0.17</v>
      </c>
      <c r="K39" t="s">
        <v>6</v>
      </c>
      <c r="L39" t="s">
        <v>6</v>
      </c>
      <c r="M39" t="s">
        <v>6</v>
      </c>
      <c r="N39" t="s">
        <v>6</v>
      </c>
    </row>
    <row r="40" spans="1:14" x14ac:dyDescent="0.3">
      <c r="A40" s="1">
        <v>15432</v>
      </c>
      <c r="B40">
        <v>4.8099999999999996</v>
      </c>
      <c r="D40">
        <v>4.8099999999999996</v>
      </c>
      <c r="E40">
        <v>4.8099999999999996</v>
      </c>
      <c r="F40">
        <v>4.8099999999999996</v>
      </c>
      <c r="G40">
        <v>4.8099999999999996</v>
      </c>
      <c r="H40">
        <v>4.8099999999999996</v>
      </c>
      <c r="I40">
        <v>4.8099999999999996</v>
      </c>
      <c r="J40">
        <v>4.8099999999999996</v>
      </c>
      <c r="K40" t="s">
        <v>6</v>
      </c>
      <c r="L40" t="s">
        <v>6</v>
      </c>
      <c r="M40" t="s">
        <v>6</v>
      </c>
      <c r="N40" t="s">
        <v>6</v>
      </c>
    </row>
    <row r="41" spans="1:14" x14ac:dyDescent="0.3">
      <c r="A41" s="1">
        <v>15462</v>
      </c>
      <c r="B41">
        <v>1.9</v>
      </c>
      <c r="D41">
        <v>1.9</v>
      </c>
      <c r="E41">
        <v>1.9</v>
      </c>
      <c r="F41">
        <v>1.9</v>
      </c>
      <c r="G41">
        <v>1.9</v>
      </c>
      <c r="H41">
        <v>1.9</v>
      </c>
      <c r="I41">
        <v>1.9</v>
      </c>
      <c r="J41">
        <v>1.9</v>
      </c>
      <c r="K41" t="s">
        <v>6</v>
      </c>
      <c r="L41" t="s">
        <v>6</v>
      </c>
      <c r="M41" t="s">
        <v>6</v>
      </c>
      <c r="N41" t="s">
        <v>6</v>
      </c>
    </row>
    <row r="42" spans="1:14" x14ac:dyDescent="0.3">
      <c r="A42" s="1">
        <v>15493</v>
      </c>
      <c r="B42">
        <v>3.57</v>
      </c>
      <c r="D42">
        <v>3.57</v>
      </c>
      <c r="E42">
        <v>3.57</v>
      </c>
      <c r="F42">
        <v>3.57</v>
      </c>
      <c r="G42">
        <v>3.57</v>
      </c>
      <c r="H42">
        <v>3.57</v>
      </c>
      <c r="I42">
        <v>3.57</v>
      </c>
      <c r="J42">
        <v>3.57</v>
      </c>
      <c r="K42" t="s">
        <v>6</v>
      </c>
      <c r="L42" t="s">
        <v>6</v>
      </c>
      <c r="M42" t="s">
        <v>6</v>
      </c>
      <c r="N42" t="s">
        <v>6</v>
      </c>
    </row>
    <row r="43" spans="1:14" x14ac:dyDescent="0.3">
      <c r="A43" s="1">
        <v>15523</v>
      </c>
      <c r="B43">
        <v>2.92</v>
      </c>
      <c r="D43">
        <v>2.92</v>
      </c>
      <c r="E43">
        <v>2.92</v>
      </c>
      <c r="F43">
        <v>2.92</v>
      </c>
      <c r="G43">
        <v>2.92</v>
      </c>
      <c r="H43">
        <v>2.92</v>
      </c>
      <c r="I43">
        <v>2.92</v>
      </c>
      <c r="J43">
        <v>2.92</v>
      </c>
      <c r="K43" t="s">
        <v>6</v>
      </c>
      <c r="L43" t="s">
        <v>6</v>
      </c>
      <c r="M43" t="s">
        <v>6</v>
      </c>
      <c r="N43" t="s">
        <v>6</v>
      </c>
    </row>
    <row r="44" spans="1:14" x14ac:dyDescent="0.3">
      <c r="A44" s="1">
        <v>15554</v>
      </c>
      <c r="B44">
        <v>1.31</v>
      </c>
      <c r="D44">
        <v>1.31</v>
      </c>
      <c r="E44">
        <v>1.31</v>
      </c>
      <c r="F44">
        <v>1.31</v>
      </c>
      <c r="G44">
        <v>1.31</v>
      </c>
      <c r="H44">
        <v>1.31</v>
      </c>
      <c r="I44">
        <v>1.31</v>
      </c>
      <c r="J44">
        <v>1.31</v>
      </c>
      <c r="K44" t="s">
        <v>6</v>
      </c>
      <c r="L44" t="s">
        <v>6</v>
      </c>
      <c r="M44" t="s">
        <v>6</v>
      </c>
      <c r="N44" t="s">
        <v>6</v>
      </c>
    </row>
    <row r="45" spans="1:14" x14ac:dyDescent="0.3">
      <c r="A45" s="1">
        <v>15585</v>
      </c>
      <c r="B45">
        <v>2.08</v>
      </c>
      <c r="D45">
        <v>2.08</v>
      </c>
      <c r="E45">
        <v>2.08</v>
      </c>
      <c r="F45">
        <v>2.08</v>
      </c>
      <c r="G45">
        <v>2.08</v>
      </c>
      <c r="H45">
        <v>2.08</v>
      </c>
      <c r="I45">
        <v>2.08</v>
      </c>
      <c r="J45">
        <v>2.08</v>
      </c>
      <c r="K45" t="s">
        <v>6</v>
      </c>
      <c r="L45" t="s">
        <v>6</v>
      </c>
      <c r="M45" t="s">
        <v>6</v>
      </c>
      <c r="N45" t="s">
        <v>6</v>
      </c>
    </row>
    <row r="46" spans="1:14" x14ac:dyDescent="0.3">
      <c r="A46" s="1">
        <v>15615</v>
      </c>
      <c r="B46">
        <v>-1.2</v>
      </c>
      <c r="D46">
        <v>-1.2</v>
      </c>
      <c r="E46">
        <v>-1.2</v>
      </c>
      <c r="F46">
        <v>-1.2</v>
      </c>
      <c r="G46">
        <v>-1.2</v>
      </c>
      <c r="H46">
        <v>-1.2</v>
      </c>
      <c r="I46">
        <v>-1.2</v>
      </c>
      <c r="J46">
        <v>-1.2</v>
      </c>
      <c r="K46" t="s">
        <v>6</v>
      </c>
      <c r="L46" t="s">
        <v>6</v>
      </c>
      <c r="M46" t="s">
        <v>6</v>
      </c>
      <c r="N46" t="s">
        <v>6</v>
      </c>
    </row>
    <row r="47" spans="1:14" x14ac:dyDescent="0.3">
      <c r="A47" s="1">
        <v>15646</v>
      </c>
      <c r="B47">
        <v>0.28000000000000003</v>
      </c>
      <c r="C47">
        <v>0.28000000000000003</v>
      </c>
      <c r="D47">
        <v>0.28000000000000003</v>
      </c>
      <c r="E47">
        <v>0.28000000000000003</v>
      </c>
      <c r="F47">
        <v>0.28000000000000003</v>
      </c>
      <c r="G47">
        <v>0.28000000000000003</v>
      </c>
      <c r="H47">
        <v>0.28000000000000003</v>
      </c>
      <c r="I47">
        <v>0.28000000000000003</v>
      </c>
      <c r="J47">
        <v>0.28000000000000003</v>
      </c>
      <c r="K47" t="s">
        <v>6</v>
      </c>
      <c r="L47" t="s">
        <v>6</v>
      </c>
      <c r="M47" t="s">
        <v>6</v>
      </c>
      <c r="N47" t="s">
        <v>6</v>
      </c>
    </row>
    <row r="48" spans="1:14" x14ac:dyDescent="0.3">
      <c r="A48" s="1">
        <v>15676</v>
      </c>
      <c r="B48">
        <v>-0.21</v>
      </c>
      <c r="C48">
        <v>-0.21</v>
      </c>
      <c r="D48">
        <v>-0.21</v>
      </c>
      <c r="E48">
        <v>-0.21</v>
      </c>
      <c r="F48">
        <v>-0.21</v>
      </c>
      <c r="G48">
        <v>-0.21</v>
      </c>
      <c r="H48">
        <v>-0.21</v>
      </c>
      <c r="I48">
        <v>-0.21</v>
      </c>
      <c r="J48">
        <v>-0.21</v>
      </c>
      <c r="K48" t="s">
        <v>6</v>
      </c>
      <c r="L48" t="s">
        <v>6</v>
      </c>
      <c r="M48" t="s">
        <v>6</v>
      </c>
      <c r="N48" t="s">
        <v>6</v>
      </c>
    </row>
    <row r="49" spans="1:14" x14ac:dyDescent="0.3">
      <c r="A49" s="1">
        <v>15707</v>
      </c>
      <c r="B49">
        <v>1.85</v>
      </c>
      <c r="C49">
        <v>1.85</v>
      </c>
      <c r="D49">
        <v>1.85</v>
      </c>
      <c r="E49">
        <v>1.85</v>
      </c>
      <c r="F49">
        <v>1.85</v>
      </c>
      <c r="G49">
        <v>1.85</v>
      </c>
      <c r="H49">
        <v>1.85</v>
      </c>
      <c r="I49">
        <v>1.85</v>
      </c>
      <c r="J49">
        <v>1.85</v>
      </c>
      <c r="K49" t="s">
        <v>6</v>
      </c>
      <c r="L49" t="s">
        <v>6</v>
      </c>
      <c r="M49" t="s">
        <v>6</v>
      </c>
      <c r="N49" t="s">
        <v>6</v>
      </c>
    </row>
    <row r="50" spans="1:14" x14ac:dyDescent="0.3">
      <c r="A50" s="1">
        <v>15738</v>
      </c>
      <c r="B50">
        <v>1.4</v>
      </c>
      <c r="C50">
        <v>1.4</v>
      </c>
      <c r="D50">
        <v>1.4</v>
      </c>
      <c r="E50">
        <v>1.4</v>
      </c>
      <c r="F50">
        <v>1.4</v>
      </c>
      <c r="G50">
        <v>1.4</v>
      </c>
      <c r="H50">
        <v>1.4</v>
      </c>
      <c r="I50">
        <v>1.4</v>
      </c>
      <c r="J50">
        <v>1.4</v>
      </c>
      <c r="K50" t="s">
        <v>6</v>
      </c>
      <c r="L50" t="s">
        <v>6</v>
      </c>
      <c r="M50" t="s">
        <v>6</v>
      </c>
      <c r="N50" t="s">
        <v>6</v>
      </c>
    </row>
    <row r="51" spans="1:14" x14ac:dyDescent="0.3">
      <c r="A51" s="1">
        <v>15766</v>
      </c>
      <c r="B51">
        <v>-0.14000000000000001</v>
      </c>
      <c r="C51">
        <v>-0.14000000000000001</v>
      </c>
      <c r="D51">
        <v>-0.14000000000000001</v>
      </c>
      <c r="E51">
        <v>-0.14000000000000001</v>
      </c>
      <c r="F51">
        <v>-0.14000000000000001</v>
      </c>
      <c r="G51">
        <v>-0.14000000000000001</v>
      </c>
      <c r="H51">
        <v>-0.14000000000000001</v>
      </c>
      <c r="I51">
        <v>-0.14000000000000001</v>
      </c>
      <c r="J51">
        <v>-0.14000000000000001</v>
      </c>
      <c r="K51" t="s">
        <v>6</v>
      </c>
      <c r="L51" t="s">
        <v>6</v>
      </c>
      <c r="M51" t="s">
        <v>6</v>
      </c>
      <c r="N51" t="s">
        <v>6</v>
      </c>
    </row>
    <row r="52" spans="1:14" x14ac:dyDescent="0.3">
      <c r="A52" s="1">
        <v>15797</v>
      </c>
      <c r="B52">
        <v>3.11</v>
      </c>
      <c r="C52">
        <v>3.11</v>
      </c>
      <c r="D52">
        <v>3.11</v>
      </c>
      <c r="E52">
        <v>3.11</v>
      </c>
      <c r="F52">
        <v>3.11</v>
      </c>
      <c r="G52">
        <v>3.11</v>
      </c>
      <c r="H52">
        <v>3.11</v>
      </c>
      <c r="I52">
        <v>3.11</v>
      </c>
      <c r="J52">
        <v>3.11</v>
      </c>
      <c r="K52" t="s">
        <v>6</v>
      </c>
      <c r="L52" t="s">
        <v>6</v>
      </c>
      <c r="M52" t="s">
        <v>6</v>
      </c>
      <c r="N52" t="s">
        <v>6</v>
      </c>
    </row>
    <row r="53" spans="1:14" x14ac:dyDescent="0.3">
      <c r="A53" s="1">
        <v>15827</v>
      </c>
      <c r="B53">
        <v>0.4</v>
      </c>
      <c r="C53">
        <v>0.4</v>
      </c>
      <c r="D53">
        <v>0.4</v>
      </c>
      <c r="E53">
        <v>0.4</v>
      </c>
      <c r="F53">
        <v>0.4</v>
      </c>
      <c r="G53">
        <v>0.4</v>
      </c>
      <c r="H53">
        <v>0.4</v>
      </c>
      <c r="I53">
        <v>0.4</v>
      </c>
      <c r="J53">
        <v>0.4</v>
      </c>
      <c r="K53" t="s">
        <v>6</v>
      </c>
      <c r="L53" t="s">
        <v>6</v>
      </c>
      <c r="M53" t="s">
        <v>6</v>
      </c>
      <c r="N53" t="s">
        <v>6</v>
      </c>
    </row>
    <row r="54" spans="1:14" x14ac:dyDescent="0.3">
      <c r="A54" s="1">
        <v>15858</v>
      </c>
      <c r="B54">
        <v>-0.47</v>
      </c>
      <c r="C54">
        <v>-0.47</v>
      </c>
      <c r="D54">
        <v>-0.47</v>
      </c>
      <c r="E54">
        <v>-0.47</v>
      </c>
      <c r="F54">
        <v>-0.47</v>
      </c>
      <c r="G54">
        <v>-0.47</v>
      </c>
      <c r="H54">
        <v>-0.47</v>
      </c>
      <c r="I54">
        <v>-0.47</v>
      </c>
      <c r="J54">
        <v>-0.47</v>
      </c>
      <c r="K54" t="s">
        <v>6</v>
      </c>
      <c r="L54" t="s">
        <v>6</v>
      </c>
      <c r="M54" t="s">
        <v>6</v>
      </c>
      <c r="N54" t="s">
        <v>6</v>
      </c>
    </row>
    <row r="55" spans="1:14" x14ac:dyDescent="0.3">
      <c r="A55" s="1">
        <v>15888</v>
      </c>
      <c r="B55">
        <v>3.08</v>
      </c>
      <c r="C55">
        <v>3.08</v>
      </c>
      <c r="D55">
        <v>3.08</v>
      </c>
      <c r="E55">
        <v>3.08</v>
      </c>
      <c r="F55">
        <v>3.08</v>
      </c>
      <c r="G55">
        <v>3.08</v>
      </c>
      <c r="H55">
        <v>3.08</v>
      </c>
      <c r="I55">
        <v>3.08</v>
      </c>
      <c r="J55">
        <v>3.08</v>
      </c>
      <c r="K55" t="s">
        <v>6</v>
      </c>
      <c r="L55" t="s">
        <v>6</v>
      </c>
      <c r="M55" t="s">
        <v>6</v>
      </c>
      <c r="N55" t="s">
        <v>6</v>
      </c>
    </row>
    <row r="56" spans="1:14" x14ac:dyDescent="0.3">
      <c r="A56" s="1">
        <v>15919</v>
      </c>
      <c r="B56">
        <v>0.19</v>
      </c>
      <c r="C56">
        <v>0.19</v>
      </c>
      <c r="D56">
        <v>0.19</v>
      </c>
      <c r="E56">
        <v>0.19</v>
      </c>
      <c r="F56">
        <v>0.19</v>
      </c>
      <c r="G56">
        <v>0.19</v>
      </c>
      <c r="H56">
        <v>0.19</v>
      </c>
      <c r="I56">
        <v>0.19</v>
      </c>
      <c r="J56">
        <v>0.19</v>
      </c>
      <c r="K56" t="s">
        <v>6</v>
      </c>
      <c r="L56" t="s">
        <v>6</v>
      </c>
      <c r="M56" t="s">
        <v>6</v>
      </c>
      <c r="N56" t="s">
        <v>6</v>
      </c>
    </row>
    <row r="57" spans="1:14" x14ac:dyDescent="0.3">
      <c r="A57" s="1">
        <v>15950</v>
      </c>
      <c r="B57">
        <v>2.08</v>
      </c>
      <c r="C57">
        <v>2.08</v>
      </c>
      <c r="D57">
        <v>2.08</v>
      </c>
      <c r="E57">
        <v>2.08</v>
      </c>
      <c r="F57">
        <v>2.08</v>
      </c>
      <c r="G57">
        <v>2.08</v>
      </c>
      <c r="H57">
        <v>2.08</v>
      </c>
      <c r="I57">
        <v>2.08</v>
      </c>
      <c r="J57">
        <v>2.08</v>
      </c>
      <c r="K57" t="s">
        <v>6</v>
      </c>
      <c r="L57" t="s">
        <v>6</v>
      </c>
      <c r="M57" t="s">
        <v>6</v>
      </c>
      <c r="N57" t="s">
        <v>6</v>
      </c>
    </row>
    <row r="58" spans="1:14" x14ac:dyDescent="0.3">
      <c r="A58" s="1">
        <v>15980</v>
      </c>
      <c r="B58">
        <v>4.1900000000000004</v>
      </c>
      <c r="C58">
        <v>4.1900000000000004</v>
      </c>
      <c r="D58">
        <v>4.1900000000000004</v>
      </c>
      <c r="E58">
        <v>4.1900000000000004</v>
      </c>
      <c r="F58">
        <v>4.1900000000000004</v>
      </c>
      <c r="G58">
        <v>4.1900000000000004</v>
      </c>
      <c r="H58">
        <v>4.1900000000000004</v>
      </c>
      <c r="I58">
        <v>4.1900000000000004</v>
      </c>
      <c r="J58">
        <v>4.1900000000000004</v>
      </c>
      <c r="K58" t="s">
        <v>6</v>
      </c>
      <c r="L58" t="s">
        <v>6</v>
      </c>
      <c r="M58" t="s">
        <v>6</v>
      </c>
      <c r="N58" t="s">
        <v>6</v>
      </c>
    </row>
    <row r="59" spans="1:14" x14ac:dyDescent="0.3">
      <c r="A59" s="1">
        <v>16011</v>
      </c>
      <c r="B59">
        <v>0.12</v>
      </c>
      <c r="C59">
        <v>0.12</v>
      </c>
      <c r="D59">
        <v>0.12</v>
      </c>
      <c r="E59">
        <v>0.12</v>
      </c>
      <c r="F59">
        <v>0.12</v>
      </c>
      <c r="G59">
        <v>0.12</v>
      </c>
      <c r="H59">
        <v>0.12</v>
      </c>
      <c r="I59">
        <v>0.12</v>
      </c>
      <c r="J59">
        <v>0.12</v>
      </c>
      <c r="K59" t="s">
        <v>6</v>
      </c>
      <c r="L59" t="s">
        <v>6</v>
      </c>
      <c r="M59" t="s">
        <v>6</v>
      </c>
      <c r="N59" t="s">
        <v>6</v>
      </c>
    </row>
    <row r="60" spans="1:14" x14ac:dyDescent="0.3">
      <c r="A60" s="1">
        <v>16041</v>
      </c>
      <c r="B60">
        <v>2.0099999999999998</v>
      </c>
      <c r="C60">
        <v>2.0099999999999998</v>
      </c>
      <c r="D60">
        <v>2.0099999999999998</v>
      </c>
      <c r="E60">
        <v>2.0099999999999998</v>
      </c>
      <c r="F60">
        <v>2.0099999999999998</v>
      </c>
      <c r="G60">
        <v>2.0099999999999998</v>
      </c>
      <c r="H60">
        <v>2.0099999999999998</v>
      </c>
      <c r="I60">
        <v>2.0099999999999998</v>
      </c>
      <c r="J60">
        <v>2.0099999999999998</v>
      </c>
      <c r="K60" t="s">
        <v>6</v>
      </c>
      <c r="L60" t="s">
        <v>6</v>
      </c>
      <c r="M60" t="s">
        <v>6</v>
      </c>
      <c r="N60" t="s">
        <v>6</v>
      </c>
    </row>
    <row r="61" spans="1:14" x14ac:dyDescent="0.3">
      <c r="A61" s="1">
        <v>16072</v>
      </c>
      <c r="B61">
        <v>10.45</v>
      </c>
      <c r="C61">
        <v>10.45</v>
      </c>
      <c r="D61">
        <v>10.45</v>
      </c>
      <c r="E61">
        <v>10.45</v>
      </c>
      <c r="F61">
        <v>10.45</v>
      </c>
      <c r="G61">
        <v>10.45</v>
      </c>
      <c r="H61">
        <v>10.45</v>
      </c>
      <c r="I61">
        <v>10.45</v>
      </c>
      <c r="J61">
        <v>10.45</v>
      </c>
      <c r="K61" t="s">
        <v>6</v>
      </c>
      <c r="L61" t="s">
        <v>6</v>
      </c>
      <c r="M61" t="s">
        <v>6</v>
      </c>
      <c r="N61" t="s">
        <v>6</v>
      </c>
    </row>
    <row r="62" spans="1:14" x14ac:dyDescent="0.3">
      <c r="A62" s="1">
        <v>16103</v>
      </c>
      <c r="B62">
        <v>0.65</v>
      </c>
      <c r="C62">
        <v>0.65</v>
      </c>
      <c r="D62">
        <v>0.65</v>
      </c>
      <c r="E62">
        <v>0.65</v>
      </c>
      <c r="F62">
        <v>0.65</v>
      </c>
      <c r="G62">
        <v>0.65</v>
      </c>
      <c r="H62">
        <v>0.65</v>
      </c>
      <c r="I62">
        <v>0.65</v>
      </c>
      <c r="J62">
        <v>0.65</v>
      </c>
      <c r="K62" t="s">
        <v>6</v>
      </c>
      <c r="L62" t="s">
        <v>6</v>
      </c>
      <c r="M62" t="s">
        <v>6</v>
      </c>
      <c r="N62" t="s">
        <v>6</v>
      </c>
    </row>
    <row r="63" spans="1:14" x14ac:dyDescent="0.3">
      <c r="A63" s="1">
        <v>16132</v>
      </c>
      <c r="B63">
        <v>1.24</v>
      </c>
      <c r="C63">
        <v>1.24</v>
      </c>
      <c r="D63">
        <v>1.24</v>
      </c>
      <c r="E63">
        <v>1.24</v>
      </c>
      <c r="F63">
        <v>1.24</v>
      </c>
      <c r="G63">
        <v>1.24</v>
      </c>
      <c r="H63">
        <v>1.24</v>
      </c>
      <c r="I63">
        <v>1.24</v>
      </c>
      <c r="J63">
        <v>1.24</v>
      </c>
      <c r="K63" t="s">
        <v>6</v>
      </c>
      <c r="L63" t="s">
        <v>6</v>
      </c>
      <c r="M63" t="s">
        <v>6</v>
      </c>
      <c r="N63" t="s">
        <v>6</v>
      </c>
    </row>
    <row r="64" spans="1:14" x14ac:dyDescent="0.3">
      <c r="A64" s="1">
        <v>16163</v>
      </c>
      <c r="B64">
        <v>4.1900000000000004</v>
      </c>
      <c r="C64">
        <v>4.1900000000000004</v>
      </c>
      <c r="D64">
        <v>4.1900000000000004</v>
      </c>
      <c r="E64">
        <v>4.1900000000000004</v>
      </c>
      <c r="F64">
        <v>4.1900000000000004</v>
      </c>
      <c r="G64">
        <v>4.1900000000000004</v>
      </c>
      <c r="H64">
        <v>4.1900000000000004</v>
      </c>
      <c r="I64">
        <v>4.1900000000000004</v>
      </c>
      <c r="J64">
        <v>4.1900000000000004</v>
      </c>
      <c r="K64" t="s">
        <v>6</v>
      </c>
      <c r="L64" t="s">
        <v>6</v>
      </c>
      <c r="M64" t="s">
        <v>6</v>
      </c>
      <c r="N64" t="s">
        <v>6</v>
      </c>
    </row>
    <row r="65" spans="1:14" x14ac:dyDescent="0.3">
      <c r="A65" s="1">
        <v>16193</v>
      </c>
      <c r="B65">
        <v>3.41</v>
      </c>
      <c r="C65">
        <v>3.41</v>
      </c>
      <c r="D65">
        <v>3.41</v>
      </c>
      <c r="E65">
        <v>3.41</v>
      </c>
      <c r="F65">
        <v>3.41</v>
      </c>
      <c r="G65">
        <v>3.41</v>
      </c>
      <c r="H65">
        <v>3.41</v>
      </c>
      <c r="I65">
        <v>3.41</v>
      </c>
      <c r="J65">
        <v>3.41</v>
      </c>
      <c r="K65" t="s">
        <v>6</v>
      </c>
      <c r="L65" t="s">
        <v>6</v>
      </c>
      <c r="M65" t="s">
        <v>6</v>
      </c>
      <c r="N65" t="s">
        <v>6</v>
      </c>
    </row>
    <row r="66" spans="1:14" x14ac:dyDescent="0.3">
      <c r="A66" s="1">
        <v>16224</v>
      </c>
      <c r="B66">
        <v>1.72</v>
      </c>
      <c r="C66">
        <v>1.72</v>
      </c>
      <c r="D66">
        <v>1.72</v>
      </c>
      <c r="E66">
        <v>1.72</v>
      </c>
      <c r="F66">
        <v>1.72</v>
      </c>
      <c r="G66">
        <v>1.72</v>
      </c>
      <c r="H66">
        <v>1.72</v>
      </c>
      <c r="I66">
        <v>1.72</v>
      </c>
      <c r="J66">
        <v>1.72</v>
      </c>
      <c r="K66" t="s">
        <v>6</v>
      </c>
      <c r="L66" t="s">
        <v>6</v>
      </c>
      <c r="M66" t="s">
        <v>6</v>
      </c>
      <c r="N66" t="s">
        <v>6</v>
      </c>
    </row>
    <row r="67" spans="1:14" x14ac:dyDescent="0.3">
      <c r="A67" s="1">
        <v>16254</v>
      </c>
      <c r="B67">
        <v>5.76</v>
      </c>
      <c r="C67">
        <v>5.76</v>
      </c>
      <c r="D67">
        <v>5.76</v>
      </c>
      <c r="E67">
        <v>5.76</v>
      </c>
      <c r="F67">
        <v>5.76</v>
      </c>
      <c r="G67">
        <v>5.76</v>
      </c>
      <c r="H67">
        <v>5.76</v>
      </c>
      <c r="I67">
        <v>5.76</v>
      </c>
      <c r="J67">
        <v>5.76</v>
      </c>
      <c r="K67" t="s">
        <v>6</v>
      </c>
      <c r="L67" t="s">
        <v>6</v>
      </c>
      <c r="M67" t="s">
        <v>6</v>
      </c>
      <c r="N67" t="s">
        <v>6</v>
      </c>
    </row>
    <row r="68" spans="1:14" x14ac:dyDescent="0.3">
      <c r="A68" s="1">
        <v>16285</v>
      </c>
      <c r="B68">
        <v>1.69</v>
      </c>
      <c r="C68">
        <v>1.69</v>
      </c>
      <c r="D68">
        <v>1.69</v>
      </c>
      <c r="E68">
        <v>1.69</v>
      </c>
      <c r="F68">
        <v>1.69</v>
      </c>
      <c r="G68">
        <v>1.69</v>
      </c>
      <c r="H68">
        <v>1.69</v>
      </c>
      <c r="I68">
        <v>1.69</v>
      </c>
      <c r="J68">
        <v>1.69</v>
      </c>
      <c r="K68" t="s">
        <v>6</v>
      </c>
      <c r="L68" t="s">
        <v>6</v>
      </c>
      <c r="M68" t="s">
        <v>6</v>
      </c>
      <c r="N68" t="s">
        <v>6</v>
      </c>
    </row>
    <row r="69" spans="1:14" x14ac:dyDescent="0.3">
      <c r="A69" s="1">
        <v>16316</v>
      </c>
      <c r="B69">
        <v>0.61</v>
      </c>
      <c r="C69">
        <v>0.61</v>
      </c>
      <c r="D69">
        <v>0.61</v>
      </c>
      <c r="E69">
        <v>0.61</v>
      </c>
      <c r="F69">
        <v>0.61</v>
      </c>
      <c r="G69">
        <v>0.61</v>
      </c>
      <c r="H69">
        <v>0.61</v>
      </c>
      <c r="I69">
        <v>0.61</v>
      </c>
      <c r="J69">
        <v>0.61</v>
      </c>
      <c r="K69" t="s">
        <v>6</v>
      </c>
      <c r="L69" t="s">
        <v>6</v>
      </c>
      <c r="M69" t="s">
        <v>6</v>
      </c>
      <c r="N69" t="s">
        <v>6</v>
      </c>
    </row>
    <row r="70" spans="1:14" x14ac:dyDescent="0.3">
      <c r="A70" s="1">
        <v>16346</v>
      </c>
      <c r="B70">
        <v>0.27</v>
      </c>
      <c r="C70">
        <v>0.27</v>
      </c>
      <c r="D70">
        <v>0.27</v>
      </c>
      <c r="E70">
        <v>0.27</v>
      </c>
      <c r="F70">
        <v>0.27</v>
      </c>
      <c r="G70">
        <v>0.27</v>
      </c>
      <c r="H70">
        <v>0.27</v>
      </c>
      <c r="I70">
        <v>0.27</v>
      </c>
      <c r="J70">
        <v>0.27</v>
      </c>
      <c r="K70" t="s">
        <v>6</v>
      </c>
      <c r="L70" t="s">
        <v>6</v>
      </c>
      <c r="M70" t="s">
        <v>6</v>
      </c>
      <c r="N70" t="s">
        <v>6</v>
      </c>
    </row>
    <row r="71" spans="1:14" x14ac:dyDescent="0.3">
      <c r="A71" s="1">
        <v>16377</v>
      </c>
      <c r="B71">
        <v>3.52</v>
      </c>
      <c r="C71">
        <v>3.52</v>
      </c>
      <c r="D71">
        <v>3.52</v>
      </c>
      <c r="E71">
        <v>3.52</v>
      </c>
      <c r="F71">
        <v>3.52</v>
      </c>
      <c r="G71">
        <v>3.52</v>
      </c>
      <c r="H71">
        <v>3.52</v>
      </c>
      <c r="I71">
        <v>3.52</v>
      </c>
      <c r="J71">
        <v>3.52</v>
      </c>
      <c r="K71" t="s">
        <v>6</v>
      </c>
      <c r="L71" t="s">
        <v>6</v>
      </c>
      <c r="M71" t="s">
        <v>6</v>
      </c>
      <c r="N71" t="s">
        <v>6</v>
      </c>
    </row>
    <row r="72" spans="1:14" x14ac:dyDescent="0.3">
      <c r="A72" s="1">
        <v>16407</v>
      </c>
      <c r="B72">
        <v>-1.03</v>
      </c>
      <c r="C72">
        <v>-1.03</v>
      </c>
      <c r="D72">
        <v>-1.03</v>
      </c>
      <c r="E72">
        <v>-1.03</v>
      </c>
      <c r="F72">
        <v>-1.03</v>
      </c>
      <c r="G72">
        <v>-1.03</v>
      </c>
      <c r="H72">
        <v>-1.03</v>
      </c>
      <c r="I72">
        <v>-1.03</v>
      </c>
      <c r="J72">
        <v>-1.03</v>
      </c>
      <c r="K72" t="s">
        <v>6</v>
      </c>
      <c r="L72" t="s">
        <v>6</v>
      </c>
      <c r="M72" t="s">
        <v>6</v>
      </c>
      <c r="N72" t="s">
        <v>6</v>
      </c>
    </row>
    <row r="73" spans="1:14" x14ac:dyDescent="0.3">
      <c r="A73" s="1">
        <v>16438</v>
      </c>
      <c r="B73">
        <v>5.17</v>
      </c>
      <c r="C73">
        <v>5.17</v>
      </c>
      <c r="D73">
        <v>5.17</v>
      </c>
      <c r="E73">
        <v>5.17</v>
      </c>
      <c r="F73">
        <v>5.17</v>
      </c>
      <c r="G73">
        <v>5.17</v>
      </c>
      <c r="H73">
        <v>5.17</v>
      </c>
      <c r="I73">
        <v>5.17</v>
      </c>
      <c r="J73">
        <v>5.17</v>
      </c>
      <c r="K73" t="s">
        <v>6</v>
      </c>
      <c r="L73" t="s">
        <v>6</v>
      </c>
      <c r="M73" t="s">
        <v>6</v>
      </c>
      <c r="N73" t="s">
        <v>6</v>
      </c>
    </row>
    <row r="74" spans="1:14" x14ac:dyDescent="0.3">
      <c r="A74" s="1">
        <v>16469</v>
      </c>
      <c r="B74">
        <v>2.52</v>
      </c>
      <c r="C74">
        <v>2.52</v>
      </c>
      <c r="D74">
        <v>2.52</v>
      </c>
      <c r="E74">
        <v>2.52</v>
      </c>
      <c r="F74">
        <v>2.52</v>
      </c>
      <c r="G74">
        <v>2.52</v>
      </c>
      <c r="H74">
        <v>2.52</v>
      </c>
      <c r="I74">
        <v>2.52</v>
      </c>
      <c r="J74">
        <v>2.52</v>
      </c>
      <c r="K74" t="s">
        <v>6</v>
      </c>
      <c r="L74" t="s">
        <v>6</v>
      </c>
      <c r="M74" t="s">
        <v>6</v>
      </c>
      <c r="N74" t="s">
        <v>6</v>
      </c>
    </row>
    <row r="75" spans="1:14" x14ac:dyDescent="0.3">
      <c r="A75" s="1">
        <v>16497</v>
      </c>
      <c r="B75">
        <v>1.29</v>
      </c>
      <c r="C75">
        <v>1.29</v>
      </c>
      <c r="D75">
        <v>1.29</v>
      </c>
      <c r="E75">
        <v>1.29</v>
      </c>
      <c r="F75">
        <v>1.29</v>
      </c>
      <c r="G75">
        <v>1.29</v>
      </c>
      <c r="H75">
        <v>1.29</v>
      </c>
      <c r="I75">
        <v>1.29</v>
      </c>
      <c r="J75">
        <v>1.29</v>
      </c>
      <c r="K75" t="s">
        <v>6</v>
      </c>
      <c r="L75" t="s">
        <v>6</v>
      </c>
      <c r="M75" t="s">
        <v>6</v>
      </c>
      <c r="N75" t="s">
        <v>6</v>
      </c>
    </row>
    <row r="76" spans="1:14" x14ac:dyDescent="0.3">
      <c r="A76" s="1">
        <v>16528</v>
      </c>
      <c r="B76">
        <v>1.19</v>
      </c>
      <c r="C76">
        <v>1.19</v>
      </c>
      <c r="D76">
        <v>1.19</v>
      </c>
      <c r="E76">
        <v>1.19</v>
      </c>
      <c r="F76">
        <v>1.19</v>
      </c>
      <c r="G76">
        <v>1.19</v>
      </c>
      <c r="H76">
        <v>1.19</v>
      </c>
      <c r="I76">
        <v>1.19</v>
      </c>
      <c r="J76">
        <v>1.19</v>
      </c>
      <c r="K76" t="s">
        <v>6</v>
      </c>
      <c r="L76" t="s">
        <v>6</v>
      </c>
      <c r="M76" t="s">
        <v>6</v>
      </c>
      <c r="N76" t="s">
        <v>6</v>
      </c>
    </row>
    <row r="77" spans="1:14" x14ac:dyDescent="0.3">
      <c r="A77" s="1">
        <v>16558</v>
      </c>
      <c r="B77">
        <v>0.67</v>
      </c>
      <c r="C77">
        <v>0.67</v>
      </c>
      <c r="D77">
        <v>0.67</v>
      </c>
      <c r="E77">
        <v>0.67</v>
      </c>
      <c r="F77">
        <v>0.67</v>
      </c>
      <c r="G77">
        <v>0.67</v>
      </c>
      <c r="H77">
        <v>0.67</v>
      </c>
      <c r="I77">
        <v>0.67</v>
      </c>
      <c r="J77">
        <v>0.67</v>
      </c>
      <c r="K77" t="s">
        <v>6</v>
      </c>
      <c r="L77" t="s">
        <v>6</v>
      </c>
      <c r="M77" t="s">
        <v>6</v>
      </c>
      <c r="N77" t="s">
        <v>6</v>
      </c>
    </row>
    <row r="78" spans="1:14" x14ac:dyDescent="0.3">
      <c r="A78" s="1">
        <v>16589</v>
      </c>
      <c r="B78">
        <v>0.2</v>
      </c>
      <c r="C78">
        <v>0.2</v>
      </c>
      <c r="D78">
        <v>0.2</v>
      </c>
      <c r="E78">
        <v>0.2</v>
      </c>
      <c r="F78">
        <v>0.2</v>
      </c>
      <c r="G78">
        <v>0.2</v>
      </c>
      <c r="H78">
        <v>0.2</v>
      </c>
      <c r="I78">
        <v>0.2</v>
      </c>
      <c r="J78">
        <v>0.2</v>
      </c>
      <c r="K78" t="s">
        <v>6</v>
      </c>
      <c r="L78" t="s">
        <v>6</v>
      </c>
      <c r="M78" t="s">
        <v>6</v>
      </c>
      <c r="N78" t="s">
        <v>6</v>
      </c>
    </row>
    <row r="79" spans="1:14" x14ac:dyDescent="0.3">
      <c r="A79" s="1">
        <v>16619</v>
      </c>
      <c r="B79">
        <v>2.85</v>
      </c>
      <c r="C79">
        <v>2.85</v>
      </c>
      <c r="D79">
        <v>2.85</v>
      </c>
      <c r="E79">
        <v>2.85</v>
      </c>
      <c r="F79">
        <v>2.85</v>
      </c>
      <c r="G79">
        <v>2.85</v>
      </c>
      <c r="H79">
        <v>2.85</v>
      </c>
      <c r="I79">
        <v>2.85</v>
      </c>
      <c r="J79">
        <v>2.85</v>
      </c>
      <c r="K79" t="s">
        <v>6</v>
      </c>
      <c r="L79" t="s">
        <v>6</v>
      </c>
      <c r="M79" t="s">
        <v>6</v>
      </c>
      <c r="N79" t="s">
        <v>6</v>
      </c>
    </row>
    <row r="80" spans="1:14" x14ac:dyDescent="0.3">
      <c r="A80" s="1">
        <v>16650</v>
      </c>
      <c r="B80">
        <v>2.2000000000000002</v>
      </c>
      <c r="C80">
        <v>2.2000000000000002</v>
      </c>
      <c r="D80">
        <v>2.2000000000000002</v>
      </c>
      <c r="E80">
        <v>2.2000000000000002</v>
      </c>
      <c r="F80">
        <v>2.2000000000000002</v>
      </c>
      <c r="G80">
        <v>2.2000000000000002</v>
      </c>
      <c r="H80">
        <v>2.2000000000000002</v>
      </c>
      <c r="I80">
        <v>2.2000000000000002</v>
      </c>
      <c r="J80">
        <v>2.2000000000000002</v>
      </c>
      <c r="K80" t="s">
        <v>6</v>
      </c>
      <c r="L80" t="s">
        <v>6</v>
      </c>
      <c r="M80" t="s">
        <v>6</v>
      </c>
      <c r="N80" t="s">
        <v>6</v>
      </c>
    </row>
    <row r="81" spans="1:14" x14ac:dyDescent="0.3">
      <c r="A81" s="1">
        <v>16681</v>
      </c>
      <c r="B81">
        <v>0.67</v>
      </c>
      <c r="C81">
        <v>0.67</v>
      </c>
      <c r="D81">
        <v>0.67</v>
      </c>
      <c r="E81">
        <v>0.67</v>
      </c>
      <c r="F81">
        <v>0.67</v>
      </c>
      <c r="G81">
        <v>0.67</v>
      </c>
      <c r="H81">
        <v>0.67</v>
      </c>
      <c r="I81">
        <v>0.67</v>
      </c>
      <c r="J81">
        <v>0.67</v>
      </c>
      <c r="K81" t="s">
        <v>6</v>
      </c>
      <c r="L81" t="s">
        <v>6</v>
      </c>
      <c r="M81" t="s">
        <v>6</v>
      </c>
      <c r="N81" t="s">
        <v>6</v>
      </c>
    </row>
    <row r="82" spans="1:14" x14ac:dyDescent="0.3">
      <c r="A82" s="1">
        <v>16711</v>
      </c>
      <c r="B82">
        <v>-1.84</v>
      </c>
      <c r="C82">
        <v>-1.84</v>
      </c>
      <c r="D82">
        <v>-1.84</v>
      </c>
      <c r="E82">
        <v>-1.84</v>
      </c>
      <c r="F82">
        <v>-1.84</v>
      </c>
      <c r="G82">
        <v>-1.84</v>
      </c>
      <c r="H82">
        <v>-1.84</v>
      </c>
      <c r="I82">
        <v>-1.84</v>
      </c>
      <c r="J82">
        <v>-1.84</v>
      </c>
      <c r="K82" t="s">
        <v>6</v>
      </c>
      <c r="L82" t="s">
        <v>6</v>
      </c>
      <c r="M82" t="s">
        <v>6</v>
      </c>
      <c r="N82" t="s">
        <v>6</v>
      </c>
    </row>
    <row r="83" spans="1:14" x14ac:dyDescent="0.3">
      <c r="A83" s="1">
        <v>16742</v>
      </c>
      <c r="B83">
        <v>-0.56000000000000005</v>
      </c>
      <c r="C83">
        <v>-0.56000000000000005</v>
      </c>
      <c r="D83">
        <v>-0.56000000000000005</v>
      </c>
      <c r="E83">
        <v>-0.56000000000000005</v>
      </c>
      <c r="F83">
        <v>-0.56000000000000005</v>
      </c>
      <c r="G83">
        <v>-0.56000000000000005</v>
      </c>
      <c r="H83">
        <v>-0.56000000000000005</v>
      </c>
      <c r="I83">
        <v>-0.56000000000000005</v>
      </c>
      <c r="J83">
        <v>-0.56000000000000005</v>
      </c>
      <c r="K83" t="s">
        <v>6</v>
      </c>
      <c r="L83" t="s">
        <v>6</v>
      </c>
      <c r="M83" t="s">
        <v>6</v>
      </c>
      <c r="N83" t="s">
        <v>6</v>
      </c>
    </row>
    <row r="84" spans="1:14" x14ac:dyDescent="0.3">
      <c r="A84" s="1">
        <v>16772</v>
      </c>
      <c r="B84">
        <v>-0.08</v>
      </c>
      <c r="C84">
        <v>-0.08</v>
      </c>
      <c r="D84">
        <v>-0.08</v>
      </c>
      <c r="E84">
        <v>-0.08</v>
      </c>
      <c r="F84">
        <v>-0.08</v>
      </c>
      <c r="G84">
        <v>-0.08</v>
      </c>
      <c r="H84">
        <v>-0.08</v>
      </c>
      <c r="I84">
        <v>-0.08</v>
      </c>
      <c r="J84">
        <v>-0.08</v>
      </c>
      <c r="K84" t="s">
        <v>6</v>
      </c>
      <c r="L84" t="s">
        <v>6</v>
      </c>
      <c r="M84" t="s">
        <v>6</v>
      </c>
      <c r="N84" t="s">
        <v>6</v>
      </c>
    </row>
    <row r="85" spans="1:14" x14ac:dyDescent="0.3">
      <c r="A85" s="1">
        <v>16803</v>
      </c>
      <c r="B85">
        <v>-3.14</v>
      </c>
      <c r="C85">
        <v>-3.14</v>
      </c>
      <c r="D85">
        <v>-3.14</v>
      </c>
      <c r="E85">
        <v>-3.14</v>
      </c>
      <c r="F85">
        <v>-3.14</v>
      </c>
      <c r="G85">
        <v>-3.14</v>
      </c>
      <c r="H85">
        <v>-3.14</v>
      </c>
      <c r="I85">
        <v>-3.14</v>
      </c>
      <c r="J85">
        <v>-3.14</v>
      </c>
      <c r="K85" t="s">
        <v>6</v>
      </c>
      <c r="L85" s="2">
        <v>22900000</v>
      </c>
      <c r="M85" s="2">
        <v>39600000</v>
      </c>
      <c r="N85" t="s">
        <v>6</v>
      </c>
    </row>
    <row r="86" spans="1:14" x14ac:dyDescent="0.3">
      <c r="A86" s="1">
        <v>16834</v>
      </c>
      <c r="B86">
        <v>2.11</v>
      </c>
      <c r="C86">
        <v>2.11</v>
      </c>
      <c r="D86">
        <v>2.11</v>
      </c>
      <c r="E86">
        <v>2.11</v>
      </c>
      <c r="F86">
        <v>2.11</v>
      </c>
      <c r="G86">
        <v>2.11</v>
      </c>
      <c r="H86">
        <v>2.11</v>
      </c>
      <c r="I86">
        <v>2.11</v>
      </c>
      <c r="J86">
        <v>2.11</v>
      </c>
      <c r="K86" t="s">
        <v>6</v>
      </c>
      <c r="L86" s="2">
        <v>23600000</v>
      </c>
      <c r="M86" s="2">
        <v>39300000</v>
      </c>
      <c r="N86" t="s">
        <v>6</v>
      </c>
    </row>
    <row r="87" spans="1:14" x14ac:dyDescent="0.3">
      <c r="A87" s="1">
        <v>16862</v>
      </c>
      <c r="B87">
        <v>8.2899999999999991</v>
      </c>
      <c r="C87">
        <v>8.2899999999999991</v>
      </c>
      <c r="D87">
        <v>8.2899999999999991</v>
      </c>
      <c r="E87">
        <v>8.2899999999999991</v>
      </c>
      <c r="F87">
        <v>8.2899999999999991</v>
      </c>
      <c r="G87">
        <v>8.2899999999999991</v>
      </c>
      <c r="H87">
        <v>8.2899999999999991</v>
      </c>
      <c r="I87">
        <v>8.2899999999999991</v>
      </c>
      <c r="J87">
        <v>8.2899999999999991</v>
      </c>
      <c r="K87" t="s">
        <v>6</v>
      </c>
      <c r="L87" s="2">
        <v>23900000</v>
      </c>
      <c r="M87" s="2">
        <v>38600000</v>
      </c>
      <c r="N87" t="s">
        <v>6</v>
      </c>
    </row>
    <row r="88" spans="1:14" x14ac:dyDescent="0.3">
      <c r="A88" s="1">
        <v>16893</v>
      </c>
      <c r="B88">
        <v>1.34</v>
      </c>
      <c r="C88">
        <v>1.34</v>
      </c>
      <c r="D88">
        <v>1.34</v>
      </c>
      <c r="E88">
        <v>1.34</v>
      </c>
      <c r="F88">
        <v>1.34</v>
      </c>
      <c r="G88">
        <v>1.34</v>
      </c>
      <c r="H88">
        <v>1.34</v>
      </c>
      <c r="I88">
        <v>1.34</v>
      </c>
      <c r="J88">
        <v>1.34</v>
      </c>
      <c r="K88" t="s">
        <v>6</v>
      </c>
      <c r="L88" s="2">
        <v>23700000</v>
      </c>
      <c r="M88" s="2">
        <v>42000000</v>
      </c>
      <c r="N88" t="s">
        <v>6</v>
      </c>
    </row>
    <row r="89" spans="1:14" x14ac:dyDescent="0.3">
      <c r="A89" s="1">
        <v>16923</v>
      </c>
      <c r="B89">
        <v>1.6</v>
      </c>
      <c r="C89">
        <v>1.6</v>
      </c>
      <c r="D89">
        <v>1.6</v>
      </c>
      <c r="E89">
        <v>1.6</v>
      </c>
      <c r="F89">
        <v>1.6</v>
      </c>
      <c r="G89">
        <v>1.6</v>
      </c>
      <c r="H89">
        <v>1.6</v>
      </c>
      <c r="I89">
        <v>1.6</v>
      </c>
      <c r="J89">
        <v>1.6</v>
      </c>
      <c r="K89" t="s">
        <v>6</v>
      </c>
      <c r="L89" s="2">
        <v>24200000</v>
      </c>
      <c r="M89" s="2">
        <v>42700000</v>
      </c>
      <c r="N89" t="s">
        <v>6</v>
      </c>
    </row>
    <row r="90" spans="1:14" x14ac:dyDescent="0.3">
      <c r="A90" s="1">
        <v>16954</v>
      </c>
      <c r="B90">
        <v>1.99</v>
      </c>
      <c r="C90">
        <v>1.99</v>
      </c>
      <c r="D90">
        <v>1.99</v>
      </c>
      <c r="E90">
        <v>1.99</v>
      </c>
      <c r="F90">
        <v>1.99</v>
      </c>
      <c r="G90">
        <v>1.99</v>
      </c>
      <c r="H90">
        <v>1.99</v>
      </c>
      <c r="I90">
        <v>1.99</v>
      </c>
      <c r="J90">
        <v>1.99</v>
      </c>
      <c r="K90" t="s">
        <v>6</v>
      </c>
      <c r="L90" s="2">
        <v>24900000</v>
      </c>
      <c r="M90" s="2">
        <v>43400000</v>
      </c>
      <c r="N90" t="s">
        <v>6</v>
      </c>
    </row>
    <row r="91" spans="1:14" x14ac:dyDescent="0.3">
      <c r="A91" s="1">
        <v>16984</v>
      </c>
      <c r="B91">
        <v>3.36</v>
      </c>
      <c r="C91">
        <v>3.36</v>
      </c>
      <c r="D91">
        <v>3.36</v>
      </c>
      <c r="E91">
        <v>3.36</v>
      </c>
      <c r="F91">
        <v>3.36</v>
      </c>
      <c r="G91">
        <v>3.36</v>
      </c>
      <c r="H91">
        <v>3.36</v>
      </c>
      <c r="I91">
        <v>3.36</v>
      </c>
      <c r="J91">
        <v>3.36</v>
      </c>
      <c r="K91" t="s">
        <v>6</v>
      </c>
      <c r="L91" s="2">
        <v>25500000</v>
      </c>
      <c r="M91" s="2">
        <v>43800000</v>
      </c>
      <c r="N91" t="s">
        <v>6</v>
      </c>
    </row>
    <row r="92" spans="1:14" x14ac:dyDescent="0.3">
      <c r="A92" s="1">
        <v>17015</v>
      </c>
      <c r="B92">
        <v>2.86</v>
      </c>
      <c r="C92">
        <v>2.86</v>
      </c>
      <c r="D92">
        <v>2.86</v>
      </c>
      <c r="E92">
        <v>2.86</v>
      </c>
      <c r="F92">
        <v>2.86</v>
      </c>
      <c r="G92">
        <v>2.86</v>
      </c>
      <c r="H92">
        <v>2.86</v>
      </c>
      <c r="I92">
        <v>2.86</v>
      </c>
      <c r="J92">
        <v>2.86</v>
      </c>
      <c r="K92" t="s">
        <v>6</v>
      </c>
      <c r="L92" s="2">
        <v>25700000</v>
      </c>
      <c r="M92" s="2">
        <v>44900000</v>
      </c>
      <c r="N92" t="s">
        <v>6</v>
      </c>
    </row>
    <row r="93" spans="1:14" x14ac:dyDescent="0.3">
      <c r="A93" s="1">
        <v>17046</v>
      </c>
      <c r="B93">
        <v>-2.46</v>
      </c>
      <c r="C93">
        <v>-2.46</v>
      </c>
      <c r="D93">
        <v>-2.46</v>
      </c>
      <c r="E93">
        <v>-2.46</v>
      </c>
      <c r="F93">
        <v>-2.46</v>
      </c>
      <c r="G93">
        <v>-2.46</v>
      </c>
      <c r="H93">
        <v>-2.46</v>
      </c>
      <c r="I93">
        <v>-2.46</v>
      </c>
      <c r="J93">
        <v>-2.46</v>
      </c>
      <c r="K93" t="s">
        <v>6</v>
      </c>
      <c r="L93" s="2">
        <v>25700000</v>
      </c>
      <c r="M93" s="2">
        <v>45300000</v>
      </c>
      <c r="N93" t="s">
        <v>6</v>
      </c>
    </row>
    <row r="94" spans="1:14" x14ac:dyDescent="0.3">
      <c r="A94" s="1">
        <v>17076</v>
      </c>
      <c r="B94">
        <v>1.04</v>
      </c>
      <c r="C94">
        <v>1.04</v>
      </c>
      <c r="D94">
        <v>1.04</v>
      </c>
      <c r="E94">
        <v>1.04</v>
      </c>
      <c r="F94">
        <v>1.04</v>
      </c>
      <c r="G94">
        <v>1.04</v>
      </c>
      <c r="H94">
        <v>1.04</v>
      </c>
      <c r="I94">
        <v>1.04</v>
      </c>
      <c r="J94">
        <v>1.04</v>
      </c>
      <c r="K94" t="s">
        <v>6</v>
      </c>
      <c r="L94" s="2">
        <v>25600000</v>
      </c>
      <c r="M94" s="2">
        <v>45400000</v>
      </c>
      <c r="N94" t="s">
        <v>6</v>
      </c>
    </row>
    <row r="95" spans="1:14" x14ac:dyDescent="0.3">
      <c r="A95" s="1">
        <v>17107</v>
      </c>
      <c r="B95">
        <v>1.28</v>
      </c>
      <c r="C95">
        <v>1.28</v>
      </c>
      <c r="D95">
        <v>1.28</v>
      </c>
      <c r="E95">
        <v>1.28</v>
      </c>
      <c r="F95">
        <v>1.28</v>
      </c>
      <c r="G95">
        <v>1.28</v>
      </c>
      <c r="H95">
        <v>1.28</v>
      </c>
      <c r="I95">
        <v>1.28</v>
      </c>
      <c r="J95">
        <v>1.28</v>
      </c>
      <c r="K95" t="s">
        <v>6</v>
      </c>
      <c r="L95" s="2">
        <v>25300000</v>
      </c>
      <c r="M95" s="2">
        <v>45800000</v>
      </c>
      <c r="N95" t="s">
        <v>6</v>
      </c>
    </row>
    <row r="96" spans="1:14" x14ac:dyDescent="0.3">
      <c r="A96" s="1">
        <v>17137</v>
      </c>
      <c r="B96">
        <v>-0.32</v>
      </c>
      <c r="C96">
        <v>-0.32</v>
      </c>
      <c r="D96">
        <v>-0.32</v>
      </c>
      <c r="E96">
        <v>-0.32</v>
      </c>
      <c r="F96">
        <v>-0.32</v>
      </c>
      <c r="G96">
        <v>-0.32</v>
      </c>
      <c r="H96">
        <v>-0.32</v>
      </c>
      <c r="I96">
        <v>-0.32</v>
      </c>
      <c r="J96">
        <v>-0.32</v>
      </c>
      <c r="K96" t="s">
        <v>6</v>
      </c>
      <c r="L96" s="2">
        <v>25700000</v>
      </c>
      <c r="M96" s="2">
        <v>45400000</v>
      </c>
      <c r="N96" t="s">
        <v>6</v>
      </c>
    </row>
    <row r="97" spans="1:14" x14ac:dyDescent="0.3">
      <c r="A97" s="1">
        <v>17168</v>
      </c>
      <c r="B97">
        <v>16.8</v>
      </c>
      <c r="C97">
        <v>16.8</v>
      </c>
      <c r="D97">
        <v>16.8</v>
      </c>
      <c r="E97">
        <v>16.8</v>
      </c>
      <c r="F97">
        <v>16.8</v>
      </c>
      <c r="G97">
        <v>16.8</v>
      </c>
      <c r="H97">
        <v>16.8</v>
      </c>
      <c r="I97">
        <v>16.8</v>
      </c>
      <c r="J97">
        <v>16.8</v>
      </c>
      <c r="K97" t="s">
        <v>6</v>
      </c>
      <c r="L97" s="2">
        <v>25900000</v>
      </c>
      <c r="M97" s="2">
        <v>47800000</v>
      </c>
      <c r="N97" t="s">
        <v>6</v>
      </c>
    </row>
    <row r="98" spans="1:14" x14ac:dyDescent="0.3">
      <c r="A98" s="1">
        <v>17199</v>
      </c>
      <c r="B98">
        <v>3.24</v>
      </c>
      <c r="C98">
        <v>3.24</v>
      </c>
      <c r="D98">
        <v>3.24</v>
      </c>
      <c r="E98">
        <v>3.24</v>
      </c>
      <c r="F98">
        <v>3.24</v>
      </c>
      <c r="G98">
        <v>3.24</v>
      </c>
      <c r="H98">
        <v>3.24</v>
      </c>
      <c r="I98">
        <v>3.24</v>
      </c>
      <c r="J98">
        <v>3.24</v>
      </c>
      <c r="K98" t="s">
        <v>6</v>
      </c>
      <c r="L98" s="2">
        <v>25900000</v>
      </c>
      <c r="M98" s="2">
        <v>47900000</v>
      </c>
      <c r="N98" t="s">
        <v>6</v>
      </c>
    </row>
    <row r="99" spans="1:14" x14ac:dyDescent="0.3">
      <c r="A99" s="1">
        <v>17227</v>
      </c>
      <c r="B99">
        <v>3.42</v>
      </c>
      <c r="C99">
        <v>3.42</v>
      </c>
      <c r="D99">
        <v>3.42</v>
      </c>
      <c r="E99">
        <v>3.42</v>
      </c>
      <c r="F99">
        <v>3.42</v>
      </c>
      <c r="G99">
        <v>3.42</v>
      </c>
      <c r="H99">
        <v>3.42</v>
      </c>
      <c r="I99">
        <v>3.42</v>
      </c>
      <c r="J99">
        <v>3.42</v>
      </c>
      <c r="K99" t="s">
        <v>6</v>
      </c>
      <c r="L99" s="2">
        <v>25600000</v>
      </c>
      <c r="M99" s="2">
        <v>47900000</v>
      </c>
      <c r="N99" t="s">
        <v>6</v>
      </c>
    </row>
    <row r="100" spans="1:14" x14ac:dyDescent="0.3">
      <c r="A100" s="1">
        <v>17258</v>
      </c>
      <c r="B100">
        <v>-0.99</v>
      </c>
      <c r="C100">
        <v>-0.99</v>
      </c>
      <c r="D100">
        <v>-0.99</v>
      </c>
      <c r="E100">
        <v>-0.99</v>
      </c>
      <c r="F100">
        <v>-0.99</v>
      </c>
      <c r="G100">
        <v>-0.99</v>
      </c>
      <c r="H100">
        <v>-0.99</v>
      </c>
      <c r="I100">
        <v>-0.99</v>
      </c>
      <c r="J100">
        <v>-0.99</v>
      </c>
      <c r="K100" t="s">
        <v>6</v>
      </c>
      <c r="L100" s="2">
        <v>25200000</v>
      </c>
      <c r="M100" s="2">
        <v>47200000</v>
      </c>
      <c r="N100" t="s">
        <v>6</v>
      </c>
    </row>
    <row r="101" spans="1:14" x14ac:dyDescent="0.3">
      <c r="A101" s="1">
        <v>17288</v>
      </c>
      <c r="B101">
        <v>0.64</v>
      </c>
      <c r="C101">
        <v>0.64</v>
      </c>
      <c r="D101">
        <v>0.64</v>
      </c>
      <c r="E101">
        <v>0.64</v>
      </c>
      <c r="F101">
        <v>0.64</v>
      </c>
      <c r="G101">
        <v>0.64</v>
      </c>
      <c r="H101">
        <v>0.64</v>
      </c>
      <c r="I101">
        <v>0.64</v>
      </c>
      <c r="J101">
        <v>0.64</v>
      </c>
      <c r="K101" t="s">
        <v>6</v>
      </c>
      <c r="L101" s="2">
        <v>25200000</v>
      </c>
      <c r="M101" s="2">
        <v>46900000</v>
      </c>
      <c r="N101" t="s">
        <v>6</v>
      </c>
    </row>
    <row r="102" spans="1:14" x14ac:dyDescent="0.3">
      <c r="A102" s="1">
        <v>17319</v>
      </c>
      <c r="B102">
        <v>-1.18</v>
      </c>
      <c r="C102">
        <v>-1.18</v>
      </c>
      <c r="D102">
        <v>-1.18</v>
      </c>
      <c r="E102">
        <v>-1.18</v>
      </c>
      <c r="F102">
        <v>-1.18</v>
      </c>
      <c r="G102">
        <v>-1.18</v>
      </c>
      <c r="H102">
        <v>-1.18</v>
      </c>
      <c r="I102">
        <v>-1.18</v>
      </c>
      <c r="J102">
        <v>-1.18</v>
      </c>
      <c r="K102" t="s">
        <v>6</v>
      </c>
      <c r="L102" s="2">
        <v>25300000</v>
      </c>
      <c r="M102" s="2">
        <v>47400000</v>
      </c>
      <c r="N102" t="s">
        <v>6</v>
      </c>
    </row>
    <row r="103" spans="1:14" x14ac:dyDescent="0.3">
      <c r="A103" s="1">
        <v>17349</v>
      </c>
      <c r="B103">
        <v>0.49</v>
      </c>
      <c r="C103">
        <v>0.49</v>
      </c>
      <c r="D103">
        <v>0.49</v>
      </c>
      <c r="E103">
        <v>0.49</v>
      </c>
      <c r="F103">
        <v>0.49</v>
      </c>
      <c r="G103">
        <v>0.49</v>
      </c>
      <c r="H103">
        <v>0.49</v>
      </c>
      <c r="I103">
        <v>0.49</v>
      </c>
      <c r="J103">
        <v>0.49</v>
      </c>
      <c r="K103" t="s">
        <v>6</v>
      </c>
      <c r="L103" s="2">
        <v>25700000</v>
      </c>
      <c r="M103" s="2">
        <v>47500000</v>
      </c>
      <c r="N103" t="s">
        <v>6</v>
      </c>
    </row>
    <row r="104" spans="1:14" x14ac:dyDescent="0.3">
      <c r="A104" s="1">
        <v>17380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t="s">
        <v>6</v>
      </c>
      <c r="L104" s="2">
        <v>25600000</v>
      </c>
      <c r="M104" s="2">
        <v>47400000</v>
      </c>
      <c r="N104" t="s">
        <v>6</v>
      </c>
    </row>
    <row r="105" spans="1:14" x14ac:dyDescent="0.3">
      <c r="A105" s="1">
        <v>17411</v>
      </c>
      <c r="B105">
        <v>-0.03</v>
      </c>
      <c r="C105">
        <v>-0.03</v>
      </c>
      <c r="D105">
        <v>-0.03</v>
      </c>
      <c r="E105">
        <v>-0.03</v>
      </c>
      <c r="F105">
        <v>-0.03</v>
      </c>
      <c r="G105">
        <v>-0.03</v>
      </c>
      <c r="H105">
        <v>-0.03</v>
      </c>
      <c r="I105">
        <v>-0.03</v>
      </c>
      <c r="J105">
        <v>-0.03</v>
      </c>
      <c r="K105" t="s">
        <v>6</v>
      </c>
      <c r="L105" s="2">
        <v>25100000</v>
      </c>
      <c r="M105" s="2">
        <v>47200000</v>
      </c>
      <c r="N105" t="s">
        <v>6</v>
      </c>
    </row>
    <row r="106" spans="1:14" x14ac:dyDescent="0.3">
      <c r="A106" s="1">
        <v>17441</v>
      </c>
      <c r="B106">
        <v>1.3</v>
      </c>
      <c r="C106">
        <v>1.3</v>
      </c>
      <c r="D106">
        <v>1.3</v>
      </c>
      <c r="E106">
        <v>1.3</v>
      </c>
      <c r="F106">
        <v>1.3</v>
      </c>
      <c r="G106">
        <v>1.3</v>
      </c>
      <c r="H106">
        <v>1.3</v>
      </c>
      <c r="I106">
        <v>1.3</v>
      </c>
      <c r="J106">
        <v>1.3</v>
      </c>
      <c r="K106" t="s">
        <v>6</v>
      </c>
      <c r="L106" s="2">
        <v>24700000</v>
      </c>
      <c r="M106" s="2">
        <v>46700000</v>
      </c>
      <c r="N106" t="s">
        <v>6</v>
      </c>
    </row>
    <row r="107" spans="1:14" x14ac:dyDescent="0.3">
      <c r="A107" s="1">
        <v>17472</v>
      </c>
      <c r="B107">
        <v>0.59</v>
      </c>
      <c r="C107">
        <v>0.59</v>
      </c>
      <c r="D107">
        <v>0.59</v>
      </c>
      <c r="E107">
        <v>0.59</v>
      </c>
      <c r="F107">
        <v>0.59</v>
      </c>
      <c r="G107">
        <v>0.59</v>
      </c>
      <c r="H107">
        <v>0.59</v>
      </c>
      <c r="I107">
        <v>0.59</v>
      </c>
      <c r="J107">
        <v>0.59</v>
      </c>
      <c r="K107" t="s">
        <v>6</v>
      </c>
      <c r="L107" s="2">
        <v>24900000</v>
      </c>
      <c r="M107" s="2">
        <v>46600000</v>
      </c>
      <c r="N107" t="s">
        <v>6</v>
      </c>
    </row>
    <row r="108" spans="1:14" x14ac:dyDescent="0.3">
      <c r="A108" s="1">
        <v>17502</v>
      </c>
      <c r="B108">
        <v>-0.97</v>
      </c>
      <c r="C108">
        <v>-0.97</v>
      </c>
      <c r="D108">
        <v>-0.97</v>
      </c>
      <c r="E108">
        <v>-0.97</v>
      </c>
      <c r="F108">
        <v>-0.97</v>
      </c>
      <c r="G108">
        <v>-0.97</v>
      </c>
      <c r="H108">
        <v>-0.97</v>
      </c>
      <c r="I108">
        <v>-0.97</v>
      </c>
      <c r="J108">
        <v>-0.97</v>
      </c>
      <c r="K108" t="s">
        <v>6</v>
      </c>
      <c r="L108" s="2">
        <v>25400000</v>
      </c>
      <c r="M108" s="2">
        <v>46500000</v>
      </c>
      <c r="N108" t="s">
        <v>6</v>
      </c>
    </row>
    <row r="109" spans="1:14" x14ac:dyDescent="0.3">
      <c r="A109" s="1">
        <v>17533</v>
      </c>
      <c r="B109">
        <v>6.13</v>
      </c>
      <c r="C109">
        <v>6.13</v>
      </c>
      <c r="D109">
        <v>6.13</v>
      </c>
      <c r="E109">
        <v>6.13</v>
      </c>
      <c r="F109">
        <v>6.13</v>
      </c>
      <c r="G109">
        <v>6.13</v>
      </c>
      <c r="H109">
        <v>6.13</v>
      </c>
      <c r="I109">
        <v>6.13</v>
      </c>
      <c r="J109">
        <v>6.13</v>
      </c>
      <c r="K109" t="s">
        <v>6</v>
      </c>
      <c r="L109" s="2">
        <v>25800000</v>
      </c>
      <c r="M109" s="2">
        <v>46500000</v>
      </c>
      <c r="N109" t="s">
        <v>6</v>
      </c>
    </row>
    <row r="110" spans="1:14" x14ac:dyDescent="0.3">
      <c r="A110" s="1">
        <v>17564</v>
      </c>
      <c r="B110">
        <v>0.28999999999999998</v>
      </c>
      <c r="C110">
        <v>0.28999999999999998</v>
      </c>
      <c r="D110">
        <v>0.28999999999999998</v>
      </c>
      <c r="E110">
        <v>0.28999999999999998</v>
      </c>
      <c r="F110">
        <v>0.28999999999999998</v>
      </c>
      <c r="G110">
        <v>0.28999999999999998</v>
      </c>
      <c r="H110">
        <v>0.28999999999999998</v>
      </c>
      <c r="I110">
        <v>0.28999999999999998</v>
      </c>
      <c r="J110">
        <v>0.28999999999999998</v>
      </c>
      <c r="K110" t="s">
        <v>6</v>
      </c>
      <c r="L110" s="2">
        <v>25900000</v>
      </c>
      <c r="M110" s="2">
        <v>46800000</v>
      </c>
      <c r="N110" t="s">
        <v>6</v>
      </c>
    </row>
    <row r="111" spans="1:14" x14ac:dyDescent="0.3">
      <c r="A111" s="1">
        <v>17593</v>
      </c>
      <c r="B111">
        <v>0.63</v>
      </c>
      <c r="C111">
        <v>0.63</v>
      </c>
      <c r="D111">
        <v>0.63</v>
      </c>
      <c r="E111">
        <v>0.63</v>
      </c>
      <c r="F111">
        <v>0.63</v>
      </c>
      <c r="G111">
        <v>0.63</v>
      </c>
      <c r="H111">
        <v>0.63</v>
      </c>
      <c r="I111">
        <v>0.63</v>
      </c>
      <c r="J111">
        <v>0.63</v>
      </c>
      <c r="K111" t="s">
        <v>6</v>
      </c>
      <c r="L111" s="2">
        <v>25800000</v>
      </c>
      <c r="M111" s="2">
        <v>46200000</v>
      </c>
      <c r="N111" t="s">
        <v>6</v>
      </c>
    </row>
    <row r="112" spans="1:14" x14ac:dyDescent="0.3">
      <c r="A112" s="1">
        <v>17624</v>
      </c>
      <c r="B112">
        <v>1.47</v>
      </c>
      <c r="C112">
        <v>1.47</v>
      </c>
      <c r="D112">
        <v>1.47</v>
      </c>
      <c r="E112">
        <v>1.47</v>
      </c>
      <c r="F112">
        <v>1.47</v>
      </c>
      <c r="G112">
        <v>1.47</v>
      </c>
      <c r="H112">
        <v>1.47</v>
      </c>
      <c r="I112">
        <v>1.47</v>
      </c>
      <c r="J112">
        <v>1.47</v>
      </c>
      <c r="K112" t="s">
        <v>6</v>
      </c>
      <c r="L112" s="2">
        <v>25800000</v>
      </c>
      <c r="M112" s="2">
        <v>46700000</v>
      </c>
      <c r="N112" t="s">
        <v>6</v>
      </c>
    </row>
    <row r="113" spans="1:14" x14ac:dyDescent="0.3">
      <c r="A113" s="1">
        <v>17654</v>
      </c>
      <c r="B113">
        <v>-0.09</v>
      </c>
      <c r="C113">
        <v>-0.09</v>
      </c>
      <c r="D113">
        <v>-0.09</v>
      </c>
      <c r="E113">
        <v>-0.09</v>
      </c>
      <c r="F113">
        <v>-0.09</v>
      </c>
      <c r="G113">
        <v>-0.09</v>
      </c>
      <c r="H113">
        <v>-0.09</v>
      </c>
      <c r="I113">
        <v>-0.09</v>
      </c>
      <c r="J113">
        <v>-0.09</v>
      </c>
      <c r="K113" t="s">
        <v>6</v>
      </c>
      <c r="L113" s="2">
        <v>25500000</v>
      </c>
      <c r="M113" s="2">
        <v>46200000</v>
      </c>
      <c r="N113" t="s">
        <v>6</v>
      </c>
    </row>
    <row r="114" spans="1:14" x14ac:dyDescent="0.3">
      <c r="A114" s="1">
        <v>17685</v>
      </c>
      <c r="B114">
        <v>1.97</v>
      </c>
      <c r="C114">
        <v>1.97</v>
      </c>
      <c r="D114">
        <v>1.97</v>
      </c>
      <c r="E114">
        <v>1.97</v>
      </c>
      <c r="F114">
        <v>1.97</v>
      </c>
      <c r="G114">
        <v>1.97</v>
      </c>
      <c r="H114">
        <v>1.97</v>
      </c>
      <c r="I114">
        <v>1.97</v>
      </c>
      <c r="J114">
        <v>1.97</v>
      </c>
      <c r="K114" t="s">
        <v>6</v>
      </c>
      <c r="L114" s="2">
        <v>25100000</v>
      </c>
      <c r="M114" s="2">
        <v>47000000</v>
      </c>
      <c r="N114" t="s">
        <v>6</v>
      </c>
    </row>
    <row r="115" spans="1:14" x14ac:dyDescent="0.3">
      <c r="A115" s="1">
        <v>17715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 t="s">
        <v>6</v>
      </c>
      <c r="L115" s="2">
        <v>25100000</v>
      </c>
      <c r="M115" s="2">
        <v>46500000</v>
      </c>
      <c r="N115" t="s">
        <v>6</v>
      </c>
    </row>
    <row r="116" spans="1:14" x14ac:dyDescent="0.3">
      <c r="A116" s="1">
        <v>17746</v>
      </c>
      <c r="B116">
        <v>-0.84</v>
      </c>
      <c r="C116">
        <v>-0.84</v>
      </c>
      <c r="D116">
        <v>-0.84</v>
      </c>
      <c r="E116">
        <v>-0.84</v>
      </c>
      <c r="F116">
        <v>-0.84</v>
      </c>
      <c r="G116">
        <v>-0.84</v>
      </c>
      <c r="H116">
        <v>-0.84</v>
      </c>
      <c r="I116">
        <v>-0.84</v>
      </c>
      <c r="J116">
        <v>-0.84</v>
      </c>
      <c r="K116" t="s">
        <v>6</v>
      </c>
      <c r="L116" s="2">
        <v>25300000</v>
      </c>
      <c r="M116" s="2">
        <v>47300000</v>
      </c>
      <c r="N116" t="s">
        <v>6</v>
      </c>
    </row>
    <row r="117" spans="1:14" x14ac:dyDescent="0.3">
      <c r="A117" s="1">
        <v>17777</v>
      </c>
      <c r="B117">
        <v>1.45</v>
      </c>
      <c r="C117">
        <v>1.45</v>
      </c>
      <c r="D117">
        <v>1.45</v>
      </c>
      <c r="E117">
        <v>1.45</v>
      </c>
      <c r="F117">
        <v>1.45</v>
      </c>
      <c r="G117">
        <v>1.45</v>
      </c>
      <c r="H117">
        <v>1.45</v>
      </c>
      <c r="I117">
        <v>1.45</v>
      </c>
      <c r="J117">
        <v>1.45</v>
      </c>
      <c r="K117" t="s">
        <v>6</v>
      </c>
      <c r="L117" s="2">
        <v>25300000</v>
      </c>
      <c r="M117" s="2">
        <v>47400000</v>
      </c>
      <c r="N117" t="s">
        <v>6</v>
      </c>
    </row>
    <row r="118" spans="1:14" x14ac:dyDescent="0.3">
      <c r="A118" s="1">
        <v>17807</v>
      </c>
      <c r="B118">
        <v>-5.41</v>
      </c>
      <c r="C118">
        <v>-5.41</v>
      </c>
      <c r="D118">
        <v>-5.41</v>
      </c>
      <c r="E118">
        <v>-5.41</v>
      </c>
      <c r="F118">
        <v>-5.41</v>
      </c>
      <c r="G118">
        <v>-5.41</v>
      </c>
      <c r="H118">
        <v>-5.41</v>
      </c>
      <c r="I118">
        <v>-5.41</v>
      </c>
      <c r="J118">
        <v>-5.41</v>
      </c>
      <c r="K118" t="s">
        <v>6</v>
      </c>
      <c r="L118" s="2">
        <v>25200000</v>
      </c>
      <c r="M118" s="2">
        <v>47700000</v>
      </c>
      <c r="N118" t="s">
        <v>6</v>
      </c>
    </row>
    <row r="119" spans="1:14" x14ac:dyDescent="0.3">
      <c r="A119" s="1">
        <v>17838</v>
      </c>
      <c r="B119">
        <v>-1.25</v>
      </c>
      <c r="C119">
        <v>-1.25</v>
      </c>
      <c r="D119">
        <v>-1.25</v>
      </c>
      <c r="E119">
        <v>-1.25</v>
      </c>
      <c r="F119">
        <v>-1.25</v>
      </c>
      <c r="G119">
        <v>-1.25</v>
      </c>
      <c r="H119">
        <v>-1.25</v>
      </c>
      <c r="I119">
        <v>-1.25</v>
      </c>
      <c r="J119">
        <v>-1.25</v>
      </c>
      <c r="K119" t="s">
        <v>6</v>
      </c>
      <c r="L119" s="2">
        <v>25800000</v>
      </c>
      <c r="M119" s="2">
        <v>48400000</v>
      </c>
      <c r="N119" t="s">
        <v>6</v>
      </c>
    </row>
    <row r="120" spans="1:14" x14ac:dyDescent="0.3">
      <c r="A120" s="1">
        <v>17868</v>
      </c>
      <c r="B120">
        <v>-0.74</v>
      </c>
      <c r="C120">
        <v>-0.74</v>
      </c>
      <c r="D120">
        <v>-0.74</v>
      </c>
      <c r="E120">
        <v>-0.74</v>
      </c>
      <c r="F120">
        <v>-0.74</v>
      </c>
      <c r="G120">
        <v>-0.74</v>
      </c>
      <c r="H120">
        <v>-0.74</v>
      </c>
      <c r="I120">
        <v>-0.74</v>
      </c>
      <c r="J120">
        <v>-0.74</v>
      </c>
      <c r="K120" t="s">
        <v>6</v>
      </c>
      <c r="L120" s="2">
        <v>27400000</v>
      </c>
      <c r="M120" s="2">
        <v>50000000</v>
      </c>
      <c r="N120" t="s">
        <v>6</v>
      </c>
    </row>
    <row r="121" spans="1:14" x14ac:dyDescent="0.3">
      <c r="A121" s="1">
        <v>17899</v>
      </c>
      <c r="B121">
        <v>0.12</v>
      </c>
      <c r="C121">
        <v>0.12</v>
      </c>
      <c r="D121">
        <v>0.12</v>
      </c>
      <c r="E121">
        <v>0.12</v>
      </c>
      <c r="F121">
        <v>0.12</v>
      </c>
      <c r="G121">
        <v>0.12</v>
      </c>
      <c r="H121">
        <v>0.12</v>
      </c>
      <c r="I121">
        <v>0.12</v>
      </c>
      <c r="J121">
        <v>0.12</v>
      </c>
      <c r="K121" t="s">
        <v>6</v>
      </c>
      <c r="L121" s="2">
        <v>27400000</v>
      </c>
      <c r="M121" s="2">
        <v>50600000</v>
      </c>
      <c r="N121" t="s">
        <v>6</v>
      </c>
    </row>
    <row r="122" spans="1:14" x14ac:dyDescent="0.3">
      <c r="A122" s="1">
        <v>17930</v>
      </c>
      <c r="B122">
        <v>2.3199999999999998</v>
      </c>
      <c r="C122">
        <v>2.3199999999999998</v>
      </c>
      <c r="D122">
        <v>2.3199999999999998</v>
      </c>
      <c r="E122">
        <v>2.3199999999999998</v>
      </c>
      <c r="F122">
        <v>2.3199999999999998</v>
      </c>
      <c r="G122">
        <v>2.3199999999999998</v>
      </c>
      <c r="H122">
        <v>2.3199999999999998</v>
      </c>
      <c r="I122">
        <v>2.3199999999999998</v>
      </c>
      <c r="J122">
        <v>2.3199999999999998</v>
      </c>
      <c r="K122" t="s">
        <v>6</v>
      </c>
      <c r="L122" s="2">
        <v>27300000</v>
      </c>
      <c r="M122" s="2">
        <v>50600000</v>
      </c>
      <c r="N122" t="s">
        <v>6</v>
      </c>
    </row>
    <row r="123" spans="1:14" x14ac:dyDescent="0.3">
      <c r="A123" s="1">
        <v>17958</v>
      </c>
      <c r="B123">
        <v>-0.24</v>
      </c>
      <c r="C123">
        <v>-0.24</v>
      </c>
      <c r="D123">
        <v>-0.24</v>
      </c>
      <c r="E123">
        <v>-0.24</v>
      </c>
      <c r="F123">
        <v>-0.24</v>
      </c>
      <c r="G123">
        <v>-0.24</v>
      </c>
      <c r="H123">
        <v>-0.24</v>
      </c>
      <c r="I123">
        <v>-0.24</v>
      </c>
      <c r="J123">
        <v>-0.24</v>
      </c>
      <c r="K123" t="s">
        <v>6</v>
      </c>
      <c r="L123" s="2">
        <v>27300000</v>
      </c>
      <c r="M123" s="2">
        <v>51300000</v>
      </c>
      <c r="N123" t="s">
        <v>6</v>
      </c>
    </row>
    <row r="124" spans="1:14" x14ac:dyDescent="0.3">
      <c r="A124" s="1">
        <v>17989</v>
      </c>
      <c r="B124">
        <v>1.05</v>
      </c>
      <c r="C124">
        <v>1.05</v>
      </c>
      <c r="D124">
        <v>1.05</v>
      </c>
      <c r="E124">
        <v>1.05</v>
      </c>
      <c r="F124">
        <v>1.05</v>
      </c>
      <c r="G124">
        <v>1.05</v>
      </c>
      <c r="H124">
        <v>1.05</v>
      </c>
      <c r="I124">
        <v>1.05</v>
      </c>
      <c r="J124">
        <v>1.05</v>
      </c>
      <c r="K124" t="s">
        <v>6</v>
      </c>
      <c r="L124" s="2">
        <v>27300000</v>
      </c>
      <c r="M124" s="2">
        <v>51700000</v>
      </c>
      <c r="N124" t="s">
        <v>6</v>
      </c>
    </row>
    <row r="125" spans="1:14" x14ac:dyDescent="0.3">
      <c r="A125" s="1">
        <v>18019</v>
      </c>
      <c r="B125">
        <v>0.89</v>
      </c>
      <c r="C125">
        <v>0.89</v>
      </c>
      <c r="D125">
        <v>0.89</v>
      </c>
      <c r="E125">
        <v>0.89</v>
      </c>
      <c r="F125">
        <v>0.89</v>
      </c>
      <c r="G125">
        <v>0.89</v>
      </c>
      <c r="H125">
        <v>0.89</v>
      </c>
      <c r="I125">
        <v>0.89</v>
      </c>
      <c r="J125">
        <v>0.89</v>
      </c>
      <c r="K125" t="s">
        <v>6</v>
      </c>
      <c r="L125" s="2">
        <v>27100000</v>
      </c>
      <c r="M125" s="2">
        <v>52100000</v>
      </c>
      <c r="N125" t="s">
        <v>6</v>
      </c>
    </row>
    <row r="126" spans="1:14" x14ac:dyDescent="0.3">
      <c r="A126" s="1">
        <v>18050</v>
      </c>
      <c r="B126">
        <v>-0.86</v>
      </c>
      <c r="C126">
        <v>-0.86</v>
      </c>
      <c r="D126">
        <v>-0.86</v>
      </c>
      <c r="E126">
        <v>-0.86</v>
      </c>
      <c r="F126">
        <v>-0.86</v>
      </c>
      <c r="G126">
        <v>-0.86</v>
      </c>
      <c r="H126">
        <v>-0.86</v>
      </c>
      <c r="I126">
        <v>-0.86</v>
      </c>
      <c r="J126">
        <v>-0.86</v>
      </c>
      <c r="K126" t="s">
        <v>6</v>
      </c>
      <c r="L126" s="2">
        <v>27200000</v>
      </c>
      <c r="M126" s="2">
        <v>53500000</v>
      </c>
      <c r="N126" t="s">
        <v>6</v>
      </c>
    </row>
    <row r="127" spans="1:14" x14ac:dyDescent="0.3">
      <c r="A127" s="1">
        <v>18080</v>
      </c>
      <c r="B127">
        <v>-1.1100000000000001</v>
      </c>
      <c r="C127">
        <v>-1.1100000000000001</v>
      </c>
      <c r="D127">
        <v>-1.1100000000000001</v>
      </c>
      <c r="E127">
        <v>-1.1100000000000001</v>
      </c>
      <c r="F127">
        <v>-1.1100000000000001</v>
      </c>
      <c r="G127">
        <v>-1.1100000000000001</v>
      </c>
      <c r="H127">
        <v>-1.1100000000000001</v>
      </c>
      <c r="I127">
        <v>-1.1100000000000001</v>
      </c>
      <c r="J127">
        <v>-1.1100000000000001</v>
      </c>
      <c r="K127" t="s">
        <v>6</v>
      </c>
      <c r="L127" s="2">
        <v>27300000</v>
      </c>
      <c r="M127" s="2">
        <v>54300000</v>
      </c>
      <c r="N127" t="s">
        <v>6</v>
      </c>
    </row>
    <row r="128" spans="1:14" x14ac:dyDescent="0.3">
      <c r="A128" s="1">
        <v>18111</v>
      </c>
      <c r="B128">
        <v>7.0000000000000007E-2</v>
      </c>
      <c r="C128">
        <v>7.0000000000000007E-2</v>
      </c>
      <c r="D128">
        <v>7.0000000000000007E-2</v>
      </c>
      <c r="E128">
        <v>7.0000000000000007E-2</v>
      </c>
      <c r="F128">
        <v>7.0000000000000007E-2</v>
      </c>
      <c r="G128">
        <v>7.0000000000000007E-2</v>
      </c>
      <c r="H128">
        <v>7.0000000000000007E-2</v>
      </c>
      <c r="I128">
        <v>7.0000000000000007E-2</v>
      </c>
      <c r="J128">
        <v>7.0000000000000007E-2</v>
      </c>
      <c r="K128" t="s">
        <v>6</v>
      </c>
      <c r="L128" s="2">
        <v>27600000</v>
      </c>
      <c r="M128" s="2">
        <v>54400000</v>
      </c>
      <c r="N128" t="s">
        <v>6</v>
      </c>
    </row>
    <row r="129" spans="1:14" x14ac:dyDescent="0.3">
      <c r="A129" s="1">
        <v>18142</v>
      </c>
      <c r="B129">
        <v>-0.37</v>
      </c>
      <c r="C129">
        <v>-0.37</v>
      </c>
      <c r="D129">
        <v>-0.37</v>
      </c>
      <c r="E129">
        <v>-0.37</v>
      </c>
      <c r="F129">
        <v>-0.37</v>
      </c>
      <c r="G129">
        <v>-0.37</v>
      </c>
      <c r="H129">
        <v>-0.37</v>
      </c>
      <c r="I129">
        <v>-0.37</v>
      </c>
      <c r="J129">
        <v>-0.37</v>
      </c>
      <c r="K129" t="s">
        <v>6</v>
      </c>
      <c r="L129" s="2">
        <v>27500000</v>
      </c>
      <c r="M129" s="2">
        <v>55300000</v>
      </c>
      <c r="N129" t="s">
        <v>6</v>
      </c>
    </row>
    <row r="130" spans="1:14" x14ac:dyDescent="0.3">
      <c r="A130" s="1">
        <v>18172</v>
      </c>
      <c r="B130">
        <v>-0.32</v>
      </c>
      <c r="C130">
        <v>-0.32</v>
      </c>
      <c r="D130">
        <v>-0.32</v>
      </c>
      <c r="E130">
        <v>-0.32</v>
      </c>
      <c r="F130">
        <v>-0.32</v>
      </c>
      <c r="G130">
        <v>-0.32</v>
      </c>
      <c r="H130">
        <v>-0.32</v>
      </c>
      <c r="I130">
        <v>-0.32</v>
      </c>
      <c r="J130">
        <v>-0.32</v>
      </c>
      <c r="K130" t="s">
        <v>6</v>
      </c>
      <c r="L130" s="2">
        <v>27600000</v>
      </c>
      <c r="M130" s="2">
        <v>55900000</v>
      </c>
      <c r="N130" t="s">
        <v>6</v>
      </c>
    </row>
    <row r="131" spans="1:14" x14ac:dyDescent="0.3">
      <c r="A131" s="1">
        <v>18203</v>
      </c>
      <c r="B131">
        <v>1.82</v>
      </c>
      <c r="C131">
        <v>1.82</v>
      </c>
      <c r="D131">
        <v>1.82</v>
      </c>
      <c r="E131">
        <v>1.82</v>
      </c>
      <c r="F131">
        <v>1.82</v>
      </c>
      <c r="G131">
        <v>1.82</v>
      </c>
      <c r="H131">
        <v>1.82</v>
      </c>
      <c r="I131">
        <v>1.82</v>
      </c>
      <c r="J131">
        <v>1.82</v>
      </c>
      <c r="K131" t="s">
        <v>6</v>
      </c>
      <c r="L131" s="2">
        <v>28200000</v>
      </c>
      <c r="M131" s="2">
        <v>56700000</v>
      </c>
      <c r="N131" t="s">
        <v>6</v>
      </c>
    </row>
    <row r="132" spans="1:14" x14ac:dyDescent="0.3">
      <c r="A132" s="1">
        <v>18233</v>
      </c>
      <c r="B132">
        <v>0.84</v>
      </c>
      <c r="C132">
        <v>0.84</v>
      </c>
      <c r="D132">
        <v>0.84</v>
      </c>
      <c r="E132">
        <v>0.84</v>
      </c>
      <c r="F132">
        <v>0.84</v>
      </c>
      <c r="G132">
        <v>0.84</v>
      </c>
      <c r="H132">
        <v>0.84</v>
      </c>
      <c r="I132">
        <v>0.84</v>
      </c>
      <c r="J132">
        <v>0.84</v>
      </c>
      <c r="K132" t="s">
        <v>6</v>
      </c>
      <c r="L132" s="2">
        <v>29300000</v>
      </c>
      <c r="M132" s="2">
        <v>58300000</v>
      </c>
      <c r="N132" t="s">
        <v>6</v>
      </c>
    </row>
    <row r="133" spans="1:14" x14ac:dyDescent="0.3">
      <c r="A133" s="1">
        <v>18264</v>
      </c>
      <c r="B133">
        <v>1.53</v>
      </c>
      <c r="C133">
        <v>1.53</v>
      </c>
      <c r="D133">
        <v>1.53</v>
      </c>
      <c r="E133">
        <v>1.53</v>
      </c>
      <c r="F133">
        <v>1.53</v>
      </c>
      <c r="G133">
        <v>1.53</v>
      </c>
      <c r="H133">
        <v>1.53</v>
      </c>
      <c r="I133">
        <v>1.53</v>
      </c>
      <c r="J133">
        <v>1.53</v>
      </c>
      <c r="K133" t="s">
        <v>6</v>
      </c>
      <c r="L133" s="2">
        <v>30600000</v>
      </c>
      <c r="M133" s="2">
        <v>59100000</v>
      </c>
      <c r="N133" t="s">
        <v>6</v>
      </c>
    </row>
    <row r="134" spans="1:14" x14ac:dyDescent="0.3">
      <c r="A134" s="1">
        <v>18295</v>
      </c>
      <c r="B134">
        <v>0.49</v>
      </c>
      <c r="C134">
        <v>0.49</v>
      </c>
      <c r="D134">
        <v>0.49</v>
      </c>
      <c r="E134">
        <v>0.49</v>
      </c>
      <c r="F134">
        <v>0.49</v>
      </c>
      <c r="G134">
        <v>0.49</v>
      </c>
      <c r="H134">
        <v>0.49</v>
      </c>
      <c r="I134">
        <v>0.49</v>
      </c>
      <c r="J134">
        <v>0.49</v>
      </c>
      <c r="K134" t="s">
        <v>6</v>
      </c>
      <c r="L134" s="2">
        <v>30900000</v>
      </c>
      <c r="M134" s="2">
        <v>59800000</v>
      </c>
      <c r="N134" t="s">
        <v>6</v>
      </c>
    </row>
    <row r="135" spans="1:14" x14ac:dyDescent="0.3">
      <c r="A135" s="1">
        <v>18323</v>
      </c>
      <c r="B135">
        <v>0.63</v>
      </c>
      <c r="C135">
        <v>0.63</v>
      </c>
      <c r="D135">
        <v>0.63</v>
      </c>
      <c r="E135">
        <v>0.63</v>
      </c>
      <c r="F135">
        <v>0.63</v>
      </c>
      <c r="G135">
        <v>0.63</v>
      </c>
      <c r="H135">
        <v>0.63</v>
      </c>
      <c r="I135">
        <v>0.63</v>
      </c>
      <c r="J135">
        <v>0.63</v>
      </c>
      <c r="K135" t="s">
        <v>6</v>
      </c>
      <c r="L135" s="2">
        <v>31500000</v>
      </c>
      <c r="M135" s="2">
        <v>60200000</v>
      </c>
      <c r="N135" t="s">
        <v>6</v>
      </c>
    </row>
    <row r="136" spans="1:14" x14ac:dyDescent="0.3">
      <c r="A136" s="1">
        <v>18354</v>
      </c>
      <c r="B136">
        <v>0.63</v>
      </c>
      <c r="C136">
        <v>0.63</v>
      </c>
      <c r="D136">
        <v>0.63</v>
      </c>
      <c r="E136">
        <v>0.63</v>
      </c>
      <c r="F136">
        <v>0.63</v>
      </c>
      <c r="G136">
        <v>0.63</v>
      </c>
      <c r="H136">
        <v>0.63</v>
      </c>
      <c r="I136">
        <v>0.63</v>
      </c>
      <c r="J136">
        <v>0.63</v>
      </c>
      <c r="K136" t="s">
        <v>6</v>
      </c>
      <c r="L136" s="2">
        <v>31300000</v>
      </c>
      <c r="M136" s="2">
        <v>60700000</v>
      </c>
      <c r="N136" t="s">
        <v>6</v>
      </c>
    </row>
    <row r="137" spans="1:14" x14ac:dyDescent="0.3">
      <c r="A137" s="1">
        <v>18384</v>
      </c>
      <c r="B137">
        <v>1.3</v>
      </c>
      <c r="C137">
        <v>1.3</v>
      </c>
      <c r="D137">
        <v>1.3</v>
      </c>
      <c r="E137">
        <v>1.3</v>
      </c>
      <c r="F137">
        <v>1.3</v>
      </c>
      <c r="G137">
        <v>1.3</v>
      </c>
      <c r="H137">
        <v>1.3</v>
      </c>
      <c r="I137">
        <v>1.3</v>
      </c>
      <c r="J137">
        <v>1.3</v>
      </c>
      <c r="K137" t="s">
        <v>6</v>
      </c>
      <c r="L137" s="2">
        <v>31700000</v>
      </c>
      <c r="M137" s="2">
        <v>62200000</v>
      </c>
      <c r="N137" t="s">
        <v>6</v>
      </c>
    </row>
    <row r="138" spans="1:14" x14ac:dyDescent="0.3">
      <c r="A138" s="1">
        <v>18415</v>
      </c>
      <c r="B138">
        <v>-1.33</v>
      </c>
      <c r="C138">
        <v>-1.33</v>
      </c>
      <c r="D138">
        <v>-1.33</v>
      </c>
      <c r="E138">
        <v>-1.33</v>
      </c>
      <c r="F138">
        <v>-1.33</v>
      </c>
      <c r="G138">
        <v>-1.33</v>
      </c>
      <c r="H138">
        <v>-1.33</v>
      </c>
      <c r="I138">
        <v>-1.33</v>
      </c>
      <c r="J138">
        <v>-1.33</v>
      </c>
      <c r="K138" t="s">
        <v>6</v>
      </c>
      <c r="L138" s="2">
        <v>32500000</v>
      </c>
      <c r="M138" s="2">
        <v>64600000</v>
      </c>
      <c r="N138" t="s">
        <v>6</v>
      </c>
    </row>
    <row r="139" spans="1:14" x14ac:dyDescent="0.3">
      <c r="A139" s="1">
        <v>18445</v>
      </c>
      <c r="B139">
        <v>0.51</v>
      </c>
      <c r="C139">
        <v>0.51</v>
      </c>
      <c r="D139">
        <v>0.51</v>
      </c>
      <c r="E139">
        <v>0.51</v>
      </c>
      <c r="F139">
        <v>0.51</v>
      </c>
      <c r="G139">
        <v>0.51</v>
      </c>
      <c r="H139">
        <v>0.51</v>
      </c>
      <c r="I139">
        <v>0.51</v>
      </c>
      <c r="J139">
        <v>0.51</v>
      </c>
      <c r="K139" t="s">
        <v>6</v>
      </c>
      <c r="L139" s="2">
        <v>33200000</v>
      </c>
      <c r="M139" s="2">
        <v>66400000</v>
      </c>
      <c r="N139" t="s">
        <v>6</v>
      </c>
    </row>
    <row r="140" spans="1:14" x14ac:dyDescent="0.3">
      <c r="A140" s="1">
        <v>18476</v>
      </c>
      <c r="B140">
        <v>0.9</v>
      </c>
      <c r="C140">
        <v>0.9</v>
      </c>
      <c r="D140">
        <v>0.9</v>
      </c>
      <c r="E140">
        <v>0.9</v>
      </c>
      <c r="F140">
        <v>0.9</v>
      </c>
      <c r="G140">
        <v>0.9</v>
      </c>
      <c r="H140">
        <v>0.9</v>
      </c>
      <c r="I140">
        <v>0.9</v>
      </c>
      <c r="J140">
        <v>0.9</v>
      </c>
      <c r="K140" t="s">
        <v>6</v>
      </c>
      <c r="L140" s="2">
        <v>34500000</v>
      </c>
      <c r="M140" s="2">
        <v>69600000</v>
      </c>
      <c r="N140" t="s">
        <v>6</v>
      </c>
    </row>
    <row r="141" spans="1:14" x14ac:dyDescent="0.3">
      <c r="A141" s="1">
        <v>18507</v>
      </c>
      <c r="B141">
        <v>2.6</v>
      </c>
      <c r="C141">
        <v>2.6</v>
      </c>
      <c r="D141">
        <v>2.6</v>
      </c>
      <c r="E141">
        <v>2.6</v>
      </c>
      <c r="F141">
        <v>2.6</v>
      </c>
      <c r="G141">
        <v>2.6</v>
      </c>
      <c r="H141">
        <v>2.6</v>
      </c>
      <c r="I141">
        <v>2.6</v>
      </c>
      <c r="J141">
        <v>2.6</v>
      </c>
      <c r="K141" t="s">
        <v>6</v>
      </c>
      <c r="L141" s="2">
        <v>35700000</v>
      </c>
      <c r="M141" s="2">
        <v>73100000</v>
      </c>
      <c r="N141" t="s">
        <v>6</v>
      </c>
    </row>
    <row r="142" spans="1:14" x14ac:dyDescent="0.3">
      <c r="A142" s="1">
        <v>18537</v>
      </c>
      <c r="B142">
        <v>0.2</v>
      </c>
      <c r="C142">
        <v>0.2</v>
      </c>
      <c r="D142">
        <v>0.2</v>
      </c>
      <c r="E142">
        <v>0.2</v>
      </c>
      <c r="F142">
        <v>0.2</v>
      </c>
      <c r="G142">
        <v>0.2</v>
      </c>
      <c r="H142">
        <v>0.2</v>
      </c>
      <c r="I142">
        <v>0.2</v>
      </c>
      <c r="J142">
        <v>0.2</v>
      </c>
      <c r="K142" t="s">
        <v>6</v>
      </c>
      <c r="L142" s="2">
        <v>36400000</v>
      </c>
      <c r="M142" s="2">
        <v>74800000</v>
      </c>
      <c r="N142" t="s">
        <v>6</v>
      </c>
    </row>
    <row r="143" spans="1:14" x14ac:dyDescent="0.3">
      <c r="A143" s="1">
        <v>18568</v>
      </c>
      <c r="B143">
        <v>-2.09</v>
      </c>
      <c r="C143">
        <v>-2.09</v>
      </c>
      <c r="D143">
        <v>-2.09</v>
      </c>
      <c r="E143">
        <v>-2.09</v>
      </c>
      <c r="F143">
        <v>-2.09</v>
      </c>
      <c r="G143">
        <v>-2.09</v>
      </c>
      <c r="H143">
        <v>-2.09</v>
      </c>
      <c r="I143">
        <v>-2.09</v>
      </c>
      <c r="J143">
        <v>-2.09</v>
      </c>
      <c r="K143" t="s">
        <v>6</v>
      </c>
      <c r="L143" s="2">
        <v>36900000</v>
      </c>
      <c r="M143" s="2">
        <v>74600000</v>
      </c>
      <c r="N143" t="s">
        <v>6</v>
      </c>
    </row>
    <row r="144" spans="1:14" x14ac:dyDescent="0.3">
      <c r="A144" s="1">
        <v>18598</v>
      </c>
      <c r="B144">
        <v>-1.61</v>
      </c>
      <c r="C144">
        <v>-1.61</v>
      </c>
      <c r="D144">
        <v>-1.61</v>
      </c>
      <c r="E144">
        <v>-1.61</v>
      </c>
      <c r="F144">
        <v>-1.61</v>
      </c>
      <c r="G144">
        <v>-1.61</v>
      </c>
      <c r="H144">
        <v>-1.61</v>
      </c>
      <c r="I144">
        <v>-1.61</v>
      </c>
      <c r="J144">
        <v>-1.61</v>
      </c>
      <c r="K144" t="s">
        <v>6</v>
      </c>
      <c r="L144" s="2">
        <v>39100000</v>
      </c>
      <c r="M144" s="2">
        <v>78400000</v>
      </c>
      <c r="N144" t="s">
        <v>6</v>
      </c>
    </row>
    <row r="145" spans="1:14" x14ac:dyDescent="0.3">
      <c r="A145" s="1">
        <v>18629</v>
      </c>
      <c r="B145">
        <v>2.4500000000000002</v>
      </c>
      <c r="C145">
        <v>2.4500000000000002</v>
      </c>
      <c r="D145">
        <v>2.4500000000000002</v>
      </c>
      <c r="E145">
        <v>2.4500000000000002</v>
      </c>
      <c r="F145">
        <v>2.4500000000000002</v>
      </c>
      <c r="G145">
        <v>2.4500000000000002</v>
      </c>
      <c r="H145">
        <v>2.4500000000000002</v>
      </c>
      <c r="I145">
        <v>2.4500000000000002</v>
      </c>
      <c r="J145">
        <v>2.4500000000000002</v>
      </c>
      <c r="K145" t="s">
        <v>6</v>
      </c>
      <c r="L145" s="2">
        <v>39100000</v>
      </c>
      <c r="M145" s="2">
        <v>79800000</v>
      </c>
      <c r="N145" t="s">
        <v>6</v>
      </c>
    </row>
    <row r="146" spans="1:14" x14ac:dyDescent="0.3">
      <c r="A146" s="1">
        <v>18660</v>
      </c>
      <c r="B146">
        <v>2.0499999999999998</v>
      </c>
      <c r="C146">
        <v>2.0499999999999998</v>
      </c>
      <c r="D146">
        <v>2.0499999999999998</v>
      </c>
      <c r="E146">
        <v>2.0499999999999998</v>
      </c>
      <c r="F146">
        <v>2.0499999999999998</v>
      </c>
      <c r="G146">
        <v>2.0499999999999998</v>
      </c>
      <c r="H146">
        <v>2.0499999999999998</v>
      </c>
      <c r="I146">
        <v>2.0499999999999998</v>
      </c>
      <c r="J146">
        <v>2.0499999999999998</v>
      </c>
      <c r="K146" t="s">
        <v>6</v>
      </c>
      <c r="L146" s="2">
        <v>38900000</v>
      </c>
      <c r="M146" s="2">
        <v>80100000</v>
      </c>
      <c r="N146" t="s">
        <v>6</v>
      </c>
    </row>
    <row r="147" spans="1:14" x14ac:dyDescent="0.3">
      <c r="A147" s="1">
        <v>18688</v>
      </c>
      <c r="B147">
        <v>0.6</v>
      </c>
      <c r="C147">
        <v>0.6</v>
      </c>
      <c r="D147">
        <v>0.6</v>
      </c>
      <c r="E147">
        <v>0.6</v>
      </c>
      <c r="F147">
        <v>0.6</v>
      </c>
      <c r="G147">
        <v>0.6</v>
      </c>
      <c r="H147">
        <v>0.6</v>
      </c>
      <c r="I147">
        <v>0.6</v>
      </c>
      <c r="J147">
        <v>0.6</v>
      </c>
      <c r="K147" t="s">
        <v>6</v>
      </c>
      <c r="L147" s="2">
        <v>38900000</v>
      </c>
      <c r="M147" s="2">
        <v>79700000</v>
      </c>
      <c r="N147" t="s">
        <v>6</v>
      </c>
    </row>
    <row r="148" spans="1:14" x14ac:dyDescent="0.3">
      <c r="A148" s="1">
        <v>18719</v>
      </c>
      <c r="B148">
        <v>1.1599999999999999</v>
      </c>
      <c r="C148">
        <v>1.1599999999999999</v>
      </c>
      <c r="D148">
        <v>1.1599999999999999</v>
      </c>
      <c r="E148">
        <v>1.1599999999999999</v>
      </c>
      <c r="F148">
        <v>1.1599999999999999</v>
      </c>
      <c r="G148">
        <v>1.1599999999999999</v>
      </c>
      <c r="H148">
        <v>1.1599999999999999</v>
      </c>
      <c r="I148">
        <v>1.1599999999999999</v>
      </c>
      <c r="J148">
        <v>1.1599999999999999</v>
      </c>
      <c r="K148" t="s">
        <v>6</v>
      </c>
      <c r="L148" s="2">
        <v>38600000</v>
      </c>
      <c r="M148" s="2">
        <v>81000000</v>
      </c>
      <c r="N148" t="s">
        <v>6</v>
      </c>
    </row>
    <row r="149" spans="1:14" x14ac:dyDescent="0.3">
      <c r="A149" s="1">
        <v>18749</v>
      </c>
      <c r="B149">
        <v>1.67</v>
      </c>
      <c r="C149">
        <v>1.67</v>
      </c>
      <c r="D149">
        <v>1.67</v>
      </c>
      <c r="E149">
        <v>1.67</v>
      </c>
      <c r="F149">
        <v>1.67</v>
      </c>
      <c r="G149">
        <v>1.67</v>
      </c>
      <c r="H149">
        <v>1.67</v>
      </c>
      <c r="I149">
        <v>1.67</v>
      </c>
      <c r="J149">
        <v>1.67</v>
      </c>
      <c r="K149" t="s">
        <v>6</v>
      </c>
      <c r="L149" s="2">
        <v>39800000</v>
      </c>
      <c r="M149" s="2">
        <v>82400000</v>
      </c>
      <c r="N149" t="s">
        <v>6</v>
      </c>
    </row>
    <row r="150" spans="1:14" x14ac:dyDescent="0.3">
      <c r="A150" s="1">
        <v>18780</v>
      </c>
      <c r="B150">
        <v>2.4700000000000002</v>
      </c>
      <c r="C150">
        <v>2.4700000000000002</v>
      </c>
      <c r="D150">
        <v>2.4700000000000002</v>
      </c>
      <c r="E150">
        <v>2.4700000000000002</v>
      </c>
      <c r="F150">
        <v>2.4700000000000002</v>
      </c>
      <c r="G150">
        <v>2.4700000000000002</v>
      </c>
      <c r="H150">
        <v>2.4700000000000002</v>
      </c>
      <c r="I150">
        <v>2.4700000000000002</v>
      </c>
      <c r="J150">
        <v>2.4700000000000002</v>
      </c>
      <c r="K150" t="s">
        <v>6</v>
      </c>
      <c r="L150" s="2">
        <v>40000000</v>
      </c>
      <c r="M150" s="2">
        <v>83500000</v>
      </c>
      <c r="N150" t="s">
        <v>6</v>
      </c>
    </row>
    <row r="151" spans="1:14" x14ac:dyDescent="0.3">
      <c r="A151" s="1">
        <v>18810</v>
      </c>
      <c r="B151">
        <v>1.89</v>
      </c>
      <c r="C151">
        <v>1.89</v>
      </c>
      <c r="D151">
        <v>1.89</v>
      </c>
      <c r="E151">
        <v>1.89</v>
      </c>
      <c r="F151">
        <v>1.89</v>
      </c>
      <c r="G151">
        <v>1.89</v>
      </c>
      <c r="H151">
        <v>1.89</v>
      </c>
      <c r="I151">
        <v>1.89</v>
      </c>
      <c r="J151">
        <v>1.89</v>
      </c>
      <c r="K151" t="s">
        <v>6</v>
      </c>
      <c r="L151" s="2">
        <v>40000000</v>
      </c>
      <c r="M151" s="2">
        <v>84800000</v>
      </c>
      <c r="N151" t="s">
        <v>6</v>
      </c>
    </row>
    <row r="152" spans="1:14" x14ac:dyDescent="0.3">
      <c r="A152" s="1">
        <v>18841</v>
      </c>
      <c r="B152">
        <v>-2.04</v>
      </c>
      <c r="C152">
        <v>-2.04</v>
      </c>
      <c r="D152">
        <v>-2.04</v>
      </c>
      <c r="E152">
        <v>-2.04</v>
      </c>
      <c r="F152">
        <v>-2.04</v>
      </c>
      <c r="G152">
        <v>-2.04</v>
      </c>
      <c r="H152">
        <v>-2.04</v>
      </c>
      <c r="I152">
        <v>-2.04</v>
      </c>
      <c r="J152">
        <v>-2.04</v>
      </c>
      <c r="K152" t="s">
        <v>6</v>
      </c>
      <c r="L152" s="2">
        <v>40600000</v>
      </c>
      <c r="M152" s="2">
        <v>86800000</v>
      </c>
      <c r="N152" t="s">
        <v>6</v>
      </c>
    </row>
    <row r="153" spans="1:14" x14ac:dyDescent="0.3">
      <c r="A153" s="1">
        <v>18872</v>
      </c>
      <c r="B153">
        <v>0.38</v>
      </c>
      <c r="C153">
        <v>0.38</v>
      </c>
      <c r="D153">
        <v>0.38</v>
      </c>
      <c r="E153">
        <v>0.38</v>
      </c>
      <c r="F153">
        <v>0.38</v>
      </c>
      <c r="G153">
        <v>0.38</v>
      </c>
      <c r="H153">
        <v>0.38</v>
      </c>
      <c r="I153">
        <v>0.38</v>
      </c>
      <c r="J153">
        <v>0.38</v>
      </c>
      <c r="K153" t="s">
        <v>6</v>
      </c>
      <c r="L153" s="2">
        <v>41300000</v>
      </c>
      <c r="M153" s="2">
        <v>86600000</v>
      </c>
      <c r="N153" t="s">
        <v>6</v>
      </c>
    </row>
    <row r="154" spans="1:14" x14ac:dyDescent="0.3">
      <c r="A154" s="1">
        <v>18902</v>
      </c>
      <c r="B154">
        <v>0.04</v>
      </c>
      <c r="C154">
        <v>0.04</v>
      </c>
      <c r="D154">
        <v>0.04</v>
      </c>
      <c r="E154">
        <v>0.04</v>
      </c>
      <c r="F154">
        <v>0.04</v>
      </c>
      <c r="G154">
        <v>0.04</v>
      </c>
      <c r="H154">
        <v>0.04</v>
      </c>
      <c r="I154">
        <v>0.04</v>
      </c>
      <c r="J154">
        <v>0.04</v>
      </c>
      <c r="K154" t="s">
        <v>6</v>
      </c>
      <c r="L154" s="2">
        <v>41300000</v>
      </c>
      <c r="M154" s="2">
        <v>88500000</v>
      </c>
      <c r="N154" t="s">
        <v>6</v>
      </c>
    </row>
    <row r="155" spans="1:14" x14ac:dyDescent="0.3">
      <c r="A155" s="1">
        <v>18933</v>
      </c>
      <c r="B155">
        <v>0.28999999999999998</v>
      </c>
      <c r="C155">
        <v>0.28999999999999998</v>
      </c>
      <c r="D155">
        <v>0.28999999999999998</v>
      </c>
      <c r="E155">
        <v>0.28999999999999998</v>
      </c>
      <c r="F155">
        <v>0.28999999999999998</v>
      </c>
      <c r="G155">
        <v>0.28999999999999998</v>
      </c>
      <c r="H155">
        <v>0.28999999999999998</v>
      </c>
      <c r="I155">
        <v>0.28999999999999998</v>
      </c>
      <c r="J155">
        <v>0.28999999999999998</v>
      </c>
      <c r="K155" t="s">
        <v>6</v>
      </c>
      <c r="L155" s="2">
        <v>42300000</v>
      </c>
      <c r="M155" s="2">
        <v>88600000</v>
      </c>
      <c r="N155" t="s">
        <v>6</v>
      </c>
    </row>
    <row r="156" spans="1:14" x14ac:dyDescent="0.3">
      <c r="A156" s="1">
        <v>18963</v>
      </c>
      <c r="B156">
        <v>-0.14000000000000001</v>
      </c>
      <c r="C156">
        <v>-0.14000000000000001</v>
      </c>
      <c r="D156">
        <v>-0.14000000000000001</v>
      </c>
      <c r="E156">
        <v>-0.14000000000000001</v>
      </c>
      <c r="F156">
        <v>-0.14000000000000001</v>
      </c>
      <c r="G156">
        <v>-0.14000000000000001</v>
      </c>
      <c r="H156">
        <v>-0.14000000000000001</v>
      </c>
      <c r="I156">
        <v>-0.14000000000000001</v>
      </c>
      <c r="J156">
        <v>-0.14000000000000001</v>
      </c>
      <c r="K156" t="s">
        <v>6</v>
      </c>
      <c r="L156" s="2">
        <v>43700000</v>
      </c>
      <c r="M156" s="2">
        <v>90700000</v>
      </c>
      <c r="N156" t="s">
        <v>6</v>
      </c>
    </row>
    <row r="157" spans="1:14" x14ac:dyDescent="0.3">
      <c r="A157" s="1">
        <v>18994</v>
      </c>
      <c r="B157">
        <v>13.47</v>
      </c>
      <c r="C157">
        <v>13.47</v>
      </c>
      <c r="D157">
        <v>13.47</v>
      </c>
      <c r="E157">
        <v>13.47</v>
      </c>
      <c r="F157">
        <v>13.47</v>
      </c>
      <c r="G157">
        <v>13.47</v>
      </c>
      <c r="H157">
        <v>13.47</v>
      </c>
      <c r="I157">
        <v>13.47</v>
      </c>
      <c r="J157">
        <v>13.47</v>
      </c>
      <c r="K157" t="s">
        <v>6</v>
      </c>
      <c r="L157" s="2">
        <v>42100000</v>
      </c>
      <c r="M157" s="2">
        <v>90700000</v>
      </c>
      <c r="N157" t="s">
        <v>6</v>
      </c>
    </row>
    <row r="158" spans="1:14" x14ac:dyDescent="0.3">
      <c r="A158" s="1">
        <v>19025</v>
      </c>
      <c r="B158">
        <v>-1.72</v>
      </c>
      <c r="C158">
        <v>-1.72</v>
      </c>
      <c r="D158">
        <v>-1.72</v>
      </c>
      <c r="E158">
        <v>-1.72</v>
      </c>
      <c r="F158">
        <v>-1.72</v>
      </c>
      <c r="G158">
        <v>-1.72</v>
      </c>
      <c r="H158">
        <v>-1.72</v>
      </c>
      <c r="I158">
        <v>-1.72</v>
      </c>
      <c r="J158">
        <v>-1.72</v>
      </c>
      <c r="K158" t="s">
        <v>6</v>
      </c>
      <c r="L158" s="2">
        <v>41800000</v>
      </c>
      <c r="M158" s="2">
        <v>90700000</v>
      </c>
      <c r="N158" t="s">
        <v>6</v>
      </c>
    </row>
    <row r="159" spans="1:14" x14ac:dyDescent="0.3">
      <c r="A159" s="1">
        <v>19054</v>
      </c>
      <c r="B159">
        <v>1.75</v>
      </c>
      <c r="C159">
        <v>1.75</v>
      </c>
      <c r="D159">
        <v>1.75</v>
      </c>
      <c r="E159">
        <v>1.75</v>
      </c>
      <c r="F159">
        <v>1.75</v>
      </c>
      <c r="G159">
        <v>1.75</v>
      </c>
      <c r="H159">
        <v>1.75</v>
      </c>
      <c r="I159">
        <v>1.75</v>
      </c>
      <c r="J159">
        <v>1.75</v>
      </c>
      <c r="K159" t="s">
        <v>6</v>
      </c>
      <c r="L159" s="2">
        <v>41500000</v>
      </c>
      <c r="M159" s="2">
        <v>90700000</v>
      </c>
      <c r="N159" t="s">
        <v>6</v>
      </c>
    </row>
    <row r="160" spans="1:14" x14ac:dyDescent="0.3">
      <c r="A160" s="1">
        <v>19085</v>
      </c>
      <c r="B160">
        <v>5.17</v>
      </c>
      <c r="C160">
        <v>5.17</v>
      </c>
      <c r="D160">
        <v>5.17</v>
      </c>
      <c r="E160">
        <v>5.17</v>
      </c>
      <c r="F160">
        <v>5.17</v>
      </c>
      <c r="G160">
        <v>5.17</v>
      </c>
      <c r="H160">
        <v>5.17</v>
      </c>
      <c r="I160">
        <v>5.17</v>
      </c>
      <c r="J160">
        <v>5.17</v>
      </c>
      <c r="K160" t="s">
        <v>6</v>
      </c>
      <c r="L160" s="2">
        <v>42100000</v>
      </c>
      <c r="M160" s="2">
        <v>91000000</v>
      </c>
      <c r="N160" t="s">
        <v>6</v>
      </c>
    </row>
    <row r="161" spans="1:14" x14ac:dyDescent="0.3">
      <c r="A161" s="1">
        <v>19115</v>
      </c>
      <c r="B161">
        <v>0.82</v>
      </c>
      <c r="C161">
        <v>0.82</v>
      </c>
      <c r="D161">
        <v>0.82</v>
      </c>
      <c r="E161">
        <v>0.82</v>
      </c>
      <c r="F161">
        <v>0.82</v>
      </c>
      <c r="G161">
        <v>0.82</v>
      </c>
      <c r="H161">
        <v>0.82</v>
      </c>
      <c r="I161">
        <v>0.82</v>
      </c>
      <c r="J161">
        <v>0.82</v>
      </c>
      <c r="K161" t="s">
        <v>6</v>
      </c>
      <c r="L161" s="2">
        <v>42300000</v>
      </c>
      <c r="M161" s="2">
        <v>90700000</v>
      </c>
      <c r="N161" t="s">
        <v>6</v>
      </c>
    </row>
    <row r="162" spans="1:14" x14ac:dyDescent="0.3">
      <c r="A162" s="1">
        <v>19146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t="s">
        <v>6</v>
      </c>
      <c r="L162" s="2">
        <v>43200000</v>
      </c>
      <c r="M162" s="2">
        <v>92500000</v>
      </c>
      <c r="N162" t="s">
        <v>6</v>
      </c>
    </row>
    <row r="163" spans="1:14" x14ac:dyDescent="0.3">
      <c r="A163" s="1">
        <v>19176</v>
      </c>
      <c r="B163">
        <v>1.63</v>
      </c>
      <c r="C163">
        <v>1.63</v>
      </c>
      <c r="D163">
        <v>1.63</v>
      </c>
      <c r="E163">
        <v>1.63</v>
      </c>
      <c r="F163">
        <v>1.63</v>
      </c>
      <c r="G163">
        <v>1.63</v>
      </c>
      <c r="H163">
        <v>1.63</v>
      </c>
      <c r="I163">
        <v>1.63</v>
      </c>
      <c r="J163">
        <v>1.63</v>
      </c>
      <c r="K163" t="s">
        <v>6</v>
      </c>
      <c r="L163" s="2">
        <v>44500000</v>
      </c>
      <c r="M163" s="2">
        <v>94700000</v>
      </c>
      <c r="N163" t="s">
        <v>6</v>
      </c>
    </row>
    <row r="164" spans="1:14" x14ac:dyDescent="0.3">
      <c r="A164" s="1">
        <v>19207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 t="s">
        <v>6</v>
      </c>
      <c r="L164" s="2">
        <v>45300000</v>
      </c>
      <c r="M164" s="2">
        <v>97500000</v>
      </c>
      <c r="N164" t="s">
        <v>6</v>
      </c>
    </row>
    <row r="165" spans="1:14" x14ac:dyDescent="0.3">
      <c r="A165" s="1">
        <v>19238</v>
      </c>
      <c r="B165">
        <v>2.4</v>
      </c>
      <c r="C165">
        <v>2.4</v>
      </c>
      <c r="D165">
        <v>2.4</v>
      </c>
      <c r="E165">
        <v>2.4</v>
      </c>
      <c r="F165">
        <v>2.4</v>
      </c>
      <c r="G165">
        <v>2.4</v>
      </c>
      <c r="H165">
        <v>2.4</v>
      </c>
      <c r="I165">
        <v>2.4</v>
      </c>
      <c r="J165">
        <v>2.4</v>
      </c>
      <c r="K165" t="s">
        <v>6</v>
      </c>
      <c r="L165" s="2">
        <v>46000000</v>
      </c>
      <c r="M165" s="2">
        <v>98900000</v>
      </c>
      <c r="N165" t="s">
        <v>6</v>
      </c>
    </row>
    <row r="166" spans="1:14" x14ac:dyDescent="0.3">
      <c r="A166" s="1">
        <v>19268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6</v>
      </c>
      <c r="L166" s="2">
        <v>46500000</v>
      </c>
      <c r="M166" s="2">
        <v>100100000</v>
      </c>
      <c r="N166" t="s">
        <v>6</v>
      </c>
    </row>
    <row r="167" spans="1:14" x14ac:dyDescent="0.3">
      <c r="A167" s="1">
        <v>19299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t="s">
        <v>6</v>
      </c>
      <c r="L167" s="2">
        <v>48000000</v>
      </c>
      <c r="M167" s="2">
        <v>101300000</v>
      </c>
      <c r="N167" t="s">
        <v>6</v>
      </c>
    </row>
    <row r="168" spans="1:14" x14ac:dyDescent="0.3">
      <c r="A168" s="1">
        <v>19329</v>
      </c>
      <c r="B168">
        <v>1.56</v>
      </c>
      <c r="C168">
        <v>1.56</v>
      </c>
      <c r="D168">
        <v>1.56</v>
      </c>
      <c r="E168">
        <v>1.56</v>
      </c>
      <c r="F168">
        <v>1.56</v>
      </c>
      <c r="G168">
        <v>1.56</v>
      </c>
      <c r="H168">
        <v>1.56</v>
      </c>
      <c r="I168">
        <v>1.56</v>
      </c>
      <c r="J168">
        <v>1.56</v>
      </c>
      <c r="K168" t="s">
        <v>6</v>
      </c>
      <c r="L168" s="2">
        <v>51400000</v>
      </c>
      <c r="M168" s="2">
        <v>104100000</v>
      </c>
      <c r="N168" t="s">
        <v>6</v>
      </c>
    </row>
    <row r="169" spans="1:14" x14ac:dyDescent="0.3">
      <c r="A169" s="1">
        <v>19360</v>
      </c>
      <c r="B169">
        <v>3.85</v>
      </c>
      <c r="C169">
        <v>3.85</v>
      </c>
      <c r="D169">
        <v>3.85</v>
      </c>
      <c r="E169">
        <v>3.85</v>
      </c>
      <c r="F169">
        <v>3.85</v>
      </c>
      <c r="G169">
        <v>3.85</v>
      </c>
      <c r="H169">
        <v>3.85</v>
      </c>
      <c r="I169">
        <v>3.85</v>
      </c>
      <c r="J169">
        <v>3.85</v>
      </c>
      <c r="K169" t="s">
        <v>6</v>
      </c>
      <c r="L169" s="2">
        <v>51000000</v>
      </c>
      <c r="M169" s="2">
        <v>104900000</v>
      </c>
      <c r="N169" t="s">
        <v>6</v>
      </c>
    </row>
    <row r="170" spans="1:14" x14ac:dyDescent="0.3">
      <c r="A170" s="1">
        <v>19391</v>
      </c>
      <c r="B170">
        <v>3.7</v>
      </c>
      <c r="C170">
        <v>3.7</v>
      </c>
      <c r="D170">
        <v>3.7</v>
      </c>
      <c r="E170">
        <v>3.7</v>
      </c>
      <c r="F170">
        <v>3.7</v>
      </c>
      <c r="G170">
        <v>3.7</v>
      </c>
      <c r="H170">
        <v>3.7</v>
      </c>
      <c r="I170">
        <v>3.7</v>
      </c>
      <c r="J170">
        <v>3.7</v>
      </c>
      <c r="K170" t="s">
        <v>6</v>
      </c>
      <c r="L170" s="2">
        <v>50500000</v>
      </c>
      <c r="M170" s="2">
        <v>104900000</v>
      </c>
      <c r="N170" t="s">
        <v>6</v>
      </c>
    </row>
    <row r="171" spans="1:14" x14ac:dyDescent="0.3">
      <c r="A171" s="1">
        <v>19419</v>
      </c>
      <c r="B171">
        <v>7.14</v>
      </c>
      <c r="C171">
        <v>7.14</v>
      </c>
      <c r="D171">
        <v>7.14</v>
      </c>
      <c r="E171">
        <v>7.14</v>
      </c>
      <c r="F171">
        <v>7.14</v>
      </c>
      <c r="G171">
        <v>7.14</v>
      </c>
      <c r="H171">
        <v>7.14</v>
      </c>
      <c r="I171">
        <v>7.14</v>
      </c>
      <c r="J171">
        <v>7.14</v>
      </c>
      <c r="K171" t="s">
        <v>6</v>
      </c>
      <c r="L171" s="2">
        <v>51200000</v>
      </c>
      <c r="M171" s="2">
        <v>106700000</v>
      </c>
      <c r="N171" t="s">
        <v>6</v>
      </c>
    </row>
    <row r="172" spans="1:14" x14ac:dyDescent="0.3">
      <c r="A172" s="1">
        <v>19450</v>
      </c>
      <c r="B172">
        <v>1.33</v>
      </c>
      <c r="C172">
        <v>1.33</v>
      </c>
      <c r="D172">
        <v>1.33</v>
      </c>
      <c r="E172">
        <v>1.33</v>
      </c>
      <c r="F172">
        <v>1.33</v>
      </c>
      <c r="G172">
        <v>1.33</v>
      </c>
      <c r="H172">
        <v>1.33</v>
      </c>
      <c r="I172">
        <v>1.33</v>
      </c>
      <c r="J172">
        <v>1.33</v>
      </c>
      <c r="K172" t="s">
        <v>6</v>
      </c>
      <c r="L172" s="2">
        <v>52100000</v>
      </c>
      <c r="M172" s="2">
        <v>108200000</v>
      </c>
      <c r="N172" t="s">
        <v>6</v>
      </c>
    </row>
    <row r="173" spans="1:14" x14ac:dyDescent="0.3">
      <c r="A173" s="1">
        <v>19480</v>
      </c>
      <c r="B173">
        <v>-1.97</v>
      </c>
      <c r="C173">
        <v>-1.97</v>
      </c>
      <c r="D173">
        <v>-1.97</v>
      </c>
      <c r="E173">
        <v>-1.97</v>
      </c>
      <c r="F173">
        <v>-1.97</v>
      </c>
      <c r="G173">
        <v>-1.97</v>
      </c>
      <c r="H173">
        <v>-1.97</v>
      </c>
      <c r="I173">
        <v>-1.97</v>
      </c>
      <c r="J173">
        <v>-1.97</v>
      </c>
      <c r="K173" t="s">
        <v>6</v>
      </c>
      <c r="L173" s="2">
        <v>53900000</v>
      </c>
      <c r="M173" s="2">
        <v>110300000</v>
      </c>
      <c r="N173" t="s">
        <v>6</v>
      </c>
    </row>
    <row r="174" spans="1:14" x14ac:dyDescent="0.3">
      <c r="A174" s="1">
        <v>19511</v>
      </c>
      <c r="B174">
        <v>1.34</v>
      </c>
      <c r="C174">
        <v>1.34</v>
      </c>
      <c r="D174">
        <v>1.34</v>
      </c>
      <c r="E174">
        <v>1.34</v>
      </c>
      <c r="F174">
        <v>1.34</v>
      </c>
      <c r="G174">
        <v>1.34</v>
      </c>
      <c r="H174">
        <v>1.34</v>
      </c>
      <c r="I174">
        <v>1.34</v>
      </c>
      <c r="J174">
        <v>1.34</v>
      </c>
      <c r="K174" t="s">
        <v>6</v>
      </c>
      <c r="L174" s="2">
        <v>54500000</v>
      </c>
      <c r="M174" s="2">
        <v>113500000</v>
      </c>
      <c r="N174" t="s">
        <v>6</v>
      </c>
    </row>
    <row r="175" spans="1:14" x14ac:dyDescent="0.3">
      <c r="A175" s="1">
        <v>19541</v>
      </c>
      <c r="B175">
        <v>0.66</v>
      </c>
      <c r="C175">
        <v>0.66</v>
      </c>
      <c r="D175">
        <v>0.66</v>
      </c>
      <c r="E175">
        <v>0.66</v>
      </c>
      <c r="F175">
        <v>0.66</v>
      </c>
      <c r="G175">
        <v>0.66</v>
      </c>
      <c r="H175">
        <v>0.66</v>
      </c>
      <c r="I175">
        <v>0.66</v>
      </c>
      <c r="J175">
        <v>0.66</v>
      </c>
      <c r="K175" t="s">
        <v>6</v>
      </c>
      <c r="L175" s="2">
        <v>53400000</v>
      </c>
      <c r="M175" s="2">
        <v>112200000</v>
      </c>
      <c r="N175" t="s">
        <v>6</v>
      </c>
    </row>
    <row r="176" spans="1:14" x14ac:dyDescent="0.3">
      <c r="A176" s="1">
        <v>19572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 t="s">
        <v>6</v>
      </c>
      <c r="L176" s="2">
        <v>53500000</v>
      </c>
      <c r="M176" s="2">
        <v>113500000</v>
      </c>
      <c r="N176" t="s">
        <v>6</v>
      </c>
    </row>
    <row r="177" spans="1:14" x14ac:dyDescent="0.3">
      <c r="A177" s="1">
        <v>19603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t="s">
        <v>6</v>
      </c>
      <c r="L177" s="2">
        <v>54700000</v>
      </c>
      <c r="M177" s="2">
        <v>114600000</v>
      </c>
      <c r="N177" t="s">
        <v>6</v>
      </c>
    </row>
    <row r="178" spans="1:14" x14ac:dyDescent="0.3">
      <c r="A178" s="1">
        <v>19633</v>
      </c>
      <c r="B178">
        <v>1.32</v>
      </c>
      <c r="C178">
        <v>1.32</v>
      </c>
      <c r="D178">
        <v>1.32</v>
      </c>
      <c r="E178">
        <v>1.32</v>
      </c>
      <c r="F178">
        <v>1.32</v>
      </c>
      <c r="G178">
        <v>1.32</v>
      </c>
      <c r="H178">
        <v>1.32</v>
      </c>
      <c r="I178">
        <v>1.32</v>
      </c>
      <c r="J178">
        <v>1.32</v>
      </c>
      <c r="K178" t="s">
        <v>6</v>
      </c>
      <c r="L178" s="2">
        <v>56200000</v>
      </c>
      <c r="M178" s="2">
        <v>117300000</v>
      </c>
      <c r="N178" t="s">
        <v>6</v>
      </c>
    </row>
    <row r="179" spans="1:14" x14ac:dyDescent="0.3">
      <c r="A179" s="1">
        <v>19664</v>
      </c>
      <c r="B179">
        <v>-0.65</v>
      </c>
      <c r="C179">
        <v>-0.65</v>
      </c>
      <c r="D179">
        <v>-0.65</v>
      </c>
      <c r="E179">
        <v>-0.65</v>
      </c>
      <c r="F179">
        <v>-0.65</v>
      </c>
      <c r="G179">
        <v>-0.65</v>
      </c>
      <c r="H179">
        <v>-0.65</v>
      </c>
      <c r="I179">
        <v>-0.65</v>
      </c>
      <c r="J179">
        <v>-0.65</v>
      </c>
      <c r="K179" t="s">
        <v>6</v>
      </c>
      <c r="L179" s="2">
        <v>57700000</v>
      </c>
      <c r="M179" s="2">
        <v>121200000</v>
      </c>
      <c r="N179" t="s">
        <v>6</v>
      </c>
    </row>
    <row r="180" spans="1:14" x14ac:dyDescent="0.3">
      <c r="A180" s="1">
        <v>19694</v>
      </c>
      <c r="B180">
        <v>1.31</v>
      </c>
      <c r="C180">
        <v>1.31</v>
      </c>
      <c r="D180">
        <v>1.31</v>
      </c>
      <c r="E180">
        <v>1.31</v>
      </c>
      <c r="F180">
        <v>1.31</v>
      </c>
      <c r="G180">
        <v>1.31</v>
      </c>
      <c r="H180">
        <v>1.31</v>
      </c>
      <c r="I180">
        <v>1.31</v>
      </c>
      <c r="J180">
        <v>1.31</v>
      </c>
      <c r="K180" t="s">
        <v>6</v>
      </c>
      <c r="L180" s="2">
        <v>60900000</v>
      </c>
      <c r="M180" s="2">
        <v>124100000</v>
      </c>
      <c r="N180" t="s">
        <v>6</v>
      </c>
    </row>
    <row r="181" spans="1:14" x14ac:dyDescent="0.3">
      <c r="A181" s="1">
        <v>19725</v>
      </c>
      <c r="B181">
        <v>3.87</v>
      </c>
      <c r="C181">
        <v>3.87</v>
      </c>
      <c r="D181">
        <v>3.87</v>
      </c>
      <c r="E181">
        <v>3.87</v>
      </c>
      <c r="F181">
        <v>3.87</v>
      </c>
      <c r="G181">
        <v>3.87</v>
      </c>
      <c r="H181">
        <v>3.87</v>
      </c>
      <c r="I181">
        <v>3.87</v>
      </c>
      <c r="J181">
        <v>3.87</v>
      </c>
      <c r="K181" t="s">
        <v>6</v>
      </c>
      <c r="L181" s="2">
        <v>55500000</v>
      </c>
      <c r="M181" s="2">
        <v>126100000</v>
      </c>
      <c r="N181" t="s">
        <v>6</v>
      </c>
    </row>
    <row r="182" spans="1:14" x14ac:dyDescent="0.3">
      <c r="A182" s="1">
        <v>19756</v>
      </c>
      <c r="B182">
        <v>1.24</v>
      </c>
      <c r="C182">
        <v>1.24</v>
      </c>
      <c r="D182">
        <v>1.24</v>
      </c>
      <c r="E182">
        <v>1.24</v>
      </c>
      <c r="F182">
        <v>1.24</v>
      </c>
      <c r="G182">
        <v>1.24</v>
      </c>
      <c r="H182">
        <v>1.24</v>
      </c>
      <c r="I182">
        <v>1.24</v>
      </c>
      <c r="J182">
        <v>1.24</v>
      </c>
      <c r="K182" t="s">
        <v>6</v>
      </c>
      <c r="L182" s="2">
        <v>60400000</v>
      </c>
      <c r="M182" s="2">
        <v>128200000</v>
      </c>
      <c r="N182" t="s">
        <v>6</v>
      </c>
    </row>
    <row r="183" spans="1:14" x14ac:dyDescent="0.3">
      <c r="A183" s="1">
        <v>19784</v>
      </c>
      <c r="B183">
        <v>1.84</v>
      </c>
      <c r="C183">
        <v>1.84</v>
      </c>
      <c r="D183">
        <v>1.84</v>
      </c>
      <c r="E183">
        <v>1.84</v>
      </c>
      <c r="F183">
        <v>1.84</v>
      </c>
      <c r="G183">
        <v>1.84</v>
      </c>
      <c r="H183">
        <v>1.84</v>
      </c>
      <c r="I183">
        <v>1.84</v>
      </c>
      <c r="J183">
        <v>1.84</v>
      </c>
      <c r="K183" t="s">
        <v>6</v>
      </c>
      <c r="L183" s="2">
        <v>60500000</v>
      </c>
      <c r="M183" s="2">
        <v>128400000</v>
      </c>
      <c r="N183" t="s">
        <v>6</v>
      </c>
    </row>
    <row r="184" spans="1:14" x14ac:dyDescent="0.3">
      <c r="A184" s="1">
        <v>19815</v>
      </c>
      <c r="B184">
        <v>4.22</v>
      </c>
      <c r="C184">
        <v>4.22</v>
      </c>
      <c r="D184">
        <v>4.22</v>
      </c>
      <c r="E184">
        <v>4.22</v>
      </c>
      <c r="F184">
        <v>4.22</v>
      </c>
      <c r="G184">
        <v>4.22</v>
      </c>
      <c r="H184">
        <v>4.22</v>
      </c>
      <c r="I184">
        <v>4.22</v>
      </c>
      <c r="J184">
        <v>4.22</v>
      </c>
      <c r="K184" t="s">
        <v>6</v>
      </c>
      <c r="L184" s="2">
        <v>60700000</v>
      </c>
      <c r="M184" s="2">
        <v>130900000</v>
      </c>
      <c r="N184" t="s">
        <v>6</v>
      </c>
    </row>
    <row r="185" spans="1:14" x14ac:dyDescent="0.3">
      <c r="A185" s="1">
        <v>19845</v>
      </c>
      <c r="B185">
        <v>0.57999999999999996</v>
      </c>
      <c r="C185">
        <v>0.57999999999999996</v>
      </c>
      <c r="D185">
        <v>0.57999999999999996</v>
      </c>
      <c r="E185">
        <v>0.57999999999999996</v>
      </c>
      <c r="F185">
        <v>0.57999999999999996</v>
      </c>
      <c r="G185">
        <v>0.57999999999999996</v>
      </c>
      <c r="H185">
        <v>0.57999999999999996</v>
      </c>
      <c r="I185">
        <v>0.57999999999999996</v>
      </c>
      <c r="J185">
        <v>0.57999999999999996</v>
      </c>
      <c r="K185" t="s">
        <v>6</v>
      </c>
      <c r="L185" s="2">
        <v>60100000</v>
      </c>
      <c r="M185" s="2">
        <v>131000000</v>
      </c>
      <c r="N185" t="s">
        <v>6</v>
      </c>
    </row>
    <row r="186" spans="1:14" x14ac:dyDescent="0.3">
      <c r="A186" s="1">
        <v>19876</v>
      </c>
      <c r="B186">
        <v>1.72</v>
      </c>
      <c r="C186">
        <v>1.72</v>
      </c>
      <c r="D186">
        <v>1.72</v>
      </c>
      <c r="E186">
        <v>1.72</v>
      </c>
      <c r="F186">
        <v>1.72</v>
      </c>
      <c r="G186">
        <v>1.72</v>
      </c>
      <c r="H186">
        <v>1.72</v>
      </c>
      <c r="I186">
        <v>1.72</v>
      </c>
      <c r="J186">
        <v>1.72</v>
      </c>
      <c r="K186" t="s">
        <v>6</v>
      </c>
      <c r="L186" s="2">
        <v>60400000</v>
      </c>
      <c r="M186" s="2">
        <v>133200000</v>
      </c>
      <c r="N186" t="s">
        <v>6</v>
      </c>
    </row>
    <row r="187" spans="1:14" x14ac:dyDescent="0.3">
      <c r="A187" s="1">
        <v>19906</v>
      </c>
      <c r="B187">
        <v>1.69</v>
      </c>
      <c r="C187">
        <v>1.69</v>
      </c>
      <c r="D187">
        <v>1.69</v>
      </c>
      <c r="E187">
        <v>1.69</v>
      </c>
      <c r="F187">
        <v>1.69</v>
      </c>
      <c r="G187">
        <v>1.69</v>
      </c>
      <c r="H187">
        <v>1.69</v>
      </c>
      <c r="I187">
        <v>1.69</v>
      </c>
      <c r="J187">
        <v>1.69</v>
      </c>
      <c r="K187" t="s">
        <v>6</v>
      </c>
      <c r="L187" s="2">
        <v>61900000</v>
      </c>
      <c r="M187" s="2">
        <v>135100000</v>
      </c>
      <c r="N187" t="s">
        <v>6</v>
      </c>
    </row>
    <row r="188" spans="1:14" x14ac:dyDescent="0.3">
      <c r="A188" s="1">
        <v>19937</v>
      </c>
      <c r="B188">
        <v>1.1100000000000001</v>
      </c>
      <c r="C188">
        <v>1.1100000000000001</v>
      </c>
      <c r="D188">
        <v>1.1100000000000001</v>
      </c>
      <c r="E188">
        <v>1.1100000000000001</v>
      </c>
      <c r="F188">
        <v>1.1100000000000001</v>
      </c>
      <c r="G188">
        <v>1.1100000000000001</v>
      </c>
      <c r="H188">
        <v>1.1100000000000001</v>
      </c>
      <c r="I188">
        <v>1.1100000000000001</v>
      </c>
      <c r="J188">
        <v>1.1100000000000001</v>
      </c>
      <c r="K188" t="s">
        <v>6</v>
      </c>
      <c r="L188" s="2">
        <v>65400000</v>
      </c>
      <c r="M188" s="2">
        <v>139600000</v>
      </c>
      <c r="N188" t="s">
        <v>6</v>
      </c>
    </row>
    <row r="189" spans="1:14" x14ac:dyDescent="0.3">
      <c r="A189" s="1">
        <v>19968</v>
      </c>
      <c r="B189">
        <v>1.1000000000000001</v>
      </c>
      <c r="C189">
        <v>1.1000000000000001</v>
      </c>
      <c r="D189">
        <v>1.1000000000000001</v>
      </c>
      <c r="E189">
        <v>1.1000000000000001</v>
      </c>
      <c r="F189">
        <v>1.1000000000000001</v>
      </c>
      <c r="G189">
        <v>1.1000000000000001</v>
      </c>
      <c r="H189">
        <v>1.1000000000000001</v>
      </c>
      <c r="I189">
        <v>1.1000000000000001</v>
      </c>
      <c r="J189">
        <v>1.1000000000000001</v>
      </c>
      <c r="K189" t="s">
        <v>6</v>
      </c>
      <c r="L189" s="2">
        <v>67300000</v>
      </c>
      <c r="M189" s="2">
        <v>143100000</v>
      </c>
      <c r="N189" t="s">
        <v>6</v>
      </c>
    </row>
    <row r="190" spans="1:14" x14ac:dyDescent="0.3">
      <c r="A190" s="1">
        <v>19998</v>
      </c>
      <c r="B190">
        <v>1.0900000000000001</v>
      </c>
      <c r="C190">
        <v>1.0900000000000001</v>
      </c>
      <c r="D190">
        <v>1.0900000000000001</v>
      </c>
      <c r="E190">
        <v>1.0900000000000001</v>
      </c>
      <c r="F190">
        <v>1.0900000000000001</v>
      </c>
      <c r="G190">
        <v>1.0900000000000001</v>
      </c>
      <c r="H190">
        <v>1.0900000000000001</v>
      </c>
      <c r="I190">
        <v>1.0900000000000001</v>
      </c>
      <c r="J190">
        <v>1.0900000000000001</v>
      </c>
      <c r="K190" t="s">
        <v>6</v>
      </c>
      <c r="L190" s="2">
        <v>68300000</v>
      </c>
      <c r="M190" s="2">
        <v>147600000</v>
      </c>
      <c r="N190" t="s">
        <v>6</v>
      </c>
    </row>
    <row r="191" spans="1:14" x14ac:dyDescent="0.3">
      <c r="A191" s="1">
        <v>20029</v>
      </c>
      <c r="B191">
        <v>1.61</v>
      </c>
      <c r="C191">
        <v>1.61</v>
      </c>
      <c r="D191">
        <v>1.61</v>
      </c>
      <c r="E191">
        <v>1.61</v>
      </c>
      <c r="F191">
        <v>1.61</v>
      </c>
      <c r="G191">
        <v>1.61</v>
      </c>
      <c r="H191">
        <v>1.61</v>
      </c>
      <c r="I191">
        <v>1.61</v>
      </c>
      <c r="J191">
        <v>1.61</v>
      </c>
      <c r="K191" t="s">
        <v>6</v>
      </c>
      <c r="L191" s="2">
        <v>69900000</v>
      </c>
      <c r="M191" s="2">
        <v>147400000</v>
      </c>
      <c r="N191" t="s">
        <v>6</v>
      </c>
    </row>
    <row r="192" spans="1:14" x14ac:dyDescent="0.3">
      <c r="A192" s="1">
        <v>20059</v>
      </c>
      <c r="B192">
        <v>0.53</v>
      </c>
      <c r="C192">
        <v>0.53</v>
      </c>
      <c r="D192">
        <v>0.53</v>
      </c>
      <c r="E192">
        <v>0.53</v>
      </c>
      <c r="F192">
        <v>0.53</v>
      </c>
      <c r="G192">
        <v>0.53</v>
      </c>
      <c r="H192">
        <v>0.53</v>
      </c>
      <c r="I192">
        <v>0.53</v>
      </c>
      <c r="J192">
        <v>0.53</v>
      </c>
      <c r="K192" t="s">
        <v>6</v>
      </c>
      <c r="L192" s="2">
        <v>74000000</v>
      </c>
      <c r="M192" s="2">
        <v>151500000</v>
      </c>
      <c r="N192" t="s">
        <v>6</v>
      </c>
    </row>
    <row r="193" spans="1:14" x14ac:dyDescent="0.3">
      <c r="A193" s="1">
        <v>20090</v>
      </c>
      <c r="B193">
        <v>4.74</v>
      </c>
      <c r="C193">
        <v>4.74</v>
      </c>
      <c r="D193">
        <v>4.74</v>
      </c>
      <c r="E193">
        <v>4.74</v>
      </c>
      <c r="F193">
        <v>4.74</v>
      </c>
      <c r="G193">
        <v>4.74</v>
      </c>
      <c r="H193">
        <v>4.74</v>
      </c>
      <c r="I193">
        <v>4.74</v>
      </c>
      <c r="J193">
        <v>4.74</v>
      </c>
      <c r="K193" t="s">
        <v>6</v>
      </c>
      <c r="L193" s="2">
        <v>72000000</v>
      </c>
      <c r="M193" s="2">
        <v>150800000</v>
      </c>
      <c r="N193" t="s">
        <v>6</v>
      </c>
    </row>
    <row r="194" spans="1:14" x14ac:dyDescent="0.3">
      <c r="A194" s="1">
        <v>20121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 t="s">
        <v>6</v>
      </c>
      <c r="L194" s="2">
        <v>71800000</v>
      </c>
      <c r="M194" s="2">
        <v>152800000</v>
      </c>
      <c r="N194" t="s">
        <v>6</v>
      </c>
    </row>
    <row r="195" spans="1:14" x14ac:dyDescent="0.3">
      <c r="A195" s="1">
        <v>20149</v>
      </c>
      <c r="B195">
        <v>1.51</v>
      </c>
      <c r="C195">
        <v>1.51</v>
      </c>
      <c r="D195">
        <v>1.51</v>
      </c>
      <c r="E195">
        <v>1.51</v>
      </c>
      <c r="F195">
        <v>1.51</v>
      </c>
      <c r="G195">
        <v>1.51</v>
      </c>
      <c r="H195">
        <v>1.51</v>
      </c>
      <c r="I195">
        <v>1.51</v>
      </c>
      <c r="J195">
        <v>1.51</v>
      </c>
      <c r="K195" t="s">
        <v>6</v>
      </c>
      <c r="L195" s="2">
        <v>72500000</v>
      </c>
      <c r="M195" s="2">
        <v>153200000</v>
      </c>
      <c r="N195" t="s">
        <v>6</v>
      </c>
    </row>
    <row r="196" spans="1:14" x14ac:dyDescent="0.3">
      <c r="A196" s="1">
        <v>20180</v>
      </c>
      <c r="B196">
        <v>2.48</v>
      </c>
      <c r="C196">
        <v>2.48</v>
      </c>
      <c r="D196">
        <v>2.48</v>
      </c>
      <c r="E196">
        <v>2.48</v>
      </c>
      <c r="F196">
        <v>2.48</v>
      </c>
      <c r="G196">
        <v>2.48</v>
      </c>
      <c r="H196">
        <v>2.48</v>
      </c>
      <c r="I196">
        <v>2.48</v>
      </c>
      <c r="J196">
        <v>2.48</v>
      </c>
      <c r="K196" t="s">
        <v>6</v>
      </c>
      <c r="L196" s="2">
        <v>73200000</v>
      </c>
      <c r="M196" s="2">
        <v>156500000</v>
      </c>
      <c r="N196" t="s">
        <v>6</v>
      </c>
    </row>
    <row r="197" spans="1:14" x14ac:dyDescent="0.3">
      <c r="A197" s="1">
        <v>20210</v>
      </c>
      <c r="B197">
        <v>0.97</v>
      </c>
      <c r="C197">
        <v>0.97</v>
      </c>
      <c r="D197">
        <v>0.97</v>
      </c>
      <c r="E197">
        <v>0.97</v>
      </c>
      <c r="F197">
        <v>0.97</v>
      </c>
      <c r="G197">
        <v>0.97</v>
      </c>
      <c r="H197">
        <v>0.97</v>
      </c>
      <c r="I197">
        <v>0.97</v>
      </c>
      <c r="J197">
        <v>0.97</v>
      </c>
      <c r="K197" t="s">
        <v>6</v>
      </c>
      <c r="L197" s="2">
        <v>76200000</v>
      </c>
      <c r="M197" s="2">
        <v>158200000</v>
      </c>
      <c r="N197" t="s">
        <v>6</v>
      </c>
    </row>
    <row r="198" spans="1:14" x14ac:dyDescent="0.3">
      <c r="A198" s="1">
        <v>20241</v>
      </c>
      <c r="B198">
        <v>0.48</v>
      </c>
      <c r="C198">
        <v>0.48</v>
      </c>
      <c r="D198">
        <v>0.48</v>
      </c>
      <c r="E198">
        <v>0.48</v>
      </c>
      <c r="F198">
        <v>0.48</v>
      </c>
      <c r="G198">
        <v>0.48</v>
      </c>
      <c r="H198">
        <v>0.48</v>
      </c>
      <c r="I198">
        <v>0.48</v>
      </c>
      <c r="J198">
        <v>0.48</v>
      </c>
      <c r="K198" t="s">
        <v>6</v>
      </c>
      <c r="L198" s="2">
        <v>75900000</v>
      </c>
      <c r="M198" s="2">
        <v>161100000</v>
      </c>
      <c r="N198" t="s">
        <v>6</v>
      </c>
    </row>
    <row r="199" spans="1:14" x14ac:dyDescent="0.3">
      <c r="A199" s="1">
        <v>20271</v>
      </c>
      <c r="B199">
        <v>1.43</v>
      </c>
      <c r="C199">
        <v>1.43</v>
      </c>
      <c r="D199">
        <v>1.43</v>
      </c>
      <c r="E199">
        <v>1.43</v>
      </c>
      <c r="F199">
        <v>1.43</v>
      </c>
      <c r="G199">
        <v>1.43</v>
      </c>
      <c r="H199">
        <v>1.43</v>
      </c>
      <c r="I199">
        <v>1.43</v>
      </c>
      <c r="J199">
        <v>1.43</v>
      </c>
      <c r="K199" t="s">
        <v>6</v>
      </c>
      <c r="L199" s="2">
        <v>75800000</v>
      </c>
      <c r="M199" s="2">
        <v>161800000</v>
      </c>
      <c r="N199" t="s">
        <v>6</v>
      </c>
    </row>
    <row r="200" spans="1:14" x14ac:dyDescent="0.3">
      <c r="A200" s="1">
        <v>20302</v>
      </c>
      <c r="B200">
        <v>0.47</v>
      </c>
      <c r="C200">
        <v>0.47</v>
      </c>
      <c r="D200">
        <v>0.47</v>
      </c>
      <c r="E200">
        <v>0.47</v>
      </c>
      <c r="F200">
        <v>0.47</v>
      </c>
      <c r="G200">
        <v>0.47</v>
      </c>
      <c r="H200">
        <v>0.47</v>
      </c>
      <c r="I200">
        <v>0.47</v>
      </c>
      <c r="J200">
        <v>0.47</v>
      </c>
      <c r="K200" t="s">
        <v>6</v>
      </c>
      <c r="L200" s="2">
        <v>77300000</v>
      </c>
      <c r="M200" s="2">
        <v>165500000</v>
      </c>
      <c r="N200" t="s">
        <v>6</v>
      </c>
    </row>
    <row r="201" spans="1:14" x14ac:dyDescent="0.3">
      <c r="A201" s="1">
        <v>20333</v>
      </c>
      <c r="B201">
        <v>1.87</v>
      </c>
      <c r="C201">
        <v>1.87</v>
      </c>
      <c r="D201">
        <v>1.87</v>
      </c>
      <c r="E201">
        <v>1.87</v>
      </c>
      <c r="F201">
        <v>1.87</v>
      </c>
      <c r="G201">
        <v>1.87</v>
      </c>
      <c r="H201">
        <v>1.87</v>
      </c>
      <c r="I201">
        <v>1.87</v>
      </c>
      <c r="J201">
        <v>1.87</v>
      </c>
      <c r="K201" t="s">
        <v>6</v>
      </c>
      <c r="L201" s="2">
        <v>79400000</v>
      </c>
      <c r="M201" s="2">
        <v>169700000</v>
      </c>
      <c r="N201" t="s">
        <v>6</v>
      </c>
    </row>
    <row r="202" spans="1:14" x14ac:dyDescent="0.3">
      <c r="A202" s="1">
        <v>20363</v>
      </c>
      <c r="B202">
        <v>2.29</v>
      </c>
      <c r="C202">
        <v>2.29</v>
      </c>
      <c r="D202">
        <v>2.29</v>
      </c>
      <c r="E202">
        <v>2.29</v>
      </c>
      <c r="F202">
        <v>2.29</v>
      </c>
      <c r="G202">
        <v>2.29</v>
      </c>
      <c r="H202">
        <v>2.29</v>
      </c>
      <c r="I202">
        <v>2.29</v>
      </c>
      <c r="J202">
        <v>2.29</v>
      </c>
      <c r="K202" t="s">
        <v>6</v>
      </c>
      <c r="L202" s="2">
        <v>81000000</v>
      </c>
      <c r="M202" s="2">
        <v>172700000</v>
      </c>
      <c r="N202" t="s">
        <v>6</v>
      </c>
    </row>
    <row r="203" spans="1:14" x14ac:dyDescent="0.3">
      <c r="A203" s="1">
        <v>20394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 t="s">
        <v>6</v>
      </c>
      <c r="L203" s="2">
        <v>83700000</v>
      </c>
      <c r="M203" s="2">
        <v>174300000</v>
      </c>
      <c r="N203" t="s">
        <v>6</v>
      </c>
    </row>
    <row r="204" spans="1:14" x14ac:dyDescent="0.3">
      <c r="A204" s="1">
        <v>20424</v>
      </c>
      <c r="B204">
        <v>0.9</v>
      </c>
      <c r="C204">
        <v>0.9</v>
      </c>
      <c r="D204">
        <v>0.9</v>
      </c>
      <c r="E204">
        <v>0.9</v>
      </c>
      <c r="F204">
        <v>0.9</v>
      </c>
      <c r="G204">
        <v>0.9</v>
      </c>
      <c r="H204">
        <v>0.9</v>
      </c>
      <c r="I204">
        <v>0.9</v>
      </c>
      <c r="J204">
        <v>0.9</v>
      </c>
      <c r="K204" t="s">
        <v>6</v>
      </c>
      <c r="L204" s="2">
        <v>87800000</v>
      </c>
      <c r="M204" s="2">
        <v>177900000</v>
      </c>
      <c r="N204" t="s">
        <v>6</v>
      </c>
    </row>
    <row r="205" spans="1:14" x14ac:dyDescent="0.3">
      <c r="A205" s="1">
        <v>20455</v>
      </c>
      <c r="B205">
        <v>2.67</v>
      </c>
      <c r="C205">
        <v>2.67</v>
      </c>
      <c r="D205">
        <v>2.67</v>
      </c>
      <c r="E205">
        <v>2.67</v>
      </c>
      <c r="F205">
        <v>2.67</v>
      </c>
      <c r="G205">
        <v>2.67</v>
      </c>
      <c r="H205">
        <v>2.67</v>
      </c>
      <c r="I205">
        <v>2.67</v>
      </c>
      <c r="J205">
        <v>2.67</v>
      </c>
      <c r="K205" t="s">
        <v>6</v>
      </c>
      <c r="L205" s="2">
        <v>85400000</v>
      </c>
      <c r="M205" s="2">
        <v>178900000</v>
      </c>
      <c r="N205" t="s">
        <v>6</v>
      </c>
    </row>
    <row r="206" spans="1:14" x14ac:dyDescent="0.3">
      <c r="A206" s="1">
        <v>20486</v>
      </c>
      <c r="B206">
        <v>4.76</v>
      </c>
      <c r="C206">
        <v>4.76</v>
      </c>
      <c r="D206">
        <v>4.76</v>
      </c>
      <c r="E206">
        <v>4.76</v>
      </c>
      <c r="F206">
        <v>4.76</v>
      </c>
      <c r="G206">
        <v>4.76</v>
      </c>
      <c r="H206">
        <v>4.76</v>
      </c>
      <c r="I206">
        <v>4.76</v>
      </c>
      <c r="J206">
        <v>4.76</v>
      </c>
      <c r="K206" t="s">
        <v>6</v>
      </c>
      <c r="L206" s="2">
        <v>84800000</v>
      </c>
      <c r="M206" s="2">
        <v>181900000</v>
      </c>
      <c r="N206" t="s">
        <v>6</v>
      </c>
    </row>
    <row r="207" spans="1:14" x14ac:dyDescent="0.3">
      <c r="A207" s="1">
        <v>20515</v>
      </c>
      <c r="B207">
        <v>0.41</v>
      </c>
      <c r="C207">
        <v>0.41</v>
      </c>
      <c r="D207">
        <v>0.41</v>
      </c>
      <c r="E207">
        <v>0.41</v>
      </c>
      <c r="F207">
        <v>0.41</v>
      </c>
      <c r="G207">
        <v>0.41</v>
      </c>
      <c r="H207">
        <v>0.41</v>
      </c>
      <c r="I207">
        <v>0.41</v>
      </c>
      <c r="J207">
        <v>0.41</v>
      </c>
      <c r="K207" t="s">
        <v>6</v>
      </c>
      <c r="L207" s="2">
        <v>85200000</v>
      </c>
      <c r="M207" s="2">
        <v>185900000</v>
      </c>
      <c r="N207" t="s">
        <v>6</v>
      </c>
    </row>
    <row r="208" spans="1:14" x14ac:dyDescent="0.3">
      <c r="A208" s="1">
        <v>20546</v>
      </c>
      <c r="B208">
        <v>0.41</v>
      </c>
      <c r="C208">
        <v>0.41</v>
      </c>
      <c r="D208">
        <v>0.41</v>
      </c>
      <c r="E208">
        <v>0.41</v>
      </c>
      <c r="F208">
        <v>0.41</v>
      </c>
      <c r="G208">
        <v>0.41</v>
      </c>
      <c r="H208">
        <v>0.41</v>
      </c>
      <c r="I208">
        <v>0.41</v>
      </c>
      <c r="J208">
        <v>0.41</v>
      </c>
      <c r="K208" t="s">
        <v>6</v>
      </c>
      <c r="L208" s="2">
        <v>87400000</v>
      </c>
      <c r="M208" s="2">
        <v>189500000</v>
      </c>
      <c r="N208" t="s">
        <v>6</v>
      </c>
    </row>
    <row r="209" spans="1:14" x14ac:dyDescent="0.3">
      <c r="A209" s="1">
        <v>20576</v>
      </c>
      <c r="B209">
        <v>2.46</v>
      </c>
      <c r="C209">
        <v>2.46</v>
      </c>
      <c r="D209">
        <v>2.46</v>
      </c>
      <c r="E209">
        <v>2.46</v>
      </c>
      <c r="F209">
        <v>2.46</v>
      </c>
      <c r="G209">
        <v>2.46</v>
      </c>
      <c r="H209">
        <v>2.46</v>
      </c>
      <c r="I209">
        <v>2.46</v>
      </c>
      <c r="J209">
        <v>2.46</v>
      </c>
      <c r="K209" t="s">
        <v>6</v>
      </c>
      <c r="L209" s="2">
        <v>89600000</v>
      </c>
      <c r="M209" s="2">
        <v>193700000</v>
      </c>
      <c r="N209" t="s">
        <v>6</v>
      </c>
    </row>
    <row r="210" spans="1:14" x14ac:dyDescent="0.3">
      <c r="A210" s="1">
        <v>20607</v>
      </c>
      <c r="B210">
        <v>1.2</v>
      </c>
      <c r="C210">
        <v>1.2</v>
      </c>
      <c r="D210">
        <v>1.2</v>
      </c>
      <c r="E210">
        <v>1.2</v>
      </c>
      <c r="F210">
        <v>1.2</v>
      </c>
      <c r="G210">
        <v>1.2</v>
      </c>
      <c r="H210">
        <v>1.2</v>
      </c>
      <c r="I210">
        <v>1.2</v>
      </c>
      <c r="J210">
        <v>1.2</v>
      </c>
      <c r="K210" t="s">
        <v>6</v>
      </c>
      <c r="L210" s="2">
        <v>90700000</v>
      </c>
      <c r="M210" s="2">
        <v>196600000</v>
      </c>
      <c r="N210" t="s">
        <v>6</v>
      </c>
    </row>
    <row r="211" spans="1:14" x14ac:dyDescent="0.3">
      <c r="A211" s="1">
        <v>20637</v>
      </c>
      <c r="B211">
        <v>1.19</v>
      </c>
      <c r="C211">
        <v>1.19</v>
      </c>
      <c r="D211">
        <v>1.19</v>
      </c>
      <c r="E211">
        <v>1.19</v>
      </c>
      <c r="F211">
        <v>1.19</v>
      </c>
      <c r="G211">
        <v>1.19</v>
      </c>
      <c r="H211">
        <v>1.19</v>
      </c>
      <c r="I211">
        <v>1.19</v>
      </c>
      <c r="J211">
        <v>1.19</v>
      </c>
      <c r="K211" t="s">
        <v>6</v>
      </c>
      <c r="L211" s="2">
        <v>91600000</v>
      </c>
      <c r="M211" s="2">
        <v>198600000</v>
      </c>
      <c r="N211" t="s">
        <v>6</v>
      </c>
    </row>
    <row r="212" spans="1:14" x14ac:dyDescent="0.3">
      <c r="A212" s="1">
        <v>20668</v>
      </c>
      <c r="B212">
        <v>3.52</v>
      </c>
      <c r="C212">
        <v>3.52</v>
      </c>
      <c r="D212">
        <v>3.52</v>
      </c>
      <c r="E212">
        <v>3.52</v>
      </c>
      <c r="F212">
        <v>3.52</v>
      </c>
      <c r="G212">
        <v>3.52</v>
      </c>
      <c r="H212">
        <v>3.52</v>
      </c>
      <c r="I212">
        <v>3.52</v>
      </c>
      <c r="J212">
        <v>3.52</v>
      </c>
      <c r="K212" t="s">
        <v>6</v>
      </c>
      <c r="L212" s="2">
        <v>91700000</v>
      </c>
      <c r="M212" s="2">
        <v>199100000</v>
      </c>
      <c r="N212" t="s">
        <v>6</v>
      </c>
    </row>
    <row r="213" spans="1:14" x14ac:dyDescent="0.3">
      <c r="A213" s="1">
        <v>20699</v>
      </c>
      <c r="B213">
        <v>2.2599999999999998</v>
      </c>
      <c r="C213">
        <v>2.2599999999999998</v>
      </c>
      <c r="D213">
        <v>2.2599999999999998</v>
      </c>
      <c r="E213">
        <v>2.2599999999999998</v>
      </c>
      <c r="F213">
        <v>2.2599999999999998</v>
      </c>
      <c r="G213">
        <v>2.2599999999999998</v>
      </c>
      <c r="H213">
        <v>2.2599999999999998</v>
      </c>
      <c r="I213">
        <v>2.2599999999999998</v>
      </c>
      <c r="J213">
        <v>2.2599999999999998</v>
      </c>
      <c r="K213" t="s">
        <v>6</v>
      </c>
      <c r="L213" s="2">
        <v>91500000</v>
      </c>
      <c r="M213" s="2">
        <v>202000000</v>
      </c>
      <c r="N213" t="s">
        <v>6</v>
      </c>
    </row>
    <row r="214" spans="1:14" x14ac:dyDescent="0.3">
      <c r="A214" s="1">
        <v>20729</v>
      </c>
      <c r="B214">
        <v>3.52</v>
      </c>
      <c r="C214">
        <v>3.52</v>
      </c>
      <c r="D214">
        <v>3.52</v>
      </c>
      <c r="E214">
        <v>3.52</v>
      </c>
      <c r="F214">
        <v>3.52</v>
      </c>
      <c r="G214">
        <v>3.52</v>
      </c>
      <c r="H214">
        <v>3.52</v>
      </c>
      <c r="I214">
        <v>3.52</v>
      </c>
      <c r="J214">
        <v>3.52</v>
      </c>
      <c r="K214" t="s">
        <v>6</v>
      </c>
      <c r="L214" s="2">
        <v>93600000</v>
      </c>
      <c r="M214" s="2">
        <v>205100000</v>
      </c>
      <c r="N214" t="s">
        <v>6</v>
      </c>
    </row>
    <row r="215" spans="1:14" x14ac:dyDescent="0.3">
      <c r="A215" s="1">
        <v>20760</v>
      </c>
      <c r="B215">
        <v>0.71</v>
      </c>
      <c r="C215">
        <v>0.71</v>
      </c>
      <c r="D215">
        <v>0.71</v>
      </c>
      <c r="E215">
        <v>0.71</v>
      </c>
      <c r="F215">
        <v>0.71</v>
      </c>
      <c r="G215">
        <v>0.71</v>
      </c>
      <c r="H215">
        <v>0.71</v>
      </c>
      <c r="I215">
        <v>0.71</v>
      </c>
      <c r="J215">
        <v>0.71</v>
      </c>
      <c r="K215" t="s">
        <v>6</v>
      </c>
      <c r="L215" s="2">
        <v>95600000</v>
      </c>
      <c r="M215" s="2">
        <v>208800000</v>
      </c>
      <c r="N215" t="s">
        <v>6</v>
      </c>
    </row>
    <row r="216" spans="1:14" x14ac:dyDescent="0.3">
      <c r="A216" s="1">
        <v>20790</v>
      </c>
      <c r="B216">
        <v>0.71</v>
      </c>
      <c r="C216">
        <v>0.71</v>
      </c>
      <c r="D216">
        <v>0.71</v>
      </c>
      <c r="E216">
        <v>0.71</v>
      </c>
      <c r="F216">
        <v>0.71</v>
      </c>
      <c r="G216">
        <v>0.71</v>
      </c>
      <c r="H216">
        <v>0.71</v>
      </c>
      <c r="I216">
        <v>0.71</v>
      </c>
      <c r="J216">
        <v>0.71</v>
      </c>
      <c r="K216" t="s">
        <v>6</v>
      </c>
      <c r="L216" s="2">
        <v>103000000</v>
      </c>
      <c r="M216" s="2">
        <v>217300000</v>
      </c>
      <c r="N216" t="s">
        <v>6</v>
      </c>
    </row>
    <row r="217" spans="1:14" x14ac:dyDescent="0.3">
      <c r="A217" s="1">
        <v>20821</v>
      </c>
      <c r="B217">
        <v>2.46</v>
      </c>
      <c r="C217">
        <v>2.46</v>
      </c>
      <c r="D217">
        <v>2.46</v>
      </c>
      <c r="E217">
        <v>2.46</v>
      </c>
      <c r="F217">
        <v>2.46</v>
      </c>
      <c r="G217">
        <v>2.46</v>
      </c>
      <c r="H217">
        <v>2.46</v>
      </c>
      <c r="I217">
        <v>2.46</v>
      </c>
      <c r="J217">
        <v>2.46</v>
      </c>
      <c r="K217" t="s">
        <v>6</v>
      </c>
      <c r="L217" s="2">
        <v>100800000</v>
      </c>
      <c r="M217" s="2">
        <v>216700000</v>
      </c>
      <c r="N217" t="s">
        <v>6</v>
      </c>
    </row>
    <row r="218" spans="1:14" x14ac:dyDescent="0.3">
      <c r="A218" s="1">
        <v>20852</v>
      </c>
      <c r="B218">
        <v>0.69</v>
      </c>
      <c r="C218">
        <v>0.69</v>
      </c>
      <c r="D218">
        <v>0.69</v>
      </c>
      <c r="E218">
        <v>0.69</v>
      </c>
      <c r="F218">
        <v>0.69</v>
      </c>
      <c r="G218">
        <v>0.69</v>
      </c>
      <c r="H218">
        <v>0.69</v>
      </c>
      <c r="I218">
        <v>0.69</v>
      </c>
      <c r="J218">
        <v>0.69</v>
      </c>
      <c r="K218" t="s">
        <v>6</v>
      </c>
      <c r="L218" s="2">
        <v>100600000</v>
      </c>
      <c r="M218" s="2">
        <v>220300000</v>
      </c>
      <c r="N218" t="s">
        <v>6</v>
      </c>
    </row>
    <row r="219" spans="1:14" x14ac:dyDescent="0.3">
      <c r="A219" s="1">
        <v>20880</v>
      </c>
      <c r="B219">
        <v>2.73</v>
      </c>
      <c r="C219">
        <v>2.73</v>
      </c>
      <c r="D219">
        <v>2.73</v>
      </c>
      <c r="E219">
        <v>2.73</v>
      </c>
      <c r="F219">
        <v>2.73</v>
      </c>
      <c r="G219">
        <v>2.73</v>
      </c>
      <c r="H219">
        <v>2.73</v>
      </c>
      <c r="I219">
        <v>2.73</v>
      </c>
      <c r="J219">
        <v>2.73</v>
      </c>
      <c r="K219" t="s">
        <v>6</v>
      </c>
      <c r="L219" s="2">
        <v>102900000</v>
      </c>
      <c r="M219" s="2">
        <v>223500000</v>
      </c>
      <c r="N219" t="s">
        <v>6</v>
      </c>
    </row>
    <row r="220" spans="1:14" x14ac:dyDescent="0.3">
      <c r="A220" s="1">
        <v>20911</v>
      </c>
      <c r="B220">
        <v>1.66</v>
      </c>
      <c r="C220">
        <v>1.66</v>
      </c>
      <c r="D220">
        <v>1.66</v>
      </c>
      <c r="E220">
        <v>1.66</v>
      </c>
      <c r="F220">
        <v>1.66</v>
      </c>
      <c r="G220">
        <v>1.66</v>
      </c>
      <c r="H220">
        <v>1.66</v>
      </c>
      <c r="I220">
        <v>1.66</v>
      </c>
      <c r="J220">
        <v>1.66</v>
      </c>
      <c r="K220" t="s">
        <v>6</v>
      </c>
      <c r="L220" s="2">
        <v>103300000</v>
      </c>
      <c r="M220" s="2">
        <v>226800000</v>
      </c>
      <c r="N220" t="s">
        <v>6</v>
      </c>
    </row>
    <row r="221" spans="1:14" x14ac:dyDescent="0.3">
      <c r="A221" s="1">
        <v>20941</v>
      </c>
      <c r="B221">
        <v>0.33</v>
      </c>
      <c r="C221">
        <v>0.33</v>
      </c>
      <c r="D221">
        <v>0.33</v>
      </c>
      <c r="E221">
        <v>0.33</v>
      </c>
      <c r="F221">
        <v>0.33</v>
      </c>
      <c r="G221">
        <v>0.33</v>
      </c>
      <c r="H221">
        <v>0.33</v>
      </c>
      <c r="I221">
        <v>0.33</v>
      </c>
      <c r="J221">
        <v>0.33</v>
      </c>
      <c r="K221" t="s">
        <v>6</v>
      </c>
      <c r="L221" s="2">
        <v>104400000</v>
      </c>
      <c r="M221" s="2">
        <v>230700000</v>
      </c>
      <c r="N221" t="s">
        <v>6</v>
      </c>
    </row>
    <row r="222" spans="1:14" x14ac:dyDescent="0.3">
      <c r="A222" s="1">
        <v>20972</v>
      </c>
      <c r="B222">
        <v>-0.98</v>
      </c>
      <c r="C222">
        <v>-0.98</v>
      </c>
      <c r="D222">
        <v>-0.98</v>
      </c>
      <c r="E222">
        <v>-0.98</v>
      </c>
      <c r="F222">
        <v>-0.98</v>
      </c>
      <c r="G222">
        <v>-0.98</v>
      </c>
      <c r="H222">
        <v>-0.98</v>
      </c>
      <c r="I222">
        <v>-0.98</v>
      </c>
      <c r="J222">
        <v>-0.98</v>
      </c>
      <c r="K222" t="s">
        <v>6</v>
      </c>
      <c r="L222" s="2">
        <v>104700000</v>
      </c>
      <c r="M222" s="2">
        <v>235400000</v>
      </c>
      <c r="N222" t="s">
        <v>6</v>
      </c>
    </row>
    <row r="223" spans="1:14" x14ac:dyDescent="0.3">
      <c r="A223" s="1">
        <v>21002</v>
      </c>
      <c r="B223">
        <v>0.99</v>
      </c>
      <c r="C223">
        <v>0.99</v>
      </c>
      <c r="D223">
        <v>0.99</v>
      </c>
      <c r="E223">
        <v>0.99</v>
      </c>
      <c r="F223">
        <v>0.99</v>
      </c>
      <c r="G223">
        <v>0.99</v>
      </c>
      <c r="H223">
        <v>0.99</v>
      </c>
      <c r="I223">
        <v>0.99</v>
      </c>
      <c r="J223">
        <v>0.99</v>
      </c>
      <c r="K223" t="s">
        <v>6</v>
      </c>
      <c r="L223" s="2">
        <v>105500000</v>
      </c>
      <c r="M223" s="2">
        <v>239000000</v>
      </c>
      <c r="N223" t="s">
        <v>6</v>
      </c>
    </row>
    <row r="224" spans="1:14" x14ac:dyDescent="0.3">
      <c r="A224" s="1">
        <v>21033</v>
      </c>
      <c r="B224">
        <v>0.98</v>
      </c>
      <c r="C224">
        <v>0.98</v>
      </c>
      <c r="D224">
        <v>0.98</v>
      </c>
      <c r="E224">
        <v>0.98</v>
      </c>
      <c r="F224">
        <v>0.98</v>
      </c>
      <c r="G224">
        <v>0.98</v>
      </c>
      <c r="H224">
        <v>0.98</v>
      </c>
      <c r="I224">
        <v>0.98</v>
      </c>
      <c r="J224">
        <v>0.98</v>
      </c>
      <c r="K224" t="s">
        <v>6</v>
      </c>
      <c r="L224" s="2">
        <v>108000000</v>
      </c>
      <c r="M224" s="2">
        <v>243900000</v>
      </c>
      <c r="N224" t="s">
        <v>6</v>
      </c>
    </row>
    <row r="225" spans="1:14" x14ac:dyDescent="0.3">
      <c r="A225" s="1">
        <v>21064</v>
      </c>
      <c r="B225">
        <v>2.2599999999999998</v>
      </c>
      <c r="C225">
        <v>2.2599999999999998</v>
      </c>
      <c r="D225">
        <v>2.2599999999999998</v>
      </c>
      <c r="E225">
        <v>2.2599999999999998</v>
      </c>
      <c r="F225">
        <v>2.2599999999999998</v>
      </c>
      <c r="G225">
        <v>2.2599999999999998</v>
      </c>
      <c r="H225">
        <v>2.2599999999999998</v>
      </c>
      <c r="I225">
        <v>2.2599999999999998</v>
      </c>
      <c r="J225">
        <v>2.2599999999999998</v>
      </c>
      <c r="K225" t="s">
        <v>6</v>
      </c>
      <c r="L225" s="2">
        <v>113100000</v>
      </c>
      <c r="M225" s="2">
        <v>254000000</v>
      </c>
      <c r="N225" t="s">
        <v>6</v>
      </c>
    </row>
    <row r="226" spans="1:14" x14ac:dyDescent="0.3">
      <c r="A226" s="1">
        <v>21094</v>
      </c>
      <c r="B226">
        <v>0.63</v>
      </c>
      <c r="C226">
        <v>0.63</v>
      </c>
      <c r="D226">
        <v>0.63</v>
      </c>
      <c r="E226">
        <v>0.63</v>
      </c>
      <c r="F226">
        <v>0.63</v>
      </c>
      <c r="G226">
        <v>0.63</v>
      </c>
      <c r="H226">
        <v>0.63</v>
      </c>
      <c r="I226">
        <v>0.63</v>
      </c>
      <c r="J226">
        <v>0.63</v>
      </c>
      <c r="K226" t="s">
        <v>6</v>
      </c>
      <c r="L226" s="2">
        <v>116100000</v>
      </c>
      <c r="M226" s="2">
        <v>264000000</v>
      </c>
      <c r="N226" t="s">
        <v>6</v>
      </c>
    </row>
    <row r="227" spans="1:14" x14ac:dyDescent="0.3">
      <c r="A227" s="1">
        <v>21125</v>
      </c>
      <c r="B227">
        <v>0.63</v>
      </c>
      <c r="C227">
        <v>0.63</v>
      </c>
      <c r="D227">
        <v>0.63</v>
      </c>
      <c r="E227">
        <v>0.63</v>
      </c>
      <c r="F227">
        <v>0.63</v>
      </c>
      <c r="G227">
        <v>0.63</v>
      </c>
      <c r="H227">
        <v>0.63</v>
      </c>
      <c r="I227">
        <v>0.63</v>
      </c>
      <c r="J227">
        <v>0.63</v>
      </c>
      <c r="K227" t="s">
        <v>6</v>
      </c>
      <c r="L227" s="2">
        <v>124900000</v>
      </c>
      <c r="M227" s="2">
        <v>273400000</v>
      </c>
      <c r="N227" t="s">
        <v>6</v>
      </c>
    </row>
    <row r="228" spans="1:14" x14ac:dyDescent="0.3">
      <c r="A228" s="1">
        <v>21155</v>
      </c>
      <c r="B228">
        <v>0.62</v>
      </c>
      <c r="C228">
        <v>0.62</v>
      </c>
      <c r="D228">
        <v>0.62</v>
      </c>
      <c r="E228">
        <v>0.62</v>
      </c>
      <c r="F228">
        <v>0.62</v>
      </c>
      <c r="G228">
        <v>0.62</v>
      </c>
      <c r="H228">
        <v>0.62</v>
      </c>
      <c r="I228">
        <v>0.62</v>
      </c>
      <c r="J228">
        <v>0.62</v>
      </c>
      <c r="K228" t="s">
        <v>6</v>
      </c>
      <c r="L228" s="2">
        <v>137600000</v>
      </c>
      <c r="M228" s="2">
        <v>290900000</v>
      </c>
      <c r="N228" t="s">
        <v>6</v>
      </c>
    </row>
    <row r="229" spans="1:14" x14ac:dyDescent="0.3">
      <c r="A229" s="1">
        <v>21186</v>
      </c>
      <c r="B229">
        <v>0.93</v>
      </c>
      <c r="C229">
        <v>0.93</v>
      </c>
      <c r="D229">
        <v>0.93</v>
      </c>
      <c r="E229">
        <v>0.93</v>
      </c>
      <c r="F229">
        <v>0.93</v>
      </c>
      <c r="G229">
        <v>0.93</v>
      </c>
      <c r="H229">
        <v>0.93</v>
      </c>
      <c r="I229">
        <v>0.93</v>
      </c>
      <c r="J229">
        <v>0.93</v>
      </c>
      <c r="K229" t="s">
        <v>6</v>
      </c>
      <c r="L229" s="2">
        <v>128700000</v>
      </c>
      <c r="M229" s="2">
        <v>291400000</v>
      </c>
      <c r="N229" t="s">
        <v>6</v>
      </c>
    </row>
    <row r="230" spans="1:14" x14ac:dyDescent="0.3">
      <c r="A230" s="1">
        <v>21217</v>
      </c>
      <c r="B230">
        <v>0.92</v>
      </c>
      <c r="C230">
        <v>0.92</v>
      </c>
      <c r="D230">
        <v>0.92</v>
      </c>
      <c r="E230">
        <v>0.92</v>
      </c>
      <c r="F230">
        <v>0.92</v>
      </c>
      <c r="G230">
        <v>0.92</v>
      </c>
      <c r="H230">
        <v>0.92</v>
      </c>
      <c r="I230">
        <v>0.92</v>
      </c>
      <c r="J230">
        <v>0.92</v>
      </c>
      <c r="K230" t="s">
        <v>6</v>
      </c>
      <c r="L230" s="2">
        <v>130600000</v>
      </c>
      <c r="M230" s="2">
        <v>297700000</v>
      </c>
      <c r="N230" t="s">
        <v>6</v>
      </c>
    </row>
    <row r="231" spans="1:14" x14ac:dyDescent="0.3">
      <c r="A231" s="1">
        <v>21245</v>
      </c>
      <c r="B231">
        <v>1.82</v>
      </c>
      <c r="C231">
        <v>1.82</v>
      </c>
      <c r="D231">
        <v>1.82</v>
      </c>
      <c r="E231">
        <v>1.82</v>
      </c>
      <c r="F231">
        <v>1.82</v>
      </c>
      <c r="G231">
        <v>1.82</v>
      </c>
      <c r="H231">
        <v>1.82</v>
      </c>
      <c r="I231">
        <v>1.82</v>
      </c>
      <c r="J231">
        <v>1.82</v>
      </c>
      <c r="K231" t="s">
        <v>6</v>
      </c>
      <c r="L231" s="2">
        <v>130700000</v>
      </c>
      <c r="M231" s="2">
        <v>304700000</v>
      </c>
      <c r="N231" t="s">
        <v>6</v>
      </c>
    </row>
    <row r="232" spans="1:14" x14ac:dyDescent="0.3">
      <c r="A232" s="1">
        <v>21276</v>
      </c>
      <c r="B232">
        <v>2.39</v>
      </c>
      <c r="C232">
        <v>2.39</v>
      </c>
      <c r="D232">
        <v>2.39</v>
      </c>
      <c r="E232">
        <v>2.39</v>
      </c>
      <c r="F232">
        <v>2.39</v>
      </c>
      <c r="G232">
        <v>2.39</v>
      </c>
      <c r="H232">
        <v>2.39</v>
      </c>
      <c r="I232">
        <v>2.39</v>
      </c>
      <c r="J232">
        <v>2.39</v>
      </c>
      <c r="K232" t="s">
        <v>6</v>
      </c>
      <c r="L232" s="2">
        <v>133800000</v>
      </c>
      <c r="M232" s="2">
        <v>313000000</v>
      </c>
      <c r="N232" t="s">
        <v>6</v>
      </c>
    </row>
    <row r="233" spans="1:14" x14ac:dyDescent="0.3">
      <c r="A233" s="1">
        <v>21306</v>
      </c>
      <c r="B233">
        <v>0.57999999999999996</v>
      </c>
      <c r="C233">
        <v>0.57999999999999996</v>
      </c>
      <c r="D233">
        <v>0.57999999999999996</v>
      </c>
      <c r="E233">
        <v>0.57999999999999996</v>
      </c>
      <c r="F233">
        <v>0.57999999999999996</v>
      </c>
      <c r="G233">
        <v>0.57999999999999996</v>
      </c>
      <c r="H233">
        <v>0.57999999999999996</v>
      </c>
      <c r="I233">
        <v>0.57999999999999996</v>
      </c>
      <c r="J233">
        <v>0.57999999999999996</v>
      </c>
      <c r="K233" t="s">
        <v>6</v>
      </c>
      <c r="L233" s="2">
        <v>136100000</v>
      </c>
      <c r="M233" s="2">
        <v>316300000</v>
      </c>
      <c r="N233" t="s">
        <v>6</v>
      </c>
    </row>
    <row r="234" spans="1:14" x14ac:dyDescent="0.3">
      <c r="A234" s="1">
        <v>21337</v>
      </c>
      <c r="B234">
        <v>0.57999999999999996</v>
      </c>
      <c r="C234">
        <v>0.57999999999999996</v>
      </c>
      <c r="D234">
        <v>0.57999999999999996</v>
      </c>
      <c r="E234">
        <v>0.57999999999999996</v>
      </c>
      <c r="F234">
        <v>0.57999999999999996</v>
      </c>
      <c r="G234">
        <v>0.57999999999999996</v>
      </c>
      <c r="H234">
        <v>0.57999999999999996</v>
      </c>
      <c r="I234">
        <v>0.57999999999999996</v>
      </c>
      <c r="J234">
        <v>0.57999999999999996</v>
      </c>
      <c r="K234" t="s">
        <v>6</v>
      </c>
      <c r="L234" s="2">
        <v>137100000</v>
      </c>
      <c r="M234" s="2">
        <v>322600000</v>
      </c>
      <c r="N234" t="s">
        <v>6</v>
      </c>
    </row>
    <row r="235" spans="1:14" x14ac:dyDescent="0.3">
      <c r="A235" s="1">
        <v>21367</v>
      </c>
      <c r="B235">
        <v>2.31</v>
      </c>
      <c r="C235">
        <v>2.31</v>
      </c>
      <c r="D235">
        <v>2.31</v>
      </c>
      <c r="E235">
        <v>2.31</v>
      </c>
      <c r="F235">
        <v>2.31</v>
      </c>
      <c r="G235">
        <v>2.31</v>
      </c>
      <c r="H235">
        <v>2.31</v>
      </c>
      <c r="I235">
        <v>2.31</v>
      </c>
      <c r="J235">
        <v>2.31</v>
      </c>
      <c r="K235" t="s">
        <v>6</v>
      </c>
      <c r="L235" s="2">
        <v>139000000</v>
      </c>
      <c r="M235" s="2">
        <v>325600000</v>
      </c>
      <c r="N235" t="s">
        <v>6</v>
      </c>
    </row>
    <row r="236" spans="1:14" x14ac:dyDescent="0.3">
      <c r="A236" s="1">
        <v>21398</v>
      </c>
      <c r="B236">
        <v>0.28000000000000003</v>
      </c>
      <c r="C236">
        <v>0.28000000000000003</v>
      </c>
      <c r="D236">
        <v>0.28000000000000003</v>
      </c>
      <c r="E236">
        <v>0.28000000000000003</v>
      </c>
      <c r="F236">
        <v>0.28000000000000003</v>
      </c>
      <c r="G236">
        <v>0.28000000000000003</v>
      </c>
      <c r="H236">
        <v>0.28000000000000003</v>
      </c>
      <c r="I236">
        <v>0.28000000000000003</v>
      </c>
      <c r="J236">
        <v>0.28000000000000003</v>
      </c>
      <c r="K236" t="s">
        <v>6</v>
      </c>
      <c r="L236" s="2">
        <v>141300000</v>
      </c>
      <c r="M236" s="2">
        <v>330300000</v>
      </c>
      <c r="N236" t="s">
        <v>6</v>
      </c>
    </row>
    <row r="237" spans="1:14" x14ac:dyDescent="0.3">
      <c r="A237" s="1">
        <v>21429</v>
      </c>
      <c r="B237">
        <v>1.97</v>
      </c>
      <c r="C237">
        <v>1.97</v>
      </c>
      <c r="D237">
        <v>1.97</v>
      </c>
      <c r="E237">
        <v>1.97</v>
      </c>
      <c r="F237">
        <v>1.97</v>
      </c>
      <c r="G237">
        <v>1.97</v>
      </c>
      <c r="H237">
        <v>1.97</v>
      </c>
      <c r="I237">
        <v>1.97</v>
      </c>
      <c r="J237">
        <v>1.97</v>
      </c>
      <c r="K237" t="s">
        <v>6</v>
      </c>
      <c r="L237" s="2">
        <v>145400000</v>
      </c>
      <c r="M237" s="2">
        <v>340700000</v>
      </c>
      <c r="N237" t="s">
        <v>6</v>
      </c>
    </row>
    <row r="238" spans="1:14" x14ac:dyDescent="0.3">
      <c r="A238" s="1">
        <v>21459</v>
      </c>
      <c r="B238">
        <v>2.75</v>
      </c>
      <c r="C238">
        <v>2.75</v>
      </c>
      <c r="D238">
        <v>2.75</v>
      </c>
      <c r="E238">
        <v>2.75</v>
      </c>
      <c r="F238">
        <v>2.75</v>
      </c>
      <c r="G238">
        <v>2.75</v>
      </c>
      <c r="H238">
        <v>2.75</v>
      </c>
      <c r="I238">
        <v>2.75</v>
      </c>
      <c r="J238">
        <v>2.75</v>
      </c>
      <c r="K238" t="s">
        <v>6</v>
      </c>
      <c r="L238" s="2">
        <v>148300000</v>
      </c>
      <c r="M238" s="2">
        <v>342300000</v>
      </c>
      <c r="N238" t="s">
        <v>6</v>
      </c>
    </row>
    <row r="239" spans="1:14" x14ac:dyDescent="0.3">
      <c r="A239" s="1">
        <v>21490</v>
      </c>
      <c r="B239">
        <v>6.17</v>
      </c>
      <c r="C239">
        <v>6.17</v>
      </c>
      <c r="D239">
        <v>6.17</v>
      </c>
      <c r="E239">
        <v>6.17</v>
      </c>
      <c r="F239">
        <v>6.17</v>
      </c>
      <c r="G239">
        <v>6.17</v>
      </c>
      <c r="H239">
        <v>6.17</v>
      </c>
      <c r="I239">
        <v>6.17</v>
      </c>
      <c r="J239">
        <v>6.17</v>
      </c>
      <c r="K239" t="s">
        <v>6</v>
      </c>
      <c r="L239" s="2">
        <v>154800000</v>
      </c>
      <c r="M239" s="2">
        <v>347900000</v>
      </c>
      <c r="N239" t="s">
        <v>6</v>
      </c>
    </row>
    <row r="240" spans="1:14" x14ac:dyDescent="0.3">
      <c r="A240" s="1">
        <v>21520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t="s">
        <v>6</v>
      </c>
      <c r="L240" s="2">
        <v>161900000</v>
      </c>
      <c r="M240" s="2">
        <v>353100000</v>
      </c>
      <c r="N240" t="s">
        <v>6</v>
      </c>
    </row>
    <row r="241" spans="1:14" x14ac:dyDescent="0.3">
      <c r="A241" s="1">
        <v>21551</v>
      </c>
      <c r="B241">
        <v>5.56</v>
      </c>
      <c r="C241">
        <v>5.56</v>
      </c>
      <c r="D241">
        <v>5.56</v>
      </c>
      <c r="E241">
        <v>5.56</v>
      </c>
      <c r="F241">
        <v>5.56</v>
      </c>
      <c r="G241">
        <v>5.56</v>
      </c>
      <c r="H241">
        <v>5.56</v>
      </c>
      <c r="I241">
        <v>5.56</v>
      </c>
      <c r="J241">
        <v>5.56</v>
      </c>
      <c r="K241" t="s">
        <v>6</v>
      </c>
      <c r="L241" s="2">
        <v>157800000</v>
      </c>
      <c r="M241" s="2">
        <v>358400000</v>
      </c>
      <c r="N241" t="s">
        <v>6</v>
      </c>
    </row>
    <row r="242" spans="1:14" x14ac:dyDescent="0.3">
      <c r="A242" s="1">
        <v>21582</v>
      </c>
      <c r="B242">
        <v>3.83</v>
      </c>
      <c r="C242">
        <v>3.83</v>
      </c>
      <c r="D242">
        <v>3.83</v>
      </c>
      <c r="E242">
        <v>3.83</v>
      </c>
      <c r="F242">
        <v>3.83</v>
      </c>
      <c r="G242">
        <v>3.83</v>
      </c>
      <c r="H242">
        <v>3.83</v>
      </c>
      <c r="I242">
        <v>3.83</v>
      </c>
      <c r="J242">
        <v>3.83</v>
      </c>
      <c r="K242" t="s">
        <v>6</v>
      </c>
      <c r="L242" s="2">
        <v>156500000</v>
      </c>
      <c r="M242" s="2">
        <v>360400000</v>
      </c>
      <c r="N242" t="s">
        <v>6</v>
      </c>
    </row>
    <row r="243" spans="1:14" x14ac:dyDescent="0.3">
      <c r="A243" s="1">
        <v>21610</v>
      </c>
      <c r="B243">
        <v>4.1500000000000004</v>
      </c>
      <c r="C243">
        <v>4.1500000000000004</v>
      </c>
      <c r="D243">
        <v>4.1500000000000004</v>
      </c>
      <c r="E243">
        <v>4.1500000000000004</v>
      </c>
      <c r="F243">
        <v>4.1500000000000004</v>
      </c>
      <c r="G243">
        <v>4.1500000000000004</v>
      </c>
      <c r="H243">
        <v>4.1500000000000004</v>
      </c>
      <c r="I243">
        <v>4.1500000000000004</v>
      </c>
      <c r="J243">
        <v>4.1500000000000004</v>
      </c>
      <c r="K243" t="s">
        <v>6</v>
      </c>
      <c r="L243" s="2">
        <v>162200000</v>
      </c>
      <c r="M243" s="2">
        <v>369100000</v>
      </c>
      <c r="N243" t="s">
        <v>6</v>
      </c>
    </row>
    <row r="244" spans="1:14" x14ac:dyDescent="0.3">
      <c r="A244" s="1">
        <v>21641</v>
      </c>
      <c r="B244">
        <v>1.77</v>
      </c>
      <c r="C244">
        <v>1.77</v>
      </c>
      <c r="D244">
        <v>1.77</v>
      </c>
      <c r="E244">
        <v>1.77</v>
      </c>
      <c r="F244">
        <v>1.77</v>
      </c>
      <c r="G244">
        <v>1.77</v>
      </c>
      <c r="H244">
        <v>1.77</v>
      </c>
      <c r="I244">
        <v>1.77</v>
      </c>
      <c r="J244">
        <v>1.77</v>
      </c>
      <c r="K244" t="s">
        <v>6</v>
      </c>
      <c r="L244" s="2">
        <v>165400000</v>
      </c>
      <c r="M244" s="2">
        <v>375900000</v>
      </c>
      <c r="N244" t="s">
        <v>6</v>
      </c>
    </row>
    <row r="245" spans="1:14" x14ac:dyDescent="0.3">
      <c r="A245" s="1">
        <v>21671</v>
      </c>
      <c r="B245">
        <v>0.87</v>
      </c>
      <c r="C245">
        <v>0.87</v>
      </c>
      <c r="D245">
        <v>0.87</v>
      </c>
      <c r="E245">
        <v>0.87</v>
      </c>
      <c r="F245">
        <v>0.87</v>
      </c>
      <c r="G245">
        <v>0.87</v>
      </c>
      <c r="H245">
        <v>0.87</v>
      </c>
      <c r="I245">
        <v>0.87</v>
      </c>
      <c r="J245">
        <v>0.87</v>
      </c>
      <c r="K245" t="s">
        <v>6</v>
      </c>
      <c r="L245" s="2">
        <v>168300000</v>
      </c>
      <c r="M245" s="2">
        <v>379900000</v>
      </c>
      <c r="N245" t="s">
        <v>6</v>
      </c>
    </row>
    <row r="246" spans="1:14" x14ac:dyDescent="0.3">
      <c r="A246" s="1">
        <v>21702</v>
      </c>
      <c r="B246">
        <v>1.51</v>
      </c>
      <c r="C246">
        <v>1.51</v>
      </c>
      <c r="D246">
        <v>1.51</v>
      </c>
      <c r="E246">
        <v>1.51</v>
      </c>
      <c r="F246">
        <v>1.51</v>
      </c>
      <c r="G246">
        <v>1.51</v>
      </c>
      <c r="H246">
        <v>1.51</v>
      </c>
      <c r="I246">
        <v>1.51</v>
      </c>
      <c r="J246">
        <v>1.51</v>
      </c>
      <c r="K246" t="s">
        <v>6</v>
      </c>
      <c r="L246" s="2">
        <v>169200000</v>
      </c>
      <c r="M246" s="2">
        <v>391700000</v>
      </c>
      <c r="N246" t="s">
        <v>6</v>
      </c>
    </row>
    <row r="247" spans="1:14" x14ac:dyDescent="0.3">
      <c r="A247" s="1">
        <v>21732</v>
      </c>
      <c r="B247">
        <v>1.49</v>
      </c>
      <c r="C247">
        <v>1.49</v>
      </c>
      <c r="D247">
        <v>1.49</v>
      </c>
      <c r="E247">
        <v>1.49</v>
      </c>
      <c r="F247">
        <v>1.49</v>
      </c>
      <c r="G247">
        <v>1.49</v>
      </c>
      <c r="H247">
        <v>1.49</v>
      </c>
      <c r="I247">
        <v>1.49</v>
      </c>
      <c r="J247">
        <v>1.49</v>
      </c>
      <c r="K247" t="s">
        <v>6</v>
      </c>
      <c r="L247" s="2">
        <v>177000000</v>
      </c>
      <c r="M247" s="2">
        <v>404700000</v>
      </c>
      <c r="N247" t="s">
        <v>6</v>
      </c>
    </row>
    <row r="248" spans="1:14" x14ac:dyDescent="0.3">
      <c r="A248" s="1">
        <v>21763</v>
      </c>
      <c r="B248">
        <v>6.07</v>
      </c>
      <c r="C248">
        <v>6.07</v>
      </c>
      <c r="D248">
        <v>6.07</v>
      </c>
      <c r="E248">
        <v>6.07</v>
      </c>
      <c r="F248">
        <v>6.07</v>
      </c>
      <c r="G248">
        <v>6.07</v>
      </c>
      <c r="H248">
        <v>6.07</v>
      </c>
      <c r="I248">
        <v>6.07</v>
      </c>
      <c r="J248">
        <v>6.07</v>
      </c>
      <c r="K248" t="s">
        <v>6</v>
      </c>
      <c r="L248" s="2">
        <v>183500000</v>
      </c>
      <c r="M248" s="2">
        <v>425200000</v>
      </c>
      <c r="N248" t="s">
        <v>6</v>
      </c>
    </row>
    <row r="249" spans="1:14" x14ac:dyDescent="0.3">
      <c r="A249" s="1">
        <v>21794</v>
      </c>
      <c r="B249">
        <v>1.38</v>
      </c>
      <c r="C249">
        <v>1.38</v>
      </c>
      <c r="D249">
        <v>1.38</v>
      </c>
      <c r="E249">
        <v>1.38</v>
      </c>
      <c r="F249">
        <v>1.38</v>
      </c>
      <c r="G249">
        <v>1.38</v>
      </c>
      <c r="H249">
        <v>1.38</v>
      </c>
      <c r="I249">
        <v>1.38</v>
      </c>
      <c r="J249">
        <v>1.38</v>
      </c>
      <c r="K249" t="s">
        <v>6</v>
      </c>
      <c r="L249" s="2">
        <v>190700000</v>
      </c>
      <c r="M249" s="2">
        <v>441600000</v>
      </c>
      <c r="N249" t="s">
        <v>6</v>
      </c>
    </row>
    <row r="250" spans="1:14" x14ac:dyDescent="0.3">
      <c r="A250" s="1">
        <v>21824</v>
      </c>
      <c r="B250">
        <v>4.09</v>
      </c>
      <c r="C250">
        <v>4.09</v>
      </c>
      <c r="D250">
        <v>4.09</v>
      </c>
      <c r="E250">
        <v>4.09</v>
      </c>
      <c r="F250">
        <v>4.09</v>
      </c>
      <c r="G250">
        <v>4.09</v>
      </c>
      <c r="H250">
        <v>4.09</v>
      </c>
      <c r="I250">
        <v>4.09</v>
      </c>
      <c r="J250">
        <v>4.09</v>
      </c>
      <c r="K250" t="s">
        <v>6</v>
      </c>
      <c r="L250" s="2">
        <v>199100000</v>
      </c>
      <c r="M250" s="2">
        <v>456900000</v>
      </c>
      <c r="N250" t="s">
        <v>6</v>
      </c>
    </row>
    <row r="251" spans="1:14" x14ac:dyDescent="0.3">
      <c r="A251" s="1">
        <v>21855</v>
      </c>
      <c r="B251">
        <v>3.36</v>
      </c>
      <c r="C251">
        <v>3.36</v>
      </c>
      <c r="D251">
        <v>3.36</v>
      </c>
      <c r="E251">
        <v>3.36</v>
      </c>
      <c r="F251">
        <v>3.36</v>
      </c>
      <c r="G251">
        <v>3.36</v>
      </c>
      <c r="H251">
        <v>3.36</v>
      </c>
      <c r="I251">
        <v>3.36</v>
      </c>
      <c r="J251">
        <v>3.36</v>
      </c>
      <c r="K251" t="s">
        <v>6</v>
      </c>
      <c r="L251" s="2">
        <v>206000000</v>
      </c>
      <c r="M251" s="2">
        <v>474200000</v>
      </c>
      <c r="N251" t="s">
        <v>6</v>
      </c>
    </row>
    <row r="252" spans="1:14" x14ac:dyDescent="0.3">
      <c r="A252" s="1">
        <v>21885</v>
      </c>
      <c r="B252">
        <v>2.17</v>
      </c>
      <c r="C252">
        <v>2.17</v>
      </c>
      <c r="D252">
        <v>2.17</v>
      </c>
      <c r="E252">
        <v>2.17</v>
      </c>
      <c r="F252">
        <v>2.17</v>
      </c>
      <c r="G252">
        <v>2.17</v>
      </c>
      <c r="H252">
        <v>2.17</v>
      </c>
      <c r="I252">
        <v>2.17</v>
      </c>
      <c r="J252">
        <v>2.17</v>
      </c>
      <c r="K252" t="s">
        <v>6</v>
      </c>
      <c r="L252" s="2">
        <v>222900000</v>
      </c>
      <c r="M252" s="2">
        <v>500600000</v>
      </c>
      <c r="N252" t="s">
        <v>6</v>
      </c>
    </row>
    <row r="253" spans="1:14" x14ac:dyDescent="0.3">
      <c r="A253" s="1">
        <v>21916</v>
      </c>
      <c r="B253">
        <v>4.25</v>
      </c>
      <c r="C253">
        <v>4.25</v>
      </c>
      <c r="D253">
        <v>4.25</v>
      </c>
      <c r="E253">
        <v>4.25</v>
      </c>
      <c r="F253">
        <v>4.25</v>
      </c>
      <c r="G253">
        <v>4.25</v>
      </c>
      <c r="H253">
        <v>4.25</v>
      </c>
      <c r="I253">
        <v>4.25</v>
      </c>
      <c r="J253">
        <v>4.25</v>
      </c>
      <c r="K253" t="s">
        <v>6</v>
      </c>
      <c r="L253" s="2">
        <v>223700000</v>
      </c>
      <c r="M253" s="2">
        <v>503500000</v>
      </c>
      <c r="N253" t="s">
        <v>6</v>
      </c>
    </row>
    <row r="254" spans="1:14" x14ac:dyDescent="0.3">
      <c r="A254" s="1">
        <v>21947</v>
      </c>
      <c r="B254">
        <v>2.21</v>
      </c>
      <c r="C254">
        <v>2.21</v>
      </c>
      <c r="D254">
        <v>2.21</v>
      </c>
      <c r="E254">
        <v>2.21</v>
      </c>
      <c r="F254">
        <v>2.21</v>
      </c>
      <c r="G254">
        <v>2.21</v>
      </c>
      <c r="H254">
        <v>2.21</v>
      </c>
      <c r="I254">
        <v>2.21</v>
      </c>
      <c r="J254">
        <v>2.21</v>
      </c>
      <c r="K254" t="s">
        <v>6</v>
      </c>
      <c r="L254" s="2">
        <v>224300000</v>
      </c>
      <c r="M254" s="2">
        <v>514300000</v>
      </c>
      <c r="N254" t="s">
        <v>6</v>
      </c>
    </row>
    <row r="255" spans="1:14" x14ac:dyDescent="0.3">
      <c r="A255" s="1">
        <v>21976</v>
      </c>
      <c r="B255">
        <v>2.16</v>
      </c>
      <c r="C255">
        <v>2.16</v>
      </c>
      <c r="D255">
        <v>2.16</v>
      </c>
      <c r="E255">
        <v>2.16</v>
      </c>
      <c r="F255">
        <v>2.16</v>
      </c>
      <c r="G255">
        <v>2.16</v>
      </c>
      <c r="H255">
        <v>2.16</v>
      </c>
      <c r="I255">
        <v>2.16</v>
      </c>
      <c r="J255">
        <v>2.16</v>
      </c>
      <c r="K255" t="s">
        <v>6</v>
      </c>
      <c r="L255" s="2">
        <v>225300000</v>
      </c>
      <c r="M255" s="2">
        <v>519500000</v>
      </c>
      <c r="N255" t="s">
        <v>6</v>
      </c>
    </row>
    <row r="256" spans="1:14" x14ac:dyDescent="0.3">
      <c r="A256" s="1">
        <v>22007</v>
      </c>
      <c r="B256">
        <v>1.3</v>
      </c>
      <c r="C256">
        <v>1.3</v>
      </c>
      <c r="D256">
        <v>1.3</v>
      </c>
      <c r="E256">
        <v>1.3</v>
      </c>
      <c r="F256">
        <v>1.3</v>
      </c>
      <c r="G256">
        <v>1.3</v>
      </c>
      <c r="H256">
        <v>1.3</v>
      </c>
      <c r="I256">
        <v>1.3</v>
      </c>
      <c r="J256">
        <v>1.3</v>
      </c>
      <c r="K256" t="s">
        <v>6</v>
      </c>
      <c r="L256" s="2">
        <v>223400000</v>
      </c>
      <c r="M256" s="2">
        <v>527300000</v>
      </c>
      <c r="N256" t="s">
        <v>6</v>
      </c>
    </row>
    <row r="257" spans="1:14" x14ac:dyDescent="0.3">
      <c r="A257" s="1">
        <v>22037</v>
      </c>
      <c r="B257">
        <v>1.1200000000000001</v>
      </c>
      <c r="C257">
        <v>1.1200000000000001</v>
      </c>
      <c r="D257">
        <v>1.1200000000000001</v>
      </c>
      <c r="E257">
        <v>1.1200000000000001</v>
      </c>
      <c r="F257">
        <v>1.1200000000000001</v>
      </c>
      <c r="G257">
        <v>1.1200000000000001</v>
      </c>
      <c r="H257">
        <v>1.1200000000000001</v>
      </c>
      <c r="I257">
        <v>1.1200000000000001</v>
      </c>
      <c r="J257">
        <v>1.1200000000000001</v>
      </c>
      <c r="K257" t="s">
        <v>6</v>
      </c>
      <c r="L257" s="2">
        <v>227100000</v>
      </c>
      <c r="M257" s="2">
        <v>535700000</v>
      </c>
      <c r="N257" t="s">
        <v>6</v>
      </c>
    </row>
    <row r="258" spans="1:14" x14ac:dyDescent="0.3">
      <c r="A258" s="1">
        <v>22068</v>
      </c>
      <c r="B258">
        <v>2.2200000000000002</v>
      </c>
      <c r="C258">
        <v>2.2200000000000002</v>
      </c>
      <c r="D258">
        <v>2.2200000000000002</v>
      </c>
      <c r="E258">
        <v>2.2200000000000002</v>
      </c>
      <c r="F258">
        <v>2.2200000000000002</v>
      </c>
      <c r="G258">
        <v>2.2200000000000002</v>
      </c>
      <c r="H258">
        <v>2.2200000000000002</v>
      </c>
      <c r="I258">
        <v>2.2200000000000002</v>
      </c>
      <c r="J258">
        <v>2.2200000000000002</v>
      </c>
      <c r="K258" t="s">
        <v>6</v>
      </c>
      <c r="L258" s="2">
        <v>227800000</v>
      </c>
      <c r="M258" s="2">
        <v>549800000</v>
      </c>
      <c r="N258" t="s">
        <v>6</v>
      </c>
    </row>
    <row r="259" spans="1:14" x14ac:dyDescent="0.3">
      <c r="A259" s="1">
        <v>22098</v>
      </c>
      <c r="B259">
        <v>1.55</v>
      </c>
      <c r="C259">
        <v>1.55</v>
      </c>
      <c r="D259">
        <v>1.55</v>
      </c>
      <c r="E259">
        <v>1.55</v>
      </c>
      <c r="F259">
        <v>1.55</v>
      </c>
      <c r="G259">
        <v>1.55</v>
      </c>
      <c r="H259">
        <v>1.55</v>
      </c>
      <c r="I259">
        <v>1.55</v>
      </c>
      <c r="J259">
        <v>1.55</v>
      </c>
      <c r="K259" t="s">
        <v>6</v>
      </c>
      <c r="L259" s="2">
        <v>230700000</v>
      </c>
      <c r="M259" s="2">
        <v>556700000</v>
      </c>
      <c r="N259" t="s">
        <v>6</v>
      </c>
    </row>
    <row r="260" spans="1:14" x14ac:dyDescent="0.3">
      <c r="A260" s="1">
        <v>22129</v>
      </c>
      <c r="B260">
        <v>1.83</v>
      </c>
      <c r="C260">
        <v>1.83</v>
      </c>
      <c r="D260">
        <v>1.83</v>
      </c>
      <c r="E260">
        <v>1.83</v>
      </c>
      <c r="F260">
        <v>1.83</v>
      </c>
      <c r="G260">
        <v>1.83</v>
      </c>
      <c r="H260">
        <v>1.83</v>
      </c>
      <c r="I260">
        <v>1.83</v>
      </c>
      <c r="J260">
        <v>1.83</v>
      </c>
      <c r="K260" t="s">
        <v>6</v>
      </c>
      <c r="L260" s="2">
        <v>238500000</v>
      </c>
      <c r="M260" s="2">
        <v>572200000</v>
      </c>
      <c r="N260" t="s">
        <v>6</v>
      </c>
    </row>
    <row r="261" spans="1:14" x14ac:dyDescent="0.3">
      <c r="A261" s="1">
        <v>22160</v>
      </c>
      <c r="B261">
        <v>2.4</v>
      </c>
      <c r="C261">
        <v>2.4</v>
      </c>
      <c r="D261">
        <v>2.4</v>
      </c>
      <c r="E261">
        <v>2.4</v>
      </c>
      <c r="F261">
        <v>2.4</v>
      </c>
      <c r="G261">
        <v>2.4</v>
      </c>
      <c r="H261">
        <v>2.4</v>
      </c>
      <c r="I261">
        <v>2.4</v>
      </c>
      <c r="J261">
        <v>2.4</v>
      </c>
      <c r="K261" t="s">
        <v>6</v>
      </c>
      <c r="L261" s="2">
        <v>251300000</v>
      </c>
      <c r="M261" s="2">
        <v>602000000</v>
      </c>
      <c r="N261" t="s">
        <v>6</v>
      </c>
    </row>
    <row r="262" spans="1:14" x14ac:dyDescent="0.3">
      <c r="A262" s="1">
        <v>22190</v>
      </c>
      <c r="B262">
        <v>2.79</v>
      </c>
      <c r="C262">
        <v>2.79</v>
      </c>
      <c r="D262">
        <v>2.79</v>
      </c>
      <c r="E262">
        <v>2.79</v>
      </c>
      <c r="F262">
        <v>2.79</v>
      </c>
      <c r="G262">
        <v>2.79</v>
      </c>
      <c r="H262">
        <v>2.79</v>
      </c>
      <c r="I262">
        <v>2.79</v>
      </c>
      <c r="J262">
        <v>2.79</v>
      </c>
      <c r="K262" t="s">
        <v>6</v>
      </c>
      <c r="L262" s="2">
        <v>262800000</v>
      </c>
      <c r="M262" s="2">
        <v>623900000</v>
      </c>
      <c r="N262" t="s">
        <v>6</v>
      </c>
    </row>
    <row r="263" spans="1:14" x14ac:dyDescent="0.3">
      <c r="A263" s="1">
        <v>22221</v>
      </c>
      <c r="B263">
        <v>4.8499999999999996</v>
      </c>
      <c r="C263">
        <v>4.8499999999999996</v>
      </c>
      <c r="D263">
        <v>4.8499999999999996</v>
      </c>
      <c r="E263">
        <v>4.8499999999999996</v>
      </c>
      <c r="F263">
        <v>4.8499999999999996</v>
      </c>
      <c r="G263">
        <v>4.8499999999999996</v>
      </c>
      <c r="H263">
        <v>4.8499999999999996</v>
      </c>
      <c r="I263">
        <v>4.8499999999999996</v>
      </c>
      <c r="J263">
        <v>4.8499999999999996</v>
      </c>
      <c r="K263" t="s">
        <v>6</v>
      </c>
      <c r="L263" s="2">
        <v>278600000</v>
      </c>
      <c r="M263" s="2">
        <v>648100000</v>
      </c>
      <c r="N263" t="s">
        <v>6</v>
      </c>
    </row>
    <row r="264" spans="1:14" x14ac:dyDescent="0.3">
      <c r="A264" s="1">
        <v>22251</v>
      </c>
      <c r="B264">
        <v>1.63</v>
      </c>
      <c r="C264">
        <v>1.63</v>
      </c>
      <c r="D264">
        <v>1.63</v>
      </c>
      <c r="E264">
        <v>1.63</v>
      </c>
      <c r="F264">
        <v>1.63</v>
      </c>
      <c r="G264">
        <v>1.63</v>
      </c>
      <c r="H264">
        <v>1.63</v>
      </c>
      <c r="I264">
        <v>1.63</v>
      </c>
      <c r="J264">
        <v>1.63</v>
      </c>
      <c r="K264" t="s">
        <v>6</v>
      </c>
      <c r="L264" s="2">
        <v>301500000</v>
      </c>
      <c r="M264" s="2">
        <v>692000000</v>
      </c>
      <c r="N264" t="s">
        <v>6</v>
      </c>
    </row>
    <row r="265" spans="1:14" x14ac:dyDescent="0.3">
      <c r="A265" s="1">
        <v>22282</v>
      </c>
      <c r="B265">
        <v>3.61</v>
      </c>
      <c r="C265">
        <v>3.61</v>
      </c>
      <c r="D265">
        <v>3.61</v>
      </c>
      <c r="E265">
        <v>3.61</v>
      </c>
      <c r="F265">
        <v>3.61</v>
      </c>
      <c r="G265">
        <v>3.61</v>
      </c>
      <c r="H265">
        <v>3.61</v>
      </c>
      <c r="I265">
        <v>3.61</v>
      </c>
      <c r="J265">
        <v>3.61</v>
      </c>
      <c r="K265" t="s">
        <v>6</v>
      </c>
      <c r="L265" s="2">
        <v>306900000</v>
      </c>
      <c r="M265" s="2">
        <v>691000000</v>
      </c>
      <c r="N265" t="s">
        <v>6</v>
      </c>
    </row>
    <row r="266" spans="1:14" x14ac:dyDescent="0.3">
      <c r="A266" s="1">
        <v>22313</v>
      </c>
      <c r="B266">
        <v>1.55</v>
      </c>
      <c r="C266">
        <v>1.55</v>
      </c>
      <c r="D266">
        <v>1.55</v>
      </c>
      <c r="E266">
        <v>1.55</v>
      </c>
      <c r="F266">
        <v>1.55</v>
      </c>
      <c r="G266">
        <v>1.55</v>
      </c>
      <c r="H266">
        <v>1.55</v>
      </c>
      <c r="I266">
        <v>1.55</v>
      </c>
      <c r="J266">
        <v>1.55</v>
      </c>
      <c r="K266" t="s">
        <v>6</v>
      </c>
      <c r="L266" s="2">
        <v>312400000</v>
      </c>
      <c r="M266" s="2">
        <v>720000000</v>
      </c>
      <c r="N266" t="s">
        <v>6</v>
      </c>
    </row>
    <row r="267" spans="1:14" x14ac:dyDescent="0.3">
      <c r="A267" s="1">
        <v>22341</v>
      </c>
      <c r="B267">
        <v>4.83</v>
      </c>
      <c r="C267">
        <v>4.83</v>
      </c>
      <c r="D267">
        <v>4.83</v>
      </c>
      <c r="E267">
        <v>4.83</v>
      </c>
      <c r="F267">
        <v>4.83</v>
      </c>
      <c r="G267">
        <v>4.83</v>
      </c>
      <c r="H267">
        <v>4.83</v>
      </c>
      <c r="I267">
        <v>4.83</v>
      </c>
      <c r="J267">
        <v>4.83</v>
      </c>
      <c r="K267" t="s">
        <v>6</v>
      </c>
      <c r="L267" s="2">
        <v>319200000</v>
      </c>
      <c r="M267" s="2">
        <v>746000000</v>
      </c>
      <c r="N267" t="s">
        <v>6</v>
      </c>
    </row>
    <row r="268" spans="1:14" x14ac:dyDescent="0.3">
      <c r="A268" s="1">
        <v>22372</v>
      </c>
      <c r="B268">
        <v>3.16</v>
      </c>
      <c r="C268">
        <v>3.16</v>
      </c>
      <c r="D268">
        <v>3.16</v>
      </c>
      <c r="E268">
        <v>3.16</v>
      </c>
      <c r="F268">
        <v>3.16</v>
      </c>
      <c r="G268">
        <v>3.16</v>
      </c>
      <c r="H268">
        <v>3.16</v>
      </c>
      <c r="I268">
        <v>3.16</v>
      </c>
      <c r="J268">
        <v>3.16</v>
      </c>
      <c r="K268" t="s">
        <v>6</v>
      </c>
      <c r="L268" s="2">
        <v>316400000</v>
      </c>
      <c r="M268" s="2">
        <v>758000000</v>
      </c>
      <c r="N268" t="s">
        <v>6</v>
      </c>
    </row>
    <row r="269" spans="1:14" x14ac:dyDescent="0.3">
      <c r="A269" s="1">
        <v>22402</v>
      </c>
      <c r="B269">
        <v>1.53</v>
      </c>
      <c r="C269">
        <v>1.53</v>
      </c>
      <c r="D269">
        <v>1.53</v>
      </c>
      <c r="E269">
        <v>1.53</v>
      </c>
      <c r="F269">
        <v>1.53</v>
      </c>
      <c r="G269">
        <v>1.53</v>
      </c>
      <c r="H269">
        <v>1.53</v>
      </c>
      <c r="I269">
        <v>1.53</v>
      </c>
      <c r="J269">
        <v>1.53</v>
      </c>
      <c r="K269" t="s">
        <v>6</v>
      </c>
      <c r="L269" s="2">
        <v>318100000</v>
      </c>
      <c r="M269" s="2">
        <v>761000000</v>
      </c>
      <c r="N269" t="s">
        <v>6</v>
      </c>
    </row>
    <row r="270" spans="1:14" x14ac:dyDescent="0.3">
      <c r="A270" s="1">
        <v>22433</v>
      </c>
      <c r="B270">
        <v>1.97</v>
      </c>
      <c r="C270">
        <v>1.97</v>
      </c>
      <c r="D270">
        <v>1.97</v>
      </c>
      <c r="E270">
        <v>1.97</v>
      </c>
      <c r="F270">
        <v>1.97</v>
      </c>
      <c r="G270">
        <v>1.97</v>
      </c>
      <c r="H270">
        <v>1.97</v>
      </c>
      <c r="I270">
        <v>1.97</v>
      </c>
      <c r="J270">
        <v>1.97</v>
      </c>
      <c r="K270" t="s">
        <v>6</v>
      </c>
      <c r="L270" s="2">
        <v>321200000</v>
      </c>
      <c r="M270" s="2">
        <v>778000000</v>
      </c>
      <c r="N270" t="s">
        <v>6</v>
      </c>
    </row>
    <row r="271" spans="1:14" x14ac:dyDescent="0.3">
      <c r="A271" s="1">
        <v>22463</v>
      </c>
      <c r="B271">
        <v>3.41</v>
      </c>
      <c r="C271">
        <v>3.41</v>
      </c>
      <c r="D271">
        <v>3.41</v>
      </c>
      <c r="E271">
        <v>3.41</v>
      </c>
      <c r="F271">
        <v>3.41</v>
      </c>
      <c r="G271">
        <v>3.41</v>
      </c>
      <c r="H271">
        <v>3.41</v>
      </c>
      <c r="I271">
        <v>3.41</v>
      </c>
      <c r="J271">
        <v>3.41</v>
      </c>
      <c r="K271" t="s">
        <v>6</v>
      </c>
      <c r="L271" s="2">
        <v>319900000</v>
      </c>
      <c r="M271" s="2">
        <v>799000000</v>
      </c>
      <c r="N271" t="s">
        <v>6</v>
      </c>
    </row>
    <row r="272" spans="1:14" x14ac:dyDescent="0.3">
      <c r="A272" s="1">
        <v>22494</v>
      </c>
      <c r="B272">
        <v>1.1000000000000001</v>
      </c>
      <c r="C272">
        <v>1.1000000000000001</v>
      </c>
      <c r="D272">
        <v>1.1000000000000001</v>
      </c>
      <c r="E272">
        <v>1.1000000000000001</v>
      </c>
      <c r="F272">
        <v>1.1000000000000001</v>
      </c>
      <c r="G272">
        <v>1.1000000000000001</v>
      </c>
      <c r="H272">
        <v>1.1000000000000001</v>
      </c>
      <c r="I272">
        <v>1.1000000000000001</v>
      </c>
      <c r="J272">
        <v>1.1000000000000001</v>
      </c>
      <c r="K272" t="s">
        <v>6</v>
      </c>
      <c r="L272" s="2">
        <v>350300000</v>
      </c>
      <c r="M272" s="2">
        <v>841000000</v>
      </c>
      <c r="N272" t="s">
        <v>6</v>
      </c>
    </row>
    <row r="273" spans="1:14" x14ac:dyDescent="0.3">
      <c r="A273" s="1">
        <v>22525</v>
      </c>
      <c r="B273">
        <v>4.8899999999999997</v>
      </c>
      <c r="C273">
        <v>4.8899999999999997</v>
      </c>
      <c r="D273">
        <v>4.8899999999999997</v>
      </c>
      <c r="E273">
        <v>4.8899999999999997</v>
      </c>
      <c r="F273">
        <v>4.8899999999999997</v>
      </c>
      <c r="G273">
        <v>4.8899999999999997</v>
      </c>
      <c r="H273">
        <v>4.8899999999999997</v>
      </c>
      <c r="I273">
        <v>4.8899999999999997</v>
      </c>
      <c r="J273">
        <v>4.8899999999999997</v>
      </c>
      <c r="K273" t="s">
        <v>6</v>
      </c>
      <c r="L273" s="2">
        <v>389100000</v>
      </c>
      <c r="M273" s="2">
        <v>861000000</v>
      </c>
      <c r="N273" t="s">
        <v>6</v>
      </c>
    </row>
    <row r="274" spans="1:14" x14ac:dyDescent="0.3">
      <c r="A274" s="1">
        <v>22555</v>
      </c>
      <c r="B274">
        <v>3.73</v>
      </c>
      <c r="C274">
        <v>3.73</v>
      </c>
      <c r="D274">
        <v>3.73</v>
      </c>
      <c r="E274">
        <v>3.73</v>
      </c>
      <c r="F274">
        <v>3.73</v>
      </c>
      <c r="G274">
        <v>3.73</v>
      </c>
      <c r="H274">
        <v>3.73</v>
      </c>
      <c r="I274">
        <v>3.73</v>
      </c>
      <c r="J274">
        <v>3.73</v>
      </c>
      <c r="K274" t="s">
        <v>6</v>
      </c>
      <c r="L274" s="2">
        <v>392900000</v>
      </c>
      <c r="M274" s="2">
        <v>910000000</v>
      </c>
      <c r="N274" t="s">
        <v>6</v>
      </c>
    </row>
    <row r="275" spans="1:14" x14ac:dyDescent="0.3">
      <c r="A275" s="1">
        <v>22586</v>
      </c>
      <c r="B275">
        <v>4.8</v>
      </c>
      <c r="C275">
        <v>4.8</v>
      </c>
      <c r="D275">
        <v>4.8</v>
      </c>
      <c r="E275">
        <v>4.8</v>
      </c>
      <c r="F275">
        <v>4.8</v>
      </c>
      <c r="G275">
        <v>4.8</v>
      </c>
      <c r="H275">
        <v>4.8</v>
      </c>
      <c r="I275">
        <v>4.8</v>
      </c>
      <c r="J275">
        <v>4.8</v>
      </c>
      <c r="K275" t="s">
        <v>6</v>
      </c>
      <c r="L275" s="2">
        <v>411200000</v>
      </c>
      <c r="M275" s="2">
        <v>950000000</v>
      </c>
      <c r="N275" t="s">
        <v>6</v>
      </c>
    </row>
    <row r="276" spans="1:14" x14ac:dyDescent="0.3">
      <c r="A276" s="1">
        <v>22616</v>
      </c>
      <c r="B276">
        <v>2.19</v>
      </c>
      <c r="C276">
        <v>2.19</v>
      </c>
      <c r="D276">
        <v>2.19</v>
      </c>
      <c r="E276">
        <v>2.19</v>
      </c>
      <c r="F276">
        <v>2.19</v>
      </c>
      <c r="G276">
        <v>2.19</v>
      </c>
      <c r="H276">
        <v>2.19</v>
      </c>
      <c r="I276">
        <v>2.19</v>
      </c>
      <c r="J276">
        <v>2.19</v>
      </c>
      <c r="K276" t="s">
        <v>6</v>
      </c>
      <c r="L276" s="2">
        <v>454100000</v>
      </c>
      <c r="M276" s="2">
        <v>1042000000</v>
      </c>
      <c r="N276" t="s">
        <v>6</v>
      </c>
    </row>
    <row r="277" spans="1:14" x14ac:dyDescent="0.3">
      <c r="A277" s="1">
        <v>22647</v>
      </c>
      <c r="B277">
        <v>5.13</v>
      </c>
      <c r="C277">
        <v>5.13</v>
      </c>
      <c r="D277">
        <v>5.13</v>
      </c>
      <c r="E277">
        <v>5.13</v>
      </c>
      <c r="F277">
        <v>5.13</v>
      </c>
      <c r="G277">
        <v>5.13</v>
      </c>
      <c r="H277">
        <v>5.13</v>
      </c>
      <c r="I277">
        <v>5.13</v>
      </c>
      <c r="J277">
        <v>5.13</v>
      </c>
      <c r="K277" t="s">
        <v>6</v>
      </c>
      <c r="L277" s="2">
        <v>442500000</v>
      </c>
      <c r="M277" s="2">
        <v>1047000000</v>
      </c>
      <c r="N277" t="s">
        <v>6</v>
      </c>
    </row>
    <row r="278" spans="1:14" x14ac:dyDescent="0.3">
      <c r="A278" s="1">
        <v>22678</v>
      </c>
      <c r="B278">
        <v>3.19</v>
      </c>
      <c r="C278">
        <v>3.19</v>
      </c>
      <c r="D278">
        <v>3.19</v>
      </c>
      <c r="E278">
        <v>3.19</v>
      </c>
      <c r="F278">
        <v>3.19</v>
      </c>
      <c r="G278">
        <v>3.19</v>
      </c>
      <c r="H278">
        <v>3.19</v>
      </c>
      <c r="I278">
        <v>3.19</v>
      </c>
      <c r="J278">
        <v>3.19</v>
      </c>
      <c r="K278" t="s">
        <v>6</v>
      </c>
      <c r="L278" s="2">
        <v>439300000</v>
      </c>
      <c r="M278" s="2">
        <v>1068000000</v>
      </c>
      <c r="N278" t="s">
        <v>6</v>
      </c>
    </row>
    <row r="279" spans="1:14" x14ac:dyDescent="0.3">
      <c r="A279" s="1">
        <v>22706</v>
      </c>
      <c r="B279">
        <v>3.27</v>
      </c>
      <c r="C279">
        <v>3.27</v>
      </c>
      <c r="D279">
        <v>3.27</v>
      </c>
      <c r="E279">
        <v>3.27</v>
      </c>
      <c r="F279">
        <v>3.27</v>
      </c>
      <c r="G279">
        <v>3.27</v>
      </c>
      <c r="H279">
        <v>3.27</v>
      </c>
      <c r="I279">
        <v>3.27</v>
      </c>
      <c r="J279">
        <v>3.27</v>
      </c>
      <c r="K279" t="s">
        <v>6</v>
      </c>
      <c r="L279" s="2">
        <v>452800000</v>
      </c>
      <c r="M279" s="2">
        <v>1073000000</v>
      </c>
      <c r="N279" t="s">
        <v>6</v>
      </c>
    </row>
    <row r="280" spans="1:14" x14ac:dyDescent="0.3">
      <c r="A280" s="1">
        <v>22737</v>
      </c>
      <c r="B280">
        <v>2.91</v>
      </c>
      <c r="C280">
        <v>2.91</v>
      </c>
      <c r="D280">
        <v>2.91</v>
      </c>
      <c r="E280">
        <v>2.91</v>
      </c>
      <c r="F280">
        <v>2.91</v>
      </c>
      <c r="G280">
        <v>2.91</v>
      </c>
      <c r="H280">
        <v>2.91</v>
      </c>
      <c r="I280">
        <v>2.91</v>
      </c>
      <c r="J280">
        <v>2.91</v>
      </c>
      <c r="K280" t="s">
        <v>6</v>
      </c>
      <c r="L280" s="2">
        <v>461800000</v>
      </c>
      <c r="M280" s="2">
        <v>1105000000</v>
      </c>
      <c r="N280" t="s">
        <v>6</v>
      </c>
    </row>
    <row r="281" spans="1:14" x14ac:dyDescent="0.3">
      <c r="A281" s="1">
        <v>22767</v>
      </c>
      <c r="B281">
        <v>3.88</v>
      </c>
      <c r="C281">
        <v>3.88</v>
      </c>
      <c r="D281">
        <v>3.88</v>
      </c>
      <c r="E281">
        <v>3.88</v>
      </c>
      <c r="F281">
        <v>3.88</v>
      </c>
      <c r="G281">
        <v>3.88</v>
      </c>
      <c r="H281">
        <v>3.88</v>
      </c>
      <c r="I281">
        <v>3.88</v>
      </c>
      <c r="J281">
        <v>3.88</v>
      </c>
      <c r="K281" t="s">
        <v>6</v>
      </c>
      <c r="L281" s="2">
        <v>477000000</v>
      </c>
      <c r="M281" s="2">
        <v>1134000000</v>
      </c>
      <c r="N281" t="s">
        <v>6</v>
      </c>
    </row>
    <row r="282" spans="1:14" x14ac:dyDescent="0.3">
      <c r="A282" s="1">
        <v>22798</v>
      </c>
      <c r="B282">
        <v>4.28</v>
      </c>
      <c r="C282">
        <v>4.28</v>
      </c>
      <c r="D282">
        <v>4.28</v>
      </c>
      <c r="E282">
        <v>4.28</v>
      </c>
      <c r="F282">
        <v>4.28</v>
      </c>
      <c r="G282">
        <v>4.28</v>
      </c>
      <c r="H282">
        <v>4.28</v>
      </c>
      <c r="I282">
        <v>4.28</v>
      </c>
      <c r="J282">
        <v>4.28</v>
      </c>
      <c r="K282" t="s">
        <v>6</v>
      </c>
      <c r="L282" s="2">
        <v>491900000</v>
      </c>
      <c r="M282" s="2">
        <v>1184000000</v>
      </c>
      <c r="N282" t="s">
        <v>6</v>
      </c>
    </row>
    <row r="283" spans="1:14" x14ac:dyDescent="0.3">
      <c r="A283" s="1">
        <v>22828</v>
      </c>
      <c r="B283">
        <v>3.06</v>
      </c>
      <c r="C283">
        <v>3.06</v>
      </c>
      <c r="D283">
        <v>3.06</v>
      </c>
      <c r="E283">
        <v>3.06</v>
      </c>
      <c r="F283">
        <v>3.06</v>
      </c>
      <c r="G283">
        <v>3.06</v>
      </c>
      <c r="H283">
        <v>3.06</v>
      </c>
      <c r="I283">
        <v>3.06</v>
      </c>
      <c r="J283">
        <v>3.06</v>
      </c>
      <c r="K283" t="s">
        <v>6</v>
      </c>
      <c r="L283" s="2">
        <v>547600000</v>
      </c>
      <c r="M283" s="2">
        <v>1235000000</v>
      </c>
      <c r="N283" t="s">
        <v>6</v>
      </c>
    </row>
    <row r="284" spans="1:14" x14ac:dyDescent="0.3">
      <c r="A284" s="1">
        <v>22859</v>
      </c>
      <c r="B284">
        <v>5.36</v>
      </c>
      <c r="C284">
        <v>5.36</v>
      </c>
      <c r="D284">
        <v>5.36</v>
      </c>
      <c r="E284">
        <v>5.36</v>
      </c>
      <c r="F284">
        <v>5.36</v>
      </c>
      <c r="G284">
        <v>5.36</v>
      </c>
      <c r="H284">
        <v>5.36</v>
      </c>
      <c r="I284">
        <v>5.36</v>
      </c>
      <c r="J284">
        <v>5.36</v>
      </c>
      <c r="K284" t="s">
        <v>6</v>
      </c>
      <c r="L284" s="2">
        <v>560500000</v>
      </c>
      <c r="M284" s="2">
        <v>1307000000</v>
      </c>
      <c r="N284" t="s">
        <v>6</v>
      </c>
    </row>
    <row r="285" spans="1:14" x14ac:dyDescent="0.3">
      <c r="A285" s="1">
        <v>22890</v>
      </c>
      <c r="B285">
        <v>4.13</v>
      </c>
      <c r="C285">
        <v>4.13</v>
      </c>
      <c r="D285">
        <v>4.13</v>
      </c>
      <c r="E285">
        <v>4.13</v>
      </c>
      <c r="F285">
        <v>4.13</v>
      </c>
      <c r="G285">
        <v>4.13</v>
      </c>
      <c r="H285">
        <v>4.13</v>
      </c>
      <c r="I285">
        <v>4.13</v>
      </c>
      <c r="J285">
        <v>4.13</v>
      </c>
      <c r="K285" t="s">
        <v>6</v>
      </c>
      <c r="L285" s="2">
        <v>595700000</v>
      </c>
      <c r="M285" s="2">
        <v>1365000000</v>
      </c>
      <c r="N285" t="s">
        <v>6</v>
      </c>
    </row>
    <row r="286" spans="1:14" x14ac:dyDescent="0.3">
      <c r="A286" s="1">
        <v>22920</v>
      </c>
      <c r="B286">
        <v>2.91</v>
      </c>
      <c r="C286">
        <v>2.91</v>
      </c>
      <c r="D286">
        <v>2.91</v>
      </c>
      <c r="E286">
        <v>2.91</v>
      </c>
      <c r="F286">
        <v>2.91</v>
      </c>
      <c r="G286">
        <v>2.91</v>
      </c>
      <c r="H286">
        <v>2.91</v>
      </c>
      <c r="I286">
        <v>2.91</v>
      </c>
      <c r="J286">
        <v>2.91</v>
      </c>
      <c r="K286" t="s">
        <v>6</v>
      </c>
      <c r="L286" s="2">
        <v>619300000</v>
      </c>
      <c r="M286" s="2">
        <v>1428000000</v>
      </c>
      <c r="N286" t="s">
        <v>6</v>
      </c>
    </row>
    <row r="287" spans="1:14" x14ac:dyDescent="0.3">
      <c r="A287" s="1">
        <v>22951</v>
      </c>
      <c r="B287">
        <v>5.13</v>
      </c>
      <c r="C287">
        <v>5.13</v>
      </c>
      <c r="D287">
        <v>5.13</v>
      </c>
      <c r="E287">
        <v>5.13</v>
      </c>
      <c r="F287">
        <v>5.13</v>
      </c>
      <c r="G287">
        <v>5.13</v>
      </c>
      <c r="H287">
        <v>5.13</v>
      </c>
      <c r="I287">
        <v>5.13</v>
      </c>
      <c r="J287">
        <v>5.13</v>
      </c>
      <c r="K287" t="s">
        <v>6</v>
      </c>
      <c r="L287" s="2">
        <v>637300000</v>
      </c>
      <c r="M287" s="2">
        <v>1489000000</v>
      </c>
      <c r="N287" t="s">
        <v>6</v>
      </c>
    </row>
    <row r="288" spans="1:14" x14ac:dyDescent="0.3">
      <c r="A288" s="1">
        <v>22981</v>
      </c>
      <c r="B288">
        <v>5.86</v>
      </c>
      <c r="C288">
        <v>5.86</v>
      </c>
      <c r="D288">
        <v>5.86</v>
      </c>
      <c r="E288">
        <v>5.86</v>
      </c>
      <c r="F288">
        <v>5.86</v>
      </c>
      <c r="G288">
        <v>5.86</v>
      </c>
      <c r="H288">
        <v>5.86</v>
      </c>
      <c r="I288">
        <v>5.86</v>
      </c>
      <c r="J288">
        <v>5.86</v>
      </c>
      <c r="K288" t="s">
        <v>6</v>
      </c>
      <c r="L288" s="2">
        <v>770600000</v>
      </c>
      <c r="M288" s="2">
        <v>1691000000</v>
      </c>
      <c r="N288" t="s">
        <v>6</v>
      </c>
    </row>
    <row r="289" spans="1:14" x14ac:dyDescent="0.3">
      <c r="A289" s="1">
        <v>23012</v>
      </c>
      <c r="B289">
        <v>6.52</v>
      </c>
      <c r="C289">
        <v>6.52</v>
      </c>
      <c r="D289">
        <v>6.52</v>
      </c>
      <c r="E289">
        <v>6.52</v>
      </c>
      <c r="F289">
        <v>6.52</v>
      </c>
      <c r="G289">
        <v>6.52</v>
      </c>
      <c r="H289">
        <v>6.52</v>
      </c>
      <c r="I289">
        <v>6.52</v>
      </c>
      <c r="J289">
        <v>6.52</v>
      </c>
      <c r="K289" t="s">
        <v>6</v>
      </c>
      <c r="L289" s="2">
        <v>771000000</v>
      </c>
      <c r="M289" s="2">
        <v>1691000000</v>
      </c>
      <c r="N289" t="s">
        <v>6</v>
      </c>
    </row>
    <row r="290" spans="1:14" x14ac:dyDescent="0.3">
      <c r="A290" s="1">
        <v>23043</v>
      </c>
      <c r="B290">
        <v>4.71</v>
      </c>
      <c r="C290">
        <v>4.71</v>
      </c>
      <c r="D290">
        <v>4.71</v>
      </c>
      <c r="E290">
        <v>4.71</v>
      </c>
      <c r="F290">
        <v>4.71</v>
      </c>
      <c r="G290">
        <v>4.71</v>
      </c>
      <c r="H290">
        <v>4.71</v>
      </c>
      <c r="I290">
        <v>4.71</v>
      </c>
      <c r="J290">
        <v>4.71</v>
      </c>
      <c r="K290" t="s">
        <v>6</v>
      </c>
      <c r="L290" s="2">
        <v>790500000</v>
      </c>
      <c r="M290" s="2">
        <v>1698000000</v>
      </c>
      <c r="N290" t="s">
        <v>6</v>
      </c>
    </row>
    <row r="291" spans="1:14" x14ac:dyDescent="0.3">
      <c r="A291" s="1">
        <v>23071</v>
      </c>
      <c r="B291">
        <v>3.57</v>
      </c>
      <c r="C291">
        <v>3.57</v>
      </c>
      <c r="D291">
        <v>3.57</v>
      </c>
      <c r="E291">
        <v>3.57</v>
      </c>
      <c r="F291">
        <v>3.57</v>
      </c>
      <c r="G291">
        <v>3.57</v>
      </c>
      <c r="H291">
        <v>3.57</v>
      </c>
      <c r="I291">
        <v>3.57</v>
      </c>
      <c r="J291">
        <v>3.57</v>
      </c>
      <c r="K291" t="s">
        <v>6</v>
      </c>
      <c r="L291" s="2">
        <v>792000000</v>
      </c>
      <c r="M291" s="2">
        <v>1697000000</v>
      </c>
      <c r="N291" t="s">
        <v>6</v>
      </c>
    </row>
    <row r="292" spans="1:14" x14ac:dyDescent="0.3">
      <c r="A292" s="1">
        <v>23102</v>
      </c>
      <c r="B292">
        <v>3.69</v>
      </c>
      <c r="C292">
        <v>3.69</v>
      </c>
      <c r="D292">
        <v>3.69</v>
      </c>
      <c r="E292">
        <v>3.69</v>
      </c>
      <c r="F292">
        <v>3.69</v>
      </c>
      <c r="G292">
        <v>3.69</v>
      </c>
      <c r="H292">
        <v>3.69</v>
      </c>
      <c r="I292">
        <v>3.69</v>
      </c>
      <c r="J292">
        <v>3.69</v>
      </c>
      <c r="K292" t="s">
        <v>6</v>
      </c>
      <c r="L292" s="2">
        <v>794400000</v>
      </c>
      <c r="M292" s="2">
        <v>1700000000</v>
      </c>
      <c r="N292" t="s">
        <v>6</v>
      </c>
    </row>
    <row r="293" spans="1:14" x14ac:dyDescent="0.3">
      <c r="A293" s="1">
        <v>23132</v>
      </c>
      <c r="B293">
        <v>4.1900000000000004</v>
      </c>
      <c r="C293">
        <v>4.1900000000000004</v>
      </c>
      <c r="D293">
        <v>4.1900000000000004</v>
      </c>
      <c r="E293">
        <v>4.1900000000000004</v>
      </c>
      <c r="F293">
        <v>4.1900000000000004</v>
      </c>
      <c r="G293">
        <v>4.1900000000000004</v>
      </c>
      <c r="H293">
        <v>4.1900000000000004</v>
      </c>
      <c r="I293">
        <v>4.1900000000000004</v>
      </c>
      <c r="J293">
        <v>4.1900000000000004</v>
      </c>
      <c r="K293" t="s">
        <v>6</v>
      </c>
      <c r="L293" s="2">
        <v>822500000</v>
      </c>
      <c r="M293" s="2">
        <v>1769000000</v>
      </c>
      <c r="N293" t="s">
        <v>6</v>
      </c>
    </row>
    <row r="294" spans="1:14" x14ac:dyDescent="0.3">
      <c r="A294" s="1">
        <v>23163</v>
      </c>
      <c r="B294">
        <v>5.91</v>
      </c>
      <c r="C294">
        <v>5.91</v>
      </c>
      <c r="D294">
        <v>5.91</v>
      </c>
      <c r="E294">
        <v>5.91</v>
      </c>
      <c r="F294">
        <v>5.91</v>
      </c>
      <c r="G294">
        <v>5.91</v>
      </c>
      <c r="H294">
        <v>5.91</v>
      </c>
      <c r="I294">
        <v>5.91</v>
      </c>
      <c r="J294">
        <v>5.91</v>
      </c>
      <c r="K294" t="s">
        <v>6</v>
      </c>
      <c r="L294" s="2">
        <v>861500000</v>
      </c>
      <c r="M294" s="2">
        <v>1873000000</v>
      </c>
      <c r="N294" t="s">
        <v>6</v>
      </c>
    </row>
    <row r="295" spans="1:14" x14ac:dyDescent="0.3">
      <c r="A295" s="1">
        <v>23193</v>
      </c>
      <c r="B295">
        <v>6.59</v>
      </c>
      <c r="C295">
        <v>6.59</v>
      </c>
      <c r="D295">
        <v>6.59</v>
      </c>
      <c r="E295">
        <v>6.59</v>
      </c>
      <c r="F295">
        <v>6.59</v>
      </c>
      <c r="G295">
        <v>6.59</v>
      </c>
      <c r="H295">
        <v>6.59</v>
      </c>
      <c r="I295">
        <v>6.59</v>
      </c>
      <c r="J295">
        <v>6.59</v>
      </c>
      <c r="K295" t="s">
        <v>6</v>
      </c>
      <c r="L295" s="2">
        <v>879600000</v>
      </c>
      <c r="M295" s="2">
        <v>1910000000</v>
      </c>
      <c r="N295" t="s">
        <v>6</v>
      </c>
    </row>
    <row r="296" spans="1:14" x14ac:dyDescent="0.3">
      <c r="A296" s="1">
        <v>23224</v>
      </c>
      <c r="B296">
        <v>4.22</v>
      </c>
      <c r="C296">
        <v>4.22</v>
      </c>
      <c r="D296">
        <v>4.22</v>
      </c>
      <c r="E296">
        <v>4.22</v>
      </c>
      <c r="F296">
        <v>4.22</v>
      </c>
      <c r="G296">
        <v>4.22</v>
      </c>
      <c r="H296">
        <v>4.22</v>
      </c>
      <c r="I296">
        <v>4.22</v>
      </c>
      <c r="J296">
        <v>4.22</v>
      </c>
      <c r="K296" t="s">
        <v>6</v>
      </c>
      <c r="L296" s="2">
        <v>920300000</v>
      </c>
      <c r="M296" s="2">
        <v>2027000000</v>
      </c>
      <c r="N296" t="s">
        <v>6</v>
      </c>
    </row>
    <row r="297" spans="1:14" x14ac:dyDescent="0.3">
      <c r="A297" s="1">
        <v>23255</v>
      </c>
      <c r="B297">
        <v>3.93</v>
      </c>
      <c r="C297">
        <v>3.93</v>
      </c>
      <c r="D297">
        <v>3.93</v>
      </c>
      <c r="E297">
        <v>3.93</v>
      </c>
      <c r="F297">
        <v>3.93</v>
      </c>
      <c r="G297">
        <v>3.93</v>
      </c>
      <c r="H297">
        <v>3.93</v>
      </c>
      <c r="I297">
        <v>3.93</v>
      </c>
      <c r="J297">
        <v>3.93</v>
      </c>
      <c r="K297" t="s">
        <v>6</v>
      </c>
      <c r="L297" s="2">
        <v>1042200000</v>
      </c>
      <c r="M297" s="2">
        <v>2139000000</v>
      </c>
      <c r="N297" t="s">
        <v>6</v>
      </c>
    </row>
    <row r="298" spans="1:14" x14ac:dyDescent="0.3">
      <c r="A298" s="1">
        <v>23285</v>
      </c>
      <c r="B298">
        <v>6.24</v>
      </c>
      <c r="C298">
        <v>6.24</v>
      </c>
      <c r="D298">
        <v>6.24</v>
      </c>
      <c r="E298">
        <v>6.24</v>
      </c>
      <c r="F298">
        <v>6.24</v>
      </c>
      <c r="G298">
        <v>6.24</v>
      </c>
      <c r="H298">
        <v>6.24</v>
      </c>
      <c r="I298">
        <v>6.24</v>
      </c>
      <c r="J298">
        <v>6.24</v>
      </c>
      <c r="K298" t="s">
        <v>6</v>
      </c>
      <c r="L298" s="2">
        <v>1107500000</v>
      </c>
      <c r="M298" s="2">
        <v>2246000000</v>
      </c>
      <c r="N298" t="s">
        <v>6</v>
      </c>
    </row>
    <row r="299" spans="1:14" x14ac:dyDescent="0.3">
      <c r="A299" s="1">
        <v>23316</v>
      </c>
      <c r="B299">
        <v>5.16</v>
      </c>
      <c r="C299">
        <v>5.16</v>
      </c>
      <c r="D299">
        <v>5.16</v>
      </c>
      <c r="E299">
        <v>5.16</v>
      </c>
      <c r="F299">
        <v>5.16</v>
      </c>
      <c r="G299">
        <v>5.16</v>
      </c>
      <c r="H299">
        <v>5.16</v>
      </c>
      <c r="I299">
        <v>5.16</v>
      </c>
      <c r="J299">
        <v>5.16</v>
      </c>
      <c r="K299" t="s">
        <v>6</v>
      </c>
      <c r="L299" s="2">
        <v>1159300000</v>
      </c>
      <c r="M299" s="2">
        <v>2403000000</v>
      </c>
      <c r="N299" t="s">
        <v>6</v>
      </c>
    </row>
    <row r="300" spans="1:14" x14ac:dyDescent="0.3">
      <c r="A300" s="1">
        <v>23346</v>
      </c>
      <c r="B300">
        <v>5.89</v>
      </c>
      <c r="C300">
        <v>5.89</v>
      </c>
      <c r="D300">
        <v>5.89</v>
      </c>
      <c r="E300">
        <v>5.89</v>
      </c>
      <c r="F300">
        <v>5.89</v>
      </c>
      <c r="G300">
        <v>5.89</v>
      </c>
      <c r="H300">
        <v>5.89</v>
      </c>
      <c r="I300">
        <v>5.89</v>
      </c>
      <c r="J300">
        <v>5.89</v>
      </c>
      <c r="K300" t="s">
        <v>6</v>
      </c>
      <c r="L300" s="2">
        <v>1368700000</v>
      </c>
      <c r="M300" s="2">
        <v>2778000000</v>
      </c>
      <c r="N300" t="s">
        <v>6</v>
      </c>
    </row>
    <row r="301" spans="1:14" x14ac:dyDescent="0.3">
      <c r="A301" s="1">
        <v>23377</v>
      </c>
      <c r="B301">
        <v>6.52</v>
      </c>
      <c r="C301">
        <v>6.52</v>
      </c>
      <c r="D301">
        <v>6.52</v>
      </c>
      <c r="E301">
        <v>6.52</v>
      </c>
      <c r="F301">
        <v>6.52</v>
      </c>
      <c r="G301">
        <v>6.52</v>
      </c>
      <c r="H301">
        <v>6.52</v>
      </c>
      <c r="I301">
        <v>6.52</v>
      </c>
      <c r="J301">
        <v>6.52</v>
      </c>
      <c r="K301" t="s">
        <v>6</v>
      </c>
      <c r="L301" s="2">
        <v>1354000000</v>
      </c>
      <c r="M301" s="2">
        <v>2765000000</v>
      </c>
      <c r="N301" t="s">
        <v>6</v>
      </c>
    </row>
    <row r="302" spans="1:14" x14ac:dyDescent="0.3">
      <c r="A302" s="1">
        <v>23408</v>
      </c>
      <c r="B302">
        <v>6.24</v>
      </c>
      <c r="C302">
        <v>6.24</v>
      </c>
      <c r="D302">
        <v>6.24</v>
      </c>
      <c r="E302">
        <v>6.24</v>
      </c>
      <c r="F302">
        <v>6.24</v>
      </c>
      <c r="G302">
        <v>6.24</v>
      </c>
      <c r="H302">
        <v>6.24</v>
      </c>
      <c r="I302">
        <v>6.24</v>
      </c>
      <c r="J302">
        <v>6.24</v>
      </c>
      <c r="K302" t="s">
        <v>6</v>
      </c>
      <c r="L302" s="2">
        <v>1390000000</v>
      </c>
      <c r="M302" s="2">
        <v>2850000000</v>
      </c>
      <c r="N302" t="s">
        <v>6</v>
      </c>
    </row>
    <row r="303" spans="1:14" x14ac:dyDescent="0.3">
      <c r="A303" s="1">
        <v>23437</v>
      </c>
      <c r="B303">
        <v>7.51</v>
      </c>
      <c r="C303">
        <v>7.51</v>
      </c>
      <c r="D303">
        <v>7.51</v>
      </c>
      <c r="E303">
        <v>7.51</v>
      </c>
      <c r="F303">
        <v>7.51</v>
      </c>
      <c r="G303">
        <v>7.51</v>
      </c>
      <c r="H303">
        <v>7.51</v>
      </c>
      <c r="I303">
        <v>7.51</v>
      </c>
      <c r="J303">
        <v>7.51</v>
      </c>
      <c r="K303" t="s">
        <v>6</v>
      </c>
      <c r="L303" s="2">
        <v>1453800000</v>
      </c>
      <c r="M303" s="2">
        <v>3026000000</v>
      </c>
      <c r="N303" t="s">
        <v>6</v>
      </c>
    </row>
    <row r="304" spans="1:14" x14ac:dyDescent="0.3">
      <c r="A304" s="1">
        <v>23468</v>
      </c>
      <c r="B304">
        <v>2.57</v>
      </c>
      <c r="C304">
        <v>2.57</v>
      </c>
      <c r="D304">
        <v>2.57</v>
      </c>
      <c r="E304">
        <v>2.57</v>
      </c>
      <c r="F304">
        <v>2.57</v>
      </c>
      <c r="G304">
        <v>2.57</v>
      </c>
      <c r="H304">
        <v>2.57</v>
      </c>
      <c r="I304">
        <v>2.57</v>
      </c>
      <c r="J304">
        <v>2.57</v>
      </c>
      <c r="K304" t="s">
        <v>6</v>
      </c>
      <c r="L304" s="2">
        <v>1535400000</v>
      </c>
      <c r="M304" s="2">
        <v>3100000000</v>
      </c>
      <c r="N304" t="s">
        <v>6</v>
      </c>
    </row>
    <row r="305" spans="1:14" x14ac:dyDescent="0.3">
      <c r="A305" s="1">
        <v>23498</v>
      </c>
      <c r="B305">
        <v>2.36</v>
      </c>
      <c r="C305">
        <v>2.36</v>
      </c>
      <c r="D305">
        <v>2.36</v>
      </c>
      <c r="E305">
        <v>2.36</v>
      </c>
      <c r="F305">
        <v>2.36</v>
      </c>
      <c r="G305">
        <v>2.36</v>
      </c>
      <c r="H305">
        <v>2.36</v>
      </c>
      <c r="I305">
        <v>2.36</v>
      </c>
      <c r="J305">
        <v>2.36</v>
      </c>
      <c r="K305" t="s">
        <v>6</v>
      </c>
      <c r="L305" s="2">
        <v>1569500000</v>
      </c>
      <c r="M305" s="2">
        <v>3280000000</v>
      </c>
      <c r="N305" t="s">
        <v>6</v>
      </c>
    </row>
    <row r="306" spans="1:14" x14ac:dyDescent="0.3">
      <c r="A306" s="1">
        <v>23529</v>
      </c>
      <c r="B306">
        <v>8.58</v>
      </c>
      <c r="C306">
        <v>8.58</v>
      </c>
      <c r="D306">
        <v>8.58</v>
      </c>
      <c r="E306">
        <v>8.58</v>
      </c>
      <c r="F306">
        <v>8.58</v>
      </c>
      <c r="G306">
        <v>8.58</v>
      </c>
      <c r="H306">
        <v>8.58</v>
      </c>
      <c r="I306">
        <v>8.58</v>
      </c>
      <c r="J306">
        <v>8.58</v>
      </c>
      <c r="K306" t="s">
        <v>6</v>
      </c>
      <c r="L306" s="2">
        <v>1654800000</v>
      </c>
      <c r="M306" s="2">
        <v>3593000000</v>
      </c>
      <c r="N306" t="s">
        <v>6</v>
      </c>
    </row>
    <row r="307" spans="1:14" x14ac:dyDescent="0.3">
      <c r="A307" s="1">
        <v>23559</v>
      </c>
      <c r="B307">
        <v>7.35</v>
      </c>
      <c r="C307">
        <v>7.35</v>
      </c>
      <c r="D307">
        <v>7.35</v>
      </c>
      <c r="E307">
        <v>7.35</v>
      </c>
      <c r="F307">
        <v>7.35</v>
      </c>
      <c r="G307">
        <v>7.35</v>
      </c>
      <c r="H307">
        <v>7.35</v>
      </c>
      <c r="I307">
        <v>7.35</v>
      </c>
      <c r="J307">
        <v>7.35</v>
      </c>
      <c r="K307" t="s">
        <v>6</v>
      </c>
      <c r="L307" s="2">
        <v>1753800000</v>
      </c>
      <c r="M307" s="2">
        <v>3673000000</v>
      </c>
      <c r="N307" t="s">
        <v>6</v>
      </c>
    </row>
    <row r="308" spans="1:14" x14ac:dyDescent="0.3">
      <c r="A308" s="1">
        <v>23590</v>
      </c>
      <c r="B308">
        <v>3.15</v>
      </c>
      <c r="C308">
        <v>3.15</v>
      </c>
      <c r="D308">
        <v>3.15</v>
      </c>
      <c r="E308">
        <v>3.15</v>
      </c>
      <c r="F308">
        <v>3.15</v>
      </c>
      <c r="G308">
        <v>3.15</v>
      </c>
      <c r="H308">
        <v>3.15</v>
      </c>
      <c r="I308">
        <v>3.15</v>
      </c>
      <c r="J308">
        <v>3.15</v>
      </c>
      <c r="K308" t="s">
        <v>6</v>
      </c>
      <c r="L308" s="2">
        <v>1935600000</v>
      </c>
      <c r="M308" s="2">
        <v>3915000000</v>
      </c>
      <c r="N308" t="s">
        <v>6</v>
      </c>
    </row>
    <row r="309" spans="1:14" x14ac:dyDescent="0.3">
      <c r="A309" s="1">
        <v>23621</v>
      </c>
      <c r="B309">
        <v>3.35</v>
      </c>
      <c r="C309">
        <v>3.35</v>
      </c>
      <c r="D309">
        <v>3.35</v>
      </c>
      <c r="E309">
        <v>3.35</v>
      </c>
      <c r="F309">
        <v>3.35</v>
      </c>
      <c r="G309">
        <v>3.35</v>
      </c>
      <c r="H309">
        <v>3.35</v>
      </c>
      <c r="I309">
        <v>3.35</v>
      </c>
      <c r="J309">
        <v>3.35</v>
      </c>
      <c r="K309" t="s">
        <v>6</v>
      </c>
      <c r="L309" s="2">
        <v>1915500000</v>
      </c>
      <c r="M309" s="2">
        <v>4156000000</v>
      </c>
      <c r="N309" t="s">
        <v>6</v>
      </c>
    </row>
    <row r="310" spans="1:14" x14ac:dyDescent="0.3">
      <c r="A310" s="1">
        <v>23651</v>
      </c>
      <c r="B310">
        <v>5.05</v>
      </c>
      <c r="C310">
        <v>5.05</v>
      </c>
      <c r="D310">
        <v>5.05</v>
      </c>
      <c r="E310">
        <v>5.05</v>
      </c>
      <c r="F310">
        <v>5.05</v>
      </c>
      <c r="G310">
        <v>5.05</v>
      </c>
      <c r="H310">
        <v>5.05</v>
      </c>
      <c r="I310">
        <v>5.05</v>
      </c>
      <c r="J310">
        <v>5.05</v>
      </c>
      <c r="K310" t="s">
        <v>6</v>
      </c>
      <c r="L310" s="2">
        <v>1959000000</v>
      </c>
      <c r="M310" s="2">
        <v>4424000000</v>
      </c>
      <c r="N310" t="s">
        <v>6</v>
      </c>
    </row>
    <row r="311" spans="1:14" x14ac:dyDescent="0.3">
      <c r="A311" s="1">
        <v>23682</v>
      </c>
      <c r="B311">
        <v>6.27</v>
      </c>
      <c r="C311">
        <v>6.27</v>
      </c>
      <c r="D311">
        <v>6.27</v>
      </c>
      <c r="E311">
        <v>6.27</v>
      </c>
      <c r="F311">
        <v>6.27</v>
      </c>
      <c r="G311">
        <v>6.27</v>
      </c>
      <c r="H311">
        <v>6.27</v>
      </c>
      <c r="I311">
        <v>6.27</v>
      </c>
      <c r="J311">
        <v>6.27</v>
      </c>
      <c r="K311" t="s">
        <v>6</v>
      </c>
      <c r="L311" s="2">
        <v>2045000000</v>
      </c>
      <c r="M311" s="2">
        <v>4638000000</v>
      </c>
      <c r="N311" t="s">
        <v>6</v>
      </c>
    </row>
    <row r="312" spans="1:14" x14ac:dyDescent="0.3">
      <c r="A312" s="1">
        <v>23712</v>
      </c>
      <c r="B312">
        <v>4.74</v>
      </c>
      <c r="C312">
        <v>4.74</v>
      </c>
      <c r="D312">
        <v>4.74</v>
      </c>
      <c r="E312">
        <v>4.74</v>
      </c>
      <c r="F312">
        <v>4.74</v>
      </c>
      <c r="G312">
        <v>4.74</v>
      </c>
      <c r="H312">
        <v>4.74</v>
      </c>
      <c r="I312">
        <v>4.74</v>
      </c>
      <c r="J312">
        <v>4.74</v>
      </c>
      <c r="K312" t="s">
        <v>6</v>
      </c>
      <c r="L312" s="2">
        <v>2312700000</v>
      </c>
      <c r="M312" s="2">
        <v>5128000000</v>
      </c>
      <c r="N312" t="s">
        <v>6</v>
      </c>
    </row>
    <row r="313" spans="1:14" x14ac:dyDescent="0.3">
      <c r="A313" s="1">
        <v>23743</v>
      </c>
      <c r="B313">
        <v>5.82</v>
      </c>
      <c r="C313">
        <v>5.82</v>
      </c>
      <c r="D313">
        <v>5.82</v>
      </c>
      <c r="E313">
        <v>5.82</v>
      </c>
      <c r="F313">
        <v>5.82</v>
      </c>
      <c r="G313">
        <v>5.82</v>
      </c>
      <c r="H313">
        <v>5.82</v>
      </c>
      <c r="I313">
        <v>5.82</v>
      </c>
      <c r="J313">
        <v>5.82</v>
      </c>
      <c r="K313" t="s">
        <v>6</v>
      </c>
      <c r="L313" s="2">
        <v>2254700000</v>
      </c>
      <c r="M313" s="2">
        <v>5131000000</v>
      </c>
      <c r="N313" t="s">
        <v>6</v>
      </c>
    </row>
    <row r="314" spans="1:14" x14ac:dyDescent="0.3">
      <c r="A314" s="1">
        <v>23774</v>
      </c>
      <c r="B314">
        <v>4.0999999999999996</v>
      </c>
      <c r="C314">
        <v>4.0999999999999996</v>
      </c>
      <c r="D314">
        <v>4.0999999999999996</v>
      </c>
      <c r="E314">
        <v>4.0999999999999996</v>
      </c>
      <c r="F314">
        <v>4.0999999999999996</v>
      </c>
      <c r="G314">
        <v>4.0999999999999996</v>
      </c>
      <c r="H314">
        <v>4.0999999999999996</v>
      </c>
      <c r="I314">
        <v>4.0999999999999996</v>
      </c>
      <c r="J314">
        <v>4.0999999999999996</v>
      </c>
      <c r="K314" t="s">
        <v>6</v>
      </c>
      <c r="L314" s="2">
        <v>2230600000</v>
      </c>
      <c r="M314" s="2">
        <v>5384000000</v>
      </c>
      <c r="N314" t="s">
        <v>6</v>
      </c>
    </row>
    <row r="315" spans="1:14" x14ac:dyDescent="0.3">
      <c r="A315" s="1">
        <v>23802</v>
      </c>
      <c r="B315">
        <v>4.74</v>
      </c>
      <c r="C315">
        <v>4.74</v>
      </c>
      <c r="D315">
        <v>4.74</v>
      </c>
      <c r="E315">
        <v>4.74</v>
      </c>
      <c r="F315">
        <v>4.74</v>
      </c>
      <c r="G315">
        <v>4.74</v>
      </c>
      <c r="H315">
        <v>4.74</v>
      </c>
      <c r="I315">
        <v>4.74</v>
      </c>
      <c r="J315">
        <v>4.74</v>
      </c>
      <c r="K315" t="s">
        <v>6</v>
      </c>
      <c r="L315" s="2">
        <v>2459100000</v>
      </c>
      <c r="M315" s="2">
        <v>5561000000</v>
      </c>
      <c r="N315" t="s">
        <v>6</v>
      </c>
    </row>
    <row r="316" spans="1:14" x14ac:dyDescent="0.3">
      <c r="A316" s="1">
        <v>23833</v>
      </c>
      <c r="B316">
        <v>2.85</v>
      </c>
      <c r="C316">
        <v>2.85</v>
      </c>
      <c r="D316">
        <v>2.85</v>
      </c>
      <c r="E316">
        <v>2.85</v>
      </c>
      <c r="F316">
        <v>2.85</v>
      </c>
      <c r="G316">
        <v>2.85</v>
      </c>
      <c r="H316">
        <v>2.85</v>
      </c>
      <c r="I316">
        <v>2.85</v>
      </c>
      <c r="J316">
        <v>2.85</v>
      </c>
      <c r="K316" t="s">
        <v>6</v>
      </c>
      <c r="L316" s="2">
        <v>2489000000</v>
      </c>
      <c r="M316" s="2">
        <v>5845000000</v>
      </c>
      <c r="N316" t="s">
        <v>6</v>
      </c>
    </row>
    <row r="317" spans="1:14" x14ac:dyDescent="0.3">
      <c r="A317" s="1">
        <v>23863</v>
      </c>
      <c r="B317">
        <v>3.19</v>
      </c>
      <c r="C317">
        <v>3.19</v>
      </c>
      <c r="D317">
        <v>3.19</v>
      </c>
      <c r="E317">
        <v>3.19</v>
      </c>
      <c r="F317">
        <v>3.19</v>
      </c>
      <c r="G317">
        <v>3.19</v>
      </c>
      <c r="H317">
        <v>3.19</v>
      </c>
      <c r="I317">
        <v>3.19</v>
      </c>
      <c r="J317">
        <v>3.19</v>
      </c>
      <c r="K317" t="s">
        <v>6</v>
      </c>
      <c r="L317" s="2">
        <v>2677400000</v>
      </c>
      <c r="M317" s="2">
        <v>6144000000</v>
      </c>
      <c r="N317" t="s">
        <v>6</v>
      </c>
    </row>
    <row r="318" spans="1:14" x14ac:dyDescent="0.3">
      <c r="A318" s="1">
        <v>23894</v>
      </c>
      <c r="B318">
        <v>1.1100000000000001</v>
      </c>
      <c r="C318">
        <v>1.1100000000000001</v>
      </c>
      <c r="D318">
        <v>1.1100000000000001</v>
      </c>
      <c r="E318">
        <v>1.1100000000000001</v>
      </c>
      <c r="F318">
        <v>1.1100000000000001</v>
      </c>
      <c r="G318">
        <v>1.1100000000000001</v>
      </c>
      <c r="H318">
        <v>1.1100000000000001</v>
      </c>
      <c r="I318">
        <v>1.1100000000000001</v>
      </c>
      <c r="J318">
        <v>1.1100000000000001</v>
      </c>
      <c r="K318" t="s">
        <v>6</v>
      </c>
      <c r="L318" s="2">
        <v>2784900000</v>
      </c>
      <c r="M318" s="2">
        <v>6607000000</v>
      </c>
      <c r="N318" t="s">
        <v>6</v>
      </c>
    </row>
    <row r="319" spans="1:14" x14ac:dyDescent="0.3">
      <c r="A319" s="1">
        <v>23924</v>
      </c>
      <c r="B319">
        <v>3.38</v>
      </c>
      <c r="C319">
        <v>3.38</v>
      </c>
      <c r="D319">
        <v>3.38</v>
      </c>
      <c r="E319">
        <v>3.38</v>
      </c>
      <c r="F319">
        <v>3.38</v>
      </c>
      <c r="G319">
        <v>3.38</v>
      </c>
      <c r="H319">
        <v>3.38</v>
      </c>
      <c r="I319">
        <v>3.38</v>
      </c>
      <c r="J319">
        <v>3.38</v>
      </c>
      <c r="K319" t="s">
        <v>6</v>
      </c>
      <c r="L319" s="2">
        <v>2927300000</v>
      </c>
      <c r="M319" s="2">
        <v>6858000000</v>
      </c>
      <c r="N319" t="s">
        <v>6</v>
      </c>
    </row>
    <row r="320" spans="1:14" x14ac:dyDescent="0.3">
      <c r="A320" s="1">
        <v>23955</v>
      </c>
      <c r="B320">
        <v>1.1200000000000001</v>
      </c>
      <c r="C320">
        <v>1.1200000000000001</v>
      </c>
      <c r="D320">
        <v>1.1200000000000001</v>
      </c>
      <c r="E320">
        <v>1.1200000000000001</v>
      </c>
      <c r="F320">
        <v>1.1200000000000001</v>
      </c>
      <c r="G320">
        <v>1.1200000000000001</v>
      </c>
      <c r="H320">
        <v>1.1200000000000001</v>
      </c>
      <c r="I320">
        <v>1.1200000000000001</v>
      </c>
      <c r="J320">
        <v>1.1200000000000001</v>
      </c>
      <c r="K320" t="s">
        <v>6</v>
      </c>
      <c r="L320" s="2">
        <v>3079000000</v>
      </c>
      <c r="M320" s="2">
        <v>7290000000</v>
      </c>
      <c r="N320" t="s">
        <v>6</v>
      </c>
    </row>
    <row r="321" spans="1:14" x14ac:dyDescent="0.3">
      <c r="A321" s="1">
        <v>23986</v>
      </c>
      <c r="B321">
        <v>3.19</v>
      </c>
      <c r="C321">
        <v>3.19</v>
      </c>
      <c r="D321">
        <v>3.19</v>
      </c>
      <c r="E321">
        <v>3.19</v>
      </c>
      <c r="F321">
        <v>3.19</v>
      </c>
      <c r="G321">
        <v>3.19</v>
      </c>
      <c r="H321">
        <v>3.19</v>
      </c>
      <c r="I321">
        <v>3.19</v>
      </c>
      <c r="J321">
        <v>3.19</v>
      </c>
      <c r="K321" t="s">
        <v>6</v>
      </c>
      <c r="L321" s="2">
        <v>3226000000</v>
      </c>
      <c r="M321" s="2">
        <v>7670000000</v>
      </c>
      <c r="N321" t="s">
        <v>6</v>
      </c>
    </row>
    <row r="322" spans="1:14" x14ac:dyDescent="0.3">
      <c r="A322" s="1">
        <v>24016</v>
      </c>
      <c r="B322">
        <v>1.52</v>
      </c>
      <c r="C322">
        <v>1.52</v>
      </c>
      <c r="D322">
        <v>1.52</v>
      </c>
      <c r="E322">
        <v>1.52</v>
      </c>
      <c r="F322">
        <v>1.52</v>
      </c>
      <c r="G322">
        <v>1.52</v>
      </c>
      <c r="H322">
        <v>1.52</v>
      </c>
      <c r="I322">
        <v>1.52</v>
      </c>
      <c r="J322">
        <v>1.52</v>
      </c>
      <c r="K322" t="s">
        <v>6</v>
      </c>
      <c r="L322" s="2">
        <v>3443500000</v>
      </c>
      <c r="M322" s="2">
        <v>8041000000</v>
      </c>
      <c r="N322" t="s">
        <v>6</v>
      </c>
    </row>
    <row r="323" spans="1:14" x14ac:dyDescent="0.3">
      <c r="A323" s="1">
        <v>24047</v>
      </c>
      <c r="B323">
        <v>1.54</v>
      </c>
      <c r="C323">
        <v>1.54</v>
      </c>
      <c r="D323">
        <v>1.54</v>
      </c>
      <c r="E323">
        <v>1.54</v>
      </c>
      <c r="F323">
        <v>1.54</v>
      </c>
      <c r="G323">
        <v>1.54</v>
      </c>
      <c r="H323">
        <v>1.54</v>
      </c>
      <c r="I323">
        <v>1.54</v>
      </c>
      <c r="J323">
        <v>1.54</v>
      </c>
      <c r="K323" t="s">
        <v>6</v>
      </c>
      <c r="L323" s="2">
        <v>3479400000</v>
      </c>
      <c r="M323" s="2">
        <v>8228000000</v>
      </c>
      <c r="N323" t="s">
        <v>6</v>
      </c>
    </row>
    <row r="324" spans="1:14" x14ac:dyDescent="0.3">
      <c r="A324" s="1">
        <v>24077</v>
      </c>
      <c r="B324">
        <v>2.56</v>
      </c>
      <c r="C324">
        <v>2.56</v>
      </c>
      <c r="D324">
        <v>2.56</v>
      </c>
      <c r="E324">
        <v>2.56</v>
      </c>
      <c r="F324">
        <v>2.56</v>
      </c>
      <c r="G324">
        <v>2.56</v>
      </c>
      <c r="H324">
        <v>2.56</v>
      </c>
      <c r="I324">
        <v>2.56</v>
      </c>
      <c r="J324">
        <v>2.56</v>
      </c>
      <c r="K324" t="s">
        <v>6</v>
      </c>
      <c r="L324" s="2">
        <v>3844000000</v>
      </c>
      <c r="M324" s="2">
        <v>9051000000</v>
      </c>
      <c r="N324" t="s">
        <v>6</v>
      </c>
    </row>
    <row r="325" spans="1:14" x14ac:dyDescent="0.3">
      <c r="A325" s="1">
        <v>24108</v>
      </c>
      <c r="B325">
        <v>9.08</v>
      </c>
      <c r="C325">
        <v>9.08</v>
      </c>
      <c r="D325">
        <v>9.08</v>
      </c>
      <c r="E325">
        <v>9.08</v>
      </c>
      <c r="F325">
        <v>9.08</v>
      </c>
      <c r="G325">
        <v>9.08</v>
      </c>
      <c r="H325">
        <v>9.08</v>
      </c>
      <c r="I325">
        <v>9.08</v>
      </c>
      <c r="J325">
        <v>9.08</v>
      </c>
      <c r="K325" t="s">
        <v>6</v>
      </c>
      <c r="L325" s="2">
        <v>3831100000</v>
      </c>
      <c r="M325" s="2">
        <v>8780000000</v>
      </c>
      <c r="N325" t="s">
        <v>6</v>
      </c>
    </row>
    <row r="326" spans="1:14" x14ac:dyDescent="0.3">
      <c r="A326" s="1">
        <v>24139</v>
      </c>
      <c r="B326">
        <v>4.1500000000000004</v>
      </c>
      <c r="C326">
        <v>4.1500000000000004</v>
      </c>
      <c r="D326">
        <v>4.1500000000000004</v>
      </c>
      <c r="E326">
        <v>4.1500000000000004</v>
      </c>
      <c r="F326">
        <v>4.1500000000000004</v>
      </c>
      <c r="G326">
        <v>4.1500000000000004</v>
      </c>
      <c r="H326">
        <v>4.1500000000000004</v>
      </c>
      <c r="I326">
        <v>4.1500000000000004</v>
      </c>
      <c r="J326">
        <v>4.1500000000000004</v>
      </c>
      <c r="K326" t="s">
        <v>6</v>
      </c>
      <c r="L326" s="2">
        <v>3768100000</v>
      </c>
      <c r="M326" s="2">
        <v>8852000000</v>
      </c>
      <c r="N326" t="s">
        <v>6</v>
      </c>
    </row>
    <row r="327" spans="1:14" x14ac:dyDescent="0.3">
      <c r="A327" s="1">
        <v>24167</v>
      </c>
      <c r="B327">
        <v>3.57</v>
      </c>
      <c r="C327">
        <v>3.57</v>
      </c>
      <c r="D327">
        <v>3.57</v>
      </c>
      <c r="E327">
        <v>3.57</v>
      </c>
      <c r="F327">
        <v>3.57</v>
      </c>
      <c r="G327">
        <v>3.57</v>
      </c>
      <c r="H327">
        <v>3.57</v>
      </c>
      <c r="I327">
        <v>3.57</v>
      </c>
      <c r="J327">
        <v>3.57</v>
      </c>
      <c r="K327" t="s">
        <v>6</v>
      </c>
      <c r="L327" s="2">
        <v>3733500000</v>
      </c>
      <c r="M327" s="2">
        <v>8775000000</v>
      </c>
      <c r="N327" t="s">
        <v>6</v>
      </c>
    </row>
    <row r="328" spans="1:14" x14ac:dyDescent="0.3">
      <c r="A328" s="1">
        <v>24198</v>
      </c>
      <c r="B328">
        <v>4.7</v>
      </c>
      <c r="C328">
        <v>4.7</v>
      </c>
      <c r="D328">
        <v>4.7</v>
      </c>
      <c r="E328">
        <v>4.7</v>
      </c>
      <c r="F328">
        <v>4.7</v>
      </c>
      <c r="G328">
        <v>4.7</v>
      </c>
      <c r="H328">
        <v>4.7</v>
      </c>
      <c r="I328">
        <v>4.7</v>
      </c>
      <c r="J328">
        <v>4.7</v>
      </c>
      <c r="K328" t="s">
        <v>6</v>
      </c>
      <c r="L328" s="2">
        <v>3777100000</v>
      </c>
      <c r="M328" s="2">
        <v>8817000000</v>
      </c>
      <c r="N328" t="s">
        <v>6</v>
      </c>
    </row>
    <row r="329" spans="1:14" x14ac:dyDescent="0.3">
      <c r="A329" s="1">
        <v>24228</v>
      </c>
      <c r="B329">
        <v>2.82</v>
      </c>
      <c r="C329">
        <v>2.82</v>
      </c>
      <c r="D329">
        <v>2.82</v>
      </c>
      <c r="E329">
        <v>2.82</v>
      </c>
      <c r="F329">
        <v>2.82</v>
      </c>
      <c r="G329">
        <v>2.82</v>
      </c>
      <c r="H329">
        <v>2.82</v>
      </c>
      <c r="I329">
        <v>2.82</v>
      </c>
      <c r="J329">
        <v>2.82</v>
      </c>
      <c r="K329" t="s">
        <v>6</v>
      </c>
      <c r="L329" s="2">
        <v>3906700000</v>
      </c>
      <c r="M329" s="2">
        <v>8994000000</v>
      </c>
      <c r="N329" t="s">
        <v>6</v>
      </c>
    </row>
    <row r="330" spans="1:14" x14ac:dyDescent="0.3">
      <c r="A330" s="1">
        <v>24259</v>
      </c>
      <c r="B330">
        <v>3.37</v>
      </c>
      <c r="C330">
        <v>3.37</v>
      </c>
      <c r="D330">
        <v>3.37</v>
      </c>
      <c r="E330">
        <v>3.37</v>
      </c>
      <c r="F330">
        <v>3.37</v>
      </c>
      <c r="G330">
        <v>3.37</v>
      </c>
      <c r="H330">
        <v>3.37</v>
      </c>
      <c r="I330">
        <v>3.37</v>
      </c>
      <c r="J330">
        <v>3.37</v>
      </c>
      <c r="K330" t="s">
        <v>6</v>
      </c>
      <c r="L330" s="2">
        <v>3942500000</v>
      </c>
      <c r="M330" s="2">
        <v>9357000000</v>
      </c>
      <c r="N330" t="s">
        <v>6</v>
      </c>
    </row>
    <row r="331" spans="1:14" x14ac:dyDescent="0.3">
      <c r="A331" s="1">
        <v>24289</v>
      </c>
      <c r="B331">
        <v>1.82</v>
      </c>
      <c r="C331">
        <v>1.82</v>
      </c>
      <c r="D331">
        <v>1.82</v>
      </c>
      <c r="E331">
        <v>1.82</v>
      </c>
      <c r="F331">
        <v>1.82</v>
      </c>
      <c r="G331">
        <v>1.82</v>
      </c>
      <c r="H331">
        <v>1.82</v>
      </c>
      <c r="I331">
        <v>1.82</v>
      </c>
      <c r="J331">
        <v>1.82</v>
      </c>
      <c r="K331" t="s">
        <v>6</v>
      </c>
      <c r="L331" s="2">
        <v>3948200000</v>
      </c>
      <c r="M331" s="2">
        <v>9245000000</v>
      </c>
      <c r="N331" t="s">
        <v>6</v>
      </c>
    </row>
    <row r="332" spans="1:14" x14ac:dyDescent="0.3">
      <c r="A332" s="1">
        <v>24320</v>
      </c>
      <c r="B332">
        <v>1.58</v>
      </c>
      <c r="C332">
        <v>1.58</v>
      </c>
      <c r="D332">
        <v>1.58</v>
      </c>
      <c r="E332">
        <v>1.58</v>
      </c>
      <c r="F332">
        <v>1.58</v>
      </c>
      <c r="G332">
        <v>1.58</v>
      </c>
      <c r="H332">
        <v>1.58</v>
      </c>
      <c r="I332">
        <v>1.58</v>
      </c>
      <c r="J332">
        <v>1.58</v>
      </c>
      <c r="K332" t="s">
        <v>6</v>
      </c>
      <c r="L332" s="2">
        <v>4013400000</v>
      </c>
      <c r="M332" s="2">
        <v>9512000000</v>
      </c>
      <c r="N332" t="s">
        <v>6</v>
      </c>
    </row>
    <row r="333" spans="1:14" x14ac:dyDescent="0.3">
      <c r="A333" s="1">
        <v>24351</v>
      </c>
      <c r="B333">
        <v>2.2999999999999998</v>
      </c>
      <c r="C333">
        <v>2.2999999999999998</v>
      </c>
      <c r="D333">
        <v>2.2999999999999998</v>
      </c>
      <c r="E333">
        <v>2.2999999999999998</v>
      </c>
      <c r="F333">
        <v>2.2999999999999998</v>
      </c>
      <c r="G333">
        <v>2.2999999999999998</v>
      </c>
      <c r="H333">
        <v>2.2999999999999998</v>
      </c>
      <c r="I333">
        <v>2.2999999999999998</v>
      </c>
      <c r="J333">
        <v>2.2999999999999998</v>
      </c>
      <c r="K333" t="s">
        <v>6</v>
      </c>
      <c r="L333" s="2">
        <v>4150000000</v>
      </c>
      <c r="M333" s="2">
        <v>9602000000</v>
      </c>
      <c r="N333" t="s">
        <v>6</v>
      </c>
    </row>
    <row r="334" spans="1:14" x14ac:dyDescent="0.3">
      <c r="A334" s="1">
        <v>24381</v>
      </c>
      <c r="B334">
        <v>1.81</v>
      </c>
      <c r="C334">
        <v>1.81</v>
      </c>
      <c r="D334">
        <v>1.81</v>
      </c>
      <c r="E334">
        <v>1.81</v>
      </c>
      <c r="F334">
        <v>1.81</v>
      </c>
      <c r="G334">
        <v>1.81</v>
      </c>
      <c r="H334">
        <v>1.81</v>
      </c>
      <c r="I334">
        <v>1.81</v>
      </c>
      <c r="J334">
        <v>1.81</v>
      </c>
      <c r="K334" t="s">
        <v>6</v>
      </c>
      <c r="L334" s="2">
        <v>4197300000</v>
      </c>
      <c r="M334" s="2">
        <v>9806000000</v>
      </c>
      <c r="N334" t="s">
        <v>6</v>
      </c>
    </row>
    <row r="335" spans="1:14" x14ac:dyDescent="0.3">
      <c r="A335" s="1">
        <v>24412</v>
      </c>
      <c r="B335">
        <v>1.88</v>
      </c>
      <c r="C335">
        <v>1.88</v>
      </c>
      <c r="D335">
        <v>1.88</v>
      </c>
      <c r="E335">
        <v>1.88</v>
      </c>
      <c r="F335">
        <v>1.88</v>
      </c>
      <c r="G335">
        <v>1.88</v>
      </c>
      <c r="H335">
        <v>1.88</v>
      </c>
      <c r="I335">
        <v>1.88</v>
      </c>
      <c r="J335">
        <v>1.88</v>
      </c>
      <c r="K335" t="s">
        <v>6</v>
      </c>
      <c r="L335" s="2">
        <v>4346100000</v>
      </c>
      <c r="M335" s="2">
        <v>9943000000</v>
      </c>
      <c r="N335" t="s">
        <v>6</v>
      </c>
    </row>
    <row r="336" spans="1:14" x14ac:dyDescent="0.3">
      <c r="A336" s="1">
        <v>24442</v>
      </c>
      <c r="B336">
        <v>1.8</v>
      </c>
      <c r="C336">
        <v>1.8</v>
      </c>
      <c r="D336">
        <v>1.8</v>
      </c>
      <c r="E336">
        <v>1.8</v>
      </c>
      <c r="F336">
        <v>1.8</v>
      </c>
      <c r="G336">
        <v>1.8</v>
      </c>
      <c r="H336">
        <v>1.8</v>
      </c>
      <c r="I336">
        <v>1.8</v>
      </c>
      <c r="J336">
        <v>1.8</v>
      </c>
      <c r="K336" t="s">
        <v>6</v>
      </c>
      <c r="L336" s="2">
        <v>4761100000</v>
      </c>
      <c r="M336" s="2">
        <v>10482000000</v>
      </c>
      <c r="N336" t="s">
        <v>6</v>
      </c>
    </row>
    <row r="337" spans="1:14" x14ac:dyDescent="0.3">
      <c r="A337" s="1">
        <v>24473</v>
      </c>
      <c r="B337">
        <v>2.98</v>
      </c>
      <c r="C337">
        <v>2.98</v>
      </c>
      <c r="D337">
        <v>2.98</v>
      </c>
      <c r="E337">
        <v>2.98</v>
      </c>
      <c r="F337">
        <v>2.98</v>
      </c>
      <c r="G337">
        <v>2.98</v>
      </c>
      <c r="H337">
        <v>2.98</v>
      </c>
      <c r="I337">
        <v>2.98</v>
      </c>
      <c r="J337">
        <v>2.98</v>
      </c>
      <c r="K337" t="s">
        <v>6</v>
      </c>
      <c r="L337" s="2">
        <v>4630500000</v>
      </c>
      <c r="M337" s="2">
        <v>10338000000</v>
      </c>
      <c r="N337" t="s">
        <v>6</v>
      </c>
    </row>
    <row r="338" spans="1:14" x14ac:dyDescent="0.3">
      <c r="A338" s="1">
        <v>24504</v>
      </c>
      <c r="B338">
        <v>1.52</v>
      </c>
      <c r="C338">
        <v>1.52</v>
      </c>
      <c r="D338">
        <v>1.52</v>
      </c>
      <c r="E338">
        <v>1.52</v>
      </c>
      <c r="F338">
        <v>1.52</v>
      </c>
      <c r="G338">
        <v>1.52</v>
      </c>
      <c r="H338">
        <v>1.52</v>
      </c>
      <c r="I338">
        <v>1.52</v>
      </c>
      <c r="J338">
        <v>1.52</v>
      </c>
      <c r="K338" t="s">
        <v>6</v>
      </c>
      <c r="L338" s="2">
        <v>4844600</v>
      </c>
      <c r="M338" s="2">
        <v>10584000</v>
      </c>
      <c r="N338" t="s">
        <v>6</v>
      </c>
    </row>
    <row r="339" spans="1:14" x14ac:dyDescent="0.3">
      <c r="A339" s="1">
        <v>24532</v>
      </c>
      <c r="B339">
        <v>3.13</v>
      </c>
      <c r="D339">
        <v>3.13</v>
      </c>
      <c r="E339">
        <v>3.13</v>
      </c>
      <c r="F339">
        <v>3.13</v>
      </c>
      <c r="G339">
        <v>3.13</v>
      </c>
      <c r="H339">
        <v>3.13</v>
      </c>
      <c r="I339">
        <v>3.13</v>
      </c>
      <c r="J339">
        <v>3.13</v>
      </c>
      <c r="K339" t="s">
        <v>6</v>
      </c>
      <c r="L339" s="2">
        <v>5145000</v>
      </c>
      <c r="M339" s="2">
        <v>10989000</v>
      </c>
      <c r="N339" t="s">
        <v>6</v>
      </c>
    </row>
    <row r="340" spans="1:14" x14ac:dyDescent="0.3">
      <c r="A340" s="1">
        <v>24563</v>
      </c>
      <c r="B340">
        <v>3.78</v>
      </c>
      <c r="D340">
        <v>3.78</v>
      </c>
      <c r="E340">
        <v>3.78</v>
      </c>
      <c r="F340">
        <v>3.78</v>
      </c>
      <c r="G340">
        <v>3.78</v>
      </c>
      <c r="H340">
        <v>3.78</v>
      </c>
      <c r="I340">
        <v>3.78</v>
      </c>
      <c r="J340">
        <v>3.78</v>
      </c>
      <c r="K340" t="s">
        <v>6</v>
      </c>
      <c r="L340" s="2">
        <v>4979100</v>
      </c>
      <c r="M340" s="2">
        <v>11599000</v>
      </c>
      <c r="N340" t="s">
        <v>6</v>
      </c>
    </row>
    <row r="341" spans="1:14" x14ac:dyDescent="0.3">
      <c r="A341" s="1">
        <v>24593</v>
      </c>
      <c r="B341">
        <v>1.04</v>
      </c>
      <c r="D341">
        <v>1.04</v>
      </c>
      <c r="E341">
        <v>1.04</v>
      </c>
      <c r="F341">
        <v>1.04</v>
      </c>
      <c r="G341">
        <v>1.04</v>
      </c>
      <c r="H341">
        <v>1.04</v>
      </c>
      <c r="I341">
        <v>1.04</v>
      </c>
      <c r="J341">
        <v>1.04</v>
      </c>
      <c r="K341" t="s">
        <v>6</v>
      </c>
      <c r="L341" s="2">
        <v>5066000</v>
      </c>
      <c r="M341" s="2">
        <v>12189000</v>
      </c>
      <c r="N341" t="s">
        <v>6</v>
      </c>
    </row>
    <row r="342" spans="1:14" x14ac:dyDescent="0.3">
      <c r="A342" s="1">
        <v>24624</v>
      </c>
      <c r="B342">
        <v>1.01</v>
      </c>
      <c r="D342">
        <v>1.01</v>
      </c>
      <c r="E342">
        <v>1.01</v>
      </c>
      <c r="F342">
        <v>1.01</v>
      </c>
      <c r="G342">
        <v>1.01</v>
      </c>
      <c r="H342">
        <v>1.01</v>
      </c>
      <c r="I342">
        <v>1.01</v>
      </c>
      <c r="J342">
        <v>1.01</v>
      </c>
      <c r="K342" t="s">
        <v>6</v>
      </c>
      <c r="L342" s="2">
        <v>5188500</v>
      </c>
      <c r="M342" s="2">
        <v>12753000</v>
      </c>
      <c r="N342" t="s">
        <v>6</v>
      </c>
    </row>
    <row r="343" spans="1:14" x14ac:dyDescent="0.3">
      <c r="A343" s="1">
        <v>24654</v>
      </c>
      <c r="B343">
        <v>2.31</v>
      </c>
      <c r="D343">
        <v>2.31</v>
      </c>
      <c r="E343">
        <v>2.31</v>
      </c>
      <c r="F343">
        <v>2.31</v>
      </c>
      <c r="G343">
        <v>2.31</v>
      </c>
      <c r="H343">
        <v>2.31</v>
      </c>
      <c r="I343">
        <v>2.31</v>
      </c>
      <c r="J343">
        <v>2.31</v>
      </c>
      <c r="K343" t="s">
        <v>6</v>
      </c>
      <c r="L343" s="2">
        <v>5281600</v>
      </c>
      <c r="M343" s="2">
        <v>12971000</v>
      </c>
      <c r="N343" t="s">
        <v>6</v>
      </c>
    </row>
    <row r="344" spans="1:14" x14ac:dyDescent="0.3">
      <c r="A344" s="1">
        <v>24685</v>
      </c>
      <c r="B344">
        <v>1.01</v>
      </c>
      <c r="D344">
        <v>1.01</v>
      </c>
      <c r="E344">
        <v>1.01</v>
      </c>
      <c r="F344">
        <v>1.01</v>
      </c>
      <c r="G344">
        <v>1.01</v>
      </c>
      <c r="H344">
        <v>1.01</v>
      </c>
      <c r="I344">
        <v>1.01</v>
      </c>
      <c r="J344">
        <v>1.01</v>
      </c>
      <c r="K344" t="s">
        <v>6</v>
      </c>
      <c r="L344" s="2">
        <v>5246000</v>
      </c>
      <c r="M344" s="2">
        <v>13479000</v>
      </c>
      <c r="N344" t="s">
        <v>6</v>
      </c>
    </row>
    <row r="345" spans="1:14" x14ac:dyDescent="0.3">
      <c r="A345" s="1">
        <v>24716</v>
      </c>
      <c r="B345">
        <v>1.65</v>
      </c>
      <c r="D345">
        <v>1.65</v>
      </c>
      <c r="E345">
        <v>1.65</v>
      </c>
      <c r="F345">
        <v>1.65</v>
      </c>
      <c r="G345">
        <v>1.65</v>
      </c>
      <c r="H345">
        <v>1.65</v>
      </c>
      <c r="I345">
        <v>1.65</v>
      </c>
      <c r="J345">
        <v>1.65</v>
      </c>
      <c r="K345" t="s">
        <v>6</v>
      </c>
      <c r="L345" s="2">
        <v>5550300</v>
      </c>
      <c r="M345" s="2">
        <v>13845000</v>
      </c>
      <c r="N345" t="s">
        <v>6</v>
      </c>
    </row>
    <row r="346" spans="1:14" x14ac:dyDescent="0.3">
      <c r="A346" s="1">
        <v>24746</v>
      </c>
      <c r="B346">
        <v>1.83</v>
      </c>
      <c r="D346">
        <v>1.83</v>
      </c>
      <c r="E346">
        <v>1.83</v>
      </c>
      <c r="F346">
        <v>1.83</v>
      </c>
      <c r="G346">
        <v>1.83</v>
      </c>
      <c r="H346">
        <v>1.83</v>
      </c>
      <c r="I346">
        <v>1.83</v>
      </c>
      <c r="J346">
        <v>1.83</v>
      </c>
      <c r="K346" t="s">
        <v>6</v>
      </c>
      <c r="L346" s="2">
        <v>5511800</v>
      </c>
      <c r="M346" s="2">
        <v>14120000</v>
      </c>
      <c r="N346" t="s">
        <v>6</v>
      </c>
    </row>
    <row r="347" spans="1:14" x14ac:dyDescent="0.3">
      <c r="A347" s="1">
        <v>24777</v>
      </c>
      <c r="B347">
        <v>1.79</v>
      </c>
      <c r="D347">
        <v>1.79</v>
      </c>
      <c r="E347">
        <v>1.79</v>
      </c>
      <c r="F347">
        <v>1.79</v>
      </c>
      <c r="G347">
        <v>1.79</v>
      </c>
      <c r="H347">
        <v>1.79</v>
      </c>
      <c r="I347">
        <v>1.79</v>
      </c>
      <c r="J347">
        <v>1.79</v>
      </c>
      <c r="K347" t="s">
        <v>6</v>
      </c>
      <c r="L347" s="2">
        <v>5756300</v>
      </c>
      <c r="M347" s="2">
        <v>14771000</v>
      </c>
      <c r="N347" t="s">
        <v>6</v>
      </c>
    </row>
    <row r="348" spans="1:14" x14ac:dyDescent="0.3">
      <c r="A348" s="1">
        <v>24807</v>
      </c>
      <c r="B348">
        <v>0.79</v>
      </c>
      <c r="D348">
        <v>0.79</v>
      </c>
      <c r="E348">
        <v>0.79</v>
      </c>
      <c r="F348">
        <v>0.79</v>
      </c>
      <c r="G348">
        <v>0.79</v>
      </c>
      <c r="H348">
        <v>0.79</v>
      </c>
      <c r="I348">
        <v>0.79</v>
      </c>
      <c r="J348">
        <v>0.79</v>
      </c>
      <c r="K348" t="s">
        <v>6</v>
      </c>
      <c r="L348" s="2">
        <v>6095400</v>
      </c>
      <c r="M348" s="2">
        <v>15004000</v>
      </c>
      <c r="N348" t="s">
        <v>6</v>
      </c>
    </row>
    <row r="349" spans="1:14" x14ac:dyDescent="0.3">
      <c r="A349" s="1">
        <v>24838</v>
      </c>
      <c r="B349">
        <v>2.2200000000000002</v>
      </c>
      <c r="D349">
        <v>2.2200000000000002</v>
      </c>
      <c r="E349">
        <v>2.2200000000000002</v>
      </c>
      <c r="F349">
        <v>2.2200000000000002</v>
      </c>
      <c r="G349">
        <v>2.2200000000000002</v>
      </c>
      <c r="H349">
        <v>2.2200000000000002</v>
      </c>
      <c r="I349">
        <v>2.2200000000000002</v>
      </c>
      <c r="J349">
        <v>2.2200000000000002</v>
      </c>
      <c r="K349" t="s">
        <v>6</v>
      </c>
      <c r="L349" s="2">
        <v>6167900</v>
      </c>
      <c r="M349" s="2">
        <v>15087000</v>
      </c>
      <c r="N349" t="s">
        <v>6</v>
      </c>
    </row>
    <row r="350" spans="1:14" x14ac:dyDescent="0.3">
      <c r="A350" s="1">
        <v>24869</v>
      </c>
      <c r="B350">
        <v>3.14</v>
      </c>
      <c r="D350">
        <v>3.14</v>
      </c>
      <c r="E350">
        <v>3.14</v>
      </c>
      <c r="F350">
        <v>3.14</v>
      </c>
      <c r="G350">
        <v>3.14</v>
      </c>
      <c r="H350">
        <v>3.14</v>
      </c>
      <c r="I350">
        <v>3.14</v>
      </c>
      <c r="J350">
        <v>3.14</v>
      </c>
      <c r="K350" t="s">
        <v>6</v>
      </c>
      <c r="L350" s="2">
        <v>6311300</v>
      </c>
      <c r="M350" s="2">
        <v>15508000</v>
      </c>
      <c r="N350" t="s">
        <v>6</v>
      </c>
    </row>
    <row r="351" spans="1:14" x14ac:dyDescent="0.3">
      <c r="A351" s="1">
        <v>24898</v>
      </c>
      <c r="B351">
        <v>0.85</v>
      </c>
      <c r="D351">
        <v>0.85</v>
      </c>
      <c r="E351">
        <v>0.85</v>
      </c>
      <c r="F351">
        <v>0.85</v>
      </c>
      <c r="G351">
        <v>0.85</v>
      </c>
      <c r="H351">
        <v>0.85</v>
      </c>
      <c r="I351">
        <v>0.85</v>
      </c>
      <c r="J351">
        <v>0.85</v>
      </c>
      <c r="K351" t="s">
        <v>6</v>
      </c>
      <c r="L351" s="2">
        <v>6674500</v>
      </c>
      <c r="M351" s="2">
        <v>16567000</v>
      </c>
      <c r="N351" t="s">
        <v>6</v>
      </c>
    </row>
    <row r="352" spans="1:14" x14ac:dyDescent="0.3">
      <c r="A352" s="1">
        <v>24929</v>
      </c>
      <c r="B352">
        <v>2.5499999999999998</v>
      </c>
      <c r="D352">
        <v>2.5499999999999998</v>
      </c>
      <c r="E352">
        <v>2.5499999999999998</v>
      </c>
      <c r="F352">
        <v>2.5499999999999998</v>
      </c>
      <c r="G352">
        <v>2.5499999999999998</v>
      </c>
      <c r="H352">
        <v>2.5499999999999998</v>
      </c>
      <c r="I352">
        <v>2.5499999999999998</v>
      </c>
      <c r="J352">
        <v>2.5499999999999998</v>
      </c>
      <c r="K352" t="s">
        <v>6</v>
      </c>
      <c r="L352" s="2">
        <v>6787200</v>
      </c>
      <c r="M352" s="2">
        <v>17311000</v>
      </c>
      <c r="N352" t="s">
        <v>6</v>
      </c>
    </row>
    <row r="353" spans="1:14" x14ac:dyDescent="0.3">
      <c r="A353" s="1">
        <v>24959</v>
      </c>
      <c r="B353">
        <v>2.96</v>
      </c>
      <c r="D353">
        <v>2.96</v>
      </c>
      <c r="E353">
        <v>2.96</v>
      </c>
      <c r="F353">
        <v>2.96</v>
      </c>
      <c r="G353">
        <v>2.96</v>
      </c>
      <c r="H353">
        <v>2.96</v>
      </c>
      <c r="I353">
        <v>2.96</v>
      </c>
      <c r="J353">
        <v>2.96</v>
      </c>
      <c r="K353" t="s">
        <v>6</v>
      </c>
      <c r="L353" s="2">
        <v>6856100</v>
      </c>
      <c r="M353" s="2">
        <v>17547000</v>
      </c>
      <c r="N353" t="s">
        <v>6</v>
      </c>
    </row>
    <row r="354" spans="1:14" x14ac:dyDescent="0.3">
      <c r="A354" s="1">
        <v>24990</v>
      </c>
      <c r="B354">
        <v>1.0900000000000001</v>
      </c>
      <c r="D354">
        <v>1.0900000000000001</v>
      </c>
      <c r="E354">
        <v>1.0900000000000001</v>
      </c>
      <c r="F354">
        <v>1.0900000000000001</v>
      </c>
      <c r="G354">
        <v>1.0900000000000001</v>
      </c>
      <c r="H354">
        <v>1.0900000000000001</v>
      </c>
      <c r="I354">
        <v>1.0900000000000001</v>
      </c>
      <c r="J354">
        <v>1.0900000000000001</v>
      </c>
      <c r="K354" t="s">
        <v>6</v>
      </c>
      <c r="L354" s="2">
        <v>7139200</v>
      </c>
      <c r="M354" s="2">
        <v>17998000</v>
      </c>
      <c r="N354" t="s">
        <v>6</v>
      </c>
    </row>
    <row r="355" spans="1:14" x14ac:dyDescent="0.3">
      <c r="A355" s="1">
        <v>25020</v>
      </c>
      <c r="B355">
        <v>1.54</v>
      </c>
      <c r="D355">
        <v>1.54</v>
      </c>
      <c r="E355">
        <v>1.54</v>
      </c>
      <c r="F355">
        <v>1.54</v>
      </c>
      <c r="G355">
        <v>1.54</v>
      </c>
      <c r="H355">
        <v>1.54</v>
      </c>
      <c r="I355">
        <v>1.54</v>
      </c>
      <c r="J355">
        <v>1.54</v>
      </c>
      <c r="K355" t="s">
        <v>6</v>
      </c>
      <c r="L355" s="2">
        <v>7012800</v>
      </c>
      <c r="M355" s="2">
        <v>17924000</v>
      </c>
      <c r="N355" t="s">
        <v>6</v>
      </c>
    </row>
    <row r="356" spans="1:14" x14ac:dyDescent="0.3">
      <c r="A356" s="1">
        <v>25051</v>
      </c>
      <c r="B356">
        <v>1.47</v>
      </c>
      <c r="D356">
        <v>1.47</v>
      </c>
      <c r="E356">
        <v>1.47</v>
      </c>
      <c r="F356">
        <v>1.47</v>
      </c>
      <c r="G356">
        <v>1.47</v>
      </c>
      <c r="H356">
        <v>1.47</v>
      </c>
      <c r="I356">
        <v>1.47</v>
      </c>
      <c r="J356">
        <v>1.47</v>
      </c>
      <c r="K356" t="s">
        <v>6</v>
      </c>
      <c r="L356" s="2">
        <v>7019200</v>
      </c>
      <c r="M356" s="2">
        <v>18616000</v>
      </c>
      <c r="N356" t="s">
        <v>6</v>
      </c>
    </row>
    <row r="357" spans="1:14" x14ac:dyDescent="0.3">
      <c r="A357" s="1">
        <v>25082</v>
      </c>
      <c r="B357">
        <v>1.19</v>
      </c>
      <c r="D357">
        <v>1.19</v>
      </c>
      <c r="E357">
        <v>1.19</v>
      </c>
      <c r="F357">
        <v>1.19</v>
      </c>
      <c r="G357">
        <v>1.19</v>
      </c>
      <c r="H357">
        <v>1.19</v>
      </c>
      <c r="I357">
        <v>1.19</v>
      </c>
      <c r="J357">
        <v>1.19</v>
      </c>
      <c r="K357" t="s">
        <v>6</v>
      </c>
      <c r="L357" s="2">
        <v>7146800</v>
      </c>
      <c r="M357" s="2">
        <v>19268000</v>
      </c>
      <c r="N357" t="s">
        <v>6</v>
      </c>
    </row>
    <row r="358" spans="1:14" x14ac:dyDescent="0.3">
      <c r="A358" s="1">
        <v>25112</v>
      </c>
      <c r="B358">
        <v>2.33</v>
      </c>
      <c r="D358">
        <v>2.33</v>
      </c>
      <c r="E358">
        <v>2.33</v>
      </c>
      <c r="F358">
        <v>2.33</v>
      </c>
      <c r="G358">
        <v>2.33</v>
      </c>
      <c r="H358">
        <v>2.33</v>
      </c>
      <c r="I358">
        <v>2.33</v>
      </c>
      <c r="J358">
        <v>2.33</v>
      </c>
      <c r="K358" t="s">
        <v>6</v>
      </c>
      <c r="L358" s="2">
        <v>7112600</v>
      </c>
      <c r="M358" s="2">
        <v>19572000</v>
      </c>
      <c r="N358" t="s">
        <v>6</v>
      </c>
    </row>
    <row r="359" spans="1:14" x14ac:dyDescent="0.3">
      <c r="A359" s="1">
        <v>25143</v>
      </c>
      <c r="B359">
        <v>1.9</v>
      </c>
      <c r="D359">
        <v>1.9</v>
      </c>
      <c r="E359">
        <v>1.9</v>
      </c>
      <c r="F359">
        <v>1.9</v>
      </c>
      <c r="G359">
        <v>1.9</v>
      </c>
      <c r="H359">
        <v>1.9</v>
      </c>
      <c r="I359">
        <v>1.9</v>
      </c>
      <c r="J359">
        <v>1.9</v>
      </c>
      <c r="K359" t="s">
        <v>6</v>
      </c>
      <c r="L359" s="2">
        <v>7614700</v>
      </c>
      <c r="M359" s="2">
        <v>20290000</v>
      </c>
      <c r="N359" t="s">
        <v>6</v>
      </c>
    </row>
    <row r="360" spans="1:14" x14ac:dyDescent="0.3">
      <c r="A360" s="1">
        <v>25173</v>
      </c>
      <c r="B360">
        <v>1.49</v>
      </c>
      <c r="D360">
        <v>1.49</v>
      </c>
      <c r="E360">
        <v>1.49</v>
      </c>
      <c r="F360">
        <v>1.49</v>
      </c>
      <c r="G360">
        <v>1.49</v>
      </c>
      <c r="H360">
        <v>1.49</v>
      </c>
      <c r="I360">
        <v>1.49</v>
      </c>
      <c r="J360">
        <v>1.49</v>
      </c>
      <c r="K360" t="s">
        <v>6</v>
      </c>
      <c r="L360" s="2">
        <v>8619100</v>
      </c>
      <c r="M360" s="2">
        <v>21384000</v>
      </c>
      <c r="N360" t="s">
        <v>6</v>
      </c>
    </row>
    <row r="361" spans="1:14" x14ac:dyDescent="0.3">
      <c r="A361" s="1">
        <v>25204</v>
      </c>
      <c r="B361">
        <v>2.06</v>
      </c>
      <c r="D361">
        <v>2.06</v>
      </c>
      <c r="E361">
        <v>2.06</v>
      </c>
      <c r="F361">
        <v>2.06</v>
      </c>
      <c r="G361">
        <v>2.06</v>
      </c>
      <c r="H361">
        <v>2.06</v>
      </c>
      <c r="I361">
        <v>2.06</v>
      </c>
      <c r="J361">
        <v>2.06</v>
      </c>
      <c r="K361" t="s">
        <v>6</v>
      </c>
      <c r="L361" s="2">
        <v>7935800</v>
      </c>
      <c r="M361" s="2">
        <v>21118000</v>
      </c>
      <c r="N361" t="s">
        <v>6</v>
      </c>
    </row>
    <row r="362" spans="1:14" x14ac:dyDescent="0.3">
      <c r="A362" s="1">
        <v>25235</v>
      </c>
      <c r="B362">
        <v>1.38</v>
      </c>
      <c r="D362">
        <v>1.38</v>
      </c>
      <c r="E362">
        <v>1.38</v>
      </c>
      <c r="F362">
        <v>1.38</v>
      </c>
      <c r="G362">
        <v>1.38</v>
      </c>
      <c r="H362">
        <v>1.38</v>
      </c>
      <c r="I362">
        <v>1.38</v>
      </c>
      <c r="J362">
        <v>1.38</v>
      </c>
      <c r="K362" t="s">
        <v>6</v>
      </c>
      <c r="L362" s="2">
        <v>8260100</v>
      </c>
      <c r="M362" s="2">
        <v>21412000</v>
      </c>
      <c r="N362" t="s">
        <v>6</v>
      </c>
    </row>
    <row r="363" spans="1:14" x14ac:dyDescent="0.3">
      <c r="A363" s="1">
        <v>25263</v>
      </c>
      <c r="B363">
        <v>1.1299999999999999</v>
      </c>
      <c r="D363">
        <v>1.1299999999999999</v>
      </c>
      <c r="E363">
        <v>1.1299999999999999</v>
      </c>
      <c r="F363">
        <v>1.1299999999999999</v>
      </c>
      <c r="G363">
        <v>1.1299999999999999</v>
      </c>
      <c r="H363">
        <v>1.1299999999999999</v>
      </c>
      <c r="I363">
        <v>1.1299999999999999</v>
      </c>
      <c r="J363">
        <v>1.1299999999999999</v>
      </c>
      <c r="K363" t="s">
        <v>6</v>
      </c>
      <c r="L363" s="2">
        <v>8188900</v>
      </c>
      <c r="M363" s="2">
        <v>22264000</v>
      </c>
      <c r="N363" t="s">
        <v>6</v>
      </c>
    </row>
    <row r="364" spans="1:14" x14ac:dyDescent="0.3">
      <c r="A364" s="1">
        <v>25294</v>
      </c>
      <c r="B364">
        <v>1.64</v>
      </c>
      <c r="D364">
        <v>1.64</v>
      </c>
      <c r="E364">
        <v>1.64</v>
      </c>
      <c r="F364">
        <v>1.64</v>
      </c>
      <c r="G364">
        <v>1.64</v>
      </c>
      <c r="H364">
        <v>1.64</v>
      </c>
      <c r="I364">
        <v>1.64</v>
      </c>
      <c r="J364">
        <v>1.64</v>
      </c>
      <c r="K364" t="s">
        <v>6</v>
      </c>
      <c r="L364" s="2">
        <v>8371200</v>
      </c>
      <c r="M364" s="2">
        <v>22637000</v>
      </c>
      <c r="N364" t="s">
        <v>6</v>
      </c>
    </row>
    <row r="365" spans="1:14" x14ac:dyDescent="0.3">
      <c r="A365" s="1">
        <v>25324</v>
      </c>
      <c r="B365">
        <v>3.65</v>
      </c>
      <c r="D365">
        <v>3.65</v>
      </c>
      <c r="E365">
        <v>3.65</v>
      </c>
      <c r="F365">
        <v>3.65</v>
      </c>
      <c r="G365">
        <v>3.65</v>
      </c>
      <c r="H365">
        <v>3.65</v>
      </c>
      <c r="I365">
        <v>3.65</v>
      </c>
      <c r="J365">
        <v>3.65</v>
      </c>
      <c r="K365" t="s">
        <v>6</v>
      </c>
      <c r="L365" s="2">
        <v>8490600</v>
      </c>
      <c r="M365" s="2">
        <v>23015000</v>
      </c>
      <c r="N365" t="s">
        <v>6</v>
      </c>
    </row>
    <row r="366" spans="1:14" x14ac:dyDescent="0.3">
      <c r="A366" s="1">
        <v>25355</v>
      </c>
      <c r="B366">
        <v>1.42</v>
      </c>
      <c r="D366">
        <v>1.42</v>
      </c>
      <c r="E366">
        <v>1.42</v>
      </c>
      <c r="F366">
        <v>1.42</v>
      </c>
      <c r="G366">
        <v>1.42</v>
      </c>
      <c r="H366">
        <v>1.42</v>
      </c>
      <c r="I366">
        <v>1.42</v>
      </c>
      <c r="J366">
        <v>1.42</v>
      </c>
      <c r="K366" t="s">
        <v>6</v>
      </c>
      <c r="L366" s="2">
        <v>8455000</v>
      </c>
      <c r="M366" s="2">
        <v>23905000</v>
      </c>
      <c r="N366" t="s">
        <v>6</v>
      </c>
    </row>
    <row r="367" spans="1:14" x14ac:dyDescent="0.3">
      <c r="A367" s="1">
        <v>25385</v>
      </c>
      <c r="B367">
        <v>1.52</v>
      </c>
      <c r="D367">
        <v>1.52</v>
      </c>
      <c r="E367">
        <v>1.52</v>
      </c>
      <c r="F367">
        <v>1.52</v>
      </c>
      <c r="G367">
        <v>1.52</v>
      </c>
      <c r="H367">
        <v>1.52</v>
      </c>
      <c r="I367">
        <v>1.52</v>
      </c>
      <c r="J367">
        <v>1.52</v>
      </c>
      <c r="K367" t="s">
        <v>6</v>
      </c>
      <c r="L367" s="2">
        <v>8370100</v>
      </c>
      <c r="M367" s="2">
        <v>23514000</v>
      </c>
      <c r="N367" t="s">
        <v>6</v>
      </c>
    </row>
    <row r="368" spans="1:14" x14ac:dyDescent="0.3">
      <c r="A368" s="1">
        <v>25416</v>
      </c>
      <c r="B368">
        <v>1.78</v>
      </c>
      <c r="D368">
        <v>1.78</v>
      </c>
      <c r="E368">
        <v>1.78</v>
      </c>
      <c r="F368">
        <v>1.78</v>
      </c>
      <c r="G368">
        <v>1.78</v>
      </c>
      <c r="H368">
        <v>1.78</v>
      </c>
      <c r="I368">
        <v>1.78</v>
      </c>
      <c r="J368">
        <v>1.78</v>
      </c>
      <c r="K368" t="s">
        <v>6</v>
      </c>
      <c r="L368" s="2">
        <v>8400000</v>
      </c>
      <c r="M368" s="2">
        <v>24290000</v>
      </c>
      <c r="N368" t="s">
        <v>6</v>
      </c>
    </row>
    <row r="369" spans="1:14" x14ac:dyDescent="0.3">
      <c r="A369" s="1">
        <v>25447</v>
      </c>
      <c r="B369">
        <v>1.75</v>
      </c>
      <c r="D369">
        <v>1.75</v>
      </c>
      <c r="E369">
        <v>1.75</v>
      </c>
      <c r="F369">
        <v>1.75</v>
      </c>
      <c r="G369">
        <v>1.75</v>
      </c>
      <c r="H369">
        <v>1.75</v>
      </c>
      <c r="I369">
        <v>1.75</v>
      </c>
      <c r="J369">
        <v>1.75</v>
      </c>
      <c r="K369" t="s">
        <v>6</v>
      </c>
      <c r="L369" s="2">
        <v>8436200</v>
      </c>
      <c r="M369" s="2">
        <v>25019000</v>
      </c>
      <c r="N369" t="s">
        <v>6</v>
      </c>
    </row>
    <row r="370" spans="1:14" x14ac:dyDescent="0.3">
      <c r="A370" s="1">
        <v>25477</v>
      </c>
      <c r="B370">
        <v>1.32</v>
      </c>
      <c r="D370">
        <v>1.32</v>
      </c>
      <c r="E370">
        <v>1.32</v>
      </c>
      <c r="F370">
        <v>1.32</v>
      </c>
      <c r="G370">
        <v>1.32</v>
      </c>
      <c r="H370">
        <v>1.32</v>
      </c>
      <c r="I370">
        <v>1.32</v>
      </c>
      <c r="J370">
        <v>1.32</v>
      </c>
      <c r="K370" t="s">
        <v>6</v>
      </c>
      <c r="L370" s="2">
        <v>8850300</v>
      </c>
      <c r="M370" s="2">
        <v>25307000</v>
      </c>
      <c r="N370" t="s">
        <v>6</v>
      </c>
    </row>
    <row r="371" spans="1:14" x14ac:dyDescent="0.3">
      <c r="A371" s="1">
        <v>25508</v>
      </c>
      <c r="B371">
        <v>1.27</v>
      </c>
      <c r="D371">
        <v>1.27</v>
      </c>
      <c r="E371">
        <v>1.27</v>
      </c>
      <c r="F371">
        <v>1.27</v>
      </c>
      <c r="G371">
        <v>1.27</v>
      </c>
      <c r="H371">
        <v>1.27</v>
      </c>
      <c r="I371">
        <v>1.27</v>
      </c>
      <c r="J371">
        <v>1.27</v>
      </c>
      <c r="K371" t="s">
        <v>6</v>
      </c>
      <c r="L371" s="2">
        <v>9200600</v>
      </c>
      <c r="M371" s="2">
        <v>26573000</v>
      </c>
      <c r="N371" t="s">
        <v>6</v>
      </c>
    </row>
    <row r="372" spans="1:14" x14ac:dyDescent="0.3">
      <c r="A372" s="1">
        <v>25538</v>
      </c>
      <c r="B372">
        <v>1.64</v>
      </c>
      <c r="D372">
        <v>1.64</v>
      </c>
      <c r="E372">
        <v>1.64</v>
      </c>
      <c r="F372">
        <v>1.64</v>
      </c>
      <c r="G372">
        <v>1.64</v>
      </c>
      <c r="H372">
        <v>1.64</v>
      </c>
      <c r="I372">
        <v>1.64</v>
      </c>
      <c r="J372">
        <v>1.64</v>
      </c>
      <c r="K372" t="s">
        <v>6</v>
      </c>
      <c r="L372" s="2">
        <v>10639200</v>
      </c>
      <c r="M372" s="2">
        <v>28348000</v>
      </c>
      <c r="N372" t="s">
        <v>6</v>
      </c>
    </row>
    <row r="373" spans="1:14" x14ac:dyDescent="0.3">
      <c r="A373" s="1">
        <v>25569</v>
      </c>
      <c r="B373">
        <v>1.38</v>
      </c>
      <c r="D373">
        <v>1.38</v>
      </c>
      <c r="E373">
        <v>1.38</v>
      </c>
      <c r="F373">
        <v>1.38</v>
      </c>
      <c r="G373">
        <v>1.38</v>
      </c>
      <c r="H373">
        <v>1.38</v>
      </c>
      <c r="I373">
        <v>1.38</v>
      </c>
      <c r="J373">
        <v>1.38</v>
      </c>
      <c r="K373" t="s">
        <v>6</v>
      </c>
      <c r="L373" s="2">
        <v>9866000</v>
      </c>
      <c r="M373" s="2">
        <v>27017000</v>
      </c>
      <c r="N373" t="s">
        <v>6</v>
      </c>
    </row>
    <row r="374" spans="1:14" x14ac:dyDescent="0.3">
      <c r="A374" s="1">
        <v>25600</v>
      </c>
      <c r="B374">
        <v>1.3</v>
      </c>
      <c r="D374">
        <v>1.3</v>
      </c>
      <c r="E374">
        <v>1.3</v>
      </c>
      <c r="F374">
        <v>1.3</v>
      </c>
      <c r="G374">
        <v>1.3</v>
      </c>
      <c r="H374">
        <v>1.3</v>
      </c>
      <c r="I374">
        <v>1.3</v>
      </c>
      <c r="J374">
        <v>1.3</v>
      </c>
      <c r="K374" t="s">
        <v>6</v>
      </c>
      <c r="L374" s="2">
        <v>9773000</v>
      </c>
      <c r="M374" s="2">
        <v>27290000</v>
      </c>
      <c r="N374" t="s">
        <v>6</v>
      </c>
    </row>
    <row r="375" spans="1:14" x14ac:dyDescent="0.3">
      <c r="A375" s="1">
        <v>25628</v>
      </c>
      <c r="B375">
        <v>1.34</v>
      </c>
      <c r="D375">
        <v>1.34</v>
      </c>
      <c r="E375">
        <v>1.34</v>
      </c>
      <c r="F375">
        <v>1.34</v>
      </c>
      <c r="G375">
        <v>1.34</v>
      </c>
      <c r="H375">
        <v>1.34</v>
      </c>
      <c r="I375">
        <v>1.34</v>
      </c>
      <c r="J375">
        <v>1.34</v>
      </c>
      <c r="K375" t="s">
        <v>6</v>
      </c>
      <c r="L375" s="2">
        <v>9471000</v>
      </c>
      <c r="M375" s="2">
        <v>28057000</v>
      </c>
      <c r="N375" t="s">
        <v>6</v>
      </c>
    </row>
    <row r="376" spans="1:14" x14ac:dyDescent="0.3">
      <c r="A376" s="1">
        <v>25659</v>
      </c>
      <c r="B376">
        <v>1.36</v>
      </c>
      <c r="D376">
        <v>1.36</v>
      </c>
      <c r="E376">
        <v>1.36</v>
      </c>
      <c r="F376">
        <v>1.36</v>
      </c>
      <c r="G376">
        <v>1.36</v>
      </c>
      <c r="H376">
        <v>1.36</v>
      </c>
      <c r="I376">
        <v>1.36</v>
      </c>
      <c r="J376">
        <v>1.36</v>
      </c>
      <c r="K376" t="s">
        <v>6</v>
      </c>
      <c r="L376" s="2">
        <v>9594000</v>
      </c>
      <c r="M376" s="2">
        <v>28703000</v>
      </c>
      <c r="N376" t="s">
        <v>6</v>
      </c>
    </row>
    <row r="377" spans="1:14" x14ac:dyDescent="0.3">
      <c r="A377" s="1">
        <v>25689</v>
      </c>
      <c r="B377">
        <v>0.98</v>
      </c>
      <c r="D377">
        <v>0.98</v>
      </c>
      <c r="E377">
        <v>0.98</v>
      </c>
      <c r="F377">
        <v>0.98</v>
      </c>
      <c r="G377">
        <v>0.98</v>
      </c>
      <c r="H377">
        <v>0.98</v>
      </c>
      <c r="I377">
        <v>0.98</v>
      </c>
      <c r="J377">
        <v>0.98</v>
      </c>
      <c r="K377" t="s">
        <v>6</v>
      </c>
      <c r="L377" s="2">
        <v>9927000</v>
      </c>
      <c r="M377" s="2">
        <v>29723000</v>
      </c>
      <c r="N377" t="s">
        <v>6</v>
      </c>
    </row>
    <row r="378" spans="1:14" x14ac:dyDescent="0.3">
      <c r="A378" s="1">
        <v>25720</v>
      </c>
      <c r="B378">
        <v>1.51</v>
      </c>
      <c r="D378">
        <v>1.51</v>
      </c>
      <c r="E378">
        <v>1.51</v>
      </c>
      <c r="F378">
        <v>1.51</v>
      </c>
      <c r="G378">
        <v>1.51</v>
      </c>
      <c r="H378">
        <v>1.51</v>
      </c>
      <c r="I378">
        <v>1.51</v>
      </c>
      <c r="J378">
        <v>1.51</v>
      </c>
      <c r="K378" t="s">
        <v>6</v>
      </c>
      <c r="L378" s="2">
        <v>10391000</v>
      </c>
      <c r="M378" s="2">
        <v>30919000</v>
      </c>
      <c r="N378" t="s">
        <v>6</v>
      </c>
    </row>
    <row r="379" spans="1:14" x14ac:dyDescent="0.3">
      <c r="A379" s="1">
        <v>25750</v>
      </c>
      <c r="B379">
        <v>0.79</v>
      </c>
      <c r="D379">
        <v>0.79</v>
      </c>
      <c r="E379">
        <v>0.79</v>
      </c>
      <c r="F379">
        <v>0.79</v>
      </c>
      <c r="G379">
        <v>0.79</v>
      </c>
      <c r="H379">
        <v>0.79</v>
      </c>
      <c r="I379">
        <v>0.79</v>
      </c>
      <c r="J379">
        <v>0.79</v>
      </c>
      <c r="K379" t="s">
        <v>6</v>
      </c>
      <c r="L379" s="2">
        <v>10275000</v>
      </c>
      <c r="M379" s="2">
        <v>30891000</v>
      </c>
      <c r="N379" t="s">
        <v>6</v>
      </c>
    </row>
    <row r="380" spans="1:14" x14ac:dyDescent="0.3">
      <c r="A380" s="1">
        <v>25781</v>
      </c>
      <c r="B380">
        <v>1.58</v>
      </c>
      <c r="D380">
        <v>1.58</v>
      </c>
      <c r="E380">
        <v>1.58</v>
      </c>
      <c r="F380">
        <v>1.58</v>
      </c>
      <c r="G380">
        <v>1.58</v>
      </c>
      <c r="H380">
        <v>1.58</v>
      </c>
      <c r="I380">
        <v>1.58</v>
      </c>
      <c r="J380">
        <v>1.58</v>
      </c>
      <c r="K380" t="s">
        <v>6</v>
      </c>
      <c r="L380" s="2">
        <v>10235000</v>
      </c>
      <c r="M380" s="2">
        <v>31258000</v>
      </c>
      <c r="N380" t="s">
        <v>6</v>
      </c>
    </row>
    <row r="381" spans="1:14" x14ac:dyDescent="0.3">
      <c r="A381" s="1">
        <v>25812</v>
      </c>
      <c r="B381">
        <v>2.42</v>
      </c>
      <c r="D381">
        <v>2.42</v>
      </c>
      <c r="E381">
        <v>2.42</v>
      </c>
      <c r="F381">
        <v>2.42</v>
      </c>
      <c r="G381">
        <v>2.42</v>
      </c>
      <c r="H381">
        <v>2.42</v>
      </c>
      <c r="I381">
        <v>2.42</v>
      </c>
      <c r="J381">
        <v>2.42</v>
      </c>
      <c r="K381" t="s">
        <v>6</v>
      </c>
      <c r="L381" s="2">
        <v>10190000</v>
      </c>
      <c r="M381" s="2">
        <v>31423000</v>
      </c>
      <c r="N381" t="s">
        <v>6</v>
      </c>
    </row>
    <row r="382" spans="1:14" x14ac:dyDescent="0.3">
      <c r="A382" s="1">
        <v>25842</v>
      </c>
      <c r="B382">
        <v>1.1499999999999999</v>
      </c>
      <c r="D382">
        <v>1.1499999999999999</v>
      </c>
      <c r="E382">
        <v>1.1499999999999999</v>
      </c>
      <c r="F382">
        <v>1.1499999999999999</v>
      </c>
      <c r="G382">
        <v>1.1499999999999999</v>
      </c>
      <c r="H382">
        <v>1.1499999999999999</v>
      </c>
      <c r="I382">
        <v>1.1499999999999999</v>
      </c>
      <c r="J382">
        <v>1.1499999999999999</v>
      </c>
      <c r="K382" t="s">
        <v>6</v>
      </c>
      <c r="L382" s="2">
        <v>10646000</v>
      </c>
      <c r="M382" s="2">
        <v>32049000</v>
      </c>
      <c r="N382" t="s">
        <v>6</v>
      </c>
    </row>
    <row r="383" spans="1:14" x14ac:dyDescent="0.3">
      <c r="A383" s="1">
        <v>25873</v>
      </c>
      <c r="B383">
        <v>0.96</v>
      </c>
      <c r="D383">
        <v>0.96</v>
      </c>
      <c r="E383">
        <v>0.96</v>
      </c>
      <c r="F383">
        <v>0.96</v>
      </c>
      <c r="G383">
        <v>0.96</v>
      </c>
      <c r="H383">
        <v>0.96</v>
      </c>
      <c r="I383">
        <v>0.96</v>
      </c>
      <c r="J383">
        <v>0.96</v>
      </c>
      <c r="K383" t="s">
        <v>6</v>
      </c>
      <c r="L383" s="2">
        <v>10889000</v>
      </c>
      <c r="M383" s="2">
        <v>33337000</v>
      </c>
      <c r="N383" t="s">
        <v>6</v>
      </c>
    </row>
    <row r="384" spans="1:14" x14ac:dyDescent="0.3">
      <c r="A384" s="1">
        <v>25903</v>
      </c>
      <c r="B384">
        <v>1.52</v>
      </c>
      <c r="D384">
        <v>1.52</v>
      </c>
      <c r="E384">
        <v>1.52</v>
      </c>
      <c r="F384">
        <v>1.52</v>
      </c>
      <c r="G384">
        <v>1.52</v>
      </c>
      <c r="H384">
        <v>1.52</v>
      </c>
      <c r="I384">
        <v>1.52</v>
      </c>
      <c r="J384">
        <v>1.52</v>
      </c>
      <c r="K384" t="s">
        <v>6</v>
      </c>
      <c r="L384" s="2">
        <v>12361000</v>
      </c>
      <c r="M384" s="2">
        <v>35455000</v>
      </c>
      <c r="N384" t="s">
        <v>6</v>
      </c>
    </row>
    <row r="385" spans="1:14" x14ac:dyDescent="0.3">
      <c r="A385" s="1">
        <v>25934</v>
      </c>
      <c r="B385">
        <v>2.1800000000000002</v>
      </c>
      <c r="D385">
        <v>2.1800000000000002</v>
      </c>
      <c r="E385">
        <v>2.1800000000000002</v>
      </c>
      <c r="F385">
        <v>2.1800000000000002</v>
      </c>
      <c r="G385">
        <v>2.1800000000000002</v>
      </c>
      <c r="H385">
        <v>2.1800000000000002</v>
      </c>
      <c r="I385">
        <v>2.1800000000000002</v>
      </c>
      <c r="J385">
        <v>2.1800000000000002</v>
      </c>
      <c r="K385" t="s">
        <v>6</v>
      </c>
      <c r="L385" s="2">
        <v>11641000</v>
      </c>
      <c r="M385" s="2">
        <v>34489000</v>
      </c>
      <c r="N385" t="s">
        <v>6</v>
      </c>
    </row>
    <row r="386" spans="1:14" x14ac:dyDescent="0.3">
      <c r="A386" s="1">
        <v>25965</v>
      </c>
      <c r="B386">
        <v>1.85</v>
      </c>
      <c r="D386">
        <v>1.85</v>
      </c>
      <c r="E386">
        <v>1.85</v>
      </c>
      <c r="F386">
        <v>1.85</v>
      </c>
      <c r="G386">
        <v>1.85</v>
      </c>
      <c r="H386">
        <v>1.85</v>
      </c>
      <c r="I386">
        <v>1.85</v>
      </c>
      <c r="J386">
        <v>1.85</v>
      </c>
      <c r="K386" t="s">
        <v>6</v>
      </c>
      <c r="L386" s="2">
        <v>11698000</v>
      </c>
      <c r="M386" s="2">
        <v>34785000</v>
      </c>
      <c r="N386" t="s">
        <v>6</v>
      </c>
    </row>
    <row r="387" spans="1:14" x14ac:dyDescent="0.3">
      <c r="A387" s="1">
        <v>25993</v>
      </c>
      <c r="B387">
        <v>2.9</v>
      </c>
      <c r="D387">
        <v>2.9</v>
      </c>
      <c r="E387">
        <v>2.9</v>
      </c>
      <c r="F387">
        <v>2.9</v>
      </c>
      <c r="G387">
        <v>2.9</v>
      </c>
      <c r="H387">
        <v>2.9</v>
      </c>
      <c r="I387">
        <v>2.9</v>
      </c>
      <c r="J387">
        <v>2.9</v>
      </c>
      <c r="K387" t="s">
        <v>6</v>
      </c>
      <c r="L387" s="2">
        <v>11335000</v>
      </c>
      <c r="M387" s="2">
        <v>35056000</v>
      </c>
      <c r="N387" t="s">
        <v>6</v>
      </c>
    </row>
    <row r="388" spans="1:14" x14ac:dyDescent="0.3">
      <c r="A388" s="1">
        <v>26024</v>
      </c>
      <c r="B388">
        <v>1.33</v>
      </c>
      <c r="D388">
        <v>1.33</v>
      </c>
      <c r="E388">
        <v>1.33</v>
      </c>
      <c r="F388">
        <v>1.33</v>
      </c>
      <c r="G388">
        <v>1.33</v>
      </c>
      <c r="H388">
        <v>1.33</v>
      </c>
      <c r="I388">
        <v>1.33</v>
      </c>
      <c r="J388">
        <v>1.33</v>
      </c>
      <c r="K388" t="s">
        <v>6</v>
      </c>
      <c r="L388" s="2">
        <v>11955000</v>
      </c>
      <c r="M388" s="2">
        <v>36061000</v>
      </c>
      <c r="N388" t="s">
        <v>6</v>
      </c>
    </row>
    <row r="389" spans="1:14" x14ac:dyDescent="0.3">
      <c r="A389" s="1">
        <v>26054</v>
      </c>
      <c r="B389">
        <v>1.74</v>
      </c>
      <c r="D389">
        <v>1.74</v>
      </c>
      <c r="E389">
        <v>1.74</v>
      </c>
      <c r="F389">
        <v>1.74</v>
      </c>
      <c r="G389">
        <v>1.74</v>
      </c>
      <c r="H389">
        <v>1.74</v>
      </c>
      <c r="I389">
        <v>1.74</v>
      </c>
      <c r="J389">
        <v>1.74</v>
      </c>
      <c r="K389" t="s">
        <v>6</v>
      </c>
      <c r="L389" s="2">
        <v>12412000</v>
      </c>
      <c r="M389" s="2">
        <v>37163000</v>
      </c>
      <c r="N389" t="s">
        <v>6</v>
      </c>
    </row>
    <row r="390" spans="1:14" x14ac:dyDescent="0.3">
      <c r="A390" s="1">
        <v>26085</v>
      </c>
      <c r="B390">
        <v>2.0099999999999998</v>
      </c>
      <c r="D390">
        <v>2.0099999999999998</v>
      </c>
      <c r="E390">
        <v>2.0099999999999998</v>
      </c>
      <c r="F390">
        <v>2.0099999999999998</v>
      </c>
      <c r="G390">
        <v>2.0099999999999998</v>
      </c>
      <c r="H390">
        <v>2.0099999999999998</v>
      </c>
      <c r="I390">
        <v>2.0099999999999998</v>
      </c>
      <c r="J390">
        <v>2.0099999999999998</v>
      </c>
      <c r="K390" t="s">
        <v>6</v>
      </c>
      <c r="L390" s="2">
        <v>12990000</v>
      </c>
      <c r="M390" s="2">
        <v>39589000</v>
      </c>
      <c r="N390" t="s">
        <v>6</v>
      </c>
    </row>
    <row r="391" spans="1:14" x14ac:dyDescent="0.3">
      <c r="A391" s="1">
        <v>26115</v>
      </c>
      <c r="B391">
        <v>1.33</v>
      </c>
      <c r="D391">
        <v>1.33</v>
      </c>
      <c r="E391">
        <v>1.33</v>
      </c>
      <c r="F391">
        <v>1.33</v>
      </c>
      <c r="G391">
        <v>1.33</v>
      </c>
      <c r="H391">
        <v>1.33</v>
      </c>
      <c r="I391">
        <v>1.33</v>
      </c>
      <c r="J391">
        <v>1.33</v>
      </c>
      <c r="K391" t="s">
        <v>6</v>
      </c>
      <c r="L391" s="2">
        <v>12774000</v>
      </c>
      <c r="M391" s="2">
        <v>40058000</v>
      </c>
      <c r="N391" t="s">
        <v>6</v>
      </c>
    </row>
    <row r="392" spans="1:14" x14ac:dyDescent="0.3">
      <c r="A392" s="1">
        <v>26146</v>
      </c>
      <c r="B392">
        <v>1.41</v>
      </c>
      <c r="D392">
        <v>1.41</v>
      </c>
      <c r="E392">
        <v>1.41</v>
      </c>
      <c r="F392">
        <v>1.41</v>
      </c>
      <c r="G392">
        <v>1.41</v>
      </c>
      <c r="H392">
        <v>1.41</v>
      </c>
      <c r="I392">
        <v>1.41</v>
      </c>
      <c r="J392">
        <v>1.41</v>
      </c>
      <c r="K392" t="s">
        <v>6</v>
      </c>
      <c r="L392" s="2">
        <v>13146000</v>
      </c>
      <c r="M392" s="2">
        <v>40660000</v>
      </c>
      <c r="N392" t="s">
        <v>6</v>
      </c>
    </row>
    <row r="393" spans="1:14" x14ac:dyDescent="0.3">
      <c r="A393" s="1">
        <v>26177</v>
      </c>
      <c r="B393">
        <v>0.77</v>
      </c>
      <c r="D393">
        <v>0.77</v>
      </c>
      <c r="E393">
        <v>0.77</v>
      </c>
      <c r="F393">
        <v>0.77</v>
      </c>
      <c r="G393">
        <v>0.77</v>
      </c>
      <c r="H393">
        <v>0.77</v>
      </c>
      <c r="I393">
        <v>0.77</v>
      </c>
      <c r="J393">
        <v>0.77</v>
      </c>
      <c r="K393" t="s">
        <v>6</v>
      </c>
      <c r="L393" s="2">
        <v>13191000</v>
      </c>
      <c r="M393" s="2">
        <v>42296000</v>
      </c>
      <c r="N393" t="s">
        <v>6</v>
      </c>
    </row>
    <row r="394" spans="1:14" x14ac:dyDescent="0.3">
      <c r="A394" s="1">
        <v>26207</v>
      </c>
      <c r="B394">
        <v>1.19</v>
      </c>
      <c r="D394">
        <v>1.19</v>
      </c>
      <c r="E394">
        <v>1.19</v>
      </c>
      <c r="F394">
        <v>1.19</v>
      </c>
      <c r="G394">
        <v>1.19</v>
      </c>
      <c r="H394">
        <v>1.19</v>
      </c>
      <c r="I394">
        <v>1.19</v>
      </c>
      <c r="J394">
        <v>1.19</v>
      </c>
      <c r="K394" t="s">
        <v>6</v>
      </c>
      <c r="L394" s="2">
        <v>13493000</v>
      </c>
      <c r="M394" s="2">
        <v>43868000</v>
      </c>
      <c r="N394" t="s">
        <v>6</v>
      </c>
    </row>
    <row r="395" spans="1:14" x14ac:dyDescent="0.3">
      <c r="A395" s="1">
        <v>26238</v>
      </c>
      <c r="B395">
        <v>1.29</v>
      </c>
      <c r="D395">
        <v>1.29</v>
      </c>
      <c r="E395">
        <v>1.29</v>
      </c>
      <c r="F395">
        <v>1.29</v>
      </c>
      <c r="G395">
        <v>1.29</v>
      </c>
      <c r="H395">
        <v>1.29</v>
      </c>
      <c r="I395">
        <v>1.29</v>
      </c>
      <c r="J395">
        <v>1.29</v>
      </c>
      <c r="K395" t="s">
        <v>6</v>
      </c>
      <c r="L395" s="2">
        <v>14683000</v>
      </c>
      <c r="M395" s="2">
        <v>45520000</v>
      </c>
      <c r="N395" t="s">
        <v>6</v>
      </c>
    </row>
    <row r="396" spans="1:14" x14ac:dyDescent="0.3">
      <c r="A396" s="1">
        <v>26268</v>
      </c>
      <c r="B396">
        <v>0.9</v>
      </c>
      <c r="D396">
        <v>0.9</v>
      </c>
      <c r="E396">
        <v>0.9</v>
      </c>
      <c r="F396">
        <v>0.9</v>
      </c>
      <c r="G396">
        <v>0.9</v>
      </c>
      <c r="H396">
        <v>0.9</v>
      </c>
      <c r="I396">
        <v>0.9</v>
      </c>
      <c r="J396">
        <v>0.9</v>
      </c>
      <c r="K396" t="s">
        <v>6</v>
      </c>
      <c r="L396" s="2">
        <v>16603000</v>
      </c>
      <c r="M396" s="2">
        <v>46289000</v>
      </c>
      <c r="N396" t="s">
        <v>6</v>
      </c>
    </row>
    <row r="397" spans="1:14" x14ac:dyDescent="0.3">
      <c r="A397" s="1">
        <v>26299</v>
      </c>
      <c r="B397">
        <v>2.2400000000000002</v>
      </c>
      <c r="D397">
        <v>2.2400000000000002</v>
      </c>
      <c r="E397">
        <v>2.2400000000000002</v>
      </c>
      <c r="F397">
        <v>2.2400000000000002</v>
      </c>
      <c r="G397">
        <v>2.2400000000000002</v>
      </c>
      <c r="H397">
        <v>2.2400000000000002</v>
      </c>
      <c r="I397">
        <v>2.2400000000000002</v>
      </c>
      <c r="J397">
        <v>2.2400000000000002</v>
      </c>
      <c r="K397" t="s">
        <v>6</v>
      </c>
      <c r="L397" s="2">
        <v>15989000</v>
      </c>
      <c r="M397" s="2">
        <v>44438000</v>
      </c>
      <c r="N397" t="s">
        <v>6</v>
      </c>
    </row>
    <row r="398" spans="1:14" x14ac:dyDescent="0.3">
      <c r="A398" s="1">
        <v>26330</v>
      </c>
      <c r="B398">
        <v>1.41</v>
      </c>
      <c r="D398">
        <v>1.41</v>
      </c>
      <c r="E398">
        <v>1.41</v>
      </c>
      <c r="F398">
        <v>1.41</v>
      </c>
      <c r="G398">
        <v>1.41</v>
      </c>
      <c r="H398">
        <v>1.41</v>
      </c>
      <c r="I398">
        <v>1.41</v>
      </c>
      <c r="J398">
        <v>1.41</v>
      </c>
      <c r="K398" t="s">
        <v>6</v>
      </c>
      <c r="L398" s="2">
        <v>15725000</v>
      </c>
      <c r="M398" s="2">
        <v>45172000</v>
      </c>
      <c r="N398" t="s">
        <v>6</v>
      </c>
    </row>
    <row r="399" spans="1:14" x14ac:dyDescent="0.3">
      <c r="A399" s="1">
        <v>26359</v>
      </c>
      <c r="B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 t="s">
        <v>6</v>
      </c>
      <c r="L399" s="2">
        <v>15730000</v>
      </c>
      <c r="M399" s="2">
        <v>47252000</v>
      </c>
      <c r="N399" t="s">
        <v>6</v>
      </c>
    </row>
    <row r="400" spans="1:14" x14ac:dyDescent="0.3">
      <c r="A400" s="1">
        <v>26390</v>
      </c>
      <c r="B400">
        <v>1.22</v>
      </c>
      <c r="D400">
        <v>1.22</v>
      </c>
      <c r="E400">
        <v>1.22</v>
      </c>
      <c r="F400">
        <v>1.22</v>
      </c>
      <c r="G400">
        <v>1.22</v>
      </c>
      <c r="H400">
        <v>1.22</v>
      </c>
      <c r="I400">
        <v>1.22</v>
      </c>
      <c r="J400">
        <v>1.22</v>
      </c>
      <c r="K400" t="s">
        <v>6</v>
      </c>
      <c r="L400" s="2">
        <v>16341000</v>
      </c>
      <c r="M400" s="2">
        <v>47894000</v>
      </c>
      <c r="N400" t="s">
        <v>6</v>
      </c>
    </row>
    <row r="401" spans="1:14" x14ac:dyDescent="0.3">
      <c r="A401" s="1">
        <v>26420</v>
      </c>
      <c r="B401">
        <v>0.66</v>
      </c>
      <c r="D401">
        <v>0.66</v>
      </c>
      <c r="E401">
        <v>0.66</v>
      </c>
      <c r="F401">
        <v>0.66</v>
      </c>
      <c r="G401">
        <v>0.66</v>
      </c>
      <c r="H401">
        <v>0.66</v>
      </c>
      <c r="I401">
        <v>0.66</v>
      </c>
      <c r="J401">
        <v>0.66</v>
      </c>
      <c r="K401" t="s">
        <v>6</v>
      </c>
      <c r="L401" s="2">
        <v>17372000</v>
      </c>
      <c r="M401" s="2">
        <v>48862000</v>
      </c>
      <c r="N401" t="s">
        <v>6</v>
      </c>
    </row>
    <row r="402" spans="1:14" x14ac:dyDescent="0.3">
      <c r="A402" s="1">
        <v>26451</v>
      </c>
      <c r="B402">
        <v>1.1200000000000001</v>
      </c>
      <c r="D402">
        <v>1.1200000000000001</v>
      </c>
      <c r="E402">
        <v>1.1200000000000001</v>
      </c>
      <c r="F402">
        <v>1.1200000000000001</v>
      </c>
      <c r="G402">
        <v>1.1200000000000001</v>
      </c>
      <c r="H402">
        <v>1.1200000000000001</v>
      </c>
      <c r="I402">
        <v>1.1200000000000001</v>
      </c>
      <c r="J402">
        <v>1.1200000000000001</v>
      </c>
      <c r="K402" t="s">
        <v>6</v>
      </c>
      <c r="L402" s="2">
        <v>17624000</v>
      </c>
      <c r="M402" s="2">
        <v>51852000</v>
      </c>
      <c r="N402" t="s">
        <v>6</v>
      </c>
    </row>
    <row r="403" spans="1:14" x14ac:dyDescent="0.3">
      <c r="A403" s="1">
        <v>26481</v>
      </c>
      <c r="B403">
        <v>2.3199999999999998</v>
      </c>
      <c r="D403">
        <v>2.3199999999999998</v>
      </c>
      <c r="E403">
        <v>2.3199999999999998</v>
      </c>
      <c r="F403">
        <v>2.3199999999999998</v>
      </c>
      <c r="G403">
        <v>2.3199999999999998</v>
      </c>
      <c r="H403">
        <v>2.3199999999999998</v>
      </c>
      <c r="I403">
        <v>2.3199999999999998</v>
      </c>
      <c r="J403">
        <v>2.3199999999999998</v>
      </c>
      <c r="K403" t="s">
        <v>6</v>
      </c>
      <c r="L403" s="2">
        <v>17908000</v>
      </c>
      <c r="M403" s="2">
        <v>51390000</v>
      </c>
      <c r="N403" t="s">
        <v>6</v>
      </c>
    </row>
    <row r="404" spans="1:14" x14ac:dyDescent="0.3">
      <c r="A404" s="1">
        <v>26512</v>
      </c>
      <c r="B404">
        <v>1.75</v>
      </c>
      <c r="D404">
        <v>1.75</v>
      </c>
      <c r="E404">
        <v>1.75</v>
      </c>
      <c r="F404">
        <v>1.75</v>
      </c>
      <c r="G404">
        <v>1.75</v>
      </c>
      <c r="H404">
        <v>1.75</v>
      </c>
      <c r="I404">
        <v>1.75</v>
      </c>
      <c r="J404">
        <v>1.75</v>
      </c>
      <c r="K404" t="s">
        <v>6</v>
      </c>
      <c r="L404" s="2">
        <v>15058000</v>
      </c>
      <c r="M404" s="2">
        <v>51857000</v>
      </c>
      <c r="N404" t="s">
        <v>6</v>
      </c>
    </row>
    <row r="405" spans="1:14" x14ac:dyDescent="0.3">
      <c r="A405" s="1">
        <v>26543</v>
      </c>
      <c r="B405">
        <v>1.55</v>
      </c>
      <c r="D405">
        <v>1.55</v>
      </c>
      <c r="E405">
        <v>1.55</v>
      </c>
      <c r="F405">
        <v>1.55</v>
      </c>
      <c r="G405">
        <v>1.55</v>
      </c>
      <c r="H405">
        <v>1.55</v>
      </c>
      <c r="I405">
        <v>1.55</v>
      </c>
      <c r="J405">
        <v>1.55</v>
      </c>
      <c r="K405" t="s">
        <v>6</v>
      </c>
      <c r="L405" s="2">
        <v>15634000</v>
      </c>
      <c r="M405" s="2">
        <v>54438000</v>
      </c>
      <c r="N405" t="s">
        <v>6</v>
      </c>
    </row>
    <row r="406" spans="1:14" x14ac:dyDescent="0.3">
      <c r="A406" s="1">
        <v>26573</v>
      </c>
      <c r="B406">
        <v>1.78</v>
      </c>
      <c r="D406">
        <v>1.78</v>
      </c>
      <c r="E406">
        <v>1.78</v>
      </c>
      <c r="F406">
        <v>1.78</v>
      </c>
      <c r="G406">
        <v>1.78</v>
      </c>
      <c r="H406">
        <v>1.78</v>
      </c>
      <c r="I406">
        <v>1.78</v>
      </c>
      <c r="J406">
        <v>1.78</v>
      </c>
      <c r="K406" t="s">
        <v>6</v>
      </c>
      <c r="L406" s="2">
        <v>16142000</v>
      </c>
      <c r="M406" s="2">
        <v>56269000</v>
      </c>
      <c r="N406" t="s">
        <v>6</v>
      </c>
    </row>
    <row r="407" spans="1:14" x14ac:dyDescent="0.3">
      <c r="A407" s="1">
        <v>26604</v>
      </c>
      <c r="B407">
        <v>0.89</v>
      </c>
      <c r="D407">
        <v>0.89</v>
      </c>
      <c r="E407">
        <v>0.89</v>
      </c>
      <c r="F407">
        <v>0.89</v>
      </c>
      <c r="G407">
        <v>0.89</v>
      </c>
      <c r="H407">
        <v>0.89</v>
      </c>
      <c r="I407">
        <v>0.89</v>
      </c>
      <c r="J407">
        <v>0.89</v>
      </c>
      <c r="K407" t="s">
        <v>6</v>
      </c>
      <c r="L407" s="2">
        <v>16656000</v>
      </c>
      <c r="M407" s="2">
        <v>58052000</v>
      </c>
      <c r="N407" t="s">
        <v>6</v>
      </c>
    </row>
    <row r="408" spans="1:14" x14ac:dyDescent="0.3">
      <c r="A408" s="1">
        <v>26634</v>
      </c>
      <c r="B408">
        <v>0.28000000000000003</v>
      </c>
      <c r="D408">
        <v>0.28000000000000003</v>
      </c>
      <c r="E408">
        <v>0.28000000000000003</v>
      </c>
      <c r="F408">
        <v>0.28000000000000003</v>
      </c>
      <c r="G408">
        <v>0.28000000000000003</v>
      </c>
      <c r="H408">
        <v>0.28000000000000003</v>
      </c>
      <c r="I408">
        <v>0.28000000000000003</v>
      </c>
      <c r="J408">
        <v>0.28000000000000003</v>
      </c>
      <c r="K408" t="s">
        <v>6</v>
      </c>
      <c r="L408" s="2">
        <v>20023000</v>
      </c>
      <c r="M408" s="2">
        <v>63851000</v>
      </c>
      <c r="N408" t="s">
        <v>6</v>
      </c>
    </row>
    <row r="409" spans="1:14" x14ac:dyDescent="0.3">
      <c r="A409" s="1">
        <v>26665</v>
      </c>
      <c r="B409">
        <v>1.21</v>
      </c>
      <c r="D409">
        <v>1.21</v>
      </c>
      <c r="E409">
        <v>1.21</v>
      </c>
      <c r="F409">
        <v>1.21</v>
      </c>
      <c r="G409">
        <v>1.21</v>
      </c>
      <c r="H409">
        <v>1.21</v>
      </c>
      <c r="I409">
        <v>1.21</v>
      </c>
      <c r="J409">
        <v>1.21</v>
      </c>
      <c r="K409" t="s">
        <v>6</v>
      </c>
      <c r="L409" s="2">
        <v>19715000</v>
      </c>
      <c r="M409" s="2">
        <v>60683000</v>
      </c>
      <c r="N409" t="s">
        <v>6</v>
      </c>
    </row>
    <row r="410" spans="1:14" x14ac:dyDescent="0.3">
      <c r="A410" s="1">
        <v>26696</v>
      </c>
      <c r="B410">
        <v>1.1000000000000001</v>
      </c>
      <c r="D410">
        <v>1.1000000000000001</v>
      </c>
      <c r="E410">
        <v>1.1000000000000001</v>
      </c>
      <c r="F410">
        <v>1.1000000000000001</v>
      </c>
      <c r="G410">
        <v>1.1000000000000001</v>
      </c>
      <c r="H410">
        <v>1.1000000000000001</v>
      </c>
      <c r="I410">
        <v>1.1000000000000001</v>
      </c>
      <c r="J410">
        <v>1.1000000000000001</v>
      </c>
      <c r="K410" t="s">
        <v>6</v>
      </c>
      <c r="L410" s="2">
        <v>19517000</v>
      </c>
      <c r="M410" s="2">
        <v>62854000</v>
      </c>
      <c r="N410" t="s">
        <v>6</v>
      </c>
    </row>
    <row r="411" spans="1:14" x14ac:dyDescent="0.3">
      <c r="A411" s="1">
        <v>26724</v>
      </c>
      <c r="B411">
        <v>1.59</v>
      </c>
      <c r="D411">
        <v>1.59</v>
      </c>
      <c r="E411">
        <v>1.59</v>
      </c>
      <c r="F411">
        <v>1.59</v>
      </c>
      <c r="G411">
        <v>1.59</v>
      </c>
      <c r="H411">
        <v>1.59</v>
      </c>
      <c r="I411">
        <v>1.59</v>
      </c>
      <c r="J411">
        <v>1.59</v>
      </c>
      <c r="K411" t="s">
        <v>6</v>
      </c>
      <c r="L411" s="2">
        <v>19739000</v>
      </c>
      <c r="M411" s="2">
        <v>64966000</v>
      </c>
      <c r="N411" t="s">
        <v>6</v>
      </c>
    </row>
    <row r="412" spans="1:14" x14ac:dyDescent="0.3">
      <c r="A412" s="1">
        <v>26755</v>
      </c>
      <c r="B412">
        <v>1.7</v>
      </c>
      <c r="D412">
        <v>1.7</v>
      </c>
      <c r="E412">
        <v>1.7</v>
      </c>
      <c r="F412">
        <v>1.7</v>
      </c>
      <c r="G412">
        <v>1.7</v>
      </c>
      <c r="H412">
        <v>1.7</v>
      </c>
      <c r="I412">
        <v>1.7</v>
      </c>
      <c r="J412">
        <v>1.7</v>
      </c>
      <c r="K412" t="s">
        <v>6</v>
      </c>
      <c r="L412" s="2">
        <v>20952000</v>
      </c>
      <c r="M412" s="2">
        <v>68611000</v>
      </c>
      <c r="N412" t="s">
        <v>6</v>
      </c>
    </row>
    <row r="413" spans="1:14" x14ac:dyDescent="0.3">
      <c r="A413" s="1">
        <v>26785</v>
      </c>
      <c r="B413">
        <v>0.81</v>
      </c>
      <c r="D413">
        <v>0.81</v>
      </c>
      <c r="E413">
        <v>0.81</v>
      </c>
      <c r="F413">
        <v>0.81</v>
      </c>
      <c r="G413">
        <v>0.81</v>
      </c>
      <c r="H413">
        <v>0.81</v>
      </c>
      <c r="I413">
        <v>0.81</v>
      </c>
      <c r="J413">
        <v>0.81</v>
      </c>
      <c r="K413" t="s">
        <v>6</v>
      </c>
      <c r="L413" s="2">
        <v>21844000</v>
      </c>
      <c r="M413" s="2">
        <v>71229000</v>
      </c>
      <c r="N413" t="s">
        <v>6</v>
      </c>
    </row>
    <row r="414" spans="1:14" x14ac:dyDescent="0.3">
      <c r="A414" s="1">
        <v>26816</v>
      </c>
      <c r="B414">
        <v>0.78</v>
      </c>
      <c r="D414">
        <v>0.78</v>
      </c>
      <c r="E414">
        <v>0.78</v>
      </c>
      <c r="F414">
        <v>0.78</v>
      </c>
      <c r="G414">
        <v>0.78</v>
      </c>
      <c r="H414">
        <v>0.78</v>
      </c>
      <c r="I414">
        <v>0.78</v>
      </c>
      <c r="J414">
        <v>0.78</v>
      </c>
      <c r="K414" t="s">
        <v>6</v>
      </c>
      <c r="L414" s="2">
        <v>23871000</v>
      </c>
      <c r="M414" s="2">
        <v>76748000</v>
      </c>
      <c r="N414" t="s">
        <v>6</v>
      </c>
    </row>
    <row r="415" spans="1:14" x14ac:dyDescent="0.3">
      <c r="A415" s="1">
        <v>26846</v>
      </c>
      <c r="B415">
        <v>1.08</v>
      </c>
      <c r="D415">
        <v>1.08</v>
      </c>
      <c r="E415">
        <v>1.08</v>
      </c>
      <c r="F415">
        <v>1.08</v>
      </c>
      <c r="G415">
        <v>1.08</v>
      </c>
      <c r="H415">
        <v>1.08</v>
      </c>
      <c r="I415">
        <v>1.08</v>
      </c>
      <c r="J415">
        <v>1.08</v>
      </c>
      <c r="K415" t="s">
        <v>6</v>
      </c>
      <c r="L415" s="2">
        <v>23912000</v>
      </c>
      <c r="M415" s="2">
        <v>76684000</v>
      </c>
      <c r="N415" t="s">
        <v>6</v>
      </c>
    </row>
    <row r="416" spans="1:14" x14ac:dyDescent="0.3">
      <c r="A416" s="1">
        <v>26877</v>
      </c>
      <c r="B416">
        <v>1.07</v>
      </c>
      <c r="D416">
        <v>1.07</v>
      </c>
      <c r="E416">
        <v>1.07</v>
      </c>
      <c r="F416">
        <v>1.07</v>
      </c>
      <c r="G416">
        <v>1.07</v>
      </c>
      <c r="H416">
        <v>1.07</v>
      </c>
      <c r="I416">
        <v>1.07</v>
      </c>
      <c r="J416">
        <v>1.07</v>
      </c>
      <c r="K416" t="s">
        <v>6</v>
      </c>
      <c r="L416" s="2">
        <v>22413000</v>
      </c>
      <c r="M416" s="2">
        <v>78644000</v>
      </c>
      <c r="N416" t="s">
        <v>6</v>
      </c>
    </row>
    <row r="417" spans="1:14" x14ac:dyDescent="0.3">
      <c r="A417" s="1">
        <v>26908</v>
      </c>
      <c r="B417">
        <v>1.24</v>
      </c>
      <c r="D417">
        <v>1.24</v>
      </c>
      <c r="E417">
        <v>1.24</v>
      </c>
      <c r="F417">
        <v>1.24</v>
      </c>
      <c r="G417">
        <v>1.24</v>
      </c>
      <c r="H417">
        <v>1.24</v>
      </c>
      <c r="I417">
        <v>1.24</v>
      </c>
      <c r="J417">
        <v>1.24</v>
      </c>
      <c r="K417" t="s">
        <v>6</v>
      </c>
      <c r="L417" s="2">
        <v>23109000</v>
      </c>
      <c r="M417" s="2">
        <v>83011000</v>
      </c>
      <c r="N417" t="s">
        <v>6</v>
      </c>
    </row>
    <row r="418" spans="1:14" x14ac:dyDescent="0.3">
      <c r="A418" s="1">
        <v>26938</v>
      </c>
      <c r="B418">
        <v>1.1200000000000001</v>
      </c>
      <c r="D418">
        <v>1.1200000000000001</v>
      </c>
      <c r="E418">
        <v>1.1200000000000001</v>
      </c>
      <c r="F418">
        <v>1.1200000000000001</v>
      </c>
      <c r="G418">
        <v>1.1200000000000001</v>
      </c>
      <c r="H418">
        <v>1.1200000000000001</v>
      </c>
      <c r="I418">
        <v>1.1200000000000001</v>
      </c>
      <c r="J418">
        <v>1.1200000000000001</v>
      </c>
      <c r="K418" t="s">
        <v>6</v>
      </c>
      <c r="L418" s="2">
        <v>24411000</v>
      </c>
      <c r="M418" s="2">
        <v>85511000</v>
      </c>
      <c r="N418" t="s">
        <v>6</v>
      </c>
    </row>
    <row r="419" spans="1:14" x14ac:dyDescent="0.3">
      <c r="A419" s="1">
        <v>26969</v>
      </c>
      <c r="B419">
        <v>0.93</v>
      </c>
      <c r="D419">
        <v>0.93</v>
      </c>
      <c r="E419">
        <v>0.93</v>
      </c>
      <c r="F419">
        <v>0.93</v>
      </c>
      <c r="G419">
        <v>0.93</v>
      </c>
      <c r="H419">
        <v>0.93</v>
      </c>
      <c r="I419">
        <v>0.93</v>
      </c>
      <c r="J419">
        <v>0.93</v>
      </c>
      <c r="K419" t="s">
        <v>6</v>
      </c>
      <c r="L419" s="2">
        <v>24863000</v>
      </c>
      <c r="M419" s="2">
        <v>88630000</v>
      </c>
      <c r="N419" t="s">
        <v>6</v>
      </c>
    </row>
    <row r="420" spans="1:14" x14ac:dyDescent="0.3">
      <c r="A420" s="1">
        <v>26999</v>
      </c>
      <c r="B420">
        <v>0.52</v>
      </c>
      <c r="D420">
        <v>0.52</v>
      </c>
      <c r="E420">
        <v>0.52</v>
      </c>
      <c r="F420">
        <v>0.52</v>
      </c>
      <c r="G420">
        <v>0.52</v>
      </c>
      <c r="H420">
        <v>0.52</v>
      </c>
      <c r="I420">
        <v>0.52</v>
      </c>
      <c r="J420">
        <v>0.52</v>
      </c>
      <c r="K420" t="s">
        <v>6</v>
      </c>
      <c r="L420" s="2">
        <v>28217000</v>
      </c>
      <c r="M420" s="2">
        <v>93888000</v>
      </c>
      <c r="N420" t="s">
        <v>6</v>
      </c>
    </row>
    <row r="421" spans="1:14" x14ac:dyDescent="0.3">
      <c r="A421" s="1">
        <v>27030</v>
      </c>
      <c r="B421">
        <v>0.94</v>
      </c>
      <c r="D421">
        <v>0.94</v>
      </c>
      <c r="E421">
        <v>0.94</v>
      </c>
      <c r="F421">
        <v>0.94</v>
      </c>
      <c r="G421">
        <v>0.94</v>
      </c>
      <c r="H421">
        <v>0.94</v>
      </c>
      <c r="I421">
        <v>0.94</v>
      </c>
      <c r="J421">
        <v>0.94</v>
      </c>
      <c r="K421" t="s">
        <v>6</v>
      </c>
      <c r="L421" s="2">
        <v>27449000</v>
      </c>
      <c r="M421" s="2">
        <v>90124000</v>
      </c>
      <c r="N421" t="s">
        <v>6</v>
      </c>
    </row>
    <row r="422" spans="1:14" x14ac:dyDescent="0.3">
      <c r="A422" s="1">
        <v>27061</v>
      </c>
      <c r="B422">
        <v>3.56</v>
      </c>
      <c r="D422">
        <v>3.56</v>
      </c>
      <c r="E422">
        <v>3.56</v>
      </c>
      <c r="F422">
        <v>3.56</v>
      </c>
      <c r="G422">
        <v>3.56</v>
      </c>
      <c r="H422">
        <v>3.56</v>
      </c>
      <c r="I422">
        <v>3.56</v>
      </c>
      <c r="J422">
        <v>3.56</v>
      </c>
      <c r="K422" t="s">
        <v>6</v>
      </c>
      <c r="L422" s="2">
        <v>28105000</v>
      </c>
      <c r="M422" s="2">
        <v>94294000</v>
      </c>
      <c r="N422" t="s">
        <v>6</v>
      </c>
    </row>
    <row r="423" spans="1:14" x14ac:dyDescent="0.3">
      <c r="A423" s="1">
        <v>27089</v>
      </c>
      <c r="B423">
        <v>4.16</v>
      </c>
      <c r="D423">
        <v>4.16</v>
      </c>
      <c r="E423">
        <v>4.16</v>
      </c>
      <c r="F423">
        <v>4.16</v>
      </c>
      <c r="G423">
        <v>4.16</v>
      </c>
      <c r="H423">
        <v>4.16</v>
      </c>
      <c r="I423">
        <v>4.16</v>
      </c>
      <c r="J423">
        <v>4.16</v>
      </c>
      <c r="K423" t="s">
        <v>6</v>
      </c>
      <c r="L423" s="2">
        <v>27289000</v>
      </c>
      <c r="M423" s="2">
        <v>97555000</v>
      </c>
      <c r="N423" t="s">
        <v>6</v>
      </c>
    </row>
    <row r="424" spans="1:14" x14ac:dyDescent="0.3">
      <c r="A424" s="1">
        <v>27120</v>
      </c>
      <c r="B424">
        <v>5.12</v>
      </c>
      <c r="D424">
        <v>5.12</v>
      </c>
      <c r="E424">
        <v>5.12</v>
      </c>
      <c r="F424">
        <v>5.12</v>
      </c>
      <c r="G424">
        <v>5.12</v>
      </c>
      <c r="H424">
        <v>5.12</v>
      </c>
      <c r="I424">
        <v>5.12</v>
      </c>
      <c r="J424">
        <v>5.12</v>
      </c>
      <c r="K424" t="s">
        <v>6</v>
      </c>
      <c r="L424" s="2">
        <v>28309000</v>
      </c>
      <c r="M424" s="2">
        <v>98825000</v>
      </c>
      <c r="N424" t="s">
        <v>6</v>
      </c>
    </row>
    <row r="425" spans="1:14" x14ac:dyDescent="0.3">
      <c r="A425" s="1">
        <v>27150</v>
      </c>
      <c r="B425">
        <v>1.86</v>
      </c>
      <c r="D425">
        <v>1.86</v>
      </c>
      <c r="E425">
        <v>1.86</v>
      </c>
      <c r="F425">
        <v>1.86</v>
      </c>
      <c r="G425">
        <v>1.86</v>
      </c>
      <c r="H425">
        <v>1.86</v>
      </c>
      <c r="I425">
        <v>1.86</v>
      </c>
      <c r="J425">
        <v>1.86</v>
      </c>
      <c r="K425" t="s">
        <v>6</v>
      </c>
      <c r="L425" s="2">
        <v>28294000</v>
      </c>
      <c r="M425" s="2">
        <v>100560000</v>
      </c>
      <c r="N425" t="s">
        <v>6</v>
      </c>
    </row>
    <row r="426" spans="1:14" x14ac:dyDescent="0.3">
      <c r="A426" s="1">
        <v>27181</v>
      </c>
      <c r="B426">
        <v>1.28</v>
      </c>
      <c r="D426">
        <v>1.28</v>
      </c>
      <c r="E426">
        <v>1.28</v>
      </c>
      <c r="F426">
        <v>1.28</v>
      </c>
      <c r="G426">
        <v>1.28</v>
      </c>
      <c r="H426">
        <v>1.28</v>
      </c>
      <c r="I426">
        <v>1.28</v>
      </c>
      <c r="J426">
        <v>1.28</v>
      </c>
      <c r="K426" t="s">
        <v>6</v>
      </c>
      <c r="L426" s="2">
        <v>29326000</v>
      </c>
      <c r="M426" s="2">
        <v>105084000</v>
      </c>
      <c r="N426" t="s">
        <v>6</v>
      </c>
    </row>
    <row r="427" spans="1:14" x14ac:dyDescent="0.3">
      <c r="A427" s="1">
        <v>27211</v>
      </c>
      <c r="B427">
        <v>2.2200000000000002</v>
      </c>
      <c r="D427">
        <v>2.2200000000000002</v>
      </c>
      <c r="E427">
        <v>2.2200000000000002</v>
      </c>
      <c r="F427">
        <v>2.2200000000000002</v>
      </c>
      <c r="G427">
        <v>2.2200000000000002</v>
      </c>
      <c r="H427">
        <v>2.2200000000000002</v>
      </c>
      <c r="I427">
        <v>2.2200000000000002</v>
      </c>
      <c r="J427">
        <v>2.2200000000000002</v>
      </c>
      <c r="K427" t="s">
        <v>6</v>
      </c>
      <c r="L427" s="2">
        <v>28863000</v>
      </c>
      <c r="M427" s="2">
        <v>102704000</v>
      </c>
      <c r="N427" t="s">
        <v>6</v>
      </c>
    </row>
    <row r="428" spans="1:14" x14ac:dyDescent="0.3">
      <c r="A428" s="1">
        <v>27242</v>
      </c>
      <c r="B428">
        <v>1.95</v>
      </c>
      <c r="D428">
        <v>1.95</v>
      </c>
      <c r="E428">
        <v>1.95</v>
      </c>
      <c r="F428">
        <v>1.95</v>
      </c>
      <c r="G428">
        <v>1.95</v>
      </c>
      <c r="H428">
        <v>1.95</v>
      </c>
      <c r="I428">
        <v>1.95</v>
      </c>
      <c r="J428">
        <v>1.95</v>
      </c>
      <c r="K428" t="s">
        <v>6</v>
      </c>
      <c r="L428" s="2">
        <v>28061000</v>
      </c>
      <c r="M428" s="2">
        <v>107892000</v>
      </c>
      <c r="N428" t="s">
        <v>6</v>
      </c>
    </row>
    <row r="429" spans="1:14" x14ac:dyDescent="0.3">
      <c r="A429" s="1">
        <v>27273</v>
      </c>
      <c r="B429">
        <v>1.61</v>
      </c>
      <c r="D429">
        <v>1.61</v>
      </c>
      <c r="E429">
        <v>1.61</v>
      </c>
      <c r="F429">
        <v>1.61</v>
      </c>
      <c r="G429">
        <v>1.61</v>
      </c>
      <c r="H429">
        <v>1.61</v>
      </c>
      <c r="I429">
        <v>1.61</v>
      </c>
      <c r="J429">
        <v>1.61</v>
      </c>
      <c r="K429" t="s">
        <v>6</v>
      </c>
      <c r="L429" s="2">
        <v>28295000</v>
      </c>
      <c r="M429" s="2">
        <v>108057000</v>
      </c>
      <c r="N429" t="s">
        <v>6</v>
      </c>
    </row>
    <row r="430" spans="1:14" x14ac:dyDescent="0.3">
      <c r="A430" s="1">
        <v>27303</v>
      </c>
      <c r="B430">
        <v>1.68</v>
      </c>
      <c r="D430">
        <v>1.68</v>
      </c>
      <c r="E430">
        <v>1.68</v>
      </c>
      <c r="F430">
        <v>1.68</v>
      </c>
      <c r="G430">
        <v>1.68</v>
      </c>
      <c r="H430">
        <v>1.68</v>
      </c>
      <c r="I430">
        <v>1.68</v>
      </c>
      <c r="J430">
        <v>1.68</v>
      </c>
      <c r="K430" t="s">
        <v>6</v>
      </c>
      <c r="L430" s="2">
        <v>27730000</v>
      </c>
      <c r="M430" s="2">
        <v>110694000</v>
      </c>
      <c r="N430" t="s">
        <v>6</v>
      </c>
    </row>
    <row r="431" spans="1:14" x14ac:dyDescent="0.3">
      <c r="A431" s="1">
        <v>27334</v>
      </c>
      <c r="B431">
        <v>2.2200000000000002</v>
      </c>
      <c r="D431">
        <v>2.2200000000000002</v>
      </c>
      <c r="E431">
        <v>2.2200000000000002</v>
      </c>
      <c r="F431">
        <v>2.2200000000000002</v>
      </c>
      <c r="G431">
        <v>2.2200000000000002</v>
      </c>
      <c r="H431">
        <v>2.2200000000000002</v>
      </c>
      <c r="I431">
        <v>2.2200000000000002</v>
      </c>
      <c r="J431">
        <v>2.2200000000000002</v>
      </c>
      <c r="K431" t="s">
        <v>6</v>
      </c>
      <c r="L431" s="2">
        <v>30450000</v>
      </c>
      <c r="M431" s="2">
        <v>118326000</v>
      </c>
      <c r="N431" t="s">
        <v>6</v>
      </c>
    </row>
    <row r="432" spans="1:14" x14ac:dyDescent="0.3">
      <c r="A432" s="1">
        <v>27364</v>
      </c>
      <c r="B432">
        <v>2.38</v>
      </c>
      <c r="D432">
        <v>2.38</v>
      </c>
      <c r="E432">
        <v>2.38</v>
      </c>
      <c r="F432">
        <v>2.38</v>
      </c>
      <c r="G432">
        <v>2.38</v>
      </c>
      <c r="H432">
        <v>2.38</v>
      </c>
      <c r="I432">
        <v>2.38</v>
      </c>
      <c r="J432">
        <v>2.38</v>
      </c>
      <c r="K432" t="s">
        <v>6</v>
      </c>
      <c r="L432" s="2">
        <v>36908000</v>
      </c>
      <c r="M432" s="2">
        <v>125345000</v>
      </c>
      <c r="N432" t="s">
        <v>6</v>
      </c>
    </row>
    <row r="433" spans="1:14" x14ac:dyDescent="0.3">
      <c r="A433" s="1">
        <v>27395</v>
      </c>
      <c r="B433">
        <v>2.78</v>
      </c>
      <c r="D433">
        <v>2.78</v>
      </c>
      <c r="E433">
        <v>2.78</v>
      </c>
      <c r="F433">
        <v>2.78</v>
      </c>
      <c r="G433">
        <v>2.78</v>
      </c>
      <c r="H433">
        <v>2.78</v>
      </c>
      <c r="I433">
        <v>2.78</v>
      </c>
      <c r="J433">
        <v>2.78</v>
      </c>
      <c r="K433" t="s">
        <v>6</v>
      </c>
      <c r="L433" s="2">
        <v>31713000</v>
      </c>
      <c r="M433" s="2">
        <v>116417000</v>
      </c>
      <c r="N433" t="s">
        <v>6</v>
      </c>
    </row>
    <row r="434" spans="1:14" x14ac:dyDescent="0.3">
      <c r="A434" s="1">
        <v>27426</v>
      </c>
      <c r="B434">
        <v>2.41</v>
      </c>
      <c r="D434">
        <v>2.41</v>
      </c>
      <c r="E434">
        <v>2.41</v>
      </c>
      <c r="F434">
        <v>2.41</v>
      </c>
      <c r="G434">
        <v>2.41</v>
      </c>
      <c r="H434">
        <v>2.41</v>
      </c>
      <c r="I434">
        <v>2.41</v>
      </c>
      <c r="J434">
        <v>2.41</v>
      </c>
      <c r="K434" t="s">
        <v>6</v>
      </c>
      <c r="L434" s="2">
        <v>30528000</v>
      </c>
      <c r="M434" s="2">
        <v>116792000</v>
      </c>
      <c r="N434" t="s">
        <v>6</v>
      </c>
    </row>
    <row r="435" spans="1:14" x14ac:dyDescent="0.3">
      <c r="A435" s="1">
        <v>27454</v>
      </c>
      <c r="B435">
        <v>1.29</v>
      </c>
      <c r="D435">
        <v>1.29</v>
      </c>
      <c r="E435">
        <v>1.29</v>
      </c>
      <c r="F435">
        <v>1.29</v>
      </c>
      <c r="G435">
        <v>1.29</v>
      </c>
      <c r="H435">
        <v>1.29</v>
      </c>
      <c r="I435">
        <v>1.29</v>
      </c>
      <c r="J435">
        <v>1.29</v>
      </c>
      <c r="K435" t="s">
        <v>6</v>
      </c>
      <c r="L435" s="2">
        <v>32168000</v>
      </c>
      <c r="M435" s="2">
        <v>121239000</v>
      </c>
      <c r="N435" t="s">
        <v>6</v>
      </c>
    </row>
    <row r="436" spans="1:14" x14ac:dyDescent="0.3">
      <c r="A436" s="1">
        <v>27485</v>
      </c>
      <c r="B436">
        <v>2.2200000000000002</v>
      </c>
      <c r="D436">
        <v>2.2200000000000002</v>
      </c>
      <c r="E436">
        <v>2.2200000000000002</v>
      </c>
      <c r="F436">
        <v>2.2200000000000002</v>
      </c>
      <c r="G436">
        <v>2.2200000000000002</v>
      </c>
      <c r="H436">
        <v>2.2200000000000002</v>
      </c>
      <c r="I436">
        <v>2.2200000000000002</v>
      </c>
      <c r="J436">
        <v>2.2200000000000002</v>
      </c>
      <c r="K436" t="s">
        <v>6</v>
      </c>
      <c r="L436" s="2">
        <v>32128000</v>
      </c>
      <c r="M436" s="2">
        <v>123915000</v>
      </c>
      <c r="N436" t="s">
        <v>6</v>
      </c>
    </row>
    <row r="437" spans="1:14" x14ac:dyDescent="0.3">
      <c r="A437" s="1">
        <v>27515</v>
      </c>
      <c r="B437">
        <v>1.89</v>
      </c>
      <c r="D437">
        <v>1.89</v>
      </c>
      <c r="E437">
        <v>1.89</v>
      </c>
      <c r="F437">
        <v>1.89</v>
      </c>
      <c r="G437">
        <v>1.89</v>
      </c>
      <c r="H437">
        <v>1.89</v>
      </c>
      <c r="I437">
        <v>1.89</v>
      </c>
      <c r="J437">
        <v>1.89</v>
      </c>
      <c r="K437" t="s">
        <v>6</v>
      </c>
      <c r="L437" s="2">
        <v>32033000</v>
      </c>
      <c r="M437" s="2">
        <v>129887000</v>
      </c>
      <c r="N437" t="s">
        <v>6</v>
      </c>
    </row>
    <row r="438" spans="1:14" x14ac:dyDescent="0.3">
      <c r="A438" s="1">
        <v>27546</v>
      </c>
      <c r="B438">
        <v>2.96</v>
      </c>
      <c r="D438">
        <v>2.96</v>
      </c>
      <c r="E438">
        <v>2.96</v>
      </c>
      <c r="F438">
        <v>2.96</v>
      </c>
      <c r="G438">
        <v>2.96</v>
      </c>
      <c r="H438">
        <v>2.96</v>
      </c>
      <c r="I438">
        <v>2.96</v>
      </c>
      <c r="J438">
        <v>2.96</v>
      </c>
      <c r="K438" t="s">
        <v>6</v>
      </c>
      <c r="L438" s="2">
        <v>34659000</v>
      </c>
      <c r="M438" s="2">
        <v>138543000</v>
      </c>
      <c r="N438" t="s">
        <v>6</v>
      </c>
    </row>
    <row r="439" spans="1:14" x14ac:dyDescent="0.3">
      <c r="A439" s="1">
        <v>27576</v>
      </c>
      <c r="B439">
        <v>2.02</v>
      </c>
      <c r="D439">
        <v>2.02</v>
      </c>
      <c r="E439">
        <v>2.02</v>
      </c>
      <c r="F439">
        <v>2.02</v>
      </c>
      <c r="G439">
        <v>2.02</v>
      </c>
      <c r="H439">
        <v>2.02</v>
      </c>
      <c r="I439">
        <v>2.02</v>
      </c>
      <c r="J439">
        <v>2.02</v>
      </c>
      <c r="K439" t="s">
        <v>6</v>
      </c>
      <c r="L439" s="2">
        <v>35720000</v>
      </c>
      <c r="M439" s="2">
        <v>137720000</v>
      </c>
      <c r="N439" t="s">
        <v>6</v>
      </c>
    </row>
    <row r="440" spans="1:14" x14ac:dyDescent="0.3">
      <c r="A440" s="1">
        <v>27607</v>
      </c>
      <c r="B440">
        <v>3.3</v>
      </c>
      <c r="D440">
        <v>3.3</v>
      </c>
      <c r="E440">
        <v>3.3</v>
      </c>
      <c r="F440">
        <v>3.3</v>
      </c>
      <c r="G440">
        <v>3.3</v>
      </c>
      <c r="H440">
        <v>3.3</v>
      </c>
      <c r="I440">
        <v>3.3</v>
      </c>
      <c r="J440">
        <v>3.3</v>
      </c>
      <c r="K440" t="s">
        <v>6</v>
      </c>
      <c r="L440" s="2">
        <v>35810000</v>
      </c>
      <c r="M440" s="2">
        <v>146875000</v>
      </c>
      <c r="N440" t="s">
        <v>6</v>
      </c>
    </row>
    <row r="441" spans="1:14" x14ac:dyDescent="0.3">
      <c r="A441" s="1">
        <v>27638</v>
      </c>
      <c r="B441">
        <v>1.91</v>
      </c>
      <c r="D441">
        <v>1.91</v>
      </c>
      <c r="E441">
        <v>1.91</v>
      </c>
      <c r="F441">
        <v>1.91</v>
      </c>
      <c r="G441">
        <v>1.91</v>
      </c>
      <c r="H441">
        <v>1.91</v>
      </c>
      <c r="I441">
        <v>1.91</v>
      </c>
      <c r="J441">
        <v>1.91</v>
      </c>
      <c r="K441" t="s">
        <v>6</v>
      </c>
      <c r="L441" s="2">
        <v>36910000</v>
      </c>
      <c r="M441" s="2">
        <v>150191000</v>
      </c>
      <c r="N441" t="s">
        <v>6</v>
      </c>
    </row>
    <row r="442" spans="1:14" x14ac:dyDescent="0.3">
      <c r="A442" s="1">
        <v>27668</v>
      </c>
      <c r="B442">
        <v>2.06</v>
      </c>
      <c r="D442">
        <v>2.06</v>
      </c>
      <c r="E442">
        <v>2.06</v>
      </c>
      <c r="F442">
        <v>2.06</v>
      </c>
      <c r="G442">
        <v>2.06</v>
      </c>
      <c r="H442">
        <v>2.06</v>
      </c>
      <c r="I442">
        <v>2.06</v>
      </c>
      <c r="J442">
        <v>2.06</v>
      </c>
      <c r="K442" t="s">
        <v>6</v>
      </c>
      <c r="L442" s="2">
        <v>37812000</v>
      </c>
      <c r="M442" s="2">
        <v>152159000</v>
      </c>
      <c r="N442" t="s">
        <v>6</v>
      </c>
    </row>
    <row r="443" spans="1:14" x14ac:dyDescent="0.3">
      <c r="A443" s="1">
        <v>27699</v>
      </c>
      <c r="B443">
        <v>1.84</v>
      </c>
      <c r="D443">
        <v>1.84</v>
      </c>
      <c r="E443">
        <v>1.84</v>
      </c>
      <c r="F443">
        <v>1.84</v>
      </c>
      <c r="G443">
        <v>1.84</v>
      </c>
      <c r="H443">
        <v>1.84</v>
      </c>
      <c r="I443">
        <v>1.84</v>
      </c>
      <c r="J443">
        <v>1.84</v>
      </c>
      <c r="K443" t="s">
        <v>6</v>
      </c>
      <c r="L443" s="2">
        <v>40937000</v>
      </c>
      <c r="M443" s="2">
        <v>164880000</v>
      </c>
      <c r="N443" t="s">
        <v>6</v>
      </c>
    </row>
    <row r="444" spans="1:14" x14ac:dyDescent="0.3">
      <c r="A444" s="1">
        <v>27729</v>
      </c>
      <c r="B444">
        <v>1.3</v>
      </c>
      <c r="D444">
        <v>1.3</v>
      </c>
      <c r="E444">
        <v>1.3</v>
      </c>
      <c r="F444">
        <v>1.3</v>
      </c>
      <c r="G444">
        <v>1.3</v>
      </c>
      <c r="H444">
        <v>1.3</v>
      </c>
      <c r="I444">
        <v>1.3</v>
      </c>
      <c r="J444">
        <v>1.3</v>
      </c>
      <c r="K444" t="s">
        <v>6</v>
      </c>
      <c r="L444" s="2">
        <v>49955000</v>
      </c>
      <c r="M444" s="2">
        <v>179922000</v>
      </c>
      <c r="N444" t="s">
        <v>6</v>
      </c>
    </row>
    <row r="445" spans="1:14" x14ac:dyDescent="0.3">
      <c r="A445" s="1">
        <v>27760</v>
      </c>
      <c r="B445">
        <v>3.15</v>
      </c>
      <c r="D445">
        <v>3.15</v>
      </c>
      <c r="E445">
        <v>3.15</v>
      </c>
      <c r="F445">
        <v>3.15</v>
      </c>
      <c r="G445">
        <v>3.15</v>
      </c>
      <c r="H445">
        <v>3.15</v>
      </c>
      <c r="I445">
        <v>3.15</v>
      </c>
      <c r="J445">
        <v>3.15</v>
      </c>
      <c r="K445" t="s">
        <v>6</v>
      </c>
      <c r="L445" s="2">
        <v>46858000</v>
      </c>
      <c r="M445" s="2">
        <v>169626000</v>
      </c>
      <c r="N445" t="s">
        <v>6</v>
      </c>
    </row>
    <row r="446" spans="1:14" x14ac:dyDescent="0.3">
      <c r="A446" s="1">
        <v>27791</v>
      </c>
      <c r="B446">
        <v>5.58</v>
      </c>
      <c r="D446">
        <v>5.58</v>
      </c>
      <c r="E446">
        <v>5.58</v>
      </c>
      <c r="F446">
        <v>5.58</v>
      </c>
      <c r="G446">
        <v>5.58</v>
      </c>
      <c r="H446">
        <v>5.58</v>
      </c>
      <c r="I446">
        <v>5.58</v>
      </c>
      <c r="J446">
        <v>5.58</v>
      </c>
      <c r="K446" t="s">
        <v>6</v>
      </c>
      <c r="L446" s="2">
        <v>44990000</v>
      </c>
      <c r="M446" s="2">
        <v>172702000</v>
      </c>
      <c r="N446" t="s">
        <v>6</v>
      </c>
    </row>
    <row r="447" spans="1:14" x14ac:dyDescent="0.3">
      <c r="A447" s="1">
        <v>27820</v>
      </c>
      <c r="B447">
        <v>2.2599999999999998</v>
      </c>
      <c r="D447">
        <v>2.2599999999999998</v>
      </c>
      <c r="E447">
        <v>2.2599999999999998</v>
      </c>
      <c r="F447">
        <v>2.2599999999999998</v>
      </c>
      <c r="G447">
        <v>2.2599999999999998</v>
      </c>
      <c r="H447">
        <v>2.2599999999999998</v>
      </c>
      <c r="I447">
        <v>2.2599999999999998</v>
      </c>
      <c r="J447">
        <v>2.2599999999999998</v>
      </c>
      <c r="K447" t="s">
        <v>6</v>
      </c>
      <c r="L447" s="2">
        <v>44205000</v>
      </c>
      <c r="M447" s="2">
        <v>175163000</v>
      </c>
      <c r="N447" t="s">
        <v>6</v>
      </c>
    </row>
    <row r="448" spans="1:14" x14ac:dyDescent="0.3">
      <c r="A448" s="1">
        <v>27851</v>
      </c>
      <c r="B448">
        <v>2.65</v>
      </c>
      <c r="D448">
        <v>2.65</v>
      </c>
      <c r="E448">
        <v>2.65</v>
      </c>
      <c r="F448">
        <v>2.65</v>
      </c>
      <c r="G448">
        <v>2.65</v>
      </c>
      <c r="H448">
        <v>2.65</v>
      </c>
      <c r="I448">
        <v>2.65</v>
      </c>
      <c r="J448">
        <v>2.65</v>
      </c>
      <c r="K448" t="s">
        <v>6</v>
      </c>
      <c r="L448" s="2">
        <v>45428000</v>
      </c>
      <c r="M448" s="2">
        <v>180621000</v>
      </c>
      <c r="N448" t="s">
        <v>6</v>
      </c>
    </row>
    <row r="449" spans="1:14" x14ac:dyDescent="0.3">
      <c r="A449" s="1">
        <v>27881</v>
      </c>
      <c r="B449">
        <v>2.5</v>
      </c>
      <c r="D449">
        <v>2.5</v>
      </c>
      <c r="E449">
        <v>2.5</v>
      </c>
      <c r="F449">
        <v>2.5</v>
      </c>
      <c r="G449">
        <v>2.5</v>
      </c>
      <c r="H449">
        <v>2.5</v>
      </c>
      <c r="I449">
        <v>2.5</v>
      </c>
      <c r="J449">
        <v>2.5</v>
      </c>
      <c r="K449" t="s">
        <v>6</v>
      </c>
      <c r="L449" s="2">
        <v>46600000</v>
      </c>
      <c r="M449" s="2">
        <v>187467000</v>
      </c>
      <c r="N449" t="s">
        <v>6</v>
      </c>
    </row>
    <row r="450" spans="1:14" x14ac:dyDescent="0.3">
      <c r="A450" s="1">
        <v>27912</v>
      </c>
      <c r="B450">
        <v>1.81</v>
      </c>
      <c r="D450">
        <v>1.81</v>
      </c>
      <c r="E450">
        <v>1.81</v>
      </c>
      <c r="F450">
        <v>1.81</v>
      </c>
      <c r="G450">
        <v>1.81</v>
      </c>
      <c r="H450">
        <v>1.81</v>
      </c>
      <c r="I450">
        <v>1.81</v>
      </c>
      <c r="J450">
        <v>1.81</v>
      </c>
      <c r="K450" t="s">
        <v>6</v>
      </c>
      <c r="L450" s="2">
        <v>51317000</v>
      </c>
      <c r="M450" s="2">
        <v>204459000</v>
      </c>
      <c r="N450" t="s">
        <v>6</v>
      </c>
    </row>
    <row r="451" spans="1:14" x14ac:dyDescent="0.3">
      <c r="A451" s="1">
        <v>27942</v>
      </c>
      <c r="B451">
        <v>2.04</v>
      </c>
      <c r="D451">
        <v>2.04</v>
      </c>
      <c r="E451">
        <v>2.04</v>
      </c>
      <c r="F451">
        <v>2.04</v>
      </c>
      <c r="G451">
        <v>2.04</v>
      </c>
      <c r="H451">
        <v>2.04</v>
      </c>
      <c r="I451">
        <v>2.04</v>
      </c>
      <c r="J451">
        <v>2.04</v>
      </c>
      <c r="K451" t="s">
        <v>6</v>
      </c>
      <c r="L451" s="2">
        <v>55473000</v>
      </c>
      <c r="M451" s="2">
        <v>202441000</v>
      </c>
      <c r="N451" t="s">
        <v>6</v>
      </c>
    </row>
    <row r="452" spans="1:14" x14ac:dyDescent="0.3">
      <c r="A452" s="1">
        <v>27973</v>
      </c>
      <c r="B452">
        <v>3.52</v>
      </c>
      <c r="D452">
        <v>3.52</v>
      </c>
      <c r="E452">
        <v>3.52</v>
      </c>
      <c r="F452">
        <v>3.52</v>
      </c>
      <c r="G452">
        <v>3.52</v>
      </c>
      <c r="H452">
        <v>3.52</v>
      </c>
      <c r="I452">
        <v>3.52</v>
      </c>
      <c r="J452">
        <v>3.52</v>
      </c>
      <c r="K452" t="s">
        <v>6</v>
      </c>
      <c r="L452" s="2">
        <v>58204000</v>
      </c>
      <c r="M452" s="2">
        <v>202683000</v>
      </c>
      <c r="N452" t="s">
        <v>6</v>
      </c>
    </row>
    <row r="453" spans="1:14" x14ac:dyDescent="0.3">
      <c r="A453" s="1">
        <v>28004</v>
      </c>
      <c r="B453">
        <v>2.66</v>
      </c>
      <c r="D453">
        <v>2.66</v>
      </c>
      <c r="E453">
        <v>2.66</v>
      </c>
      <c r="F453">
        <v>2.66</v>
      </c>
      <c r="G453">
        <v>2.66</v>
      </c>
      <c r="H453">
        <v>2.66</v>
      </c>
      <c r="I453">
        <v>2.66</v>
      </c>
      <c r="J453">
        <v>2.66</v>
      </c>
      <c r="K453" t="s">
        <v>6</v>
      </c>
      <c r="L453" s="2">
        <v>59879000</v>
      </c>
      <c r="M453" s="2">
        <v>208098000</v>
      </c>
      <c r="N453" t="s">
        <v>6</v>
      </c>
    </row>
    <row r="454" spans="1:14" x14ac:dyDescent="0.3">
      <c r="A454" s="1">
        <v>28034</v>
      </c>
      <c r="B454">
        <v>2.3199999999999998</v>
      </c>
      <c r="D454">
        <v>2.3199999999999998</v>
      </c>
      <c r="E454">
        <v>2.3199999999999998</v>
      </c>
      <c r="F454">
        <v>2.3199999999999998</v>
      </c>
      <c r="G454">
        <v>2.3199999999999998</v>
      </c>
      <c r="H454">
        <v>2.3199999999999998</v>
      </c>
      <c r="I454">
        <v>2.3199999999999998</v>
      </c>
      <c r="J454">
        <v>2.3199999999999998</v>
      </c>
      <c r="K454" t="s">
        <v>6</v>
      </c>
      <c r="L454" s="2">
        <v>62051000</v>
      </c>
      <c r="M454" s="2">
        <v>217410000</v>
      </c>
      <c r="N454" t="s">
        <v>6</v>
      </c>
    </row>
    <row r="455" spans="1:14" x14ac:dyDescent="0.3">
      <c r="A455" s="1">
        <v>28065</v>
      </c>
      <c r="B455">
        <v>1.77</v>
      </c>
      <c r="D455">
        <v>1.77</v>
      </c>
      <c r="E455">
        <v>1.77</v>
      </c>
      <c r="F455">
        <v>1.77</v>
      </c>
      <c r="G455">
        <v>1.77</v>
      </c>
      <c r="H455">
        <v>1.77</v>
      </c>
      <c r="I455">
        <v>1.77</v>
      </c>
      <c r="J455">
        <v>1.77</v>
      </c>
      <c r="K455" t="s">
        <v>6</v>
      </c>
      <c r="L455" s="2">
        <v>67853000</v>
      </c>
      <c r="M455" s="2">
        <v>226161000</v>
      </c>
      <c r="N455" t="s">
        <v>6</v>
      </c>
    </row>
    <row r="456" spans="1:14" x14ac:dyDescent="0.3">
      <c r="A456" s="1">
        <v>28095</v>
      </c>
      <c r="B456">
        <v>2.48</v>
      </c>
      <c r="D456">
        <v>2.48</v>
      </c>
      <c r="E456">
        <v>2.48</v>
      </c>
      <c r="F456">
        <v>2.48</v>
      </c>
      <c r="G456">
        <v>2.48</v>
      </c>
      <c r="H456">
        <v>2.48</v>
      </c>
      <c r="I456">
        <v>2.48</v>
      </c>
      <c r="J456">
        <v>2.48</v>
      </c>
      <c r="K456" t="s">
        <v>6</v>
      </c>
      <c r="L456" s="2">
        <v>79484000</v>
      </c>
      <c r="M456" s="2">
        <v>248706000</v>
      </c>
      <c r="N456" t="s">
        <v>6</v>
      </c>
    </row>
    <row r="457" spans="1:14" x14ac:dyDescent="0.3">
      <c r="A457" s="1">
        <v>28126</v>
      </c>
      <c r="B457">
        <v>3.62</v>
      </c>
      <c r="D457">
        <v>3.62</v>
      </c>
      <c r="E457">
        <v>3.62</v>
      </c>
      <c r="F457">
        <v>3.62</v>
      </c>
      <c r="G457">
        <v>3.62</v>
      </c>
      <c r="H457">
        <v>3.62</v>
      </c>
      <c r="I457">
        <v>3.62</v>
      </c>
      <c r="J457">
        <v>3.62</v>
      </c>
      <c r="K457" t="s">
        <v>6</v>
      </c>
      <c r="L457" s="2">
        <v>83988000</v>
      </c>
      <c r="M457" s="2">
        <v>228831000</v>
      </c>
      <c r="N457" t="s">
        <v>6</v>
      </c>
    </row>
    <row r="458" spans="1:14" x14ac:dyDescent="0.3">
      <c r="A458" s="1">
        <v>28157</v>
      </c>
      <c r="B458">
        <v>3.99</v>
      </c>
      <c r="D458">
        <v>3.99</v>
      </c>
      <c r="E458">
        <v>3.99</v>
      </c>
      <c r="F458">
        <v>3.99</v>
      </c>
      <c r="G458">
        <v>3.99</v>
      </c>
      <c r="H458">
        <v>3.99</v>
      </c>
      <c r="I458">
        <v>3.99</v>
      </c>
      <c r="J458">
        <v>3.99</v>
      </c>
      <c r="K458" t="s">
        <v>6</v>
      </c>
      <c r="L458" s="2">
        <v>80921000</v>
      </c>
      <c r="M458" s="2">
        <v>232628000</v>
      </c>
      <c r="N458" t="s">
        <v>6</v>
      </c>
    </row>
    <row r="459" spans="1:14" x14ac:dyDescent="0.3">
      <c r="A459" s="1">
        <v>28185</v>
      </c>
      <c r="B459">
        <v>4.8</v>
      </c>
      <c r="D459">
        <v>4.8</v>
      </c>
      <c r="E459">
        <v>4.8</v>
      </c>
      <c r="F459">
        <v>4.8</v>
      </c>
      <c r="G459">
        <v>4.8</v>
      </c>
      <c r="H459">
        <v>4.8</v>
      </c>
      <c r="I459">
        <v>4.8</v>
      </c>
      <c r="J459">
        <v>4.8</v>
      </c>
      <c r="K459" t="s">
        <v>6</v>
      </c>
      <c r="L459" s="2">
        <v>79046000</v>
      </c>
      <c r="M459" s="2">
        <v>239464000</v>
      </c>
      <c r="N459" t="s">
        <v>6</v>
      </c>
    </row>
    <row r="460" spans="1:14" x14ac:dyDescent="0.3">
      <c r="A460" s="1">
        <v>28216</v>
      </c>
      <c r="B460">
        <v>4.43</v>
      </c>
      <c r="D460">
        <v>4.43</v>
      </c>
      <c r="E460">
        <v>4.43</v>
      </c>
      <c r="F460">
        <v>4.43</v>
      </c>
      <c r="G460">
        <v>4.43</v>
      </c>
      <c r="H460">
        <v>4.43</v>
      </c>
      <c r="I460">
        <v>4.43</v>
      </c>
      <c r="J460">
        <v>4.43</v>
      </c>
      <c r="K460" t="s">
        <v>6</v>
      </c>
      <c r="L460" s="2">
        <v>83700000</v>
      </c>
      <c r="M460" s="2">
        <v>255727000</v>
      </c>
      <c r="N460" t="s">
        <v>6</v>
      </c>
    </row>
    <row r="461" spans="1:14" x14ac:dyDescent="0.3">
      <c r="A461" s="1">
        <v>28246</v>
      </c>
      <c r="B461">
        <v>2.16</v>
      </c>
      <c r="D461">
        <v>2.16</v>
      </c>
      <c r="E461">
        <v>2.16</v>
      </c>
      <c r="F461">
        <v>2.16</v>
      </c>
      <c r="G461">
        <v>2.16</v>
      </c>
      <c r="H461">
        <v>2.16</v>
      </c>
      <c r="I461">
        <v>2.16</v>
      </c>
      <c r="J461">
        <v>2.16</v>
      </c>
      <c r="K461" t="s">
        <v>6</v>
      </c>
      <c r="L461" s="2">
        <v>87705000</v>
      </c>
      <c r="M461" s="2">
        <v>259534000</v>
      </c>
      <c r="N461" t="s">
        <v>6</v>
      </c>
    </row>
    <row r="462" spans="1:14" x14ac:dyDescent="0.3">
      <c r="A462" s="1">
        <v>28277</v>
      </c>
      <c r="B462">
        <v>2.57</v>
      </c>
      <c r="D462">
        <v>2.57</v>
      </c>
      <c r="E462">
        <v>2.57</v>
      </c>
      <c r="F462">
        <v>2.57</v>
      </c>
      <c r="G462">
        <v>2.57</v>
      </c>
      <c r="H462">
        <v>2.57</v>
      </c>
      <c r="I462">
        <v>2.57</v>
      </c>
      <c r="J462">
        <v>2.57</v>
      </c>
      <c r="K462" t="s">
        <v>6</v>
      </c>
      <c r="L462" s="2">
        <v>93623000</v>
      </c>
      <c r="M462" s="2">
        <v>275941000</v>
      </c>
      <c r="N462" t="s">
        <v>6</v>
      </c>
    </row>
    <row r="463" spans="1:14" x14ac:dyDescent="0.3">
      <c r="A463" s="1">
        <v>28307</v>
      </c>
      <c r="B463">
        <v>1.93</v>
      </c>
      <c r="D463">
        <v>1.93</v>
      </c>
      <c r="E463">
        <v>1.93</v>
      </c>
      <c r="F463">
        <v>1.93</v>
      </c>
      <c r="G463">
        <v>1.93</v>
      </c>
      <c r="H463">
        <v>1.93</v>
      </c>
      <c r="I463">
        <v>1.93</v>
      </c>
      <c r="J463">
        <v>1.93</v>
      </c>
      <c r="K463" t="s">
        <v>6</v>
      </c>
      <c r="L463" s="2">
        <v>100395000</v>
      </c>
      <c r="M463" s="2">
        <v>277429000</v>
      </c>
      <c r="N463" t="s">
        <v>6</v>
      </c>
    </row>
    <row r="464" spans="1:14" x14ac:dyDescent="0.3">
      <c r="A464" s="1">
        <v>28338</v>
      </c>
      <c r="B464">
        <v>1.57</v>
      </c>
      <c r="D464">
        <v>1.57</v>
      </c>
      <c r="E464">
        <v>1.57</v>
      </c>
      <c r="F464">
        <v>1.57</v>
      </c>
      <c r="G464">
        <v>1.57</v>
      </c>
      <c r="H464">
        <v>1.57</v>
      </c>
      <c r="I464">
        <v>1.57</v>
      </c>
      <c r="J464">
        <v>1.57</v>
      </c>
      <c r="K464" t="s">
        <v>6</v>
      </c>
      <c r="L464" s="2">
        <v>100359000</v>
      </c>
      <c r="M464" s="2">
        <v>282832000</v>
      </c>
      <c r="N464" t="s">
        <v>6</v>
      </c>
    </row>
    <row r="465" spans="1:14" x14ac:dyDescent="0.3">
      <c r="A465" s="1">
        <v>28369</v>
      </c>
      <c r="B465">
        <v>1.99</v>
      </c>
      <c r="D465">
        <v>1.99</v>
      </c>
      <c r="E465">
        <v>1.99</v>
      </c>
      <c r="F465">
        <v>1.99</v>
      </c>
      <c r="G465">
        <v>1.99</v>
      </c>
      <c r="H465">
        <v>1.99</v>
      </c>
      <c r="I465">
        <v>1.99</v>
      </c>
      <c r="J465">
        <v>1.99</v>
      </c>
      <c r="K465" t="s">
        <v>6</v>
      </c>
      <c r="L465" s="2">
        <v>102093000</v>
      </c>
      <c r="M465" s="2">
        <v>294606000</v>
      </c>
      <c r="N465" t="s">
        <v>6</v>
      </c>
    </row>
    <row r="466" spans="1:14" x14ac:dyDescent="0.3">
      <c r="A466" s="1">
        <v>28399</v>
      </c>
      <c r="B466">
        <v>2.2599999999999998</v>
      </c>
      <c r="D466">
        <v>2.2599999999999998</v>
      </c>
      <c r="E466">
        <v>2.2599999999999998</v>
      </c>
      <c r="F466">
        <v>2.2599999999999998</v>
      </c>
      <c r="G466">
        <v>2.2599999999999998</v>
      </c>
      <c r="H466">
        <v>2.2599999999999998</v>
      </c>
      <c r="I466">
        <v>2.2599999999999998</v>
      </c>
      <c r="J466">
        <v>2.2599999999999998</v>
      </c>
      <c r="K466" t="s">
        <v>6</v>
      </c>
      <c r="L466" s="2">
        <v>106718000</v>
      </c>
      <c r="M466" s="2">
        <v>304453000</v>
      </c>
      <c r="N466" t="s">
        <v>6</v>
      </c>
    </row>
    <row r="467" spans="1:14" x14ac:dyDescent="0.3">
      <c r="A467" s="1">
        <v>28430</v>
      </c>
      <c r="B467">
        <v>2.86</v>
      </c>
      <c r="D467">
        <v>2.86</v>
      </c>
      <c r="E467">
        <v>2.86</v>
      </c>
      <c r="F467">
        <v>2.86</v>
      </c>
      <c r="G467">
        <v>2.86</v>
      </c>
      <c r="H467">
        <v>2.86</v>
      </c>
      <c r="I467">
        <v>2.86</v>
      </c>
      <c r="J467">
        <v>2.86</v>
      </c>
      <c r="K467" t="s">
        <v>6</v>
      </c>
      <c r="L467" s="2">
        <v>113588000</v>
      </c>
      <c r="M467" s="2">
        <v>312037000</v>
      </c>
      <c r="N467" t="s">
        <v>6</v>
      </c>
    </row>
    <row r="468" spans="1:14" x14ac:dyDescent="0.3">
      <c r="A468" s="1">
        <v>28460</v>
      </c>
      <c r="B468">
        <v>2.8</v>
      </c>
      <c r="D468">
        <v>2.8</v>
      </c>
      <c r="E468">
        <v>2.8</v>
      </c>
      <c r="F468">
        <v>2.8</v>
      </c>
      <c r="G468">
        <v>2.8</v>
      </c>
      <c r="H468">
        <v>2.8</v>
      </c>
      <c r="I468">
        <v>2.8</v>
      </c>
      <c r="J468">
        <v>2.8</v>
      </c>
      <c r="K468" t="s">
        <v>6</v>
      </c>
      <c r="L468" s="2">
        <v>129843000</v>
      </c>
      <c r="M468" s="2">
        <v>343223000</v>
      </c>
      <c r="N468" t="s">
        <v>6</v>
      </c>
    </row>
    <row r="469" spans="1:14" x14ac:dyDescent="0.3">
      <c r="A469" s="1">
        <v>28491</v>
      </c>
      <c r="B469">
        <v>1.75</v>
      </c>
      <c r="D469">
        <v>1.75</v>
      </c>
      <c r="E469">
        <v>1.75</v>
      </c>
      <c r="F469">
        <v>1.75</v>
      </c>
      <c r="G469">
        <v>1.75</v>
      </c>
      <c r="H469">
        <v>1.75</v>
      </c>
      <c r="I469">
        <v>1.75</v>
      </c>
      <c r="J469">
        <v>1.75</v>
      </c>
      <c r="K469" t="s">
        <v>6</v>
      </c>
      <c r="L469" s="2">
        <v>128034000</v>
      </c>
      <c r="M469" s="2">
        <v>321171000</v>
      </c>
      <c r="N469" t="s">
        <v>6</v>
      </c>
    </row>
    <row r="470" spans="1:14" x14ac:dyDescent="0.3">
      <c r="A470" s="1">
        <v>28522</v>
      </c>
      <c r="B470">
        <v>3.86</v>
      </c>
      <c r="D470">
        <v>3.86</v>
      </c>
      <c r="E470">
        <v>3.86</v>
      </c>
      <c r="F470">
        <v>3.86</v>
      </c>
      <c r="G470">
        <v>3.86</v>
      </c>
      <c r="H470">
        <v>3.86</v>
      </c>
      <c r="I470">
        <v>3.86</v>
      </c>
      <c r="J470">
        <v>3.86</v>
      </c>
      <c r="K470" t="s">
        <v>6</v>
      </c>
      <c r="L470" s="2">
        <v>123408000</v>
      </c>
      <c r="M470" s="2">
        <v>328309000</v>
      </c>
      <c r="N470" t="s">
        <v>6</v>
      </c>
    </row>
    <row r="471" spans="1:14" x14ac:dyDescent="0.3">
      <c r="A471" s="1">
        <v>28550</v>
      </c>
      <c r="B471">
        <v>2.5499999999999998</v>
      </c>
      <c r="D471">
        <v>2.5499999999999998</v>
      </c>
      <c r="E471">
        <v>2.5499999999999998</v>
      </c>
      <c r="F471">
        <v>2.5499999999999998</v>
      </c>
      <c r="G471">
        <v>2.5499999999999998</v>
      </c>
      <c r="H471">
        <v>2.5499999999999998</v>
      </c>
      <c r="I471">
        <v>2.5499999999999998</v>
      </c>
      <c r="J471">
        <v>2.5499999999999998</v>
      </c>
      <c r="K471" t="s">
        <v>6</v>
      </c>
      <c r="L471" s="2">
        <v>122218000</v>
      </c>
      <c r="M471" s="2">
        <v>338909000</v>
      </c>
      <c r="N471" t="s">
        <v>6</v>
      </c>
    </row>
    <row r="472" spans="1:14" x14ac:dyDescent="0.3">
      <c r="A472" s="1">
        <v>28581</v>
      </c>
      <c r="B472">
        <v>1.86</v>
      </c>
      <c r="D472">
        <v>1.86</v>
      </c>
      <c r="E472">
        <v>1.86</v>
      </c>
      <c r="F472">
        <v>1.86</v>
      </c>
      <c r="G472">
        <v>1.86</v>
      </c>
      <c r="H472">
        <v>1.86</v>
      </c>
      <c r="I472">
        <v>1.86</v>
      </c>
      <c r="J472">
        <v>1.86</v>
      </c>
      <c r="K472" t="s">
        <v>6</v>
      </c>
      <c r="L472" s="2">
        <v>130819000</v>
      </c>
      <c r="M472" s="2">
        <v>354454000</v>
      </c>
      <c r="N472" t="s">
        <v>6</v>
      </c>
    </row>
    <row r="473" spans="1:14" x14ac:dyDescent="0.3">
      <c r="A473" s="1">
        <v>28611</v>
      </c>
      <c r="B473">
        <v>2.92</v>
      </c>
      <c r="D473">
        <v>2.92</v>
      </c>
      <c r="E473">
        <v>2.92</v>
      </c>
      <c r="F473">
        <v>2.92</v>
      </c>
      <c r="G473">
        <v>2.92</v>
      </c>
      <c r="H473">
        <v>2.92</v>
      </c>
      <c r="I473">
        <v>2.92</v>
      </c>
      <c r="J473">
        <v>2.92</v>
      </c>
      <c r="K473" t="s">
        <v>6</v>
      </c>
      <c r="L473" s="2">
        <v>133935000</v>
      </c>
      <c r="M473" s="2">
        <v>358574000</v>
      </c>
      <c r="N473" t="s">
        <v>6</v>
      </c>
    </row>
    <row r="474" spans="1:14" x14ac:dyDescent="0.3">
      <c r="A474" s="1">
        <v>28642</v>
      </c>
      <c r="B474">
        <v>5</v>
      </c>
      <c r="D474">
        <v>5</v>
      </c>
      <c r="E474">
        <v>5</v>
      </c>
      <c r="F474">
        <v>5</v>
      </c>
      <c r="G474">
        <v>5</v>
      </c>
      <c r="H474">
        <v>5</v>
      </c>
      <c r="I474">
        <v>5</v>
      </c>
      <c r="J474">
        <v>5</v>
      </c>
      <c r="K474" t="s">
        <v>6</v>
      </c>
      <c r="L474" s="2">
        <v>137938000</v>
      </c>
      <c r="M474" s="2">
        <v>381592000</v>
      </c>
      <c r="N474" t="s">
        <v>6</v>
      </c>
    </row>
    <row r="475" spans="1:14" x14ac:dyDescent="0.3">
      <c r="A475" s="1">
        <v>28672</v>
      </c>
      <c r="B475">
        <v>4.22</v>
      </c>
      <c r="D475">
        <v>4.22</v>
      </c>
      <c r="E475">
        <v>4.22</v>
      </c>
      <c r="F475">
        <v>4.22</v>
      </c>
      <c r="G475">
        <v>4.22</v>
      </c>
      <c r="H475">
        <v>4.22</v>
      </c>
      <c r="I475">
        <v>4.22</v>
      </c>
      <c r="J475">
        <v>4.22</v>
      </c>
      <c r="K475" t="s">
        <v>6</v>
      </c>
      <c r="L475" s="2">
        <v>147439000</v>
      </c>
      <c r="M475" s="2">
        <v>383871000</v>
      </c>
      <c r="N475" t="s">
        <v>6</v>
      </c>
    </row>
    <row r="476" spans="1:14" x14ac:dyDescent="0.3">
      <c r="A476" s="1">
        <v>28703</v>
      </c>
      <c r="B476">
        <v>2.63</v>
      </c>
      <c r="D476">
        <v>2.63</v>
      </c>
      <c r="E476">
        <v>2.63</v>
      </c>
      <c r="F476">
        <v>2.63</v>
      </c>
      <c r="G476">
        <v>2.63</v>
      </c>
      <c r="H476">
        <v>2.63</v>
      </c>
      <c r="I476">
        <v>2.63</v>
      </c>
      <c r="J476">
        <v>2.63</v>
      </c>
      <c r="K476" t="s">
        <v>6</v>
      </c>
      <c r="L476" s="2">
        <v>152822000</v>
      </c>
      <c r="M476" s="2">
        <v>395961000</v>
      </c>
      <c r="N476" t="s">
        <v>6</v>
      </c>
    </row>
    <row r="477" spans="1:14" x14ac:dyDescent="0.3">
      <c r="A477" s="1">
        <v>28734</v>
      </c>
      <c r="B477">
        <v>2.4500000000000002</v>
      </c>
      <c r="D477">
        <v>2.4500000000000002</v>
      </c>
      <c r="E477">
        <v>2.4500000000000002</v>
      </c>
      <c r="F477">
        <v>2.4500000000000002</v>
      </c>
      <c r="G477">
        <v>2.4500000000000002</v>
      </c>
      <c r="H477">
        <v>2.4500000000000002</v>
      </c>
      <c r="I477">
        <v>2.4500000000000002</v>
      </c>
      <c r="J477">
        <v>2.4500000000000002</v>
      </c>
      <c r="K477" t="s">
        <v>6</v>
      </c>
      <c r="L477" s="2">
        <v>159218000</v>
      </c>
      <c r="M477" s="2">
        <v>415091000</v>
      </c>
      <c r="N477" t="s">
        <v>6</v>
      </c>
    </row>
    <row r="478" spans="1:14" x14ac:dyDescent="0.3">
      <c r="A478" s="1">
        <v>28764</v>
      </c>
      <c r="B478">
        <v>2.7</v>
      </c>
      <c r="D478">
        <v>2.7</v>
      </c>
      <c r="E478">
        <v>2.7</v>
      </c>
      <c r="F478">
        <v>2.7</v>
      </c>
      <c r="G478">
        <v>2.7</v>
      </c>
      <c r="H478">
        <v>2.7</v>
      </c>
      <c r="I478">
        <v>2.7</v>
      </c>
      <c r="J478">
        <v>2.7</v>
      </c>
      <c r="K478" t="s">
        <v>6</v>
      </c>
      <c r="L478" s="2">
        <v>168387000</v>
      </c>
      <c r="M478" s="2">
        <v>425545000</v>
      </c>
      <c r="N478" t="s">
        <v>6</v>
      </c>
    </row>
    <row r="479" spans="1:14" x14ac:dyDescent="0.3">
      <c r="A479" s="1">
        <v>28795</v>
      </c>
      <c r="B479">
        <v>2.5099999999999998</v>
      </c>
      <c r="D479">
        <v>2.5099999999999998</v>
      </c>
      <c r="E479">
        <v>2.5099999999999998</v>
      </c>
      <c r="F479">
        <v>2.5099999999999998</v>
      </c>
      <c r="G479">
        <v>2.5099999999999998</v>
      </c>
      <c r="H479">
        <v>2.5099999999999998</v>
      </c>
      <c r="I479">
        <v>2.5099999999999998</v>
      </c>
      <c r="J479">
        <v>2.5099999999999998</v>
      </c>
      <c r="K479" t="s">
        <v>6</v>
      </c>
      <c r="L479" s="2">
        <v>175019000</v>
      </c>
      <c r="M479" s="2">
        <v>442387000</v>
      </c>
      <c r="N479" t="s">
        <v>6</v>
      </c>
    </row>
    <row r="480" spans="1:14" x14ac:dyDescent="0.3">
      <c r="A480" s="1">
        <v>28825</v>
      </c>
      <c r="B480">
        <v>1.65</v>
      </c>
      <c r="D480">
        <v>1.65</v>
      </c>
      <c r="E480">
        <v>1.65</v>
      </c>
      <c r="F480">
        <v>1.65</v>
      </c>
      <c r="G480">
        <v>1.65</v>
      </c>
      <c r="H480">
        <v>1.65</v>
      </c>
      <c r="I480">
        <v>1.65</v>
      </c>
      <c r="J480">
        <v>1.65</v>
      </c>
      <c r="K480" t="s">
        <v>6</v>
      </c>
      <c r="L480" s="2">
        <v>193669000</v>
      </c>
      <c r="M480" s="2">
        <v>484609000</v>
      </c>
      <c r="N480" t="s">
        <v>6</v>
      </c>
    </row>
    <row r="481" spans="1:14" x14ac:dyDescent="0.3">
      <c r="A481" s="1">
        <v>28856</v>
      </c>
      <c r="B481">
        <v>4.13</v>
      </c>
      <c r="D481">
        <v>4.13</v>
      </c>
      <c r="E481">
        <v>4.13</v>
      </c>
      <c r="F481">
        <v>4.13</v>
      </c>
      <c r="G481">
        <v>4.13</v>
      </c>
      <c r="H481">
        <v>4.13</v>
      </c>
      <c r="I481">
        <v>4.13</v>
      </c>
      <c r="J481">
        <v>4.13</v>
      </c>
      <c r="K481" t="s">
        <v>6</v>
      </c>
      <c r="L481" s="2">
        <v>196694000</v>
      </c>
      <c r="M481" s="2">
        <v>458164000</v>
      </c>
      <c r="N481" t="s">
        <v>6</v>
      </c>
    </row>
    <row r="482" spans="1:14" x14ac:dyDescent="0.3">
      <c r="A482" s="1">
        <v>28887</v>
      </c>
      <c r="B482">
        <v>2.14</v>
      </c>
      <c r="D482">
        <v>2.14</v>
      </c>
      <c r="E482">
        <v>2.14</v>
      </c>
      <c r="F482">
        <v>2.14</v>
      </c>
      <c r="G482">
        <v>2.14</v>
      </c>
      <c r="H482">
        <v>2.14</v>
      </c>
      <c r="I482">
        <v>2.14</v>
      </c>
      <c r="J482">
        <v>2.14</v>
      </c>
      <c r="K482" t="s">
        <v>6</v>
      </c>
      <c r="L482" s="2">
        <v>202309000</v>
      </c>
      <c r="M482" s="2">
        <v>487953000</v>
      </c>
      <c r="N482" t="s">
        <v>6</v>
      </c>
    </row>
    <row r="483" spans="1:14" x14ac:dyDescent="0.3">
      <c r="A483" s="1">
        <v>28915</v>
      </c>
      <c r="B483">
        <v>5.91</v>
      </c>
      <c r="D483">
        <v>5.91</v>
      </c>
      <c r="E483">
        <v>5.91</v>
      </c>
      <c r="F483">
        <v>5.91</v>
      </c>
      <c r="G483">
        <v>5.91</v>
      </c>
      <c r="H483">
        <v>5.91</v>
      </c>
      <c r="I483">
        <v>5.91</v>
      </c>
      <c r="J483">
        <v>5.91</v>
      </c>
      <c r="K483" t="s">
        <v>6</v>
      </c>
      <c r="L483" s="2">
        <v>199266000</v>
      </c>
      <c r="M483" s="2">
        <v>486911000</v>
      </c>
      <c r="N483" t="s">
        <v>6</v>
      </c>
    </row>
    <row r="484" spans="1:14" x14ac:dyDescent="0.3">
      <c r="A484" s="1">
        <v>28946</v>
      </c>
      <c r="B484">
        <v>3.36</v>
      </c>
      <c r="D484">
        <v>3.36</v>
      </c>
      <c r="E484">
        <v>3.36</v>
      </c>
      <c r="F484">
        <v>3.36</v>
      </c>
      <c r="G484">
        <v>3.36</v>
      </c>
      <c r="H484">
        <v>3.36</v>
      </c>
      <c r="I484">
        <v>3.36</v>
      </c>
      <c r="J484">
        <v>3.36</v>
      </c>
      <c r="K484" t="s">
        <v>6</v>
      </c>
      <c r="L484" s="2">
        <v>202374000</v>
      </c>
      <c r="M484" s="2">
        <v>499207000</v>
      </c>
      <c r="N484" t="s">
        <v>6</v>
      </c>
    </row>
    <row r="485" spans="1:14" x14ac:dyDescent="0.3">
      <c r="A485" s="1">
        <v>28976</v>
      </c>
      <c r="B485">
        <v>2.09</v>
      </c>
      <c r="D485">
        <v>2.09</v>
      </c>
      <c r="E485">
        <v>2.09</v>
      </c>
      <c r="F485">
        <v>2.09</v>
      </c>
      <c r="G485">
        <v>2.09</v>
      </c>
      <c r="H485">
        <v>2.09</v>
      </c>
      <c r="I485">
        <v>2.09</v>
      </c>
      <c r="J485">
        <v>2.09</v>
      </c>
      <c r="K485" t="s">
        <v>6</v>
      </c>
      <c r="L485" s="2">
        <v>207102000</v>
      </c>
      <c r="M485" s="2">
        <v>516310000</v>
      </c>
      <c r="N485" t="s">
        <v>6</v>
      </c>
    </row>
    <row r="486" spans="1:14" x14ac:dyDescent="0.3">
      <c r="A486" s="1">
        <v>29007</v>
      </c>
      <c r="B486">
        <v>4.34</v>
      </c>
      <c r="D486">
        <v>4.34</v>
      </c>
      <c r="E486">
        <v>4.34</v>
      </c>
      <c r="F486">
        <v>4.34</v>
      </c>
      <c r="G486">
        <v>4.34</v>
      </c>
      <c r="H486">
        <v>4.34</v>
      </c>
      <c r="I486">
        <v>4.34</v>
      </c>
      <c r="J486">
        <v>4.34</v>
      </c>
      <c r="K486" t="s">
        <v>6</v>
      </c>
      <c r="L486" s="2">
        <v>215106000</v>
      </c>
      <c r="M486" s="2">
        <v>564956000</v>
      </c>
      <c r="N486" t="s">
        <v>6</v>
      </c>
    </row>
    <row r="487" spans="1:14" x14ac:dyDescent="0.3">
      <c r="A487" s="1">
        <v>29037</v>
      </c>
      <c r="B487">
        <v>4.3499999999999996</v>
      </c>
      <c r="D487">
        <v>4.3499999999999996</v>
      </c>
      <c r="E487">
        <v>4.3499999999999996</v>
      </c>
      <c r="F487">
        <v>4.3499999999999996</v>
      </c>
      <c r="G487">
        <v>4.3499999999999996</v>
      </c>
      <c r="H487">
        <v>4.3499999999999996</v>
      </c>
      <c r="I487">
        <v>4.3499999999999996</v>
      </c>
      <c r="J487">
        <v>4.3499999999999996</v>
      </c>
      <c r="K487" t="s">
        <v>6</v>
      </c>
      <c r="L487" s="2">
        <v>229711000</v>
      </c>
      <c r="M487" s="2">
        <v>575432000</v>
      </c>
      <c r="N487" t="s">
        <v>6</v>
      </c>
    </row>
    <row r="488" spans="1:14" x14ac:dyDescent="0.3">
      <c r="A488" s="1">
        <v>29068</v>
      </c>
      <c r="B488">
        <v>3.4</v>
      </c>
      <c r="D488">
        <v>3.4</v>
      </c>
      <c r="E488">
        <v>3.4</v>
      </c>
      <c r="F488">
        <v>3.4</v>
      </c>
      <c r="G488">
        <v>3.4</v>
      </c>
      <c r="H488">
        <v>3.4</v>
      </c>
      <c r="I488">
        <v>3.4</v>
      </c>
      <c r="J488">
        <v>3.4</v>
      </c>
      <c r="K488" t="s">
        <v>6</v>
      </c>
      <c r="L488" s="2">
        <v>237372000</v>
      </c>
      <c r="M488" s="2">
        <v>587464000</v>
      </c>
      <c r="N488" t="s">
        <v>6</v>
      </c>
    </row>
    <row r="489" spans="1:14" x14ac:dyDescent="0.3">
      <c r="A489" s="1">
        <v>29099</v>
      </c>
      <c r="B489">
        <v>6.45</v>
      </c>
      <c r="D489">
        <v>6.45</v>
      </c>
      <c r="E489">
        <v>6.45</v>
      </c>
      <c r="F489">
        <v>6.45</v>
      </c>
      <c r="G489">
        <v>6.45</v>
      </c>
      <c r="H489">
        <v>6.45</v>
      </c>
      <c r="I489">
        <v>6.45</v>
      </c>
      <c r="J489">
        <v>6.45</v>
      </c>
      <c r="K489" t="s">
        <v>6</v>
      </c>
      <c r="L489" s="2">
        <v>251087000</v>
      </c>
      <c r="M489" s="2">
        <v>634111000</v>
      </c>
      <c r="N489" t="s">
        <v>6</v>
      </c>
    </row>
    <row r="490" spans="1:14" x14ac:dyDescent="0.3">
      <c r="A490" s="1">
        <v>29129</v>
      </c>
      <c r="B490">
        <v>4.7</v>
      </c>
      <c r="D490">
        <v>4.7</v>
      </c>
      <c r="E490">
        <v>4.7</v>
      </c>
      <c r="F490">
        <v>4.7</v>
      </c>
      <c r="G490">
        <v>4.7</v>
      </c>
      <c r="H490">
        <v>4.7</v>
      </c>
      <c r="I490">
        <v>4.7</v>
      </c>
      <c r="J490">
        <v>4.7</v>
      </c>
      <c r="K490" t="s">
        <v>6</v>
      </c>
      <c r="L490" s="2">
        <v>268243000</v>
      </c>
      <c r="M490" s="2">
        <v>656871000</v>
      </c>
      <c r="N490" t="s">
        <v>6</v>
      </c>
    </row>
    <row r="491" spans="1:14" x14ac:dyDescent="0.3">
      <c r="A491" s="1">
        <v>29160</v>
      </c>
      <c r="B491">
        <v>4.72</v>
      </c>
      <c r="D491">
        <v>4.72</v>
      </c>
      <c r="E491">
        <v>4.72</v>
      </c>
      <c r="F491">
        <v>4.72</v>
      </c>
      <c r="G491">
        <v>4.72</v>
      </c>
      <c r="H491">
        <v>4.72</v>
      </c>
      <c r="I491">
        <v>4.72</v>
      </c>
      <c r="J491">
        <v>4.72</v>
      </c>
      <c r="K491" t="s">
        <v>6</v>
      </c>
      <c r="L491" s="2">
        <v>292706000</v>
      </c>
      <c r="M491" s="2">
        <v>707479000</v>
      </c>
      <c r="N491" t="s">
        <v>6</v>
      </c>
    </row>
    <row r="492" spans="1:14" x14ac:dyDescent="0.3">
      <c r="A492" s="1">
        <v>29190</v>
      </c>
      <c r="B492">
        <v>7.06</v>
      </c>
      <c r="D492">
        <v>7.06</v>
      </c>
      <c r="E492">
        <v>7.06</v>
      </c>
      <c r="F492">
        <v>7.06</v>
      </c>
      <c r="G492">
        <v>7.06</v>
      </c>
      <c r="H492">
        <v>7.06</v>
      </c>
      <c r="I492">
        <v>7.06</v>
      </c>
      <c r="J492">
        <v>7.06</v>
      </c>
      <c r="K492" t="s">
        <v>6</v>
      </c>
      <c r="L492" s="2">
        <v>366247000</v>
      </c>
      <c r="M492" s="2">
        <v>838226000</v>
      </c>
      <c r="N492" t="s">
        <v>6</v>
      </c>
    </row>
    <row r="493" spans="1:14" x14ac:dyDescent="0.3">
      <c r="A493" s="1">
        <v>29221</v>
      </c>
      <c r="B493">
        <v>4.4800000000000004</v>
      </c>
      <c r="D493">
        <v>4.4800000000000004</v>
      </c>
      <c r="E493">
        <v>4.4800000000000004</v>
      </c>
      <c r="F493">
        <v>4.4800000000000004</v>
      </c>
      <c r="G493">
        <v>4.4800000000000004</v>
      </c>
      <c r="H493">
        <v>4.4800000000000004</v>
      </c>
      <c r="I493">
        <v>4.4800000000000004</v>
      </c>
      <c r="J493">
        <v>4.4800000000000004</v>
      </c>
      <c r="K493">
        <v>6.62</v>
      </c>
      <c r="L493" s="2">
        <v>339824000</v>
      </c>
      <c r="M493" s="2">
        <v>814000000</v>
      </c>
      <c r="N493" t="s">
        <v>6</v>
      </c>
    </row>
    <row r="494" spans="1:14" x14ac:dyDescent="0.3">
      <c r="A494" s="1">
        <v>29252</v>
      </c>
      <c r="B494">
        <v>3.35</v>
      </c>
      <c r="D494">
        <v>3.35</v>
      </c>
      <c r="E494">
        <v>3.35</v>
      </c>
      <c r="F494">
        <v>3.35</v>
      </c>
      <c r="G494">
        <v>3.35</v>
      </c>
      <c r="H494">
        <v>3.35</v>
      </c>
      <c r="I494">
        <v>3.35</v>
      </c>
      <c r="J494">
        <v>3.35</v>
      </c>
      <c r="K494">
        <v>4.62</v>
      </c>
      <c r="L494" s="2">
        <v>323939000</v>
      </c>
      <c r="M494" s="2">
        <v>845000000</v>
      </c>
      <c r="N494" t="s">
        <v>6</v>
      </c>
    </row>
    <row r="495" spans="1:14" x14ac:dyDescent="0.3">
      <c r="A495" s="1">
        <v>29281</v>
      </c>
      <c r="B495">
        <v>4.34</v>
      </c>
      <c r="D495">
        <v>4.34</v>
      </c>
      <c r="E495">
        <v>4.34</v>
      </c>
      <c r="F495">
        <v>4.34</v>
      </c>
      <c r="G495">
        <v>4.34</v>
      </c>
      <c r="H495">
        <v>4.34</v>
      </c>
      <c r="I495">
        <v>4.34</v>
      </c>
      <c r="J495">
        <v>4.34</v>
      </c>
      <c r="K495">
        <v>6.04</v>
      </c>
      <c r="L495" s="2">
        <v>337933000</v>
      </c>
      <c r="M495" s="2">
        <v>878000000</v>
      </c>
      <c r="N495" t="s">
        <v>6</v>
      </c>
    </row>
    <row r="496" spans="1:14" x14ac:dyDescent="0.3">
      <c r="A496" s="1">
        <v>29312</v>
      </c>
      <c r="B496">
        <v>3.93</v>
      </c>
      <c r="D496">
        <v>3.93</v>
      </c>
      <c r="E496">
        <v>3.93</v>
      </c>
      <c r="F496">
        <v>3.93</v>
      </c>
      <c r="G496">
        <v>3.93</v>
      </c>
      <c r="H496">
        <v>3.93</v>
      </c>
      <c r="I496">
        <v>3.93</v>
      </c>
      <c r="J496">
        <v>3.93</v>
      </c>
      <c r="K496">
        <v>5.29</v>
      </c>
      <c r="L496" s="2">
        <v>364959000</v>
      </c>
      <c r="M496" s="2">
        <v>957000000</v>
      </c>
      <c r="N496" t="s">
        <v>6</v>
      </c>
    </row>
    <row r="497" spans="1:14" x14ac:dyDescent="0.3">
      <c r="A497" s="1">
        <v>29342</v>
      </c>
      <c r="B497">
        <v>6.52</v>
      </c>
      <c r="D497">
        <v>6.52</v>
      </c>
      <c r="E497">
        <v>6.52</v>
      </c>
      <c r="F497">
        <v>6.52</v>
      </c>
      <c r="G497">
        <v>6.52</v>
      </c>
      <c r="H497">
        <v>6.52</v>
      </c>
      <c r="I497">
        <v>6.52</v>
      </c>
      <c r="J497">
        <v>6.52</v>
      </c>
      <c r="K497">
        <v>5.7</v>
      </c>
      <c r="L497" s="2">
        <v>372738000</v>
      </c>
      <c r="M497" s="2">
        <v>1011000000</v>
      </c>
      <c r="N497" t="s">
        <v>6</v>
      </c>
    </row>
    <row r="498" spans="1:14" x14ac:dyDescent="0.3">
      <c r="A498" s="1">
        <v>29373</v>
      </c>
      <c r="B498">
        <v>5.0199999999999996</v>
      </c>
      <c r="D498">
        <v>5.0199999999999996</v>
      </c>
      <c r="E498">
        <v>5.0199999999999996</v>
      </c>
      <c r="F498">
        <v>5.0199999999999996</v>
      </c>
      <c r="G498">
        <v>5.0199999999999996</v>
      </c>
      <c r="H498">
        <v>5.0199999999999996</v>
      </c>
      <c r="I498">
        <v>5.0199999999999996</v>
      </c>
      <c r="J498">
        <v>5.0199999999999996</v>
      </c>
      <c r="K498">
        <v>5.31</v>
      </c>
      <c r="L498" s="2">
        <v>416236000</v>
      </c>
      <c r="M498" s="2">
        <v>1101000000</v>
      </c>
      <c r="N498" t="s">
        <v>6</v>
      </c>
    </row>
    <row r="499" spans="1:14" x14ac:dyDescent="0.3">
      <c r="A499" s="1">
        <v>29403</v>
      </c>
      <c r="B499">
        <v>5.24</v>
      </c>
      <c r="D499">
        <v>5.24</v>
      </c>
      <c r="E499">
        <v>5.24</v>
      </c>
      <c r="F499">
        <v>5.24</v>
      </c>
      <c r="G499">
        <v>5.24</v>
      </c>
      <c r="H499">
        <v>5.24</v>
      </c>
      <c r="I499">
        <v>5.24</v>
      </c>
      <c r="J499">
        <v>5.24</v>
      </c>
      <c r="K499">
        <v>5.55</v>
      </c>
      <c r="L499" s="2">
        <v>439890000</v>
      </c>
      <c r="M499" s="2">
        <v>1076000000</v>
      </c>
      <c r="N499" t="s">
        <v>6</v>
      </c>
    </row>
    <row r="500" spans="1:14" x14ac:dyDescent="0.3">
      <c r="A500" s="1">
        <v>29434</v>
      </c>
      <c r="B500">
        <v>5.46</v>
      </c>
      <c r="D500">
        <v>5.46</v>
      </c>
      <c r="E500">
        <v>5.46</v>
      </c>
      <c r="F500">
        <v>5.46</v>
      </c>
      <c r="G500">
        <v>5.46</v>
      </c>
      <c r="H500">
        <v>5.46</v>
      </c>
      <c r="I500">
        <v>5.46</v>
      </c>
      <c r="J500">
        <v>5.46</v>
      </c>
      <c r="K500">
        <v>4.95</v>
      </c>
      <c r="L500" s="2">
        <v>446615000</v>
      </c>
      <c r="M500" s="2">
        <v>1129000000</v>
      </c>
      <c r="N500" t="s">
        <v>6</v>
      </c>
    </row>
    <row r="501" spans="1:14" x14ac:dyDescent="0.3">
      <c r="A501" s="1">
        <v>29465</v>
      </c>
      <c r="B501">
        <v>6.15</v>
      </c>
      <c r="D501">
        <v>6.15</v>
      </c>
      <c r="E501">
        <v>6.15</v>
      </c>
      <c r="F501">
        <v>6.15</v>
      </c>
      <c r="G501">
        <v>6.15</v>
      </c>
      <c r="H501">
        <v>6.15</v>
      </c>
      <c r="I501">
        <v>6.15</v>
      </c>
      <c r="J501">
        <v>6.15</v>
      </c>
      <c r="K501">
        <v>4.2300000000000004</v>
      </c>
      <c r="L501" s="2">
        <v>459175000</v>
      </c>
      <c r="M501" s="2">
        <v>1170000000</v>
      </c>
      <c r="N501" t="s">
        <v>6</v>
      </c>
    </row>
    <row r="502" spans="1:14" x14ac:dyDescent="0.3">
      <c r="A502" s="1">
        <v>29495</v>
      </c>
      <c r="B502">
        <v>6.78</v>
      </c>
      <c r="D502">
        <v>6.78</v>
      </c>
      <c r="E502">
        <v>6.78</v>
      </c>
      <c r="F502">
        <v>6.78</v>
      </c>
      <c r="G502">
        <v>6.78</v>
      </c>
      <c r="H502">
        <v>6.78</v>
      </c>
      <c r="I502">
        <v>6.78</v>
      </c>
      <c r="J502">
        <v>6.78</v>
      </c>
      <c r="K502">
        <v>9.48</v>
      </c>
      <c r="L502" s="2">
        <v>468517000</v>
      </c>
      <c r="M502" s="2">
        <v>1221000000</v>
      </c>
      <c r="N502" t="s">
        <v>6</v>
      </c>
    </row>
    <row r="503" spans="1:14" x14ac:dyDescent="0.3">
      <c r="A503" s="1">
        <v>29526</v>
      </c>
      <c r="B503">
        <v>6.82</v>
      </c>
      <c r="D503">
        <v>6.82</v>
      </c>
      <c r="E503">
        <v>6.82</v>
      </c>
      <c r="F503">
        <v>6.82</v>
      </c>
      <c r="G503">
        <v>6.82</v>
      </c>
      <c r="H503">
        <v>6.82</v>
      </c>
      <c r="I503">
        <v>6.82</v>
      </c>
      <c r="J503">
        <v>6.82</v>
      </c>
      <c r="K503">
        <v>6.67</v>
      </c>
      <c r="L503" s="2">
        <v>512562000</v>
      </c>
      <c r="M503" s="2">
        <v>1326000000</v>
      </c>
      <c r="N503" t="s">
        <v>6</v>
      </c>
    </row>
    <row r="504" spans="1:14" x14ac:dyDescent="0.3">
      <c r="A504" s="1">
        <v>29556</v>
      </c>
      <c r="B504">
        <v>4.97</v>
      </c>
      <c r="D504">
        <v>4.97</v>
      </c>
      <c r="E504">
        <v>4.97</v>
      </c>
      <c r="F504">
        <v>4.97</v>
      </c>
      <c r="G504">
        <v>4.97</v>
      </c>
      <c r="H504">
        <v>4.97</v>
      </c>
      <c r="I504">
        <v>4.97</v>
      </c>
      <c r="J504">
        <v>4.97</v>
      </c>
      <c r="K504">
        <v>6.61</v>
      </c>
      <c r="L504" s="2">
        <v>580353000</v>
      </c>
      <c r="M504" s="2">
        <v>1487000000</v>
      </c>
      <c r="N504" t="s">
        <v>6</v>
      </c>
    </row>
    <row r="505" spans="1:14" x14ac:dyDescent="0.3">
      <c r="A505" s="1">
        <v>29587</v>
      </c>
      <c r="B505">
        <v>4.92</v>
      </c>
      <c r="D505">
        <v>4.92</v>
      </c>
      <c r="E505">
        <v>4.92</v>
      </c>
      <c r="F505">
        <v>4.92</v>
      </c>
      <c r="G505">
        <v>4.92</v>
      </c>
      <c r="H505">
        <v>4.92</v>
      </c>
      <c r="I505">
        <v>4.92</v>
      </c>
      <c r="J505">
        <v>4.92</v>
      </c>
      <c r="K505">
        <v>6.84</v>
      </c>
      <c r="L505" s="2">
        <v>580291000</v>
      </c>
      <c r="M505" s="2">
        <v>1366000000</v>
      </c>
      <c r="N505" t="s">
        <v>6</v>
      </c>
    </row>
    <row r="506" spans="1:14" x14ac:dyDescent="0.3">
      <c r="A506" s="1">
        <v>29618</v>
      </c>
      <c r="B506">
        <v>8.41</v>
      </c>
      <c r="D506">
        <v>8.41</v>
      </c>
      <c r="E506">
        <v>8.41</v>
      </c>
      <c r="F506">
        <v>8.41</v>
      </c>
      <c r="G506">
        <v>8.41</v>
      </c>
      <c r="H506">
        <v>8.41</v>
      </c>
      <c r="I506">
        <v>8.41</v>
      </c>
      <c r="J506">
        <v>8.41</v>
      </c>
      <c r="K506">
        <v>6.4</v>
      </c>
      <c r="L506" s="2">
        <v>574021000</v>
      </c>
      <c r="M506" s="2">
        <v>1425000000</v>
      </c>
      <c r="N506" t="s">
        <v>6</v>
      </c>
    </row>
    <row r="507" spans="1:14" x14ac:dyDescent="0.3">
      <c r="A507" s="1">
        <v>29646</v>
      </c>
      <c r="B507">
        <v>5.28</v>
      </c>
      <c r="D507">
        <v>5.28</v>
      </c>
      <c r="E507">
        <v>5.28</v>
      </c>
      <c r="F507">
        <v>5.28</v>
      </c>
      <c r="G507">
        <v>5.28</v>
      </c>
      <c r="H507">
        <v>5.28</v>
      </c>
      <c r="I507">
        <v>5.28</v>
      </c>
      <c r="J507">
        <v>5.28</v>
      </c>
      <c r="K507">
        <v>4.97</v>
      </c>
      <c r="L507" s="2">
        <v>573731000</v>
      </c>
      <c r="M507" s="2">
        <v>1394000000</v>
      </c>
      <c r="N507" t="s">
        <v>6</v>
      </c>
    </row>
    <row r="508" spans="1:14" x14ac:dyDescent="0.3">
      <c r="A508" s="1">
        <v>29677</v>
      </c>
      <c r="B508">
        <v>5.4</v>
      </c>
      <c r="D508">
        <v>5.4</v>
      </c>
      <c r="E508">
        <v>5.4</v>
      </c>
      <c r="F508">
        <v>5.4</v>
      </c>
      <c r="G508">
        <v>5.4</v>
      </c>
      <c r="H508">
        <v>5.4</v>
      </c>
      <c r="I508">
        <v>5.4</v>
      </c>
      <c r="J508">
        <v>5.4</v>
      </c>
      <c r="K508">
        <v>6.46</v>
      </c>
      <c r="L508" s="2">
        <v>565801000</v>
      </c>
      <c r="M508" s="2">
        <v>1512000000</v>
      </c>
      <c r="N508" t="s">
        <v>6</v>
      </c>
    </row>
    <row r="509" spans="1:14" x14ac:dyDescent="0.3">
      <c r="A509" s="1">
        <v>29707</v>
      </c>
      <c r="B509">
        <v>6.3</v>
      </c>
      <c r="D509">
        <v>6.3</v>
      </c>
      <c r="E509">
        <v>6.3</v>
      </c>
      <c r="F509">
        <v>6.3</v>
      </c>
      <c r="G509">
        <v>6.3</v>
      </c>
      <c r="H509">
        <v>6.3</v>
      </c>
      <c r="I509">
        <v>6.3</v>
      </c>
      <c r="J509">
        <v>6.3</v>
      </c>
      <c r="K509">
        <v>5.56</v>
      </c>
      <c r="L509" s="2">
        <v>597848000</v>
      </c>
      <c r="M509" s="2">
        <v>1583000000</v>
      </c>
      <c r="N509" t="s">
        <v>6</v>
      </c>
    </row>
    <row r="510" spans="1:14" x14ac:dyDescent="0.3">
      <c r="A510" s="1">
        <v>29738</v>
      </c>
      <c r="B510">
        <v>4.21</v>
      </c>
      <c r="D510">
        <v>4.21</v>
      </c>
      <c r="E510">
        <v>4.21</v>
      </c>
      <c r="F510">
        <v>4.21</v>
      </c>
      <c r="G510">
        <v>4.21</v>
      </c>
      <c r="H510">
        <v>4.21</v>
      </c>
      <c r="I510">
        <v>4.21</v>
      </c>
      <c r="J510">
        <v>4.21</v>
      </c>
      <c r="K510">
        <v>5.52</v>
      </c>
      <c r="L510" s="2">
        <v>646193000</v>
      </c>
      <c r="M510" s="2">
        <v>1718000000</v>
      </c>
      <c r="N510" t="s">
        <v>6</v>
      </c>
    </row>
    <row r="511" spans="1:14" x14ac:dyDescent="0.3">
      <c r="A511" s="1">
        <v>29768</v>
      </c>
      <c r="B511">
        <v>5.09</v>
      </c>
      <c r="D511">
        <v>5.09</v>
      </c>
      <c r="E511">
        <v>5.09</v>
      </c>
      <c r="F511">
        <v>5.09</v>
      </c>
      <c r="G511">
        <v>5.09</v>
      </c>
      <c r="H511">
        <v>5.09</v>
      </c>
      <c r="I511">
        <v>5.09</v>
      </c>
      <c r="J511">
        <v>5.09</v>
      </c>
      <c r="K511">
        <v>6.26</v>
      </c>
      <c r="L511" s="2">
        <v>689100000</v>
      </c>
      <c r="M511" s="2">
        <v>1725000000</v>
      </c>
      <c r="N511" t="s">
        <v>6</v>
      </c>
    </row>
    <row r="512" spans="1:14" x14ac:dyDescent="0.3">
      <c r="A512" s="1">
        <v>29799</v>
      </c>
      <c r="B512">
        <v>8.57</v>
      </c>
      <c r="D512">
        <v>8.57</v>
      </c>
      <c r="E512">
        <v>8.57</v>
      </c>
      <c r="F512">
        <v>8.57</v>
      </c>
      <c r="G512">
        <v>8.57</v>
      </c>
      <c r="H512">
        <v>8.57</v>
      </c>
      <c r="I512">
        <v>8.57</v>
      </c>
      <c r="J512">
        <v>8.57</v>
      </c>
      <c r="K512">
        <v>5.5</v>
      </c>
      <c r="L512" s="2">
        <v>714335000</v>
      </c>
      <c r="M512" s="2">
        <v>1803000000</v>
      </c>
      <c r="N512" t="s">
        <v>6</v>
      </c>
    </row>
    <row r="513" spans="1:14" x14ac:dyDescent="0.3">
      <c r="A513" s="1">
        <v>29830</v>
      </c>
      <c r="B513">
        <v>4.34</v>
      </c>
      <c r="D513">
        <v>4.34</v>
      </c>
      <c r="E513">
        <v>4.34</v>
      </c>
      <c r="F513">
        <v>4.34</v>
      </c>
      <c r="G513">
        <v>4.34</v>
      </c>
      <c r="H513">
        <v>4.34</v>
      </c>
      <c r="I513">
        <v>4.34</v>
      </c>
      <c r="J513">
        <v>4.34</v>
      </c>
      <c r="K513">
        <v>5.26</v>
      </c>
      <c r="L513" s="2">
        <v>739984000</v>
      </c>
      <c r="M513" s="2">
        <v>1881000000</v>
      </c>
      <c r="N513" t="s">
        <v>6</v>
      </c>
    </row>
    <row r="514" spans="1:14" x14ac:dyDescent="0.3">
      <c r="A514" s="1">
        <v>29860</v>
      </c>
      <c r="B514">
        <v>4.6500000000000004</v>
      </c>
      <c r="D514">
        <v>4.6500000000000004</v>
      </c>
      <c r="E514">
        <v>4.6500000000000004</v>
      </c>
      <c r="F514">
        <v>4.6500000000000004</v>
      </c>
      <c r="G514">
        <v>4.6500000000000004</v>
      </c>
      <c r="H514">
        <v>4.6500000000000004</v>
      </c>
      <c r="I514">
        <v>4.6500000000000004</v>
      </c>
      <c r="J514">
        <v>4.6500000000000004</v>
      </c>
      <c r="K514">
        <v>5.08</v>
      </c>
      <c r="L514" s="2">
        <v>767684000</v>
      </c>
      <c r="M514" s="2">
        <v>2104000000</v>
      </c>
      <c r="N514" t="s">
        <v>6</v>
      </c>
    </row>
    <row r="515" spans="1:14" x14ac:dyDescent="0.3">
      <c r="A515" s="1">
        <v>29891</v>
      </c>
      <c r="B515">
        <v>4.92</v>
      </c>
      <c r="D515">
        <v>4.92</v>
      </c>
      <c r="E515">
        <v>4.92</v>
      </c>
      <c r="F515">
        <v>4.92</v>
      </c>
      <c r="G515">
        <v>4.92</v>
      </c>
      <c r="H515">
        <v>4.92</v>
      </c>
      <c r="I515">
        <v>4.92</v>
      </c>
      <c r="J515">
        <v>4.92</v>
      </c>
      <c r="K515">
        <v>5.27</v>
      </c>
      <c r="L515" s="2">
        <v>862272000</v>
      </c>
      <c r="M515" s="2">
        <v>2289000000</v>
      </c>
      <c r="N515" t="s">
        <v>6</v>
      </c>
    </row>
    <row r="516" spans="1:14" x14ac:dyDescent="0.3">
      <c r="A516" s="1">
        <v>29921</v>
      </c>
      <c r="B516">
        <v>4.4400000000000004</v>
      </c>
      <c r="D516">
        <v>4.4400000000000004</v>
      </c>
      <c r="E516">
        <v>4.4400000000000004</v>
      </c>
      <c r="F516">
        <v>4.4400000000000004</v>
      </c>
      <c r="G516">
        <v>4.4400000000000004</v>
      </c>
      <c r="H516">
        <v>4.4400000000000004</v>
      </c>
      <c r="I516">
        <v>4.4400000000000004</v>
      </c>
      <c r="J516">
        <v>4.4400000000000004</v>
      </c>
      <c r="K516">
        <v>5.93</v>
      </c>
      <c r="L516" s="2">
        <v>970535000</v>
      </c>
      <c r="M516" s="2">
        <v>2790000000</v>
      </c>
      <c r="N516" t="s">
        <v>6</v>
      </c>
    </row>
    <row r="517" spans="1:14" x14ac:dyDescent="0.3">
      <c r="A517" s="1">
        <v>29952</v>
      </c>
      <c r="B517">
        <v>3.94</v>
      </c>
      <c r="D517">
        <v>3.94</v>
      </c>
      <c r="E517">
        <v>3.94</v>
      </c>
      <c r="F517">
        <v>3.94</v>
      </c>
      <c r="G517">
        <v>3.94</v>
      </c>
      <c r="H517">
        <v>3.94</v>
      </c>
      <c r="I517">
        <v>3.94</v>
      </c>
      <c r="J517">
        <v>3.94</v>
      </c>
      <c r="K517">
        <v>6.97</v>
      </c>
      <c r="L517" s="2">
        <v>1070000000</v>
      </c>
      <c r="M517" s="2">
        <v>2615000000</v>
      </c>
      <c r="N517" t="s">
        <v>6</v>
      </c>
    </row>
    <row r="518" spans="1:14" x14ac:dyDescent="0.3">
      <c r="A518" s="1">
        <v>29983</v>
      </c>
      <c r="B518">
        <v>5.9</v>
      </c>
      <c r="D518">
        <v>5.9</v>
      </c>
      <c r="E518">
        <v>5.9</v>
      </c>
      <c r="F518">
        <v>5.9</v>
      </c>
      <c r="G518">
        <v>5.9</v>
      </c>
      <c r="H518">
        <v>5.9</v>
      </c>
      <c r="I518">
        <v>5.9</v>
      </c>
      <c r="J518">
        <v>5.9</v>
      </c>
      <c r="K518">
        <v>6.64</v>
      </c>
      <c r="L518" s="2">
        <v>1035000000</v>
      </c>
      <c r="M518" s="2">
        <v>2673000000</v>
      </c>
      <c r="N518" t="s">
        <v>6</v>
      </c>
    </row>
    <row r="519" spans="1:14" x14ac:dyDescent="0.3">
      <c r="A519" s="1">
        <v>30011</v>
      </c>
      <c r="B519">
        <v>5.81</v>
      </c>
      <c r="D519">
        <v>5.81</v>
      </c>
      <c r="E519">
        <v>5.81</v>
      </c>
      <c r="F519">
        <v>5.81</v>
      </c>
      <c r="G519">
        <v>5.81</v>
      </c>
      <c r="H519">
        <v>5.81</v>
      </c>
      <c r="I519">
        <v>5.81</v>
      </c>
      <c r="J519">
        <v>5.81</v>
      </c>
      <c r="K519">
        <v>5.71</v>
      </c>
      <c r="L519" s="2">
        <v>1089000000</v>
      </c>
      <c r="M519" s="2">
        <v>2611000000</v>
      </c>
      <c r="N519" t="s">
        <v>6</v>
      </c>
    </row>
    <row r="520" spans="1:14" x14ac:dyDescent="0.3">
      <c r="A520" s="1">
        <v>30042</v>
      </c>
      <c r="B520">
        <v>5.34</v>
      </c>
      <c r="D520">
        <v>5.34</v>
      </c>
      <c r="E520">
        <v>5.34</v>
      </c>
      <c r="F520">
        <v>5.34</v>
      </c>
      <c r="G520">
        <v>5.34</v>
      </c>
      <c r="H520">
        <v>5.34</v>
      </c>
      <c r="I520">
        <v>5.34</v>
      </c>
      <c r="J520">
        <v>5.34</v>
      </c>
      <c r="K520">
        <v>5.89</v>
      </c>
      <c r="L520" s="2">
        <v>1050000000</v>
      </c>
      <c r="M520" s="2">
        <v>2817000000</v>
      </c>
      <c r="N520" t="s">
        <v>6</v>
      </c>
    </row>
    <row r="521" spans="1:14" x14ac:dyDescent="0.3">
      <c r="A521" s="1">
        <v>30072</v>
      </c>
      <c r="B521">
        <v>6.02</v>
      </c>
      <c r="D521">
        <v>6.02</v>
      </c>
      <c r="E521">
        <v>6.02</v>
      </c>
      <c r="F521">
        <v>6.02</v>
      </c>
      <c r="G521">
        <v>6.02</v>
      </c>
      <c r="H521">
        <v>6.02</v>
      </c>
      <c r="I521">
        <v>6.02</v>
      </c>
      <c r="J521">
        <v>6.02</v>
      </c>
      <c r="K521">
        <v>6.66</v>
      </c>
      <c r="L521" s="2">
        <v>1121000000</v>
      </c>
      <c r="M521" s="2">
        <v>2991000000</v>
      </c>
      <c r="N521" t="s">
        <v>6</v>
      </c>
    </row>
    <row r="522" spans="1:14" x14ac:dyDescent="0.3">
      <c r="A522" s="1">
        <v>30103</v>
      </c>
      <c r="B522">
        <v>8.3699999999999992</v>
      </c>
      <c r="D522">
        <v>8.3699999999999992</v>
      </c>
      <c r="E522">
        <v>8.3699999999999992</v>
      </c>
      <c r="F522">
        <v>8.3699999999999992</v>
      </c>
      <c r="G522">
        <v>8.3699999999999992</v>
      </c>
      <c r="H522">
        <v>8.3699999999999992</v>
      </c>
      <c r="I522">
        <v>8.3699999999999992</v>
      </c>
      <c r="J522">
        <v>8.3699999999999992</v>
      </c>
      <c r="K522">
        <v>7.1</v>
      </c>
      <c r="L522" s="2">
        <v>1220000000</v>
      </c>
      <c r="M522" s="2">
        <v>3211000000</v>
      </c>
      <c r="N522" t="s">
        <v>6</v>
      </c>
    </row>
    <row r="523" spans="1:14" x14ac:dyDescent="0.3">
      <c r="A523" s="1">
        <v>30133</v>
      </c>
      <c r="B523">
        <v>6.71</v>
      </c>
      <c r="D523">
        <v>6.71</v>
      </c>
      <c r="E523">
        <v>6.71</v>
      </c>
      <c r="F523">
        <v>6.71</v>
      </c>
      <c r="G523">
        <v>6.71</v>
      </c>
      <c r="H523">
        <v>6.71</v>
      </c>
      <c r="I523">
        <v>6.71</v>
      </c>
      <c r="J523">
        <v>6.71</v>
      </c>
      <c r="K523">
        <v>6.36</v>
      </c>
      <c r="L523" s="2">
        <v>1298000000</v>
      </c>
      <c r="M523" s="2">
        <v>3357000000</v>
      </c>
      <c r="N523" t="s">
        <v>6</v>
      </c>
    </row>
    <row r="524" spans="1:14" x14ac:dyDescent="0.3">
      <c r="A524" s="1">
        <v>30164</v>
      </c>
      <c r="B524">
        <v>6.3</v>
      </c>
      <c r="D524">
        <v>6.3</v>
      </c>
      <c r="E524">
        <v>6.3</v>
      </c>
      <c r="F524">
        <v>6.3</v>
      </c>
      <c r="G524">
        <v>6.3</v>
      </c>
      <c r="H524">
        <v>6.3</v>
      </c>
      <c r="I524">
        <v>6.3</v>
      </c>
      <c r="J524">
        <v>6.3</v>
      </c>
      <c r="K524">
        <v>5.97</v>
      </c>
      <c r="L524" s="2">
        <v>1334000000</v>
      </c>
      <c r="M524" s="2">
        <v>3378000000</v>
      </c>
      <c r="N524" t="s">
        <v>6</v>
      </c>
    </row>
    <row r="525" spans="1:14" x14ac:dyDescent="0.3">
      <c r="A525" s="1">
        <v>30195</v>
      </c>
      <c r="B525">
        <v>3.62</v>
      </c>
      <c r="D525">
        <v>3.62</v>
      </c>
      <c r="E525">
        <v>3.62</v>
      </c>
      <c r="F525">
        <v>3.62</v>
      </c>
      <c r="G525">
        <v>3.62</v>
      </c>
      <c r="H525">
        <v>3.62</v>
      </c>
      <c r="I525">
        <v>3.62</v>
      </c>
      <c r="J525">
        <v>3.62</v>
      </c>
      <c r="K525">
        <v>5.08</v>
      </c>
      <c r="L525" s="2">
        <v>1356000000</v>
      </c>
      <c r="M525" s="2">
        <v>3544000000</v>
      </c>
      <c r="N525" t="s">
        <v>6</v>
      </c>
    </row>
    <row r="526" spans="1:14" x14ac:dyDescent="0.3">
      <c r="A526" s="1">
        <v>30225</v>
      </c>
      <c r="B526">
        <v>3.65</v>
      </c>
      <c r="D526">
        <v>3.65</v>
      </c>
      <c r="E526">
        <v>3.65</v>
      </c>
      <c r="F526">
        <v>3.65</v>
      </c>
      <c r="G526">
        <v>3.65</v>
      </c>
      <c r="H526">
        <v>3.65</v>
      </c>
      <c r="I526">
        <v>3.65</v>
      </c>
      <c r="J526">
        <v>3.65</v>
      </c>
      <c r="K526">
        <v>4.4400000000000004</v>
      </c>
      <c r="L526" s="2">
        <v>1461000000</v>
      </c>
      <c r="M526" s="2">
        <v>3830000000</v>
      </c>
      <c r="N526" t="s">
        <v>6</v>
      </c>
    </row>
    <row r="527" spans="1:14" x14ac:dyDescent="0.3">
      <c r="A527" s="1">
        <v>30256</v>
      </c>
      <c r="B527">
        <v>5.37</v>
      </c>
      <c r="D527">
        <v>5.37</v>
      </c>
      <c r="E527">
        <v>5.37</v>
      </c>
      <c r="F527">
        <v>5.37</v>
      </c>
      <c r="G527">
        <v>5.37</v>
      </c>
      <c r="H527">
        <v>5.37</v>
      </c>
      <c r="I527">
        <v>5.37</v>
      </c>
      <c r="J527">
        <v>5.37</v>
      </c>
      <c r="K527">
        <v>5.29</v>
      </c>
      <c r="L527" s="2">
        <v>1706000000</v>
      </c>
      <c r="M527" s="2">
        <v>4149000000</v>
      </c>
      <c r="N527" t="s">
        <v>6</v>
      </c>
    </row>
    <row r="528" spans="1:14" x14ac:dyDescent="0.3">
      <c r="A528" s="1">
        <v>30286</v>
      </c>
      <c r="B528">
        <v>7.56</v>
      </c>
      <c r="D528">
        <v>7.56</v>
      </c>
      <c r="E528">
        <v>7.56</v>
      </c>
      <c r="F528">
        <v>7.56</v>
      </c>
      <c r="G528">
        <v>7.56</v>
      </c>
      <c r="H528">
        <v>7.56</v>
      </c>
      <c r="I528">
        <v>7.56</v>
      </c>
      <c r="J528">
        <v>7.56</v>
      </c>
      <c r="K528">
        <v>7.81</v>
      </c>
      <c r="L528" s="2">
        <v>1944000000</v>
      </c>
      <c r="M528" s="2">
        <v>4644000000</v>
      </c>
      <c r="N528" t="s">
        <v>6</v>
      </c>
    </row>
    <row r="529" spans="1:14" x14ac:dyDescent="0.3">
      <c r="A529" s="1">
        <v>30317</v>
      </c>
      <c r="B529">
        <v>7.19</v>
      </c>
      <c r="D529">
        <v>7.19</v>
      </c>
      <c r="E529">
        <v>7.19</v>
      </c>
      <c r="F529">
        <v>7.19</v>
      </c>
      <c r="G529">
        <v>7.19</v>
      </c>
      <c r="H529">
        <v>7.19</v>
      </c>
      <c r="I529">
        <v>7.19</v>
      </c>
      <c r="J529">
        <v>7.19</v>
      </c>
      <c r="K529">
        <v>8.64</v>
      </c>
      <c r="L529" s="2">
        <v>2059000000</v>
      </c>
      <c r="M529" s="2">
        <v>4682000000</v>
      </c>
      <c r="N529" t="s">
        <v>6</v>
      </c>
    </row>
    <row r="530" spans="1:14" x14ac:dyDescent="0.3">
      <c r="A530" s="1">
        <v>30348</v>
      </c>
      <c r="B530">
        <v>8.09</v>
      </c>
      <c r="D530">
        <v>8.09</v>
      </c>
      <c r="E530">
        <v>8.09</v>
      </c>
      <c r="F530">
        <v>8.09</v>
      </c>
      <c r="G530">
        <v>8.09</v>
      </c>
      <c r="H530">
        <v>8.09</v>
      </c>
      <c r="I530">
        <v>8.09</v>
      </c>
      <c r="J530">
        <v>8.09</v>
      </c>
      <c r="K530">
        <v>7.86</v>
      </c>
      <c r="L530" s="2">
        <v>2163000000</v>
      </c>
      <c r="M530" s="2">
        <v>4752000000</v>
      </c>
      <c r="N530" t="s">
        <v>6</v>
      </c>
    </row>
    <row r="531" spans="1:14" x14ac:dyDescent="0.3">
      <c r="A531" s="1">
        <v>30376</v>
      </c>
      <c r="B531">
        <v>9.8800000000000008</v>
      </c>
      <c r="D531">
        <v>9.8800000000000008</v>
      </c>
      <c r="E531">
        <v>9.8800000000000008</v>
      </c>
      <c r="F531">
        <v>9.8800000000000008</v>
      </c>
      <c r="G531">
        <v>9.8800000000000008</v>
      </c>
      <c r="H531">
        <v>9.8800000000000008</v>
      </c>
      <c r="I531">
        <v>9.8800000000000008</v>
      </c>
      <c r="J531">
        <v>9.8800000000000008</v>
      </c>
      <c r="K531">
        <v>7.34</v>
      </c>
      <c r="L531" s="2">
        <v>2072000000</v>
      </c>
      <c r="M531" s="2">
        <v>4656000000</v>
      </c>
      <c r="N531" t="s">
        <v>6</v>
      </c>
    </row>
    <row r="532" spans="1:14" x14ac:dyDescent="0.3">
      <c r="A532" s="1">
        <v>30407</v>
      </c>
      <c r="B532">
        <v>6.4</v>
      </c>
      <c r="D532">
        <v>6.4</v>
      </c>
      <c r="E532">
        <v>6.4</v>
      </c>
      <c r="F532">
        <v>6.4</v>
      </c>
      <c r="G532">
        <v>6.4</v>
      </c>
      <c r="H532">
        <v>6.4</v>
      </c>
      <c r="I532">
        <v>6.4</v>
      </c>
      <c r="J532">
        <v>6.4</v>
      </c>
      <c r="K532">
        <v>6.58</v>
      </c>
      <c r="L532" s="2">
        <v>2174000000</v>
      </c>
      <c r="M532" s="2">
        <v>5041000000</v>
      </c>
      <c r="N532" t="s">
        <v>6</v>
      </c>
    </row>
    <row r="533" spans="1:14" x14ac:dyDescent="0.3">
      <c r="A533" s="1">
        <v>30437</v>
      </c>
      <c r="B533">
        <v>4.97</v>
      </c>
      <c r="D533">
        <v>4.97</v>
      </c>
      <c r="E533">
        <v>4.97</v>
      </c>
      <c r="F533">
        <v>4.97</v>
      </c>
      <c r="G533">
        <v>4.97</v>
      </c>
      <c r="H533">
        <v>4.97</v>
      </c>
      <c r="I533">
        <v>4.97</v>
      </c>
      <c r="J533">
        <v>4.97</v>
      </c>
      <c r="K533">
        <v>6.48</v>
      </c>
      <c r="L533" s="2">
        <v>2292000000</v>
      </c>
      <c r="M533" s="2">
        <v>5211000000</v>
      </c>
      <c r="N533" t="s">
        <v>6</v>
      </c>
    </row>
    <row r="534" spans="1:14" x14ac:dyDescent="0.3">
      <c r="A534" s="1">
        <v>30468</v>
      </c>
      <c r="B534">
        <v>11.77</v>
      </c>
      <c r="D534">
        <v>11.77</v>
      </c>
      <c r="E534">
        <v>11.77</v>
      </c>
      <c r="F534">
        <v>11.77</v>
      </c>
      <c r="G534">
        <v>11.77</v>
      </c>
      <c r="H534">
        <v>11.77</v>
      </c>
      <c r="I534">
        <v>11.77</v>
      </c>
      <c r="J534">
        <v>11.77</v>
      </c>
      <c r="K534">
        <v>9.8800000000000008</v>
      </c>
      <c r="L534" s="2">
        <v>2361000000</v>
      </c>
      <c r="M534" s="2">
        <v>5841000000</v>
      </c>
      <c r="N534" t="s">
        <v>6</v>
      </c>
    </row>
    <row r="535" spans="1:14" x14ac:dyDescent="0.3">
      <c r="A535" s="1">
        <v>30498</v>
      </c>
      <c r="B535">
        <v>12.56</v>
      </c>
      <c r="D535">
        <v>12.56</v>
      </c>
      <c r="E535">
        <v>12.56</v>
      </c>
      <c r="F535">
        <v>12.56</v>
      </c>
      <c r="G535">
        <v>12.56</v>
      </c>
      <c r="H535">
        <v>12.56</v>
      </c>
      <c r="I535">
        <v>12.56</v>
      </c>
      <c r="J535">
        <v>12.56</v>
      </c>
      <c r="K535">
        <v>10.08</v>
      </c>
      <c r="L535" s="2">
        <v>2662000000</v>
      </c>
      <c r="M535" s="2">
        <v>5935000000</v>
      </c>
      <c r="N535" t="s">
        <v>6</v>
      </c>
    </row>
    <row r="536" spans="1:14" x14ac:dyDescent="0.3">
      <c r="A536" s="1">
        <v>30529</v>
      </c>
      <c r="B536">
        <v>7.33</v>
      </c>
      <c r="D536">
        <v>7.33</v>
      </c>
      <c r="E536">
        <v>7.33</v>
      </c>
      <c r="F536">
        <v>7.33</v>
      </c>
      <c r="G536">
        <v>7.33</v>
      </c>
      <c r="H536">
        <v>7.33</v>
      </c>
      <c r="I536">
        <v>7.33</v>
      </c>
      <c r="J536">
        <v>7.33</v>
      </c>
      <c r="K536">
        <v>9.11</v>
      </c>
      <c r="L536" s="2">
        <v>2350000000</v>
      </c>
      <c r="M536" s="2">
        <v>6172000000</v>
      </c>
      <c r="N536" t="s">
        <v>6</v>
      </c>
    </row>
    <row r="537" spans="1:14" x14ac:dyDescent="0.3">
      <c r="A537" s="1">
        <v>30560</v>
      </c>
      <c r="B537">
        <v>11.43</v>
      </c>
      <c r="D537">
        <v>11.43</v>
      </c>
      <c r="E537">
        <v>11.43</v>
      </c>
      <c r="F537">
        <v>11.43</v>
      </c>
      <c r="G537">
        <v>11.43</v>
      </c>
      <c r="H537">
        <v>11.43</v>
      </c>
      <c r="I537">
        <v>11.43</v>
      </c>
      <c r="J537">
        <v>11.43</v>
      </c>
      <c r="K537">
        <v>10.3</v>
      </c>
      <c r="L537" s="2">
        <v>2669000000</v>
      </c>
      <c r="M537" s="2">
        <v>6761000000</v>
      </c>
      <c r="N537" t="s">
        <v>6</v>
      </c>
    </row>
    <row r="538" spans="1:14" x14ac:dyDescent="0.3">
      <c r="A538" s="1">
        <v>30590</v>
      </c>
      <c r="B538">
        <v>9.58</v>
      </c>
      <c r="D538">
        <v>9.58</v>
      </c>
      <c r="E538">
        <v>9.58</v>
      </c>
      <c r="F538">
        <v>9.58</v>
      </c>
      <c r="G538">
        <v>9.58</v>
      </c>
      <c r="H538">
        <v>9.58</v>
      </c>
      <c r="I538">
        <v>9.58</v>
      </c>
      <c r="J538">
        <v>9.58</v>
      </c>
      <c r="K538">
        <v>8.8699999999999992</v>
      </c>
      <c r="L538" s="2">
        <v>2821000000</v>
      </c>
      <c r="M538" s="2">
        <v>7383000000</v>
      </c>
      <c r="N538" t="s">
        <v>6</v>
      </c>
    </row>
    <row r="539" spans="1:14" x14ac:dyDescent="0.3">
      <c r="A539" s="1">
        <v>30621</v>
      </c>
      <c r="B539">
        <v>4.41</v>
      </c>
      <c r="D539">
        <v>4.41</v>
      </c>
      <c r="E539">
        <v>4.41</v>
      </c>
      <c r="F539">
        <v>4.41</v>
      </c>
      <c r="G539">
        <v>4.41</v>
      </c>
      <c r="H539">
        <v>4.41</v>
      </c>
      <c r="I539">
        <v>4.41</v>
      </c>
      <c r="J539">
        <v>4.41</v>
      </c>
      <c r="K539">
        <v>7.38</v>
      </c>
      <c r="L539" s="2">
        <v>3189000000</v>
      </c>
      <c r="M539" s="2">
        <v>7882000000</v>
      </c>
      <c r="N539" t="s">
        <v>6</v>
      </c>
    </row>
    <row r="540" spans="1:14" x14ac:dyDescent="0.3">
      <c r="A540" s="1">
        <v>30651</v>
      </c>
      <c r="B540">
        <v>7.89</v>
      </c>
      <c r="D540">
        <v>7.89</v>
      </c>
      <c r="E540">
        <v>7.89</v>
      </c>
      <c r="F540">
        <v>7.89</v>
      </c>
      <c r="G540">
        <v>7.89</v>
      </c>
      <c r="H540">
        <v>7.89</v>
      </c>
      <c r="I540">
        <v>7.89</v>
      </c>
      <c r="J540">
        <v>7.89</v>
      </c>
      <c r="K540">
        <v>8.68</v>
      </c>
      <c r="L540" s="2">
        <v>3495000000</v>
      </c>
      <c r="M540" s="2">
        <v>9177000000</v>
      </c>
      <c r="N540" t="s">
        <v>6</v>
      </c>
    </row>
    <row r="541" spans="1:14" x14ac:dyDescent="0.3">
      <c r="A541" s="1">
        <v>30682</v>
      </c>
      <c r="B541">
        <v>8.98</v>
      </c>
      <c r="D541">
        <v>8.98</v>
      </c>
      <c r="E541">
        <v>8.98</v>
      </c>
      <c r="F541">
        <v>8.98</v>
      </c>
      <c r="G541">
        <v>8.98</v>
      </c>
      <c r="H541">
        <v>8.98</v>
      </c>
      <c r="I541">
        <v>8.98</v>
      </c>
      <c r="J541">
        <v>8.98</v>
      </c>
      <c r="K541">
        <v>9.67</v>
      </c>
      <c r="L541" s="2">
        <v>3784000000</v>
      </c>
      <c r="M541" s="2">
        <v>9125000000</v>
      </c>
      <c r="N541" t="s">
        <v>6</v>
      </c>
    </row>
    <row r="542" spans="1:14" x14ac:dyDescent="0.3">
      <c r="A542" s="1">
        <v>30713</v>
      </c>
      <c r="B542">
        <v>10.16</v>
      </c>
      <c r="D542">
        <v>10.16</v>
      </c>
      <c r="E542">
        <v>10.16</v>
      </c>
      <c r="F542">
        <v>10.16</v>
      </c>
      <c r="G542">
        <v>10.16</v>
      </c>
      <c r="H542">
        <v>10.16</v>
      </c>
      <c r="I542">
        <v>10.16</v>
      </c>
      <c r="J542">
        <v>10.16</v>
      </c>
      <c r="K542">
        <v>9.5</v>
      </c>
      <c r="L542" s="2">
        <v>3744000000</v>
      </c>
      <c r="M542" s="2">
        <v>9261000000</v>
      </c>
      <c r="N542" t="s">
        <v>6</v>
      </c>
    </row>
    <row r="543" spans="1:14" x14ac:dyDescent="0.3">
      <c r="A543" s="1">
        <v>30742</v>
      </c>
      <c r="B543">
        <v>8.91</v>
      </c>
      <c r="D543">
        <v>8.91</v>
      </c>
      <c r="E543">
        <v>8.91</v>
      </c>
      <c r="F543">
        <v>8.91</v>
      </c>
      <c r="G543">
        <v>8.91</v>
      </c>
      <c r="H543">
        <v>8.91</v>
      </c>
      <c r="I543">
        <v>8.91</v>
      </c>
      <c r="J543">
        <v>8.91</v>
      </c>
      <c r="K543">
        <v>8.94</v>
      </c>
      <c r="L543" s="2">
        <v>3539000000</v>
      </c>
      <c r="M543" s="2">
        <v>10052000000</v>
      </c>
      <c r="N543" t="s">
        <v>6</v>
      </c>
    </row>
    <row r="544" spans="1:14" x14ac:dyDescent="0.3">
      <c r="A544" s="1">
        <v>30773</v>
      </c>
      <c r="B544">
        <v>7.93</v>
      </c>
      <c r="D544">
        <v>7.93</v>
      </c>
      <c r="E544">
        <v>7.93</v>
      </c>
      <c r="F544">
        <v>7.93</v>
      </c>
      <c r="G544">
        <v>7.93</v>
      </c>
      <c r="H544">
        <v>7.93</v>
      </c>
      <c r="I544">
        <v>7.93</v>
      </c>
      <c r="J544">
        <v>7.93</v>
      </c>
      <c r="K544">
        <v>9.5399999999999991</v>
      </c>
      <c r="L544" s="2">
        <v>4179000000</v>
      </c>
      <c r="M544" s="2">
        <v>11514000000</v>
      </c>
      <c r="N544" t="s">
        <v>6</v>
      </c>
    </row>
    <row r="545" spans="1:14" x14ac:dyDescent="0.3">
      <c r="A545" s="1">
        <v>30803</v>
      </c>
      <c r="B545">
        <v>6.69</v>
      </c>
      <c r="D545">
        <v>6.69</v>
      </c>
      <c r="E545">
        <v>6.69</v>
      </c>
      <c r="F545">
        <v>6.69</v>
      </c>
      <c r="G545">
        <v>6.69</v>
      </c>
      <c r="H545">
        <v>6.69</v>
      </c>
      <c r="I545">
        <v>6.69</v>
      </c>
      <c r="J545">
        <v>6.69</v>
      </c>
      <c r="K545">
        <v>9.0500000000000007</v>
      </c>
      <c r="L545" s="2">
        <v>4435000000</v>
      </c>
      <c r="M545" s="2">
        <v>12126000000</v>
      </c>
      <c r="N545" t="s">
        <v>6</v>
      </c>
    </row>
    <row r="546" spans="1:14" x14ac:dyDescent="0.3">
      <c r="A546" s="1">
        <v>30834</v>
      </c>
      <c r="B546">
        <v>11.69</v>
      </c>
      <c r="D546">
        <v>11.69</v>
      </c>
      <c r="E546">
        <v>11.69</v>
      </c>
      <c r="F546">
        <v>11.69</v>
      </c>
      <c r="G546">
        <v>11.69</v>
      </c>
      <c r="H546">
        <v>11.69</v>
      </c>
      <c r="I546">
        <v>11.69</v>
      </c>
      <c r="J546">
        <v>11.69</v>
      </c>
      <c r="K546">
        <v>10.08</v>
      </c>
      <c r="L546" s="2">
        <v>5782000000</v>
      </c>
      <c r="M546" s="2">
        <v>12945000000</v>
      </c>
      <c r="N546" t="s">
        <v>6</v>
      </c>
    </row>
    <row r="547" spans="1:14" x14ac:dyDescent="0.3">
      <c r="A547" s="1">
        <v>30864</v>
      </c>
      <c r="B547">
        <v>7.92</v>
      </c>
      <c r="D547">
        <v>7.92</v>
      </c>
      <c r="E547">
        <v>7.92</v>
      </c>
      <c r="F547">
        <v>7.92</v>
      </c>
      <c r="G547">
        <v>7.92</v>
      </c>
      <c r="H547">
        <v>7.92</v>
      </c>
      <c r="I547">
        <v>7.92</v>
      </c>
      <c r="J547">
        <v>7.92</v>
      </c>
      <c r="K547">
        <v>9.7200000000000006</v>
      </c>
      <c r="L547" s="2">
        <v>6391000000</v>
      </c>
      <c r="M547" s="2">
        <v>14168000000</v>
      </c>
      <c r="N547" t="s">
        <v>6</v>
      </c>
    </row>
    <row r="548" spans="1:14" x14ac:dyDescent="0.3">
      <c r="A548" s="1">
        <v>30895</v>
      </c>
      <c r="B548">
        <v>8.06</v>
      </c>
      <c r="D548">
        <v>8.06</v>
      </c>
      <c r="E548">
        <v>8.06</v>
      </c>
      <c r="F548">
        <v>8.06</v>
      </c>
      <c r="G548">
        <v>8.06</v>
      </c>
      <c r="H548">
        <v>8.06</v>
      </c>
      <c r="I548">
        <v>8.06</v>
      </c>
      <c r="J548">
        <v>8.06</v>
      </c>
      <c r="K548">
        <v>9.35</v>
      </c>
      <c r="L548" s="2">
        <v>7015000000</v>
      </c>
      <c r="M548" s="2">
        <v>15324000000</v>
      </c>
      <c r="N548" t="s">
        <v>6</v>
      </c>
    </row>
    <row r="549" spans="1:14" x14ac:dyDescent="0.3">
      <c r="A549" s="1">
        <v>30926</v>
      </c>
      <c r="B549">
        <v>9.1999999999999993</v>
      </c>
      <c r="D549">
        <v>9.1999999999999993</v>
      </c>
      <c r="E549">
        <v>9.1999999999999993</v>
      </c>
      <c r="F549">
        <v>9.1999999999999993</v>
      </c>
      <c r="G549">
        <v>9.1999999999999993</v>
      </c>
      <c r="H549">
        <v>9.1999999999999993</v>
      </c>
      <c r="I549">
        <v>9.1999999999999993</v>
      </c>
      <c r="J549">
        <v>9.1999999999999993</v>
      </c>
      <c r="K549">
        <v>11.75</v>
      </c>
      <c r="L549" s="2">
        <v>7743000000</v>
      </c>
      <c r="M549" s="2">
        <v>17402000000</v>
      </c>
      <c r="N549" t="s">
        <v>6</v>
      </c>
    </row>
    <row r="550" spans="1:14" x14ac:dyDescent="0.3">
      <c r="A550" s="1">
        <v>30956</v>
      </c>
      <c r="B550">
        <v>9.48</v>
      </c>
      <c r="D550">
        <v>9.48</v>
      </c>
      <c r="E550">
        <v>9.48</v>
      </c>
      <c r="F550">
        <v>9.48</v>
      </c>
      <c r="G550">
        <v>9.48</v>
      </c>
      <c r="H550">
        <v>9.48</v>
      </c>
      <c r="I550">
        <v>9.48</v>
      </c>
      <c r="J550">
        <v>9.48</v>
      </c>
      <c r="K550">
        <v>10.44</v>
      </c>
      <c r="L550" s="2">
        <v>8229000000</v>
      </c>
      <c r="M550" s="2">
        <v>18188000000</v>
      </c>
      <c r="N550" t="s">
        <v>6</v>
      </c>
    </row>
    <row r="551" spans="1:14" x14ac:dyDescent="0.3">
      <c r="A551" s="1">
        <v>30987</v>
      </c>
      <c r="B551">
        <v>9.6</v>
      </c>
      <c r="D551">
        <v>9.6</v>
      </c>
      <c r="E551">
        <v>9.6</v>
      </c>
      <c r="F551">
        <v>9.6</v>
      </c>
      <c r="G551">
        <v>9.6</v>
      </c>
      <c r="H551">
        <v>9.6</v>
      </c>
      <c r="I551">
        <v>9.6</v>
      </c>
      <c r="J551">
        <v>9.6</v>
      </c>
      <c r="K551">
        <v>10.53</v>
      </c>
      <c r="L551" s="2">
        <v>9427000000</v>
      </c>
      <c r="M551" s="2">
        <v>21229000000</v>
      </c>
      <c r="N551" t="s">
        <v>6</v>
      </c>
    </row>
    <row r="552" spans="1:14" x14ac:dyDescent="0.3">
      <c r="A552" s="1">
        <v>31017</v>
      </c>
      <c r="B552">
        <v>8.41</v>
      </c>
      <c r="D552">
        <v>8.41</v>
      </c>
      <c r="E552">
        <v>8.41</v>
      </c>
      <c r="F552">
        <v>8.41</v>
      </c>
      <c r="G552">
        <v>8.41</v>
      </c>
      <c r="H552">
        <v>8.41</v>
      </c>
      <c r="I552">
        <v>8.41</v>
      </c>
      <c r="J552">
        <v>8.41</v>
      </c>
      <c r="K552">
        <v>11.98</v>
      </c>
      <c r="L552" s="2">
        <v>12725000000</v>
      </c>
      <c r="M552" s="2">
        <v>27698000000</v>
      </c>
      <c r="N552" t="s">
        <v>6</v>
      </c>
    </row>
    <row r="553" spans="1:14" x14ac:dyDescent="0.3">
      <c r="A553" s="1">
        <v>31048</v>
      </c>
      <c r="B553">
        <v>11.18</v>
      </c>
      <c r="D553">
        <v>11.18</v>
      </c>
      <c r="E553">
        <v>11.18</v>
      </c>
      <c r="F553">
        <v>11.18</v>
      </c>
      <c r="G553">
        <v>11.18</v>
      </c>
      <c r="H553">
        <v>11.18</v>
      </c>
      <c r="I553">
        <v>11.18</v>
      </c>
      <c r="J553">
        <v>11.18</v>
      </c>
      <c r="K553">
        <v>11.76</v>
      </c>
      <c r="L553" s="2">
        <v>13269000000</v>
      </c>
      <c r="M553" s="2">
        <v>24940000000</v>
      </c>
      <c r="N553" t="s">
        <v>6</v>
      </c>
    </row>
    <row r="554" spans="1:14" x14ac:dyDescent="0.3">
      <c r="A554" s="1">
        <v>31079</v>
      </c>
      <c r="B554">
        <v>9.69</v>
      </c>
      <c r="D554">
        <v>9.69</v>
      </c>
      <c r="E554">
        <v>9.69</v>
      </c>
      <c r="F554">
        <v>9.69</v>
      </c>
      <c r="G554">
        <v>9.69</v>
      </c>
      <c r="H554">
        <v>9.69</v>
      </c>
      <c r="I554">
        <v>9.69</v>
      </c>
      <c r="J554">
        <v>9.69</v>
      </c>
      <c r="K554">
        <v>10.87</v>
      </c>
      <c r="L554" s="2">
        <v>15069000000</v>
      </c>
      <c r="M554" s="2">
        <v>28129000000</v>
      </c>
      <c r="N554" t="s">
        <v>6</v>
      </c>
    </row>
    <row r="555" spans="1:14" x14ac:dyDescent="0.3">
      <c r="A555" s="1">
        <v>31107</v>
      </c>
      <c r="B555">
        <v>10.79</v>
      </c>
      <c r="D555">
        <v>10.79</v>
      </c>
      <c r="E555">
        <v>10.79</v>
      </c>
      <c r="F555">
        <v>10.79</v>
      </c>
      <c r="G555">
        <v>10.79</v>
      </c>
      <c r="H555">
        <v>10.79</v>
      </c>
      <c r="I555">
        <v>10.79</v>
      </c>
      <c r="J555">
        <v>10.79</v>
      </c>
      <c r="K555">
        <v>10.16</v>
      </c>
      <c r="L555" s="2">
        <v>14427000000</v>
      </c>
      <c r="M555" s="2">
        <v>30994000000</v>
      </c>
      <c r="N555" t="s">
        <v>6</v>
      </c>
    </row>
    <row r="556" spans="1:14" x14ac:dyDescent="0.3">
      <c r="A556" s="1">
        <v>31138</v>
      </c>
      <c r="B556">
        <v>8.33</v>
      </c>
      <c r="D556">
        <v>8.33</v>
      </c>
      <c r="E556">
        <v>8.33</v>
      </c>
      <c r="F556">
        <v>8.33</v>
      </c>
      <c r="G556">
        <v>8.33</v>
      </c>
      <c r="H556">
        <v>8.33</v>
      </c>
      <c r="I556">
        <v>8.33</v>
      </c>
      <c r="J556">
        <v>8.33</v>
      </c>
      <c r="K556">
        <v>8.1999999999999993</v>
      </c>
      <c r="L556" s="2">
        <v>14602000000</v>
      </c>
      <c r="M556" s="2">
        <v>34324000000</v>
      </c>
      <c r="N556" t="s">
        <v>6</v>
      </c>
    </row>
    <row r="557" spans="1:14" x14ac:dyDescent="0.3">
      <c r="A557" s="1">
        <v>31168</v>
      </c>
      <c r="B557">
        <v>8.91</v>
      </c>
      <c r="D557">
        <v>8.91</v>
      </c>
      <c r="E557">
        <v>8.91</v>
      </c>
      <c r="F557">
        <v>8.91</v>
      </c>
      <c r="G557">
        <v>8.91</v>
      </c>
      <c r="H557">
        <v>8.91</v>
      </c>
      <c r="I557">
        <v>8.91</v>
      </c>
      <c r="J557">
        <v>8.91</v>
      </c>
      <c r="K557">
        <v>7.2</v>
      </c>
      <c r="L557" s="2">
        <v>16532000000</v>
      </c>
      <c r="M557" s="2">
        <v>37206000000</v>
      </c>
      <c r="N557" t="s">
        <v>6</v>
      </c>
    </row>
    <row r="558" spans="1:14" x14ac:dyDescent="0.3">
      <c r="A558" s="1">
        <v>31199</v>
      </c>
      <c r="B558">
        <v>8.16</v>
      </c>
      <c r="D558">
        <v>8.16</v>
      </c>
      <c r="E558">
        <v>8.16</v>
      </c>
      <c r="F558">
        <v>8.16</v>
      </c>
      <c r="G558">
        <v>8.16</v>
      </c>
      <c r="H558">
        <v>8.16</v>
      </c>
      <c r="I558">
        <v>8.16</v>
      </c>
      <c r="J558">
        <v>8.16</v>
      </c>
      <c r="K558">
        <v>8.49</v>
      </c>
      <c r="L558" s="2">
        <v>17829000000</v>
      </c>
      <c r="M558" s="2">
        <v>44266000000</v>
      </c>
      <c r="N558" t="s">
        <v>6</v>
      </c>
    </row>
    <row r="559" spans="1:14" x14ac:dyDescent="0.3">
      <c r="A559" s="1">
        <v>31229</v>
      </c>
      <c r="B559">
        <v>11.4</v>
      </c>
      <c r="D559">
        <v>11.4</v>
      </c>
      <c r="E559">
        <v>11.4</v>
      </c>
      <c r="F559">
        <v>11.4</v>
      </c>
      <c r="G559">
        <v>11.4</v>
      </c>
      <c r="H559">
        <v>11.4</v>
      </c>
      <c r="I559">
        <v>11.4</v>
      </c>
      <c r="J559">
        <v>11.4</v>
      </c>
      <c r="K559">
        <v>10.31</v>
      </c>
      <c r="L559" s="2">
        <v>19626000000</v>
      </c>
      <c r="M559" s="2">
        <v>49101000000</v>
      </c>
      <c r="N559" t="s">
        <v>6</v>
      </c>
    </row>
    <row r="560" spans="1:14" x14ac:dyDescent="0.3">
      <c r="A560" s="1">
        <v>31260</v>
      </c>
      <c r="B560">
        <v>11.71</v>
      </c>
      <c r="D560">
        <v>11.71</v>
      </c>
      <c r="E560">
        <v>11.71</v>
      </c>
      <c r="F560">
        <v>11.71</v>
      </c>
      <c r="G560">
        <v>11.71</v>
      </c>
      <c r="H560">
        <v>11.71</v>
      </c>
      <c r="I560">
        <v>11.71</v>
      </c>
      <c r="J560">
        <v>11.71</v>
      </c>
      <c r="K560">
        <v>12.05</v>
      </c>
      <c r="L560" s="2">
        <v>22377000000</v>
      </c>
      <c r="M560" s="2">
        <v>56029000000</v>
      </c>
      <c r="N560" t="s">
        <v>6</v>
      </c>
    </row>
    <row r="561" spans="1:14" x14ac:dyDescent="0.3">
      <c r="A561" s="1">
        <v>31291</v>
      </c>
      <c r="B561">
        <v>7.62</v>
      </c>
      <c r="D561">
        <v>7.62</v>
      </c>
      <c r="E561">
        <v>7.62</v>
      </c>
      <c r="F561">
        <v>7.62</v>
      </c>
      <c r="G561">
        <v>7.62</v>
      </c>
      <c r="H561">
        <v>7.62</v>
      </c>
      <c r="I561">
        <v>7.62</v>
      </c>
      <c r="J561">
        <v>7.62</v>
      </c>
      <c r="K561">
        <v>11.12</v>
      </c>
      <c r="L561" s="2">
        <v>25763000000</v>
      </c>
      <c r="M561" s="2">
        <v>65014000000</v>
      </c>
      <c r="N561" t="s">
        <v>6</v>
      </c>
    </row>
    <row r="562" spans="1:14" x14ac:dyDescent="0.3">
      <c r="A562" s="1">
        <v>31321</v>
      </c>
      <c r="B562">
        <v>12.09</v>
      </c>
      <c r="D562">
        <v>12.09</v>
      </c>
      <c r="E562">
        <v>12.09</v>
      </c>
      <c r="F562">
        <v>12.09</v>
      </c>
      <c r="G562">
        <v>12.09</v>
      </c>
      <c r="H562">
        <v>12.09</v>
      </c>
      <c r="I562">
        <v>12.09</v>
      </c>
      <c r="J562">
        <v>12.09</v>
      </c>
      <c r="K562">
        <v>10.62</v>
      </c>
      <c r="L562" s="2">
        <v>26817000000</v>
      </c>
      <c r="M562" s="2">
        <v>67505000000</v>
      </c>
      <c r="N562" t="s">
        <v>6</v>
      </c>
    </row>
    <row r="563" spans="1:14" x14ac:dyDescent="0.3">
      <c r="A563" s="1">
        <v>31352</v>
      </c>
      <c r="B563">
        <v>12.76</v>
      </c>
      <c r="D563">
        <v>12.76</v>
      </c>
      <c r="E563">
        <v>12.76</v>
      </c>
      <c r="F563">
        <v>12.76</v>
      </c>
      <c r="G563">
        <v>12.76</v>
      </c>
      <c r="H563">
        <v>12.76</v>
      </c>
      <c r="I563">
        <v>12.76</v>
      </c>
      <c r="J563">
        <v>12.76</v>
      </c>
      <c r="K563">
        <v>13.97</v>
      </c>
      <c r="L563" s="2">
        <v>32106000000</v>
      </c>
      <c r="M563" s="2">
        <v>83917000000</v>
      </c>
      <c r="N563" t="s">
        <v>6</v>
      </c>
    </row>
    <row r="564" spans="1:14" x14ac:dyDescent="0.3">
      <c r="A564" s="1">
        <v>31382</v>
      </c>
      <c r="B564">
        <v>12.46</v>
      </c>
      <c r="D564">
        <v>12.46</v>
      </c>
      <c r="E564">
        <v>12.46</v>
      </c>
      <c r="F564">
        <v>12.46</v>
      </c>
      <c r="G564">
        <v>12.46</v>
      </c>
      <c r="H564">
        <v>12.46</v>
      </c>
      <c r="I564">
        <v>12.46</v>
      </c>
      <c r="J564">
        <v>12.46</v>
      </c>
      <c r="K564">
        <v>15.07</v>
      </c>
      <c r="L564" s="2">
        <v>45468000000</v>
      </c>
      <c r="M564" s="2">
        <v>111976000000</v>
      </c>
      <c r="N564" t="s">
        <v>6</v>
      </c>
    </row>
    <row r="565" spans="1:14" x14ac:dyDescent="0.3">
      <c r="A565" s="1">
        <v>31413</v>
      </c>
      <c r="B565">
        <v>14.05</v>
      </c>
      <c r="D565">
        <v>14.05</v>
      </c>
      <c r="E565">
        <v>14.05</v>
      </c>
      <c r="F565">
        <v>14.05</v>
      </c>
      <c r="G565">
        <v>14.05</v>
      </c>
      <c r="H565">
        <v>14.05</v>
      </c>
      <c r="I565">
        <v>14.05</v>
      </c>
      <c r="J565">
        <v>14.05</v>
      </c>
      <c r="K565">
        <v>14.37</v>
      </c>
      <c r="L565" s="2">
        <v>45941000000</v>
      </c>
      <c r="M565" s="2">
        <v>102136000000</v>
      </c>
      <c r="N565" t="s">
        <v>6</v>
      </c>
    </row>
    <row r="566" spans="1:14" x14ac:dyDescent="0.3">
      <c r="A566" s="1">
        <v>31444</v>
      </c>
      <c r="B566">
        <v>10.86</v>
      </c>
      <c r="D566">
        <v>10.86</v>
      </c>
      <c r="E566">
        <v>10.86</v>
      </c>
      <c r="F566">
        <v>10.86</v>
      </c>
      <c r="G566">
        <v>10.86</v>
      </c>
      <c r="H566">
        <v>10.86</v>
      </c>
      <c r="I566">
        <v>10.86</v>
      </c>
      <c r="J566">
        <v>10.86</v>
      </c>
      <c r="K566">
        <v>12.72</v>
      </c>
      <c r="L566" s="2">
        <v>51535000000</v>
      </c>
      <c r="M566" s="2">
        <v>116536000000</v>
      </c>
      <c r="N566" t="s">
        <v>6</v>
      </c>
    </row>
    <row r="567" spans="1:14" x14ac:dyDescent="0.3">
      <c r="A567" s="1">
        <v>31472</v>
      </c>
      <c r="B567">
        <v>1.83</v>
      </c>
      <c r="D567">
        <v>1.83</v>
      </c>
      <c r="E567">
        <v>1.83</v>
      </c>
      <c r="F567">
        <v>1.83</v>
      </c>
      <c r="G567">
        <v>1.83</v>
      </c>
      <c r="H567">
        <v>1.83</v>
      </c>
      <c r="I567">
        <v>1.83</v>
      </c>
      <c r="J567">
        <v>1.83</v>
      </c>
      <c r="K567">
        <v>4.7699999999999996</v>
      </c>
      <c r="L567" s="2">
        <v>70029000</v>
      </c>
      <c r="M567" s="2">
        <v>210012000</v>
      </c>
      <c r="N567" t="s">
        <v>6</v>
      </c>
    </row>
    <row r="568" spans="1:14" x14ac:dyDescent="0.3">
      <c r="A568" s="1">
        <v>31503</v>
      </c>
      <c r="B568">
        <v>2.31</v>
      </c>
      <c r="D568">
        <v>2.31</v>
      </c>
      <c r="E568">
        <v>2.31</v>
      </c>
      <c r="F568">
        <v>2.31</v>
      </c>
      <c r="G568">
        <v>2.31</v>
      </c>
      <c r="H568">
        <v>2.31</v>
      </c>
      <c r="I568">
        <v>2.31</v>
      </c>
      <c r="J568">
        <v>2.31</v>
      </c>
      <c r="K568">
        <v>0.78</v>
      </c>
      <c r="L568" s="2">
        <v>94782000</v>
      </c>
      <c r="M568" s="2">
        <v>250481000</v>
      </c>
      <c r="N568" t="s">
        <v>6</v>
      </c>
    </row>
    <row r="569" spans="1:14" x14ac:dyDescent="0.3">
      <c r="A569" s="1">
        <v>31533</v>
      </c>
      <c r="B569">
        <v>1.92</v>
      </c>
      <c r="D569">
        <v>1.92</v>
      </c>
      <c r="E569">
        <v>1.92</v>
      </c>
      <c r="F569">
        <v>1.92</v>
      </c>
      <c r="G569">
        <v>1.92</v>
      </c>
      <c r="H569">
        <v>1.92</v>
      </c>
      <c r="I569">
        <v>1.92</v>
      </c>
      <c r="J569">
        <v>1.92</v>
      </c>
      <c r="K569">
        <v>1.4</v>
      </c>
      <c r="L569" s="2">
        <v>109024000</v>
      </c>
      <c r="M569" s="2">
        <v>288894000</v>
      </c>
      <c r="N569" t="s">
        <v>6</v>
      </c>
    </row>
    <row r="570" spans="1:14" x14ac:dyDescent="0.3">
      <c r="A570" s="1">
        <v>31564</v>
      </c>
      <c r="B570">
        <v>0.96</v>
      </c>
      <c r="D570">
        <v>0.96</v>
      </c>
      <c r="E570">
        <v>0.96</v>
      </c>
      <c r="F570">
        <v>0.96</v>
      </c>
      <c r="G570">
        <v>0.96</v>
      </c>
      <c r="H570">
        <v>0.96</v>
      </c>
      <c r="I570">
        <v>0.96</v>
      </c>
      <c r="J570">
        <v>0.96</v>
      </c>
      <c r="K570">
        <v>1.27</v>
      </c>
      <c r="L570" s="2">
        <v>120553000</v>
      </c>
      <c r="M570" s="2">
        <v>334090000</v>
      </c>
      <c r="N570" t="s">
        <v>6</v>
      </c>
    </row>
    <row r="571" spans="1:14" x14ac:dyDescent="0.3">
      <c r="A571" s="1">
        <v>31594</v>
      </c>
      <c r="B571">
        <v>1.07</v>
      </c>
      <c r="D571">
        <v>1.07</v>
      </c>
      <c r="E571">
        <v>1.07</v>
      </c>
      <c r="F571">
        <v>1.07</v>
      </c>
      <c r="G571">
        <v>1.07</v>
      </c>
      <c r="H571">
        <v>1.07</v>
      </c>
      <c r="I571">
        <v>1.07</v>
      </c>
      <c r="J571">
        <v>1.07</v>
      </c>
      <c r="K571">
        <v>1.71</v>
      </c>
      <c r="L571" s="2">
        <v>137558000</v>
      </c>
      <c r="M571" s="2">
        <v>333311000</v>
      </c>
      <c r="N571" t="s">
        <v>6</v>
      </c>
    </row>
    <row r="572" spans="1:14" x14ac:dyDescent="0.3">
      <c r="A572" s="1">
        <v>31625</v>
      </c>
      <c r="B572">
        <v>1.88</v>
      </c>
      <c r="D572">
        <v>1.88</v>
      </c>
      <c r="E572">
        <v>1.88</v>
      </c>
      <c r="F572">
        <v>1.88</v>
      </c>
      <c r="G572">
        <v>1.88</v>
      </c>
      <c r="H572">
        <v>1.88</v>
      </c>
      <c r="I572">
        <v>1.88</v>
      </c>
      <c r="J572">
        <v>1.88</v>
      </c>
      <c r="K572">
        <v>3.55</v>
      </c>
      <c r="L572" s="2">
        <v>145798000</v>
      </c>
      <c r="M572" s="2">
        <v>356193000</v>
      </c>
      <c r="N572" t="s">
        <v>6</v>
      </c>
    </row>
    <row r="573" spans="1:14" x14ac:dyDescent="0.3">
      <c r="A573" s="1">
        <v>31656</v>
      </c>
      <c r="B573">
        <v>1.43</v>
      </c>
      <c r="D573">
        <v>1.43</v>
      </c>
      <c r="E573">
        <v>1.43</v>
      </c>
      <c r="F573">
        <v>1.43</v>
      </c>
      <c r="G573">
        <v>1.43</v>
      </c>
      <c r="H573">
        <v>1.43</v>
      </c>
      <c r="I573">
        <v>1.43</v>
      </c>
      <c r="J573">
        <v>1.43</v>
      </c>
      <c r="K573">
        <v>1.72</v>
      </c>
      <c r="L573" s="2">
        <v>149852000</v>
      </c>
      <c r="M573" s="2">
        <v>375906000</v>
      </c>
      <c r="N573" t="s">
        <v>6</v>
      </c>
    </row>
    <row r="574" spans="1:14" x14ac:dyDescent="0.3">
      <c r="A574" s="1">
        <v>31686</v>
      </c>
      <c r="B574">
        <v>3.08</v>
      </c>
      <c r="D574">
        <v>3.08</v>
      </c>
      <c r="E574">
        <v>3.08</v>
      </c>
      <c r="F574">
        <v>3.08</v>
      </c>
      <c r="G574">
        <v>3.08</v>
      </c>
      <c r="H574">
        <v>3.08</v>
      </c>
      <c r="I574">
        <v>3.08</v>
      </c>
      <c r="J574">
        <v>3.08</v>
      </c>
      <c r="K574">
        <v>1.9</v>
      </c>
      <c r="L574" s="2">
        <v>157605000</v>
      </c>
      <c r="M574" s="2">
        <v>403240000</v>
      </c>
      <c r="N574" t="s">
        <v>6</v>
      </c>
    </row>
    <row r="575" spans="1:14" x14ac:dyDescent="0.3">
      <c r="A575" s="1">
        <v>31717</v>
      </c>
      <c r="B575">
        <v>4.43</v>
      </c>
      <c r="D575">
        <v>4.43</v>
      </c>
      <c r="E575">
        <v>4.43</v>
      </c>
      <c r="F575">
        <v>4.43</v>
      </c>
      <c r="G575">
        <v>4.43</v>
      </c>
      <c r="H575">
        <v>4.43</v>
      </c>
      <c r="I575">
        <v>4.43</v>
      </c>
      <c r="J575">
        <v>4.43</v>
      </c>
      <c r="K575">
        <v>5.45</v>
      </c>
      <c r="L575" s="2">
        <v>172456000</v>
      </c>
      <c r="M575" s="2">
        <v>421915000</v>
      </c>
      <c r="N575" t="s">
        <v>6</v>
      </c>
    </row>
    <row r="576" spans="1:14" x14ac:dyDescent="0.3">
      <c r="A576" s="1">
        <v>31747</v>
      </c>
      <c r="B576">
        <v>10.3</v>
      </c>
      <c r="D576">
        <v>10.3</v>
      </c>
      <c r="E576">
        <v>10.3</v>
      </c>
      <c r="F576">
        <v>10.3</v>
      </c>
      <c r="G576">
        <v>10.3</v>
      </c>
      <c r="H576">
        <v>10.3</v>
      </c>
      <c r="I576">
        <v>10.3</v>
      </c>
      <c r="J576">
        <v>10.3</v>
      </c>
      <c r="K576">
        <v>11.65</v>
      </c>
      <c r="L576" s="2">
        <v>178895000</v>
      </c>
      <c r="M576" s="2">
        <v>455476000</v>
      </c>
      <c r="N576" t="s">
        <v>6</v>
      </c>
    </row>
    <row r="577" spans="1:14" x14ac:dyDescent="0.3">
      <c r="A577" s="1">
        <v>31778</v>
      </c>
      <c r="B577">
        <v>13.75</v>
      </c>
      <c r="D577">
        <v>13.75</v>
      </c>
      <c r="E577">
        <v>13.75</v>
      </c>
      <c r="F577">
        <v>13.75</v>
      </c>
      <c r="G577">
        <v>13.75</v>
      </c>
      <c r="H577">
        <v>13.75</v>
      </c>
      <c r="I577">
        <v>13.75</v>
      </c>
      <c r="J577">
        <v>13.75</v>
      </c>
      <c r="K577">
        <v>13.21</v>
      </c>
      <c r="L577" s="2">
        <v>172444000</v>
      </c>
      <c r="M577" s="2">
        <v>356055000</v>
      </c>
      <c r="N577" t="s">
        <v>6</v>
      </c>
    </row>
    <row r="578" spans="1:14" x14ac:dyDescent="0.3">
      <c r="A578" s="1">
        <v>31809</v>
      </c>
      <c r="B578">
        <v>11.28</v>
      </c>
      <c r="D578">
        <v>11.28</v>
      </c>
      <c r="E578">
        <v>11.28</v>
      </c>
      <c r="F578">
        <v>11.28</v>
      </c>
      <c r="G578">
        <v>11.28</v>
      </c>
      <c r="H578">
        <v>11.28</v>
      </c>
      <c r="I578">
        <v>11.28</v>
      </c>
      <c r="J578">
        <v>11.28</v>
      </c>
      <c r="K578">
        <v>12.64</v>
      </c>
      <c r="L578" s="2">
        <v>164309000</v>
      </c>
      <c r="M578" s="2">
        <v>377484000</v>
      </c>
      <c r="N578" t="s">
        <v>6</v>
      </c>
    </row>
    <row r="579" spans="1:14" x14ac:dyDescent="0.3">
      <c r="A579" s="1">
        <v>31837</v>
      </c>
      <c r="B579">
        <v>11.97</v>
      </c>
      <c r="D579">
        <v>11.97</v>
      </c>
      <c r="E579">
        <v>11.97</v>
      </c>
      <c r="F579">
        <v>11.97</v>
      </c>
      <c r="G579">
        <v>11.97</v>
      </c>
      <c r="H579">
        <v>11.97</v>
      </c>
      <c r="I579">
        <v>11.97</v>
      </c>
      <c r="J579">
        <v>11.97</v>
      </c>
      <c r="K579">
        <v>16.37</v>
      </c>
      <c r="L579" s="2">
        <v>169213000</v>
      </c>
      <c r="M579" s="2">
        <v>424991000</v>
      </c>
      <c r="N579" t="s">
        <v>6</v>
      </c>
    </row>
    <row r="580" spans="1:14" x14ac:dyDescent="0.3">
      <c r="A580" s="1">
        <v>31868</v>
      </c>
      <c r="B580">
        <v>16.55</v>
      </c>
      <c r="D580">
        <v>16.55</v>
      </c>
      <c r="E580">
        <v>16.55</v>
      </c>
      <c r="F580">
        <v>16.55</v>
      </c>
      <c r="G580">
        <v>16.55</v>
      </c>
      <c r="H580">
        <v>16.55</v>
      </c>
      <c r="I580">
        <v>16.55</v>
      </c>
      <c r="J580">
        <v>16.55</v>
      </c>
      <c r="K580">
        <v>19.100000000000001</v>
      </c>
      <c r="L580" s="2">
        <v>187023000</v>
      </c>
      <c r="M580" s="2">
        <v>357719000</v>
      </c>
      <c r="N580" t="s">
        <v>6</v>
      </c>
    </row>
    <row r="581" spans="1:14" x14ac:dyDescent="0.3">
      <c r="A581" s="1">
        <v>31898</v>
      </c>
      <c r="B581">
        <v>26.49</v>
      </c>
      <c r="D581">
        <v>26.49</v>
      </c>
      <c r="E581">
        <v>26.49</v>
      </c>
      <c r="F581">
        <v>26.49</v>
      </c>
      <c r="G581">
        <v>26.49</v>
      </c>
      <c r="H581">
        <v>26.49</v>
      </c>
      <c r="I581">
        <v>26.49</v>
      </c>
      <c r="J581">
        <v>26.49</v>
      </c>
      <c r="K581">
        <v>21.45</v>
      </c>
      <c r="L581" s="2">
        <v>184563000</v>
      </c>
      <c r="M581" s="2">
        <v>361154000</v>
      </c>
      <c r="N581" t="s">
        <v>6</v>
      </c>
    </row>
    <row r="582" spans="1:14" x14ac:dyDescent="0.3">
      <c r="A582" s="1">
        <v>31929</v>
      </c>
      <c r="B582">
        <v>26.76</v>
      </c>
      <c r="D582">
        <v>26.76</v>
      </c>
      <c r="E582">
        <v>26.76</v>
      </c>
      <c r="F582">
        <v>26.76</v>
      </c>
      <c r="G582">
        <v>26.76</v>
      </c>
      <c r="H582">
        <v>26.76</v>
      </c>
      <c r="I582">
        <v>26.76</v>
      </c>
      <c r="J582">
        <v>26.76</v>
      </c>
      <c r="K582">
        <v>19.71</v>
      </c>
      <c r="L582" s="2">
        <v>170057000</v>
      </c>
      <c r="M582" s="2">
        <v>475166000</v>
      </c>
      <c r="N582" t="s">
        <v>6</v>
      </c>
    </row>
    <row r="583" spans="1:14" x14ac:dyDescent="0.3">
      <c r="A583" s="1">
        <v>31959</v>
      </c>
      <c r="B583">
        <v>9.24</v>
      </c>
      <c r="D583">
        <v>9.24</v>
      </c>
      <c r="E583">
        <v>9.24</v>
      </c>
      <c r="F583">
        <v>9.24</v>
      </c>
      <c r="G583">
        <v>9.24</v>
      </c>
      <c r="H583">
        <v>9.24</v>
      </c>
      <c r="I583">
        <v>9.24</v>
      </c>
      <c r="J583">
        <v>9.24</v>
      </c>
      <c r="K583">
        <v>9.2100000000000009</v>
      </c>
      <c r="L583" s="2">
        <v>219014000</v>
      </c>
      <c r="M583" s="2">
        <v>522629000</v>
      </c>
      <c r="N583" t="s">
        <v>6</v>
      </c>
    </row>
    <row r="584" spans="1:14" x14ac:dyDescent="0.3">
      <c r="A584" s="1">
        <v>31990</v>
      </c>
      <c r="B584">
        <v>4.45</v>
      </c>
      <c r="D584">
        <v>4.45</v>
      </c>
      <c r="E584">
        <v>4.45</v>
      </c>
      <c r="F584">
        <v>4.45</v>
      </c>
      <c r="G584">
        <v>4.45</v>
      </c>
      <c r="H584">
        <v>4.45</v>
      </c>
      <c r="I584">
        <v>4.45</v>
      </c>
      <c r="J584">
        <v>4.45</v>
      </c>
      <c r="K584">
        <v>4.87</v>
      </c>
      <c r="L584" s="2">
        <v>271299000</v>
      </c>
      <c r="M584" s="2">
        <v>573539000</v>
      </c>
      <c r="N584" t="s">
        <v>6</v>
      </c>
    </row>
    <row r="585" spans="1:14" x14ac:dyDescent="0.3">
      <c r="A585" s="1">
        <v>32021</v>
      </c>
      <c r="B585">
        <v>6.73</v>
      </c>
      <c r="D585">
        <v>6.73</v>
      </c>
      <c r="E585">
        <v>6.73</v>
      </c>
      <c r="F585">
        <v>6.73</v>
      </c>
      <c r="G585">
        <v>6.73</v>
      </c>
      <c r="H585">
        <v>6.73</v>
      </c>
      <c r="I585">
        <v>6.73</v>
      </c>
      <c r="J585">
        <v>6.73</v>
      </c>
      <c r="K585">
        <v>7.78</v>
      </c>
      <c r="L585" s="2">
        <v>324931000</v>
      </c>
      <c r="M585" s="2">
        <v>622894000</v>
      </c>
      <c r="N585" t="s">
        <v>6</v>
      </c>
    </row>
    <row r="586" spans="1:14" x14ac:dyDescent="0.3">
      <c r="A586" s="1">
        <v>32051</v>
      </c>
      <c r="B586">
        <v>10.17</v>
      </c>
      <c r="D586">
        <v>10.17</v>
      </c>
      <c r="E586">
        <v>10.17</v>
      </c>
      <c r="F586">
        <v>10.17</v>
      </c>
      <c r="G586">
        <v>10.17</v>
      </c>
      <c r="H586">
        <v>10.17</v>
      </c>
      <c r="I586">
        <v>10.17</v>
      </c>
      <c r="J586">
        <v>10.17</v>
      </c>
      <c r="K586">
        <v>11.22</v>
      </c>
      <c r="L586" s="2">
        <v>373186000</v>
      </c>
      <c r="M586" s="2">
        <v>695783000</v>
      </c>
      <c r="N586" t="s">
        <v>6</v>
      </c>
    </row>
    <row r="587" spans="1:14" x14ac:dyDescent="0.3">
      <c r="A587" s="1">
        <v>32082</v>
      </c>
      <c r="B587">
        <v>13.4</v>
      </c>
      <c r="D587">
        <v>13.4</v>
      </c>
      <c r="E587">
        <v>13.4</v>
      </c>
      <c r="F587">
        <v>13.4</v>
      </c>
      <c r="G587">
        <v>13.4</v>
      </c>
      <c r="H587">
        <v>13.4</v>
      </c>
      <c r="I587">
        <v>13.4</v>
      </c>
      <c r="J587">
        <v>13.4</v>
      </c>
      <c r="K587">
        <v>15.08</v>
      </c>
      <c r="L587" s="2">
        <v>389235000</v>
      </c>
      <c r="M587" s="2">
        <v>792059000</v>
      </c>
      <c r="N587" t="s">
        <v>6</v>
      </c>
    </row>
    <row r="588" spans="1:14" x14ac:dyDescent="0.3">
      <c r="A588" s="1">
        <v>32112</v>
      </c>
      <c r="B588">
        <v>15.92</v>
      </c>
      <c r="D588">
        <v>15.92</v>
      </c>
      <c r="E588">
        <v>15.92</v>
      </c>
      <c r="F588">
        <v>15.92</v>
      </c>
      <c r="G588">
        <v>15.92</v>
      </c>
      <c r="H588">
        <v>15.92</v>
      </c>
      <c r="I588">
        <v>15.92</v>
      </c>
      <c r="J588">
        <v>15.92</v>
      </c>
      <c r="K588">
        <v>14.15</v>
      </c>
      <c r="L588" s="2">
        <v>503531000</v>
      </c>
      <c r="M588" s="2">
        <v>1035920000</v>
      </c>
      <c r="N588" t="s">
        <v>6</v>
      </c>
    </row>
    <row r="589" spans="1:14" x14ac:dyDescent="0.3">
      <c r="A589" s="1">
        <v>32143</v>
      </c>
      <c r="B589">
        <v>14.7</v>
      </c>
      <c r="D589">
        <v>14.7</v>
      </c>
      <c r="E589">
        <v>14.7</v>
      </c>
      <c r="F589">
        <v>14.7</v>
      </c>
      <c r="G589">
        <v>14.7</v>
      </c>
      <c r="H589">
        <v>14.7</v>
      </c>
      <c r="I589">
        <v>14.7</v>
      </c>
      <c r="J589">
        <v>14.7</v>
      </c>
      <c r="K589">
        <v>18.89</v>
      </c>
      <c r="L589" s="2">
        <v>505379000</v>
      </c>
      <c r="M589" s="2">
        <v>929000000</v>
      </c>
      <c r="N589" t="s">
        <v>6</v>
      </c>
    </row>
    <row r="590" spans="1:14" x14ac:dyDescent="0.3">
      <c r="A590" s="1">
        <v>32174</v>
      </c>
      <c r="B590">
        <v>13.38</v>
      </c>
      <c r="D590">
        <v>13.38</v>
      </c>
      <c r="E590">
        <v>13.38</v>
      </c>
      <c r="F590">
        <v>13.38</v>
      </c>
      <c r="G590">
        <v>13.38</v>
      </c>
      <c r="H590">
        <v>13.38</v>
      </c>
      <c r="I590">
        <v>13.38</v>
      </c>
      <c r="J590">
        <v>13.38</v>
      </c>
      <c r="K590">
        <v>15.7</v>
      </c>
      <c r="L590" s="2">
        <v>469509000</v>
      </c>
      <c r="M590" s="2">
        <v>1026000000</v>
      </c>
      <c r="N590" t="s">
        <v>6</v>
      </c>
    </row>
    <row r="591" spans="1:14" x14ac:dyDescent="0.3">
      <c r="A591" s="1">
        <v>32203</v>
      </c>
      <c r="B591">
        <v>18.649999999999999</v>
      </c>
      <c r="D591">
        <v>18.649999999999999</v>
      </c>
      <c r="E591">
        <v>18.649999999999999</v>
      </c>
      <c r="F591">
        <v>18.649999999999999</v>
      </c>
      <c r="G591">
        <v>18.649999999999999</v>
      </c>
      <c r="H591">
        <v>18.649999999999999</v>
      </c>
      <c r="I591">
        <v>18.649999999999999</v>
      </c>
      <c r="J591">
        <v>18.649999999999999</v>
      </c>
      <c r="K591">
        <v>17.600000000000001</v>
      </c>
      <c r="L591" s="2">
        <v>675373000</v>
      </c>
      <c r="M591" s="2">
        <v>1170000000</v>
      </c>
      <c r="N591" t="s">
        <v>6</v>
      </c>
    </row>
    <row r="592" spans="1:14" x14ac:dyDescent="0.3">
      <c r="A592" s="1">
        <v>32234</v>
      </c>
      <c r="B592">
        <v>21.17</v>
      </c>
      <c r="D592">
        <v>21.17</v>
      </c>
      <c r="E592">
        <v>21.17</v>
      </c>
      <c r="F592">
        <v>21.17</v>
      </c>
      <c r="G592">
        <v>21.17</v>
      </c>
      <c r="H592">
        <v>21.17</v>
      </c>
      <c r="I592">
        <v>21.17</v>
      </c>
      <c r="J592">
        <v>21.17</v>
      </c>
      <c r="K592">
        <v>19.29</v>
      </c>
      <c r="L592" s="2">
        <v>726125000</v>
      </c>
      <c r="M592" s="2">
        <v>1325000000</v>
      </c>
      <c r="N592" t="s">
        <v>6</v>
      </c>
    </row>
    <row r="593" spans="1:14" x14ac:dyDescent="0.3">
      <c r="A593" s="1">
        <v>32264</v>
      </c>
      <c r="B593">
        <v>16.25</v>
      </c>
      <c r="D593">
        <v>16.25</v>
      </c>
      <c r="E593">
        <v>16.25</v>
      </c>
      <c r="F593">
        <v>16.25</v>
      </c>
      <c r="G593">
        <v>16.25</v>
      </c>
      <c r="H593">
        <v>16.25</v>
      </c>
      <c r="I593">
        <v>16.25</v>
      </c>
      <c r="J593">
        <v>16.25</v>
      </c>
      <c r="K593">
        <v>17.420000000000002</v>
      </c>
      <c r="L593" s="2">
        <v>837455000</v>
      </c>
      <c r="M593" s="2">
        <v>1581000000</v>
      </c>
      <c r="N593" t="s">
        <v>6</v>
      </c>
    </row>
    <row r="594" spans="1:14" x14ac:dyDescent="0.3">
      <c r="A594" s="1">
        <v>32295</v>
      </c>
      <c r="B594">
        <v>21.7</v>
      </c>
      <c r="D594">
        <v>21.7</v>
      </c>
      <c r="E594">
        <v>21.7</v>
      </c>
      <c r="F594">
        <v>21.7</v>
      </c>
      <c r="G594">
        <v>21.7</v>
      </c>
      <c r="H594">
        <v>21.7</v>
      </c>
      <c r="I594">
        <v>21.7</v>
      </c>
      <c r="J594">
        <v>21.7</v>
      </c>
      <c r="K594">
        <v>22</v>
      </c>
      <c r="L594" s="2">
        <v>911031000</v>
      </c>
      <c r="M594" s="2">
        <v>1844000000</v>
      </c>
      <c r="N594" t="s">
        <v>6</v>
      </c>
    </row>
    <row r="595" spans="1:14" x14ac:dyDescent="0.3">
      <c r="A595" s="1">
        <v>32325</v>
      </c>
      <c r="B595">
        <v>22.65</v>
      </c>
      <c r="D595">
        <v>22.65</v>
      </c>
      <c r="E595">
        <v>22.65</v>
      </c>
      <c r="F595">
        <v>22.65</v>
      </c>
      <c r="G595">
        <v>22.65</v>
      </c>
      <c r="H595">
        <v>22.65</v>
      </c>
      <c r="I595">
        <v>22.65</v>
      </c>
      <c r="J595">
        <v>22.65</v>
      </c>
      <c r="K595">
        <v>21.91</v>
      </c>
      <c r="L595" s="2">
        <v>1003891000</v>
      </c>
      <c r="M595" s="2">
        <v>2047000000</v>
      </c>
      <c r="N595" s="2">
        <v>14328802230</v>
      </c>
    </row>
    <row r="596" spans="1:14" x14ac:dyDescent="0.3">
      <c r="A596" s="1">
        <v>32356</v>
      </c>
      <c r="B596">
        <v>19.670000000000002</v>
      </c>
      <c r="D596">
        <v>19.670000000000002</v>
      </c>
      <c r="E596">
        <v>19.670000000000002</v>
      </c>
      <c r="F596">
        <v>19.670000000000002</v>
      </c>
      <c r="G596">
        <v>19.670000000000002</v>
      </c>
      <c r="H596">
        <v>19.670000000000002</v>
      </c>
      <c r="I596">
        <v>19.670000000000002</v>
      </c>
      <c r="J596">
        <v>19.670000000000002</v>
      </c>
      <c r="K596">
        <v>21.59</v>
      </c>
      <c r="L596" s="2">
        <v>1083191000</v>
      </c>
      <c r="M596" s="2">
        <v>2275000000</v>
      </c>
      <c r="N596" s="2">
        <v>17432364000</v>
      </c>
    </row>
    <row r="597" spans="1:14" x14ac:dyDescent="0.3">
      <c r="A597" s="1">
        <v>32387</v>
      </c>
      <c r="B597">
        <v>23.6</v>
      </c>
      <c r="D597">
        <v>23.6</v>
      </c>
      <c r="E597">
        <v>23.6</v>
      </c>
      <c r="F597">
        <v>23.6</v>
      </c>
      <c r="G597">
        <v>23.6</v>
      </c>
      <c r="H597">
        <v>23.6</v>
      </c>
      <c r="I597">
        <v>23.6</v>
      </c>
      <c r="J597">
        <v>23.6</v>
      </c>
      <c r="K597">
        <v>27.45</v>
      </c>
      <c r="L597" s="2">
        <v>1426396000</v>
      </c>
      <c r="M597" s="2">
        <v>2899000000</v>
      </c>
      <c r="N597" s="2">
        <v>21652380000</v>
      </c>
    </row>
    <row r="598" spans="1:14" x14ac:dyDescent="0.3">
      <c r="A598" s="1">
        <v>32417</v>
      </c>
      <c r="B598">
        <v>28.48</v>
      </c>
      <c r="D598">
        <v>28.48</v>
      </c>
      <c r="E598">
        <v>28.48</v>
      </c>
      <c r="F598">
        <v>28.48</v>
      </c>
      <c r="G598">
        <v>28.48</v>
      </c>
      <c r="H598">
        <v>28.48</v>
      </c>
      <c r="I598">
        <v>28.48</v>
      </c>
      <c r="J598">
        <v>28.48</v>
      </c>
      <c r="K598">
        <v>25.62</v>
      </c>
      <c r="L598" s="2">
        <v>1850104000</v>
      </c>
      <c r="M598" s="2">
        <v>3837000000</v>
      </c>
      <c r="N598" s="2">
        <v>27485102903</v>
      </c>
    </row>
    <row r="599" spans="1:14" x14ac:dyDescent="0.3">
      <c r="A599" s="1">
        <v>32448</v>
      </c>
      <c r="B599">
        <v>25.77</v>
      </c>
      <c r="D599">
        <v>25.77</v>
      </c>
      <c r="E599">
        <v>25.77</v>
      </c>
      <c r="F599">
        <v>25.77</v>
      </c>
      <c r="G599">
        <v>25.77</v>
      </c>
      <c r="H599">
        <v>25.77</v>
      </c>
      <c r="I599">
        <v>25.77</v>
      </c>
      <c r="J599">
        <v>25.77</v>
      </c>
      <c r="K599">
        <v>27.94</v>
      </c>
      <c r="L599" s="2">
        <v>2197172000</v>
      </c>
      <c r="M599" s="2">
        <v>4613000000</v>
      </c>
      <c r="N599" s="2">
        <v>34626640000</v>
      </c>
    </row>
    <row r="600" spans="1:14" x14ac:dyDescent="0.3">
      <c r="A600" s="1">
        <v>32478</v>
      </c>
      <c r="B600">
        <v>27.89</v>
      </c>
      <c r="D600">
        <v>27.89</v>
      </c>
      <c r="E600">
        <v>27.89</v>
      </c>
      <c r="F600">
        <v>27.89</v>
      </c>
      <c r="G600">
        <v>27.89</v>
      </c>
      <c r="H600">
        <v>27.89</v>
      </c>
      <c r="I600">
        <v>27.89</v>
      </c>
      <c r="J600">
        <v>27.89</v>
      </c>
      <c r="K600">
        <v>28.7</v>
      </c>
      <c r="L600" s="2">
        <v>3637152000</v>
      </c>
      <c r="M600" s="2">
        <v>6944000000</v>
      </c>
      <c r="N600" s="2">
        <v>46395824000</v>
      </c>
    </row>
    <row r="601" spans="1:14" x14ac:dyDescent="0.3">
      <c r="A601" s="1">
        <v>32509</v>
      </c>
      <c r="B601">
        <v>31.11</v>
      </c>
      <c r="D601">
        <v>31.11</v>
      </c>
      <c r="E601">
        <v>31.11</v>
      </c>
      <c r="F601">
        <v>31.11</v>
      </c>
      <c r="G601">
        <v>31.11</v>
      </c>
      <c r="H601">
        <v>31.11</v>
      </c>
      <c r="I601">
        <v>31.11</v>
      </c>
      <c r="J601">
        <v>31.11</v>
      </c>
      <c r="K601">
        <v>37.49</v>
      </c>
      <c r="L601" s="2">
        <v>4117000</v>
      </c>
      <c r="M601" s="2">
        <v>8469000</v>
      </c>
      <c r="N601" s="2">
        <v>53851000</v>
      </c>
    </row>
    <row r="602" spans="1:14" x14ac:dyDescent="0.3">
      <c r="A602" s="1">
        <v>32540</v>
      </c>
      <c r="B602">
        <v>14.01</v>
      </c>
      <c r="D602">
        <v>14.01</v>
      </c>
      <c r="E602">
        <v>14.01</v>
      </c>
      <c r="F602">
        <v>14.01</v>
      </c>
      <c r="G602">
        <v>14.01</v>
      </c>
      <c r="H602">
        <v>14.01</v>
      </c>
      <c r="I602">
        <v>14.01</v>
      </c>
      <c r="J602">
        <v>14.01</v>
      </c>
      <c r="K602">
        <v>16.78</v>
      </c>
      <c r="L602" s="2">
        <v>4925000</v>
      </c>
      <c r="M602" s="2">
        <v>8892000</v>
      </c>
      <c r="N602" s="2">
        <v>60412000</v>
      </c>
    </row>
    <row r="603" spans="1:14" x14ac:dyDescent="0.3">
      <c r="A603" s="1">
        <v>32568</v>
      </c>
      <c r="B603">
        <v>6.46</v>
      </c>
      <c r="D603">
        <v>6.46</v>
      </c>
      <c r="E603">
        <v>6.46</v>
      </c>
      <c r="F603">
        <v>6.46</v>
      </c>
      <c r="G603">
        <v>6.46</v>
      </c>
      <c r="H603">
        <v>6.46</v>
      </c>
      <c r="I603">
        <v>6.46</v>
      </c>
      <c r="J603">
        <v>6.46</v>
      </c>
      <c r="K603">
        <v>6.82</v>
      </c>
      <c r="L603" s="2">
        <v>5773000</v>
      </c>
      <c r="M603" s="2">
        <v>9749000</v>
      </c>
      <c r="N603" s="2">
        <v>70465682</v>
      </c>
    </row>
    <row r="604" spans="1:14" x14ac:dyDescent="0.3">
      <c r="A604" s="1">
        <v>32599</v>
      </c>
      <c r="B604">
        <v>10.02</v>
      </c>
      <c r="D604">
        <v>10.02</v>
      </c>
      <c r="E604">
        <v>10.02</v>
      </c>
      <c r="F604">
        <v>10.02</v>
      </c>
      <c r="G604">
        <v>10.02</v>
      </c>
      <c r="H604">
        <v>10.02</v>
      </c>
      <c r="I604">
        <v>10.02</v>
      </c>
      <c r="J604">
        <v>10.02</v>
      </c>
      <c r="K604">
        <v>8.33</v>
      </c>
      <c r="L604" s="2">
        <v>6549000</v>
      </c>
      <c r="M604" s="2">
        <v>14624000</v>
      </c>
      <c r="N604" s="2">
        <v>83397000</v>
      </c>
    </row>
    <row r="605" spans="1:14" x14ac:dyDescent="0.3">
      <c r="A605" s="1">
        <v>32629</v>
      </c>
      <c r="B605">
        <v>16.59</v>
      </c>
      <c r="D605">
        <v>16.59</v>
      </c>
      <c r="E605">
        <v>16.59</v>
      </c>
      <c r="F605">
        <v>16.59</v>
      </c>
      <c r="G605">
        <v>16.59</v>
      </c>
      <c r="H605">
        <v>16.59</v>
      </c>
      <c r="I605">
        <v>16.59</v>
      </c>
      <c r="J605">
        <v>16.59</v>
      </c>
      <c r="K605">
        <v>17.920000000000002</v>
      </c>
      <c r="L605" s="2">
        <v>8748000</v>
      </c>
      <c r="M605" s="2">
        <v>13985000</v>
      </c>
      <c r="N605" s="2">
        <v>89313395</v>
      </c>
    </row>
    <row r="606" spans="1:14" x14ac:dyDescent="0.3">
      <c r="A606" s="1">
        <v>32660</v>
      </c>
      <c r="B606">
        <v>25.29</v>
      </c>
      <c r="D606">
        <v>25.29</v>
      </c>
      <c r="E606">
        <v>25.29</v>
      </c>
      <c r="F606">
        <v>25.29</v>
      </c>
      <c r="G606">
        <v>25.29</v>
      </c>
      <c r="H606">
        <v>25.29</v>
      </c>
      <c r="I606">
        <v>25.29</v>
      </c>
      <c r="J606">
        <v>25.29</v>
      </c>
      <c r="K606">
        <v>28.65</v>
      </c>
      <c r="L606" s="2">
        <v>10138000</v>
      </c>
      <c r="M606" s="2">
        <v>15872000</v>
      </c>
      <c r="N606" s="2">
        <v>106284000</v>
      </c>
    </row>
    <row r="607" spans="1:14" x14ac:dyDescent="0.3">
      <c r="A607" s="1">
        <v>32690</v>
      </c>
      <c r="B607">
        <v>28.06</v>
      </c>
      <c r="D607">
        <v>28.06</v>
      </c>
      <c r="E607">
        <v>28.06</v>
      </c>
      <c r="F607">
        <v>28.06</v>
      </c>
      <c r="G607">
        <v>28.06</v>
      </c>
      <c r="H607">
        <v>28.06</v>
      </c>
      <c r="I607">
        <v>28.06</v>
      </c>
      <c r="J607">
        <v>28.06</v>
      </c>
      <c r="K607">
        <v>27.74</v>
      </c>
      <c r="L607" s="2">
        <v>11020000</v>
      </c>
      <c r="M607" s="2">
        <v>17557000</v>
      </c>
      <c r="N607" s="2">
        <v>130474000</v>
      </c>
    </row>
    <row r="608" spans="1:14" x14ac:dyDescent="0.3">
      <c r="A608" s="1">
        <v>32721</v>
      </c>
      <c r="B608">
        <v>30.95</v>
      </c>
      <c r="D608">
        <v>30.95</v>
      </c>
      <c r="E608">
        <v>30.95</v>
      </c>
      <c r="F608">
        <v>30.95</v>
      </c>
      <c r="G608">
        <v>30.95</v>
      </c>
      <c r="H608">
        <v>30.95</v>
      </c>
      <c r="I608">
        <v>30.95</v>
      </c>
      <c r="J608">
        <v>30.95</v>
      </c>
      <c r="K608">
        <v>33.71</v>
      </c>
      <c r="L608" s="2">
        <v>13027000</v>
      </c>
      <c r="M608" s="2">
        <v>20412000</v>
      </c>
      <c r="N608" s="2">
        <v>167541000</v>
      </c>
    </row>
    <row r="609" spans="1:14" x14ac:dyDescent="0.3">
      <c r="A609" s="1">
        <v>32752</v>
      </c>
      <c r="B609">
        <v>35.83</v>
      </c>
      <c r="D609">
        <v>35.83</v>
      </c>
      <c r="E609">
        <v>35.83</v>
      </c>
      <c r="F609">
        <v>35.83</v>
      </c>
      <c r="G609">
        <v>35.83</v>
      </c>
      <c r="H609">
        <v>35.83</v>
      </c>
      <c r="I609">
        <v>35.83</v>
      </c>
      <c r="J609">
        <v>35.83</v>
      </c>
      <c r="K609">
        <v>37.56</v>
      </c>
      <c r="L609" s="2">
        <v>17238000</v>
      </c>
      <c r="M609" s="2">
        <v>27847000</v>
      </c>
      <c r="N609" s="2">
        <v>219995168</v>
      </c>
    </row>
    <row r="610" spans="1:14" x14ac:dyDescent="0.3">
      <c r="A610" s="1">
        <v>32782</v>
      </c>
      <c r="B610">
        <v>37.29</v>
      </c>
      <c r="D610">
        <v>37.29</v>
      </c>
      <c r="E610">
        <v>37.29</v>
      </c>
      <c r="F610">
        <v>37.29</v>
      </c>
      <c r="G610">
        <v>37.29</v>
      </c>
      <c r="H610">
        <v>37.29</v>
      </c>
      <c r="I610">
        <v>37.29</v>
      </c>
      <c r="J610">
        <v>37.29</v>
      </c>
      <c r="K610">
        <v>39.770000000000003</v>
      </c>
      <c r="L610" s="2">
        <v>22317000</v>
      </c>
      <c r="M610" s="2">
        <v>37921000</v>
      </c>
      <c r="N610" s="2">
        <v>298359000</v>
      </c>
    </row>
    <row r="611" spans="1:14" x14ac:dyDescent="0.3">
      <c r="A611" s="1">
        <v>32813</v>
      </c>
      <c r="B611">
        <v>42.96</v>
      </c>
      <c r="D611">
        <v>42.96</v>
      </c>
      <c r="E611">
        <v>42.96</v>
      </c>
      <c r="F611">
        <v>42.96</v>
      </c>
      <c r="G611">
        <v>42.96</v>
      </c>
      <c r="H611">
        <v>42.96</v>
      </c>
      <c r="I611">
        <v>42.96</v>
      </c>
      <c r="J611">
        <v>42.96</v>
      </c>
      <c r="K611">
        <v>47.82</v>
      </c>
      <c r="L611" s="2">
        <v>36116000</v>
      </c>
      <c r="M611" s="2">
        <v>53442000</v>
      </c>
      <c r="N611" s="2">
        <v>408068000</v>
      </c>
    </row>
    <row r="612" spans="1:14" x14ac:dyDescent="0.3">
      <c r="A612" s="1">
        <v>32843</v>
      </c>
      <c r="B612">
        <v>51.82</v>
      </c>
      <c r="D612">
        <v>51.82</v>
      </c>
      <c r="E612">
        <v>51.82</v>
      </c>
      <c r="F612">
        <v>51.82</v>
      </c>
      <c r="G612">
        <v>51.82</v>
      </c>
      <c r="H612">
        <v>51.82</v>
      </c>
      <c r="I612">
        <v>51.82</v>
      </c>
      <c r="J612">
        <v>51.82</v>
      </c>
      <c r="K612">
        <v>51.5</v>
      </c>
      <c r="L612" s="2">
        <v>67436000</v>
      </c>
      <c r="M612" s="2">
        <v>103060000</v>
      </c>
      <c r="N612" s="2">
        <v>657871116</v>
      </c>
    </row>
    <row r="613" spans="1:14" x14ac:dyDescent="0.3">
      <c r="A613" s="1">
        <v>32874</v>
      </c>
      <c r="B613">
        <v>74.53</v>
      </c>
      <c r="D613">
        <v>74.53</v>
      </c>
      <c r="E613">
        <v>74.53</v>
      </c>
      <c r="F613">
        <v>74.53</v>
      </c>
      <c r="G613">
        <v>74.53</v>
      </c>
      <c r="H613">
        <v>74.53</v>
      </c>
      <c r="I613">
        <v>74.53</v>
      </c>
      <c r="J613">
        <v>74.53</v>
      </c>
      <c r="K613">
        <v>67.55</v>
      </c>
      <c r="L613" s="2">
        <v>80300000</v>
      </c>
      <c r="M613" s="2">
        <v>116907000</v>
      </c>
      <c r="N613" s="2">
        <v>964526000</v>
      </c>
    </row>
    <row r="614" spans="1:14" x14ac:dyDescent="0.3">
      <c r="A614" s="1">
        <v>32905</v>
      </c>
      <c r="B614">
        <v>70.16</v>
      </c>
      <c r="D614">
        <v>70.16</v>
      </c>
      <c r="E614">
        <v>70.16</v>
      </c>
      <c r="F614">
        <v>70.16</v>
      </c>
      <c r="G614">
        <v>70.16</v>
      </c>
      <c r="H614">
        <v>70.16</v>
      </c>
      <c r="I614">
        <v>70.16</v>
      </c>
      <c r="J614">
        <v>70.16</v>
      </c>
      <c r="K614">
        <v>75.73</v>
      </c>
      <c r="L614" s="2">
        <v>140004000</v>
      </c>
      <c r="M614" s="2">
        <v>224276000</v>
      </c>
      <c r="N614" s="2">
        <v>1816797735</v>
      </c>
    </row>
    <row r="615" spans="1:14" x14ac:dyDescent="0.3">
      <c r="A615" s="1">
        <v>32933</v>
      </c>
      <c r="B615">
        <v>79.11</v>
      </c>
      <c r="D615">
        <v>79.11</v>
      </c>
      <c r="E615">
        <v>79.11</v>
      </c>
      <c r="F615">
        <v>79.11</v>
      </c>
      <c r="G615">
        <v>79.11</v>
      </c>
      <c r="H615">
        <v>79.11</v>
      </c>
      <c r="I615">
        <v>79.11</v>
      </c>
      <c r="J615">
        <v>79.11</v>
      </c>
      <c r="K615">
        <v>82.39</v>
      </c>
      <c r="L615" s="2">
        <v>342362000</v>
      </c>
      <c r="M615" s="2">
        <v>659607000</v>
      </c>
      <c r="N615" s="2">
        <v>2649684000</v>
      </c>
    </row>
    <row r="616" spans="1:14" x14ac:dyDescent="0.3">
      <c r="A616" s="1">
        <v>32964</v>
      </c>
      <c r="B616">
        <v>20.190000000000001</v>
      </c>
      <c r="D616">
        <v>20.190000000000001</v>
      </c>
      <c r="E616">
        <v>20.190000000000001</v>
      </c>
      <c r="F616">
        <v>20.190000000000001</v>
      </c>
      <c r="G616">
        <v>20.190000000000001</v>
      </c>
      <c r="H616">
        <v>20.190000000000001</v>
      </c>
      <c r="I616">
        <v>20.190000000000001</v>
      </c>
      <c r="J616">
        <v>20.190000000000001</v>
      </c>
      <c r="K616">
        <v>15.52</v>
      </c>
      <c r="L616" s="2">
        <v>582095000</v>
      </c>
      <c r="M616" s="2">
        <v>894133000</v>
      </c>
      <c r="N616" s="2">
        <v>2499644000</v>
      </c>
    </row>
    <row r="617" spans="1:14" x14ac:dyDescent="0.3">
      <c r="A617" s="1">
        <v>32994</v>
      </c>
      <c r="B617">
        <v>8.5299999999999994</v>
      </c>
      <c r="D617">
        <v>8.5299999999999994</v>
      </c>
      <c r="E617">
        <v>8.5299999999999994</v>
      </c>
      <c r="F617">
        <v>8.5299999999999994</v>
      </c>
      <c r="G617">
        <v>8.5299999999999994</v>
      </c>
      <c r="H617">
        <v>8.5299999999999994</v>
      </c>
      <c r="I617">
        <v>8.5299999999999994</v>
      </c>
      <c r="J617">
        <v>8.5299999999999994</v>
      </c>
      <c r="K617">
        <v>7.59</v>
      </c>
      <c r="L617" s="2">
        <v>921528000</v>
      </c>
      <c r="M617" s="2">
        <v>1216242000</v>
      </c>
      <c r="N617" s="2">
        <v>2814313000</v>
      </c>
    </row>
    <row r="618" spans="1:14" x14ac:dyDescent="0.3">
      <c r="A618" s="1">
        <v>33025</v>
      </c>
      <c r="B618">
        <v>11.7</v>
      </c>
      <c r="D618">
        <v>11.7</v>
      </c>
      <c r="E618">
        <v>11.7</v>
      </c>
      <c r="F618">
        <v>11.7</v>
      </c>
      <c r="G618">
        <v>11.7</v>
      </c>
      <c r="H618">
        <v>11.7</v>
      </c>
      <c r="I618">
        <v>11.7</v>
      </c>
      <c r="J618">
        <v>11.7</v>
      </c>
      <c r="K618">
        <v>11.75</v>
      </c>
      <c r="L618" s="2">
        <v>836766000</v>
      </c>
      <c r="M618" s="2">
        <v>1209917000</v>
      </c>
      <c r="N618" s="2">
        <v>3163549735</v>
      </c>
    </row>
    <row r="619" spans="1:14" x14ac:dyDescent="0.3">
      <c r="A619" s="1">
        <v>33055</v>
      </c>
      <c r="B619">
        <v>11.31</v>
      </c>
      <c r="D619">
        <v>11.31</v>
      </c>
      <c r="E619">
        <v>11.31</v>
      </c>
      <c r="F619">
        <v>11.31</v>
      </c>
      <c r="G619">
        <v>11.31</v>
      </c>
      <c r="H619">
        <v>11.31</v>
      </c>
      <c r="I619">
        <v>11.31</v>
      </c>
      <c r="J619">
        <v>11.31</v>
      </c>
      <c r="K619">
        <v>12.92</v>
      </c>
      <c r="L619" s="2">
        <v>761582000</v>
      </c>
      <c r="M619" s="2">
        <v>1209318000</v>
      </c>
      <c r="N619" s="2">
        <v>3539478000</v>
      </c>
    </row>
    <row r="620" spans="1:14" x14ac:dyDescent="0.3">
      <c r="A620" s="1">
        <v>33086</v>
      </c>
      <c r="B620">
        <v>11.83</v>
      </c>
      <c r="D620">
        <v>11.83</v>
      </c>
      <c r="E620">
        <v>11.83</v>
      </c>
      <c r="F620">
        <v>11.83</v>
      </c>
      <c r="G620">
        <v>11.83</v>
      </c>
      <c r="H620">
        <v>11.83</v>
      </c>
      <c r="I620">
        <v>11.83</v>
      </c>
      <c r="J620">
        <v>11.83</v>
      </c>
      <c r="K620">
        <v>12.88</v>
      </c>
      <c r="L620" s="2">
        <v>781612000</v>
      </c>
      <c r="M620" s="2">
        <v>1321417000</v>
      </c>
      <c r="N620" s="2">
        <v>4087781986</v>
      </c>
    </row>
    <row r="621" spans="1:14" x14ac:dyDescent="0.3">
      <c r="A621" s="1">
        <v>33117</v>
      </c>
      <c r="B621">
        <v>13.13</v>
      </c>
      <c r="D621">
        <v>13.13</v>
      </c>
      <c r="E621">
        <v>13.13</v>
      </c>
      <c r="F621">
        <v>13.13</v>
      </c>
      <c r="G621">
        <v>13.13</v>
      </c>
      <c r="H621">
        <v>13.13</v>
      </c>
      <c r="I621">
        <v>13.13</v>
      </c>
      <c r="J621">
        <v>13.13</v>
      </c>
      <c r="K621">
        <v>14.41</v>
      </c>
      <c r="L621" s="2">
        <v>921385000</v>
      </c>
      <c r="M621" s="2">
        <v>1515340000</v>
      </c>
      <c r="N621" s="2">
        <v>4828612000</v>
      </c>
    </row>
    <row r="622" spans="1:14" x14ac:dyDescent="0.3">
      <c r="A622" s="1">
        <v>33147</v>
      </c>
      <c r="B622">
        <v>15.83</v>
      </c>
      <c r="D622">
        <v>15.83</v>
      </c>
      <c r="E622">
        <v>15.83</v>
      </c>
      <c r="F622">
        <v>15.83</v>
      </c>
      <c r="G622">
        <v>15.83</v>
      </c>
      <c r="H622">
        <v>15.83</v>
      </c>
      <c r="I622">
        <v>15.83</v>
      </c>
      <c r="J622">
        <v>15.83</v>
      </c>
      <c r="K622">
        <v>14.36</v>
      </c>
      <c r="L622" s="2">
        <v>919840000</v>
      </c>
      <c r="M622" s="2">
        <v>1518617000</v>
      </c>
      <c r="N622" s="2">
        <v>5484658739</v>
      </c>
    </row>
    <row r="623" spans="1:14" x14ac:dyDescent="0.3">
      <c r="A623" s="1">
        <v>33178</v>
      </c>
      <c r="B623">
        <v>18.559999999999999</v>
      </c>
      <c r="D623">
        <v>18.559999999999999</v>
      </c>
      <c r="E623">
        <v>18.559999999999999</v>
      </c>
      <c r="F623">
        <v>18.559999999999999</v>
      </c>
      <c r="G623">
        <v>18.559999999999999</v>
      </c>
      <c r="H623">
        <v>18.559999999999999</v>
      </c>
      <c r="I623">
        <v>18.559999999999999</v>
      </c>
      <c r="J623">
        <v>18.559999999999999</v>
      </c>
      <c r="K623">
        <v>16.809999999999999</v>
      </c>
      <c r="L623" s="2">
        <v>1026263000</v>
      </c>
      <c r="M623" s="2">
        <v>1810876000</v>
      </c>
      <c r="N623" s="2">
        <v>6368333000</v>
      </c>
    </row>
    <row r="624" spans="1:14" x14ac:dyDescent="0.3">
      <c r="A624" s="1">
        <v>33208</v>
      </c>
      <c r="B624">
        <v>16.03</v>
      </c>
      <c r="D624">
        <v>16.03</v>
      </c>
      <c r="E624">
        <v>16.03</v>
      </c>
      <c r="F624">
        <v>16.03</v>
      </c>
      <c r="G624">
        <v>16.03</v>
      </c>
      <c r="H624">
        <v>16.03</v>
      </c>
      <c r="I624">
        <v>16.03</v>
      </c>
      <c r="J624">
        <v>16.03</v>
      </c>
      <c r="K624">
        <v>18.440000000000001</v>
      </c>
      <c r="L624" s="2">
        <v>1621271000</v>
      </c>
      <c r="M624" s="2">
        <v>2510247000</v>
      </c>
      <c r="N624" s="2">
        <v>7762055000</v>
      </c>
    </row>
    <row r="625" spans="1:14" x14ac:dyDescent="0.3">
      <c r="A625" s="1">
        <v>33239</v>
      </c>
      <c r="B625">
        <v>21.02</v>
      </c>
      <c r="D625">
        <v>21.02</v>
      </c>
      <c r="E625">
        <v>21.02</v>
      </c>
      <c r="F625">
        <v>21.02</v>
      </c>
      <c r="G625">
        <v>21.02</v>
      </c>
      <c r="H625">
        <v>21.02</v>
      </c>
      <c r="I625">
        <v>21.02</v>
      </c>
      <c r="J625">
        <v>21.02</v>
      </c>
      <c r="K625">
        <v>20.75</v>
      </c>
      <c r="L625" s="2">
        <v>1309126000</v>
      </c>
      <c r="M625" s="2">
        <v>2138125000</v>
      </c>
      <c r="N625" s="2">
        <v>8698615000</v>
      </c>
    </row>
    <row r="626" spans="1:14" x14ac:dyDescent="0.3">
      <c r="A626" s="1">
        <v>33270</v>
      </c>
      <c r="B626">
        <v>20.54</v>
      </c>
      <c r="D626">
        <v>20.54</v>
      </c>
      <c r="E626">
        <v>20.54</v>
      </c>
      <c r="F626">
        <v>20.54</v>
      </c>
      <c r="G626">
        <v>20.54</v>
      </c>
      <c r="H626">
        <v>20.54</v>
      </c>
      <c r="I626">
        <v>20.54</v>
      </c>
      <c r="J626">
        <v>20.54</v>
      </c>
      <c r="K626">
        <v>20.72</v>
      </c>
      <c r="L626" s="2">
        <v>1812081000</v>
      </c>
      <c r="M626" s="2">
        <v>3303990000</v>
      </c>
      <c r="N626" s="2">
        <v>10183296193</v>
      </c>
    </row>
    <row r="627" spans="1:14" x14ac:dyDescent="0.3">
      <c r="A627" s="1">
        <v>33298</v>
      </c>
      <c r="B627">
        <v>7.48</v>
      </c>
      <c r="D627">
        <v>7.48</v>
      </c>
      <c r="E627">
        <v>7.48</v>
      </c>
      <c r="F627">
        <v>7.48</v>
      </c>
      <c r="G627">
        <v>7.48</v>
      </c>
      <c r="H627">
        <v>7.48</v>
      </c>
      <c r="I627">
        <v>7.48</v>
      </c>
      <c r="J627">
        <v>7.48</v>
      </c>
      <c r="K627">
        <v>11.92</v>
      </c>
      <c r="L627" s="2">
        <v>2023811000</v>
      </c>
      <c r="M627" s="2">
        <v>3454989000</v>
      </c>
      <c r="N627" s="2">
        <v>11836893173</v>
      </c>
    </row>
    <row r="628" spans="1:14" x14ac:dyDescent="0.3">
      <c r="A628" s="1">
        <v>33329</v>
      </c>
      <c r="B628">
        <v>7.19</v>
      </c>
      <c r="D628">
        <v>7.19</v>
      </c>
      <c r="E628">
        <v>7.19</v>
      </c>
      <c r="F628">
        <v>7.19</v>
      </c>
      <c r="G628">
        <v>7.19</v>
      </c>
      <c r="H628">
        <v>7.19</v>
      </c>
      <c r="I628">
        <v>7.19</v>
      </c>
      <c r="J628">
        <v>7.19</v>
      </c>
      <c r="K628">
        <v>4.99</v>
      </c>
      <c r="L628" s="2">
        <v>2027009000</v>
      </c>
      <c r="M628" s="2">
        <v>3517605000</v>
      </c>
      <c r="N628" s="2">
        <v>12985087000</v>
      </c>
    </row>
    <row r="629" spans="1:14" x14ac:dyDescent="0.3">
      <c r="A629" s="1">
        <v>33359</v>
      </c>
      <c r="B629">
        <v>5.76</v>
      </c>
      <c r="D629">
        <v>5.76</v>
      </c>
      <c r="E629">
        <v>5.76</v>
      </c>
      <c r="F629">
        <v>5.76</v>
      </c>
      <c r="G629">
        <v>5.76</v>
      </c>
      <c r="H629">
        <v>5.76</v>
      </c>
      <c r="I629">
        <v>5.76</v>
      </c>
      <c r="J629">
        <v>5.76</v>
      </c>
      <c r="K629">
        <v>7.43</v>
      </c>
      <c r="L629" s="2">
        <v>2249493000</v>
      </c>
      <c r="M629" s="2">
        <v>3873366000</v>
      </c>
      <c r="N629" s="2">
        <v>14662926000</v>
      </c>
    </row>
    <row r="630" spans="1:14" x14ac:dyDescent="0.3">
      <c r="A630" s="1">
        <v>33390</v>
      </c>
      <c r="B630">
        <v>9.7799999999999994</v>
      </c>
      <c r="D630">
        <v>9.7799999999999994</v>
      </c>
      <c r="E630">
        <v>9.7799999999999994</v>
      </c>
      <c r="F630">
        <v>9.7799999999999994</v>
      </c>
      <c r="G630">
        <v>9.7799999999999994</v>
      </c>
      <c r="H630">
        <v>9.7799999999999994</v>
      </c>
      <c r="I630">
        <v>9.7799999999999994</v>
      </c>
      <c r="J630">
        <v>9.7799999999999994</v>
      </c>
      <c r="K630">
        <v>11.19</v>
      </c>
      <c r="L630" s="2">
        <v>2474855000</v>
      </c>
      <c r="M630" s="2">
        <v>4400597000</v>
      </c>
      <c r="N630" s="2">
        <v>16568472000</v>
      </c>
    </row>
    <row r="631" spans="1:14" x14ac:dyDescent="0.3">
      <c r="A631" s="1">
        <v>33420</v>
      </c>
      <c r="B631">
        <v>11.3</v>
      </c>
      <c r="D631">
        <v>11.3</v>
      </c>
      <c r="E631">
        <v>11.3</v>
      </c>
      <c r="F631">
        <v>11.3</v>
      </c>
      <c r="G631">
        <v>11.3</v>
      </c>
      <c r="H631">
        <v>11.3</v>
      </c>
      <c r="I631">
        <v>11.3</v>
      </c>
      <c r="J631">
        <v>11.3</v>
      </c>
      <c r="K631">
        <v>12.41</v>
      </c>
      <c r="L631" s="2">
        <v>2571339000</v>
      </c>
      <c r="M631" s="2">
        <v>4389224000</v>
      </c>
      <c r="N631" s="2">
        <v>18720356000</v>
      </c>
    </row>
    <row r="632" spans="1:14" x14ac:dyDescent="0.3">
      <c r="A632" s="1">
        <v>33451</v>
      </c>
      <c r="B632">
        <v>14.42</v>
      </c>
      <c r="D632">
        <v>14.42</v>
      </c>
      <c r="E632">
        <v>14.42</v>
      </c>
      <c r="F632">
        <v>14.42</v>
      </c>
      <c r="G632">
        <v>14.42</v>
      </c>
      <c r="H632">
        <v>14.42</v>
      </c>
      <c r="I632">
        <v>14.42</v>
      </c>
      <c r="J632">
        <v>14.42</v>
      </c>
      <c r="K632">
        <v>15.63</v>
      </c>
      <c r="L632" s="2">
        <v>2812154000</v>
      </c>
      <c r="M632" s="2">
        <v>5008668000</v>
      </c>
      <c r="N632" s="2">
        <v>21649760152</v>
      </c>
    </row>
    <row r="633" spans="1:14" x14ac:dyDescent="0.3">
      <c r="A633" s="1">
        <v>33482</v>
      </c>
      <c r="B633">
        <v>16.21</v>
      </c>
      <c r="D633">
        <v>16.21</v>
      </c>
      <c r="E633">
        <v>16.21</v>
      </c>
      <c r="F633">
        <v>16.21</v>
      </c>
      <c r="G633">
        <v>16.21</v>
      </c>
      <c r="H633">
        <v>16.21</v>
      </c>
      <c r="I633">
        <v>16.21</v>
      </c>
      <c r="J633">
        <v>16.21</v>
      </c>
      <c r="K633">
        <v>15.63</v>
      </c>
      <c r="L633" s="2">
        <v>3209976000</v>
      </c>
      <c r="M633" s="2">
        <v>6351820000</v>
      </c>
      <c r="N633" s="2">
        <v>25867583809</v>
      </c>
    </row>
    <row r="634" spans="1:14" x14ac:dyDescent="0.3">
      <c r="A634" s="1">
        <v>33512</v>
      </c>
      <c r="B634">
        <v>25.17</v>
      </c>
      <c r="D634">
        <v>25.17</v>
      </c>
      <c r="E634">
        <v>25.17</v>
      </c>
      <c r="F634">
        <v>25.17</v>
      </c>
      <c r="G634">
        <v>25.17</v>
      </c>
      <c r="H634">
        <v>25.17</v>
      </c>
      <c r="I634">
        <v>25.17</v>
      </c>
      <c r="J634">
        <v>25.17</v>
      </c>
      <c r="K634">
        <v>20.23</v>
      </c>
      <c r="L634" s="2">
        <v>3478608000</v>
      </c>
      <c r="M634" s="2">
        <v>5974229000</v>
      </c>
      <c r="N634" s="2">
        <v>30523783736</v>
      </c>
    </row>
    <row r="635" spans="1:14" x14ac:dyDescent="0.3">
      <c r="A635" s="1">
        <v>33543</v>
      </c>
      <c r="B635">
        <v>25.39</v>
      </c>
      <c r="D635">
        <v>25.39</v>
      </c>
      <c r="E635">
        <v>25.39</v>
      </c>
      <c r="F635">
        <v>25.39</v>
      </c>
      <c r="G635">
        <v>25.39</v>
      </c>
      <c r="H635">
        <v>25.39</v>
      </c>
      <c r="I635">
        <v>25.39</v>
      </c>
      <c r="J635">
        <v>25.39</v>
      </c>
      <c r="K635">
        <v>25.21</v>
      </c>
      <c r="L635" s="2">
        <v>4446288000</v>
      </c>
      <c r="M635" s="2">
        <v>7345239000</v>
      </c>
      <c r="N635" s="2">
        <v>39290120048</v>
      </c>
    </row>
    <row r="636" spans="1:14" x14ac:dyDescent="0.3">
      <c r="A636" s="1">
        <v>33573</v>
      </c>
      <c r="B636">
        <v>23.25</v>
      </c>
      <c r="D636">
        <v>23.25</v>
      </c>
      <c r="E636">
        <v>23.25</v>
      </c>
      <c r="F636">
        <v>23.25</v>
      </c>
      <c r="G636">
        <v>23.25</v>
      </c>
      <c r="H636">
        <v>23.25</v>
      </c>
      <c r="I636">
        <v>23.25</v>
      </c>
      <c r="J636">
        <v>23.25</v>
      </c>
      <c r="K636">
        <v>23.71</v>
      </c>
      <c r="L636" s="2">
        <v>6342169000</v>
      </c>
      <c r="M636" s="2">
        <v>10811561000</v>
      </c>
      <c r="N636" s="2">
        <v>53191329789</v>
      </c>
    </row>
    <row r="637" spans="1:14" x14ac:dyDescent="0.3">
      <c r="A637" s="1">
        <v>33604</v>
      </c>
      <c r="B637">
        <v>25.89</v>
      </c>
      <c r="D637">
        <v>25.89</v>
      </c>
      <c r="E637">
        <v>25.89</v>
      </c>
      <c r="F637">
        <v>25.89</v>
      </c>
      <c r="G637">
        <v>25.89</v>
      </c>
      <c r="H637">
        <v>25.89</v>
      </c>
      <c r="I637">
        <v>25.89</v>
      </c>
      <c r="J637">
        <v>25.89</v>
      </c>
      <c r="K637">
        <v>25.94</v>
      </c>
      <c r="L637" s="2">
        <v>5723211000</v>
      </c>
      <c r="M637" s="2">
        <v>10260640000</v>
      </c>
      <c r="N637" s="2">
        <v>66819287403</v>
      </c>
    </row>
    <row r="638" spans="1:14" x14ac:dyDescent="0.3">
      <c r="A638" s="1">
        <v>33635</v>
      </c>
      <c r="B638">
        <v>21.57</v>
      </c>
      <c r="D638">
        <v>21.57</v>
      </c>
      <c r="E638">
        <v>21.57</v>
      </c>
      <c r="F638">
        <v>21.57</v>
      </c>
      <c r="G638">
        <v>21.57</v>
      </c>
      <c r="H638">
        <v>21.57</v>
      </c>
      <c r="I638">
        <v>21.57</v>
      </c>
      <c r="J638">
        <v>21.57</v>
      </c>
      <c r="K638">
        <v>24.32</v>
      </c>
      <c r="L638" s="2">
        <v>8145480000</v>
      </c>
      <c r="M638" s="2">
        <v>13816712000</v>
      </c>
      <c r="N638" s="2">
        <v>87794596593</v>
      </c>
    </row>
    <row r="639" spans="1:14" x14ac:dyDescent="0.3">
      <c r="A639" s="1">
        <v>33664</v>
      </c>
      <c r="B639">
        <v>21.74</v>
      </c>
      <c r="D639">
        <v>21.74</v>
      </c>
      <c r="E639">
        <v>21.74</v>
      </c>
      <c r="F639">
        <v>21.74</v>
      </c>
      <c r="G639">
        <v>21.74</v>
      </c>
      <c r="H639">
        <v>21.74</v>
      </c>
      <c r="I639">
        <v>21.74</v>
      </c>
      <c r="J639">
        <v>21.74</v>
      </c>
      <c r="K639">
        <v>21.4</v>
      </c>
      <c r="L639" s="2">
        <v>8375663000</v>
      </c>
      <c r="M639" s="2">
        <v>13991466000</v>
      </c>
      <c r="N639" s="2">
        <v>110129308395</v>
      </c>
    </row>
    <row r="640" spans="1:14" x14ac:dyDescent="0.3">
      <c r="A640" s="1">
        <v>33695</v>
      </c>
      <c r="B640">
        <v>22.73</v>
      </c>
      <c r="D640">
        <v>22.73</v>
      </c>
      <c r="E640">
        <v>22.73</v>
      </c>
      <c r="F640">
        <v>22.73</v>
      </c>
      <c r="G640">
        <v>22.73</v>
      </c>
      <c r="H640">
        <v>22.73</v>
      </c>
      <c r="I640">
        <v>22.73</v>
      </c>
      <c r="J640">
        <v>22.73</v>
      </c>
      <c r="K640">
        <v>19.93</v>
      </c>
      <c r="L640" s="2">
        <v>11041319000</v>
      </c>
      <c r="M640" s="2">
        <v>17716833000</v>
      </c>
      <c r="N640" s="2">
        <v>137049958384</v>
      </c>
    </row>
    <row r="641" spans="1:14" x14ac:dyDescent="0.3">
      <c r="A641" s="1">
        <v>33725</v>
      </c>
      <c r="B641">
        <v>22.53</v>
      </c>
      <c r="D641">
        <v>22.53</v>
      </c>
      <c r="E641">
        <v>22.53</v>
      </c>
      <c r="F641">
        <v>22.53</v>
      </c>
      <c r="G641">
        <v>22.53</v>
      </c>
      <c r="H641">
        <v>22.53</v>
      </c>
      <c r="I641">
        <v>22.53</v>
      </c>
      <c r="J641">
        <v>22.53</v>
      </c>
      <c r="K641">
        <v>24.86</v>
      </c>
      <c r="L641" s="2">
        <v>12099824000</v>
      </c>
      <c r="M641" s="2">
        <v>20427047000</v>
      </c>
      <c r="N641" s="2">
        <v>171648941466</v>
      </c>
    </row>
    <row r="642" spans="1:14" x14ac:dyDescent="0.3">
      <c r="A642" s="1">
        <v>33756</v>
      </c>
      <c r="B642">
        <v>22.45</v>
      </c>
      <c r="D642">
        <v>22.45</v>
      </c>
      <c r="E642">
        <v>22.45</v>
      </c>
      <c r="F642">
        <v>22.45</v>
      </c>
      <c r="G642">
        <v>22.45</v>
      </c>
      <c r="H642">
        <v>22.45</v>
      </c>
      <c r="I642">
        <v>22.45</v>
      </c>
      <c r="J642">
        <v>22.45</v>
      </c>
      <c r="K642">
        <v>20.21</v>
      </c>
      <c r="L642" s="2">
        <v>13900962000</v>
      </c>
      <c r="M642" s="2">
        <v>26258835000</v>
      </c>
      <c r="N642" s="2">
        <v>218777529000</v>
      </c>
    </row>
    <row r="643" spans="1:14" x14ac:dyDescent="0.3">
      <c r="A643" s="1">
        <v>33786</v>
      </c>
      <c r="B643">
        <v>21.1</v>
      </c>
      <c r="D643">
        <v>21.1</v>
      </c>
      <c r="E643">
        <v>21.1</v>
      </c>
      <c r="F643">
        <v>21.1</v>
      </c>
      <c r="G643">
        <v>21.1</v>
      </c>
      <c r="H643">
        <v>21.1</v>
      </c>
      <c r="I643">
        <v>21.1</v>
      </c>
      <c r="J643">
        <v>21.1</v>
      </c>
      <c r="K643">
        <v>21.83</v>
      </c>
      <c r="L643" s="2">
        <v>16742986000</v>
      </c>
      <c r="M643" s="2">
        <v>29920022000</v>
      </c>
      <c r="N643" s="2">
        <v>275884374168</v>
      </c>
    </row>
    <row r="644" spans="1:14" x14ac:dyDescent="0.3">
      <c r="A644" s="1">
        <v>33817</v>
      </c>
      <c r="B644">
        <v>23.16</v>
      </c>
      <c r="D644">
        <v>23.16</v>
      </c>
      <c r="E644">
        <v>23.16</v>
      </c>
      <c r="F644">
        <v>23.16</v>
      </c>
      <c r="G644">
        <v>23.16</v>
      </c>
      <c r="H644">
        <v>23.16</v>
      </c>
      <c r="I644">
        <v>23.16</v>
      </c>
      <c r="J644">
        <v>23.16</v>
      </c>
      <c r="K644">
        <v>22.14</v>
      </c>
      <c r="L644" s="2">
        <v>20404046000</v>
      </c>
      <c r="M644" s="2">
        <v>38554650000</v>
      </c>
      <c r="N644" s="2">
        <v>353177314184</v>
      </c>
    </row>
    <row r="645" spans="1:14" x14ac:dyDescent="0.3">
      <c r="A645" s="1">
        <v>33848</v>
      </c>
      <c r="B645">
        <v>24.41</v>
      </c>
      <c r="D645">
        <v>24.41</v>
      </c>
      <c r="E645">
        <v>24.41</v>
      </c>
      <c r="F645">
        <v>24.41</v>
      </c>
      <c r="G645">
        <v>24.41</v>
      </c>
      <c r="H645">
        <v>24.41</v>
      </c>
      <c r="I645">
        <v>24.41</v>
      </c>
      <c r="J645">
        <v>24.41</v>
      </c>
      <c r="K645">
        <v>24.63</v>
      </c>
      <c r="L645" s="2">
        <v>25421278000</v>
      </c>
      <c r="M645" s="2">
        <v>47273420000</v>
      </c>
      <c r="N645" s="2">
        <v>444471942168</v>
      </c>
    </row>
    <row r="646" spans="1:14" x14ac:dyDescent="0.3">
      <c r="A646" s="1">
        <v>33878</v>
      </c>
      <c r="B646">
        <v>26.46</v>
      </c>
      <c r="D646">
        <v>26.46</v>
      </c>
      <c r="E646">
        <v>26.46</v>
      </c>
      <c r="F646">
        <v>26.46</v>
      </c>
      <c r="G646">
        <v>26.46</v>
      </c>
      <c r="H646">
        <v>26.46</v>
      </c>
      <c r="I646">
        <v>26.46</v>
      </c>
      <c r="J646">
        <v>26.46</v>
      </c>
      <c r="K646">
        <v>25.24</v>
      </c>
      <c r="L646" s="2">
        <v>32047929000</v>
      </c>
      <c r="M646" s="2">
        <v>55606923000</v>
      </c>
      <c r="N646" s="2">
        <v>557689625692</v>
      </c>
    </row>
    <row r="647" spans="1:14" x14ac:dyDescent="0.3">
      <c r="A647" s="1">
        <v>33909</v>
      </c>
      <c r="B647">
        <v>21.89</v>
      </c>
      <c r="D647">
        <v>21.89</v>
      </c>
      <c r="E647">
        <v>21.89</v>
      </c>
      <c r="F647">
        <v>21.89</v>
      </c>
      <c r="G647">
        <v>21.89</v>
      </c>
      <c r="H647">
        <v>21.89</v>
      </c>
      <c r="I647">
        <v>21.89</v>
      </c>
      <c r="J647">
        <v>21.89</v>
      </c>
      <c r="K647">
        <v>22.49</v>
      </c>
      <c r="L647" s="2">
        <v>42501088000</v>
      </c>
      <c r="M647" s="2">
        <v>78280000000</v>
      </c>
      <c r="N647" s="2">
        <v>696748374266</v>
      </c>
    </row>
    <row r="648" spans="1:14" x14ac:dyDescent="0.3">
      <c r="A648" s="1">
        <v>33939</v>
      </c>
      <c r="B648">
        <v>25.29</v>
      </c>
      <c r="D648">
        <v>25.29</v>
      </c>
      <c r="E648">
        <v>25.29</v>
      </c>
      <c r="F648">
        <v>25.29</v>
      </c>
      <c r="G648">
        <v>25.29</v>
      </c>
      <c r="H648">
        <v>25.29</v>
      </c>
      <c r="I648">
        <v>25.29</v>
      </c>
      <c r="J648">
        <v>25.29</v>
      </c>
      <c r="K648">
        <v>25.24</v>
      </c>
      <c r="L648" s="2">
        <v>69210235000</v>
      </c>
      <c r="M648" s="2">
        <v>104575000000</v>
      </c>
      <c r="N648" s="2">
        <v>915033719000</v>
      </c>
    </row>
    <row r="649" spans="1:14" x14ac:dyDescent="0.3">
      <c r="A649" s="1">
        <v>33970</v>
      </c>
      <c r="B649">
        <v>27.42</v>
      </c>
      <c r="D649">
        <v>27.42</v>
      </c>
      <c r="E649">
        <v>27.42</v>
      </c>
      <c r="F649">
        <v>27.42</v>
      </c>
      <c r="G649">
        <v>27.42</v>
      </c>
      <c r="H649">
        <v>27.42</v>
      </c>
      <c r="I649">
        <v>27.42</v>
      </c>
      <c r="J649">
        <v>27.42</v>
      </c>
      <c r="K649">
        <v>30.35</v>
      </c>
      <c r="L649" s="2">
        <v>63437349000</v>
      </c>
      <c r="M649" s="2">
        <v>104995000000</v>
      </c>
      <c r="N649" s="2">
        <v>1163755672136</v>
      </c>
    </row>
    <row r="650" spans="1:14" x14ac:dyDescent="0.3">
      <c r="A650" s="1">
        <v>34001</v>
      </c>
      <c r="B650">
        <v>25.1</v>
      </c>
      <c r="D650">
        <v>25.1</v>
      </c>
      <c r="E650">
        <v>25.1</v>
      </c>
      <c r="F650">
        <v>25.1</v>
      </c>
      <c r="G650">
        <v>25.1</v>
      </c>
      <c r="H650">
        <v>25.1</v>
      </c>
      <c r="I650">
        <v>25.1</v>
      </c>
      <c r="J650">
        <v>25.1</v>
      </c>
      <c r="K650">
        <v>24.98</v>
      </c>
      <c r="L650" s="2">
        <v>77070830000</v>
      </c>
      <c r="M650" s="2">
        <v>144449000000</v>
      </c>
      <c r="N650" s="2">
        <v>1438070088572</v>
      </c>
    </row>
    <row r="651" spans="1:14" x14ac:dyDescent="0.3">
      <c r="A651" s="1">
        <v>34029</v>
      </c>
      <c r="B651">
        <v>25.16</v>
      </c>
      <c r="D651">
        <v>25.16</v>
      </c>
      <c r="E651">
        <v>25.16</v>
      </c>
      <c r="F651">
        <v>25.16</v>
      </c>
      <c r="G651">
        <v>25.16</v>
      </c>
      <c r="H651">
        <v>25.16</v>
      </c>
      <c r="I651">
        <v>25.16</v>
      </c>
      <c r="J651">
        <v>25.16</v>
      </c>
      <c r="K651">
        <v>27.26</v>
      </c>
      <c r="L651" s="2">
        <v>93649340000</v>
      </c>
      <c r="M651" s="2">
        <v>162189000000</v>
      </c>
      <c r="N651" s="2">
        <v>1840887175840</v>
      </c>
    </row>
    <row r="652" spans="1:14" x14ac:dyDescent="0.3">
      <c r="A652" s="1">
        <v>34060</v>
      </c>
      <c r="B652">
        <v>28.74</v>
      </c>
      <c r="D652">
        <v>28.74</v>
      </c>
      <c r="E652">
        <v>28.74</v>
      </c>
      <c r="F652">
        <v>28.74</v>
      </c>
      <c r="G652">
        <v>28.74</v>
      </c>
      <c r="H652">
        <v>28.74</v>
      </c>
      <c r="I652">
        <v>28.74</v>
      </c>
      <c r="J652">
        <v>28.74</v>
      </c>
      <c r="K652">
        <v>27.75</v>
      </c>
      <c r="L652" s="2">
        <v>117291220000</v>
      </c>
      <c r="M652" s="2">
        <v>225928000000</v>
      </c>
      <c r="N652" s="2">
        <v>2384141494000</v>
      </c>
    </row>
    <row r="653" spans="1:14" x14ac:dyDescent="0.3">
      <c r="A653" s="1">
        <v>34090</v>
      </c>
      <c r="B653">
        <v>29.14</v>
      </c>
      <c r="D653">
        <v>29.14</v>
      </c>
      <c r="E653">
        <v>29.14</v>
      </c>
      <c r="F653">
        <v>29.14</v>
      </c>
      <c r="G653">
        <v>29.14</v>
      </c>
      <c r="H653">
        <v>29.14</v>
      </c>
      <c r="I653">
        <v>29.14</v>
      </c>
      <c r="J653">
        <v>29.14</v>
      </c>
      <c r="K653">
        <v>27.69</v>
      </c>
      <c r="L653" s="2">
        <v>147360333000</v>
      </c>
      <c r="M653" s="2">
        <v>291091000000</v>
      </c>
      <c r="N653" s="2">
        <v>3098175886000</v>
      </c>
    </row>
    <row r="654" spans="1:14" x14ac:dyDescent="0.3">
      <c r="A654" s="1">
        <v>34121</v>
      </c>
      <c r="B654">
        <v>30.53</v>
      </c>
      <c r="D654">
        <v>30.53</v>
      </c>
      <c r="E654">
        <v>30.53</v>
      </c>
      <c r="F654">
        <v>30.53</v>
      </c>
      <c r="G654">
        <v>30.53</v>
      </c>
      <c r="H654">
        <v>30.53</v>
      </c>
      <c r="I654">
        <v>30.53</v>
      </c>
      <c r="J654">
        <v>30.53</v>
      </c>
      <c r="K654">
        <v>30.07</v>
      </c>
      <c r="L654" s="2">
        <v>175947517000</v>
      </c>
      <c r="M654" s="2">
        <v>343392000000</v>
      </c>
      <c r="N654" s="2">
        <v>4076672836000</v>
      </c>
    </row>
    <row r="655" spans="1:14" x14ac:dyDescent="0.3">
      <c r="A655" s="1">
        <v>34151</v>
      </c>
      <c r="B655">
        <v>30.89</v>
      </c>
      <c r="D655">
        <v>30.89</v>
      </c>
      <c r="E655">
        <v>30.89</v>
      </c>
      <c r="F655">
        <v>30.89</v>
      </c>
      <c r="G655">
        <v>30.89</v>
      </c>
      <c r="H655">
        <v>30.89</v>
      </c>
      <c r="I655">
        <v>30.89</v>
      </c>
      <c r="J655">
        <v>30.89</v>
      </c>
      <c r="K655">
        <v>30.72</v>
      </c>
      <c r="L655" s="2">
        <v>242139295000</v>
      </c>
      <c r="M655" s="2">
        <v>452243000000</v>
      </c>
      <c r="N655" s="2">
        <v>5392323202000</v>
      </c>
    </row>
    <row r="656" spans="1:14" x14ac:dyDescent="0.3">
      <c r="A656" s="1">
        <v>34182</v>
      </c>
      <c r="B656">
        <v>33.97</v>
      </c>
      <c r="D656">
        <v>33.97</v>
      </c>
      <c r="E656">
        <v>33.97</v>
      </c>
      <c r="F656">
        <v>33.97</v>
      </c>
      <c r="G656">
        <v>33.97</v>
      </c>
      <c r="H656">
        <v>33.97</v>
      </c>
      <c r="I656">
        <v>33.97</v>
      </c>
      <c r="J656">
        <v>33.97</v>
      </c>
      <c r="K656">
        <v>32.96</v>
      </c>
      <c r="L656" s="2">
        <v>303609972</v>
      </c>
      <c r="M656" s="2">
        <v>564806750</v>
      </c>
      <c r="N656" s="2">
        <v>7301842941</v>
      </c>
    </row>
    <row r="657" spans="1:14" x14ac:dyDescent="0.3">
      <c r="A657" s="1">
        <v>34213</v>
      </c>
      <c r="B657">
        <v>34.119999999999997</v>
      </c>
      <c r="D657">
        <v>34.119999999999997</v>
      </c>
      <c r="E657">
        <v>34.119999999999997</v>
      </c>
      <c r="F657">
        <v>34.119999999999997</v>
      </c>
      <c r="G657">
        <v>34.119999999999997</v>
      </c>
      <c r="H657">
        <v>34.119999999999997</v>
      </c>
      <c r="I657">
        <v>34.119999999999997</v>
      </c>
      <c r="J657">
        <v>34.119999999999997</v>
      </c>
      <c r="K657">
        <v>35.69</v>
      </c>
      <c r="L657" s="2">
        <v>382364042</v>
      </c>
      <c r="M657" s="2">
        <v>740627000</v>
      </c>
      <c r="N657" s="2">
        <v>9797927803</v>
      </c>
    </row>
    <row r="658" spans="1:14" x14ac:dyDescent="0.3">
      <c r="A658" s="1">
        <v>34243</v>
      </c>
      <c r="B658">
        <v>35.229999999999997</v>
      </c>
      <c r="D658">
        <v>35.229999999999997</v>
      </c>
      <c r="E658">
        <v>35.229999999999997</v>
      </c>
      <c r="F658">
        <v>35.229999999999997</v>
      </c>
      <c r="G658">
        <v>35.229999999999997</v>
      </c>
      <c r="H658">
        <v>35.229999999999997</v>
      </c>
      <c r="I658">
        <v>35.229999999999997</v>
      </c>
      <c r="J658">
        <v>35.229999999999997</v>
      </c>
      <c r="K658">
        <v>33.92</v>
      </c>
      <c r="L658" s="2">
        <v>559484940</v>
      </c>
      <c r="M658" s="2">
        <v>943178000</v>
      </c>
      <c r="N658" s="2">
        <v>13620521962</v>
      </c>
    </row>
    <row r="659" spans="1:14" x14ac:dyDescent="0.3">
      <c r="A659" s="1">
        <v>34274</v>
      </c>
      <c r="B659">
        <v>35.840000000000003</v>
      </c>
      <c r="D659">
        <v>35.840000000000003</v>
      </c>
      <c r="E659">
        <v>35.840000000000003</v>
      </c>
      <c r="F659">
        <v>35.840000000000003</v>
      </c>
      <c r="G659">
        <v>35.840000000000003</v>
      </c>
      <c r="H659">
        <v>35.840000000000003</v>
      </c>
      <c r="I659">
        <v>35.840000000000003</v>
      </c>
      <c r="J659">
        <v>35.840000000000003</v>
      </c>
      <c r="K659">
        <v>35.56</v>
      </c>
      <c r="L659" s="2">
        <v>788618000</v>
      </c>
      <c r="M659" s="2">
        <v>1482613000</v>
      </c>
      <c r="N659" s="2">
        <v>19146386229</v>
      </c>
    </row>
    <row r="660" spans="1:14" x14ac:dyDescent="0.3">
      <c r="A660" s="1">
        <v>34304</v>
      </c>
      <c r="B660">
        <v>38.520000000000003</v>
      </c>
      <c r="D660">
        <v>38.520000000000003</v>
      </c>
      <c r="E660">
        <v>38.520000000000003</v>
      </c>
      <c r="F660">
        <v>38.520000000000003</v>
      </c>
      <c r="G660">
        <v>38.520000000000003</v>
      </c>
      <c r="H660">
        <v>38.520000000000003</v>
      </c>
      <c r="I660">
        <v>38.520000000000003</v>
      </c>
      <c r="J660">
        <v>38.520000000000003</v>
      </c>
      <c r="K660">
        <v>36.840000000000003</v>
      </c>
      <c r="L660" s="2">
        <v>1421004971</v>
      </c>
      <c r="M660" s="2">
        <v>2331395000</v>
      </c>
      <c r="N660" s="2">
        <v>28113219053</v>
      </c>
    </row>
    <row r="661" spans="1:14" x14ac:dyDescent="0.3">
      <c r="A661" s="1">
        <v>34335</v>
      </c>
      <c r="B661">
        <v>40.299999999999997</v>
      </c>
      <c r="D661">
        <v>40.299999999999997</v>
      </c>
      <c r="E661">
        <v>40.299999999999997</v>
      </c>
      <c r="F661">
        <v>40.299999999999997</v>
      </c>
      <c r="G661">
        <v>40.299999999999997</v>
      </c>
      <c r="H661">
        <v>40.299999999999997</v>
      </c>
      <c r="I661">
        <v>40.299999999999997</v>
      </c>
      <c r="J661">
        <v>40.299999999999997</v>
      </c>
      <c r="K661">
        <v>41.31</v>
      </c>
      <c r="L661" s="2">
        <v>1561857084</v>
      </c>
      <c r="M661" s="2">
        <v>2788455000</v>
      </c>
      <c r="N661" s="2">
        <v>40176254696</v>
      </c>
    </row>
    <row r="662" spans="1:14" x14ac:dyDescent="0.3">
      <c r="A662" s="1">
        <v>34366</v>
      </c>
      <c r="B662">
        <v>38.19</v>
      </c>
      <c r="D662">
        <v>38.19</v>
      </c>
      <c r="E662">
        <v>38.19</v>
      </c>
      <c r="F662">
        <v>38.19</v>
      </c>
      <c r="G662">
        <v>38.19</v>
      </c>
      <c r="H662">
        <v>38.19</v>
      </c>
      <c r="I662">
        <v>38.19</v>
      </c>
      <c r="J662">
        <v>38.19</v>
      </c>
      <c r="K662">
        <v>40.270000000000003</v>
      </c>
      <c r="L662" s="2">
        <v>2128576967</v>
      </c>
      <c r="M662" s="2">
        <v>4274863000</v>
      </c>
      <c r="N662" s="2">
        <v>55357215012</v>
      </c>
    </row>
    <row r="663" spans="1:14" x14ac:dyDescent="0.3">
      <c r="A663" s="1">
        <v>34394</v>
      </c>
      <c r="B663">
        <v>41.94</v>
      </c>
      <c r="D663">
        <v>41.94</v>
      </c>
      <c r="E663">
        <v>41.94</v>
      </c>
      <c r="F663">
        <v>41.94</v>
      </c>
      <c r="G663">
        <v>41.94</v>
      </c>
      <c r="H663">
        <v>41.94</v>
      </c>
      <c r="I663">
        <v>41.94</v>
      </c>
      <c r="J663">
        <v>41.94</v>
      </c>
      <c r="K663">
        <v>42.75</v>
      </c>
      <c r="L663" s="2">
        <v>2845092044</v>
      </c>
      <c r="M663" s="2">
        <v>5299764000</v>
      </c>
      <c r="N663" s="2">
        <v>79607920016</v>
      </c>
    </row>
    <row r="664" spans="1:14" x14ac:dyDescent="0.3">
      <c r="A664" s="1">
        <v>34425</v>
      </c>
      <c r="B664">
        <v>46.22</v>
      </c>
      <c r="D664">
        <v>46.22</v>
      </c>
      <c r="E664">
        <v>46.22</v>
      </c>
      <c r="F664">
        <v>46.22</v>
      </c>
      <c r="G664">
        <v>46.22</v>
      </c>
      <c r="H664">
        <v>46.22</v>
      </c>
      <c r="I664">
        <v>46.22</v>
      </c>
      <c r="J664">
        <v>46.22</v>
      </c>
      <c r="K664">
        <v>42.68</v>
      </c>
      <c r="L664" s="2">
        <v>4296644996</v>
      </c>
      <c r="M664" s="2">
        <v>7731705000</v>
      </c>
      <c r="N664" s="2">
        <v>114889323601</v>
      </c>
    </row>
    <row r="665" spans="1:14" x14ac:dyDescent="0.3">
      <c r="A665" s="1">
        <v>34455</v>
      </c>
      <c r="B665">
        <v>45.1</v>
      </c>
      <c r="D665">
        <v>45.1</v>
      </c>
      <c r="E665">
        <v>45.1</v>
      </c>
      <c r="F665">
        <v>45.1</v>
      </c>
      <c r="G665">
        <v>45.1</v>
      </c>
      <c r="H665">
        <v>45.1</v>
      </c>
      <c r="I665">
        <v>45.1</v>
      </c>
      <c r="J665">
        <v>45.1</v>
      </c>
      <c r="K665">
        <v>44.03</v>
      </c>
      <c r="L665" s="2">
        <v>6280570977</v>
      </c>
      <c r="M665" s="2">
        <v>11600945000</v>
      </c>
      <c r="N665" s="2">
        <v>172419184819</v>
      </c>
    </row>
    <row r="666" spans="1:14" x14ac:dyDescent="0.3">
      <c r="A666" s="1">
        <v>34486</v>
      </c>
      <c r="B666">
        <v>50.75</v>
      </c>
      <c r="D666">
        <v>50.75</v>
      </c>
      <c r="E666">
        <v>50.75</v>
      </c>
      <c r="F666">
        <v>50.75</v>
      </c>
      <c r="G666">
        <v>50.75</v>
      </c>
      <c r="H666">
        <v>50.75</v>
      </c>
      <c r="I666">
        <v>50.75</v>
      </c>
      <c r="J666">
        <v>50.75</v>
      </c>
      <c r="K666">
        <v>47.43</v>
      </c>
      <c r="L666" s="2">
        <v>8737628286</v>
      </c>
      <c r="M666" s="2">
        <v>20531931750</v>
      </c>
      <c r="N666" s="2">
        <v>258393106150</v>
      </c>
    </row>
    <row r="667" spans="1:14" x14ac:dyDescent="0.3">
      <c r="A667" s="1">
        <v>34516</v>
      </c>
      <c r="B667">
        <v>6.95</v>
      </c>
      <c r="D667">
        <v>6.95</v>
      </c>
      <c r="E667">
        <v>6.95</v>
      </c>
      <c r="F667">
        <v>6.95</v>
      </c>
      <c r="G667">
        <v>6.95</v>
      </c>
      <c r="H667">
        <v>6.95</v>
      </c>
      <c r="I667">
        <v>6.95</v>
      </c>
      <c r="J667">
        <v>6.95</v>
      </c>
      <c r="K667">
        <v>6.84</v>
      </c>
      <c r="L667" s="2">
        <v>7533465</v>
      </c>
      <c r="M667" s="2">
        <v>10687238</v>
      </c>
      <c r="N667" s="2">
        <v>100694127</v>
      </c>
    </row>
    <row r="668" spans="1:14" x14ac:dyDescent="0.3">
      <c r="A668" s="1">
        <v>34547</v>
      </c>
      <c r="B668">
        <v>1.95</v>
      </c>
      <c r="D668">
        <v>1.95</v>
      </c>
      <c r="E668">
        <v>1.95</v>
      </c>
      <c r="F668">
        <v>1.95</v>
      </c>
      <c r="G668">
        <v>1.95</v>
      </c>
      <c r="H668">
        <v>1.95</v>
      </c>
      <c r="I668">
        <v>1.95</v>
      </c>
      <c r="J668">
        <v>1.95</v>
      </c>
      <c r="K668">
        <v>1.86</v>
      </c>
      <c r="L668" s="2">
        <v>9414282</v>
      </c>
      <c r="M668" s="2">
        <v>12901778</v>
      </c>
      <c r="N668" s="2">
        <v>106837649</v>
      </c>
    </row>
    <row r="669" spans="1:14" x14ac:dyDescent="0.3">
      <c r="A669" s="1">
        <v>34578</v>
      </c>
      <c r="B669">
        <v>0.82</v>
      </c>
      <c r="D669">
        <v>0.82</v>
      </c>
      <c r="E669">
        <v>0.82</v>
      </c>
      <c r="F669">
        <v>0.82</v>
      </c>
      <c r="G669">
        <v>0.82</v>
      </c>
      <c r="H669">
        <v>0.82</v>
      </c>
      <c r="I669">
        <v>0.82</v>
      </c>
      <c r="J669">
        <v>0.82</v>
      </c>
      <c r="K669">
        <v>1.53</v>
      </c>
      <c r="L669" s="2">
        <v>12788598</v>
      </c>
      <c r="M669" s="2">
        <v>15844246</v>
      </c>
      <c r="N669" s="2">
        <v>111761262</v>
      </c>
    </row>
    <row r="670" spans="1:14" x14ac:dyDescent="0.3">
      <c r="A670" s="1">
        <v>34608</v>
      </c>
      <c r="B670">
        <v>3.17</v>
      </c>
      <c r="D670">
        <v>3.17</v>
      </c>
      <c r="E670">
        <v>3.17</v>
      </c>
      <c r="F670">
        <v>3.17</v>
      </c>
      <c r="G670">
        <v>3.17</v>
      </c>
      <c r="H670">
        <v>3.17</v>
      </c>
      <c r="I670">
        <v>3.17</v>
      </c>
      <c r="J670">
        <v>3.17</v>
      </c>
      <c r="K670">
        <v>2.62</v>
      </c>
      <c r="L670" s="2">
        <v>12999423</v>
      </c>
      <c r="M670" s="2">
        <v>16735495</v>
      </c>
      <c r="N670" s="2">
        <v>118862514</v>
      </c>
    </row>
    <row r="671" spans="1:14" x14ac:dyDescent="0.3">
      <c r="A671" s="1">
        <v>34639</v>
      </c>
      <c r="B671">
        <v>3.02</v>
      </c>
      <c r="D671">
        <v>3.02</v>
      </c>
      <c r="E671">
        <v>3.02</v>
      </c>
      <c r="F671">
        <v>3.02</v>
      </c>
      <c r="G671">
        <v>3.02</v>
      </c>
      <c r="H671">
        <v>3.02</v>
      </c>
      <c r="I671">
        <v>3.02</v>
      </c>
      <c r="J671">
        <v>3.02</v>
      </c>
      <c r="K671">
        <v>2.81</v>
      </c>
      <c r="L671" s="2">
        <v>13255532</v>
      </c>
      <c r="M671" s="2">
        <v>17825475</v>
      </c>
      <c r="N671" s="2">
        <v>124425301</v>
      </c>
    </row>
    <row r="672" spans="1:14" x14ac:dyDescent="0.3">
      <c r="A672" s="1">
        <v>34669</v>
      </c>
      <c r="B672">
        <v>1.25</v>
      </c>
      <c r="D672">
        <v>1.25</v>
      </c>
      <c r="E672">
        <v>1.25</v>
      </c>
      <c r="F672">
        <v>1.25</v>
      </c>
      <c r="G672">
        <v>1.25</v>
      </c>
      <c r="H672">
        <v>1.25</v>
      </c>
      <c r="I672">
        <v>1.25</v>
      </c>
      <c r="J672">
        <v>1.25</v>
      </c>
      <c r="K672">
        <v>1.71</v>
      </c>
      <c r="L672" s="2">
        <v>17684551</v>
      </c>
      <c r="M672" s="2">
        <v>22772664</v>
      </c>
      <c r="N672" s="2">
        <v>132560545</v>
      </c>
    </row>
    <row r="673" spans="1:14" x14ac:dyDescent="0.3">
      <c r="A673" s="1">
        <v>34700</v>
      </c>
      <c r="B673">
        <v>0.8</v>
      </c>
      <c r="D673">
        <v>0.8</v>
      </c>
      <c r="E673">
        <v>0.8</v>
      </c>
      <c r="F673">
        <v>0.8</v>
      </c>
      <c r="G673">
        <v>0.8</v>
      </c>
      <c r="H673">
        <v>0.8</v>
      </c>
      <c r="I673">
        <v>0.8</v>
      </c>
      <c r="J673">
        <v>0.8</v>
      </c>
      <c r="K673">
        <v>1.7</v>
      </c>
      <c r="L673" s="2">
        <v>16736801</v>
      </c>
      <c r="M673" s="2">
        <v>18217441</v>
      </c>
      <c r="N673" s="2">
        <v>139850454</v>
      </c>
    </row>
    <row r="674" spans="1:14" x14ac:dyDescent="0.3">
      <c r="A674" s="1">
        <v>34731</v>
      </c>
      <c r="B674">
        <v>1.32</v>
      </c>
      <c r="D674">
        <v>1.32</v>
      </c>
      <c r="E674">
        <v>1.32</v>
      </c>
      <c r="F674">
        <v>1.32</v>
      </c>
      <c r="G674">
        <v>1.32</v>
      </c>
      <c r="H674">
        <v>1.32</v>
      </c>
      <c r="I674">
        <v>1.32</v>
      </c>
      <c r="J674">
        <v>1.32</v>
      </c>
      <c r="K674">
        <v>1.02</v>
      </c>
      <c r="L674" s="2">
        <v>15821058</v>
      </c>
      <c r="M674" s="2">
        <v>19885525</v>
      </c>
      <c r="N674" s="2">
        <v>143811901</v>
      </c>
    </row>
    <row r="675" spans="1:14" x14ac:dyDescent="0.3">
      <c r="A675" s="1">
        <v>34759</v>
      </c>
      <c r="B675">
        <v>1.92</v>
      </c>
      <c r="D675">
        <v>1.92</v>
      </c>
      <c r="E675">
        <v>1.92</v>
      </c>
      <c r="F675">
        <v>1.92</v>
      </c>
      <c r="G675">
        <v>1.92</v>
      </c>
      <c r="H675">
        <v>1.92</v>
      </c>
      <c r="I675">
        <v>1.92</v>
      </c>
      <c r="J675">
        <v>1.92</v>
      </c>
      <c r="K675">
        <v>1.55</v>
      </c>
      <c r="L675" s="2">
        <v>15582104</v>
      </c>
      <c r="M675" s="2">
        <v>17082321</v>
      </c>
      <c r="N675" s="2">
        <v>145943548</v>
      </c>
    </row>
    <row r="676" spans="1:14" x14ac:dyDescent="0.3">
      <c r="A676" s="1">
        <v>34790</v>
      </c>
      <c r="B676">
        <v>2.64</v>
      </c>
      <c r="D676">
        <v>2.64</v>
      </c>
      <c r="E676">
        <v>2.64</v>
      </c>
      <c r="F676">
        <v>2.64</v>
      </c>
      <c r="G676">
        <v>2.64</v>
      </c>
      <c r="H676">
        <v>2.64</v>
      </c>
      <c r="I676">
        <v>2.64</v>
      </c>
      <c r="J676">
        <v>2.64</v>
      </c>
      <c r="K676">
        <v>2.4300000000000002</v>
      </c>
      <c r="L676" s="2">
        <v>13827961</v>
      </c>
      <c r="M676" s="2">
        <v>17141943</v>
      </c>
      <c r="N676" s="2">
        <v>147295324</v>
      </c>
    </row>
    <row r="677" spans="1:14" x14ac:dyDescent="0.3">
      <c r="A677" s="1">
        <v>34820</v>
      </c>
      <c r="B677">
        <v>1.97</v>
      </c>
      <c r="D677">
        <v>1.97</v>
      </c>
      <c r="E677">
        <v>1.97</v>
      </c>
      <c r="F677">
        <v>1.97</v>
      </c>
      <c r="G677">
        <v>1.97</v>
      </c>
      <c r="H677">
        <v>1.97</v>
      </c>
      <c r="I677">
        <v>1.97</v>
      </c>
      <c r="J677">
        <v>1.97</v>
      </c>
      <c r="K677">
        <v>2.67</v>
      </c>
      <c r="L677" s="2">
        <v>13812206</v>
      </c>
      <c r="M677" s="2">
        <v>16077908</v>
      </c>
      <c r="N677" s="2">
        <v>147327440</v>
      </c>
    </row>
    <row r="678" spans="1:14" x14ac:dyDescent="0.3">
      <c r="A678" s="1">
        <v>34851</v>
      </c>
      <c r="B678">
        <v>2.66</v>
      </c>
      <c r="D678">
        <v>2.66</v>
      </c>
      <c r="E678">
        <v>2.66</v>
      </c>
      <c r="F678">
        <v>2.66</v>
      </c>
      <c r="G678">
        <v>2.66</v>
      </c>
      <c r="H678">
        <v>2.66</v>
      </c>
      <c r="I678">
        <v>2.66</v>
      </c>
      <c r="J678">
        <v>2.66</v>
      </c>
      <c r="K678">
        <v>2.2599999999999998</v>
      </c>
      <c r="L678" s="2">
        <v>13943397</v>
      </c>
      <c r="M678" s="2">
        <v>17621988</v>
      </c>
      <c r="N678" s="2">
        <v>151293207</v>
      </c>
    </row>
    <row r="679" spans="1:14" x14ac:dyDescent="0.3">
      <c r="A679" s="1">
        <v>34881</v>
      </c>
      <c r="B679">
        <v>3.72</v>
      </c>
      <c r="D679">
        <v>3.72</v>
      </c>
      <c r="E679">
        <v>3.72</v>
      </c>
      <c r="F679">
        <v>3.72</v>
      </c>
      <c r="G679">
        <v>3.72</v>
      </c>
      <c r="H679">
        <v>3.72</v>
      </c>
      <c r="I679">
        <v>3.72</v>
      </c>
      <c r="J679">
        <v>3.72</v>
      </c>
      <c r="K679">
        <v>2.36</v>
      </c>
      <c r="L679" s="2">
        <v>15033623</v>
      </c>
      <c r="M679" s="2">
        <v>17878924</v>
      </c>
      <c r="N679" s="2">
        <v>156021148</v>
      </c>
    </row>
    <row r="680" spans="1:14" x14ac:dyDescent="0.3">
      <c r="A680" s="1">
        <v>34912</v>
      </c>
      <c r="B680">
        <v>1.43</v>
      </c>
      <c r="D680">
        <v>1.43</v>
      </c>
      <c r="E680">
        <v>1.43</v>
      </c>
      <c r="F680">
        <v>1.43</v>
      </c>
      <c r="G680">
        <v>1.43</v>
      </c>
      <c r="H680">
        <v>1.43</v>
      </c>
      <c r="I680">
        <v>1.43</v>
      </c>
      <c r="J680">
        <v>1.43</v>
      </c>
      <c r="K680">
        <v>0.99</v>
      </c>
      <c r="L680" s="2">
        <v>15613676</v>
      </c>
      <c r="M680" s="2">
        <v>17775620</v>
      </c>
      <c r="N680" s="2">
        <v>162112288</v>
      </c>
    </row>
    <row r="681" spans="1:14" x14ac:dyDescent="0.3">
      <c r="A681" s="1">
        <v>34943</v>
      </c>
      <c r="B681">
        <v>0.74</v>
      </c>
      <c r="D681">
        <v>0.74</v>
      </c>
      <c r="E681">
        <v>0.74</v>
      </c>
      <c r="F681">
        <v>0.74</v>
      </c>
      <c r="G681">
        <v>0.74</v>
      </c>
      <c r="H681">
        <v>0.74</v>
      </c>
      <c r="I681">
        <v>0.74</v>
      </c>
      <c r="J681">
        <v>0.74</v>
      </c>
      <c r="K681">
        <v>0.99</v>
      </c>
      <c r="L681" s="2">
        <v>13454019</v>
      </c>
      <c r="M681" s="2">
        <v>19068611</v>
      </c>
      <c r="N681" s="2">
        <v>165951630</v>
      </c>
    </row>
    <row r="682" spans="1:14" x14ac:dyDescent="0.3">
      <c r="A682" s="1">
        <v>34973</v>
      </c>
      <c r="B682">
        <v>1.48</v>
      </c>
      <c r="D682">
        <v>1.48</v>
      </c>
      <c r="E682">
        <v>1.48</v>
      </c>
      <c r="F682">
        <v>1.48</v>
      </c>
      <c r="G682">
        <v>1.48</v>
      </c>
      <c r="H682">
        <v>1.48</v>
      </c>
      <c r="I682">
        <v>1.48</v>
      </c>
      <c r="J682">
        <v>1.48</v>
      </c>
      <c r="K682">
        <v>1.41</v>
      </c>
      <c r="L682" s="2">
        <v>15352196</v>
      </c>
      <c r="M682" s="2">
        <v>19754622</v>
      </c>
      <c r="N682" s="2">
        <v>168632941</v>
      </c>
    </row>
    <row r="683" spans="1:14" x14ac:dyDescent="0.3">
      <c r="A683" s="1">
        <v>35004</v>
      </c>
      <c r="B683">
        <v>1.17</v>
      </c>
      <c r="D683">
        <v>1.17</v>
      </c>
      <c r="E683">
        <v>1.17</v>
      </c>
      <c r="F683">
        <v>1.17</v>
      </c>
      <c r="G683">
        <v>1.17</v>
      </c>
      <c r="H683">
        <v>1.17</v>
      </c>
      <c r="I683">
        <v>1.17</v>
      </c>
      <c r="J683">
        <v>1.17</v>
      </c>
      <c r="K683">
        <v>1.47</v>
      </c>
      <c r="L683" s="2">
        <v>15559017</v>
      </c>
      <c r="M683" s="2">
        <v>21912091</v>
      </c>
      <c r="N683" s="2">
        <v>171861277</v>
      </c>
    </row>
    <row r="684" spans="1:14" x14ac:dyDescent="0.3">
      <c r="A684" s="1">
        <v>35034</v>
      </c>
      <c r="B684">
        <v>1.21</v>
      </c>
      <c r="D684">
        <v>1.21</v>
      </c>
      <c r="E684">
        <v>1.21</v>
      </c>
      <c r="F684">
        <v>1.21</v>
      </c>
      <c r="G684">
        <v>1.21</v>
      </c>
      <c r="H684">
        <v>1.21</v>
      </c>
      <c r="I684">
        <v>1.21</v>
      </c>
      <c r="J684">
        <v>1.21</v>
      </c>
      <c r="K684">
        <v>1.56</v>
      </c>
      <c r="L684" s="2">
        <v>21681591</v>
      </c>
      <c r="M684" s="2">
        <v>28492903</v>
      </c>
      <c r="N684" s="2">
        <v>178751575</v>
      </c>
    </row>
    <row r="685" spans="1:14" x14ac:dyDescent="0.3">
      <c r="A685" s="1">
        <v>35065</v>
      </c>
      <c r="B685">
        <v>1.82</v>
      </c>
      <c r="D685">
        <v>1.82</v>
      </c>
      <c r="E685">
        <v>1.82</v>
      </c>
      <c r="F685">
        <v>1.82</v>
      </c>
      <c r="G685">
        <v>1.82</v>
      </c>
      <c r="H685">
        <v>1.82</v>
      </c>
      <c r="I685">
        <v>1.82</v>
      </c>
      <c r="J685">
        <v>1.82</v>
      </c>
      <c r="K685">
        <v>1.34</v>
      </c>
      <c r="L685" s="2">
        <v>22433703</v>
      </c>
      <c r="M685" s="2">
        <v>23481820</v>
      </c>
      <c r="N685" s="2">
        <v>175037084</v>
      </c>
    </row>
    <row r="686" spans="1:14" x14ac:dyDescent="0.3">
      <c r="A686" s="1">
        <v>35096</v>
      </c>
      <c r="B686">
        <v>0.4</v>
      </c>
      <c r="D686">
        <v>0.4</v>
      </c>
      <c r="E686">
        <v>0.4</v>
      </c>
      <c r="F686">
        <v>0.4</v>
      </c>
      <c r="G686">
        <v>0.4</v>
      </c>
      <c r="H686">
        <v>0.4</v>
      </c>
      <c r="I686">
        <v>0.4</v>
      </c>
      <c r="J686">
        <v>0.4</v>
      </c>
      <c r="K686">
        <v>1.03</v>
      </c>
      <c r="L686" s="2">
        <v>17007151</v>
      </c>
      <c r="M686" s="2">
        <v>23095259</v>
      </c>
      <c r="N686" s="2">
        <v>174828178</v>
      </c>
    </row>
    <row r="687" spans="1:14" x14ac:dyDescent="0.3">
      <c r="A687" s="1">
        <v>35125</v>
      </c>
      <c r="B687">
        <v>0.23</v>
      </c>
      <c r="D687">
        <v>0.23</v>
      </c>
      <c r="E687">
        <v>0.23</v>
      </c>
      <c r="F687">
        <v>0.23</v>
      </c>
      <c r="G687">
        <v>0.23</v>
      </c>
      <c r="H687">
        <v>0.23</v>
      </c>
      <c r="I687">
        <v>0.23</v>
      </c>
      <c r="J687">
        <v>0.23</v>
      </c>
      <c r="K687">
        <v>0.35</v>
      </c>
      <c r="L687" s="2">
        <v>16185537</v>
      </c>
      <c r="M687" s="2">
        <v>22985492</v>
      </c>
      <c r="N687" s="2">
        <v>175383395</v>
      </c>
    </row>
    <row r="688" spans="1:14" x14ac:dyDescent="0.3">
      <c r="A688" s="1">
        <v>35156</v>
      </c>
      <c r="B688">
        <v>1.62</v>
      </c>
      <c r="D688">
        <v>1.62</v>
      </c>
      <c r="E688">
        <v>1.62</v>
      </c>
      <c r="F688">
        <v>1.62</v>
      </c>
      <c r="G688">
        <v>1.62</v>
      </c>
      <c r="H688">
        <v>1.62</v>
      </c>
      <c r="I688">
        <v>1.62</v>
      </c>
      <c r="J688">
        <v>1.62</v>
      </c>
      <c r="K688">
        <v>1.26</v>
      </c>
      <c r="L688" s="2">
        <v>15001636</v>
      </c>
      <c r="M688" s="2">
        <v>23276407</v>
      </c>
      <c r="N688" s="2">
        <v>173647972</v>
      </c>
    </row>
    <row r="689" spans="1:14" x14ac:dyDescent="0.3">
      <c r="A689" s="1">
        <v>35186</v>
      </c>
      <c r="B689">
        <v>1.34</v>
      </c>
      <c r="D689">
        <v>1.34</v>
      </c>
      <c r="E689">
        <v>1.34</v>
      </c>
      <c r="F689">
        <v>1.34</v>
      </c>
      <c r="G689">
        <v>1.34</v>
      </c>
      <c r="H689">
        <v>1.34</v>
      </c>
      <c r="I689">
        <v>1.34</v>
      </c>
      <c r="J689">
        <v>1.34</v>
      </c>
      <c r="K689">
        <v>1.22</v>
      </c>
      <c r="L689" s="2">
        <v>16271648</v>
      </c>
      <c r="M689" s="2">
        <v>22761723</v>
      </c>
      <c r="N689" s="2">
        <v>172226628</v>
      </c>
    </row>
    <row r="690" spans="1:14" x14ac:dyDescent="0.3">
      <c r="A690" s="1">
        <v>35217</v>
      </c>
      <c r="B690">
        <v>1.41</v>
      </c>
      <c r="D690">
        <v>1.41</v>
      </c>
      <c r="E690">
        <v>1.41</v>
      </c>
      <c r="F690">
        <v>1.41</v>
      </c>
      <c r="G690">
        <v>1.41</v>
      </c>
      <c r="H690">
        <v>1.41</v>
      </c>
      <c r="I690">
        <v>1.41</v>
      </c>
      <c r="J690">
        <v>1.41</v>
      </c>
      <c r="K690">
        <v>1.19</v>
      </c>
      <c r="L690" s="2">
        <v>16806685</v>
      </c>
      <c r="M690" s="2">
        <v>23513221</v>
      </c>
      <c r="N690" s="2">
        <v>173468300</v>
      </c>
    </row>
    <row r="691" spans="1:14" x14ac:dyDescent="0.3">
      <c r="A691" s="1">
        <v>35247</v>
      </c>
      <c r="B691">
        <v>1.31</v>
      </c>
      <c r="D691">
        <v>1.31</v>
      </c>
      <c r="E691">
        <v>1.31</v>
      </c>
      <c r="F691">
        <v>1.31</v>
      </c>
      <c r="G691">
        <v>1.31</v>
      </c>
      <c r="H691">
        <v>1.31</v>
      </c>
      <c r="I691">
        <v>1.31</v>
      </c>
      <c r="J691">
        <v>1.31</v>
      </c>
      <c r="K691">
        <v>1.1100000000000001</v>
      </c>
      <c r="L691" s="2">
        <v>18748145</v>
      </c>
      <c r="M691" s="2">
        <v>23107137</v>
      </c>
      <c r="N691" s="2">
        <v>172412324</v>
      </c>
    </row>
    <row r="692" spans="1:14" x14ac:dyDescent="0.3">
      <c r="A692" s="1">
        <v>35278</v>
      </c>
      <c r="B692">
        <v>0.34</v>
      </c>
      <c r="D692">
        <v>0.34</v>
      </c>
      <c r="E692">
        <v>0.34</v>
      </c>
      <c r="F692">
        <v>0.34</v>
      </c>
      <c r="G692">
        <v>0.34</v>
      </c>
      <c r="H692">
        <v>0.34</v>
      </c>
      <c r="I692">
        <v>0.34</v>
      </c>
      <c r="J692">
        <v>0.34</v>
      </c>
      <c r="K692">
        <v>0.44</v>
      </c>
      <c r="L692" s="2">
        <v>15686504</v>
      </c>
      <c r="M692" s="2">
        <v>23477144</v>
      </c>
      <c r="N692" s="2">
        <v>173006068</v>
      </c>
    </row>
    <row r="693" spans="1:14" x14ac:dyDescent="0.3">
      <c r="A693" s="1">
        <v>35309</v>
      </c>
      <c r="B693">
        <v>7.0000000000000007E-2</v>
      </c>
      <c r="D693">
        <v>7.0000000000000007E-2</v>
      </c>
      <c r="E693">
        <v>7.0000000000000007E-2</v>
      </c>
      <c r="F693">
        <v>7.0000000000000007E-2</v>
      </c>
      <c r="G693">
        <v>7.0000000000000007E-2</v>
      </c>
      <c r="H693">
        <v>7.0000000000000007E-2</v>
      </c>
      <c r="I693">
        <v>7.0000000000000007E-2</v>
      </c>
      <c r="J693">
        <v>7.0000000000000007E-2</v>
      </c>
      <c r="K693">
        <v>0.15</v>
      </c>
      <c r="L693" s="2">
        <v>20638304</v>
      </c>
      <c r="M693" s="2">
        <v>25143255</v>
      </c>
      <c r="N693" s="2">
        <v>176993375</v>
      </c>
    </row>
    <row r="694" spans="1:14" x14ac:dyDescent="0.3">
      <c r="A694" s="1">
        <v>35339</v>
      </c>
      <c r="B694">
        <v>0.57999999999999996</v>
      </c>
      <c r="D694">
        <v>0.57999999999999996</v>
      </c>
      <c r="E694">
        <v>0.57999999999999996</v>
      </c>
      <c r="F694">
        <v>0.57999999999999996</v>
      </c>
      <c r="G694">
        <v>0.57999999999999996</v>
      </c>
      <c r="H694">
        <v>0.57999999999999996</v>
      </c>
      <c r="I694">
        <v>0.57999999999999996</v>
      </c>
      <c r="J694">
        <v>0.57999999999999996</v>
      </c>
      <c r="K694">
        <v>0.3</v>
      </c>
      <c r="L694" s="2">
        <v>15564832</v>
      </c>
      <c r="M694" s="2">
        <v>23171129</v>
      </c>
      <c r="N694" s="2">
        <v>179182481</v>
      </c>
    </row>
    <row r="695" spans="1:14" x14ac:dyDescent="0.3">
      <c r="A695" s="1">
        <v>35370</v>
      </c>
      <c r="B695">
        <v>0.34</v>
      </c>
      <c r="D695">
        <v>0.34</v>
      </c>
      <c r="E695">
        <v>0.34</v>
      </c>
      <c r="F695">
        <v>0.34</v>
      </c>
      <c r="G695">
        <v>0.34</v>
      </c>
      <c r="H695">
        <v>0.34</v>
      </c>
      <c r="I695">
        <v>0.34</v>
      </c>
      <c r="J695">
        <v>0.34</v>
      </c>
      <c r="K695">
        <v>0.32</v>
      </c>
      <c r="L695" s="2">
        <v>15668464</v>
      </c>
      <c r="M695" s="2">
        <v>24383240</v>
      </c>
      <c r="N695" s="2">
        <v>182157237</v>
      </c>
    </row>
    <row r="696" spans="1:14" x14ac:dyDescent="0.3">
      <c r="A696" s="1">
        <v>35400</v>
      </c>
      <c r="B696">
        <v>0.17</v>
      </c>
      <c r="D696">
        <v>0.17</v>
      </c>
      <c r="E696">
        <v>0.17</v>
      </c>
      <c r="F696">
        <v>0.17</v>
      </c>
      <c r="G696">
        <v>0.17</v>
      </c>
      <c r="H696">
        <v>0.17</v>
      </c>
      <c r="I696">
        <v>0.17</v>
      </c>
      <c r="J696">
        <v>0.17</v>
      </c>
      <c r="K696">
        <v>0.47</v>
      </c>
      <c r="L696" s="2">
        <v>19795697</v>
      </c>
      <c r="M696" s="2">
        <v>29807483</v>
      </c>
      <c r="N696" s="2">
        <v>188734369</v>
      </c>
    </row>
    <row r="697" spans="1:14" x14ac:dyDescent="0.3">
      <c r="A697" s="1">
        <v>35431</v>
      </c>
      <c r="B697">
        <v>1.23</v>
      </c>
      <c r="D697">
        <v>1.23</v>
      </c>
      <c r="E697">
        <v>1.23</v>
      </c>
      <c r="F697">
        <v>1.23</v>
      </c>
      <c r="G697">
        <v>1.23</v>
      </c>
      <c r="H697">
        <v>1.23</v>
      </c>
      <c r="I697">
        <v>1.23</v>
      </c>
      <c r="J697">
        <v>1.23</v>
      </c>
      <c r="K697">
        <v>1.18</v>
      </c>
      <c r="L697" s="2">
        <v>23859941</v>
      </c>
      <c r="M697" s="2">
        <v>33123796</v>
      </c>
      <c r="N697" s="2">
        <v>189274171</v>
      </c>
    </row>
    <row r="698" spans="1:14" x14ac:dyDescent="0.3">
      <c r="A698" s="1">
        <v>35462</v>
      </c>
      <c r="B698">
        <v>0.01</v>
      </c>
      <c r="D698">
        <v>0.01</v>
      </c>
      <c r="E698">
        <v>0.01</v>
      </c>
      <c r="F698">
        <v>0.01</v>
      </c>
      <c r="G698">
        <v>0.01</v>
      </c>
      <c r="H698">
        <v>0.01</v>
      </c>
      <c r="I698">
        <v>0.01</v>
      </c>
      <c r="J698">
        <v>0.01</v>
      </c>
      <c r="K698">
        <v>0.5</v>
      </c>
      <c r="L698" s="2">
        <v>20285377</v>
      </c>
      <c r="M698" s="2">
        <v>36236904</v>
      </c>
      <c r="N698" s="2">
        <v>192906132</v>
      </c>
    </row>
    <row r="699" spans="1:14" x14ac:dyDescent="0.3">
      <c r="A699" s="1">
        <v>35490</v>
      </c>
      <c r="B699">
        <v>0.21</v>
      </c>
      <c r="D699">
        <v>0.21</v>
      </c>
      <c r="E699">
        <v>0.21</v>
      </c>
      <c r="F699">
        <v>0.21</v>
      </c>
      <c r="G699">
        <v>0.21</v>
      </c>
      <c r="H699">
        <v>0.21</v>
      </c>
      <c r="I699">
        <v>0.21</v>
      </c>
      <c r="J699">
        <v>0.21</v>
      </c>
      <c r="K699">
        <v>0.51</v>
      </c>
      <c r="L699" s="2">
        <v>22324340</v>
      </c>
      <c r="M699" s="2">
        <v>37448610</v>
      </c>
      <c r="N699" s="2">
        <v>195738732</v>
      </c>
    </row>
    <row r="700" spans="1:14" x14ac:dyDescent="0.3">
      <c r="A700" s="1">
        <v>35521</v>
      </c>
      <c r="B700">
        <v>0.64</v>
      </c>
      <c r="D700">
        <v>0.64</v>
      </c>
      <c r="E700">
        <v>0.64</v>
      </c>
      <c r="F700">
        <v>0.64</v>
      </c>
      <c r="G700">
        <v>0.64</v>
      </c>
      <c r="H700">
        <v>0.64</v>
      </c>
      <c r="I700">
        <v>0.64</v>
      </c>
      <c r="J700">
        <v>0.64</v>
      </c>
      <c r="K700">
        <v>0.88</v>
      </c>
      <c r="L700" s="2">
        <v>27291306</v>
      </c>
      <c r="M700" s="2">
        <v>36298117</v>
      </c>
      <c r="N700" s="2">
        <v>195848416</v>
      </c>
    </row>
    <row r="701" spans="1:14" x14ac:dyDescent="0.3">
      <c r="A701" s="1">
        <v>35551</v>
      </c>
      <c r="B701">
        <v>0.55000000000000004</v>
      </c>
      <c r="D701">
        <v>0.55000000000000004</v>
      </c>
      <c r="E701">
        <v>0.55000000000000004</v>
      </c>
      <c r="F701">
        <v>0.55000000000000004</v>
      </c>
      <c r="G701">
        <v>0.55000000000000004</v>
      </c>
      <c r="H701">
        <v>0.55000000000000004</v>
      </c>
      <c r="I701">
        <v>0.55000000000000004</v>
      </c>
      <c r="J701">
        <v>0.55000000000000004</v>
      </c>
      <c r="K701">
        <v>0.41</v>
      </c>
      <c r="L701" s="2">
        <v>21740103</v>
      </c>
      <c r="M701" s="2">
        <v>36860743</v>
      </c>
      <c r="N701" s="2">
        <v>198244959</v>
      </c>
    </row>
    <row r="702" spans="1:14" x14ac:dyDescent="0.3">
      <c r="A702" s="1">
        <v>35582</v>
      </c>
      <c r="B702">
        <v>1.42</v>
      </c>
      <c r="D702">
        <v>1.42</v>
      </c>
      <c r="E702">
        <v>1.42</v>
      </c>
      <c r="F702">
        <v>1.42</v>
      </c>
      <c r="G702">
        <v>1.42</v>
      </c>
      <c r="H702">
        <v>1.42</v>
      </c>
      <c r="I702">
        <v>1.42</v>
      </c>
      <c r="J702">
        <v>1.42</v>
      </c>
      <c r="K702">
        <v>0.54</v>
      </c>
      <c r="L702" s="2">
        <v>24688145</v>
      </c>
      <c r="M702" s="2">
        <v>37841978</v>
      </c>
      <c r="N702" s="2">
        <v>205191931</v>
      </c>
    </row>
    <row r="703" spans="1:14" x14ac:dyDescent="0.3">
      <c r="A703" s="1">
        <v>35612</v>
      </c>
      <c r="B703">
        <v>0.11</v>
      </c>
      <c r="D703">
        <v>0.11</v>
      </c>
      <c r="E703">
        <v>0.11</v>
      </c>
      <c r="F703">
        <v>0.11</v>
      </c>
      <c r="G703">
        <v>0.11</v>
      </c>
      <c r="H703">
        <v>0.11</v>
      </c>
      <c r="I703">
        <v>0.11</v>
      </c>
      <c r="J703">
        <v>0.11</v>
      </c>
      <c r="K703">
        <v>0.22</v>
      </c>
      <c r="L703" s="2">
        <v>24215769</v>
      </c>
      <c r="M703" s="2">
        <v>35906316</v>
      </c>
      <c r="N703" s="2">
        <v>204296617</v>
      </c>
    </row>
    <row r="704" spans="1:14" x14ac:dyDescent="0.3">
      <c r="A704" s="1">
        <v>35643</v>
      </c>
      <c r="B704">
        <v>-0.76</v>
      </c>
      <c r="D704">
        <v>-0.76</v>
      </c>
      <c r="E704">
        <v>-0.76</v>
      </c>
      <c r="F704">
        <v>-0.76</v>
      </c>
      <c r="G704">
        <v>-0.76</v>
      </c>
      <c r="H704">
        <v>-0.76</v>
      </c>
      <c r="I704">
        <v>-0.76</v>
      </c>
      <c r="J704">
        <v>-0.76</v>
      </c>
      <c r="K704">
        <v>-0.02</v>
      </c>
      <c r="L704" s="2">
        <v>21867701</v>
      </c>
      <c r="M704" s="2">
        <v>37775700</v>
      </c>
      <c r="N704" s="2">
        <v>209695447</v>
      </c>
    </row>
    <row r="705" spans="1:14" x14ac:dyDescent="0.3">
      <c r="A705" s="1">
        <v>35674</v>
      </c>
      <c r="B705">
        <v>0.01</v>
      </c>
      <c r="D705">
        <v>0.01</v>
      </c>
      <c r="E705">
        <v>0.01</v>
      </c>
      <c r="F705">
        <v>0.01</v>
      </c>
      <c r="G705">
        <v>0.01</v>
      </c>
      <c r="H705">
        <v>0.01</v>
      </c>
      <c r="I705">
        <v>0.01</v>
      </c>
      <c r="J705">
        <v>0.01</v>
      </c>
      <c r="K705">
        <v>0.06</v>
      </c>
      <c r="L705" s="2">
        <v>24700091</v>
      </c>
      <c r="M705" s="2">
        <v>39116753</v>
      </c>
      <c r="N705" s="2">
        <v>217061918</v>
      </c>
    </row>
    <row r="706" spans="1:14" x14ac:dyDescent="0.3">
      <c r="A706" s="1">
        <v>35704</v>
      </c>
      <c r="B706">
        <v>0.22</v>
      </c>
      <c r="D706">
        <v>0.22</v>
      </c>
      <c r="E706">
        <v>0.22</v>
      </c>
      <c r="F706">
        <v>0.22</v>
      </c>
      <c r="G706">
        <v>0.22</v>
      </c>
      <c r="H706">
        <v>0.22</v>
      </c>
      <c r="I706">
        <v>0.22</v>
      </c>
      <c r="J706">
        <v>0.22</v>
      </c>
      <c r="K706">
        <v>0.23</v>
      </c>
      <c r="L706" s="2">
        <v>26147409</v>
      </c>
      <c r="M706" s="2">
        <v>39284420</v>
      </c>
      <c r="N706" s="2">
        <v>222660888</v>
      </c>
    </row>
    <row r="707" spans="1:14" x14ac:dyDescent="0.3">
      <c r="A707" s="1">
        <v>35735</v>
      </c>
      <c r="B707">
        <v>0.53</v>
      </c>
      <c r="D707">
        <v>0.53</v>
      </c>
      <c r="E707">
        <v>0.53</v>
      </c>
      <c r="F707">
        <v>0.53</v>
      </c>
      <c r="G707">
        <v>0.53</v>
      </c>
      <c r="H707">
        <v>0.53</v>
      </c>
      <c r="I707">
        <v>0.53</v>
      </c>
      <c r="J707">
        <v>0.53</v>
      </c>
      <c r="K707">
        <v>0.17</v>
      </c>
      <c r="L707" s="2">
        <v>22972423</v>
      </c>
      <c r="M707" s="2">
        <v>40023882</v>
      </c>
      <c r="N707" s="2">
        <v>230699363</v>
      </c>
    </row>
    <row r="708" spans="1:14" x14ac:dyDescent="0.3">
      <c r="A708" s="1">
        <v>35765</v>
      </c>
      <c r="B708">
        <v>0.56999999999999995</v>
      </c>
      <c r="D708">
        <v>0.56999999999999995</v>
      </c>
      <c r="E708">
        <v>0.56999999999999995</v>
      </c>
      <c r="F708">
        <v>0.56999999999999995</v>
      </c>
      <c r="G708">
        <v>0.56999999999999995</v>
      </c>
      <c r="H708">
        <v>0.56999999999999995</v>
      </c>
      <c r="I708">
        <v>0.56999999999999995</v>
      </c>
      <c r="J708">
        <v>0.56999999999999995</v>
      </c>
      <c r="K708">
        <v>0.43</v>
      </c>
      <c r="L708" s="2">
        <v>31828332</v>
      </c>
      <c r="M708" s="2">
        <v>47362722</v>
      </c>
      <c r="N708" s="2">
        <v>239775207</v>
      </c>
    </row>
    <row r="709" spans="1:14" x14ac:dyDescent="0.3">
      <c r="A709" s="1">
        <v>35796</v>
      </c>
      <c r="B709">
        <v>0.24</v>
      </c>
      <c r="D709">
        <v>0.24</v>
      </c>
      <c r="E709">
        <v>0.24</v>
      </c>
      <c r="F709">
        <v>0.24</v>
      </c>
      <c r="G709">
        <v>0.24</v>
      </c>
      <c r="H709">
        <v>0.24</v>
      </c>
      <c r="I709">
        <v>0.24</v>
      </c>
      <c r="J709">
        <v>0.24</v>
      </c>
      <c r="K709">
        <v>0.71</v>
      </c>
      <c r="L709" s="2">
        <v>30564327</v>
      </c>
      <c r="M709" s="2">
        <v>42619626</v>
      </c>
      <c r="N709" s="2">
        <v>241755357</v>
      </c>
    </row>
    <row r="710" spans="1:14" x14ac:dyDescent="0.3">
      <c r="A710" s="1">
        <v>35827</v>
      </c>
      <c r="B710">
        <v>-0.16</v>
      </c>
      <c r="D710">
        <v>-0.16</v>
      </c>
      <c r="E710">
        <v>-0.16</v>
      </c>
      <c r="F710">
        <v>-0.16</v>
      </c>
      <c r="G710">
        <v>-0.16</v>
      </c>
      <c r="H710">
        <v>-0.16</v>
      </c>
      <c r="I710">
        <v>-0.16</v>
      </c>
      <c r="J710">
        <v>-0.16</v>
      </c>
      <c r="K710">
        <v>0.46</v>
      </c>
      <c r="L710" s="2">
        <v>29091028</v>
      </c>
      <c r="M710" s="2">
        <v>42820595</v>
      </c>
      <c r="N710" s="2">
        <v>243452578</v>
      </c>
    </row>
    <row r="711" spans="1:14" x14ac:dyDescent="0.3">
      <c r="A711" s="1">
        <v>35855</v>
      </c>
      <c r="B711">
        <v>-0.23</v>
      </c>
      <c r="D711">
        <v>-0.23</v>
      </c>
      <c r="E711">
        <v>-0.23</v>
      </c>
      <c r="F711">
        <v>-0.23</v>
      </c>
      <c r="G711">
        <v>-0.23</v>
      </c>
      <c r="H711">
        <v>-0.23</v>
      </c>
      <c r="I711">
        <v>-0.23</v>
      </c>
      <c r="J711">
        <v>-0.23</v>
      </c>
      <c r="K711">
        <v>0.34</v>
      </c>
      <c r="L711" s="2">
        <v>29985079</v>
      </c>
      <c r="M711" s="2">
        <v>41922152</v>
      </c>
      <c r="N711" s="2">
        <v>244425419</v>
      </c>
    </row>
    <row r="712" spans="1:14" x14ac:dyDescent="0.3">
      <c r="A712" s="1">
        <v>35886</v>
      </c>
      <c r="B712">
        <v>0.62</v>
      </c>
      <c r="D712">
        <v>0.62</v>
      </c>
      <c r="E712">
        <v>0.62</v>
      </c>
      <c r="F712">
        <v>0.62</v>
      </c>
      <c r="G712">
        <v>0.62</v>
      </c>
      <c r="H712">
        <v>0.62</v>
      </c>
      <c r="I712">
        <v>0.62</v>
      </c>
      <c r="J712">
        <v>0.62</v>
      </c>
      <c r="K712">
        <v>0.24</v>
      </c>
      <c r="L712" s="2">
        <v>30655275</v>
      </c>
      <c r="M712" s="2">
        <v>42274904</v>
      </c>
      <c r="N712" s="2">
        <v>242189887</v>
      </c>
    </row>
    <row r="713" spans="1:14" x14ac:dyDescent="0.3">
      <c r="A713" s="1">
        <v>35916</v>
      </c>
      <c r="B713">
        <v>0.52</v>
      </c>
      <c r="D713">
        <v>0.52</v>
      </c>
      <c r="E713">
        <v>0.52</v>
      </c>
      <c r="F713">
        <v>0.52</v>
      </c>
      <c r="G713">
        <v>0.52</v>
      </c>
      <c r="H713">
        <v>0.52</v>
      </c>
      <c r="I713">
        <v>0.52</v>
      </c>
      <c r="J713">
        <v>0.52</v>
      </c>
      <c r="K713">
        <v>0.5</v>
      </c>
      <c r="L713" s="2">
        <v>31099191</v>
      </c>
      <c r="M713" s="2">
        <v>42502086</v>
      </c>
      <c r="N713" s="2">
        <v>243612653</v>
      </c>
    </row>
    <row r="714" spans="1:14" x14ac:dyDescent="0.3">
      <c r="A714" s="1">
        <v>35947</v>
      </c>
      <c r="B714">
        <v>0.19</v>
      </c>
      <c r="D714">
        <v>0.19</v>
      </c>
      <c r="E714">
        <v>0.19</v>
      </c>
      <c r="F714">
        <v>0.19</v>
      </c>
      <c r="G714">
        <v>0.19</v>
      </c>
      <c r="H714">
        <v>0.19</v>
      </c>
      <c r="I714">
        <v>0.19</v>
      </c>
      <c r="J714">
        <v>0.19</v>
      </c>
      <c r="K714">
        <v>0.02</v>
      </c>
      <c r="L714" s="2">
        <v>37221147</v>
      </c>
      <c r="M714" s="2">
        <v>44060070</v>
      </c>
      <c r="N714" s="2">
        <v>247305992</v>
      </c>
    </row>
    <row r="715" spans="1:14" x14ac:dyDescent="0.3">
      <c r="A715" s="1">
        <v>35977</v>
      </c>
      <c r="B715">
        <v>-0.77</v>
      </c>
      <c r="D715">
        <v>-0.77</v>
      </c>
      <c r="E715">
        <v>-0.77</v>
      </c>
      <c r="F715">
        <v>-0.77</v>
      </c>
      <c r="G715">
        <v>-0.77</v>
      </c>
      <c r="H715">
        <v>-0.77</v>
      </c>
      <c r="I715">
        <v>-0.77</v>
      </c>
      <c r="J715">
        <v>-0.77</v>
      </c>
      <c r="K715">
        <v>-0.12</v>
      </c>
      <c r="L715" s="2">
        <v>32985867</v>
      </c>
      <c r="M715" s="2">
        <v>43981738</v>
      </c>
      <c r="N715" s="2">
        <v>247646602</v>
      </c>
    </row>
    <row r="716" spans="1:14" x14ac:dyDescent="0.3">
      <c r="A716" s="1">
        <v>36008</v>
      </c>
      <c r="B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-0.51</v>
      </c>
      <c r="L716" s="2">
        <v>35412822</v>
      </c>
      <c r="M716" s="2">
        <v>44308331</v>
      </c>
      <c r="N716" s="2">
        <v>248168301</v>
      </c>
    </row>
    <row r="717" spans="1:14" x14ac:dyDescent="0.3">
      <c r="A717" s="1">
        <v>36039</v>
      </c>
      <c r="B717">
        <v>-0.66</v>
      </c>
      <c r="D717">
        <v>-0.66</v>
      </c>
      <c r="E717">
        <v>-0.66</v>
      </c>
      <c r="F717">
        <v>-0.66</v>
      </c>
      <c r="G717">
        <v>-0.66</v>
      </c>
      <c r="H717">
        <v>-0.66</v>
      </c>
      <c r="I717">
        <v>-0.66</v>
      </c>
      <c r="J717">
        <v>-0.66</v>
      </c>
      <c r="K717">
        <v>-0.22</v>
      </c>
      <c r="L717" s="2">
        <v>32002091</v>
      </c>
      <c r="M717" s="2">
        <v>43933681</v>
      </c>
      <c r="N717" s="2">
        <v>245774199</v>
      </c>
    </row>
    <row r="718" spans="1:14" x14ac:dyDescent="0.3">
      <c r="A718" s="1">
        <v>36069</v>
      </c>
      <c r="B718">
        <v>0.02</v>
      </c>
      <c r="D718">
        <v>0.02</v>
      </c>
      <c r="E718">
        <v>0.02</v>
      </c>
      <c r="F718">
        <v>0.02</v>
      </c>
      <c r="G718">
        <v>0.02</v>
      </c>
      <c r="H718">
        <v>0.02</v>
      </c>
      <c r="I718">
        <v>0.02</v>
      </c>
      <c r="J718">
        <v>0.02</v>
      </c>
      <c r="K718">
        <v>0.02</v>
      </c>
      <c r="L718" s="2">
        <v>32826436</v>
      </c>
      <c r="M718" s="2">
        <v>43031345</v>
      </c>
      <c r="N718" s="2">
        <v>247229516</v>
      </c>
    </row>
    <row r="719" spans="1:14" x14ac:dyDescent="0.3">
      <c r="A719" s="1">
        <v>36100</v>
      </c>
      <c r="B719">
        <v>-0.44</v>
      </c>
      <c r="D719">
        <v>-0.44</v>
      </c>
      <c r="E719">
        <v>-0.44</v>
      </c>
      <c r="F719">
        <v>-0.44</v>
      </c>
      <c r="G719">
        <v>-0.44</v>
      </c>
      <c r="H719">
        <v>-0.44</v>
      </c>
      <c r="I719">
        <v>-0.44</v>
      </c>
      <c r="J719">
        <v>-0.44</v>
      </c>
      <c r="K719">
        <v>-0.12</v>
      </c>
      <c r="L719" s="2">
        <v>39737748</v>
      </c>
      <c r="M719" s="2">
        <v>46117494</v>
      </c>
      <c r="N719" s="2">
        <v>251309991</v>
      </c>
    </row>
    <row r="720" spans="1:14" x14ac:dyDescent="0.3">
      <c r="A720" s="1">
        <v>36130</v>
      </c>
      <c r="B720">
        <v>-0.12</v>
      </c>
      <c r="D720">
        <v>-0.12</v>
      </c>
      <c r="E720">
        <v>-0.12</v>
      </c>
      <c r="F720">
        <v>-0.12</v>
      </c>
      <c r="G720">
        <v>-0.12</v>
      </c>
      <c r="H720">
        <v>-0.12</v>
      </c>
      <c r="I720">
        <v>-0.12</v>
      </c>
      <c r="J720">
        <v>-0.12</v>
      </c>
      <c r="K720">
        <v>0.33</v>
      </c>
      <c r="L720" s="2">
        <v>39184378</v>
      </c>
      <c r="M720" s="2">
        <v>50707266</v>
      </c>
      <c r="N720" s="2">
        <v>254965130</v>
      </c>
    </row>
    <row r="721" spans="1:14" x14ac:dyDescent="0.3">
      <c r="A721" s="1">
        <v>36161</v>
      </c>
      <c r="B721">
        <v>0.5</v>
      </c>
      <c r="D721">
        <v>0.5</v>
      </c>
      <c r="E721">
        <v>0.5</v>
      </c>
      <c r="F721">
        <v>0.5</v>
      </c>
      <c r="G721">
        <v>0.5</v>
      </c>
      <c r="H721">
        <v>0.5</v>
      </c>
      <c r="I721">
        <v>0.5</v>
      </c>
      <c r="J721">
        <v>0.5</v>
      </c>
      <c r="K721">
        <v>0.7</v>
      </c>
      <c r="L721" s="2">
        <v>39635374</v>
      </c>
      <c r="M721" s="2">
        <v>49957188</v>
      </c>
      <c r="N721" s="2">
        <v>254930105</v>
      </c>
    </row>
    <row r="722" spans="1:14" x14ac:dyDescent="0.3">
      <c r="A722" s="1">
        <v>36192</v>
      </c>
      <c r="B722">
        <v>1.41</v>
      </c>
      <c r="D722">
        <v>1.41</v>
      </c>
      <c r="E722">
        <v>1.41</v>
      </c>
      <c r="F722">
        <v>1.41</v>
      </c>
      <c r="G722">
        <v>1.41</v>
      </c>
      <c r="H722">
        <v>1.41</v>
      </c>
      <c r="I722">
        <v>1.41</v>
      </c>
      <c r="J722">
        <v>1.41</v>
      </c>
      <c r="K722">
        <v>1.05</v>
      </c>
      <c r="L722" s="2">
        <v>37856112</v>
      </c>
      <c r="M722" s="2">
        <v>47817257</v>
      </c>
      <c r="N722" s="2">
        <v>259568056</v>
      </c>
    </row>
    <row r="723" spans="1:14" x14ac:dyDescent="0.3">
      <c r="A723" s="1">
        <v>36220</v>
      </c>
      <c r="B723">
        <v>0.56000000000000005</v>
      </c>
      <c r="D723">
        <v>0.56000000000000005</v>
      </c>
      <c r="E723">
        <v>0.56000000000000005</v>
      </c>
      <c r="F723">
        <v>0.56000000000000005</v>
      </c>
      <c r="G723">
        <v>0.56000000000000005</v>
      </c>
      <c r="H723">
        <v>0.56000000000000005</v>
      </c>
      <c r="I723">
        <v>0.56000000000000005</v>
      </c>
      <c r="J723">
        <v>0.56000000000000005</v>
      </c>
      <c r="K723">
        <v>1.1000000000000001</v>
      </c>
      <c r="L723" s="2">
        <v>37232284</v>
      </c>
      <c r="M723" s="2">
        <v>45497048</v>
      </c>
      <c r="N723" s="2">
        <v>260900171</v>
      </c>
    </row>
    <row r="724" spans="1:14" x14ac:dyDescent="0.3">
      <c r="A724" s="1">
        <v>36251</v>
      </c>
      <c r="B724">
        <v>0.47</v>
      </c>
      <c r="D724">
        <v>0.47</v>
      </c>
      <c r="E724">
        <v>0.47</v>
      </c>
      <c r="F724">
        <v>0.47</v>
      </c>
      <c r="G724">
        <v>0.47</v>
      </c>
      <c r="H724">
        <v>0.47</v>
      </c>
      <c r="I724">
        <v>0.47</v>
      </c>
      <c r="J724">
        <v>0.47</v>
      </c>
      <c r="K724">
        <v>0.56000000000000005</v>
      </c>
      <c r="L724" s="2">
        <v>36351614</v>
      </c>
      <c r="M724" s="2">
        <v>44075657</v>
      </c>
      <c r="N724" s="2">
        <v>257075021</v>
      </c>
    </row>
    <row r="725" spans="1:14" x14ac:dyDescent="0.3">
      <c r="A725" s="1">
        <v>36281</v>
      </c>
      <c r="B725">
        <v>-0.37</v>
      </c>
      <c r="D725">
        <v>-0.37</v>
      </c>
      <c r="E725">
        <v>-0.37</v>
      </c>
      <c r="F725">
        <v>-0.37</v>
      </c>
      <c r="G725">
        <v>-0.37</v>
      </c>
      <c r="H725">
        <v>-0.37</v>
      </c>
      <c r="I725">
        <v>-0.37</v>
      </c>
      <c r="J725">
        <v>-0.37</v>
      </c>
      <c r="K725">
        <v>0.3</v>
      </c>
      <c r="L725" s="2">
        <v>40434992</v>
      </c>
      <c r="M725" s="2">
        <v>44052226</v>
      </c>
      <c r="N725" s="2">
        <v>258344677</v>
      </c>
    </row>
    <row r="726" spans="1:14" x14ac:dyDescent="0.3">
      <c r="A726" s="1">
        <v>36312</v>
      </c>
      <c r="B726">
        <v>-0.08</v>
      </c>
      <c r="D726">
        <v>-0.08</v>
      </c>
      <c r="E726">
        <v>-0.08</v>
      </c>
      <c r="F726">
        <v>-0.08</v>
      </c>
      <c r="G726">
        <v>-0.08</v>
      </c>
      <c r="H726">
        <v>-0.08</v>
      </c>
      <c r="I726">
        <v>-0.08</v>
      </c>
      <c r="J726">
        <v>-0.08</v>
      </c>
      <c r="K726">
        <v>0.19</v>
      </c>
      <c r="L726" s="2">
        <v>33177584</v>
      </c>
      <c r="M726" s="2">
        <v>45939541</v>
      </c>
      <c r="N726" s="2">
        <v>260973090</v>
      </c>
    </row>
    <row r="727" spans="1:14" x14ac:dyDescent="0.3">
      <c r="A727" s="1">
        <v>36342</v>
      </c>
      <c r="B727">
        <v>1.0900000000000001</v>
      </c>
      <c r="D727">
        <v>1.0900000000000001</v>
      </c>
      <c r="E727">
        <v>1.0900000000000001</v>
      </c>
      <c r="F727">
        <v>1.0900000000000001</v>
      </c>
      <c r="G727">
        <v>1.0900000000000001</v>
      </c>
      <c r="H727">
        <v>1.0900000000000001</v>
      </c>
      <c r="I727">
        <v>1.0900000000000001</v>
      </c>
      <c r="J727">
        <v>1.0900000000000001</v>
      </c>
      <c r="K727">
        <v>1.0900000000000001</v>
      </c>
      <c r="L727" s="2">
        <v>41162443</v>
      </c>
      <c r="M727" s="2">
        <v>48011511</v>
      </c>
      <c r="N727" s="2">
        <v>260036100</v>
      </c>
    </row>
    <row r="728" spans="1:14" x14ac:dyDescent="0.3">
      <c r="A728" s="1">
        <v>36373</v>
      </c>
      <c r="B728">
        <v>0.74</v>
      </c>
      <c r="D728">
        <v>0.74</v>
      </c>
      <c r="E728">
        <v>0.74</v>
      </c>
      <c r="F728">
        <v>0.74</v>
      </c>
      <c r="G728">
        <v>0.74</v>
      </c>
      <c r="H728">
        <v>0.74</v>
      </c>
      <c r="I728">
        <v>0.74</v>
      </c>
      <c r="J728">
        <v>0.74</v>
      </c>
      <c r="K728">
        <v>0.56000000000000005</v>
      </c>
      <c r="L728" s="2">
        <v>33870441</v>
      </c>
      <c r="M728" s="2">
        <v>47508989</v>
      </c>
      <c r="N728" s="2">
        <v>259187285</v>
      </c>
    </row>
    <row r="729" spans="1:14" x14ac:dyDescent="0.3">
      <c r="A729" s="1">
        <v>36404</v>
      </c>
      <c r="B729">
        <v>0.91</v>
      </c>
      <c r="D729">
        <v>0.91</v>
      </c>
      <c r="E729">
        <v>0.91</v>
      </c>
      <c r="F729">
        <v>0.91</v>
      </c>
      <c r="G729">
        <v>0.91</v>
      </c>
      <c r="H729">
        <v>0.91</v>
      </c>
      <c r="I729">
        <v>0.91</v>
      </c>
      <c r="J729">
        <v>0.91</v>
      </c>
      <c r="K729">
        <v>0.31</v>
      </c>
      <c r="L729" s="2">
        <v>35970589</v>
      </c>
      <c r="M729" s="2">
        <v>46988943</v>
      </c>
      <c r="N729" s="2">
        <v>257450042</v>
      </c>
    </row>
    <row r="730" spans="1:14" x14ac:dyDescent="0.3">
      <c r="A730" s="1">
        <v>36434</v>
      </c>
      <c r="B730">
        <v>1.1299999999999999</v>
      </c>
      <c r="D730">
        <v>1.1299999999999999</v>
      </c>
      <c r="E730">
        <v>1.1299999999999999</v>
      </c>
      <c r="F730">
        <v>1.1299999999999999</v>
      </c>
      <c r="G730">
        <v>1.1299999999999999</v>
      </c>
      <c r="H730">
        <v>1.1299999999999999</v>
      </c>
      <c r="I730">
        <v>1.1299999999999999</v>
      </c>
      <c r="J730">
        <v>1.1299999999999999</v>
      </c>
      <c r="K730">
        <v>1.19</v>
      </c>
      <c r="L730" s="2">
        <v>35849684</v>
      </c>
      <c r="M730" s="2">
        <v>48580640</v>
      </c>
      <c r="N730" s="2">
        <v>259628490</v>
      </c>
    </row>
    <row r="731" spans="1:14" x14ac:dyDescent="0.3">
      <c r="A731" s="1">
        <v>36465</v>
      </c>
      <c r="B731">
        <v>1.48</v>
      </c>
      <c r="D731">
        <v>1.48</v>
      </c>
      <c r="E731">
        <v>1.48</v>
      </c>
      <c r="F731">
        <v>1.48</v>
      </c>
      <c r="G731">
        <v>1.48</v>
      </c>
      <c r="H731">
        <v>1.48</v>
      </c>
      <c r="I731">
        <v>1.48</v>
      </c>
      <c r="J731">
        <v>1.48</v>
      </c>
      <c r="K731">
        <v>0.95</v>
      </c>
      <c r="L731" s="2">
        <v>37337401</v>
      </c>
      <c r="M731" s="2">
        <v>51580026</v>
      </c>
      <c r="N731" s="2">
        <v>262754640</v>
      </c>
    </row>
    <row r="732" spans="1:14" x14ac:dyDescent="0.3">
      <c r="A732" s="1">
        <v>36495</v>
      </c>
      <c r="B732">
        <v>0.49</v>
      </c>
      <c r="D732">
        <v>0.49</v>
      </c>
      <c r="E732">
        <v>0.49</v>
      </c>
      <c r="F732">
        <v>0.49</v>
      </c>
      <c r="G732">
        <v>0.49</v>
      </c>
      <c r="H732">
        <v>0.49</v>
      </c>
      <c r="I732">
        <v>0.49</v>
      </c>
      <c r="J732">
        <v>0.49</v>
      </c>
      <c r="K732">
        <v>0.6</v>
      </c>
      <c r="L732" s="2">
        <v>48430157</v>
      </c>
      <c r="M732" s="2">
        <v>62744441</v>
      </c>
      <c r="N732" s="2">
        <v>274769738</v>
      </c>
    </row>
    <row r="733" spans="1:14" x14ac:dyDescent="0.3">
      <c r="A733" s="1">
        <v>36526</v>
      </c>
      <c r="B733">
        <v>0.56999999999999995</v>
      </c>
      <c r="D733">
        <v>0.56999999999999995</v>
      </c>
      <c r="E733">
        <v>0.56999999999999995</v>
      </c>
      <c r="F733">
        <v>0.56999999999999995</v>
      </c>
      <c r="G733">
        <v>0.56999999999999995</v>
      </c>
      <c r="H733">
        <v>0.56999999999999995</v>
      </c>
      <c r="I733">
        <v>0.56999999999999995</v>
      </c>
      <c r="J733">
        <v>0.56999999999999995</v>
      </c>
      <c r="K733">
        <v>0.62</v>
      </c>
      <c r="L733" s="2">
        <v>41892638</v>
      </c>
      <c r="M733" s="2">
        <v>56633254</v>
      </c>
      <c r="N733" s="2">
        <v>269834203</v>
      </c>
    </row>
    <row r="734" spans="1:14" x14ac:dyDescent="0.3">
      <c r="A734" s="1">
        <v>36557</v>
      </c>
      <c r="B734">
        <v>-0.23</v>
      </c>
      <c r="D734">
        <v>-0.23</v>
      </c>
      <c r="E734">
        <v>-0.23</v>
      </c>
      <c r="F734">
        <v>-0.23</v>
      </c>
      <c r="G734">
        <v>-0.23</v>
      </c>
      <c r="H734">
        <v>-0.23</v>
      </c>
      <c r="I734">
        <v>-0.23</v>
      </c>
      <c r="J734">
        <v>-0.23</v>
      </c>
      <c r="K734">
        <v>0.13</v>
      </c>
      <c r="L734" s="2">
        <v>41920442</v>
      </c>
      <c r="M734" s="2">
        <v>54038049</v>
      </c>
      <c r="N734" s="2">
        <v>261493972</v>
      </c>
    </row>
    <row r="735" spans="1:14" x14ac:dyDescent="0.3">
      <c r="A735" s="1">
        <v>36586</v>
      </c>
      <c r="B735">
        <v>0.23</v>
      </c>
      <c r="D735">
        <v>0.23</v>
      </c>
      <c r="E735">
        <v>0.23</v>
      </c>
      <c r="F735">
        <v>0.23</v>
      </c>
      <c r="G735">
        <v>0.23</v>
      </c>
      <c r="H735">
        <v>0.23</v>
      </c>
      <c r="I735">
        <v>0.23</v>
      </c>
      <c r="J735">
        <v>0.23</v>
      </c>
      <c r="K735">
        <v>0.22</v>
      </c>
      <c r="L735" s="2">
        <v>39093507</v>
      </c>
      <c r="M735" s="2">
        <v>53255346</v>
      </c>
      <c r="N735" s="2">
        <v>261426958</v>
      </c>
    </row>
    <row r="736" spans="1:14" x14ac:dyDescent="0.3">
      <c r="A736" s="1">
        <v>36617</v>
      </c>
      <c r="B736">
        <v>0.09</v>
      </c>
      <c r="D736">
        <v>0.09</v>
      </c>
      <c r="E736">
        <v>0.09</v>
      </c>
      <c r="F736">
        <v>0.09</v>
      </c>
      <c r="G736">
        <v>0.09</v>
      </c>
      <c r="H736">
        <v>0.09</v>
      </c>
      <c r="I736">
        <v>0.09</v>
      </c>
      <c r="J736">
        <v>0.09</v>
      </c>
      <c r="K736">
        <v>0.42</v>
      </c>
      <c r="L736" s="2">
        <v>37720874</v>
      </c>
      <c r="M736" s="2">
        <v>53668551</v>
      </c>
      <c r="N736" s="2">
        <v>259792946</v>
      </c>
    </row>
    <row r="737" spans="1:14" x14ac:dyDescent="0.3">
      <c r="A737" s="1">
        <v>36647</v>
      </c>
      <c r="B737">
        <v>0.03</v>
      </c>
      <c r="D737">
        <v>0.03</v>
      </c>
      <c r="E737">
        <v>0.03</v>
      </c>
      <c r="F737">
        <v>0.03</v>
      </c>
      <c r="G737">
        <v>0.03</v>
      </c>
      <c r="H737">
        <v>0.03</v>
      </c>
      <c r="I737">
        <v>0.03</v>
      </c>
      <c r="J737">
        <v>0.03</v>
      </c>
      <c r="K737">
        <v>0.01</v>
      </c>
      <c r="L737" s="2">
        <v>35875831</v>
      </c>
      <c r="M737" s="2">
        <v>52976100</v>
      </c>
      <c r="N737" s="2">
        <v>259849804</v>
      </c>
    </row>
    <row r="738" spans="1:14" x14ac:dyDescent="0.3">
      <c r="A738" s="1">
        <v>36678</v>
      </c>
      <c r="B738">
        <v>0.18</v>
      </c>
      <c r="D738">
        <v>0.18</v>
      </c>
      <c r="E738">
        <v>0.18</v>
      </c>
      <c r="F738">
        <v>0.18</v>
      </c>
      <c r="G738">
        <v>0.18</v>
      </c>
      <c r="H738">
        <v>0.18</v>
      </c>
      <c r="I738">
        <v>0.18</v>
      </c>
      <c r="J738">
        <v>0.18</v>
      </c>
      <c r="K738">
        <v>0.23</v>
      </c>
      <c r="L738" s="2">
        <v>32316217</v>
      </c>
      <c r="M738" s="2">
        <v>54696730</v>
      </c>
      <c r="N738" s="2">
        <v>260097175</v>
      </c>
    </row>
    <row r="739" spans="1:14" x14ac:dyDescent="0.3">
      <c r="A739" s="1">
        <v>36708</v>
      </c>
      <c r="B739">
        <v>1.4</v>
      </c>
      <c r="D739">
        <v>1.4</v>
      </c>
      <c r="E739">
        <v>1.4</v>
      </c>
      <c r="F739">
        <v>1.4</v>
      </c>
      <c r="G739">
        <v>1.4</v>
      </c>
      <c r="H739">
        <v>1.4</v>
      </c>
      <c r="I739">
        <v>1.4</v>
      </c>
      <c r="J739">
        <v>1.4</v>
      </c>
      <c r="K739">
        <v>1.61</v>
      </c>
      <c r="L739" s="2">
        <v>36452164</v>
      </c>
      <c r="M739" s="2">
        <v>57077894</v>
      </c>
      <c r="N739" s="2">
        <v>262669758</v>
      </c>
    </row>
    <row r="740" spans="1:14" x14ac:dyDescent="0.3">
      <c r="A740" s="1">
        <v>36739</v>
      </c>
      <c r="B740">
        <v>1.55</v>
      </c>
      <c r="D740">
        <v>1.55</v>
      </c>
      <c r="E740">
        <v>1.55</v>
      </c>
      <c r="F740">
        <v>1.55</v>
      </c>
      <c r="G740">
        <v>1.55</v>
      </c>
      <c r="H740">
        <v>1.55</v>
      </c>
      <c r="I740">
        <v>1.55</v>
      </c>
      <c r="J740">
        <v>1.55</v>
      </c>
      <c r="K740">
        <v>1.31</v>
      </c>
      <c r="L740" s="2">
        <v>39122151</v>
      </c>
      <c r="M740" s="2">
        <v>56626345</v>
      </c>
      <c r="N740" s="2">
        <v>264098974</v>
      </c>
    </row>
    <row r="741" spans="1:14" x14ac:dyDescent="0.3">
      <c r="A741" s="1">
        <v>36770</v>
      </c>
      <c r="B741">
        <v>0.27</v>
      </c>
      <c r="D741">
        <v>0.27</v>
      </c>
      <c r="E741">
        <v>0.27</v>
      </c>
      <c r="F741">
        <v>0.27</v>
      </c>
      <c r="G741">
        <v>0.27</v>
      </c>
      <c r="H741">
        <v>0.27</v>
      </c>
      <c r="I741">
        <v>0.27</v>
      </c>
      <c r="J741">
        <v>0.27</v>
      </c>
      <c r="K741">
        <v>0.23</v>
      </c>
      <c r="L741" s="2">
        <v>37521173</v>
      </c>
      <c r="M741" s="2">
        <v>59451342</v>
      </c>
      <c r="N741" s="2">
        <v>264758892</v>
      </c>
    </row>
    <row r="742" spans="1:14" x14ac:dyDescent="0.3">
      <c r="A742" s="1">
        <v>36800</v>
      </c>
      <c r="B742">
        <v>0.01</v>
      </c>
      <c r="D742">
        <v>0.01</v>
      </c>
      <c r="E742">
        <v>0.01</v>
      </c>
      <c r="F742">
        <v>0.01</v>
      </c>
      <c r="G742">
        <v>0.01</v>
      </c>
      <c r="H742">
        <v>0.01</v>
      </c>
      <c r="I742">
        <v>0.01</v>
      </c>
      <c r="J742">
        <v>0.01</v>
      </c>
      <c r="K742">
        <v>0.14000000000000001</v>
      </c>
      <c r="L742" s="2">
        <v>38636085</v>
      </c>
      <c r="M742" s="2">
        <v>60166406</v>
      </c>
      <c r="N742" s="2">
        <v>265690888</v>
      </c>
    </row>
    <row r="743" spans="1:14" x14ac:dyDescent="0.3">
      <c r="A743" s="1">
        <v>36831</v>
      </c>
      <c r="B743">
        <v>-0.05</v>
      </c>
      <c r="D743">
        <v>-0.05</v>
      </c>
      <c r="E743">
        <v>-0.05</v>
      </c>
      <c r="F743">
        <v>-0.05</v>
      </c>
      <c r="G743">
        <v>-0.05</v>
      </c>
      <c r="H743">
        <v>-0.05</v>
      </c>
      <c r="I743">
        <v>-0.05</v>
      </c>
      <c r="J743">
        <v>-0.05</v>
      </c>
      <c r="K743">
        <v>0.32</v>
      </c>
      <c r="L743" s="2">
        <v>40730882</v>
      </c>
      <c r="M743" s="2">
        <v>63052800</v>
      </c>
      <c r="N743" s="2">
        <v>271618418</v>
      </c>
    </row>
    <row r="744" spans="1:14" x14ac:dyDescent="0.3">
      <c r="A744" s="1">
        <v>36861</v>
      </c>
      <c r="B744">
        <v>0.26</v>
      </c>
      <c r="D744">
        <v>0.26</v>
      </c>
      <c r="E744">
        <v>0.26</v>
      </c>
      <c r="F744">
        <v>0.26</v>
      </c>
      <c r="G744">
        <v>0.26</v>
      </c>
      <c r="H744">
        <v>0.26</v>
      </c>
      <c r="I744">
        <v>0.26</v>
      </c>
      <c r="J744">
        <v>0.26</v>
      </c>
      <c r="K744">
        <v>0.59</v>
      </c>
      <c r="L744" s="2">
        <v>47686213</v>
      </c>
      <c r="M744" s="2">
        <v>74352468</v>
      </c>
      <c r="N744" s="2">
        <v>283784809</v>
      </c>
    </row>
    <row r="745" spans="1:14" x14ac:dyDescent="0.3">
      <c r="A745" s="1">
        <v>36892</v>
      </c>
      <c r="B745">
        <v>0.38</v>
      </c>
      <c r="D745">
        <v>0.38</v>
      </c>
      <c r="E745">
        <v>0.38</v>
      </c>
      <c r="F745">
        <v>0.38</v>
      </c>
      <c r="G745">
        <v>0.38</v>
      </c>
      <c r="H745">
        <v>0.38</v>
      </c>
      <c r="I745">
        <v>0.38</v>
      </c>
      <c r="J745">
        <v>0.38</v>
      </c>
      <c r="K745">
        <v>0.56999999999999995</v>
      </c>
      <c r="L745" s="2">
        <v>42363820</v>
      </c>
      <c r="M745" s="2">
        <v>66549099</v>
      </c>
      <c r="N745" s="2">
        <v>276497688</v>
      </c>
    </row>
    <row r="746" spans="1:14" x14ac:dyDescent="0.3">
      <c r="A746" s="1">
        <v>36923</v>
      </c>
      <c r="B746">
        <v>0.11</v>
      </c>
      <c r="D746">
        <v>0.11</v>
      </c>
      <c r="E746">
        <v>0.11</v>
      </c>
      <c r="F746">
        <v>0.11</v>
      </c>
      <c r="G746">
        <v>0.11</v>
      </c>
      <c r="H746">
        <v>0.11</v>
      </c>
      <c r="I746">
        <v>0.11</v>
      </c>
      <c r="J746">
        <v>0.11</v>
      </c>
      <c r="K746">
        <v>0.46</v>
      </c>
      <c r="L746" s="2">
        <v>47891196</v>
      </c>
      <c r="M746" s="2">
        <v>68309887</v>
      </c>
      <c r="N746" s="2">
        <v>279762508</v>
      </c>
    </row>
    <row r="747" spans="1:14" x14ac:dyDescent="0.3">
      <c r="A747" s="1">
        <v>36951</v>
      </c>
      <c r="B747">
        <v>0.51</v>
      </c>
      <c r="D747">
        <v>0.51</v>
      </c>
      <c r="E747">
        <v>0.51</v>
      </c>
      <c r="F747">
        <v>0.51</v>
      </c>
      <c r="G747">
        <v>0.51</v>
      </c>
      <c r="H747">
        <v>0.51</v>
      </c>
      <c r="I747">
        <v>0.51</v>
      </c>
      <c r="J747">
        <v>0.51</v>
      </c>
      <c r="K747">
        <v>0.38</v>
      </c>
      <c r="L747" s="2">
        <v>41367748</v>
      </c>
      <c r="M747" s="2">
        <v>66032790</v>
      </c>
      <c r="N747" s="2">
        <v>278378236</v>
      </c>
    </row>
    <row r="748" spans="1:14" x14ac:dyDescent="0.3">
      <c r="A748" s="1">
        <v>36982</v>
      </c>
      <c r="B748">
        <v>0.61</v>
      </c>
      <c r="D748">
        <v>0.61</v>
      </c>
      <c r="E748">
        <v>0.61</v>
      </c>
      <c r="F748">
        <v>0.61</v>
      </c>
      <c r="G748">
        <v>0.61</v>
      </c>
      <c r="H748">
        <v>0.61</v>
      </c>
      <c r="I748">
        <v>0.61</v>
      </c>
      <c r="J748">
        <v>0.61</v>
      </c>
      <c r="K748">
        <v>0.57999999999999996</v>
      </c>
      <c r="L748" s="2">
        <v>40910723</v>
      </c>
      <c r="M748" s="2">
        <v>65811791</v>
      </c>
      <c r="N748" s="2">
        <v>279598547</v>
      </c>
    </row>
    <row r="749" spans="1:14" x14ac:dyDescent="0.3">
      <c r="A749" s="1">
        <v>37012</v>
      </c>
      <c r="B749">
        <v>0.17</v>
      </c>
      <c r="D749">
        <v>0.17</v>
      </c>
      <c r="E749">
        <v>0.17</v>
      </c>
      <c r="F749">
        <v>0.17</v>
      </c>
      <c r="G749">
        <v>0.17</v>
      </c>
      <c r="H749">
        <v>0.17</v>
      </c>
      <c r="I749">
        <v>0.17</v>
      </c>
      <c r="J749">
        <v>0.17</v>
      </c>
      <c r="K749">
        <v>0.41</v>
      </c>
      <c r="L749" s="2">
        <v>41452767</v>
      </c>
      <c r="M749" s="2">
        <v>65461974</v>
      </c>
      <c r="N749" s="2">
        <v>283478495</v>
      </c>
    </row>
    <row r="750" spans="1:14" x14ac:dyDescent="0.3">
      <c r="A750" s="1">
        <v>37043</v>
      </c>
      <c r="B750">
        <v>0.85</v>
      </c>
      <c r="D750">
        <v>0.85</v>
      </c>
      <c r="E750">
        <v>0.85</v>
      </c>
      <c r="F750">
        <v>0.85</v>
      </c>
      <c r="G750">
        <v>0.85</v>
      </c>
      <c r="H750">
        <v>0.85</v>
      </c>
      <c r="I750">
        <v>0.85</v>
      </c>
      <c r="J750">
        <v>0.85</v>
      </c>
      <c r="K750">
        <v>0.52</v>
      </c>
      <c r="L750" s="2">
        <v>41974056</v>
      </c>
      <c r="M750" s="2">
        <v>66395565</v>
      </c>
      <c r="N750" s="2">
        <v>289058653</v>
      </c>
    </row>
    <row r="751" spans="1:14" x14ac:dyDescent="0.3">
      <c r="A751" s="1">
        <v>37073</v>
      </c>
      <c r="B751">
        <v>1.21</v>
      </c>
      <c r="D751">
        <v>1.21</v>
      </c>
      <c r="E751">
        <v>1.21</v>
      </c>
      <c r="F751">
        <v>1.21</v>
      </c>
      <c r="G751">
        <v>1.21</v>
      </c>
      <c r="H751">
        <v>1.21</v>
      </c>
      <c r="I751">
        <v>1.21</v>
      </c>
      <c r="J751">
        <v>1.21</v>
      </c>
      <c r="K751">
        <v>1.33</v>
      </c>
      <c r="L751" s="2">
        <v>41594145</v>
      </c>
      <c r="M751" s="2">
        <v>67328517</v>
      </c>
      <c r="N751" s="2">
        <v>290466494</v>
      </c>
    </row>
    <row r="752" spans="1:14" x14ac:dyDescent="0.3">
      <c r="A752" s="1">
        <v>37104</v>
      </c>
      <c r="B752">
        <v>1.1499999999999999</v>
      </c>
      <c r="D752">
        <v>1.1499999999999999</v>
      </c>
      <c r="E752">
        <v>1.1499999999999999</v>
      </c>
      <c r="F752">
        <v>1.1499999999999999</v>
      </c>
      <c r="G752">
        <v>1.1499999999999999</v>
      </c>
      <c r="H752">
        <v>1.1499999999999999</v>
      </c>
      <c r="I752">
        <v>1.1499999999999999</v>
      </c>
      <c r="J752">
        <v>1.1499999999999999</v>
      </c>
      <c r="K752">
        <v>0.7</v>
      </c>
      <c r="L752" s="2">
        <v>42629109</v>
      </c>
      <c r="M752" s="2">
        <v>67571709</v>
      </c>
      <c r="N752" s="2">
        <v>295618891</v>
      </c>
    </row>
    <row r="753" spans="1:14" x14ac:dyDescent="0.3">
      <c r="A753" s="1">
        <v>37135</v>
      </c>
      <c r="B753">
        <v>0.32</v>
      </c>
      <c r="D753">
        <v>0.32</v>
      </c>
      <c r="E753">
        <v>0.32</v>
      </c>
      <c r="F753">
        <v>0.32</v>
      </c>
      <c r="G753">
        <v>0.32</v>
      </c>
      <c r="H753">
        <v>0.32</v>
      </c>
      <c r="I753">
        <v>0.32</v>
      </c>
      <c r="J753">
        <v>0.32</v>
      </c>
      <c r="K753">
        <v>0.28000000000000003</v>
      </c>
      <c r="L753" s="2">
        <v>45482012</v>
      </c>
      <c r="M753" s="2">
        <v>68485780</v>
      </c>
      <c r="N753" s="2">
        <v>296574994</v>
      </c>
    </row>
    <row r="754" spans="1:14" x14ac:dyDescent="0.3">
      <c r="A754" s="1">
        <v>37165</v>
      </c>
      <c r="B754">
        <v>0.74</v>
      </c>
      <c r="D754">
        <v>0.74</v>
      </c>
      <c r="E754">
        <v>0.74</v>
      </c>
      <c r="F754">
        <v>0.74</v>
      </c>
      <c r="G754">
        <v>0.74</v>
      </c>
      <c r="H754">
        <v>0.74</v>
      </c>
      <c r="I754">
        <v>0.74</v>
      </c>
      <c r="J754">
        <v>0.74</v>
      </c>
      <c r="K754">
        <v>0.83</v>
      </c>
      <c r="L754" s="2">
        <v>43074939</v>
      </c>
      <c r="M754" s="2">
        <v>67524432</v>
      </c>
      <c r="N754" s="2">
        <v>295900745</v>
      </c>
    </row>
    <row r="755" spans="1:14" x14ac:dyDescent="0.3">
      <c r="A755" s="1">
        <v>37196</v>
      </c>
      <c r="B755">
        <v>0.61</v>
      </c>
      <c r="D755">
        <v>0.61</v>
      </c>
      <c r="E755">
        <v>0.61</v>
      </c>
      <c r="F755">
        <v>0.61</v>
      </c>
      <c r="G755">
        <v>0.61</v>
      </c>
      <c r="H755">
        <v>0.61</v>
      </c>
      <c r="I755">
        <v>0.61</v>
      </c>
      <c r="J755">
        <v>0.61</v>
      </c>
      <c r="K755">
        <v>0.71</v>
      </c>
      <c r="L755" s="2">
        <v>46234267</v>
      </c>
      <c r="M755" s="2">
        <v>70243399</v>
      </c>
      <c r="N755" s="2">
        <v>301950848</v>
      </c>
    </row>
    <row r="756" spans="1:14" x14ac:dyDescent="0.3">
      <c r="A756" s="1">
        <v>37226</v>
      </c>
      <c r="B756">
        <v>0.25</v>
      </c>
      <c r="D756">
        <v>0.25</v>
      </c>
      <c r="E756">
        <v>0.25</v>
      </c>
      <c r="F756">
        <v>0.25</v>
      </c>
      <c r="G756">
        <v>0.25</v>
      </c>
      <c r="H756">
        <v>0.25</v>
      </c>
      <c r="I756">
        <v>0.25</v>
      </c>
      <c r="J756">
        <v>0.25</v>
      </c>
      <c r="K756">
        <v>0.65</v>
      </c>
      <c r="L756" s="2">
        <v>53255971</v>
      </c>
      <c r="M756" s="2">
        <v>83706703</v>
      </c>
      <c r="N756" s="2">
        <v>321612169</v>
      </c>
    </row>
    <row r="757" spans="1:14" x14ac:dyDescent="0.3">
      <c r="A757" s="1">
        <v>37257</v>
      </c>
      <c r="B757">
        <v>0.56999999999999995</v>
      </c>
      <c r="D757">
        <v>0.56999999999999995</v>
      </c>
      <c r="E757">
        <v>0.56999999999999995</v>
      </c>
      <c r="F757">
        <v>0.56999999999999995</v>
      </c>
      <c r="G757">
        <v>0.56999999999999995</v>
      </c>
      <c r="H757">
        <v>0.56999999999999995</v>
      </c>
      <c r="I757">
        <v>0.56999999999999995</v>
      </c>
      <c r="J757">
        <v>0.56999999999999995</v>
      </c>
      <c r="K757">
        <v>0.52</v>
      </c>
      <c r="L757" s="2">
        <v>49722831</v>
      </c>
      <c r="M757" s="2">
        <v>74672200</v>
      </c>
      <c r="N757" s="2">
        <v>314518503</v>
      </c>
    </row>
    <row r="758" spans="1:14" x14ac:dyDescent="0.3">
      <c r="A758" s="1">
        <v>37288</v>
      </c>
      <c r="B758">
        <v>0.26</v>
      </c>
      <c r="D758">
        <v>0.26</v>
      </c>
      <c r="E758">
        <v>0.26</v>
      </c>
      <c r="F758">
        <v>0.26</v>
      </c>
      <c r="G758">
        <v>0.26</v>
      </c>
      <c r="H758">
        <v>0.26</v>
      </c>
      <c r="I758">
        <v>0.26</v>
      </c>
      <c r="J758">
        <v>0.26</v>
      </c>
      <c r="K758">
        <v>0.36</v>
      </c>
      <c r="L758" s="2">
        <v>47891206</v>
      </c>
      <c r="M758" s="2">
        <v>73939370</v>
      </c>
      <c r="N758" s="2">
        <v>316188984</v>
      </c>
    </row>
    <row r="759" spans="1:14" x14ac:dyDescent="0.3">
      <c r="A759" s="1">
        <v>37316</v>
      </c>
      <c r="B759">
        <v>7.0000000000000007E-2</v>
      </c>
      <c r="D759">
        <v>7.0000000000000007E-2</v>
      </c>
      <c r="E759">
        <v>7.0000000000000007E-2</v>
      </c>
      <c r="F759">
        <v>7.0000000000000007E-2</v>
      </c>
      <c r="G759">
        <v>7.0000000000000007E-2</v>
      </c>
      <c r="H759">
        <v>7.0000000000000007E-2</v>
      </c>
      <c r="I759">
        <v>7.0000000000000007E-2</v>
      </c>
      <c r="J759">
        <v>7.0000000000000007E-2</v>
      </c>
      <c r="K759">
        <v>0.6</v>
      </c>
      <c r="L759" s="2">
        <v>48854685</v>
      </c>
      <c r="M759" s="2">
        <v>73216164</v>
      </c>
      <c r="N759" s="2">
        <v>323975113</v>
      </c>
    </row>
    <row r="760" spans="1:14" x14ac:dyDescent="0.3">
      <c r="A760" s="1">
        <v>37347</v>
      </c>
      <c r="B760">
        <v>0.06</v>
      </c>
      <c r="D760">
        <v>0.06</v>
      </c>
      <c r="E760">
        <v>0.06</v>
      </c>
      <c r="F760">
        <v>0.06</v>
      </c>
      <c r="G760">
        <v>0.06</v>
      </c>
      <c r="H760">
        <v>0.06</v>
      </c>
      <c r="I760">
        <v>0.06</v>
      </c>
      <c r="J760">
        <v>0.06</v>
      </c>
      <c r="K760">
        <v>0.8</v>
      </c>
      <c r="L760" s="2">
        <v>46745596</v>
      </c>
      <c r="M760" s="2">
        <v>74760982</v>
      </c>
      <c r="N760" s="2">
        <v>322667891</v>
      </c>
    </row>
    <row r="761" spans="1:14" x14ac:dyDescent="0.3">
      <c r="A761" s="1">
        <v>37377</v>
      </c>
      <c r="B761">
        <v>0.06</v>
      </c>
      <c r="D761">
        <v>0.06</v>
      </c>
      <c r="E761">
        <v>0.06</v>
      </c>
      <c r="F761">
        <v>0.06</v>
      </c>
      <c r="G761">
        <v>0.06</v>
      </c>
      <c r="H761">
        <v>0.06</v>
      </c>
      <c r="I761">
        <v>0.06</v>
      </c>
      <c r="J761">
        <v>0.06</v>
      </c>
      <c r="K761">
        <v>0.21</v>
      </c>
      <c r="L761" s="2">
        <v>51513188</v>
      </c>
      <c r="M761" s="2">
        <v>73786726</v>
      </c>
      <c r="N761" s="2">
        <v>324541851</v>
      </c>
    </row>
    <row r="762" spans="1:14" x14ac:dyDescent="0.3">
      <c r="A762" s="1">
        <v>37408</v>
      </c>
      <c r="B762">
        <v>0.31</v>
      </c>
      <c r="D762">
        <v>0.31</v>
      </c>
      <c r="E762">
        <v>0.31</v>
      </c>
      <c r="F762">
        <v>0.31</v>
      </c>
      <c r="G762">
        <v>0.31</v>
      </c>
      <c r="H762">
        <v>0.31</v>
      </c>
      <c r="I762">
        <v>0.31</v>
      </c>
      <c r="J762">
        <v>0.31</v>
      </c>
      <c r="K762">
        <v>0.42</v>
      </c>
      <c r="L762" s="2">
        <v>50692546</v>
      </c>
      <c r="M762" s="2">
        <v>79666601</v>
      </c>
      <c r="N762" s="2">
        <v>342029281</v>
      </c>
    </row>
    <row r="763" spans="1:14" x14ac:dyDescent="0.3">
      <c r="A763" s="1">
        <v>37438</v>
      </c>
      <c r="B763">
        <v>0.67</v>
      </c>
      <c r="D763">
        <v>0.67</v>
      </c>
      <c r="E763">
        <v>0.67</v>
      </c>
      <c r="F763">
        <v>0.67</v>
      </c>
      <c r="G763">
        <v>0.67</v>
      </c>
      <c r="H763">
        <v>0.67</v>
      </c>
      <c r="I763">
        <v>0.67</v>
      </c>
      <c r="J763">
        <v>0.67</v>
      </c>
      <c r="K763">
        <v>1.19</v>
      </c>
      <c r="L763" s="2">
        <v>52432527</v>
      </c>
      <c r="M763" s="2">
        <v>82770745</v>
      </c>
      <c r="N763" s="2">
        <v>353510430</v>
      </c>
    </row>
    <row r="764" spans="1:14" x14ac:dyDescent="0.3">
      <c r="A764" s="1">
        <v>37469</v>
      </c>
      <c r="B764">
        <v>1.01</v>
      </c>
      <c r="D764">
        <v>1.01</v>
      </c>
      <c r="E764">
        <v>1.01</v>
      </c>
      <c r="F764">
        <v>1.01</v>
      </c>
      <c r="G764">
        <v>1.01</v>
      </c>
      <c r="H764">
        <v>1.01</v>
      </c>
      <c r="I764">
        <v>1.01</v>
      </c>
      <c r="J764">
        <v>1.01</v>
      </c>
      <c r="K764">
        <v>0.65</v>
      </c>
      <c r="L764" s="2">
        <v>54985471</v>
      </c>
      <c r="M764" s="2">
        <v>85509912</v>
      </c>
      <c r="N764" s="2">
        <v>369202497</v>
      </c>
    </row>
    <row r="765" spans="1:14" x14ac:dyDescent="0.3">
      <c r="A765" s="1">
        <v>37500</v>
      </c>
      <c r="B765">
        <v>0.76</v>
      </c>
      <c r="D765">
        <v>0.76</v>
      </c>
      <c r="E765">
        <v>0.76</v>
      </c>
      <c r="F765">
        <v>0.76</v>
      </c>
      <c r="G765">
        <v>0.76</v>
      </c>
      <c r="H765">
        <v>0.76</v>
      </c>
      <c r="I765">
        <v>0.76</v>
      </c>
      <c r="J765">
        <v>0.76</v>
      </c>
      <c r="K765">
        <v>0.72</v>
      </c>
      <c r="L765" s="2">
        <v>60769701</v>
      </c>
      <c r="M765" s="2">
        <v>88177292</v>
      </c>
      <c r="N765" s="2">
        <v>375894369</v>
      </c>
    </row>
    <row r="766" spans="1:14" x14ac:dyDescent="0.3">
      <c r="A766" s="1">
        <v>37530</v>
      </c>
      <c r="B766">
        <v>1.28</v>
      </c>
      <c r="D766">
        <v>1.28</v>
      </c>
      <c r="E766">
        <v>1.28</v>
      </c>
      <c r="F766">
        <v>1.28</v>
      </c>
      <c r="G766">
        <v>1.28</v>
      </c>
      <c r="H766">
        <v>1.28</v>
      </c>
      <c r="I766">
        <v>1.28</v>
      </c>
      <c r="J766">
        <v>1.28</v>
      </c>
      <c r="K766">
        <v>1.31</v>
      </c>
      <c r="L766" s="2">
        <v>60640131</v>
      </c>
      <c r="M766" s="2">
        <v>88821343</v>
      </c>
      <c r="N766" s="2">
        <v>382186726</v>
      </c>
    </row>
    <row r="767" spans="1:14" x14ac:dyDescent="0.3">
      <c r="A767" s="1">
        <v>37561</v>
      </c>
      <c r="B767">
        <v>2.65</v>
      </c>
      <c r="D767">
        <v>2.65</v>
      </c>
      <c r="E767">
        <v>2.65</v>
      </c>
      <c r="F767">
        <v>2.65</v>
      </c>
      <c r="G767">
        <v>2.65</v>
      </c>
      <c r="H767">
        <v>2.65</v>
      </c>
      <c r="I767">
        <v>2.65</v>
      </c>
      <c r="J767">
        <v>2.65</v>
      </c>
      <c r="K767">
        <v>3.02</v>
      </c>
      <c r="L767" s="2">
        <v>60558939</v>
      </c>
      <c r="M767" s="2">
        <v>91947479</v>
      </c>
      <c r="N767" s="2">
        <v>385610075</v>
      </c>
    </row>
    <row r="768" spans="1:14" x14ac:dyDescent="0.3">
      <c r="A768" s="1">
        <v>37591</v>
      </c>
      <c r="B768">
        <v>1.83</v>
      </c>
      <c r="D768">
        <v>1.83</v>
      </c>
      <c r="E768">
        <v>1.83</v>
      </c>
      <c r="F768">
        <v>1.83</v>
      </c>
      <c r="G768">
        <v>1.83</v>
      </c>
      <c r="H768">
        <v>1.83</v>
      </c>
      <c r="I768">
        <v>1.83</v>
      </c>
      <c r="J768">
        <v>1.83</v>
      </c>
      <c r="K768">
        <v>2.1</v>
      </c>
      <c r="L768" s="2">
        <v>73302272</v>
      </c>
      <c r="M768" s="2">
        <v>107845940</v>
      </c>
      <c r="N768" s="2">
        <v>397502950</v>
      </c>
    </row>
    <row r="769" spans="1:14" x14ac:dyDescent="0.3">
      <c r="A769" s="1">
        <v>37622</v>
      </c>
      <c r="B769">
        <v>2.19</v>
      </c>
      <c r="D769">
        <v>2.19</v>
      </c>
      <c r="E769">
        <v>2.19</v>
      </c>
      <c r="F769">
        <v>2.19</v>
      </c>
      <c r="G769">
        <v>2.19</v>
      </c>
      <c r="H769">
        <v>2.19</v>
      </c>
      <c r="I769">
        <v>2.19</v>
      </c>
      <c r="J769">
        <v>2.19</v>
      </c>
      <c r="K769">
        <v>2.25</v>
      </c>
      <c r="L769" s="2">
        <v>64370257</v>
      </c>
      <c r="M769" s="2">
        <v>92451476</v>
      </c>
      <c r="N769" s="2">
        <v>388505575</v>
      </c>
    </row>
    <row r="770" spans="1:14" x14ac:dyDescent="0.3">
      <c r="A770" s="1">
        <v>37653</v>
      </c>
      <c r="B770">
        <v>1.61</v>
      </c>
      <c r="D770">
        <v>1.61</v>
      </c>
      <c r="E770">
        <v>1.61</v>
      </c>
      <c r="F770">
        <v>1.61</v>
      </c>
      <c r="G770">
        <v>1.61</v>
      </c>
      <c r="H770">
        <v>1.61</v>
      </c>
      <c r="I770">
        <v>1.61</v>
      </c>
      <c r="J770">
        <v>1.61</v>
      </c>
      <c r="K770">
        <v>1.57</v>
      </c>
      <c r="L770" s="2">
        <v>67494433</v>
      </c>
      <c r="M770" s="2">
        <v>90973223</v>
      </c>
      <c r="N770" s="2">
        <v>391101065</v>
      </c>
    </row>
    <row r="771" spans="1:14" x14ac:dyDescent="0.3">
      <c r="A771" s="1">
        <v>37681</v>
      </c>
      <c r="B771">
        <v>0.67</v>
      </c>
      <c r="D771">
        <v>0.67</v>
      </c>
      <c r="E771">
        <v>0.67</v>
      </c>
      <c r="F771">
        <v>0.67</v>
      </c>
      <c r="G771">
        <v>0.67</v>
      </c>
      <c r="H771">
        <v>0.67</v>
      </c>
      <c r="I771">
        <v>0.67</v>
      </c>
      <c r="J771">
        <v>0.67</v>
      </c>
      <c r="K771">
        <v>1.23</v>
      </c>
      <c r="L771" s="2">
        <v>66032455</v>
      </c>
      <c r="M771" s="2">
        <v>87106671</v>
      </c>
      <c r="N771" s="2">
        <v>385238154</v>
      </c>
    </row>
    <row r="772" spans="1:14" x14ac:dyDescent="0.3">
      <c r="A772" s="1">
        <v>37712</v>
      </c>
      <c r="B772">
        <v>0.56999999999999995</v>
      </c>
      <c r="D772">
        <v>0.56999999999999995</v>
      </c>
      <c r="E772">
        <v>0.56999999999999995</v>
      </c>
      <c r="F772">
        <v>0.56999999999999995</v>
      </c>
      <c r="G772">
        <v>0.56999999999999995</v>
      </c>
      <c r="H772">
        <v>0.56999999999999995</v>
      </c>
      <c r="I772">
        <v>0.56999999999999995</v>
      </c>
      <c r="J772">
        <v>0.56999999999999995</v>
      </c>
      <c r="K772">
        <v>0.97</v>
      </c>
      <c r="L772" s="2">
        <v>68228788</v>
      </c>
      <c r="M772" s="2">
        <v>84500366</v>
      </c>
      <c r="N772" s="2">
        <v>382254765</v>
      </c>
    </row>
    <row r="773" spans="1:14" x14ac:dyDescent="0.3">
      <c r="A773" s="1">
        <v>37742</v>
      </c>
      <c r="B773">
        <v>0.31</v>
      </c>
      <c r="D773">
        <v>0.31</v>
      </c>
      <c r="E773">
        <v>0.31</v>
      </c>
      <c r="F773">
        <v>0.31</v>
      </c>
      <c r="G773">
        <v>0.31</v>
      </c>
      <c r="H773">
        <v>0.31</v>
      </c>
      <c r="I773">
        <v>0.31</v>
      </c>
      <c r="J773">
        <v>0.31</v>
      </c>
      <c r="K773">
        <v>0.61</v>
      </c>
      <c r="L773" s="2">
        <v>65113594</v>
      </c>
      <c r="M773" s="2">
        <v>83333885</v>
      </c>
      <c r="N773" s="2">
        <v>385368449</v>
      </c>
    </row>
    <row r="774" spans="1:14" x14ac:dyDescent="0.3">
      <c r="A774" s="1">
        <v>37773</v>
      </c>
      <c r="B774">
        <v>-0.16</v>
      </c>
      <c r="D774">
        <v>-0.16</v>
      </c>
      <c r="E774">
        <v>-0.16</v>
      </c>
      <c r="F774">
        <v>-0.16</v>
      </c>
      <c r="G774">
        <v>-0.16</v>
      </c>
      <c r="H774">
        <v>-0.16</v>
      </c>
      <c r="I774">
        <v>-0.16</v>
      </c>
      <c r="J774">
        <v>-0.16</v>
      </c>
      <c r="K774">
        <v>-0.15</v>
      </c>
      <c r="L774" s="2">
        <v>63837941</v>
      </c>
      <c r="M774" s="2">
        <v>85625030</v>
      </c>
      <c r="N774" s="2">
        <v>383247962</v>
      </c>
    </row>
    <row r="775" spans="1:14" x14ac:dyDescent="0.3">
      <c r="A775" s="1">
        <v>37803</v>
      </c>
      <c r="B775">
        <v>-0.08</v>
      </c>
      <c r="D775">
        <v>-0.08</v>
      </c>
      <c r="E775">
        <v>-0.08</v>
      </c>
      <c r="F775">
        <v>-0.08</v>
      </c>
      <c r="G775">
        <v>-0.08</v>
      </c>
      <c r="H775">
        <v>-0.08</v>
      </c>
      <c r="I775">
        <v>-0.08</v>
      </c>
      <c r="J775">
        <v>-0.08</v>
      </c>
      <c r="K775">
        <v>0.2</v>
      </c>
      <c r="L775" s="2">
        <v>67841206</v>
      </c>
      <c r="M775" s="2">
        <v>84264307</v>
      </c>
      <c r="N775" s="2">
        <v>385673744</v>
      </c>
    </row>
    <row r="776" spans="1:14" x14ac:dyDescent="0.3">
      <c r="A776" s="1">
        <v>37834</v>
      </c>
      <c r="B776">
        <v>0.63</v>
      </c>
      <c r="D776">
        <v>0.63</v>
      </c>
      <c r="E776">
        <v>0.63</v>
      </c>
      <c r="F776">
        <v>0.63</v>
      </c>
      <c r="G776">
        <v>0.63</v>
      </c>
      <c r="H776">
        <v>0.63</v>
      </c>
      <c r="I776">
        <v>0.63</v>
      </c>
      <c r="J776">
        <v>0.63</v>
      </c>
      <c r="K776">
        <v>0.34</v>
      </c>
      <c r="L776" s="2">
        <v>58430020</v>
      </c>
      <c r="M776" s="2">
        <v>84339229</v>
      </c>
      <c r="N776" s="2">
        <v>387611181</v>
      </c>
    </row>
    <row r="777" spans="1:14" x14ac:dyDescent="0.3">
      <c r="A777" s="1">
        <v>37865</v>
      </c>
      <c r="B777">
        <v>0.84</v>
      </c>
      <c r="D777">
        <v>0.84</v>
      </c>
      <c r="E777">
        <v>0.84</v>
      </c>
      <c r="F777">
        <v>0.84</v>
      </c>
      <c r="G777">
        <v>0.84</v>
      </c>
      <c r="H777">
        <v>0.84</v>
      </c>
      <c r="I777">
        <v>0.84</v>
      </c>
      <c r="J777">
        <v>0.84</v>
      </c>
      <c r="K777">
        <v>0.78</v>
      </c>
      <c r="L777" s="2">
        <v>56110109</v>
      </c>
      <c r="M777" s="2">
        <v>85383962</v>
      </c>
      <c r="N777" s="2">
        <v>388097266</v>
      </c>
    </row>
    <row r="778" spans="1:14" x14ac:dyDescent="0.3">
      <c r="A778" s="1">
        <v>37895</v>
      </c>
      <c r="B778">
        <v>0.63</v>
      </c>
      <c r="D778">
        <v>0.63</v>
      </c>
      <c r="E778">
        <v>0.63</v>
      </c>
      <c r="F778">
        <v>0.63</v>
      </c>
      <c r="G778">
        <v>0.63</v>
      </c>
      <c r="H778">
        <v>0.63</v>
      </c>
      <c r="I778">
        <v>0.63</v>
      </c>
      <c r="J778">
        <v>0.63</v>
      </c>
      <c r="K778">
        <v>0.28999999999999998</v>
      </c>
      <c r="L778" s="2">
        <v>57710438</v>
      </c>
      <c r="M778" s="2">
        <v>85529755</v>
      </c>
      <c r="N778" s="2">
        <v>386023071</v>
      </c>
    </row>
    <row r="779" spans="1:14" x14ac:dyDescent="0.3">
      <c r="A779" s="1">
        <v>37926</v>
      </c>
      <c r="B779">
        <v>0.27</v>
      </c>
      <c r="D779">
        <v>0.27</v>
      </c>
      <c r="E779">
        <v>0.27</v>
      </c>
      <c r="F779">
        <v>0.27</v>
      </c>
      <c r="G779">
        <v>0.27</v>
      </c>
      <c r="H779">
        <v>0.27</v>
      </c>
      <c r="I779">
        <v>0.27</v>
      </c>
      <c r="J779">
        <v>0.27</v>
      </c>
      <c r="K779">
        <v>0.34</v>
      </c>
      <c r="L779" s="2">
        <v>62417367</v>
      </c>
      <c r="M779" s="2">
        <v>92097337</v>
      </c>
      <c r="N779" s="2">
        <v>398425403</v>
      </c>
    </row>
    <row r="780" spans="1:14" x14ac:dyDescent="0.3">
      <c r="A780" s="1">
        <v>37956</v>
      </c>
      <c r="B780">
        <v>0.42</v>
      </c>
      <c r="D780">
        <v>0.42</v>
      </c>
      <c r="E780">
        <v>0.42</v>
      </c>
      <c r="F780">
        <v>0.42</v>
      </c>
      <c r="G780">
        <v>0.42</v>
      </c>
      <c r="H780">
        <v>0.42</v>
      </c>
      <c r="I780">
        <v>0.42</v>
      </c>
      <c r="J780">
        <v>0.42</v>
      </c>
      <c r="K780">
        <v>0.52</v>
      </c>
      <c r="L780" s="2">
        <v>73219136</v>
      </c>
      <c r="M780" s="2">
        <v>109648388</v>
      </c>
      <c r="N780" s="2">
        <v>412894706</v>
      </c>
    </row>
    <row r="781" spans="1:14" x14ac:dyDescent="0.3">
      <c r="A781" s="1">
        <v>37987</v>
      </c>
      <c r="B781">
        <v>0.65</v>
      </c>
      <c r="D781">
        <v>0.65</v>
      </c>
      <c r="E781">
        <v>0.65</v>
      </c>
      <c r="F781">
        <v>0.65</v>
      </c>
      <c r="G781">
        <v>0.65</v>
      </c>
      <c r="H781">
        <v>0.65</v>
      </c>
      <c r="I781">
        <v>0.65</v>
      </c>
      <c r="J781">
        <v>0.65</v>
      </c>
      <c r="K781">
        <v>0.76</v>
      </c>
      <c r="L781" s="2">
        <v>68899768</v>
      </c>
      <c r="M781" s="2">
        <v>98075024</v>
      </c>
      <c r="N781" s="2">
        <v>405055550</v>
      </c>
    </row>
    <row r="782" spans="1:14" x14ac:dyDescent="0.3">
      <c r="A782" s="1">
        <v>38018</v>
      </c>
      <c r="B782">
        <v>0.19</v>
      </c>
      <c r="D782">
        <v>0.19</v>
      </c>
      <c r="E782">
        <v>0.19</v>
      </c>
      <c r="F782">
        <v>0.19</v>
      </c>
      <c r="G782">
        <v>0.19</v>
      </c>
      <c r="H782">
        <v>0.19</v>
      </c>
      <c r="I782">
        <v>0.19</v>
      </c>
      <c r="J782">
        <v>0.19</v>
      </c>
      <c r="K782">
        <v>0.61</v>
      </c>
      <c r="L782" s="2">
        <v>68868993</v>
      </c>
      <c r="M782" s="2">
        <v>99538669</v>
      </c>
      <c r="N782" s="2">
        <v>408095681</v>
      </c>
    </row>
    <row r="783" spans="1:14" x14ac:dyDescent="0.3">
      <c r="A783" s="1">
        <v>38047</v>
      </c>
      <c r="B783">
        <v>0.12</v>
      </c>
      <c r="D783">
        <v>0.12</v>
      </c>
      <c r="E783">
        <v>0.12</v>
      </c>
      <c r="F783">
        <v>0.12</v>
      </c>
      <c r="G783">
        <v>0.12</v>
      </c>
      <c r="H783">
        <v>0.12</v>
      </c>
      <c r="I783">
        <v>0.12</v>
      </c>
      <c r="J783">
        <v>0.12</v>
      </c>
      <c r="K783">
        <v>0.47</v>
      </c>
      <c r="L783" s="2">
        <v>63122628</v>
      </c>
      <c r="M783" s="2">
        <v>97724807</v>
      </c>
      <c r="N783" s="2">
        <v>409758044</v>
      </c>
    </row>
    <row r="784" spans="1:14" x14ac:dyDescent="0.3">
      <c r="A784" s="1">
        <v>38078</v>
      </c>
      <c r="B784">
        <v>0.28999999999999998</v>
      </c>
      <c r="D784">
        <v>0.28999999999999998</v>
      </c>
      <c r="E784">
        <v>0.28999999999999998</v>
      </c>
      <c r="F784">
        <v>0.28999999999999998</v>
      </c>
      <c r="G784">
        <v>0.28999999999999998</v>
      </c>
      <c r="H784">
        <v>0.28999999999999998</v>
      </c>
      <c r="I784">
        <v>0.28999999999999998</v>
      </c>
      <c r="J784">
        <v>0.28999999999999998</v>
      </c>
      <c r="K784">
        <v>0.37</v>
      </c>
      <c r="L784" s="2">
        <v>65612983</v>
      </c>
      <c r="M784" s="2">
        <v>97919725</v>
      </c>
      <c r="N784" s="2">
        <v>410978137</v>
      </c>
    </row>
    <row r="785" spans="1:14" x14ac:dyDescent="0.3">
      <c r="A785" s="1">
        <v>38108</v>
      </c>
      <c r="B785">
        <v>0.56999999999999995</v>
      </c>
      <c r="D785">
        <v>0.56999999999999995</v>
      </c>
      <c r="E785">
        <v>0.56999999999999995</v>
      </c>
      <c r="F785">
        <v>0.56999999999999995</v>
      </c>
      <c r="G785">
        <v>0.56999999999999995</v>
      </c>
      <c r="H785">
        <v>0.56999999999999995</v>
      </c>
      <c r="I785">
        <v>0.56999999999999995</v>
      </c>
      <c r="J785">
        <v>0.56999999999999995</v>
      </c>
      <c r="K785">
        <v>0.51</v>
      </c>
      <c r="L785" s="2">
        <v>66822153</v>
      </c>
      <c r="M785" s="2">
        <v>101269942</v>
      </c>
      <c r="N785" s="2">
        <v>427761539</v>
      </c>
    </row>
    <row r="786" spans="1:14" x14ac:dyDescent="0.3">
      <c r="A786" s="1">
        <v>38139</v>
      </c>
      <c r="B786">
        <v>0.92</v>
      </c>
      <c r="D786">
        <v>0.92</v>
      </c>
      <c r="E786">
        <v>0.92</v>
      </c>
      <c r="F786">
        <v>0.92</v>
      </c>
      <c r="G786">
        <v>0.92</v>
      </c>
      <c r="H786">
        <v>0.92</v>
      </c>
      <c r="I786">
        <v>0.92</v>
      </c>
      <c r="J786">
        <v>0.92</v>
      </c>
      <c r="K786">
        <v>0.71</v>
      </c>
      <c r="L786" s="2">
        <v>67992270</v>
      </c>
      <c r="M786" s="2">
        <v>102481343</v>
      </c>
      <c r="N786" s="2">
        <v>436468893</v>
      </c>
    </row>
    <row r="787" spans="1:14" x14ac:dyDescent="0.3">
      <c r="A787" s="1">
        <v>38169</v>
      </c>
      <c r="B787">
        <v>0.59</v>
      </c>
      <c r="D787">
        <v>0.59</v>
      </c>
      <c r="E787">
        <v>0.59</v>
      </c>
      <c r="F787">
        <v>0.59</v>
      </c>
      <c r="G787">
        <v>0.59</v>
      </c>
      <c r="H787">
        <v>0.59</v>
      </c>
      <c r="I787">
        <v>0.59</v>
      </c>
      <c r="J787">
        <v>0.59</v>
      </c>
      <c r="K787">
        <v>0.91</v>
      </c>
      <c r="L787" s="2">
        <v>73110428</v>
      </c>
      <c r="M787" s="2">
        <v>103210805</v>
      </c>
      <c r="N787" s="2">
        <v>441903867</v>
      </c>
    </row>
    <row r="788" spans="1:14" x14ac:dyDescent="0.3">
      <c r="A788" s="1">
        <v>38200</v>
      </c>
      <c r="B788">
        <v>0.99</v>
      </c>
      <c r="D788">
        <v>0.99</v>
      </c>
      <c r="E788">
        <v>0.99</v>
      </c>
      <c r="F788">
        <v>0.99</v>
      </c>
      <c r="G788">
        <v>0.99</v>
      </c>
      <c r="H788">
        <v>0.99</v>
      </c>
      <c r="I788">
        <v>0.99</v>
      </c>
      <c r="J788">
        <v>0.99</v>
      </c>
      <c r="K788">
        <v>0.69</v>
      </c>
      <c r="L788" s="2">
        <v>72201284</v>
      </c>
      <c r="M788" s="2">
        <v>105790213</v>
      </c>
      <c r="N788" s="2">
        <v>450248035</v>
      </c>
    </row>
    <row r="789" spans="1:14" x14ac:dyDescent="0.3">
      <c r="A789" s="1">
        <v>38231</v>
      </c>
      <c r="B789">
        <v>0.21</v>
      </c>
      <c r="D789">
        <v>0.21</v>
      </c>
      <c r="E789">
        <v>0.21</v>
      </c>
      <c r="F789">
        <v>0.21</v>
      </c>
      <c r="G789">
        <v>0.21</v>
      </c>
      <c r="H789">
        <v>0.21</v>
      </c>
      <c r="I789">
        <v>0.21</v>
      </c>
      <c r="J789">
        <v>0.21</v>
      </c>
      <c r="K789">
        <v>0.33</v>
      </c>
      <c r="L789" s="2">
        <v>70955261</v>
      </c>
      <c r="M789" s="2">
        <v>109856202</v>
      </c>
      <c r="N789" s="2">
        <v>457263750</v>
      </c>
    </row>
    <row r="790" spans="1:14" x14ac:dyDescent="0.3">
      <c r="A790" s="1">
        <v>38261</v>
      </c>
      <c r="B790">
        <v>0.62</v>
      </c>
      <c r="D790">
        <v>0.62</v>
      </c>
      <c r="E790">
        <v>0.62</v>
      </c>
      <c r="F790">
        <v>0.62</v>
      </c>
      <c r="G790">
        <v>0.62</v>
      </c>
      <c r="H790">
        <v>0.62</v>
      </c>
      <c r="I790">
        <v>0.62</v>
      </c>
      <c r="J790">
        <v>0.62</v>
      </c>
      <c r="K790">
        <v>0.44</v>
      </c>
      <c r="L790" s="2">
        <v>71672482</v>
      </c>
      <c r="M790" s="2">
        <v>109826382</v>
      </c>
      <c r="N790" s="2">
        <v>463011719</v>
      </c>
    </row>
    <row r="791" spans="1:14" x14ac:dyDescent="0.3">
      <c r="A791" s="1">
        <v>38292</v>
      </c>
      <c r="B791">
        <v>0.56000000000000005</v>
      </c>
      <c r="D791">
        <v>0.56000000000000005</v>
      </c>
      <c r="E791">
        <v>0.56000000000000005</v>
      </c>
      <c r="F791">
        <v>0.56000000000000005</v>
      </c>
      <c r="G791">
        <v>0.56000000000000005</v>
      </c>
      <c r="H791">
        <v>0.56000000000000005</v>
      </c>
      <c r="I791">
        <v>0.56000000000000005</v>
      </c>
      <c r="J791">
        <v>0.56000000000000005</v>
      </c>
      <c r="K791">
        <v>0.69</v>
      </c>
      <c r="L791" s="2">
        <v>75097601</v>
      </c>
      <c r="M791" s="2">
        <v>113409610</v>
      </c>
      <c r="N791" s="2">
        <v>470778193</v>
      </c>
    </row>
    <row r="792" spans="1:14" x14ac:dyDescent="0.3">
      <c r="A792" s="1">
        <v>38322</v>
      </c>
      <c r="B792">
        <v>0.67</v>
      </c>
      <c r="D792">
        <v>0.67</v>
      </c>
      <c r="E792">
        <v>0.67</v>
      </c>
      <c r="F792">
        <v>0.67</v>
      </c>
      <c r="G792">
        <v>0.67</v>
      </c>
      <c r="H792">
        <v>0.67</v>
      </c>
      <c r="I792">
        <v>0.67</v>
      </c>
      <c r="J792">
        <v>0.67</v>
      </c>
      <c r="K792">
        <v>0.86</v>
      </c>
      <c r="L792" s="2">
        <v>88732677</v>
      </c>
      <c r="M792" s="2">
        <v>127946401</v>
      </c>
      <c r="N792" s="2">
        <v>493496745</v>
      </c>
    </row>
    <row r="793" spans="1:14" x14ac:dyDescent="0.3">
      <c r="A793" s="1">
        <v>38353</v>
      </c>
      <c r="B793">
        <v>0.56000000000000005</v>
      </c>
      <c r="D793">
        <v>0.56000000000000005</v>
      </c>
      <c r="E793">
        <v>0.56000000000000005</v>
      </c>
      <c r="F793">
        <v>0.56000000000000005</v>
      </c>
      <c r="G793">
        <v>0.56000000000000005</v>
      </c>
      <c r="H793">
        <v>0.56000000000000005</v>
      </c>
      <c r="I793">
        <v>0.56000000000000005</v>
      </c>
      <c r="J793">
        <v>0.56000000000000005</v>
      </c>
      <c r="K793">
        <v>0.57999999999999996</v>
      </c>
      <c r="L793" s="2">
        <v>83471335</v>
      </c>
      <c r="M793" s="2">
        <v>118831622</v>
      </c>
      <c r="N793" s="2">
        <v>489051624</v>
      </c>
    </row>
    <row r="794" spans="1:14" x14ac:dyDescent="0.3">
      <c r="A794" s="1">
        <v>38384</v>
      </c>
      <c r="B794">
        <v>0.36</v>
      </c>
      <c r="D794">
        <v>0.36</v>
      </c>
      <c r="E794">
        <v>0.36</v>
      </c>
      <c r="F794">
        <v>0.36</v>
      </c>
      <c r="G794">
        <v>0.36</v>
      </c>
      <c r="H794">
        <v>0.36</v>
      </c>
      <c r="I794">
        <v>0.36</v>
      </c>
      <c r="J794">
        <v>0.36</v>
      </c>
      <c r="K794">
        <v>0.59</v>
      </c>
      <c r="L794" s="2">
        <v>79115881</v>
      </c>
      <c r="M794" s="2">
        <v>117767461</v>
      </c>
      <c r="N794" s="2">
        <v>492621330</v>
      </c>
    </row>
    <row r="795" spans="1:14" x14ac:dyDescent="0.3">
      <c r="A795" s="1">
        <v>38412</v>
      </c>
      <c r="B795">
        <v>0.79</v>
      </c>
      <c r="D795">
        <v>0.79</v>
      </c>
      <c r="E795">
        <v>0.79</v>
      </c>
      <c r="F795">
        <v>0.79</v>
      </c>
      <c r="G795">
        <v>0.79</v>
      </c>
      <c r="H795">
        <v>0.79</v>
      </c>
      <c r="I795">
        <v>0.79</v>
      </c>
      <c r="J795">
        <v>0.79</v>
      </c>
      <c r="K795">
        <v>0.61</v>
      </c>
      <c r="L795" s="2">
        <v>78276441</v>
      </c>
      <c r="M795" s="2">
        <v>116793947</v>
      </c>
      <c r="N795" s="2">
        <v>502561717</v>
      </c>
    </row>
    <row r="796" spans="1:14" x14ac:dyDescent="0.3">
      <c r="A796" s="1">
        <v>38443</v>
      </c>
      <c r="B796">
        <v>0.83</v>
      </c>
      <c r="D796">
        <v>0.83</v>
      </c>
      <c r="E796">
        <v>0.83</v>
      </c>
      <c r="F796">
        <v>0.83</v>
      </c>
      <c r="G796">
        <v>0.83</v>
      </c>
      <c r="H796">
        <v>0.83</v>
      </c>
      <c r="I796">
        <v>0.83</v>
      </c>
      <c r="J796">
        <v>0.83</v>
      </c>
      <c r="K796">
        <v>0.87</v>
      </c>
      <c r="L796" s="2">
        <v>77791974</v>
      </c>
      <c r="M796" s="2">
        <v>113676146</v>
      </c>
      <c r="N796" s="2">
        <v>503109309</v>
      </c>
    </row>
    <row r="797" spans="1:14" x14ac:dyDescent="0.3">
      <c r="A797" s="1">
        <v>38473</v>
      </c>
      <c r="B797">
        <v>0.35</v>
      </c>
      <c r="D797">
        <v>0.35</v>
      </c>
      <c r="E797">
        <v>0.35</v>
      </c>
      <c r="F797">
        <v>0.35</v>
      </c>
      <c r="G797">
        <v>0.35</v>
      </c>
      <c r="H797">
        <v>0.35</v>
      </c>
      <c r="I797">
        <v>0.35</v>
      </c>
      <c r="J797">
        <v>0.35</v>
      </c>
      <c r="K797">
        <v>0.49</v>
      </c>
      <c r="L797" s="2">
        <v>79731164</v>
      </c>
      <c r="M797" s="2">
        <v>115770548</v>
      </c>
      <c r="N797" s="2">
        <v>504302367</v>
      </c>
    </row>
    <row r="798" spans="1:14" x14ac:dyDescent="0.3">
      <c r="A798" s="1">
        <v>38504</v>
      </c>
      <c r="B798">
        <v>-0.2</v>
      </c>
      <c r="D798">
        <v>-0.2</v>
      </c>
      <c r="E798">
        <v>-0.2</v>
      </c>
      <c r="F798">
        <v>-0.2</v>
      </c>
      <c r="G798">
        <v>-0.2</v>
      </c>
      <c r="H798">
        <v>-0.2</v>
      </c>
      <c r="I798">
        <v>-0.2</v>
      </c>
      <c r="J798">
        <v>-0.2</v>
      </c>
      <c r="K798">
        <v>-0.02</v>
      </c>
      <c r="L798" s="2">
        <v>78494175</v>
      </c>
      <c r="M798" s="2">
        <v>116929052</v>
      </c>
      <c r="N798" s="2">
        <v>512485028</v>
      </c>
    </row>
    <row r="799" spans="1:14" x14ac:dyDescent="0.3">
      <c r="A799" s="1">
        <v>38534</v>
      </c>
      <c r="B799">
        <v>0.3</v>
      </c>
      <c r="D799">
        <v>0.3</v>
      </c>
      <c r="E799">
        <v>0.3</v>
      </c>
      <c r="F799">
        <v>0.3</v>
      </c>
      <c r="G799">
        <v>0.3</v>
      </c>
      <c r="H799">
        <v>0.3</v>
      </c>
      <c r="I799">
        <v>0.3</v>
      </c>
      <c r="J799">
        <v>0.3</v>
      </c>
      <c r="K799">
        <v>0.25</v>
      </c>
      <c r="L799" s="2">
        <v>80283576</v>
      </c>
      <c r="M799" s="2">
        <v>116747519</v>
      </c>
      <c r="N799" s="2">
        <v>518084803</v>
      </c>
    </row>
    <row r="800" spans="1:14" x14ac:dyDescent="0.3">
      <c r="A800" s="1">
        <v>38565</v>
      </c>
      <c r="B800">
        <v>-0.2</v>
      </c>
      <c r="D800">
        <v>-0.2</v>
      </c>
      <c r="E800">
        <v>-0.2</v>
      </c>
      <c r="F800">
        <v>-0.2</v>
      </c>
      <c r="G800">
        <v>-0.2</v>
      </c>
      <c r="H800">
        <v>-0.2</v>
      </c>
      <c r="I800">
        <v>-0.2</v>
      </c>
      <c r="J800">
        <v>-0.2</v>
      </c>
      <c r="K800">
        <v>0.17</v>
      </c>
      <c r="L800" s="2">
        <v>79820054</v>
      </c>
      <c r="M800" s="2">
        <v>116996340</v>
      </c>
      <c r="N800" s="2">
        <v>526645435</v>
      </c>
    </row>
    <row r="801" spans="1:14" x14ac:dyDescent="0.3">
      <c r="A801" s="1">
        <v>38596</v>
      </c>
      <c r="B801">
        <v>0.44</v>
      </c>
      <c r="D801">
        <v>0.44</v>
      </c>
      <c r="E801">
        <v>0.44</v>
      </c>
      <c r="F801">
        <v>0.44</v>
      </c>
      <c r="G801">
        <v>0.44</v>
      </c>
      <c r="H801">
        <v>0.44</v>
      </c>
      <c r="I801">
        <v>0.44</v>
      </c>
      <c r="J801">
        <v>0.44</v>
      </c>
      <c r="K801">
        <v>0.35</v>
      </c>
      <c r="L801" s="2">
        <v>80105571</v>
      </c>
      <c r="M801" s="2">
        <v>117422647</v>
      </c>
      <c r="N801" s="2">
        <v>532469413</v>
      </c>
    </row>
    <row r="802" spans="1:14" x14ac:dyDescent="0.3">
      <c r="A802" s="1">
        <v>38626</v>
      </c>
      <c r="B802">
        <v>0.63</v>
      </c>
      <c r="D802">
        <v>0.63</v>
      </c>
      <c r="E802">
        <v>0.63</v>
      </c>
      <c r="F802">
        <v>0.63</v>
      </c>
      <c r="G802">
        <v>0.63</v>
      </c>
      <c r="H802">
        <v>0.63</v>
      </c>
      <c r="I802">
        <v>0.63</v>
      </c>
      <c r="J802">
        <v>0.63</v>
      </c>
      <c r="K802">
        <v>0.75</v>
      </c>
      <c r="L802" s="2">
        <v>79886962</v>
      </c>
      <c r="M802" s="2">
        <v>119658744</v>
      </c>
      <c r="N802" s="2">
        <v>539183005</v>
      </c>
    </row>
    <row r="803" spans="1:14" x14ac:dyDescent="0.3">
      <c r="A803" s="1">
        <v>38657</v>
      </c>
      <c r="B803">
        <v>0.28999999999999998</v>
      </c>
      <c r="D803">
        <v>0.28999999999999998</v>
      </c>
      <c r="E803">
        <v>0.28999999999999998</v>
      </c>
      <c r="F803">
        <v>0.28999999999999998</v>
      </c>
      <c r="G803">
        <v>0.28999999999999998</v>
      </c>
      <c r="H803">
        <v>0.28999999999999998</v>
      </c>
      <c r="I803">
        <v>0.28999999999999998</v>
      </c>
      <c r="J803">
        <v>0.28999999999999998</v>
      </c>
      <c r="K803">
        <v>0.55000000000000004</v>
      </c>
      <c r="L803" s="2">
        <v>85515270</v>
      </c>
      <c r="M803" s="2">
        <v>126508048</v>
      </c>
      <c r="N803" s="2">
        <v>549488595</v>
      </c>
    </row>
    <row r="804" spans="1:14" x14ac:dyDescent="0.3">
      <c r="A804" s="1">
        <v>38687</v>
      </c>
      <c r="B804">
        <v>0.28999999999999998</v>
      </c>
      <c r="D804">
        <v>0.28999999999999998</v>
      </c>
      <c r="E804">
        <v>0.28999999999999998</v>
      </c>
      <c r="F804">
        <v>0.28999999999999998</v>
      </c>
      <c r="G804">
        <v>0.28999999999999998</v>
      </c>
      <c r="H804">
        <v>0.28999999999999998</v>
      </c>
      <c r="I804">
        <v>0.28999999999999998</v>
      </c>
      <c r="J804">
        <v>0.28999999999999998</v>
      </c>
      <c r="K804">
        <v>0.36</v>
      </c>
      <c r="L804" s="2">
        <v>101247235</v>
      </c>
      <c r="M804" s="2">
        <v>144778165</v>
      </c>
      <c r="N804" s="2">
        <v>582463581</v>
      </c>
    </row>
    <row r="805" spans="1:14" x14ac:dyDescent="0.3">
      <c r="A805" s="1">
        <v>38718</v>
      </c>
      <c r="B805">
        <v>0.5</v>
      </c>
      <c r="D805">
        <v>0.5</v>
      </c>
      <c r="E805">
        <v>0.5</v>
      </c>
      <c r="F805">
        <v>0.5</v>
      </c>
      <c r="G805">
        <v>0.5</v>
      </c>
      <c r="H805">
        <v>0.5</v>
      </c>
      <c r="I805">
        <v>0.5</v>
      </c>
      <c r="J805">
        <v>0.5</v>
      </c>
      <c r="K805">
        <v>0.59</v>
      </c>
      <c r="L805" s="2">
        <v>92843062</v>
      </c>
      <c r="M805" s="2">
        <v>129951090</v>
      </c>
      <c r="N805" s="2">
        <v>567252738</v>
      </c>
    </row>
    <row r="806" spans="1:14" x14ac:dyDescent="0.3">
      <c r="A806" s="1">
        <v>38749</v>
      </c>
      <c r="B806">
        <v>-0.03</v>
      </c>
      <c r="D806">
        <v>-0.03</v>
      </c>
      <c r="E806">
        <v>-0.03</v>
      </c>
      <c r="F806">
        <v>-0.03</v>
      </c>
      <c r="G806">
        <v>-0.03</v>
      </c>
      <c r="H806">
        <v>-0.03</v>
      </c>
      <c r="I806">
        <v>-0.03</v>
      </c>
      <c r="J806">
        <v>-0.03</v>
      </c>
      <c r="K806">
        <v>0.41</v>
      </c>
      <c r="L806" s="2">
        <v>94627238</v>
      </c>
      <c r="M806" s="2">
        <v>131135781</v>
      </c>
      <c r="N806" s="2">
        <v>574854769</v>
      </c>
    </row>
    <row r="807" spans="1:14" x14ac:dyDescent="0.3">
      <c r="A807" s="1">
        <v>38777</v>
      </c>
      <c r="B807">
        <v>0.14000000000000001</v>
      </c>
      <c r="D807">
        <v>0.14000000000000001</v>
      </c>
      <c r="E807">
        <v>0.14000000000000001</v>
      </c>
      <c r="F807">
        <v>0.14000000000000001</v>
      </c>
      <c r="G807">
        <v>0.14000000000000001</v>
      </c>
      <c r="H807">
        <v>0.14000000000000001</v>
      </c>
      <c r="I807">
        <v>0.14000000000000001</v>
      </c>
      <c r="J807">
        <v>0.14000000000000001</v>
      </c>
      <c r="K807">
        <v>0.43</v>
      </c>
      <c r="L807" s="2">
        <v>88735299</v>
      </c>
      <c r="M807" s="2">
        <v>128748460</v>
      </c>
      <c r="N807" s="2">
        <v>578794752</v>
      </c>
    </row>
    <row r="808" spans="1:14" x14ac:dyDescent="0.3">
      <c r="A808" s="1">
        <v>38808</v>
      </c>
      <c r="B808">
        <v>0.01</v>
      </c>
      <c r="D808">
        <v>0.01</v>
      </c>
      <c r="E808">
        <v>0.01</v>
      </c>
      <c r="F808">
        <v>0.01</v>
      </c>
      <c r="G808">
        <v>0.01</v>
      </c>
      <c r="H808">
        <v>0.01</v>
      </c>
      <c r="I808">
        <v>0.01</v>
      </c>
      <c r="J808">
        <v>0.01</v>
      </c>
      <c r="K808">
        <v>0.21</v>
      </c>
      <c r="L808" s="2">
        <v>88912726</v>
      </c>
      <c r="M808" s="2">
        <v>127513286</v>
      </c>
      <c r="N808" s="2">
        <v>579656895</v>
      </c>
    </row>
    <row r="809" spans="1:14" x14ac:dyDescent="0.3">
      <c r="A809" s="1">
        <v>38838</v>
      </c>
      <c r="B809">
        <v>-0.22</v>
      </c>
      <c r="D809">
        <v>-0.22</v>
      </c>
      <c r="E809">
        <v>-0.22</v>
      </c>
      <c r="F809">
        <v>-0.22</v>
      </c>
      <c r="G809">
        <v>-0.22</v>
      </c>
      <c r="H809">
        <v>-0.22</v>
      </c>
      <c r="I809">
        <v>-0.22</v>
      </c>
      <c r="J809">
        <v>-0.22</v>
      </c>
      <c r="K809">
        <v>0.1</v>
      </c>
      <c r="L809" s="2">
        <v>86158927</v>
      </c>
      <c r="M809" s="2">
        <v>130856529</v>
      </c>
      <c r="N809" s="2">
        <v>593980605</v>
      </c>
    </row>
    <row r="810" spans="1:14" x14ac:dyDescent="0.3">
      <c r="A810" s="1">
        <v>38869</v>
      </c>
      <c r="B810">
        <v>-0.31</v>
      </c>
      <c r="D810">
        <v>-0.31</v>
      </c>
      <c r="E810">
        <v>-0.31</v>
      </c>
      <c r="F810">
        <v>-0.31</v>
      </c>
      <c r="G810">
        <v>-0.31</v>
      </c>
      <c r="H810">
        <v>-0.31</v>
      </c>
      <c r="I810">
        <v>-0.31</v>
      </c>
      <c r="J810">
        <v>-0.31</v>
      </c>
      <c r="K810">
        <v>-0.21</v>
      </c>
      <c r="L810" s="2">
        <v>94634877</v>
      </c>
      <c r="M810" s="2">
        <v>132055128</v>
      </c>
      <c r="N810" s="2">
        <v>600442057</v>
      </c>
    </row>
    <row r="811" spans="1:14" x14ac:dyDescent="0.3">
      <c r="A811" s="1">
        <v>38899</v>
      </c>
      <c r="B811">
        <v>0.21</v>
      </c>
      <c r="D811">
        <v>0.21</v>
      </c>
      <c r="E811">
        <v>0.21</v>
      </c>
      <c r="F811">
        <v>0.21</v>
      </c>
      <c r="G811">
        <v>0.21</v>
      </c>
      <c r="H811">
        <v>0.21</v>
      </c>
      <c r="I811">
        <v>0.21</v>
      </c>
      <c r="J811">
        <v>0.21</v>
      </c>
      <c r="K811">
        <v>0.19</v>
      </c>
      <c r="L811" s="2">
        <v>94592008</v>
      </c>
      <c r="M811" s="2">
        <v>133558017</v>
      </c>
      <c r="N811" s="2">
        <v>604812698</v>
      </c>
    </row>
    <row r="812" spans="1:14" x14ac:dyDescent="0.3">
      <c r="A812" s="1">
        <v>38930</v>
      </c>
      <c r="B812">
        <v>0.12</v>
      </c>
      <c r="D812">
        <v>0.12</v>
      </c>
      <c r="E812">
        <v>0.12</v>
      </c>
      <c r="F812">
        <v>0.12</v>
      </c>
      <c r="G812">
        <v>0.12</v>
      </c>
      <c r="H812">
        <v>0.12</v>
      </c>
      <c r="I812">
        <v>0.12</v>
      </c>
      <c r="J812">
        <v>0.12</v>
      </c>
      <c r="K812">
        <v>0.05</v>
      </c>
      <c r="L812" s="2">
        <v>99860904</v>
      </c>
      <c r="M812" s="2">
        <v>136342248</v>
      </c>
      <c r="N812" s="2">
        <v>607032661</v>
      </c>
    </row>
    <row r="813" spans="1:14" x14ac:dyDescent="0.3">
      <c r="A813" s="1">
        <v>38961</v>
      </c>
      <c r="B813">
        <v>0.25</v>
      </c>
      <c r="D813">
        <v>0.25</v>
      </c>
      <c r="E813">
        <v>0.25</v>
      </c>
      <c r="F813">
        <v>0.25</v>
      </c>
      <c r="G813">
        <v>0.25</v>
      </c>
      <c r="H813">
        <v>0.25</v>
      </c>
      <c r="I813">
        <v>0.25</v>
      </c>
      <c r="J813">
        <v>0.25</v>
      </c>
      <c r="K813">
        <v>0.21</v>
      </c>
      <c r="L813" s="2">
        <v>100371553</v>
      </c>
      <c r="M813" s="2">
        <v>143060998</v>
      </c>
      <c r="N813" s="2">
        <v>611874556</v>
      </c>
    </row>
    <row r="814" spans="1:14" x14ac:dyDescent="0.3">
      <c r="A814" s="1">
        <v>38991</v>
      </c>
      <c r="B814">
        <v>0.39</v>
      </c>
      <c r="D814">
        <v>0.39</v>
      </c>
      <c r="E814">
        <v>0.39</v>
      </c>
      <c r="F814">
        <v>0.39</v>
      </c>
      <c r="G814">
        <v>0.39</v>
      </c>
      <c r="H814">
        <v>0.39</v>
      </c>
      <c r="I814">
        <v>0.39</v>
      </c>
      <c r="J814">
        <v>0.39</v>
      </c>
      <c r="K814">
        <v>0.33</v>
      </c>
      <c r="L814" s="2">
        <v>99861933</v>
      </c>
      <c r="M814" s="2">
        <v>145008835</v>
      </c>
      <c r="N814" s="2">
        <v>622409389</v>
      </c>
    </row>
    <row r="815" spans="1:14" x14ac:dyDescent="0.3">
      <c r="A815" s="1">
        <v>39022</v>
      </c>
      <c r="B815">
        <v>0.42</v>
      </c>
      <c r="D815">
        <v>0.42</v>
      </c>
      <c r="E815">
        <v>0.42</v>
      </c>
      <c r="F815">
        <v>0.42</v>
      </c>
      <c r="G815">
        <v>0.42</v>
      </c>
      <c r="H815">
        <v>0.42</v>
      </c>
      <c r="I815">
        <v>0.42</v>
      </c>
      <c r="J815">
        <v>0.42</v>
      </c>
      <c r="K815">
        <v>0.31</v>
      </c>
      <c r="L815" s="2">
        <v>105335008</v>
      </c>
      <c r="M815" s="2">
        <v>151874576</v>
      </c>
      <c r="N815" s="2">
        <v>637723544</v>
      </c>
    </row>
    <row r="816" spans="1:14" x14ac:dyDescent="0.3">
      <c r="A816" s="1">
        <v>39052</v>
      </c>
      <c r="B816">
        <v>1.04</v>
      </c>
      <c r="D816">
        <v>1.04</v>
      </c>
      <c r="E816">
        <v>1.04</v>
      </c>
      <c r="F816">
        <v>1.04</v>
      </c>
      <c r="G816">
        <v>1.04</v>
      </c>
      <c r="H816">
        <v>1.04</v>
      </c>
      <c r="I816">
        <v>1.04</v>
      </c>
      <c r="J816">
        <v>1.04</v>
      </c>
      <c r="K816">
        <v>0.48</v>
      </c>
      <c r="L816" s="2">
        <v>121102001</v>
      </c>
      <c r="M816" s="2">
        <v>174345295</v>
      </c>
      <c r="N816" s="2">
        <v>661499645</v>
      </c>
    </row>
    <row r="817" spans="1:14" x14ac:dyDescent="0.3">
      <c r="A817" s="1">
        <v>39083</v>
      </c>
      <c r="B817">
        <v>0.66</v>
      </c>
      <c r="D817">
        <v>0.66</v>
      </c>
      <c r="E817">
        <v>0.66</v>
      </c>
      <c r="F817">
        <v>0.66</v>
      </c>
      <c r="G817">
        <v>0.66</v>
      </c>
      <c r="H817">
        <v>0.66</v>
      </c>
      <c r="I817">
        <v>0.66</v>
      </c>
      <c r="J817">
        <v>0.66</v>
      </c>
      <c r="K817">
        <v>0.44</v>
      </c>
      <c r="L817" s="2">
        <v>109695597</v>
      </c>
      <c r="M817" s="2">
        <v>155629621</v>
      </c>
      <c r="N817" s="2">
        <v>645751549</v>
      </c>
    </row>
    <row r="818" spans="1:14" x14ac:dyDescent="0.3">
      <c r="A818" s="1">
        <v>39114</v>
      </c>
      <c r="B818">
        <v>0.33</v>
      </c>
      <c r="D818">
        <v>0.33</v>
      </c>
      <c r="E818">
        <v>0.33</v>
      </c>
      <c r="F818">
        <v>0.33</v>
      </c>
      <c r="G818">
        <v>0.33</v>
      </c>
      <c r="H818">
        <v>0.33</v>
      </c>
      <c r="I818">
        <v>0.33</v>
      </c>
      <c r="J818">
        <v>0.33</v>
      </c>
      <c r="K818">
        <v>0.44</v>
      </c>
      <c r="L818" s="2">
        <v>105136740</v>
      </c>
      <c r="M818" s="2">
        <v>153682285</v>
      </c>
      <c r="N818" s="2">
        <v>646966126</v>
      </c>
    </row>
    <row r="819" spans="1:14" x14ac:dyDescent="0.3">
      <c r="A819" s="1">
        <v>39142</v>
      </c>
      <c r="B819">
        <v>0.11</v>
      </c>
      <c r="D819">
        <v>0.11</v>
      </c>
      <c r="E819">
        <v>0.11</v>
      </c>
      <c r="F819">
        <v>0.11</v>
      </c>
      <c r="G819">
        <v>0.11</v>
      </c>
      <c r="H819">
        <v>0.11</v>
      </c>
      <c r="I819">
        <v>0.11</v>
      </c>
      <c r="J819">
        <v>0.11</v>
      </c>
      <c r="K819">
        <v>0.37</v>
      </c>
      <c r="L819" s="2">
        <v>107235704</v>
      </c>
      <c r="M819" s="2">
        <v>155576622</v>
      </c>
      <c r="N819" s="2">
        <v>650733953</v>
      </c>
    </row>
    <row r="820" spans="1:14" x14ac:dyDescent="0.3">
      <c r="A820" s="1">
        <v>39173</v>
      </c>
      <c r="B820">
        <v>0.33</v>
      </c>
      <c r="D820">
        <v>0.33</v>
      </c>
      <c r="E820">
        <v>0.33</v>
      </c>
      <c r="F820">
        <v>0.33</v>
      </c>
      <c r="G820">
        <v>0.33</v>
      </c>
      <c r="H820">
        <v>0.33</v>
      </c>
      <c r="I820">
        <v>0.33</v>
      </c>
      <c r="J820">
        <v>0.33</v>
      </c>
      <c r="K820">
        <v>0.25</v>
      </c>
      <c r="L820" s="2">
        <v>114406238</v>
      </c>
      <c r="M820" s="2">
        <v>156468363</v>
      </c>
      <c r="N820" s="2">
        <v>657129977</v>
      </c>
    </row>
    <row r="821" spans="1:14" x14ac:dyDescent="0.3">
      <c r="A821" s="1">
        <v>39203</v>
      </c>
      <c r="B821">
        <v>0.36</v>
      </c>
      <c r="D821">
        <v>0.36</v>
      </c>
      <c r="E821">
        <v>0.36</v>
      </c>
      <c r="F821">
        <v>0.36</v>
      </c>
      <c r="G821">
        <v>0.36</v>
      </c>
      <c r="H821">
        <v>0.36</v>
      </c>
      <c r="I821">
        <v>0.36</v>
      </c>
      <c r="J821">
        <v>0.36</v>
      </c>
      <c r="K821">
        <v>0.28000000000000003</v>
      </c>
      <c r="L821" s="2">
        <v>108250652</v>
      </c>
      <c r="M821" s="2">
        <v>157893243</v>
      </c>
      <c r="N821" s="2">
        <v>663899803</v>
      </c>
    </row>
    <row r="822" spans="1:14" x14ac:dyDescent="0.3">
      <c r="A822" s="1">
        <v>39234</v>
      </c>
      <c r="B822">
        <v>0.55000000000000004</v>
      </c>
      <c r="D822">
        <v>0.55000000000000004</v>
      </c>
      <c r="E822">
        <v>0.55000000000000004</v>
      </c>
      <c r="F822">
        <v>0.55000000000000004</v>
      </c>
      <c r="G822">
        <v>0.55000000000000004</v>
      </c>
      <c r="H822">
        <v>0.55000000000000004</v>
      </c>
      <c r="I822">
        <v>0.55000000000000004</v>
      </c>
      <c r="J822">
        <v>0.55000000000000004</v>
      </c>
      <c r="K822">
        <v>0.28000000000000003</v>
      </c>
      <c r="L822" s="2">
        <v>115604131</v>
      </c>
      <c r="M822" s="2">
        <v>164171409</v>
      </c>
      <c r="N822" s="2">
        <v>677220438</v>
      </c>
    </row>
    <row r="823" spans="1:14" x14ac:dyDescent="0.3">
      <c r="A823" s="1">
        <v>39264</v>
      </c>
      <c r="B823">
        <v>0.27</v>
      </c>
      <c r="D823">
        <v>0.27</v>
      </c>
      <c r="E823">
        <v>0.27</v>
      </c>
      <c r="F823">
        <v>0.27</v>
      </c>
      <c r="G823">
        <v>0.27</v>
      </c>
      <c r="H823">
        <v>0.27</v>
      </c>
      <c r="I823">
        <v>0.27</v>
      </c>
      <c r="J823">
        <v>0.27</v>
      </c>
      <c r="K823">
        <v>0.24</v>
      </c>
      <c r="L823" s="2">
        <v>115812081</v>
      </c>
      <c r="M823" s="2">
        <v>166890701</v>
      </c>
      <c r="N823" s="2">
        <v>682624102</v>
      </c>
    </row>
    <row r="824" spans="1:14" x14ac:dyDescent="0.3">
      <c r="A824" s="1">
        <v>39295</v>
      </c>
      <c r="B824">
        <v>7.0000000000000007E-2</v>
      </c>
      <c r="D824">
        <v>7.0000000000000007E-2</v>
      </c>
      <c r="E824">
        <v>7.0000000000000007E-2</v>
      </c>
      <c r="F824">
        <v>7.0000000000000007E-2</v>
      </c>
      <c r="G824">
        <v>7.0000000000000007E-2</v>
      </c>
      <c r="H824">
        <v>7.0000000000000007E-2</v>
      </c>
      <c r="I824">
        <v>7.0000000000000007E-2</v>
      </c>
      <c r="J824">
        <v>7.0000000000000007E-2</v>
      </c>
      <c r="K824">
        <v>0.47</v>
      </c>
      <c r="L824" s="2">
        <v>114488378</v>
      </c>
      <c r="M824" s="2">
        <v>170027080</v>
      </c>
      <c r="N824" s="2">
        <v>698087344</v>
      </c>
    </row>
    <row r="825" spans="1:14" x14ac:dyDescent="0.3">
      <c r="A825" s="1">
        <v>39326</v>
      </c>
      <c r="B825">
        <v>0.24</v>
      </c>
      <c r="D825">
        <v>0.24</v>
      </c>
      <c r="E825">
        <v>0.24</v>
      </c>
      <c r="F825">
        <v>0.24</v>
      </c>
      <c r="G825">
        <v>0.24</v>
      </c>
      <c r="H825">
        <v>0.24</v>
      </c>
      <c r="I825">
        <v>0.24</v>
      </c>
      <c r="J825">
        <v>0.24</v>
      </c>
      <c r="K825">
        <v>0.18</v>
      </c>
      <c r="L825" s="2">
        <v>120340059</v>
      </c>
      <c r="M825" s="2">
        <v>174810353</v>
      </c>
      <c r="N825" s="2">
        <v>711705989</v>
      </c>
    </row>
    <row r="826" spans="1:14" x14ac:dyDescent="0.3">
      <c r="A826" s="1">
        <v>39356</v>
      </c>
      <c r="B826">
        <v>0.08</v>
      </c>
      <c r="D826">
        <v>0.08</v>
      </c>
      <c r="E826">
        <v>0.08</v>
      </c>
      <c r="F826">
        <v>0.08</v>
      </c>
      <c r="G826">
        <v>0.08</v>
      </c>
      <c r="H826">
        <v>0.08</v>
      </c>
      <c r="I826">
        <v>0.08</v>
      </c>
      <c r="J826">
        <v>0.08</v>
      </c>
      <c r="K826">
        <v>0.3</v>
      </c>
      <c r="L826" s="2">
        <v>122966586</v>
      </c>
      <c r="M826" s="2">
        <v>178095836</v>
      </c>
      <c r="N826" s="2">
        <v>722310549</v>
      </c>
    </row>
    <row r="827" spans="1:14" x14ac:dyDescent="0.3">
      <c r="A827" s="1">
        <v>39387</v>
      </c>
      <c r="B827">
        <v>0.47</v>
      </c>
      <c r="D827">
        <v>0.47</v>
      </c>
      <c r="E827">
        <v>0.47</v>
      </c>
      <c r="F827">
        <v>0.47</v>
      </c>
      <c r="G827">
        <v>0.47</v>
      </c>
      <c r="H827">
        <v>0.47</v>
      </c>
      <c r="I827">
        <v>0.47</v>
      </c>
      <c r="J827">
        <v>0.47</v>
      </c>
      <c r="K827">
        <v>0.38</v>
      </c>
      <c r="L827" s="2">
        <v>130847477</v>
      </c>
      <c r="M827" s="2">
        <v>187792507</v>
      </c>
      <c r="N827" s="2">
        <v>735188526</v>
      </c>
    </row>
    <row r="828" spans="1:14" x14ac:dyDescent="0.3">
      <c r="A828" s="1">
        <v>39417</v>
      </c>
      <c r="B828">
        <v>0.82</v>
      </c>
      <c r="D828">
        <v>0.82</v>
      </c>
      <c r="E828">
        <v>0.82</v>
      </c>
      <c r="F828">
        <v>0.82</v>
      </c>
      <c r="G828">
        <v>0.82</v>
      </c>
      <c r="H828">
        <v>0.82</v>
      </c>
      <c r="I828">
        <v>0.82</v>
      </c>
      <c r="J828">
        <v>0.82</v>
      </c>
      <c r="K828">
        <v>0.74</v>
      </c>
      <c r="L828" s="2">
        <v>146616867</v>
      </c>
      <c r="M828" s="2">
        <v>231429799</v>
      </c>
      <c r="N828" s="2">
        <v>781280049</v>
      </c>
    </row>
    <row r="829" spans="1:14" x14ac:dyDescent="0.3">
      <c r="A829" s="1">
        <v>39448</v>
      </c>
      <c r="B829">
        <v>0.52</v>
      </c>
      <c r="D829">
        <v>0.52</v>
      </c>
      <c r="E829">
        <v>0.52</v>
      </c>
      <c r="F829">
        <v>0.52</v>
      </c>
      <c r="G829">
        <v>0.52</v>
      </c>
      <c r="H829">
        <v>0.52</v>
      </c>
      <c r="I829">
        <v>0.52</v>
      </c>
      <c r="J829">
        <v>0.52</v>
      </c>
      <c r="K829">
        <v>0.54</v>
      </c>
      <c r="L829" s="2">
        <v>130588119</v>
      </c>
      <c r="M829" s="2">
        <v>190279086</v>
      </c>
      <c r="N829" s="2">
        <v>756004378</v>
      </c>
    </row>
    <row r="830" spans="1:14" x14ac:dyDescent="0.3">
      <c r="A830" s="1">
        <v>39479</v>
      </c>
      <c r="B830">
        <v>0.19</v>
      </c>
      <c r="D830">
        <v>0.19</v>
      </c>
      <c r="E830">
        <v>0.19</v>
      </c>
      <c r="F830">
        <v>0.19</v>
      </c>
      <c r="G830">
        <v>0.19</v>
      </c>
      <c r="H830">
        <v>0.19</v>
      </c>
      <c r="I830">
        <v>0.19</v>
      </c>
      <c r="J830">
        <v>0.19</v>
      </c>
      <c r="K830">
        <v>0.49</v>
      </c>
      <c r="L830" s="2">
        <v>126329185</v>
      </c>
      <c r="M830" s="2">
        <v>184056916</v>
      </c>
      <c r="N830" s="2">
        <v>758407731</v>
      </c>
    </row>
    <row r="831" spans="1:14" x14ac:dyDescent="0.3">
      <c r="A831" s="1">
        <v>39508</v>
      </c>
      <c r="B831">
        <v>0.31</v>
      </c>
      <c r="D831">
        <v>0.31</v>
      </c>
      <c r="E831">
        <v>0.31</v>
      </c>
      <c r="F831">
        <v>0.31</v>
      </c>
      <c r="G831">
        <v>0.31</v>
      </c>
      <c r="H831">
        <v>0.31</v>
      </c>
      <c r="I831">
        <v>0.31</v>
      </c>
      <c r="J831">
        <v>0.31</v>
      </c>
      <c r="K831">
        <v>0.48</v>
      </c>
      <c r="L831" s="2">
        <v>128876813</v>
      </c>
      <c r="M831" s="2">
        <v>183845861</v>
      </c>
      <c r="N831" s="2">
        <v>778446487</v>
      </c>
    </row>
    <row r="832" spans="1:14" x14ac:dyDescent="0.3">
      <c r="A832" s="1">
        <v>39539</v>
      </c>
      <c r="B832">
        <v>0.54</v>
      </c>
      <c r="D832">
        <v>0.54</v>
      </c>
      <c r="E832">
        <v>0.54</v>
      </c>
      <c r="F832">
        <v>0.54</v>
      </c>
      <c r="G832">
        <v>0.54</v>
      </c>
      <c r="H832">
        <v>0.54</v>
      </c>
      <c r="I832">
        <v>0.54</v>
      </c>
      <c r="J832">
        <v>0.54</v>
      </c>
      <c r="K832">
        <v>0.55000000000000004</v>
      </c>
      <c r="L832" s="2">
        <v>124683915</v>
      </c>
      <c r="M832" s="2">
        <v>186799466</v>
      </c>
      <c r="N832" s="2">
        <v>812326582</v>
      </c>
    </row>
    <row r="833" spans="1:14" x14ac:dyDescent="0.3">
      <c r="A833" s="1">
        <v>39569</v>
      </c>
      <c r="B833">
        <v>1.23</v>
      </c>
      <c r="D833">
        <v>1.23</v>
      </c>
      <c r="E833">
        <v>1.23</v>
      </c>
      <c r="F833">
        <v>1.23</v>
      </c>
      <c r="G833">
        <v>1.23</v>
      </c>
      <c r="H833">
        <v>1.23</v>
      </c>
      <c r="I833">
        <v>1.23</v>
      </c>
      <c r="J833">
        <v>1.23</v>
      </c>
      <c r="K833">
        <v>0.79</v>
      </c>
      <c r="L833" s="2">
        <v>133158742</v>
      </c>
      <c r="M833" s="2">
        <v>183251480</v>
      </c>
      <c r="N833" s="2">
        <v>840670357</v>
      </c>
    </row>
    <row r="834" spans="1:14" x14ac:dyDescent="0.3">
      <c r="A834" s="1">
        <v>39600</v>
      </c>
      <c r="B834">
        <v>0.96</v>
      </c>
      <c r="D834">
        <v>0.96</v>
      </c>
      <c r="E834">
        <v>0.96</v>
      </c>
      <c r="F834">
        <v>0.96</v>
      </c>
      <c r="G834">
        <v>0.96</v>
      </c>
      <c r="H834">
        <v>0.96</v>
      </c>
      <c r="I834">
        <v>0.96</v>
      </c>
      <c r="J834">
        <v>0.96</v>
      </c>
      <c r="K834">
        <v>0.74</v>
      </c>
      <c r="L834" s="2">
        <v>132793112</v>
      </c>
      <c r="M834" s="2">
        <v>186219640</v>
      </c>
      <c r="N834" s="2">
        <v>864451130</v>
      </c>
    </row>
    <row r="835" spans="1:14" x14ac:dyDescent="0.3">
      <c r="A835" s="1">
        <v>39630</v>
      </c>
      <c r="B835">
        <v>0.45</v>
      </c>
      <c r="D835">
        <v>0.45</v>
      </c>
      <c r="E835">
        <v>0.45</v>
      </c>
      <c r="F835">
        <v>0.45</v>
      </c>
      <c r="G835">
        <v>0.45</v>
      </c>
      <c r="H835">
        <v>0.45</v>
      </c>
      <c r="I835">
        <v>0.45</v>
      </c>
      <c r="J835">
        <v>0.45</v>
      </c>
      <c r="K835">
        <v>0.53</v>
      </c>
      <c r="L835" s="2">
        <v>129092191</v>
      </c>
      <c r="M835" s="2">
        <v>185866821</v>
      </c>
      <c r="N835" s="2">
        <v>905716750</v>
      </c>
    </row>
    <row r="836" spans="1:14" x14ac:dyDescent="0.3">
      <c r="A836" s="1">
        <v>39661</v>
      </c>
      <c r="B836">
        <v>0.38</v>
      </c>
      <c r="D836">
        <v>0.38</v>
      </c>
      <c r="E836">
        <v>0.38</v>
      </c>
      <c r="F836">
        <v>0.38</v>
      </c>
      <c r="G836">
        <v>0.38</v>
      </c>
      <c r="H836">
        <v>0.38</v>
      </c>
      <c r="I836">
        <v>0.38</v>
      </c>
      <c r="J836">
        <v>0.38</v>
      </c>
      <c r="K836">
        <v>0.28000000000000003</v>
      </c>
      <c r="L836" s="2">
        <v>132071158</v>
      </c>
      <c r="M836" s="2">
        <v>186652793</v>
      </c>
      <c r="N836" s="2">
        <v>949813624</v>
      </c>
    </row>
    <row r="837" spans="1:14" x14ac:dyDescent="0.3">
      <c r="A837" s="1">
        <v>39692</v>
      </c>
      <c r="B837">
        <v>0.38</v>
      </c>
      <c r="D837">
        <v>0.38</v>
      </c>
      <c r="E837">
        <v>0.38</v>
      </c>
      <c r="F837">
        <v>0.38</v>
      </c>
      <c r="G837">
        <v>0.38</v>
      </c>
      <c r="H837">
        <v>0.38</v>
      </c>
      <c r="I837">
        <v>0.38</v>
      </c>
      <c r="J837">
        <v>0.38</v>
      </c>
      <c r="K837">
        <v>0.26</v>
      </c>
      <c r="L837" s="2">
        <v>136936175</v>
      </c>
      <c r="M837" s="2">
        <v>194785375</v>
      </c>
      <c r="N837" s="2">
        <v>988582930</v>
      </c>
    </row>
    <row r="838" spans="1:14" x14ac:dyDescent="0.3">
      <c r="A838" s="1">
        <v>39722</v>
      </c>
      <c r="B838">
        <v>0.5</v>
      </c>
      <c r="D838">
        <v>0.5</v>
      </c>
      <c r="E838">
        <v>0.5</v>
      </c>
      <c r="F838">
        <v>0.5</v>
      </c>
      <c r="G838">
        <v>0.5</v>
      </c>
      <c r="H838">
        <v>0.5</v>
      </c>
      <c r="I838">
        <v>0.5</v>
      </c>
      <c r="J838">
        <v>0.5</v>
      </c>
      <c r="K838">
        <v>0.45</v>
      </c>
      <c r="L838" s="2">
        <v>132774206</v>
      </c>
      <c r="M838" s="2">
        <v>189663409</v>
      </c>
      <c r="N838" s="2">
        <v>1013415208</v>
      </c>
    </row>
    <row r="839" spans="1:14" x14ac:dyDescent="0.3">
      <c r="A839" s="1">
        <v>39753</v>
      </c>
      <c r="B839">
        <v>0.39</v>
      </c>
      <c r="D839">
        <v>0.39</v>
      </c>
      <c r="E839">
        <v>0.39</v>
      </c>
      <c r="F839">
        <v>0.39</v>
      </c>
      <c r="G839">
        <v>0.39</v>
      </c>
      <c r="H839">
        <v>0.39</v>
      </c>
      <c r="I839">
        <v>0.39</v>
      </c>
      <c r="J839">
        <v>0.39</v>
      </c>
      <c r="K839">
        <v>0.36</v>
      </c>
      <c r="L839" s="2">
        <v>132318760</v>
      </c>
      <c r="M839" s="2">
        <v>199544449</v>
      </c>
      <c r="N839" s="2">
        <v>1029770107</v>
      </c>
    </row>
    <row r="840" spans="1:14" x14ac:dyDescent="0.3">
      <c r="A840" s="1">
        <v>39783</v>
      </c>
      <c r="B840">
        <v>0.16</v>
      </c>
      <c r="D840">
        <v>0.16</v>
      </c>
      <c r="E840">
        <v>0.16</v>
      </c>
      <c r="F840">
        <v>0.16</v>
      </c>
      <c r="G840">
        <v>0.16</v>
      </c>
      <c r="H840">
        <v>0.16</v>
      </c>
      <c r="I840">
        <v>0.16</v>
      </c>
      <c r="J840">
        <v>0.16</v>
      </c>
      <c r="K840">
        <v>0.28000000000000003</v>
      </c>
      <c r="L840" s="2">
        <v>147549705</v>
      </c>
      <c r="M840" s="2">
        <v>223439938</v>
      </c>
      <c r="N840" s="2">
        <v>1072986066</v>
      </c>
    </row>
    <row r="841" spans="1:14" x14ac:dyDescent="0.3">
      <c r="A841" s="1">
        <v>39814</v>
      </c>
      <c r="B841">
        <v>0.46</v>
      </c>
      <c r="D841">
        <v>0.46</v>
      </c>
      <c r="E841">
        <v>0.46</v>
      </c>
      <c r="F841">
        <v>0.46</v>
      </c>
      <c r="G841">
        <v>0.46</v>
      </c>
      <c r="H841">
        <v>0.46</v>
      </c>
      <c r="I841">
        <v>0.46</v>
      </c>
      <c r="J841">
        <v>0.46</v>
      </c>
      <c r="K841">
        <v>0.48</v>
      </c>
      <c r="L841" s="2">
        <v>137537875</v>
      </c>
      <c r="M841" s="2">
        <v>196088428</v>
      </c>
      <c r="N841" s="2">
        <v>1054280418</v>
      </c>
    </row>
    <row r="842" spans="1:14" x14ac:dyDescent="0.3">
      <c r="A842" s="1">
        <v>39845</v>
      </c>
      <c r="B842">
        <v>0.27</v>
      </c>
      <c r="D842">
        <v>0.27</v>
      </c>
      <c r="E842">
        <v>0.27</v>
      </c>
      <c r="F842">
        <v>0.27</v>
      </c>
      <c r="G842">
        <v>0.27</v>
      </c>
      <c r="H842">
        <v>0.27</v>
      </c>
      <c r="I842">
        <v>0.27</v>
      </c>
      <c r="J842">
        <v>0.27</v>
      </c>
      <c r="K842">
        <v>0.55000000000000004</v>
      </c>
      <c r="L842" s="2">
        <v>136267906</v>
      </c>
      <c r="M842" s="2">
        <v>194352675</v>
      </c>
      <c r="N842" s="2">
        <v>1060217922</v>
      </c>
    </row>
    <row r="843" spans="1:14" x14ac:dyDescent="0.3">
      <c r="A843" s="1">
        <v>39873</v>
      </c>
      <c r="B843">
        <v>0.4</v>
      </c>
      <c r="D843">
        <v>0.4</v>
      </c>
      <c r="E843">
        <v>0.4</v>
      </c>
      <c r="F843">
        <v>0.4</v>
      </c>
      <c r="G843">
        <v>0.4</v>
      </c>
      <c r="H843">
        <v>0.4</v>
      </c>
      <c r="I843">
        <v>0.4</v>
      </c>
      <c r="J843">
        <v>0.4</v>
      </c>
      <c r="K843">
        <v>0.2</v>
      </c>
      <c r="L843" s="2">
        <v>135056365</v>
      </c>
      <c r="M843" s="2">
        <v>192267830</v>
      </c>
      <c r="N843" s="2">
        <v>1058016601</v>
      </c>
    </row>
    <row r="844" spans="1:14" x14ac:dyDescent="0.3">
      <c r="A844" s="1">
        <v>39904</v>
      </c>
      <c r="B844">
        <v>0.31</v>
      </c>
      <c r="D844">
        <v>0.31</v>
      </c>
      <c r="E844">
        <v>0.31</v>
      </c>
      <c r="F844">
        <v>0.31</v>
      </c>
      <c r="G844">
        <v>0.31</v>
      </c>
      <c r="H844">
        <v>0.31</v>
      </c>
      <c r="I844">
        <v>0.31</v>
      </c>
      <c r="J844">
        <v>0.31</v>
      </c>
      <c r="K844">
        <v>0.48</v>
      </c>
      <c r="L844" s="2">
        <v>144762552</v>
      </c>
      <c r="M844" s="2">
        <v>194452270</v>
      </c>
      <c r="N844" s="2">
        <v>1062112823</v>
      </c>
    </row>
    <row r="845" spans="1:14" x14ac:dyDescent="0.3">
      <c r="A845" s="1">
        <v>39934</v>
      </c>
      <c r="B845">
        <v>0.33</v>
      </c>
      <c r="D845">
        <v>0.33</v>
      </c>
      <c r="E845">
        <v>0.33</v>
      </c>
      <c r="F845">
        <v>0.33</v>
      </c>
      <c r="G845">
        <v>0.33</v>
      </c>
      <c r="H845">
        <v>0.33</v>
      </c>
      <c r="I845">
        <v>0.33</v>
      </c>
      <c r="J845">
        <v>0.33</v>
      </c>
      <c r="K845">
        <v>0.47</v>
      </c>
      <c r="L845" s="2">
        <v>133322920</v>
      </c>
      <c r="M845" s="2">
        <v>195756457</v>
      </c>
      <c r="N845" s="2">
        <v>1074877025</v>
      </c>
    </row>
    <row r="846" spans="1:14" x14ac:dyDescent="0.3">
      <c r="A846" s="1">
        <v>39965</v>
      </c>
      <c r="B846">
        <v>0.13</v>
      </c>
      <c r="D846">
        <v>0.13</v>
      </c>
      <c r="E846">
        <v>0.13</v>
      </c>
      <c r="F846">
        <v>0.13</v>
      </c>
      <c r="G846">
        <v>0.13</v>
      </c>
      <c r="H846">
        <v>0.13</v>
      </c>
      <c r="I846">
        <v>0.13</v>
      </c>
      <c r="J846">
        <v>0.13</v>
      </c>
      <c r="K846">
        <v>0.36</v>
      </c>
      <c r="L846" s="2">
        <v>139185835</v>
      </c>
      <c r="M846" s="2">
        <v>202225477</v>
      </c>
      <c r="N846" s="2">
        <v>1095141404</v>
      </c>
    </row>
    <row r="847" spans="1:14" x14ac:dyDescent="0.3">
      <c r="A847" s="1">
        <v>39995</v>
      </c>
      <c r="B847">
        <v>0.33</v>
      </c>
      <c r="D847">
        <v>0.33</v>
      </c>
      <c r="E847">
        <v>0.33</v>
      </c>
      <c r="F847">
        <v>0.33</v>
      </c>
      <c r="G847">
        <v>0.33</v>
      </c>
      <c r="H847">
        <v>0.33</v>
      </c>
      <c r="I847">
        <v>0.33</v>
      </c>
      <c r="J847">
        <v>0.33</v>
      </c>
      <c r="K847">
        <v>0.24</v>
      </c>
      <c r="L847" s="2">
        <v>135545843</v>
      </c>
      <c r="M847" s="2">
        <v>198240019</v>
      </c>
      <c r="N847" s="2">
        <v>1098611974</v>
      </c>
    </row>
    <row r="848" spans="1:14" x14ac:dyDescent="0.3">
      <c r="A848" s="1">
        <v>40026</v>
      </c>
      <c r="B848">
        <v>0.48</v>
      </c>
      <c r="D848">
        <v>0.48</v>
      </c>
      <c r="E848">
        <v>0.48</v>
      </c>
      <c r="F848">
        <v>0.48</v>
      </c>
      <c r="G848">
        <v>0.48</v>
      </c>
      <c r="H848">
        <v>0.48</v>
      </c>
      <c r="I848">
        <v>0.48</v>
      </c>
      <c r="J848">
        <v>0.48</v>
      </c>
      <c r="K848">
        <v>0.15</v>
      </c>
      <c r="L848" s="2">
        <v>137018961</v>
      </c>
      <c r="M848" s="2">
        <v>202573931</v>
      </c>
      <c r="N848" s="2">
        <v>1104712956</v>
      </c>
    </row>
    <row r="849" spans="1:14" x14ac:dyDescent="0.3">
      <c r="A849" s="1">
        <v>40057</v>
      </c>
      <c r="B849">
        <v>0.16</v>
      </c>
      <c r="D849">
        <v>0.16</v>
      </c>
      <c r="E849">
        <v>0.16</v>
      </c>
      <c r="F849">
        <v>0.16</v>
      </c>
      <c r="G849">
        <v>0.16</v>
      </c>
      <c r="H849">
        <v>0.16</v>
      </c>
      <c r="I849">
        <v>0.16</v>
      </c>
      <c r="J849">
        <v>0.16</v>
      </c>
      <c r="K849">
        <v>0.24</v>
      </c>
      <c r="L849" s="2">
        <v>145698459</v>
      </c>
      <c r="M849" s="2">
        <v>208270145</v>
      </c>
      <c r="N849" s="2">
        <v>1119857997</v>
      </c>
    </row>
    <row r="850" spans="1:14" x14ac:dyDescent="0.3">
      <c r="A850" s="1">
        <v>40087</v>
      </c>
      <c r="B850">
        <v>0.25</v>
      </c>
      <c r="D850">
        <v>0.25</v>
      </c>
      <c r="E850">
        <v>0.25</v>
      </c>
      <c r="F850">
        <v>0.25</v>
      </c>
      <c r="G850">
        <v>0.25</v>
      </c>
      <c r="H850">
        <v>0.25</v>
      </c>
      <c r="I850">
        <v>0.25</v>
      </c>
      <c r="J850">
        <v>0.25</v>
      </c>
      <c r="K850">
        <v>0.28000000000000003</v>
      </c>
      <c r="L850" s="2">
        <v>147453941</v>
      </c>
      <c r="M850" s="2">
        <v>209048065</v>
      </c>
      <c r="N850" s="2">
        <v>1116305791</v>
      </c>
    </row>
    <row r="851" spans="1:14" x14ac:dyDescent="0.3">
      <c r="A851" s="1">
        <v>40118</v>
      </c>
      <c r="B851">
        <v>0.28999999999999998</v>
      </c>
      <c r="D851">
        <v>0.28999999999999998</v>
      </c>
      <c r="E851">
        <v>0.28999999999999998</v>
      </c>
      <c r="F851">
        <v>0.28999999999999998</v>
      </c>
      <c r="G851">
        <v>0.28999999999999998</v>
      </c>
      <c r="H851">
        <v>0.28999999999999998</v>
      </c>
      <c r="I851">
        <v>0.28999999999999998</v>
      </c>
      <c r="J851">
        <v>0.28999999999999998</v>
      </c>
      <c r="K851">
        <v>0.41</v>
      </c>
      <c r="L851" s="2">
        <v>156868063</v>
      </c>
      <c r="M851" s="2">
        <v>220454797</v>
      </c>
      <c r="N851" s="2">
        <v>1131999714</v>
      </c>
    </row>
    <row r="852" spans="1:14" x14ac:dyDescent="0.3">
      <c r="A852" s="1">
        <v>40148</v>
      </c>
      <c r="B852">
        <v>0.18</v>
      </c>
      <c r="D852">
        <v>0.18</v>
      </c>
      <c r="E852">
        <v>0.18</v>
      </c>
      <c r="F852">
        <v>0.18</v>
      </c>
      <c r="G852">
        <v>0.18</v>
      </c>
      <c r="H852">
        <v>0.18</v>
      </c>
      <c r="I852">
        <v>0.18</v>
      </c>
      <c r="J852">
        <v>0.18</v>
      </c>
      <c r="K852">
        <v>0.37</v>
      </c>
      <c r="L852" s="2">
        <v>166072835</v>
      </c>
      <c r="M852" s="2">
        <v>250234275</v>
      </c>
      <c r="N852" s="2">
        <v>1167424297</v>
      </c>
    </row>
    <row r="853" spans="1:14" x14ac:dyDescent="0.3">
      <c r="A853" s="1">
        <v>40179</v>
      </c>
      <c r="B853">
        <v>1.34</v>
      </c>
      <c r="D853">
        <v>1.34</v>
      </c>
      <c r="E853">
        <v>1.34</v>
      </c>
      <c r="F853">
        <v>1.34</v>
      </c>
      <c r="G853">
        <v>1.34</v>
      </c>
      <c r="H853">
        <v>1.34</v>
      </c>
      <c r="I853">
        <v>1.34</v>
      </c>
      <c r="J853">
        <v>1.34</v>
      </c>
      <c r="K853">
        <v>0.75</v>
      </c>
      <c r="L853" s="2">
        <v>155650325</v>
      </c>
      <c r="M853" s="2">
        <v>227474986</v>
      </c>
      <c r="N853" s="2">
        <v>1146428588</v>
      </c>
    </row>
    <row r="854" spans="1:14" x14ac:dyDescent="0.3">
      <c r="A854" s="1">
        <v>40210</v>
      </c>
      <c r="B854">
        <v>0.74</v>
      </c>
      <c r="D854">
        <v>0.74</v>
      </c>
      <c r="E854">
        <v>0.74</v>
      </c>
      <c r="F854">
        <v>0.74</v>
      </c>
      <c r="G854">
        <v>0.74</v>
      </c>
      <c r="H854">
        <v>0.74</v>
      </c>
      <c r="I854">
        <v>0.74</v>
      </c>
      <c r="J854">
        <v>0.74</v>
      </c>
      <c r="K854">
        <v>0.78</v>
      </c>
      <c r="L854" s="2">
        <v>154334418</v>
      </c>
      <c r="M854" s="2">
        <v>225059838</v>
      </c>
      <c r="N854" s="2">
        <v>1149968048</v>
      </c>
    </row>
    <row r="855" spans="1:14" x14ac:dyDescent="0.3">
      <c r="A855" s="1">
        <v>40238</v>
      </c>
      <c r="B855">
        <v>0.34</v>
      </c>
      <c r="D855">
        <v>0.34</v>
      </c>
      <c r="E855">
        <v>0.34</v>
      </c>
      <c r="F855">
        <v>0.34</v>
      </c>
      <c r="G855">
        <v>0.34</v>
      </c>
      <c r="H855">
        <v>0.34</v>
      </c>
      <c r="I855">
        <v>0.34</v>
      </c>
      <c r="J855">
        <v>0.34</v>
      </c>
      <c r="K855">
        <v>0.52</v>
      </c>
      <c r="L855" s="2">
        <v>156710266</v>
      </c>
      <c r="M855" s="2">
        <v>229296811</v>
      </c>
      <c r="N855" s="2">
        <v>1162640012</v>
      </c>
    </row>
    <row r="856" spans="1:14" x14ac:dyDescent="0.3">
      <c r="A856" s="1">
        <v>40269</v>
      </c>
      <c r="B856">
        <v>0.39</v>
      </c>
      <c r="D856">
        <v>0.39</v>
      </c>
      <c r="E856">
        <v>0.39</v>
      </c>
      <c r="F856">
        <v>0.39</v>
      </c>
      <c r="G856">
        <v>0.39</v>
      </c>
      <c r="H856">
        <v>0.39</v>
      </c>
      <c r="I856">
        <v>0.39</v>
      </c>
      <c r="J856">
        <v>0.39</v>
      </c>
      <c r="K856">
        <v>0.56999999999999995</v>
      </c>
      <c r="L856" s="2">
        <v>154627326</v>
      </c>
      <c r="M856" s="2">
        <v>228663254</v>
      </c>
      <c r="N856" s="2">
        <v>1158508716</v>
      </c>
    </row>
    <row r="857" spans="1:14" x14ac:dyDescent="0.3">
      <c r="A857" s="1">
        <v>40299</v>
      </c>
      <c r="B857">
        <v>0.22</v>
      </c>
      <c r="D857">
        <v>0.22</v>
      </c>
      <c r="E857">
        <v>0.22</v>
      </c>
      <c r="F857">
        <v>0.22</v>
      </c>
      <c r="G857">
        <v>0.22</v>
      </c>
      <c r="H857">
        <v>0.22</v>
      </c>
      <c r="I857">
        <v>0.22</v>
      </c>
      <c r="J857">
        <v>0.22</v>
      </c>
      <c r="K857">
        <v>0.43</v>
      </c>
      <c r="L857" s="2">
        <v>158687309</v>
      </c>
      <c r="M857" s="2">
        <v>231206160</v>
      </c>
      <c r="N857" s="2">
        <v>1172262354</v>
      </c>
    </row>
    <row r="858" spans="1:14" x14ac:dyDescent="0.3">
      <c r="A858" s="1">
        <v>40330</v>
      </c>
      <c r="B858">
        <v>0.04</v>
      </c>
      <c r="D858">
        <v>0.04</v>
      </c>
      <c r="E858">
        <v>0.04</v>
      </c>
      <c r="F858">
        <v>0.04</v>
      </c>
      <c r="G858">
        <v>0.04</v>
      </c>
      <c r="H858">
        <v>0.04</v>
      </c>
      <c r="I858">
        <v>0.04</v>
      </c>
      <c r="J858">
        <v>0.04</v>
      </c>
      <c r="K858">
        <v>0</v>
      </c>
      <c r="L858" s="2">
        <v>159627969</v>
      </c>
      <c r="M858" s="2">
        <v>234716609</v>
      </c>
      <c r="N858" s="2">
        <v>1191152965</v>
      </c>
    </row>
    <row r="859" spans="1:14" x14ac:dyDescent="0.3">
      <c r="A859" s="1">
        <v>40360</v>
      </c>
      <c r="B859">
        <v>0.17</v>
      </c>
      <c r="D859">
        <v>0.17</v>
      </c>
      <c r="E859">
        <v>0.17</v>
      </c>
      <c r="F859">
        <v>0.17</v>
      </c>
      <c r="G859">
        <v>0.17</v>
      </c>
      <c r="H859">
        <v>0.17</v>
      </c>
      <c r="I859">
        <v>0.17</v>
      </c>
      <c r="J859">
        <v>0.17</v>
      </c>
      <c r="K859">
        <v>0.01</v>
      </c>
      <c r="L859" s="2">
        <v>162528341</v>
      </c>
      <c r="M859" s="2">
        <v>235838143</v>
      </c>
      <c r="N859" s="2">
        <v>1202007838</v>
      </c>
    </row>
    <row r="860" spans="1:14" x14ac:dyDescent="0.3">
      <c r="A860" s="1">
        <v>40391</v>
      </c>
      <c r="B860">
        <v>0.17</v>
      </c>
      <c r="D860">
        <v>0.17</v>
      </c>
      <c r="E860">
        <v>0.17</v>
      </c>
      <c r="F860">
        <v>0.17</v>
      </c>
      <c r="G860">
        <v>0.17</v>
      </c>
      <c r="H860">
        <v>0.17</v>
      </c>
      <c r="I860">
        <v>0.17</v>
      </c>
      <c r="J860">
        <v>0.17</v>
      </c>
      <c r="K860">
        <v>0.04</v>
      </c>
      <c r="L860" s="2">
        <v>173242650</v>
      </c>
      <c r="M860" s="2">
        <v>242749100</v>
      </c>
      <c r="N860" s="2">
        <v>1226483557</v>
      </c>
    </row>
    <row r="861" spans="1:14" x14ac:dyDescent="0.3">
      <c r="A861" s="1">
        <v>40422</v>
      </c>
      <c r="B861">
        <v>0.53</v>
      </c>
      <c r="D861">
        <v>0.53</v>
      </c>
      <c r="E861">
        <v>0.53</v>
      </c>
      <c r="F861">
        <v>0.53</v>
      </c>
      <c r="G861">
        <v>0.53</v>
      </c>
      <c r="H861">
        <v>0.53</v>
      </c>
      <c r="I861">
        <v>0.53</v>
      </c>
      <c r="J861">
        <v>0.53</v>
      </c>
      <c r="K861">
        <v>0.45</v>
      </c>
      <c r="L861" s="2">
        <v>176001728</v>
      </c>
      <c r="M861" s="2">
        <v>248741593</v>
      </c>
      <c r="N861" s="2">
        <v>1255626526</v>
      </c>
    </row>
    <row r="862" spans="1:14" x14ac:dyDescent="0.3">
      <c r="A862" s="1">
        <v>40452</v>
      </c>
      <c r="B862">
        <v>1.04</v>
      </c>
      <c r="D862">
        <v>1.04</v>
      </c>
      <c r="E862">
        <v>1.04</v>
      </c>
      <c r="F862">
        <v>1.04</v>
      </c>
      <c r="G862">
        <v>1.04</v>
      </c>
      <c r="H862">
        <v>1.04</v>
      </c>
      <c r="I862">
        <v>1.04</v>
      </c>
      <c r="J862">
        <v>1.04</v>
      </c>
      <c r="K862">
        <v>0.75</v>
      </c>
      <c r="L862" s="2">
        <v>177434730</v>
      </c>
      <c r="M862" s="2">
        <v>249713851</v>
      </c>
      <c r="N862" s="2">
        <v>1268275905</v>
      </c>
    </row>
    <row r="863" spans="1:14" x14ac:dyDescent="0.3">
      <c r="A863" s="1">
        <v>40483</v>
      </c>
      <c r="B863">
        <v>0.72</v>
      </c>
      <c r="D863">
        <v>0.72</v>
      </c>
      <c r="E863">
        <v>0.72</v>
      </c>
      <c r="F863">
        <v>0.72</v>
      </c>
      <c r="G863">
        <v>0.72</v>
      </c>
      <c r="H863">
        <v>0.72</v>
      </c>
      <c r="I863">
        <v>0.72</v>
      </c>
      <c r="J863">
        <v>0.72</v>
      </c>
      <c r="K863">
        <v>0.83</v>
      </c>
      <c r="L863" s="2">
        <v>178485518</v>
      </c>
      <c r="M863" s="2">
        <v>259165378</v>
      </c>
      <c r="N863" s="2">
        <v>1300275955</v>
      </c>
    </row>
    <row r="864" spans="1:14" x14ac:dyDescent="0.3">
      <c r="A864" s="1">
        <v>40513</v>
      </c>
      <c r="B864">
        <v>0.54</v>
      </c>
      <c r="D864">
        <v>0.54</v>
      </c>
      <c r="E864">
        <v>0.54</v>
      </c>
      <c r="F864">
        <v>0.54</v>
      </c>
      <c r="G864">
        <v>0.54</v>
      </c>
      <c r="H864">
        <v>0.54</v>
      </c>
      <c r="I864">
        <v>0.54</v>
      </c>
      <c r="J864">
        <v>0.54</v>
      </c>
      <c r="K864">
        <v>0.63</v>
      </c>
      <c r="L864" s="2">
        <v>206853322</v>
      </c>
      <c r="M864" s="2">
        <v>281875897</v>
      </c>
      <c r="N864" s="2">
        <v>1362388713</v>
      </c>
    </row>
    <row r="865" spans="1:14" x14ac:dyDescent="0.3">
      <c r="A865" s="1">
        <v>40544</v>
      </c>
      <c r="B865">
        <v>1.1499999999999999</v>
      </c>
      <c r="D865">
        <v>1.1499999999999999</v>
      </c>
      <c r="E865">
        <v>1.1499999999999999</v>
      </c>
      <c r="F865">
        <v>1.1499999999999999</v>
      </c>
      <c r="G865">
        <v>1.1499999999999999</v>
      </c>
      <c r="H865">
        <v>1.1499999999999999</v>
      </c>
      <c r="I865">
        <v>1.1499999999999999</v>
      </c>
      <c r="J865">
        <v>1.1499999999999999</v>
      </c>
      <c r="K865">
        <v>0.83</v>
      </c>
      <c r="L865" s="2">
        <v>193547227</v>
      </c>
      <c r="M865" s="2">
        <v>257275149</v>
      </c>
      <c r="N865" s="2">
        <v>1347857182</v>
      </c>
    </row>
    <row r="866" spans="1:14" x14ac:dyDescent="0.3">
      <c r="A866" s="1">
        <v>40575</v>
      </c>
      <c r="B866">
        <v>0.6</v>
      </c>
      <c r="D866">
        <v>0.6</v>
      </c>
      <c r="E866">
        <v>0.6</v>
      </c>
      <c r="F866">
        <v>0.6</v>
      </c>
      <c r="G866">
        <v>0.6</v>
      </c>
      <c r="H866">
        <v>0.6</v>
      </c>
      <c r="I866">
        <v>0.6</v>
      </c>
      <c r="J866">
        <v>0.6</v>
      </c>
      <c r="K866">
        <v>0.8</v>
      </c>
      <c r="L866" s="2">
        <v>185606930</v>
      </c>
      <c r="M866" s="2">
        <v>254054580</v>
      </c>
      <c r="N866" s="2">
        <v>1367105652</v>
      </c>
    </row>
    <row r="867" spans="1:14" x14ac:dyDescent="0.3">
      <c r="A867" s="1">
        <v>40603</v>
      </c>
      <c r="B867">
        <v>0.35</v>
      </c>
      <c r="D867">
        <v>0.35</v>
      </c>
      <c r="E867">
        <v>0.35</v>
      </c>
      <c r="F867">
        <v>0.35</v>
      </c>
      <c r="G867">
        <v>0.35</v>
      </c>
      <c r="H867">
        <v>0.35</v>
      </c>
      <c r="I867">
        <v>0.35</v>
      </c>
      <c r="J867">
        <v>0.35</v>
      </c>
      <c r="K867">
        <v>0.79</v>
      </c>
      <c r="L867" s="2">
        <v>179918782</v>
      </c>
      <c r="M867" s="2">
        <v>251848862</v>
      </c>
      <c r="N867" s="2">
        <v>1393939107</v>
      </c>
    </row>
    <row r="868" spans="1:14" x14ac:dyDescent="0.3">
      <c r="A868" s="1">
        <v>40634</v>
      </c>
      <c r="B868">
        <v>0.7</v>
      </c>
      <c r="D868">
        <v>0.7</v>
      </c>
      <c r="E868">
        <v>0.7</v>
      </c>
      <c r="F868">
        <v>0.7</v>
      </c>
      <c r="G868">
        <v>0.7</v>
      </c>
      <c r="H868">
        <v>0.7</v>
      </c>
      <c r="I868">
        <v>0.7</v>
      </c>
      <c r="J868">
        <v>0.7</v>
      </c>
      <c r="K868">
        <v>0.77</v>
      </c>
      <c r="L868" s="2">
        <v>172725439</v>
      </c>
      <c r="M868" s="2">
        <v>248312352</v>
      </c>
      <c r="N868" s="2">
        <v>1401819806</v>
      </c>
    </row>
    <row r="869" spans="1:14" x14ac:dyDescent="0.3">
      <c r="A869" s="1">
        <v>40664</v>
      </c>
      <c r="B869">
        <v>0.31</v>
      </c>
      <c r="D869">
        <v>0.31</v>
      </c>
      <c r="E869">
        <v>0.31</v>
      </c>
      <c r="F869">
        <v>0.31</v>
      </c>
      <c r="G869">
        <v>0.31</v>
      </c>
      <c r="H869">
        <v>0.31</v>
      </c>
      <c r="I869">
        <v>0.31</v>
      </c>
      <c r="J869">
        <v>0.31</v>
      </c>
      <c r="K869">
        <v>0.47</v>
      </c>
      <c r="L869" s="2">
        <v>178297658</v>
      </c>
      <c r="M869" s="2">
        <v>249576430</v>
      </c>
      <c r="N869" s="2">
        <v>1427174141</v>
      </c>
    </row>
    <row r="870" spans="1:14" x14ac:dyDescent="0.3">
      <c r="A870" s="1">
        <v>40695</v>
      </c>
      <c r="B870">
        <v>0.01</v>
      </c>
      <c r="D870">
        <v>0.01</v>
      </c>
      <c r="E870">
        <v>0.01</v>
      </c>
      <c r="F870">
        <v>0.01</v>
      </c>
      <c r="G870">
        <v>0.01</v>
      </c>
      <c r="H870">
        <v>0.01</v>
      </c>
      <c r="I870">
        <v>0.01</v>
      </c>
      <c r="J870">
        <v>0.01</v>
      </c>
      <c r="K870">
        <v>0.15</v>
      </c>
      <c r="L870" s="2">
        <v>190510862</v>
      </c>
      <c r="M870" s="2">
        <v>253840238</v>
      </c>
      <c r="N870" s="2">
        <v>1453997748</v>
      </c>
    </row>
    <row r="871" spans="1:14" x14ac:dyDescent="0.3">
      <c r="A871" s="1">
        <v>40725</v>
      </c>
      <c r="B871">
        <v>0.3</v>
      </c>
      <c r="D871">
        <v>0.3</v>
      </c>
      <c r="E871">
        <v>0.3</v>
      </c>
      <c r="F871">
        <v>0.3</v>
      </c>
      <c r="G871">
        <v>0.3</v>
      </c>
      <c r="H871">
        <v>0.3</v>
      </c>
      <c r="I871">
        <v>0.3</v>
      </c>
      <c r="J871">
        <v>0.3</v>
      </c>
      <c r="K871">
        <v>0.16</v>
      </c>
      <c r="L871" s="2">
        <v>182099198</v>
      </c>
      <c r="M871" s="2">
        <v>252615159</v>
      </c>
      <c r="N871" s="2">
        <v>1474643875</v>
      </c>
    </row>
    <row r="872" spans="1:14" x14ac:dyDescent="0.3">
      <c r="A872" s="1">
        <v>40756</v>
      </c>
      <c r="B872">
        <v>0.39</v>
      </c>
      <c r="D872">
        <v>0.39</v>
      </c>
      <c r="E872">
        <v>0.39</v>
      </c>
      <c r="F872">
        <v>0.39</v>
      </c>
      <c r="G872">
        <v>0.39</v>
      </c>
      <c r="H872">
        <v>0.39</v>
      </c>
      <c r="I872">
        <v>0.39</v>
      </c>
      <c r="J872">
        <v>0.39</v>
      </c>
      <c r="K872">
        <v>0.37</v>
      </c>
      <c r="L872" s="2">
        <v>179285432</v>
      </c>
      <c r="M872" s="2">
        <v>248390557</v>
      </c>
      <c r="N872" s="2">
        <v>1500838516</v>
      </c>
    </row>
    <row r="873" spans="1:14" x14ac:dyDescent="0.3">
      <c r="A873" s="1">
        <v>40787</v>
      </c>
      <c r="B873">
        <v>0.25</v>
      </c>
      <c r="D873">
        <v>0.25</v>
      </c>
      <c r="E873">
        <v>0.25</v>
      </c>
      <c r="F873">
        <v>0.25</v>
      </c>
      <c r="G873">
        <v>0.25</v>
      </c>
      <c r="H873">
        <v>0.25</v>
      </c>
      <c r="I873">
        <v>0.25</v>
      </c>
      <c r="J873">
        <v>0.25</v>
      </c>
      <c r="K873">
        <v>0.53</v>
      </c>
      <c r="L873" s="2">
        <v>188504749</v>
      </c>
      <c r="M873" s="2">
        <v>255032624</v>
      </c>
      <c r="N873" s="2">
        <v>1531092115</v>
      </c>
    </row>
    <row r="874" spans="1:14" x14ac:dyDescent="0.3">
      <c r="A874" s="1">
        <v>40817</v>
      </c>
      <c r="B874">
        <v>0.39</v>
      </c>
      <c r="D874">
        <v>0.39</v>
      </c>
      <c r="E874">
        <v>0.39</v>
      </c>
      <c r="F874">
        <v>0.39</v>
      </c>
      <c r="G874">
        <v>0.39</v>
      </c>
      <c r="H874">
        <v>0.39</v>
      </c>
      <c r="I874">
        <v>0.39</v>
      </c>
      <c r="J874">
        <v>0.39</v>
      </c>
      <c r="K874">
        <v>0.43</v>
      </c>
      <c r="L874" s="2">
        <v>188069133</v>
      </c>
      <c r="M874" s="2">
        <v>252814003</v>
      </c>
      <c r="N874" s="2">
        <v>1538019377</v>
      </c>
    </row>
    <row r="875" spans="1:14" x14ac:dyDescent="0.3">
      <c r="A875" s="1">
        <v>40848</v>
      </c>
      <c r="B875">
        <v>0.6</v>
      </c>
      <c r="D875">
        <v>0.6</v>
      </c>
      <c r="E875">
        <v>0.6</v>
      </c>
      <c r="F875">
        <v>0.6</v>
      </c>
      <c r="G875">
        <v>0.6</v>
      </c>
      <c r="H875">
        <v>0.6</v>
      </c>
      <c r="I875">
        <v>0.6</v>
      </c>
      <c r="J875">
        <v>0.6</v>
      </c>
      <c r="K875">
        <v>0.52</v>
      </c>
      <c r="L875" s="2">
        <v>182670915</v>
      </c>
      <c r="M875" s="2">
        <v>261199615</v>
      </c>
      <c r="N875" s="2">
        <v>1569029499</v>
      </c>
    </row>
    <row r="876" spans="1:14" x14ac:dyDescent="0.3">
      <c r="A876" s="1">
        <v>40878</v>
      </c>
      <c r="B876">
        <v>0.61</v>
      </c>
      <c r="D876">
        <v>0.61</v>
      </c>
      <c r="E876">
        <v>0.61</v>
      </c>
      <c r="F876">
        <v>0.61</v>
      </c>
      <c r="G876">
        <v>0.61</v>
      </c>
      <c r="H876">
        <v>0.61</v>
      </c>
      <c r="I876">
        <v>0.61</v>
      </c>
      <c r="J876">
        <v>0.61</v>
      </c>
      <c r="K876">
        <v>0.5</v>
      </c>
      <c r="L876" s="2">
        <v>214235311</v>
      </c>
      <c r="M876" s="2">
        <v>285376902</v>
      </c>
      <c r="N876" s="2">
        <v>1617479557</v>
      </c>
    </row>
    <row r="877" spans="1:14" x14ac:dyDescent="0.3">
      <c r="A877" s="1">
        <v>40909</v>
      </c>
      <c r="B877">
        <v>0.66</v>
      </c>
      <c r="D877">
        <v>0.66</v>
      </c>
      <c r="E877">
        <v>0.66</v>
      </c>
      <c r="F877">
        <v>0.66</v>
      </c>
      <c r="G877">
        <v>0.66</v>
      </c>
      <c r="H877">
        <v>0.66</v>
      </c>
      <c r="I877">
        <v>0.66</v>
      </c>
      <c r="J877">
        <v>0.66</v>
      </c>
      <c r="K877">
        <v>0.56000000000000005</v>
      </c>
      <c r="L877" s="2">
        <v>212136241</v>
      </c>
      <c r="M877" s="2">
        <v>259833394</v>
      </c>
      <c r="N877" s="2">
        <v>1591802789</v>
      </c>
    </row>
    <row r="878" spans="1:14" x14ac:dyDescent="0.3">
      <c r="A878" s="1">
        <v>40940</v>
      </c>
      <c r="B878">
        <v>-7.0000000000000007E-2</v>
      </c>
      <c r="D878">
        <v>-7.0000000000000007E-2</v>
      </c>
      <c r="E878">
        <v>-7.0000000000000007E-2</v>
      </c>
      <c r="F878">
        <v>-7.0000000000000007E-2</v>
      </c>
      <c r="G878">
        <v>-7.0000000000000007E-2</v>
      </c>
      <c r="H878">
        <v>-7.0000000000000007E-2</v>
      </c>
      <c r="I878">
        <v>-7.0000000000000007E-2</v>
      </c>
      <c r="J878">
        <v>-7.0000000000000007E-2</v>
      </c>
      <c r="K878">
        <v>0.45</v>
      </c>
      <c r="L878" s="2">
        <v>191488769</v>
      </c>
      <c r="M878" s="2">
        <v>256909110</v>
      </c>
      <c r="N878" s="2">
        <v>1599649389</v>
      </c>
    </row>
    <row r="879" spans="1:14" x14ac:dyDescent="0.3">
      <c r="A879" s="1">
        <v>40969</v>
      </c>
      <c r="B879">
        <v>0.15</v>
      </c>
      <c r="D879">
        <v>0.15</v>
      </c>
      <c r="E879">
        <v>0.15</v>
      </c>
      <c r="F879">
        <v>0.15</v>
      </c>
      <c r="G879">
        <v>0.15</v>
      </c>
      <c r="H879">
        <v>0.15</v>
      </c>
      <c r="I879">
        <v>0.15</v>
      </c>
      <c r="J879">
        <v>0.15</v>
      </c>
      <c r="K879">
        <v>0.21</v>
      </c>
      <c r="L879" s="2">
        <v>201956126</v>
      </c>
      <c r="M879" s="2">
        <v>257522989</v>
      </c>
      <c r="N879" s="2">
        <v>1614347323</v>
      </c>
    </row>
    <row r="880" spans="1:14" x14ac:dyDescent="0.3">
      <c r="A880" s="1">
        <v>41000</v>
      </c>
      <c r="B880">
        <v>0.47</v>
      </c>
      <c r="D880">
        <v>0.47</v>
      </c>
      <c r="E880">
        <v>0.47</v>
      </c>
      <c r="F880">
        <v>0.47</v>
      </c>
      <c r="G880">
        <v>0.47</v>
      </c>
      <c r="H880">
        <v>0.47</v>
      </c>
      <c r="I880">
        <v>0.47</v>
      </c>
      <c r="J880">
        <v>0.47</v>
      </c>
      <c r="K880">
        <v>0.64</v>
      </c>
      <c r="L880" s="2">
        <v>193183934</v>
      </c>
      <c r="M880" s="2">
        <v>258844775</v>
      </c>
      <c r="N880" s="2">
        <v>1610857200</v>
      </c>
    </row>
    <row r="881" spans="1:14" x14ac:dyDescent="0.3">
      <c r="A881" s="1">
        <v>41030</v>
      </c>
      <c r="B881">
        <v>0.35</v>
      </c>
      <c r="D881">
        <v>0.35</v>
      </c>
      <c r="E881">
        <v>0.35</v>
      </c>
      <c r="F881">
        <v>0.35</v>
      </c>
      <c r="G881">
        <v>0.35</v>
      </c>
      <c r="H881">
        <v>0.35</v>
      </c>
      <c r="I881">
        <v>0.35</v>
      </c>
      <c r="J881">
        <v>0.35</v>
      </c>
      <c r="K881">
        <v>0.36</v>
      </c>
      <c r="L881" s="2">
        <v>191663053</v>
      </c>
      <c r="M881" s="2">
        <v>259530056</v>
      </c>
      <c r="N881" s="2">
        <v>1637111216</v>
      </c>
    </row>
    <row r="882" spans="1:14" x14ac:dyDescent="0.3">
      <c r="A882" s="1">
        <v>41061</v>
      </c>
      <c r="B882">
        <v>0.23</v>
      </c>
      <c r="D882">
        <v>0.23</v>
      </c>
      <c r="E882">
        <v>0.23</v>
      </c>
      <c r="F882">
        <v>0.23</v>
      </c>
      <c r="G882">
        <v>0.23</v>
      </c>
      <c r="H882">
        <v>0.23</v>
      </c>
      <c r="I882">
        <v>0.23</v>
      </c>
      <c r="J882">
        <v>0.23</v>
      </c>
      <c r="K882">
        <v>0.08</v>
      </c>
      <c r="L882" s="2">
        <v>198858463</v>
      </c>
      <c r="M882" s="2">
        <v>265317011</v>
      </c>
      <c r="N882" s="2">
        <v>1660339682</v>
      </c>
    </row>
    <row r="883" spans="1:14" x14ac:dyDescent="0.3">
      <c r="A883" s="1">
        <v>41091</v>
      </c>
      <c r="B883">
        <v>0.13</v>
      </c>
      <c r="D883">
        <v>0.13</v>
      </c>
      <c r="E883">
        <v>0.13</v>
      </c>
      <c r="F883">
        <v>0.13</v>
      </c>
      <c r="G883">
        <v>0.13</v>
      </c>
      <c r="H883">
        <v>0.13</v>
      </c>
      <c r="I883">
        <v>0.13</v>
      </c>
      <c r="J883">
        <v>0.13</v>
      </c>
      <c r="K883">
        <v>0.43</v>
      </c>
      <c r="L883" s="2">
        <v>203627550</v>
      </c>
      <c r="M883" s="2">
        <v>265535664</v>
      </c>
      <c r="N883" s="2">
        <v>1668505243</v>
      </c>
    </row>
    <row r="884" spans="1:14" x14ac:dyDescent="0.3">
      <c r="A884" s="1">
        <v>41122</v>
      </c>
      <c r="B884">
        <v>0.27</v>
      </c>
      <c r="D884">
        <v>0.27</v>
      </c>
      <c r="E884">
        <v>0.27</v>
      </c>
      <c r="F884">
        <v>0.27</v>
      </c>
      <c r="G884">
        <v>0.27</v>
      </c>
      <c r="H884">
        <v>0.27</v>
      </c>
      <c r="I884">
        <v>0.27</v>
      </c>
      <c r="J884">
        <v>0.27</v>
      </c>
      <c r="K884">
        <v>0.41</v>
      </c>
      <c r="L884" s="2">
        <v>203575297</v>
      </c>
      <c r="M884" s="2">
        <v>267208637</v>
      </c>
      <c r="N884" s="2">
        <v>1685548585</v>
      </c>
    </row>
    <row r="885" spans="1:14" x14ac:dyDescent="0.3">
      <c r="A885" s="1">
        <v>41153</v>
      </c>
      <c r="B885">
        <v>0.55000000000000004</v>
      </c>
      <c r="D885">
        <v>0.55000000000000004</v>
      </c>
      <c r="E885">
        <v>0.55000000000000004</v>
      </c>
      <c r="F885">
        <v>0.55000000000000004</v>
      </c>
      <c r="G885">
        <v>0.55000000000000004</v>
      </c>
      <c r="H885">
        <v>0.55000000000000004</v>
      </c>
      <c r="I885">
        <v>0.55000000000000004</v>
      </c>
      <c r="J885">
        <v>0.55000000000000004</v>
      </c>
      <c r="K885">
        <v>0.56999999999999995</v>
      </c>
      <c r="L885" s="2">
        <v>202200005</v>
      </c>
      <c r="M885" s="2">
        <v>274835293</v>
      </c>
      <c r="N885" s="2">
        <v>1702277330</v>
      </c>
    </row>
    <row r="886" spans="1:14" x14ac:dyDescent="0.3">
      <c r="A886" s="1">
        <v>41183</v>
      </c>
      <c r="B886">
        <v>0.8</v>
      </c>
      <c r="D886">
        <v>0.8</v>
      </c>
      <c r="E886">
        <v>0.8</v>
      </c>
      <c r="F886">
        <v>0.8</v>
      </c>
      <c r="G886">
        <v>0.8</v>
      </c>
      <c r="H886">
        <v>0.8</v>
      </c>
      <c r="I886">
        <v>0.8</v>
      </c>
      <c r="J886">
        <v>0.8</v>
      </c>
      <c r="K886">
        <v>0.59</v>
      </c>
      <c r="L886" s="2">
        <v>204756960</v>
      </c>
      <c r="M886" s="2">
        <v>273105295</v>
      </c>
      <c r="N886" s="2">
        <v>1706898049</v>
      </c>
    </row>
    <row r="887" spans="1:14" x14ac:dyDescent="0.3">
      <c r="A887" s="1">
        <v>41214</v>
      </c>
      <c r="B887">
        <v>0.68</v>
      </c>
      <c r="D887">
        <v>0.68</v>
      </c>
      <c r="E887">
        <v>0.68</v>
      </c>
      <c r="F887">
        <v>0.68</v>
      </c>
      <c r="G887">
        <v>0.68</v>
      </c>
      <c r="H887">
        <v>0.68</v>
      </c>
      <c r="I887">
        <v>0.68</v>
      </c>
      <c r="J887">
        <v>0.68</v>
      </c>
      <c r="K887">
        <v>0.6</v>
      </c>
      <c r="L887" s="2">
        <v>209024611</v>
      </c>
      <c r="M887" s="2">
        <v>288090912</v>
      </c>
      <c r="N887" s="2">
        <v>1724637270</v>
      </c>
    </row>
    <row r="888" spans="1:14" x14ac:dyDescent="0.3">
      <c r="A888" s="1">
        <v>41244</v>
      </c>
      <c r="B888">
        <v>0.78</v>
      </c>
      <c r="D888">
        <v>0.78</v>
      </c>
      <c r="E888">
        <v>0.78</v>
      </c>
      <c r="F888">
        <v>0.78</v>
      </c>
      <c r="G888">
        <v>0.78</v>
      </c>
      <c r="H888">
        <v>0.78</v>
      </c>
      <c r="I888">
        <v>0.78</v>
      </c>
      <c r="J888">
        <v>0.78</v>
      </c>
      <c r="K888">
        <v>0.79</v>
      </c>
      <c r="L888" s="2">
        <v>233371452</v>
      </c>
      <c r="M888" s="2">
        <v>325045422</v>
      </c>
      <c r="N888" s="2">
        <v>1764644740</v>
      </c>
    </row>
    <row r="889" spans="1:14" x14ac:dyDescent="0.3">
      <c r="A889" s="1">
        <v>41275</v>
      </c>
      <c r="B889">
        <v>1.1499999999999999</v>
      </c>
      <c r="D889">
        <v>1.1499999999999999</v>
      </c>
      <c r="E889">
        <v>1.1499999999999999</v>
      </c>
      <c r="F889">
        <v>1.1499999999999999</v>
      </c>
      <c r="G889">
        <v>1.1499999999999999</v>
      </c>
      <c r="H889">
        <v>1.1499999999999999</v>
      </c>
      <c r="I889">
        <v>1.1499999999999999</v>
      </c>
      <c r="J889">
        <v>1.1499999999999999</v>
      </c>
      <c r="K889">
        <v>0.86</v>
      </c>
      <c r="L889" s="2">
        <v>216463907</v>
      </c>
      <c r="M889" s="2">
        <v>287515564</v>
      </c>
      <c r="N889" s="2">
        <v>1721819113</v>
      </c>
    </row>
    <row r="890" spans="1:14" x14ac:dyDescent="0.3">
      <c r="A890" s="1">
        <v>41306</v>
      </c>
      <c r="B890">
        <v>0.22</v>
      </c>
      <c r="D890">
        <v>0.22</v>
      </c>
      <c r="E890">
        <v>0.22</v>
      </c>
      <c r="F890">
        <v>0.22</v>
      </c>
      <c r="G890">
        <v>0.22</v>
      </c>
      <c r="H890">
        <v>0.22</v>
      </c>
      <c r="I890">
        <v>0.22</v>
      </c>
      <c r="J890">
        <v>0.22</v>
      </c>
      <c r="K890">
        <v>0.6</v>
      </c>
      <c r="L890" s="2">
        <v>205022593</v>
      </c>
      <c r="M890" s="2">
        <v>287025459</v>
      </c>
      <c r="N890" s="2">
        <v>1722232564</v>
      </c>
    </row>
    <row r="891" spans="1:14" x14ac:dyDescent="0.3">
      <c r="A891" s="1">
        <v>41334</v>
      </c>
      <c r="B891">
        <v>-0.17</v>
      </c>
      <c r="D891">
        <v>-0.17</v>
      </c>
      <c r="E891">
        <v>-0.17</v>
      </c>
      <c r="F891">
        <v>-0.17</v>
      </c>
      <c r="G891">
        <v>-0.17</v>
      </c>
      <c r="H891">
        <v>-0.17</v>
      </c>
      <c r="I891">
        <v>-0.17</v>
      </c>
      <c r="J891">
        <v>-0.17</v>
      </c>
      <c r="K891">
        <v>0.47</v>
      </c>
      <c r="L891" s="2">
        <v>207717486</v>
      </c>
      <c r="M891" s="2">
        <v>293276608</v>
      </c>
      <c r="N891" s="2">
        <v>1755986200</v>
      </c>
    </row>
    <row r="892" spans="1:14" x14ac:dyDescent="0.3">
      <c r="A892" s="1">
        <v>41365</v>
      </c>
      <c r="B892">
        <v>0.28000000000000003</v>
      </c>
      <c r="D892">
        <v>0.28000000000000003</v>
      </c>
      <c r="E892">
        <v>0.28000000000000003</v>
      </c>
      <c r="F892">
        <v>0.28000000000000003</v>
      </c>
      <c r="G892">
        <v>0.28000000000000003</v>
      </c>
      <c r="H892">
        <v>0.28000000000000003</v>
      </c>
      <c r="I892">
        <v>0.28000000000000003</v>
      </c>
      <c r="J892">
        <v>0.28000000000000003</v>
      </c>
      <c r="K892">
        <v>0.55000000000000004</v>
      </c>
      <c r="L892" s="2">
        <v>209621828</v>
      </c>
      <c r="M892" s="2">
        <v>287763134</v>
      </c>
      <c r="N892" s="2">
        <v>1752360489</v>
      </c>
    </row>
    <row r="893" spans="1:14" x14ac:dyDescent="0.3">
      <c r="A893" s="1">
        <v>41395</v>
      </c>
      <c r="B893">
        <v>0.1</v>
      </c>
      <c r="D893">
        <v>0.1</v>
      </c>
      <c r="E893">
        <v>0.1</v>
      </c>
      <c r="F893">
        <v>0.1</v>
      </c>
      <c r="G893">
        <v>0.1</v>
      </c>
      <c r="H893">
        <v>0.1</v>
      </c>
      <c r="I893">
        <v>0.1</v>
      </c>
      <c r="J893">
        <v>0.1</v>
      </c>
      <c r="K893">
        <v>0.37</v>
      </c>
      <c r="L893" s="2">
        <v>201046331</v>
      </c>
      <c r="M893" s="2">
        <v>293594788</v>
      </c>
      <c r="N893" s="2">
        <v>1780263166</v>
      </c>
    </row>
    <row r="894" spans="1:14" x14ac:dyDescent="0.3">
      <c r="A894" s="1">
        <v>41426</v>
      </c>
      <c r="B894">
        <v>0.32</v>
      </c>
      <c r="D894">
        <v>0.32</v>
      </c>
      <c r="E894">
        <v>0.32</v>
      </c>
      <c r="F894">
        <v>0.32</v>
      </c>
      <c r="G894">
        <v>0.32</v>
      </c>
      <c r="H894">
        <v>0.32</v>
      </c>
      <c r="I894">
        <v>0.32</v>
      </c>
      <c r="J894">
        <v>0.32</v>
      </c>
      <c r="K894">
        <v>0.26</v>
      </c>
      <c r="L894" s="2">
        <v>214567507</v>
      </c>
      <c r="M894" s="2">
        <v>300251536</v>
      </c>
      <c r="N894" s="2">
        <v>1816626861</v>
      </c>
    </row>
    <row r="895" spans="1:14" x14ac:dyDescent="0.3">
      <c r="A895" s="1">
        <v>41456</v>
      </c>
      <c r="B895">
        <v>-0.13</v>
      </c>
      <c r="D895">
        <v>-0.13</v>
      </c>
      <c r="E895">
        <v>-0.13</v>
      </c>
      <c r="F895">
        <v>-0.13</v>
      </c>
      <c r="G895">
        <v>-0.13</v>
      </c>
      <c r="H895">
        <v>-0.13</v>
      </c>
      <c r="I895">
        <v>-0.13</v>
      </c>
      <c r="J895">
        <v>-0.13</v>
      </c>
      <c r="K895">
        <v>0.03</v>
      </c>
      <c r="L895" s="2">
        <v>210471469</v>
      </c>
      <c r="M895" s="2">
        <v>294992118</v>
      </c>
      <c r="N895" s="2">
        <v>1822959180</v>
      </c>
    </row>
    <row r="896" spans="1:14" x14ac:dyDescent="0.3">
      <c r="A896" s="1">
        <v>41487</v>
      </c>
      <c r="B896">
        <v>0.22</v>
      </c>
      <c r="D896">
        <v>0.22</v>
      </c>
      <c r="E896">
        <v>0.22</v>
      </c>
      <c r="F896">
        <v>0.22</v>
      </c>
      <c r="G896">
        <v>0.22</v>
      </c>
      <c r="H896">
        <v>0.22</v>
      </c>
      <c r="I896">
        <v>0.22</v>
      </c>
      <c r="J896">
        <v>0.22</v>
      </c>
      <c r="K896">
        <v>0.24</v>
      </c>
      <c r="L896" s="2">
        <v>209608119</v>
      </c>
      <c r="M896" s="2">
        <v>298262492</v>
      </c>
      <c r="N896" s="2">
        <v>1844371951</v>
      </c>
    </row>
    <row r="897" spans="1:14" x14ac:dyDescent="0.3">
      <c r="A897" s="1">
        <v>41518</v>
      </c>
      <c r="B897">
        <v>0.25</v>
      </c>
      <c r="D897">
        <v>0.25</v>
      </c>
      <c r="E897">
        <v>0.25</v>
      </c>
      <c r="F897">
        <v>0.25</v>
      </c>
      <c r="G897">
        <v>0.25</v>
      </c>
      <c r="H897">
        <v>0.25</v>
      </c>
      <c r="I897">
        <v>0.25</v>
      </c>
      <c r="J897">
        <v>0.25</v>
      </c>
      <c r="K897">
        <v>0.35</v>
      </c>
      <c r="L897" s="2">
        <v>229574843</v>
      </c>
      <c r="M897" s="2">
        <v>301268767</v>
      </c>
      <c r="N897" s="2">
        <v>1861085764</v>
      </c>
    </row>
    <row r="898" spans="1:14" x14ac:dyDescent="0.3">
      <c r="A898" s="1">
        <v>41548</v>
      </c>
      <c r="B898">
        <v>0.48</v>
      </c>
      <c r="D898">
        <v>0.48</v>
      </c>
      <c r="E898">
        <v>0.48</v>
      </c>
      <c r="F898">
        <v>0.48</v>
      </c>
      <c r="G898">
        <v>0.48</v>
      </c>
      <c r="H898">
        <v>0.48</v>
      </c>
      <c r="I898">
        <v>0.48</v>
      </c>
      <c r="J898">
        <v>0.48</v>
      </c>
      <c r="K898">
        <v>0.56999999999999995</v>
      </c>
      <c r="L898" s="2">
        <v>211135082</v>
      </c>
      <c r="M898" s="2">
        <v>297832161</v>
      </c>
      <c r="N898" s="2">
        <v>1871626060</v>
      </c>
    </row>
    <row r="899" spans="1:14" x14ac:dyDescent="0.3">
      <c r="A899" s="1">
        <v>41579</v>
      </c>
      <c r="B899">
        <v>0.46</v>
      </c>
      <c r="D899">
        <v>0.46</v>
      </c>
      <c r="E899">
        <v>0.46</v>
      </c>
      <c r="F899">
        <v>0.46</v>
      </c>
      <c r="G899">
        <v>0.46</v>
      </c>
      <c r="H899">
        <v>0.46</v>
      </c>
      <c r="I899">
        <v>0.46</v>
      </c>
      <c r="J899">
        <v>0.46</v>
      </c>
      <c r="K899">
        <v>0.54</v>
      </c>
      <c r="L899" s="2">
        <v>215546803</v>
      </c>
      <c r="M899" s="2">
        <v>314867661</v>
      </c>
      <c r="N899" s="2">
        <v>1909101906</v>
      </c>
    </row>
    <row r="900" spans="1:14" x14ac:dyDescent="0.3">
      <c r="A900" s="1">
        <v>41609</v>
      </c>
      <c r="B900">
        <v>0.65</v>
      </c>
      <c r="D900">
        <v>0.65</v>
      </c>
      <c r="E900">
        <v>0.65</v>
      </c>
      <c r="F900">
        <v>0.65</v>
      </c>
      <c r="G900">
        <v>0.65</v>
      </c>
      <c r="H900">
        <v>0.65</v>
      </c>
      <c r="I900">
        <v>0.65</v>
      </c>
      <c r="J900">
        <v>0.65</v>
      </c>
      <c r="K900">
        <v>0.92</v>
      </c>
      <c r="L900" s="2">
        <v>249509778</v>
      </c>
      <c r="M900" s="2">
        <v>344507915</v>
      </c>
      <c r="N900" s="2">
        <v>1956838075</v>
      </c>
    </row>
    <row r="901" spans="1:14" x14ac:dyDescent="0.3">
      <c r="A901" s="1">
        <v>41640</v>
      </c>
      <c r="B901">
        <v>0.94</v>
      </c>
      <c r="D901">
        <v>0.94</v>
      </c>
      <c r="E901">
        <v>0.94</v>
      </c>
      <c r="F901">
        <v>0.94</v>
      </c>
      <c r="G901">
        <v>0.94</v>
      </c>
      <c r="H901">
        <v>0.94</v>
      </c>
      <c r="I901">
        <v>0.94</v>
      </c>
      <c r="J901">
        <v>0.94</v>
      </c>
      <c r="K901">
        <v>0.55000000000000004</v>
      </c>
      <c r="L901" s="2">
        <v>222947119</v>
      </c>
      <c r="M901" s="2">
        <v>313131662</v>
      </c>
      <c r="N901" s="2">
        <v>1941730916</v>
      </c>
    </row>
    <row r="902" spans="1:14" x14ac:dyDescent="0.3">
      <c r="A902" s="1">
        <v>41671</v>
      </c>
      <c r="B902">
        <v>0.52</v>
      </c>
      <c r="D902">
        <v>0.52</v>
      </c>
      <c r="E902">
        <v>0.52</v>
      </c>
      <c r="F902">
        <v>0.52</v>
      </c>
      <c r="G902">
        <v>0.52</v>
      </c>
      <c r="H902">
        <v>0.52</v>
      </c>
      <c r="I902">
        <v>0.52</v>
      </c>
      <c r="J902">
        <v>0.52</v>
      </c>
      <c r="K902">
        <v>0.69</v>
      </c>
      <c r="L902" s="2">
        <v>224671134</v>
      </c>
      <c r="M902" s="2">
        <v>316246296</v>
      </c>
      <c r="N902" s="2">
        <v>1960711415</v>
      </c>
    </row>
    <row r="903" spans="1:14" x14ac:dyDescent="0.3">
      <c r="A903" s="1">
        <v>41699</v>
      </c>
      <c r="B903">
        <v>0.74</v>
      </c>
      <c r="D903">
        <v>0.74</v>
      </c>
      <c r="E903">
        <v>0.74</v>
      </c>
      <c r="F903">
        <v>0.74</v>
      </c>
      <c r="G903">
        <v>0.74</v>
      </c>
      <c r="H903">
        <v>0.74</v>
      </c>
      <c r="I903">
        <v>0.74</v>
      </c>
      <c r="J903">
        <v>0.74</v>
      </c>
      <c r="K903">
        <v>0.92</v>
      </c>
      <c r="L903" s="2">
        <v>228014047</v>
      </c>
      <c r="M903" s="2">
        <v>309930414</v>
      </c>
      <c r="N903" s="2">
        <v>1972553099</v>
      </c>
    </row>
    <row r="904" spans="1:14" x14ac:dyDescent="0.3">
      <c r="A904" s="1">
        <v>41730</v>
      </c>
      <c r="B904">
        <v>0.53</v>
      </c>
      <c r="D904">
        <v>0.53</v>
      </c>
      <c r="E904">
        <v>0.53</v>
      </c>
      <c r="F904">
        <v>0.53</v>
      </c>
      <c r="G904">
        <v>0.53</v>
      </c>
      <c r="H904">
        <v>0.53</v>
      </c>
      <c r="I904">
        <v>0.53</v>
      </c>
      <c r="J904">
        <v>0.53</v>
      </c>
      <c r="K904">
        <v>0.67</v>
      </c>
      <c r="L904" s="2">
        <v>222462991</v>
      </c>
      <c r="M904" s="2">
        <v>309226880</v>
      </c>
      <c r="N904" s="2">
        <v>1983442701</v>
      </c>
    </row>
    <row r="905" spans="1:14" x14ac:dyDescent="0.3">
      <c r="A905" s="1">
        <v>41760</v>
      </c>
      <c r="B905">
        <v>0.25</v>
      </c>
      <c r="D905">
        <v>0.25</v>
      </c>
      <c r="E905">
        <v>0.25</v>
      </c>
      <c r="F905">
        <v>0.25</v>
      </c>
      <c r="G905">
        <v>0.25</v>
      </c>
      <c r="H905">
        <v>0.25</v>
      </c>
      <c r="I905">
        <v>0.25</v>
      </c>
      <c r="J905">
        <v>0.25</v>
      </c>
      <c r="K905">
        <v>0.46</v>
      </c>
      <c r="L905" s="2">
        <v>214771855</v>
      </c>
      <c r="M905" s="2">
        <v>303690454</v>
      </c>
      <c r="N905" s="2">
        <v>2002401959</v>
      </c>
    </row>
    <row r="906" spans="1:14" x14ac:dyDescent="0.3">
      <c r="A906" s="1">
        <v>41791</v>
      </c>
      <c r="B906">
        <v>0.04</v>
      </c>
      <c r="D906">
        <v>0.04</v>
      </c>
      <c r="E906">
        <v>0.04</v>
      </c>
      <c r="F906">
        <v>0.04</v>
      </c>
      <c r="G906">
        <v>0.04</v>
      </c>
      <c r="H906">
        <v>0.04</v>
      </c>
      <c r="I906">
        <v>0.04</v>
      </c>
      <c r="J906">
        <v>0.04</v>
      </c>
      <c r="K906">
        <v>0.4</v>
      </c>
      <c r="L906" s="2">
        <v>222858595</v>
      </c>
      <c r="M906" s="2">
        <v>305835044</v>
      </c>
      <c r="N906" s="2">
        <v>2022879777</v>
      </c>
    </row>
    <row r="907" spans="1:14" x14ac:dyDescent="0.3">
      <c r="A907" s="1">
        <v>41821</v>
      </c>
      <c r="B907">
        <v>0.16</v>
      </c>
      <c r="D907">
        <v>0.16</v>
      </c>
      <c r="E907">
        <v>0.16</v>
      </c>
      <c r="F907">
        <v>0.16</v>
      </c>
      <c r="G907">
        <v>0.16</v>
      </c>
      <c r="H907">
        <v>0.16</v>
      </c>
      <c r="I907">
        <v>0.16</v>
      </c>
      <c r="J907">
        <v>0.16</v>
      </c>
      <c r="K907">
        <v>0.01</v>
      </c>
      <c r="L907" s="2">
        <v>223594688</v>
      </c>
      <c r="M907" s="2">
        <v>302284860</v>
      </c>
      <c r="N907" s="2">
        <v>2031557894</v>
      </c>
    </row>
    <row r="908" spans="1:14" x14ac:dyDescent="0.3">
      <c r="A908" s="1">
        <v>41852</v>
      </c>
      <c r="B908">
        <v>0.34</v>
      </c>
      <c r="D908">
        <v>0.34</v>
      </c>
      <c r="E908">
        <v>0.34</v>
      </c>
      <c r="F908">
        <v>0.34</v>
      </c>
      <c r="G908">
        <v>0.34</v>
      </c>
      <c r="H908">
        <v>0.34</v>
      </c>
      <c r="I908">
        <v>0.34</v>
      </c>
      <c r="J908">
        <v>0.34</v>
      </c>
      <c r="K908">
        <v>0.25</v>
      </c>
      <c r="L908" s="2">
        <v>231344899</v>
      </c>
      <c r="M908" s="2">
        <v>306457271</v>
      </c>
      <c r="N908" s="2">
        <v>2048171066</v>
      </c>
    </row>
    <row r="909" spans="1:14" x14ac:dyDescent="0.3">
      <c r="A909" s="1">
        <v>41883</v>
      </c>
      <c r="B909">
        <v>0.21</v>
      </c>
      <c r="D909">
        <v>0.21</v>
      </c>
      <c r="E909">
        <v>0.21</v>
      </c>
      <c r="F909">
        <v>0.21</v>
      </c>
      <c r="G909">
        <v>0.21</v>
      </c>
      <c r="H909">
        <v>0.21</v>
      </c>
      <c r="I909">
        <v>0.21</v>
      </c>
      <c r="J909">
        <v>0.21</v>
      </c>
      <c r="K909">
        <v>0.56999999999999995</v>
      </c>
      <c r="L909" s="2">
        <v>238409382</v>
      </c>
      <c r="M909" s="2">
        <v>313958669</v>
      </c>
      <c r="N909" s="2">
        <v>2072342009</v>
      </c>
    </row>
    <row r="910" spans="1:14" x14ac:dyDescent="0.3">
      <c r="A910" s="1">
        <v>41913</v>
      </c>
      <c r="B910">
        <v>0.37</v>
      </c>
      <c r="D910">
        <v>0.37</v>
      </c>
      <c r="E910">
        <v>0.37</v>
      </c>
      <c r="F910">
        <v>0.37</v>
      </c>
      <c r="G910">
        <v>0.37</v>
      </c>
      <c r="H910">
        <v>0.37</v>
      </c>
      <c r="I910">
        <v>0.37</v>
      </c>
      <c r="J910">
        <v>0.37</v>
      </c>
      <c r="K910">
        <v>0.42</v>
      </c>
      <c r="L910" s="2">
        <v>231028326</v>
      </c>
      <c r="M910" s="2">
        <v>312803318</v>
      </c>
      <c r="N910" s="2">
        <v>2081008364</v>
      </c>
    </row>
    <row r="911" spans="1:14" x14ac:dyDescent="0.3">
      <c r="A911" s="1">
        <v>41944</v>
      </c>
      <c r="B911">
        <v>0.69</v>
      </c>
      <c r="D911">
        <v>0.69</v>
      </c>
      <c r="E911">
        <v>0.69</v>
      </c>
      <c r="F911">
        <v>0.69</v>
      </c>
      <c r="G911">
        <v>0.69</v>
      </c>
      <c r="H911">
        <v>0.69</v>
      </c>
      <c r="I911">
        <v>0.69</v>
      </c>
      <c r="J911">
        <v>0.69</v>
      </c>
      <c r="K911">
        <v>0.51</v>
      </c>
      <c r="L911" s="2">
        <v>241625564</v>
      </c>
      <c r="M911" s="2">
        <v>326330250</v>
      </c>
      <c r="N911" s="2">
        <v>2107505461</v>
      </c>
    </row>
    <row r="912" spans="1:14" x14ac:dyDescent="0.3">
      <c r="A912" s="1">
        <v>41974</v>
      </c>
      <c r="B912">
        <v>0.3</v>
      </c>
      <c r="D912">
        <v>0.3</v>
      </c>
      <c r="E912">
        <v>0.3</v>
      </c>
      <c r="F912">
        <v>0.3</v>
      </c>
      <c r="G912">
        <v>0.3</v>
      </c>
      <c r="H912">
        <v>0.3</v>
      </c>
      <c r="I912">
        <v>0.3</v>
      </c>
      <c r="J912">
        <v>0.3</v>
      </c>
      <c r="K912">
        <v>0.78</v>
      </c>
      <c r="L912" s="2">
        <v>263528517</v>
      </c>
      <c r="M912" s="2">
        <v>351602954</v>
      </c>
      <c r="N912" s="2">
        <v>2150683632</v>
      </c>
    </row>
    <row r="913" spans="1:14" x14ac:dyDescent="0.3">
      <c r="A913" s="1">
        <v>42005</v>
      </c>
      <c r="B913">
        <v>1.62</v>
      </c>
      <c r="D913">
        <v>1.62</v>
      </c>
      <c r="E913">
        <v>1.62</v>
      </c>
      <c r="F913">
        <v>1.62</v>
      </c>
      <c r="G913">
        <v>1.62</v>
      </c>
      <c r="H913">
        <v>1.62</v>
      </c>
      <c r="I913">
        <v>1.62</v>
      </c>
      <c r="J913">
        <v>1.62</v>
      </c>
      <c r="K913">
        <v>1.24</v>
      </c>
      <c r="L913" s="2">
        <v>238524692</v>
      </c>
      <c r="M913" s="2">
        <v>321695497</v>
      </c>
      <c r="N913" s="2">
        <v>2127290700</v>
      </c>
    </row>
    <row r="914" spans="1:14" x14ac:dyDescent="0.3">
      <c r="A914" s="1">
        <v>42036</v>
      </c>
      <c r="B914">
        <v>1.22</v>
      </c>
      <c r="D914">
        <v>1.22</v>
      </c>
      <c r="E914">
        <v>1.22</v>
      </c>
      <c r="F914">
        <v>1.22</v>
      </c>
      <c r="G914">
        <v>1.22</v>
      </c>
      <c r="H914">
        <v>1.22</v>
      </c>
      <c r="I914">
        <v>1.22</v>
      </c>
      <c r="J914">
        <v>1.22</v>
      </c>
      <c r="K914">
        <v>1.22</v>
      </c>
      <c r="L914" s="2">
        <v>238815587</v>
      </c>
      <c r="M914" s="2">
        <v>318950030</v>
      </c>
      <c r="N914" s="2">
        <v>2130760374</v>
      </c>
    </row>
    <row r="915" spans="1:14" x14ac:dyDescent="0.3">
      <c r="A915" s="1">
        <v>42064</v>
      </c>
      <c r="B915">
        <v>0.7</v>
      </c>
      <c r="D915">
        <v>0.7</v>
      </c>
      <c r="E915">
        <v>0.7</v>
      </c>
      <c r="F915">
        <v>0.7</v>
      </c>
      <c r="G915">
        <v>0.7</v>
      </c>
      <c r="H915">
        <v>0.7</v>
      </c>
      <c r="I915">
        <v>0.7</v>
      </c>
      <c r="J915">
        <v>0.7</v>
      </c>
      <c r="K915">
        <v>1.32</v>
      </c>
      <c r="L915" s="2">
        <v>240656354</v>
      </c>
      <c r="M915" s="2">
        <v>315360204</v>
      </c>
      <c r="N915" s="2">
        <v>2127134051</v>
      </c>
    </row>
    <row r="916" spans="1:14" x14ac:dyDescent="0.3">
      <c r="A916" s="1">
        <v>42095</v>
      </c>
      <c r="B916">
        <v>1.1000000000000001</v>
      </c>
      <c r="D916">
        <v>1.1000000000000001</v>
      </c>
      <c r="E916">
        <v>1.1000000000000001</v>
      </c>
      <c r="F916">
        <v>1.1000000000000001</v>
      </c>
      <c r="G916">
        <v>1.1000000000000001</v>
      </c>
      <c r="H916">
        <v>1.1000000000000001</v>
      </c>
      <c r="I916">
        <v>1.1000000000000001</v>
      </c>
      <c r="J916">
        <v>1.1000000000000001</v>
      </c>
      <c r="K916">
        <v>0.71</v>
      </c>
      <c r="L916" s="2">
        <v>235020109</v>
      </c>
      <c r="M916" s="2">
        <v>306875977</v>
      </c>
      <c r="N916" s="2">
        <v>2135910116</v>
      </c>
    </row>
    <row r="917" spans="1:14" x14ac:dyDescent="0.3">
      <c r="A917" s="1">
        <v>42125</v>
      </c>
      <c r="B917">
        <v>0.62</v>
      </c>
      <c r="D917">
        <v>0.62</v>
      </c>
      <c r="E917">
        <v>0.62</v>
      </c>
      <c r="F917">
        <v>0.62</v>
      </c>
      <c r="G917">
        <v>0.62</v>
      </c>
      <c r="H917">
        <v>0.62</v>
      </c>
      <c r="I917">
        <v>0.62</v>
      </c>
      <c r="J917">
        <v>0.62</v>
      </c>
      <c r="K917">
        <v>0.74</v>
      </c>
      <c r="L917" s="2">
        <v>239513461</v>
      </c>
      <c r="M917" s="2">
        <v>305872981</v>
      </c>
      <c r="N917" s="2">
        <v>2151857157</v>
      </c>
    </row>
    <row r="918" spans="1:14" x14ac:dyDescent="0.3">
      <c r="A918" s="1">
        <v>42156</v>
      </c>
      <c r="B918">
        <v>0.47</v>
      </c>
      <c r="D918">
        <v>0.47</v>
      </c>
      <c r="E918">
        <v>0.47</v>
      </c>
      <c r="F918">
        <v>0.47</v>
      </c>
      <c r="G918">
        <v>0.47</v>
      </c>
      <c r="H918">
        <v>0.47</v>
      </c>
      <c r="I918">
        <v>0.47</v>
      </c>
      <c r="J918">
        <v>0.47</v>
      </c>
      <c r="K918">
        <v>0.79</v>
      </c>
      <c r="L918" s="2">
        <v>231958724</v>
      </c>
      <c r="M918" s="2">
        <v>305973492</v>
      </c>
      <c r="N918" s="2">
        <v>2154232444</v>
      </c>
    </row>
    <row r="919" spans="1:14" x14ac:dyDescent="0.3">
      <c r="A919" s="1">
        <v>42186</v>
      </c>
      <c r="B919">
        <v>0.85</v>
      </c>
      <c r="D919">
        <v>0.85</v>
      </c>
      <c r="E919">
        <v>0.85</v>
      </c>
      <c r="F919">
        <v>0.85</v>
      </c>
      <c r="G919">
        <v>0.85</v>
      </c>
      <c r="H919">
        <v>0.85</v>
      </c>
      <c r="I919">
        <v>0.85</v>
      </c>
      <c r="J919">
        <v>0.85</v>
      </c>
      <c r="K919">
        <v>0.62</v>
      </c>
      <c r="L919" s="2">
        <v>225062844</v>
      </c>
      <c r="M919" s="2">
        <v>299397332</v>
      </c>
      <c r="N919" s="2">
        <v>2161920644</v>
      </c>
    </row>
    <row r="920" spans="1:14" x14ac:dyDescent="0.3">
      <c r="A920" s="1">
        <v>42217</v>
      </c>
      <c r="B920">
        <v>0.56000000000000005</v>
      </c>
      <c r="D920">
        <v>0.56000000000000005</v>
      </c>
      <c r="E920">
        <v>0.56000000000000005</v>
      </c>
      <c r="F920">
        <v>0.56000000000000005</v>
      </c>
      <c r="G920">
        <v>0.56000000000000005</v>
      </c>
      <c r="H920">
        <v>0.56000000000000005</v>
      </c>
      <c r="I920">
        <v>0.56000000000000005</v>
      </c>
      <c r="J920">
        <v>0.56000000000000005</v>
      </c>
      <c r="K920">
        <v>0.22</v>
      </c>
      <c r="L920" s="2">
        <v>231716459</v>
      </c>
      <c r="M920" s="2">
        <v>297343836</v>
      </c>
      <c r="N920" s="2">
        <v>2163406036</v>
      </c>
    </row>
    <row r="921" spans="1:14" x14ac:dyDescent="0.3">
      <c r="A921" s="1">
        <v>42248</v>
      </c>
      <c r="B921">
        <v>0.66</v>
      </c>
      <c r="D921">
        <v>0.66</v>
      </c>
      <c r="E921">
        <v>0.66</v>
      </c>
      <c r="F921">
        <v>0.66</v>
      </c>
      <c r="G921">
        <v>0.66</v>
      </c>
      <c r="H921">
        <v>0.66</v>
      </c>
      <c r="I921">
        <v>0.66</v>
      </c>
      <c r="J921">
        <v>0.66</v>
      </c>
      <c r="K921">
        <v>0.54</v>
      </c>
      <c r="L921" s="2">
        <v>228447456</v>
      </c>
      <c r="M921" s="2">
        <v>295810781</v>
      </c>
      <c r="N921" s="2">
        <v>2167463562</v>
      </c>
    </row>
    <row r="922" spans="1:14" x14ac:dyDescent="0.3">
      <c r="A922" s="1">
        <v>42278</v>
      </c>
      <c r="B922">
        <v>0.88</v>
      </c>
      <c r="D922">
        <v>0.88</v>
      </c>
      <c r="E922">
        <v>0.88</v>
      </c>
      <c r="F922">
        <v>0.88</v>
      </c>
      <c r="G922">
        <v>0.88</v>
      </c>
      <c r="H922">
        <v>0.88</v>
      </c>
      <c r="I922">
        <v>0.88</v>
      </c>
      <c r="J922">
        <v>0.88</v>
      </c>
      <c r="K922">
        <v>0.82</v>
      </c>
      <c r="L922" s="2">
        <v>239621335</v>
      </c>
      <c r="M922" s="2">
        <v>299192775</v>
      </c>
      <c r="N922" s="2">
        <v>2200853919</v>
      </c>
    </row>
    <row r="923" spans="1:14" x14ac:dyDescent="0.3">
      <c r="A923" s="1">
        <v>42309</v>
      </c>
      <c r="B923">
        <v>1.06</v>
      </c>
      <c r="D923">
        <v>1.06</v>
      </c>
      <c r="E923">
        <v>1.06</v>
      </c>
      <c r="F923">
        <v>1.06</v>
      </c>
      <c r="G923">
        <v>1.06</v>
      </c>
      <c r="H923">
        <v>1.06</v>
      </c>
      <c r="I923">
        <v>1.06</v>
      </c>
      <c r="J923">
        <v>1.06</v>
      </c>
      <c r="K923">
        <v>1.01</v>
      </c>
      <c r="L923" s="2">
        <v>242846854</v>
      </c>
      <c r="M923" s="2">
        <v>311288444</v>
      </c>
      <c r="N923" s="2">
        <v>2220285504</v>
      </c>
    </row>
    <row r="924" spans="1:14" x14ac:dyDescent="0.3">
      <c r="A924" s="1">
        <v>42339</v>
      </c>
      <c r="B924">
        <v>0.82</v>
      </c>
      <c r="D924">
        <v>0.82</v>
      </c>
      <c r="E924">
        <v>0.82</v>
      </c>
      <c r="F924">
        <v>0.82</v>
      </c>
      <c r="G924">
        <v>0.82</v>
      </c>
      <c r="H924">
        <v>0.82</v>
      </c>
      <c r="I924">
        <v>0.82</v>
      </c>
      <c r="J924">
        <v>0.82</v>
      </c>
      <c r="K924">
        <v>0.96</v>
      </c>
      <c r="L924" s="2">
        <v>255288922</v>
      </c>
      <c r="M924" s="2">
        <v>334417293</v>
      </c>
      <c r="N924" s="2">
        <v>2285721020</v>
      </c>
    </row>
    <row r="925" spans="1:14" x14ac:dyDescent="0.3">
      <c r="A925" s="1">
        <v>42370</v>
      </c>
      <c r="B925">
        <v>1.37</v>
      </c>
      <c r="D925">
        <v>1.37</v>
      </c>
      <c r="E925">
        <v>1.37</v>
      </c>
      <c r="F925">
        <v>1.37</v>
      </c>
      <c r="G925">
        <v>1.37</v>
      </c>
      <c r="H925">
        <v>1.37</v>
      </c>
      <c r="I925">
        <v>1.37</v>
      </c>
      <c r="J925">
        <v>1.37</v>
      </c>
      <c r="K925">
        <v>1.27</v>
      </c>
      <c r="L925" s="2">
        <v>240328748</v>
      </c>
      <c r="M925" s="2">
        <v>309171081</v>
      </c>
      <c r="N925" s="2">
        <v>2248923086</v>
      </c>
    </row>
    <row r="926" spans="1:14" x14ac:dyDescent="0.3">
      <c r="A926" s="1">
        <v>42401</v>
      </c>
      <c r="B926">
        <v>0.89</v>
      </c>
      <c r="D926">
        <v>0.89</v>
      </c>
      <c r="E926">
        <v>0.89</v>
      </c>
      <c r="F926">
        <v>0.89</v>
      </c>
      <c r="G926">
        <v>0.89</v>
      </c>
      <c r="H926">
        <v>0.89</v>
      </c>
      <c r="I926">
        <v>0.89</v>
      </c>
      <c r="J926">
        <v>0.89</v>
      </c>
      <c r="K926">
        <v>0.9</v>
      </c>
      <c r="L926" s="2">
        <v>252559892</v>
      </c>
      <c r="M926" s="2">
        <v>306535292</v>
      </c>
      <c r="N926" s="2">
        <v>2247636028</v>
      </c>
    </row>
    <row r="927" spans="1:14" x14ac:dyDescent="0.3">
      <c r="A927" s="1">
        <v>42430</v>
      </c>
      <c r="B927">
        <v>0.97</v>
      </c>
      <c r="D927">
        <v>0.97</v>
      </c>
      <c r="E927">
        <v>0.97</v>
      </c>
      <c r="F927">
        <v>0.97</v>
      </c>
      <c r="G927">
        <v>0.97</v>
      </c>
      <c r="H927">
        <v>0.97</v>
      </c>
      <c r="I927">
        <v>0.97</v>
      </c>
      <c r="J927">
        <v>0.97</v>
      </c>
      <c r="K927">
        <v>0.43</v>
      </c>
      <c r="L927" s="2">
        <v>242529929</v>
      </c>
      <c r="M927" s="2">
        <v>300106316</v>
      </c>
      <c r="N927" s="2">
        <v>2245379836</v>
      </c>
    </row>
    <row r="928" spans="1:14" x14ac:dyDescent="0.3">
      <c r="A928" s="1">
        <v>42461</v>
      </c>
      <c r="B928">
        <v>0.46</v>
      </c>
      <c r="D928">
        <v>0.46</v>
      </c>
      <c r="E928">
        <v>0.46</v>
      </c>
      <c r="F928">
        <v>0.46</v>
      </c>
      <c r="G928">
        <v>0.46</v>
      </c>
      <c r="H928">
        <v>0.46</v>
      </c>
      <c r="I928">
        <v>0.46</v>
      </c>
      <c r="J928">
        <v>0.46</v>
      </c>
      <c r="K928">
        <v>0.61</v>
      </c>
      <c r="L928" s="2">
        <v>242142585</v>
      </c>
      <c r="M928" s="2">
        <v>302381496</v>
      </c>
      <c r="N928" s="2">
        <v>2241550818</v>
      </c>
    </row>
    <row r="929" spans="1:14" x14ac:dyDescent="0.3">
      <c r="A929" s="1">
        <v>42491</v>
      </c>
      <c r="B929">
        <v>0.56999999999999995</v>
      </c>
      <c r="D929">
        <v>0.56999999999999995</v>
      </c>
      <c r="E929">
        <v>0.56999999999999995</v>
      </c>
      <c r="F929">
        <v>0.56999999999999995</v>
      </c>
      <c r="G929">
        <v>0.56999999999999995</v>
      </c>
      <c r="H929">
        <v>0.56999999999999995</v>
      </c>
      <c r="I929">
        <v>0.56999999999999995</v>
      </c>
      <c r="J929">
        <v>0.56999999999999995</v>
      </c>
      <c r="K929">
        <v>0.78</v>
      </c>
      <c r="L929" s="2">
        <v>239965619</v>
      </c>
      <c r="M929" s="2">
        <v>299807068</v>
      </c>
      <c r="N929" s="2">
        <v>2253794325</v>
      </c>
    </row>
    <row r="930" spans="1:14" x14ac:dyDescent="0.3">
      <c r="A930" s="1">
        <v>42522</v>
      </c>
      <c r="B930">
        <v>0.65</v>
      </c>
      <c r="D930">
        <v>0.65</v>
      </c>
      <c r="E930">
        <v>0.65</v>
      </c>
      <c r="F930">
        <v>0.65</v>
      </c>
      <c r="G930">
        <v>0.65</v>
      </c>
      <c r="H930">
        <v>0.65</v>
      </c>
      <c r="I930">
        <v>0.65</v>
      </c>
      <c r="J930">
        <v>0.65</v>
      </c>
      <c r="K930">
        <v>0.35</v>
      </c>
      <c r="L930" s="2">
        <v>234678114</v>
      </c>
      <c r="M930" s="2">
        <v>300911459</v>
      </c>
      <c r="N930" s="2">
        <v>2267104141</v>
      </c>
    </row>
    <row r="931" spans="1:14" x14ac:dyDescent="0.3">
      <c r="A931" s="1">
        <v>42552</v>
      </c>
      <c r="B931">
        <v>0.35</v>
      </c>
      <c r="D931">
        <v>0.35</v>
      </c>
      <c r="E931">
        <v>0.35</v>
      </c>
      <c r="F931">
        <v>0.35</v>
      </c>
      <c r="G931">
        <v>0.35</v>
      </c>
      <c r="H931">
        <v>0.35</v>
      </c>
      <c r="I931">
        <v>0.35</v>
      </c>
      <c r="J931">
        <v>0.35</v>
      </c>
      <c r="K931">
        <v>0.52</v>
      </c>
      <c r="L931" s="2">
        <v>240845334</v>
      </c>
      <c r="M931" s="2">
        <v>299911069</v>
      </c>
      <c r="N931" s="2">
        <v>2271113017</v>
      </c>
    </row>
    <row r="932" spans="1:14" x14ac:dyDescent="0.3">
      <c r="A932" s="1">
        <v>42583</v>
      </c>
      <c r="B932">
        <v>0.11</v>
      </c>
      <c r="D932">
        <v>0.11</v>
      </c>
      <c r="E932">
        <v>0.11</v>
      </c>
      <c r="F932">
        <v>0.11</v>
      </c>
      <c r="G932">
        <v>0.11</v>
      </c>
      <c r="H932">
        <v>0.11</v>
      </c>
      <c r="I932">
        <v>0.11</v>
      </c>
      <c r="J932">
        <v>0.11</v>
      </c>
      <c r="K932">
        <v>0.44</v>
      </c>
      <c r="L932" s="2">
        <v>235768695</v>
      </c>
      <c r="M932" s="2">
        <v>298618296</v>
      </c>
      <c r="N932" s="2">
        <v>2281970742</v>
      </c>
    </row>
    <row r="933" spans="1:14" x14ac:dyDescent="0.3">
      <c r="A933" s="1">
        <v>42614</v>
      </c>
      <c r="B933">
        <v>-0.14000000000000001</v>
      </c>
      <c r="D933">
        <v>-0.14000000000000001</v>
      </c>
      <c r="E933">
        <v>-0.14000000000000001</v>
      </c>
      <c r="F933">
        <v>-0.14000000000000001</v>
      </c>
      <c r="G933">
        <v>-0.14000000000000001</v>
      </c>
      <c r="H933">
        <v>-0.14000000000000001</v>
      </c>
      <c r="I933">
        <v>-0.14000000000000001</v>
      </c>
      <c r="J933">
        <v>-0.14000000000000001</v>
      </c>
      <c r="K933">
        <v>0.08</v>
      </c>
      <c r="L933" s="2">
        <v>247035954</v>
      </c>
      <c r="M933" s="2">
        <v>307800158</v>
      </c>
      <c r="N933" s="2">
        <v>2282046091</v>
      </c>
    </row>
    <row r="934" spans="1:14" x14ac:dyDescent="0.3">
      <c r="A934" s="1">
        <v>42644</v>
      </c>
      <c r="B934">
        <v>0.27</v>
      </c>
      <c r="D934">
        <v>0.27</v>
      </c>
      <c r="E934">
        <v>0.27</v>
      </c>
      <c r="F934">
        <v>0.27</v>
      </c>
      <c r="G934">
        <v>0.27</v>
      </c>
      <c r="H934">
        <v>0.27</v>
      </c>
      <c r="I934">
        <v>0.27</v>
      </c>
      <c r="J934">
        <v>0.27</v>
      </c>
      <c r="K934">
        <v>0.26</v>
      </c>
      <c r="L934" s="2">
        <v>247845546</v>
      </c>
      <c r="M934" s="2">
        <v>308519375</v>
      </c>
      <c r="N934" s="2">
        <v>2286437191</v>
      </c>
    </row>
    <row r="935" spans="1:14" x14ac:dyDescent="0.3">
      <c r="A935" s="1">
        <v>42675</v>
      </c>
      <c r="B935">
        <v>0.15</v>
      </c>
      <c r="D935">
        <v>0.15</v>
      </c>
      <c r="E935">
        <v>0.15</v>
      </c>
      <c r="F935">
        <v>0.15</v>
      </c>
      <c r="G935">
        <v>0.15</v>
      </c>
      <c r="H935">
        <v>0.15</v>
      </c>
      <c r="I935">
        <v>0.15</v>
      </c>
      <c r="J935">
        <v>0.15</v>
      </c>
      <c r="K935">
        <v>0.18</v>
      </c>
      <c r="L935" s="2">
        <v>244919983</v>
      </c>
      <c r="M935" s="2">
        <v>317699479</v>
      </c>
      <c r="N935" s="2">
        <v>2314068169</v>
      </c>
    </row>
    <row r="936" spans="1:14" x14ac:dyDescent="0.3">
      <c r="A936" s="1">
        <v>42705</v>
      </c>
      <c r="B936">
        <v>0.72</v>
      </c>
      <c r="D936">
        <v>0.72</v>
      </c>
      <c r="E936">
        <v>0.72</v>
      </c>
      <c r="F936">
        <v>0.72</v>
      </c>
      <c r="G936">
        <v>0.72</v>
      </c>
      <c r="H936">
        <v>0.72</v>
      </c>
      <c r="I936">
        <v>0.72</v>
      </c>
      <c r="J936">
        <v>0.72</v>
      </c>
      <c r="K936">
        <v>0.3</v>
      </c>
      <c r="L936" s="2">
        <v>270287146</v>
      </c>
      <c r="M936" s="2">
        <v>347811393</v>
      </c>
      <c r="N936" s="2">
        <v>2371654898</v>
      </c>
    </row>
    <row r="937" spans="1:14" x14ac:dyDescent="0.3">
      <c r="A937" s="1">
        <v>42736</v>
      </c>
      <c r="B937">
        <v>0.32</v>
      </c>
      <c r="D937">
        <v>0.32</v>
      </c>
      <c r="E937">
        <v>0.32</v>
      </c>
      <c r="F937">
        <v>0.32</v>
      </c>
      <c r="G937">
        <v>0.32</v>
      </c>
      <c r="H937">
        <v>0.32</v>
      </c>
      <c r="I937">
        <v>0.32</v>
      </c>
      <c r="J937">
        <v>0.32</v>
      </c>
      <c r="K937">
        <v>0.38</v>
      </c>
      <c r="L937" s="2">
        <v>262392204</v>
      </c>
      <c r="M937" s="2">
        <v>312239897</v>
      </c>
      <c r="N937" s="2">
        <v>2313409311</v>
      </c>
    </row>
    <row r="938" spans="1:14" x14ac:dyDescent="0.3">
      <c r="A938" s="1">
        <v>42767</v>
      </c>
      <c r="B938">
        <v>-0.08</v>
      </c>
      <c r="D938">
        <v>-0.08</v>
      </c>
      <c r="E938">
        <v>-0.08</v>
      </c>
      <c r="F938">
        <v>-0.08</v>
      </c>
      <c r="G938">
        <v>-0.08</v>
      </c>
      <c r="H938">
        <v>-0.08</v>
      </c>
      <c r="I938">
        <v>-0.08</v>
      </c>
      <c r="J938">
        <v>-0.08</v>
      </c>
      <c r="K938">
        <v>0.33</v>
      </c>
      <c r="L938" s="2">
        <v>266324996</v>
      </c>
      <c r="M938" s="2">
        <v>318903157</v>
      </c>
      <c r="N938" s="2">
        <v>2321604756</v>
      </c>
    </row>
    <row r="939" spans="1:14" x14ac:dyDescent="0.3">
      <c r="A939" s="1">
        <v>42795</v>
      </c>
      <c r="B939">
        <v>0.14000000000000001</v>
      </c>
      <c r="D939">
        <v>0.14000000000000001</v>
      </c>
      <c r="E939">
        <v>0.14000000000000001</v>
      </c>
      <c r="F939">
        <v>0.14000000000000001</v>
      </c>
      <c r="G939">
        <v>0.14000000000000001</v>
      </c>
      <c r="H939">
        <v>0.14000000000000001</v>
      </c>
      <c r="I939">
        <v>0.14000000000000001</v>
      </c>
      <c r="J939">
        <v>0.14000000000000001</v>
      </c>
      <c r="K939">
        <v>0.25</v>
      </c>
      <c r="L939" s="2">
        <v>243610350</v>
      </c>
      <c r="M939" s="2">
        <v>309000189</v>
      </c>
      <c r="N939" s="2">
        <v>2329610928</v>
      </c>
    </row>
    <row r="940" spans="1:14" x14ac:dyDescent="0.3">
      <c r="A940" s="1">
        <v>42826</v>
      </c>
      <c r="B940">
        <v>0.61</v>
      </c>
      <c r="D940">
        <v>0.61</v>
      </c>
      <c r="E940">
        <v>0.61</v>
      </c>
      <c r="F940">
        <v>0.61</v>
      </c>
      <c r="G940">
        <v>0.61</v>
      </c>
      <c r="H940">
        <v>0.61</v>
      </c>
      <c r="I940">
        <v>0.61</v>
      </c>
      <c r="J940">
        <v>0.61</v>
      </c>
      <c r="K940">
        <v>0.14000000000000001</v>
      </c>
      <c r="L940" s="2">
        <v>263654534</v>
      </c>
      <c r="M940" s="2">
        <v>311203957</v>
      </c>
      <c r="N940" s="2">
        <v>2344027199</v>
      </c>
    </row>
    <row r="941" spans="1:14" x14ac:dyDescent="0.3">
      <c r="A941" s="1">
        <v>42856</v>
      </c>
      <c r="B941">
        <v>-0.05</v>
      </c>
      <c r="D941">
        <v>-0.05</v>
      </c>
      <c r="E941">
        <v>-0.05</v>
      </c>
      <c r="F941">
        <v>-0.05</v>
      </c>
      <c r="G941">
        <v>-0.05</v>
      </c>
      <c r="H941">
        <v>-0.05</v>
      </c>
      <c r="I941">
        <v>-0.05</v>
      </c>
      <c r="J941">
        <v>-0.05</v>
      </c>
      <c r="K941">
        <v>0.31</v>
      </c>
      <c r="L941" s="2">
        <v>237651513</v>
      </c>
      <c r="M941" s="2">
        <v>309454411</v>
      </c>
      <c r="N941" s="2">
        <v>2374702267</v>
      </c>
    </row>
    <row r="942" spans="1:14" x14ac:dyDescent="0.3">
      <c r="A942" s="1">
        <v>42887</v>
      </c>
      <c r="B942">
        <v>0.05</v>
      </c>
      <c r="D942">
        <v>0.05</v>
      </c>
      <c r="E942">
        <v>0.05</v>
      </c>
      <c r="F942">
        <v>0.05</v>
      </c>
      <c r="G942">
        <v>0.05</v>
      </c>
      <c r="H942">
        <v>0.05</v>
      </c>
      <c r="I942">
        <v>0.05</v>
      </c>
      <c r="J942">
        <v>0.05</v>
      </c>
      <c r="K942">
        <v>-0.23</v>
      </c>
      <c r="L942" s="2">
        <v>260238970</v>
      </c>
      <c r="M942" s="2">
        <v>316224758</v>
      </c>
      <c r="N942" s="2">
        <v>2408340861</v>
      </c>
    </row>
    <row r="943" spans="1:14" x14ac:dyDescent="0.3">
      <c r="A943" s="1">
        <v>42917</v>
      </c>
      <c r="B943">
        <v>-0.01</v>
      </c>
      <c r="D943">
        <v>-0.01</v>
      </c>
      <c r="E943">
        <v>-0.01</v>
      </c>
      <c r="F943">
        <v>-0.01</v>
      </c>
      <c r="G943">
        <v>-0.01</v>
      </c>
      <c r="H943">
        <v>-0.01</v>
      </c>
      <c r="I943">
        <v>-0.01</v>
      </c>
      <c r="J943">
        <v>-0.01</v>
      </c>
      <c r="K943">
        <v>0.24</v>
      </c>
      <c r="L943" s="2">
        <v>255860258</v>
      </c>
      <c r="M943" s="2">
        <v>316196010</v>
      </c>
      <c r="N943" s="2">
        <v>2400768505</v>
      </c>
    </row>
    <row r="944" spans="1:14" x14ac:dyDescent="0.3">
      <c r="A944" s="1">
        <v>42948</v>
      </c>
      <c r="B944">
        <v>0.1</v>
      </c>
      <c r="D944">
        <v>0.1</v>
      </c>
      <c r="E944">
        <v>0.1</v>
      </c>
      <c r="F944">
        <v>0.1</v>
      </c>
      <c r="G944">
        <v>0.1</v>
      </c>
      <c r="H944">
        <v>0.1</v>
      </c>
      <c r="I944">
        <v>0.1</v>
      </c>
      <c r="J944">
        <v>0.1</v>
      </c>
      <c r="K944">
        <v>0.19</v>
      </c>
      <c r="L944" s="2">
        <v>252160311</v>
      </c>
      <c r="M944" s="2">
        <v>311592786</v>
      </c>
      <c r="N944" s="2">
        <v>2417312249</v>
      </c>
    </row>
    <row r="945" spans="1:14" x14ac:dyDescent="0.3">
      <c r="A945" s="1">
        <v>42979</v>
      </c>
      <c r="B945">
        <v>0.02</v>
      </c>
      <c r="D945">
        <v>0.02</v>
      </c>
      <c r="E945">
        <v>0.02</v>
      </c>
      <c r="F945">
        <v>0.02</v>
      </c>
      <c r="G945">
        <v>0.02</v>
      </c>
      <c r="H945">
        <v>0.02</v>
      </c>
      <c r="I945">
        <v>0.02</v>
      </c>
      <c r="J945">
        <v>0.02</v>
      </c>
      <c r="K945">
        <v>0.16</v>
      </c>
      <c r="L945" s="2">
        <v>262770311</v>
      </c>
      <c r="M945" s="2">
        <v>316678652</v>
      </c>
      <c r="N945" s="2">
        <v>2432791381</v>
      </c>
    </row>
    <row r="946" spans="1:14" x14ac:dyDescent="0.3">
      <c r="A946" s="1">
        <v>43009</v>
      </c>
      <c r="B946">
        <v>0.32</v>
      </c>
      <c r="D946">
        <v>0.32</v>
      </c>
      <c r="E946">
        <v>0.32</v>
      </c>
      <c r="F946">
        <v>0.32</v>
      </c>
      <c r="G946">
        <v>0.32</v>
      </c>
      <c r="H946">
        <v>0.32</v>
      </c>
      <c r="I946">
        <v>0.32</v>
      </c>
      <c r="J946">
        <v>0.32</v>
      </c>
      <c r="K946">
        <v>0.42</v>
      </c>
      <c r="L946" s="2">
        <v>254453340</v>
      </c>
      <c r="M946" s="2">
        <v>315989753</v>
      </c>
      <c r="N946" s="2">
        <v>2420217862</v>
      </c>
    </row>
    <row r="947" spans="1:14" x14ac:dyDescent="0.3">
      <c r="A947" s="1">
        <v>43040</v>
      </c>
      <c r="B947">
        <v>0.28999999999999998</v>
      </c>
      <c r="D947">
        <v>0.28999999999999998</v>
      </c>
      <c r="E947">
        <v>0.28999999999999998</v>
      </c>
      <c r="F947">
        <v>0.28999999999999998</v>
      </c>
      <c r="G947">
        <v>0.28999999999999998</v>
      </c>
      <c r="H947">
        <v>0.28999999999999998</v>
      </c>
      <c r="I947">
        <v>0.28999999999999998</v>
      </c>
      <c r="J947">
        <v>0.28999999999999998</v>
      </c>
      <c r="K947">
        <v>0.28000000000000003</v>
      </c>
      <c r="L947" s="2">
        <v>264219805</v>
      </c>
      <c r="M947" s="2">
        <v>330345035</v>
      </c>
      <c r="N947" s="2">
        <v>2445520650</v>
      </c>
    </row>
    <row r="948" spans="1:14" x14ac:dyDescent="0.3">
      <c r="A948" s="1">
        <v>43070</v>
      </c>
      <c r="B948">
        <v>0.55000000000000004</v>
      </c>
      <c r="D948">
        <v>0.55000000000000004</v>
      </c>
      <c r="E948">
        <v>0.55000000000000004</v>
      </c>
      <c r="F948">
        <v>0.55000000000000004</v>
      </c>
      <c r="G948">
        <v>0.55000000000000004</v>
      </c>
      <c r="H948">
        <v>0.55000000000000004</v>
      </c>
      <c r="I948">
        <v>0.55000000000000004</v>
      </c>
      <c r="J948">
        <v>0.55000000000000004</v>
      </c>
      <c r="K948">
        <v>0.44</v>
      </c>
      <c r="L948" s="2">
        <v>296755456</v>
      </c>
      <c r="M948" s="2">
        <v>364735359</v>
      </c>
      <c r="N948" s="2">
        <v>2485582665</v>
      </c>
    </row>
    <row r="949" spans="1:14" x14ac:dyDescent="0.3">
      <c r="A949" s="1">
        <v>43101</v>
      </c>
      <c r="B949">
        <v>0.46</v>
      </c>
      <c r="D949">
        <v>0.46</v>
      </c>
      <c r="E949">
        <v>0.46</v>
      </c>
      <c r="F949">
        <v>0.46</v>
      </c>
      <c r="G949">
        <v>0.46</v>
      </c>
      <c r="H949">
        <v>0.46</v>
      </c>
      <c r="I949">
        <v>0.46</v>
      </c>
      <c r="J949">
        <v>0.46</v>
      </c>
      <c r="K949">
        <v>0.28999999999999998</v>
      </c>
      <c r="L949" s="2">
        <v>272396111</v>
      </c>
      <c r="M949" s="2">
        <v>329535981</v>
      </c>
      <c r="N949" s="2">
        <v>2445321381</v>
      </c>
    </row>
    <row r="950" spans="1:14" x14ac:dyDescent="0.3">
      <c r="A950" s="1">
        <v>43132</v>
      </c>
      <c r="B950">
        <v>-0.42</v>
      </c>
      <c r="D950">
        <v>-0.42</v>
      </c>
      <c r="E950">
        <v>-0.42</v>
      </c>
      <c r="F950">
        <v>-0.42</v>
      </c>
      <c r="G950">
        <v>-0.42</v>
      </c>
      <c r="H950">
        <v>-0.42</v>
      </c>
      <c r="I950">
        <v>-0.42</v>
      </c>
      <c r="J950">
        <v>-0.42</v>
      </c>
      <c r="K950">
        <v>0.32</v>
      </c>
      <c r="L950" s="2">
        <v>264517034</v>
      </c>
      <c r="M950" s="2">
        <v>330522905</v>
      </c>
      <c r="N950" s="2">
        <v>2459871787</v>
      </c>
    </row>
    <row r="951" spans="1:14" x14ac:dyDescent="0.3">
      <c r="A951" s="1">
        <v>43160</v>
      </c>
      <c r="B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0.09</v>
      </c>
      <c r="L951" s="2">
        <v>275056180</v>
      </c>
      <c r="M951" s="2">
        <v>334472067</v>
      </c>
      <c r="N951" s="2">
        <v>2510971682</v>
      </c>
    </row>
    <row r="952" spans="1:14" x14ac:dyDescent="0.3">
      <c r="A952" s="1">
        <v>43191</v>
      </c>
      <c r="B952">
        <v>-0.03</v>
      </c>
      <c r="D952">
        <v>-0.03</v>
      </c>
      <c r="E952">
        <v>-0.03</v>
      </c>
      <c r="F952">
        <v>-0.03</v>
      </c>
      <c r="G952">
        <v>-0.03</v>
      </c>
      <c r="H952">
        <v>-0.03</v>
      </c>
      <c r="I952">
        <v>-0.03</v>
      </c>
      <c r="J952">
        <v>-0.03</v>
      </c>
      <c r="K952">
        <v>0.22</v>
      </c>
      <c r="L952" s="2">
        <v>263342859</v>
      </c>
      <c r="M952" s="2">
        <v>333043708</v>
      </c>
      <c r="N952" s="2">
        <v>2504335238</v>
      </c>
    </row>
    <row r="953" spans="1:14" x14ac:dyDescent="0.3">
      <c r="A953" s="1">
        <v>43221</v>
      </c>
      <c r="B953">
        <v>0.19</v>
      </c>
      <c r="D953">
        <v>0.19</v>
      </c>
      <c r="E953">
        <v>0.19</v>
      </c>
      <c r="F953">
        <v>0.19</v>
      </c>
      <c r="G953">
        <v>0.19</v>
      </c>
      <c r="H953">
        <v>0.19</v>
      </c>
      <c r="I953">
        <v>0.19</v>
      </c>
      <c r="J953">
        <v>0.19</v>
      </c>
      <c r="K953">
        <v>0.4</v>
      </c>
      <c r="L953" s="2">
        <v>269552906</v>
      </c>
      <c r="M953" s="2">
        <v>331560423</v>
      </c>
      <c r="N953" s="2">
        <v>2529902788</v>
      </c>
    </row>
    <row r="954" spans="1:14" x14ac:dyDescent="0.3">
      <c r="A954" s="1">
        <v>43252</v>
      </c>
      <c r="B954">
        <v>1.01</v>
      </c>
      <c r="D954">
        <v>1.01</v>
      </c>
      <c r="E954">
        <v>1.01</v>
      </c>
      <c r="F954">
        <v>1.01</v>
      </c>
      <c r="G954">
        <v>1.01</v>
      </c>
      <c r="H954">
        <v>1.01</v>
      </c>
      <c r="I954">
        <v>1.01</v>
      </c>
      <c r="J954">
        <v>1.01</v>
      </c>
      <c r="K954">
        <v>1.26</v>
      </c>
      <c r="L954" s="2">
        <v>269827763</v>
      </c>
      <c r="M954" s="2">
        <v>334400842</v>
      </c>
      <c r="N954" s="2">
        <v>2556074458</v>
      </c>
    </row>
    <row r="955" spans="1:14" x14ac:dyDescent="0.3">
      <c r="A955" s="1">
        <v>43282</v>
      </c>
      <c r="B955">
        <v>0.23</v>
      </c>
      <c r="D955">
        <v>0.23</v>
      </c>
      <c r="E955">
        <v>0.23</v>
      </c>
      <c r="F955">
        <v>0.23</v>
      </c>
      <c r="G955">
        <v>0.23</v>
      </c>
      <c r="H955">
        <v>0.23</v>
      </c>
      <c r="I955">
        <v>0.23</v>
      </c>
      <c r="J955">
        <v>0.23</v>
      </c>
      <c r="K955">
        <v>0.33</v>
      </c>
      <c r="L955" s="2">
        <v>275338550</v>
      </c>
      <c r="M955" t="s">
        <v>6</v>
      </c>
      <c r="N955" t="s">
        <v>6</v>
      </c>
    </row>
    <row r="956" spans="1:14" x14ac:dyDescent="0.3">
      <c r="A956" s="1">
        <v>43313</v>
      </c>
      <c r="B956">
        <v>0.41</v>
      </c>
      <c r="D956">
        <v>0.41</v>
      </c>
      <c r="E956">
        <v>0.41</v>
      </c>
      <c r="F956">
        <v>0.41</v>
      </c>
      <c r="G956">
        <v>0.41</v>
      </c>
      <c r="H956">
        <v>0.41</v>
      </c>
      <c r="I956">
        <v>0.41</v>
      </c>
      <c r="J956">
        <v>0.41</v>
      </c>
      <c r="K956">
        <v>-0.09</v>
      </c>
      <c r="L956" s="2">
        <v>277677286</v>
      </c>
      <c r="M956" t="s">
        <v>6</v>
      </c>
      <c r="N956" t="s">
        <v>6</v>
      </c>
    </row>
    <row r="957" spans="1:14" x14ac:dyDescent="0.3">
      <c r="A957" s="1">
        <v>43344</v>
      </c>
      <c r="B957">
        <v>0.39</v>
      </c>
      <c r="D957">
        <v>0.39</v>
      </c>
      <c r="E957">
        <v>0.39</v>
      </c>
      <c r="F957">
        <v>0.39</v>
      </c>
      <c r="G957">
        <v>0.39</v>
      </c>
      <c r="H957">
        <v>0.39</v>
      </c>
      <c r="I957">
        <v>0.39</v>
      </c>
      <c r="J957">
        <v>0.39</v>
      </c>
      <c r="K957">
        <v>0.48</v>
      </c>
      <c r="L957" s="2">
        <v>279406906</v>
      </c>
      <c r="M957" t="s">
        <v>6</v>
      </c>
      <c r="N957" t="s">
        <v>6</v>
      </c>
    </row>
    <row r="958" spans="1:14" x14ac:dyDescent="0.3">
      <c r="A958" s="1">
        <v>43374</v>
      </c>
      <c r="B958">
        <v>0.48</v>
      </c>
      <c r="D958">
        <v>0.48</v>
      </c>
      <c r="E958">
        <v>0.48</v>
      </c>
      <c r="F958">
        <v>0.48</v>
      </c>
      <c r="G958">
        <v>0.48</v>
      </c>
      <c r="H958">
        <v>0.48</v>
      </c>
      <c r="I958">
        <v>0.48</v>
      </c>
      <c r="J958">
        <v>0.48</v>
      </c>
      <c r="K958">
        <v>0.45</v>
      </c>
      <c r="L958" s="2">
        <v>286975496</v>
      </c>
      <c r="M958" t="s">
        <v>6</v>
      </c>
      <c r="N958" t="s">
        <v>6</v>
      </c>
    </row>
    <row r="959" spans="1:14" x14ac:dyDescent="0.3">
      <c r="A959" s="1">
        <v>43405</v>
      </c>
      <c r="B959">
        <v>0.15</v>
      </c>
      <c r="D959">
        <v>0.15</v>
      </c>
      <c r="E959">
        <v>0.15</v>
      </c>
      <c r="F959">
        <v>0.15</v>
      </c>
      <c r="G959">
        <v>0.15</v>
      </c>
      <c r="H959">
        <v>0.15</v>
      </c>
      <c r="I959">
        <v>0.15</v>
      </c>
      <c r="J959">
        <v>0.15</v>
      </c>
      <c r="K959">
        <v>-0.21</v>
      </c>
      <c r="L959" s="2">
        <v>279258830</v>
      </c>
      <c r="M959" t="s">
        <v>6</v>
      </c>
      <c r="N959" t="s">
        <v>6</v>
      </c>
    </row>
    <row r="960" spans="1:14" x14ac:dyDescent="0.3">
      <c r="A960" s="1">
        <v>43435</v>
      </c>
      <c r="B960">
        <v>0.09</v>
      </c>
      <c r="D960">
        <v>0.09</v>
      </c>
      <c r="E960">
        <v>0.09</v>
      </c>
      <c r="F960">
        <v>0.09</v>
      </c>
      <c r="G960">
        <v>0.09</v>
      </c>
      <c r="H960">
        <v>0.09</v>
      </c>
      <c r="I960">
        <v>0.09</v>
      </c>
      <c r="J960">
        <v>0.09</v>
      </c>
      <c r="K960">
        <v>0.15</v>
      </c>
      <c r="L960" s="2">
        <v>302049461</v>
      </c>
      <c r="M960" t="s">
        <v>6</v>
      </c>
      <c r="N960" t="s">
        <v>6</v>
      </c>
    </row>
    <row r="961" spans="1:14" x14ac:dyDescent="0.3">
      <c r="A961" s="1">
        <v>43466</v>
      </c>
      <c r="B961">
        <v>0.57999999999999996</v>
      </c>
      <c r="D961">
        <v>0.57999999999999996</v>
      </c>
      <c r="E961">
        <v>0.57999999999999996</v>
      </c>
      <c r="F961">
        <v>0.57999999999999996</v>
      </c>
      <c r="G961">
        <v>0.57999999999999996</v>
      </c>
      <c r="H961">
        <v>0.57999999999999996</v>
      </c>
      <c r="I961">
        <v>0.57999999999999996</v>
      </c>
      <c r="J961">
        <v>0.57999999999999996</v>
      </c>
      <c r="K961">
        <v>0.32</v>
      </c>
      <c r="L961" s="2">
        <v>279105602</v>
      </c>
      <c r="M961" t="s">
        <v>6</v>
      </c>
      <c r="N961" t="s">
        <v>6</v>
      </c>
    </row>
    <row r="962" spans="1:14" x14ac:dyDescent="0.3">
      <c r="A962" s="1">
        <v>43497</v>
      </c>
      <c r="B962">
        <v>0.54</v>
      </c>
      <c r="D962">
        <v>0.54</v>
      </c>
      <c r="E962">
        <v>0.54</v>
      </c>
      <c r="F962">
        <v>0.54</v>
      </c>
      <c r="G962">
        <v>0.54</v>
      </c>
      <c r="H962">
        <v>0.54</v>
      </c>
      <c r="I962">
        <v>0.54</v>
      </c>
      <c r="J962">
        <v>0.54</v>
      </c>
      <c r="K962">
        <v>0.43</v>
      </c>
      <c r="L962" s="2">
        <v>290147814</v>
      </c>
      <c r="M962" t="s">
        <v>6</v>
      </c>
      <c r="N962" t="s">
        <v>6</v>
      </c>
    </row>
    <row r="963" spans="1:14" x14ac:dyDescent="0.3">
      <c r="A963" s="1">
        <v>43525</v>
      </c>
      <c r="B963">
        <v>0.51</v>
      </c>
      <c r="D963">
        <v>0.51</v>
      </c>
      <c r="E963">
        <v>0.51</v>
      </c>
      <c r="F963">
        <v>0.51</v>
      </c>
      <c r="G963">
        <v>0.51</v>
      </c>
      <c r="H963">
        <v>0.51</v>
      </c>
      <c r="I963">
        <v>0.51</v>
      </c>
      <c r="J963">
        <v>0.51</v>
      </c>
      <c r="K963">
        <v>0.75</v>
      </c>
      <c r="L963" s="2">
        <v>286741568</v>
      </c>
      <c r="M963" t="s">
        <v>6</v>
      </c>
      <c r="N963" t="s">
        <v>6</v>
      </c>
    </row>
    <row r="964" spans="1:14" x14ac:dyDescent="0.3">
      <c r="A964" s="1">
        <v>43556</v>
      </c>
      <c r="B964">
        <v>0.28999999999999998</v>
      </c>
      <c r="D964">
        <v>0.28999999999999998</v>
      </c>
      <c r="E964">
        <v>0.28999999999999998</v>
      </c>
      <c r="F964">
        <v>0.28999999999999998</v>
      </c>
      <c r="G964">
        <v>0.28999999999999998</v>
      </c>
      <c r="H964">
        <v>0.28999999999999998</v>
      </c>
      <c r="I964">
        <v>0.28999999999999998</v>
      </c>
      <c r="J964">
        <v>0.28999999999999998</v>
      </c>
      <c r="K964">
        <v>0.56999999999999995</v>
      </c>
      <c r="L964" s="2">
        <v>279604663</v>
      </c>
      <c r="M964" t="s">
        <v>6</v>
      </c>
      <c r="N964" t="s">
        <v>6</v>
      </c>
    </row>
    <row r="965" spans="1:14" x14ac:dyDescent="0.3">
      <c r="A965" s="1">
        <v>43586</v>
      </c>
      <c r="B965">
        <v>-0.02</v>
      </c>
      <c r="D965">
        <v>-0.02</v>
      </c>
      <c r="E965">
        <v>-0.02</v>
      </c>
      <c r="F965">
        <v>-0.02</v>
      </c>
      <c r="G965">
        <v>-0.02</v>
      </c>
      <c r="H965">
        <v>-0.02</v>
      </c>
      <c r="I965">
        <v>-0.02</v>
      </c>
      <c r="J965">
        <v>-0.02</v>
      </c>
      <c r="K965">
        <v>0.13</v>
      </c>
      <c r="L965" s="2">
        <v>277875947</v>
      </c>
      <c r="M965" t="s">
        <v>6</v>
      </c>
      <c r="N965" t="s">
        <v>6</v>
      </c>
    </row>
    <row r="966" spans="1:14" x14ac:dyDescent="0.3">
      <c r="A966" s="1">
        <v>43617</v>
      </c>
      <c r="B966">
        <v>0.15</v>
      </c>
      <c r="D966">
        <v>0.15</v>
      </c>
      <c r="E966">
        <v>0.15</v>
      </c>
      <c r="F966">
        <v>0.15</v>
      </c>
      <c r="G966">
        <v>0.15</v>
      </c>
      <c r="H966">
        <v>0.15</v>
      </c>
      <c r="I966">
        <v>0.15</v>
      </c>
      <c r="J966">
        <v>0.15</v>
      </c>
      <c r="K966">
        <v>0.01</v>
      </c>
      <c r="L966" s="2">
        <v>276039957</v>
      </c>
      <c r="M966" t="s">
        <v>6</v>
      </c>
      <c r="N966" t="s">
        <v>6</v>
      </c>
    </row>
    <row r="967" spans="1:14" x14ac:dyDescent="0.3">
      <c r="A967" s="1">
        <v>43647</v>
      </c>
      <c r="B967">
        <v>0.14000000000000001</v>
      </c>
      <c r="D967">
        <v>0.14000000000000001</v>
      </c>
      <c r="E967">
        <v>0.14000000000000001</v>
      </c>
      <c r="F967">
        <v>0.14000000000000001</v>
      </c>
      <c r="G967">
        <v>0.14000000000000001</v>
      </c>
      <c r="H967">
        <v>0.14000000000000001</v>
      </c>
      <c r="I967">
        <v>0.14000000000000001</v>
      </c>
      <c r="J967">
        <v>0.14000000000000001</v>
      </c>
      <c r="K967">
        <v>0.19</v>
      </c>
      <c r="L967" s="2">
        <v>271344687</v>
      </c>
      <c r="M967" t="s">
        <v>6</v>
      </c>
      <c r="N967" t="s">
        <v>6</v>
      </c>
    </row>
    <row r="968" spans="1:14" x14ac:dyDescent="0.3">
      <c r="A968" s="1">
        <v>43678</v>
      </c>
      <c r="B968">
        <v>0.33</v>
      </c>
      <c r="D968">
        <v>0.33</v>
      </c>
      <c r="E968">
        <v>0.33</v>
      </c>
      <c r="F968">
        <v>0.33</v>
      </c>
      <c r="G968">
        <v>0.33</v>
      </c>
      <c r="H968">
        <v>0.33</v>
      </c>
      <c r="I968">
        <v>0.33</v>
      </c>
      <c r="J968">
        <v>0.33</v>
      </c>
      <c r="K968">
        <v>0.11</v>
      </c>
      <c r="L968" s="2">
        <v>282617300</v>
      </c>
      <c r="M968" t="s">
        <v>6</v>
      </c>
      <c r="N968" t="s">
        <v>6</v>
      </c>
    </row>
    <row r="969" spans="1:14" x14ac:dyDescent="0.3">
      <c r="A969" s="1">
        <v>43709</v>
      </c>
      <c r="B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-0.04</v>
      </c>
      <c r="L969" s="2">
        <v>281136562</v>
      </c>
      <c r="M969" t="s">
        <v>6</v>
      </c>
      <c r="N969" t="s">
        <v>6</v>
      </c>
    </row>
    <row r="970" spans="1:14" x14ac:dyDescent="0.3">
      <c r="A970" s="1">
        <v>43739</v>
      </c>
      <c r="B970">
        <v>0.16</v>
      </c>
      <c r="D970">
        <v>0.16</v>
      </c>
      <c r="E970">
        <v>0.16</v>
      </c>
      <c r="F970">
        <v>0.16</v>
      </c>
      <c r="G970">
        <v>0.16</v>
      </c>
      <c r="H970">
        <v>0.16</v>
      </c>
      <c r="I970">
        <v>0.16</v>
      </c>
      <c r="J970">
        <v>0.16</v>
      </c>
      <c r="K970">
        <v>0.1</v>
      </c>
      <c r="L970" s="2">
        <v>292347495</v>
      </c>
      <c r="M970" t="s">
        <v>6</v>
      </c>
      <c r="N970" t="s">
        <v>6</v>
      </c>
    </row>
    <row r="971" spans="1:14" x14ac:dyDescent="0.3">
      <c r="A971" s="1">
        <v>43770</v>
      </c>
      <c r="B971">
        <v>0.68</v>
      </c>
      <c r="D971">
        <v>0.68</v>
      </c>
      <c r="E971">
        <v>0.68</v>
      </c>
      <c r="F971">
        <v>0.68</v>
      </c>
      <c r="G971">
        <v>0.68</v>
      </c>
      <c r="H971">
        <v>0.68</v>
      </c>
      <c r="I971">
        <v>0.68</v>
      </c>
      <c r="J971">
        <v>0.68</v>
      </c>
      <c r="K971">
        <v>0.51</v>
      </c>
      <c r="L971" s="2">
        <v>296782893</v>
      </c>
      <c r="M971" t="s">
        <v>6</v>
      </c>
      <c r="N971" t="s">
        <v>6</v>
      </c>
    </row>
    <row r="972" spans="1:14" x14ac:dyDescent="0.3">
      <c r="A972" s="1">
        <v>43800</v>
      </c>
      <c r="B972">
        <v>0.94</v>
      </c>
      <c r="D972">
        <v>0.94</v>
      </c>
      <c r="E972">
        <v>0.94</v>
      </c>
      <c r="F972">
        <v>0.94</v>
      </c>
      <c r="G972">
        <v>0.94</v>
      </c>
      <c r="H972">
        <v>0.94</v>
      </c>
      <c r="I972">
        <v>0.94</v>
      </c>
      <c r="J972">
        <v>0.94</v>
      </c>
      <c r="K972">
        <v>1.1499999999999999</v>
      </c>
      <c r="L972" s="2">
        <v>316586707</v>
      </c>
      <c r="M972" t="s">
        <v>6</v>
      </c>
      <c r="N972" t="s">
        <v>6</v>
      </c>
    </row>
    <row r="973" spans="1:14" x14ac:dyDescent="0.3">
      <c r="A973" s="1">
        <v>43831</v>
      </c>
      <c r="B973">
        <v>0.28999999999999998</v>
      </c>
      <c r="D973">
        <v>0.28999999999999998</v>
      </c>
      <c r="E973">
        <v>0.28999999999999998</v>
      </c>
      <c r="F973">
        <v>0.28999999999999998</v>
      </c>
      <c r="G973">
        <v>0.28999999999999998</v>
      </c>
      <c r="H973">
        <v>0.28999999999999998</v>
      </c>
      <c r="I973">
        <v>0.28999999999999998</v>
      </c>
      <c r="J973">
        <v>0.28999999999999998</v>
      </c>
      <c r="K973">
        <v>0.21</v>
      </c>
      <c r="L973" s="2">
        <v>317959396</v>
      </c>
      <c r="M973" t="s">
        <v>6</v>
      </c>
      <c r="N973" t="s">
        <v>6</v>
      </c>
    </row>
    <row r="974" spans="1:14" x14ac:dyDescent="0.3">
      <c r="A974" s="1">
        <v>43862</v>
      </c>
      <c r="B974">
        <v>0.11</v>
      </c>
      <c r="D974">
        <v>0.11</v>
      </c>
      <c r="E974">
        <v>0.11</v>
      </c>
      <c r="F974">
        <v>0.11</v>
      </c>
      <c r="G974">
        <v>0.11</v>
      </c>
      <c r="H974">
        <v>0.11</v>
      </c>
      <c r="I974">
        <v>0.11</v>
      </c>
      <c r="J974">
        <v>0.11</v>
      </c>
      <c r="K974">
        <v>0.25</v>
      </c>
      <c r="L974" s="2">
        <v>303197485</v>
      </c>
      <c r="M974" t="s">
        <v>6</v>
      </c>
      <c r="N974" t="s">
        <v>6</v>
      </c>
    </row>
    <row r="975" spans="1:14" x14ac:dyDescent="0.3">
      <c r="A975" s="1">
        <v>43891</v>
      </c>
      <c r="B975">
        <v>0.1</v>
      </c>
      <c r="D975">
        <v>0.1</v>
      </c>
      <c r="E975">
        <v>0.1</v>
      </c>
      <c r="F975">
        <v>0.1</v>
      </c>
      <c r="G975">
        <v>0.1</v>
      </c>
      <c r="H975">
        <v>0.1</v>
      </c>
      <c r="I975">
        <v>0.1</v>
      </c>
      <c r="J975">
        <v>0.1</v>
      </c>
      <c r="K975">
        <v>7.0000000000000007E-2</v>
      </c>
      <c r="L975" s="2">
        <v>307560246</v>
      </c>
      <c r="M975" t="s">
        <v>6</v>
      </c>
      <c r="N975" t="s">
        <v>6</v>
      </c>
    </row>
    <row r="976" spans="1:14" x14ac:dyDescent="0.3">
      <c r="A976" s="1">
        <v>43922</v>
      </c>
      <c r="B976">
        <v>-0.3</v>
      </c>
      <c r="D976">
        <v>-0.3</v>
      </c>
      <c r="E976">
        <v>-0.3</v>
      </c>
      <c r="F976">
        <v>-0.3</v>
      </c>
      <c r="G976">
        <v>-0.3</v>
      </c>
      <c r="H976">
        <v>-0.3</v>
      </c>
      <c r="I976">
        <v>-0.3</v>
      </c>
      <c r="J976">
        <v>-0.3</v>
      </c>
      <c r="K976">
        <v>-0.31</v>
      </c>
      <c r="L976" s="2">
        <v>336684294</v>
      </c>
      <c r="M976" t="s">
        <v>6</v>
      </c>
      <c r="N976" t="s">
        <v>6</v>
      </c>
    </row>
    <row r="977" spans="1:14" x14ac:dyDescent="0.3">
      <c r="A977" s="1">
        <v>43952</v>
      </c>
      <c r="B977">
        <v>-0.24</v>
      </c>
      <c r="D977">
        <v>-0.24</v>
      </c>
      <c r="E977">
        <v>-0.24</v>
      </c>
      <c r="F977">
        <v>-0.24</v>
      </c>
      <c r="G977">
        <v>-0.24</v>
      </c>
      <c r="H977">
        <v>-0.24</v>
      </c>
      <c r="I977">
        <v>-0.24</v>
      </c>
      <c r="J977">
        <v>-0.24</v>
      </c>
      <c r="K977">
        <v>-0.38</v>
      </c>
      <c r="L977" s="2">
        <v>368062869</v>
      </c>
      <c r="M977" t="s">
        <v>6</v>
      </c>
      <c r="N977" t="s">
        <v>6</v>
      </c>
    </row>
    <row r="978" spans="1:14" x14ac:dyDescent="0.3">
      <c r="A978" s="1">
        <v>43983</v>
      </c>
      <c r="B978">
        <v>0.39</v>
      </c>
      <c r="D978">
        <v>0.39</v>
      </c>
      <c r="E978">
        <v>0.39</v>
      </c>
      <c r="F978">
        <v>0.39</v>
      </c>
      <c r="G978">
        <v>0.39</v>
      </c>
      <c r="H978">
        <v>0.39</v>
      </c>
      <c r="I978">
        <v>0.39</v>
      </c>
      <c r="J978">
        <v>0.39</v>
      </c>
      <c r="K978">
        <v>0.26</v>
      </c>
      <c r="L978" s="2">
        <v>381679997</v>
      </c>
      <c r="M978" t="s">
        <v>6</v>
      </c>
      <c r="N978" t="s">
        <v>6</v>
      </c>
    </row>
    <row r="979" spans="1:14" x14ac:dyDescent="0.3">
      <c r="A979" s="1">
        <v>44013</v>
      </c>
      <c r="B979">
        <v>0.25</v>
      </c>
      <c r="D979">
        <v>0.25</v>
      </c>
      <c r="E979">
        <v>0.25</v>
      </c>
      <c r="F979">
        <v>0.25</v>
      </c>
      <c r="G979">
        <v>0.25</v>
      </c>
      <c r="H979">
        <v>0.25</v>
      </c>
      <c r="I979">
        <v>0.25</v>
      </c>
      <c r="J979">
        <v>0.25</v>
      </c>
      <c r="K979">
        <v>0.36</v>
      </c>
      <c r="L979" s="2">
        <v>423674702</v>
      </c>
      <c r="M979" t="s">
        <v>6</v>
      </c>
      <c r="N979" t="s">
        <v>6</v>
      </c>
    </row>
    <row r="980" spans="1:14" x14ac:dyDescent="0.3">
      <c r="A980" s="1">
        <v>44044</v>
      </c>
      <c r="B980">
        <v>0.78</v>
      </c>
      <c r="D980">
        <v>0.78</v>
      </c>
      <c r="E980">
        <v>0.78</v>
      </c>
      <c r="F980">
        <v>0.78</v>
      </c>
      <c r="G980">
        <v>0.78</v>
      </c>
      <c r="H980">
        <v>0.78</v>
      </c>
      <c r="I980">
        <v>0.78</v>
      </c>
      <c r="J980">
        <v>0.78</v>
      </c>
      <c r="K980">
        <v>0.24</v>
      </c>
      <c r="L980" s="2">
        <v>402707438</v>
      </c>
      <c r="M980" t="s">
        <v>6</v>
      </c>
      <c r="N980" t="s">
        <v>6</v>
      </c>
    </row>
    <row r="981" spans="1:14" x14ac:dyDescent="0.3">
      <c r="A981" s="1">
        <v>44075</v>
      </c>
      <c r="B981">
        <v>1.1200000000000001</v>
      </c>
      <c r="D981">
        <v>1.1200000000000001</v>
      </c>
      <c r="E981">
        <v>1.1200000000000001</v>
      </c>
      <c r="F981">
        <v>1.1200000000000001</v>
      </c>
      <c r="G981">
        <v>1.1200000000000001</v>
      </c>
      <c r="H981">
        <v>1.1200000000000001</v>
      </c>
      <c r="I981">
        <v>1.1200000000000001</v>
      </c>
      <c r="J981">
        <v>1.1200000000000001</v>
      </c>
      <c r="K981">
        <v>0.64</v>
      </c>
      <c r="L981" s="2">
        <v>408736990</v>
      </c>
      <c r="M981" t="s">
        <v>6</v>
      </c>
      <c r="N981" t="s">
        <v>6</v>
      </c>
    </row>
    <row r="982" spans="1:14" x14ac:dyDescent="0.3">
      <c r="A982" s="1">
        <v>44105</v>
      </c>
      <c r="B982">
        <v>1.19</v>
      </c>
      <c r="D982">
        <v>1.19</v>
      </c>
      <c r="E982">
        <v>1.19</v>
      </c>
      <c r="F982">
        <v>1.19</v>
      </c>
      <c r="G982">
        <v>1.19</v>
      </c>
      <c r="H982">
        <v>1.19</v>
      </c>
      <c r="I982">
        <v>1.19</v>
      </c>
      <c r="J982">
        <v>1.19</v>
      </c>
      <c r="K982">
        <v>0.86</v>
      </c>
      <c r="L982" s="2">
        <v>427820406</v>
      </c>
      <c r="M982" t="s">
        <v>6</v>
      </c>
      <c r="N982" t="s">
        <v>6</v>
      </c>
    </row>
    <row r="983" spans="1:14" x14ac:dyDescent="0.3">
      <c r="A983" s="1">
        <v>44136</v>
      </c>
      <c r="B983">
        <v>1.03</v>
      </c>
      <c r="D983">
        <v>1.03</v>
      </c>
      <c r="E983">
        <v>1.03</v>
      </c>
      <c r="F983">
        <v>1.03</v>
      </c>
      <c r="G983">
        <v>1.03</v>
      </c>
      <c r="H983">
        <v>1.03</v>
      </c>
      <c r="I983">
        <v>1.03</v>
      </c>
      <c r="J983">
        <v>1.03</v>
      </c>
      <c r="K983">
        <v>0.89</v>
      </c>
      <c r="L983" s="2">
        <v>417679545</v>
      </c>
      <c r="M983" t="s">
        <v>6</v>
      </c>
      <c r="N983" t="s">
        <v>6</v>
      </c>
    </row>
    <row r="984" spans="1:14" x14ac:dyDescent="0.3">
      <c r="A984" s="1">
        <v>44166</v>
      </c>
      <c r="B984">
        <v>0.79</v>
      </c>
      <c r="D984">
        <v>0.79</v>
      </c>
      <c r="E984">
        <v>0.79</v>
      </c>
      <c r="F984">
        <v>0.79</v>
      </c>
      <c r="G984">
        <v>0.79</v>
      </c>
      <c r="H984">
        <v>0.79</v>
      </c>
      <c r="I984">
        <v>0.79</v>
      </c>
      <c r="J984">
        <v>0.79</v>
      </c>
      <c r="K984">
        <v>1.35</v>
      </c>
      <c r="L984" s="2">
        <v>431536653</v>
      </c>
      <c r="M984" t="s">
        <v>6</v>
      </c>
      <c r="N984" t="s">
        <v>6</v>
      </c>
    </row>
    <row r="985" spans="1:14" x14ac:dyDescent="0.3">
      <c r="A985" s="1">
        <v>44197</v>
      </c>
      <c r="B985">
        <v>0.86</v>
      </c>
      <c r="D985">
        <v>0.86</v>
      </c>
      <c r="E985">
        <v>0.86</v>
      </c>
      <c r="F985">
        <v>0.86</v>
      </c>
      <c r="G985">
        <v>0.86</v>
      </c>
      <c r="H985">
        <v>0.86</v>
      </c>
      <c r="I985">
        <v>0.86</v>
      </c>
      <c r="J985">
        <v>0.86</v>
      </c>
      <c r="K985">
        <v>0.25</v>
      </c>
      <c r="L985" s="2">
        <v>433590499</v>
      </c>
      <c r="M985" t="s">
        <v>6</v>
      </c>
      <c r="N985" t="s">
        <v>6</v>
      </c>
    </row>
    <row r="986" spans="1:14" x14ac:dyDescent="0.3">
      <c r="A986" s="1">
        <v>44228</v>
      </c>
      <c r="B986">
        <v>0.23</v>
      </c>
      <c r="D986">
        <v>0.23</v>
      </c>
      <c r="E986">
        <v>0.23</v>
      </c>
      <c r="F986">
        <v>0.23</v>
      </c>
      <c r="G986">
        <v>0.23</v>
      </c>
      <c r="H986">
        <v>0.23</v>
      </c>
      <c r="I986">
        <v>0.23</v>
      </c>
      <c r="J986">
        <v>0.23</v>
      </c>
      <c r="K986">
        <v>0.86</v>
      </c>
      <c r="L986" s="2">
        <v>411411002</v>
      </c>
      <c r="M986" t="s">
        <v>6</v>
      </c>
      <c r="N986" t="s">
        <v>6</v>
      </c>
    </row>
    <row r="987" spans="1:14" x14ac:dyDescent="0.3">
      <c r="A987" s="1">
        <v>44256</v>
      </c>
      <c r="B987">
        <v>0.71</v>
      </c>
      <c r="D987">
        <v>0.71</v>
      </c>
      <c r="E987">
        <v>0.71</v>
      </c>
      <c r="F987">
        <v>0.71</v>
      </c>
      <c r="G987">
        <v>0.71</v>
      </c>
      <c r="H987">
        <v>0.71</v>
      </c>
      <c r="I987">
        <v>0.71</v>
      </c>
      <c r="J987">
        <v>0.71</v>
      </c>
      <c r="K987">
        <v>0.93</v>
      </c>
      <c r="L987" s="2">
        <v>405630283</v>
      </c>
      <c r="M987" t="s">
        <v>6</v>
      </c>
      <c r="N987" t="s">
        <v>6</v>
      </c>
    </row>
    <row r="988" spans="1:14" x14ac:dyDescent="0.3">
      <c r="A988" s="1">
        <v>44287</v>
      </c>
      <c r="B988">
        <v>0.44</v>
      </c>
      <c r="D988">
        <v>0.44</v>
      </c>
      <c r="E988">
        <v>0.44</v>
      </c>
      <c r="F988">
        <v>0.44</v>
      </c>
      <c r="G988">
        <v>0.44</v>
      </c>
      <c r="H988">
        <v>0.44</v>
      </c>
      <c r="I988">
        <v>0.44</v>
      </c>
      <c r="J988">
        <v>0.44</v>
      </c>
      <c r="K988">
        <v>0.31</v>
      </c>
      <c r="L988" s="2">
        <v>420148020</v>
      </c>
      <c r="M988" t="s">
        <v>6</v>
      </c>
      <c r="N988" t="s">
        <v>6</v>
      </c>
    </row>
    <row r="989" spans="1:14" x14ac:dyDescent="0.3">
      <c r="A989" s="1">
        <v>44317</v>
      </c>
      <c r="B989">
        <v>0.41</v>
      </c>
      <c r="D989">
        <v>0.41</v>
      </c>
      <c r="E989">
        <v>0.41</v>
      </c>
      <c r="F989">
        <v>0.41</v>
      </c>
      <c r="G989">
        <v>0.41</v>
      </c>
      <c r="H989">
        <v>0.41</v>
      </c>
      <c r="I989">
        <v>0.41</v>
      </c>
      <c r="J989">
        <v>0.41</v>
      </c>
      <c r="K989">
        <v>0.83</v>
      </c>
      <c r="L989" s="2">
        <v>403527996</v>
      </c>
      <c r="M989" t="s">
        <v>6</v>
      </c>
      <c r="N989" t="s">
        <v>6</v>
      </c>
    </row>
    <row r="990" spans="1:14" x14ac:dyDescent="0.3">
      <c r="A990" s="1">
        <v>44348</v>
      </c>
      <c r="B990">
        <v>0.81</v>
      </c>
      <c r="D990">
        <v>0.81</v>
      </c>
      <c r="E990">
        <v>0.81</v>
      </c>
      <c r="F990">
        <v>0.81</v>
      </c>
      <c r="G990">
        <v>0.81</v>
      </c>
      <c r="H990">
        <v>0.81</v>
      </c>
      <c r="I990">
        <v>0.81</v>
      </c>
      <c r="J990">
        <v>0.81</v>
      </c>
      <c r="K990" t="s">
        <v>6</v>
      </c>
      <c r="L990" t="s">
        <v>6</v>
      </c>
      <c r="M990" t="s">
        <v>6</v>
      </c>
      <c r="N990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90"/>
  <sheetViews>
    <sheetView workbookViewId="0">
      <pane xSplit="1" ySplit="1" topLeftCell="B960" activePane="bottomRight" state="frozen"/>
      <selection pane="topRight" activeCell="B1" sqref="B1"/>
      <selection pane="bottomLeft" activeCell="A2" sqref="A2"/>
      <selection pane="bottomRight" activeCell="A666" sqref="A666:A990"/>
    </sheetView>
  </sheetViews>
  <sheetFormatPr defaultRowHeight="14.4" x14ac:dyDescent="0.3"/>
  <cols>
    <col min="2" max="14" width="15.88671875" customWidth="1"/>
  </cols>
  <sheetData>
    <row r="1" spans="1:14" s="3" customFormat="1" ht="86.4" x14ac:dyDescent="0.3">
      <c r="A1" s="3" t="s">
        <v>0</v>
      </c>
      <c r="B1" s="3" t="s">
        <v>1</v>
      </c>
      <c r="C1" s="4" t="s">
        <v>14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3" t="s">
        <v>2</v>
      </c>
      <c r="L1" s="3" t="s">
        <v>3</v>
      </c>
      <c r="M1" s="3" t="s">
        <v>4</v>
      </c>
      <c r="N1" s="3" t="s">
        <v>5</v>
      </c>
    </row>
    <row r="2" spans="1:14" x14ac:dyDescent="0.3">
      <c r="A2" s="1">
        <v>14277</v>
      </c>
      <c r="B2">
        <v>-1.52</v>
      </c>
      <c r="K2" t="s">
        <v>6</v>
      </c>
      <c r="L2" t="s">
        <v>6</v>
      </c>
      <c r="M2" t="s">
        <v>6</v>
      </c>
      <c r="N2" t="s">
        <v>6</v>
      </c>
    </row>
    <row r="3" spans="1:14" x14ac:dyDescent="0.3">
      <c r="A3" s="1">
        <v>14305</v>
      </c>
      <c r="B3">
        <v>2.48</v>
      </c>
      <c r="K3" t="s">
        <v>6</v>
      </c>
      <c r="L3" t="s">
        <v>6</v>
      </c>
      <c r="M3" t="s">
        <v>6</v>
      </c>
      <c r="N3" t="s">
        <v>6</v>
      </c>
    </row>
    <row r="4" spans="1:14" x14ac:dyDescent="0.3">
      <c r="A4" s="1">
        <v>14336</v>
      </c>
      <c r="B4">
        <v>1.81</v>
      </c>
      <c r="K4" t="s">
        <v>6</v>
      </c>
      <c r="L4" t="s">
        <v>6</v>
      </c>
      <c r="M4" t="s">
        <v>6</v>
      </c>
      <c r="N4" t="s">
        <v>6</v>
      </c>
    </row>
    <row r="5" spans="1:14" x14ac:dyDescent="0.3">
      <c r="A5" s="1">
        <v>14366</v>
      </c>
      <c r="B5">
        <v>0</v>
      </c>
      <c r="K5" t="s">
        <v>6</v>
      </c>
      <c r="L5" t="s">
        <v>6</v>
      </c>
      <c r="M5" t="s">
        <v>6</v>
      </c>
      <c r="N5" t="s">
        <v>6</v>
      </c>
    </row>
    <row r="6" spans="1:14" x14ac:dyDescent="0.3">
      <c r="A6" s="1">
        <v>14397</v>
      </c>
      <c r="B6">
        <v>-0.3</v>
      </c>
      <c r="K6" t="s">
        <v>6</v>
      </c>
      <c r="L6" t="s">
        <v>6</v>
      </c>
      <c r="M6" t="s">
        <v>6</v>
      </c>
      <c r="N6" t="s">
        <v>6</v>
      </c>
    </row>
    <row r="7" spans="1:14" x14ac:dyDescent="0.3">
      <c r="A7" s="1">
        <v>14427</v>
      </c>
      <c r="B7">
        <v>-0.89</v>
      </c>
      <c r="K7" t="s">
        <v>6</v>
      </c>
      <c r="L7" t="s">
        <v>6</v>
      </c>
      <c r="M7" t="s">
        <v>6</v>
      </c>
      <c r="N7" t="s">
        <v>6</v>
      </c>
    </row>
    <row r="8" spans="1:14" x14ac:dyDescent="0.3">
      <c r="A8" s="1">
        <v>14458</v>
      </c>
      <c r="B8">
        <v>0.7</v>
      </c>
      <c r="K8" t="s">
        <v>6</v>
      </c>
      <c r="L8" t="s">
        <v>6</v>
      </c>
      <c r="M8" t="s">
        <v>6</v>
      </c>
      <c r="N8" t="s">
        <v>6</v>
      </c>
    </row>
    <row r="9" spans="1:14" x14ac:dyDescent="0.3">
      <c r="A9" s="1">
        <v>14489</v>
      </c>
      <c r="B9">
        <v>-0.99</v>
      </c>
      <c r="K9" t="s">
        <v>6</v>
      </c>
      <c r="L9" t="s">
        <v>6</v>
      </c>
      <c r="M9" t="s">
        <v>6</v>
      </c>
      <c r="N9" t="s">
        <v>6</v>
      </c>
    </row>
    <row r="10" spans="1:14" x14ac:dyDescent="0.3">
      <c r="A10" s="1">
        <v>14519</v>
      </c>
      <c r="B10">
        <v>1.31</v>
      </c>
      <c r="K10" t="s">
        <v>6</v>
      </c>
      <c r="L10" t="s">
        <v>6</v>
      </c>
      <c r="M10" t="s">
        <v>6</v>
      </c>
      <c r="N10" t="s">
        <v>6</v>
      </c>
    </row>
    <row r="11" spans="1:14" x14ac:dyDescent="0.3">
      <c r="A11" s="1">
        <v>14550</v>
      </c>
      <c r="B11">
        <v>0.3</v>
      </c>
      <c r="K11" t="s">
        <v>6</v>
      </c>
      <c r="L11" t="s">
        <v>6</v>
      </c>
      <c r="M11" t="s">
        <v>6</v>
      </c>
      <c r="N11" t="s">
        <v>6</v>
      </c>
    </row>
    <row r="12" spans="1:14" x14ac:dyDescent="0.3">
      <c r="A12" s="1">
        <v>14580</v>
      </c>
      <c r="B12">
        <v>-1.38</v>
      </c>
      <c r="K12" t="s">
        <v>6</v>
      </c>
      <c r="L12" t="s">
        <v>6</v>
      </c>
      <c r="M12" t="s">
        <v>6</v>
      </c>
      <c r="N12" t="s">
        <v>6</v>
      </c>
    </row>
    <row r="13" spans="1:14" x14ac:dyDescent="0.3">
      <c r="A13" s="1">
        <v>14611</v>
      </c>
      <c r="B13">
        <v>4.8099999999999996</v>
      </c>
      <c r="K13" t="s">
        <v>6</v>
      </c>
      <c r="L13" t="s">
        <v>6</v>
      </c>
      <c r="M13" t="s">
        <v>6</v>
      </c>
      <c r="N13" t="s">
        <v>6</v>
      </c>
    </row>
    <row r="14" spans="1:14" x14ac:dyDescent="0.3">
      <c r="A14" s="1">
        <v>14642</v>
      </c>
      <c r="B14">
        <v>-0.67</v>
      </c>
      <c r="K14" t="s">
        <v>6</v>
      </c>
      <c r="L14" t="s">
        <v>6</v>
      </c>
      <c r="M14" t="s">
        <v>6</v>
      </c>
      <c r="N14" t="s">
        <v>6</v>
      </c>
    </row>
    <row r="15" spans="1:14" x14ac:dyDescent="0.3">
      <c r="A15" s="1">
        <v>14671</v>
      </c>
      <c r="B15">
        <v>1.73</v>
      </c>
      <c r="K15" t="s">
        <v>6</v>
      </c>
      <c r="L15" t="s">
        <v>6</v>
      </c>
      <c r="M15" t="s">
        <v>6</v>
      </c>
      <c r="N15" t="s">
        <v>6</v>
      </c>
    </row>
    <row r="16" spans="1:14" x14ac:dyDescent="0.3">
      <c r="A16" s="1">
        <v>14702</v>
      </c>
      <c r="B16">
        <v>-0.09</v>
      </c>
      <c r="K16" t="s">
        <v>6</v>
      </c>
      <c r="L16" t="s">
        <v>6</v>
      </c>
      <c r="M16" t="s">
        <v>6</v>
      </c>
      <c r="N16" t="s">
        <v>6</v>
      </c>
    </row>
    <row r="17" spans="1:14" x14ac:dyDescent="0.3">
      <c r="A17" s="1">
        <v>14732</v>
      </c>
      <c r="B17">
        <v>0.28000000000000003</v>
      </c>
      <c r="K17" t="s">
        <v>6</v>
      </c>
      <c r="L17" t="s">
        <v>6</v>
      </c>
      <c r="M17" t="s">
        <v>6</v>
      </c>
      <c r="N17" t="s">
        <v>6</v>
      </c>
    </row>
    <row r="18" spans="1:14" x14ac:dyDescent="0.3">
      <c r="A18" s="1">
        <v>14763</v>
      </c>
      <c r="B18">
        <v>1.04</v>
      </c>
      <c r="K18" t="s">
        <v>6</v>
      </c>
      <c r="L18" t="s">
        <v>6</v>
      </c>
      <c r="M18" t="s">
        <v>6</v>
      </c>
      <c r="N18" t="s">
        <v>6</v>
      </c>
    </row>
    <row r="19" spans="1:14" x14ac:dyDescent="0.3">
      <c r="A19" s="1">
        <v>14793</v>
      </c>
      <c r="B19">
        <v>-0.56000000000000005</v>
      </c>
      <c r="K19" t="s">
        <v>6</v>
      </c>
      <c r="L19" t="s">
        <v>6</v>
      </c>
      <c r="M19" t="s">
        <v>6</v>
      </c>
      <c r="N19" t="s">
        <v>6</v>
      </c>
    </row>
    <row r="20" spans="1:14" x14ac:dyDescent="0.3">
      <c r="A20" s="1">
        <v>14824</v>
      </c>
      <c r="B20">
        <v>0.28000000000000003</v>
      </c>
      <c r="K20" t="s">
        <v>6</v>
      </c>
      <c r="L20" t="s">
        <v>6</v>
      </c>
      <c r="M20" t="s">
        <v>6</v>
      </c>
      <c r="N20" t="s">
        <v>6</v>
      </c>
    </row>
    <row r="21" spans="1:14" x14ac:dyDescent="0.3">
      <c r="A21" s="1">
        <v>14855</v>
      </c>
      <c r="B21">
        <v>0.09</v>
      </c>
      <c r="K21" t="s">
        <v>6</v>
      </c>
      <c r="L21" t="s">
        <v>6</v>
      </c>
      <c r="M21" t="s">
        <v>6</v>
      </c>
      <c r="N21" t="s">
        <v>6</v>
      </c>
    </row>
    <row r="22" spans="1:14" x14ac:dyDescent="0.3">
      <c r="A22" s="1">
        <v>14885</v>
      </c>
      <c r="B22">
        <v>1.59</v>
      </c>
      <c r="K22" t="s">
        <v>6</v>
      </c>
      <c r="L22" t="s">
        <v>6</v>
      </c>
      <c r="M22" t="s">
        <v>6</v>
      </c>
      <c r="N22" t="s">
        <v>6</v>
      </c>
    </row>
    <row r="23" spans="1:14" x14ac:dyDescent="0.3">
      <c r="A23" s="1">
        <v>14916</v>
      </c>
      <c r="B23">
        <v>2.2999999999999998</v>
      </c>
      <c r="K23" t="s">
        <v>6</v>
      </c>
      <c r="L23" t="s">
        <v>6</v>
      </c>
      <c r="M23" t="s">
        <v>6</v>
      </c>
      <c r="N23" t="s">
        <v>6</v>
      </c>
    </row>
    <row r="24" spans="1:14" x14ac:dyDescent="0.3">
      <c r="A24" s="1">
        <v>14946</v>
      </c>
      <c r="B24">
        <v>-1.71</v>
      </c>
      <c r="K24" t="s">
        <v>6</v>
      </c>
      <c r="L24" t="s">
        <v>6</v>
      </c>
      <c r="M24" t="s">
        <v>6</v>
      </c>
      <c r="N24" t="s">
        <v>6</v>
      </c>
    </row>
    <row r="25" spans="1:14" x14ac:dyDescent="0.3">
      <c r="A25" s="1">
        <v>14977</v>
      </c>
      <c r="B25">
        <v>2.66</v>
      </c>
      <c r="K25" t="s">
        <v>6</v>
      </c>
      <c r="L25" t="s">
        <v>6</v>
      </c>
      <c r="M25" t="s">
        <v>6</v>
      </c>
      <c r="N25" t="s">
        <v>6</v>
      </c>
    </row>
    <row r="26" spans="1:14" x14ac:dyDescent="0.3">
      <c r="A26" s="1">
        <v>15008</v>
      </c>
      <c r="B26">
        <v>4.29</v>
      </c>
      <c r="K26" t="s">
        <v>6</v>
      </c>
      <c r="L26" t="s">
        <v>6</v>
      </c>
      <c r="M26" t="s">
        <v>6</v>
      </c>
      <c r="N26" t="s">
        <v>6</v>
      </c>
    </row>
    <row r="27" spans="1:14" x14ac:dyDescent="0.3">
      <c r="A27" s="1">
        <v>15036</v>
      </c>
      <c r="B27">
        <v>-3.34</v>
      </c>
      <c r="K27" t="s">
        <v>6</v>
      </c>
      <c r="L27" t="s">
        <v>6</v>
      </c>
      <c r="M27" t="s">
        <v>6</v>
      </c>
      <c r="N27" t="s">
        <v>6</v>
      </c>
    </row>
    <row r="28" spans="1:14" x14ac:dyDescent="0.3">
      <c r="A28" s="1">
        <v>15067</v>
      </c>
      <c r="B28">
        <v>1.24</v>
      </c>
      <c r="K28" t="s">
        <v>6</v>
      </c>
      <c r="L28" t="s">
        <v>6</v>
      </c>
      <c r="M28" t="s">
        <v>6</v>
      </c>
      <c r="N28" t="s">
        <v>6</v>
      </c>
    </row>
    <row r="29" spans="1:14" x14ac:dyDescent="0.3">
      <c r="A29" s="1">
        <v>15097</v>
      </c>
      <c r="B29">
        <v>3.76</v>
      </c>
      <c r="K29" t="s">
        <v>6</v>
      </c>
      <c r="L29" t="s">
        <v>6</v>
      </c>
      <c r="M29" t="s">
        <v>6</v>
      </c>
      <c r="N29" t="s">
        <v>6</v>
      </c>
    </row>
    <row r="30" spans="1:14" x14ac:dyDescent="0.3">
      <c r="A30" s="1">
        <v>15128</v>
      </c>
      <c r="B30">
        <v>2.5299999999999998</v>
      </c>
      <c r="K30" t="s">
        <v>6</v>
      </c>
      <c r="L30" t="s">
        <v>6</v>
      </c>
      <c r="M30" t="s">
        <v>6</v>
      </c>
      <c r="N30" t="s">
        <v>6</v>
      </c>
    </row>
    <row r="31" spans="1:14" x14ac:dyDescent="0.3">
      <c r="A31" s="1">
        <v>15158</v>
      </c>
      <c r="B31">
        <v>-1.56</v>
      </c>
      <c r="K31" t="s">
        <v>6</v>
      </c>
      <c r="L31" t="s">
        <v>6</v>
      </c>
      <c r="M31" t="s">
        <v>6</v>
      </c>
      <c r="N31" t="s">
        <v>6</v>
      </c>
    </row>
    <row r="32" spans="1:14" x14ac:dyDescent="0.3">
      <c r="A32" s="1">
        <v>15189</v>
      </c>
      <c r="B32">
        <v>1.34</v>
      </c>
      <c r="K32" t="s">
        <v>6</v>
      </c>
      <c r="L32" t="s">
        <v>6</v>
      </c>
      <c r="M32" t="s">
        <v>6</v>
      </c>
      <c r="N32" t="s">
        <v>6</v>
      </c>
    </row>
    <row r="33" spans="1:14" x14ac:dyDescent="0.3">
      <c r="A33" s="1">
        <v>15220</v>
      </c>
      <c r="B33">
        <v>0.82</v>
      </c>
      <c r="K33" t="s">
        <v>6</v>
      </c>
      <c r="L33" t="s">
        <v>6</v>
      </c>
      <c r="M33" t="s">
        <v>6</v>
      </c>
      <c r="N33" t="s">
        <v>6</v>
      </c>
    </row>
    <row r="34" spans="1:14" x14ac:dyDescent="0.3">
      <c r="A34" s="1">
        <v>15250</v>
      </c>
      <c r="B34">
        <v>-1.39</v>
      </c>
      <c r="K34" t="s">
        <v>6</v>
      </c>
      <c r="L34" t="s">
        <v>6</v>
      </c>
      <c r="M34" t="s">
        <v>6</v>
      </c>
      <c r="N34" t="s">
        <v>6</v>
      </c>
    </row>
    <row r="35" spans="1:14" x14ac:dyDescent="0.3">
      <c r="A35" s="1">
        <v>15281</v>
      </c>
      <c r="B35">
        <v>1.99</v>
      </c>
      <c r="K35" t="s">
        <v>6</v>
      </c>
      <c r="L35" t="s">
        <v>6</v>
      </c>
      <c r="M35" t="s">
        <v>6</v>
      </c>
      <c r="N35" t="s">
        <v>6</v>
      </c>
    </row>
    <row r="36" spans="1:14" x14ac:dyDescent="0.3">
      <c r="A36" s="1">
        <v>15311</v>
      </c>
      <c r="B36">
        <v>-1.3</v>
      </c>
      <c r="K36" t="s">
        <v>6</v>
      </c>
      <c r="L36" t="s">
        <v>6</v>
      </c>
      <c r="M36" t="s">
        <v>6</v>
      </c>
      <c r="N36" t="s">
        <v>6</v>
      </c>
    </row>
    <row r="37" spans="1:14" x14ac:dyDescent="0.3">
      <c r="A37" s="1">
        <v>15342</v>
      </c>
      <c r="B37">
        <v>-0.91</v>
      </c>
      <c r="K37" t="s">
        <v>6</v>
      </c>
      <c r="L37" t="s">
        <v>6</v>
      </c>
      <c r="M37" t="s">
        <v>6</v>
      </c>
      <c r="N37" t="s">
        <v>6</v>
      </c>
    </row>
    <row r="38" spans="1:14" x14ac:dyDescent="0.3">
      <c r="A38" s="1">
        <v>15373</v>
      </c>
      <c r="B38">
        <v>0.5</v>
      </c>
      <c r="K38" t="s">
        <v>6</v>
      </c>
      <c r="L38" t="s">
        <v>6</v>
      </c>
      <c r="M38" t="s">
        <v>6</v>
      </c>
      <c r="N38" t="s">
        <v>6</v>
      </c>
    </row>
    <row r="39" spans="1:14" x14ac:dyDescent="0.3">
      <c r="A39" s="1">
        <v>15401</v>
      </c>
      <c r="B39">
        <v>-0.17</v>
      </c>
      <c r="K39" t="s">
        <v>6</v>
      </c>
      <c r="L39" t="s">
        <v>6</v>
      </c>
      <c r="M39" t="s">
        <v>6</v>
      </c>
      <c r="N39" t="s">
        <v>6</v>
      </c>
    </row>
    <row r="40" spans="1:14" x14ac:dyDescent="0.3">
      <c r="A40" s="1">
        <v>15432</v>
      </c>
      <c r="B40">
        <v>4.8099999999999996</v>
      </c>
      <c r="K40" t="s">
        <v>6</v>
      </c>
      <c r="L40" t="s">
        <v>6</v>
      </c>
      <c r="M40" t="s">
        <v>6</v>
      </c>
      <c r="N40" t="s">
        <v>6</v>
      </c>
    </row>
    <row r="41" spans="1:14" x14ac:dyDescent="0.3">
      <c r="A41" s="1">
        <v>15462</v>
      </c>
      <c r="B41">
        <v>1.9</v>
      </c>
      <c r="K41" t="s">
        <v>6</v>
      </c>
      <c r="L41" t="s">
        <v>6</v>
      </c>
      <c r="M41" t="s">
        <v>6</v>
      </c>
      <c r="N41" t="s">
        <v>6</v>
      </c>
    </row>
    <row r="42" spans="1:14" x14ac:dyDescent="0.3">
      <c r="A42" s="1">
        <v>15493</v>
      </c>
      <c r="B42">
        <v>3.57</v>
      </c>
      <c r="K42" t="s">
        <v>6</v>
      </c>
      <c r="L42" t="s">
        <v>6</v>
      </c>
      <c r="M42" t="s">
        <v>6</v>
      </c>
      <c r="N42" t="s">
        <v>6</v>
      </c>
    </row>
    <row r="43" spans="1:14" x14ac:dyDescent="0.3">
      <c r="A43" s="1">
        <v>15523</v>
      </c>
      <c r="B43">
        <v>2.92</v>
      </c>
      <c r="K43" t="s">
        <v>6</v>
      </c>
      <c r="L43" t="s">
        <v>6</v>
      </c>
      <c r="M43" t="s">
        <v>6</v>
      </c>
      <c r="N43" t="s">
        <v>6</v>
      </c>
    </row>
    <row r="44" spans="1:14" x14ac:dyDescent="0.3">
      <c r="A44" s="1">
        <v>15554</v>
      </c>
      <c r="B44">
        <v>1.31</v>
      </c>
      <c r="K44" t="s">
        <v>6</v>
      </c>
      <c r="L44" t="s">
        <v>6</v>
      </c>
      <c r="M44" t="s">
        <v>6</v>
      </c>
      <c r="N44" t="s">
        <v>6</v>
      </c>
    </row>
    <row r="45" spans="1:14" x14ac:dyDescent="0.3">
      <c r="A45" s="1">
        <v>15585</v>
      </c>
      <c r="B45">
        <v>2.08</v>
      </c>
      <c r="K45" t="s">
        <v>6</v>
      </c>
      <c r="L45" t="s">
        <v>6</v>
      </c>
      <c r="M45" t="s">
        <v>6</v>
      </c>
      <c r="N45" t="s">
        <v>6</v>
      </c>
    </row>
    <row r="46" spans="1:14" x14ac:dyDescent="0.3">
      <c r="A46" s="1">
        <v>15615</v>
      </c>
      <c r="B46">
        <v>-1.2</v>
      </c>
      <c r="K46" t="s">
        <v>6</v>
      </c>
      <c r="L46" t="s">
        <v>6</v>
      </c>
      <c r="M46" t="s">
        <v>6</v>
      </c>
      <c r="N46" t="s">
        <v>6</v>
      </c>
    </row>
    <row r="47" spans="1:14" x14ac:dyDescent="0.3">
      <c r="A47" s="1">
        <v>15646</v>
      </c>
      <c r="B47">
        <v>0.28000000000000003</v>
      </c>
      <c r="C47">
        <v>0.28000000000000003</v>
      </c>
      <c r="K47" t="s">
        <v>6</v>
      </c>
      <c r="L47" t="s">
        <v>6</v>
      </c>
      <c r="M47" t="s">
        <v>6</v>
      </c>
      <c r="N47" t="s">
        <v>6</v>
      </c>
    </row>
    <row r="48" spans="1:14" x14ac:dyDescent="0.3">
      <c r="A48" s="1">
        <v>15676</v>
      </c>
      <c r="B48">
        <v>-0.21</v>
      </c>
      <c r="C48">
        <v>-0.21</v>
      </c>
      <c r="K48" t="s">
        <v>6</v>
      </c>
      <c r="L48" t="s">
        <v>6</v>
      </c>
      <c r="M48" t="s">
        <v>6</v>
      </c>
      <c r="N48" t="s">
        <v>6</v>
      </c>
    </row>
    <row r="49" spans="1:14" x14ac:dyDescent="0.3">
      <c r="A49" s="1">
        <v>15707</v>
      </c>
      <c r="B49">
        <v>1.85</v>
      </c>
      <c r="C49">
        <v>1.85</v>
      </c>
      <c r="K49" t="s">
        <v>6</v>
      </c>
      <c r="L49" t="s">
        <v>6</v>
      </c>
      <c r="M49" t="s">
        <v>6</v>
      </c>
      <c r="N49" t="s">
        <v>6</v>
      </c>
    </row>
    <row r="50" spans="1:14" x14ac:dyDescent="0.3">
      <c r="A50" s="1">
        <v>15738</v>
      </c>
      <c r="B50">
        <v>1.4</v>
      </c>
      <c r="C50">
        <v>1.4</v>
      </c>
      <c r="K50" t="s">
        <v>6</v>
      </c>
      <c r="L50" t="s">
        <v>6</v>
      </c>
      <c r="M50" t="s">
        <v>6</v>
      </c>
      <c r="N50" t="s">
        <v>6</v>
      </c>
    </row>
    <row r="51" spans="1:14" x14ac:dyDescent="0.3">
      <c r="A51" s="1">
        <v>15766</v>
      </c>
      <c r="B51">
        <v>-0.14000000000000001</v>
      </c>
      <c r="C51">
        <v>-0.14000000000000001</v>
      </c>
      <c r="K51" t="s">
        <v>6</v>
      </c>
      <c r="L51" t="s">
        <v>6</v>
      </c>
      <c r="M51" t="s">
        <v>6</v>
      </c>
      <c r="N51" t="s">
        <v>6</v>
      </c>
    </row>
    <row r="52" spans="1:14" x14ac:dyDescent="0.3">
      <c r="A52" s="1">
        <v>15797</v>
      </c>
      <c r="B52">
        <v>3.11</v>
      </c>
      <c r="C52">
        <v>3.11</v>
      </c>
      <c r="K52" t="s">
        <v>6</v>
      </c>
      <c r="L52" t="s">
        <v>6</v>
      </c>
      <c r="M52" t="s">
        <v>6</v>
      </c>
      <c r="N52" t="s">
        <v>6</v>
      </c>
    </row>
    <row r="53" spans="1:14" x14ac:dyDescent="0.3">
      <c r="A53" s="1">
        <v>15827</v>
      </c>
      <c r="B53">
        <v>0.4</v>
      </c>
      <c r="C53">
        <v>0.4</v>
      </c>
      <c r="K53" t="s">
        <v>6</v>
      </c>
      <c r="L53" t="s">
        <v>6</v>
      </c>
      <c r="M53" t="s">
        <v>6</v>
      </c>
      <c r="N53" t="s">
        <v>6</v>
      </c>
    </row>
    <row r="54" spans="1:14" x14ac:dyDescent="0.3">
      <c r="A54" s="1">
        <v>15858</v>
      </c>
      <c r="B54">
        <v>-0.47</v>
      </c>
      <c r="C54">
        <v>-0.47</v>
      </c>
      <c r="K54" t="s">
        <v>6</v>
      </c>
      <c r="L54" t="s">
        <v>6</v>
      </c>
      <c r="M54" t="s">
        <v>6</v>
      </c>
      <c r="N54" t="s">
        <v>6</v>
      </c>
    </row>
    <row r="55" spans="1:14" x14ac:dyDescent="0.3">
      <c r="A55" s="1">
        <v>15888</v>
      </c>
      <c r="B55">
        <v>3.08</v>
      </c>
      <c r="C55">
        <v>3.08</v>
      </c>
      <c r="K55" t="s">
        <v>6</v>
      </c>
      <c r="L55" t="s">
        <v>6</v>
      </c>
      <c r="M55" t="s">
        <v>6</v>
      </c>
      <c r="N55" t="s">
        <v>6</v>
      </c>
    </row>
    <row r="56" spans="1:14" x14ac:dyDescent="0.3">
      <c r="A56" s="1">
        <v>15919</v>
      </c>
      <c r="B56">
        <v>0.19</v>
      </c>
      <c r="C56">
        <v>0.19</v>
      </c>
      <c r="K56" t="s">
        <v>6</v>
      </c>
      <c r="L56" t="s">
        <v>6</v>
      </c>
      <c r="M56" t="s">
        <v>6</v>
      </c>
      <c r="N56" t="s">
        <v>6</v>
      </c>
    </row>
    <row r="57" spans="1:14" x14ac:dyDescent="0.3">
      <c r="A57" s="1">
        <v>15950</v>
      </c>
      <c r="B57">
        <v>2.08</v>
      </c>
      <c r="C57">
        <v>2.08</v>
      </c>
      <c r="K57" t="s">
        <v>6</v>
      </c>
      <c r="L57" t="s">
        <v>6</v>
      </c>
      <c r="M57" t="s">
        <v>6</v>
      </c>
      <c r="N57" t="s">
        <v>6</v>
      </c>
    </row>
    <row r="58" spans="1:14" x14ac:dyDescent="0.3">
      <c r="A58" s="1">
        <v>15980</v>
      </c>
      <c r="B58">
        <v>4.1900000000000004</v>
      </c>
      <c r="C58">
        <v>4.1900000000000004</v>
      </c>
      <c r="K58" t="s">
        <v>6</v>
      </c>
      <c r="L58" t="s">
        <v>6</v>
      </c>
      <c r="M58" t="s">
        <v>6</v>
      </c>
      <c r="N58" t="s">
        <v>6</v>
      </c>
    </row>
    <row r="59" spans="1:14" x14ac:dyDescent="0.3">
      <c r="A59" s="1">
        <v>16011</v>
      </c>
      <c r="B59">
        <v>0.12</v>
      </c>
      <c r="C59">
        <v>0.12</v>
      </c>
      <c r="K59" t="s">
        <v>6</v>
      </c>
      <c r="L59" t="s">
        <v>6</v>
      </c>
      <c r="M59" t="s">
        <v>6</v>
      </c>
      <c r="N59" t="s">
        <v>6</v>
      </c>
    </row>
    <row r="60" spans="1:14" x14ac:dyDescent="0.3">
      <c r="A60" s="1">
        <v>16041</v>
      </c>
      <c r="B60">
        <v>2.0099999999999998</v>
      </c>
      <c r="C60">
        <v>2.0099999999999998</v>
      </c>
      <c r="K60" t="s">
        <v>6</v>
      </c>
      <c r="L60" t="s">
        <v>6</v>
      </c>
      <c r="M60" t="s">
        <v>6</v>
      </c>
      <c r="N60" t="s">
        <v>6</v>
      </c>
    </row>
    <row r="61" spans="1:14" x14ac:dyDescent="0.3">
      <c r="A61" s="1">
        <v>16072</v>
      </c>
      <c r="B61">
        <v>10.45</v>
      </c>
      <c r="C61">
        <v>10.45</v>
      </c>
      <c r="K61" t="s">
        <v>6</v>
      </c>
      <c r="L61" t="s">
        <v>6</v>
      </c>
      <c r="M61" t="s">
        <v>6</v>
      </c>
      <c r="N61" t="s">
        <v>6</v>
      </c>
    </row>
    <row r="62" spans="1:14" x14ac:dyDescent="0.3">
      <c r="A62" s="1">
        <v>16103</v>
      </c>
      <c r="B62">
        <v>0.65</v>
      </c>
      <c r="C62">
        <v>0.65</v>
      </c>
      <c r="K62" t="s">
        <v>6</v>
      </c>
      <c r="L62" t="s">
        <v>6</v>
      </c>
      <c r="M62" t="s">
        <v>6</v>
      </c>
      <c r="N62" t="s">
        <v>6</v>
      </c>
    </row>
    <row r="63" spans="1:14" x14ac:dyDescent="0.3">
      <c r="A63" s="1">
        <v>16132</v>
      </c>
      <c r="B63">
        <v>1.24</v>
      </c>
      <c r="C63">
        <v>1.24</v>
      </c>
      <c r="K63" t="s">
        <v>6</v>
      </c>
      <c r="L63" t="s">
        <v>6</v>
      </c>
      <c r="M63" t="s">
        <v>6</v>
      </c>
      <c r="N63" t="s">
        <v>6</v>
      </c>
    </row>
    <row r="64" spans="1:14" x14ac:dyDescent="0.3">
      <c r="A64" s="1">
        <v>16163</v>
      </c>
      <c r="B64">
        <v>4.1900000000000004</v>
      </c>
      <c r="C64">
        <v>4.1900000000000004</v>
      </c>
      <c r="K64" t="s">
        <v>6</v>
      </c>
      <c r="L64" t="s">
        <v>6</v>
      </c>
      <c r="M64" t="s">
        <v>6</v>
      </c>
      <c r="N64" t="s">
        <v>6</v>
      </c>
    </row>
    <row r="65" spans="1:14" x14ac:dyDescent="0.3">
      <c r="A65" s="1">
        <v>16193</v>
      </c>
      <c r="B65">
        <v>3.41</v>
      </c>
      <c r="C65">
        <v>3.41</v>
      </c>
      <c r="K65" t="s">
        <v>6</v>
      </c>
      <c r="L65" t="s">
        <v>6</v>
      </c>
      <c r="M65" t="s">
        <v>6</v>
      </c>
      <c r="N65" t="s">
        <v>6</v>
      </c>
    </row>
    <row r="66" spans="1:14" x14ac:dyDescent="0.3">
      <c r="A66" s="1">
        <v>16224</v>
      </c>
      <c r="B66">
        <v>1.72</v>
      </c>
      <c r="C66">
        <v>1.72</v>
      </c>
      <c r="K66" t="s">
        <v>6</v>
      </c>
      <c r="L66" t="s">
        <v>6</v>
      </c>
      <c r="M66" t="s">
        <v>6</v>
      </c>
      <c r="N66" t="s">
        <v>6</v>
      </c>
    </row>
    <row r="67" spans="1:14" x14ac:dyDescent="0.3">
      <c r="A67" s="1">
        <v>16254</v>
      </c>
      <c r="B67">
        <v>5.76</v>
      </c>
      <c r="C67">
        <v>5.76</v>
      </c>
      <c r="K67" t="s">
        <v>6</v>
      </c>
      <c r="L67" t="s">
        <v>6</v>
      </c>
      <c r="M67" t="s">
        <v>6</v>
      </c>
      <c r="N67" t="s">
        <v>6</v>
      </c>
    </row>
    <row r="68" spans="1:14" x14ac:dyDescent="0.3">
      <c r="A68" s="1">
        <v>16285</v>
      </c>
      <c r="B68">
        <v>1.69</v>
      </c>
      <c r="C68">
        <v>1.69</v>
      </c>
      <c r="K68" t="s">
        <v>6</v>
      </c>
      <c r="L68" t="s">
        <v>6</v>
      </c>
      <c r="M68" t="s">
        <v>6</v>
      </c>
      <c r="N68" t="s">
        <v>6</v>
      </c>
    </row>
    <row r="69" spans="1:14" x14ac:dyDescent="0.3">
      <c r="A69" s="1">
        <v>16316</v>
      </c>
      <c r="B69">
        <v>0.61</v>
      </c>
      <c r="C69">
        <v>0.61</v>
      </c>
      <c r="K69" t="s">
        <v>6</v>
      </c>
      <c r="L69" t="s">
        <v>6</v>
      </c>
      <c r="M69" t="s">
        <v>6</v>
      </c>
      <c r="N69" t="s">
        <v>6</v>
      </c>
    </row>
    <row r="70" spans="1:14" x14ac:dyDescent="0.3">
      <c r="A70" s="1">
        <v>16346</v>
      </c>
      <c r="B70">
        <v>0.27</v>
      </c>
      <c r="C70">
        <v>0.27</v>
      </c>
      <c r="K70" t="s">
        <v>6</v>
      </c>
      <c r="L70" t="s">
        <v>6</v>
      </c>
      <c r="M70" t="s">
        <v>6</v>
      </c>
      <c r="N70" t="s">
        <v>6</v>
      </c>
    </row>
    <row r="71" spans="1:14" x14ac:dyDescent="0.3">
      <c r="A71" s="1">
        <v>16377</v>
      </c>
      <c r="B71">
        <v>3.52</v>
      </c>
      <c r="C71">
        <v>3.52</v>
      </c>
      <c r="K71" t="s">
        <v>6</v>
      </c>
      <c r="L71" t="s">
        <v>6</v>
      </c>
      <c r="M71" t="s">
        <v>6</v>
      </c>
      <c r="N71" t="s">
        <v>6</v>
      </c>
    </row>
    <row r="72" spans="1:14" x14ac:dyDescent="0.3">
      <c r="A72" s="1">
        <v>16407</v>
      </c>
      <c r="B72">
        <v>-1.03</v>
      </c>
      <c r="C72">
        <v>-1.03</v>
      </c>
      <c r="K72" t="s">
        <v>6</v>
      </c>
      <c r="L72" t="s">
        <v>6</v>
      </c>
      <c r="M72" t="s">
        <v>6</v>
      </c>
      <c r="N72" t="s">
        <v>6</v>
      </c>
    </row>
    <row r="73" spans="1:14" x14ac:dyDescent="0.3">
      <c r="A73" s="1">
        <v>16438</v>
      </c>
      <c r="B73">
        <v>5.17</v>
      </c>
      <c r="C73">
        <v>5.17</v>
      </c>
      <c r="K73" t="s">
        <v>6</v>
      </c>
      <c r="L73" t="s">
        <v>6</v>
      </c>
      <c r="M73" t="s">
        <v>6</v>
      </c>
      <c r="N73" t="s">
        <v>6</v>
      </c>
    </row>
    <row r="74" spans="1:14" x14ac:dyDescent="0.3">
      <c r="A74" s="1">
        <v>16469</v>
      </c>
      <c r="B74">
        <v>2.52</v>
      </c>
      <c r="C74">
        <v>2.52</v>
      </c>
      <c r="K74" t="s">
        <v>6</v>
      </c>
      <c r="L74" t="s">
        <v>6</v>
      </c>
      <c r="M74" t="s">
        <v>6</v>
      </c>
      <c r="N74" t="s">
        <v>6</v>
      </c>
    </row>
    <row r="75" spans="1:14" x14ac:dyDescent="0.3">
      <c r="A75" s="1">
        <v>16497</v>
      </c>
      <c r="B75">
        <v>1.29</v>
      </c>
      <c r="C75">
        <v>1.29</v>
      </c>
      <c r="K75" t="s">
        <v>6</v>
      </c>
      <c r="L75" t="s">
        <v>6</v>
      </c>
      <c r="M75" t="s">
        <v>6</v>
      </c>
      <c r="N75" t="s">
        <v>6</v>
      </c>
    </row>
    <row r="76" spans="1:14" x14ac:dyDescent="0.3">
      <c r="A76" s="1">
        <v>16528</v>
      </c>
      <c r="B76">
        <v>1.19</v>
      </c>
      <c r="C76">
        <v>1.19</v>
      </c>
      <c r="K76" t="s">
        <v>6</v>
      </c>
      <c r="L76" t="s">
        <v>6</v>
      </c>
      <c r="M76" t="s">
        <v>6</v>
      </c>
      <c r="N76" t="s">
        <v>6</v>
      </c>
    </row>
    <row r="77" spans="1:14" x14ac:dyDescent="0.3">
      <c r="A77" s="1">
        <v>16558</v>
      </c>
      <c r="B77">
        <v>0.67</v>
      </c>
      <c r="C77">
        <v>0.67</v>
      </c>
      <c r="K77" t="s">
        <v>6</v>
      </c>
      <c r="L77" t="s">
        <v>6</v>
      </c>
      <c r="M77" t="s">
        <v>6</v>
      </c>
      <c r="N77" t="s">
        <v>6</v>
      </c>
    </row>
    <row r="78" spans="1:14" x14ac:dyDescent="0.3">
      <c r="A78" s="1">
        <v>16589</v>
      </c>
      <c r="B78">
        <v>0.2</v>
      </c>
      <c r="C78">
        <v>0.2</v>
      </c>
      <c r="K78" t="s">
        <v>6</v>
      </c>
      <c r="L78" t="s">
        <v>6</v>
      </c>
      <c r="M78" t="s">
        <v>6</v>
      </c>
      <c r="N78" t="s">
        <v>6</v>
      </c>
    </row>
    <row r="79" spans="1:14" x14ac:dyDescent="0.3">
      <c r="A79" s="1">
        <v>16619</v>
      </c>
      <c r="B79">
        <v>2.85</v>
      </c>
      <c r="C79">
        <v>2.85</v>
      </c>
      <c r="K79" t="s">
        <v>6</v>
      </c>
      <c r="L79" t="s">
        <v>6</v>
      </c>
      <c r="M79" t="s">
        <v>6</v>
      </c>
      <c r="N79" t="s">
        <v>6</v>
      </c>
    </row>
    <row r="80" spans="1:14" x14ac:dyDescent="0.3">
      <c r="A80" s="1">
        <v>16650</v>
      </c>
      <c r="B80">
        <v>2.2000000000000002</v>
      </c>
      <c r="C80">
        <v>2.2000000000000002</v>
      </c>
      <c r="K80" t="s">
        <v>6</v>
      </c>
      <c r="L80" t="s">
        <v>6</v>
      </c>
      <c r="M80" t="s">
        <v>6</v>
      </c>
      <c r="N80" t="s">
        <v>6</v>
      </c>
    </row>
    <row r="81" spans="1:14" x14ac:dyDescent="0.3">
      <c r="A81" s="1">
        <v>16681</v>
      </c>
      <c r="B81">
        <v>0.67</v>
      </c>
      <c r="C81">
        <v>0.67</v>
      </c>
      <c r="K81" t="s">
        <v>6</v>
      </c>
      <c r="L81" t="s">
        <v>6</v>
      </c>
      <c r="M81" t="s">
        <v>6</v>
      </c>
      <c r="N81" t="s">
        <v>6</v>
      </c>
    </row>
    <row r="82" spans="1:14" x14ac:dyDescent="0.3">
      <c r="A82" s="1">
        <v>16711</v>
      </c>
      <c r="B82">
        <v>-1.84</v>
      </c>
      <c r="C82">
        <v>-1.84</v>
      </c>
      <c r="K82" t="s">
        <v>6</v>
      </c>
      <c r="L82" t="s">
        <v>6</v>
      </c>
      <c r="M82" t="s">
        <v>6</v>
      </c>
      <c r="N82" t="s">
        <v>6</v>
      </c>
    </row>
    <row r="83" spans="1:14" x14ac:dyDescent="0.3">
      <c r="A83" s="1">
        <v>16742</v>
      </c>
      <c r="B83">
        <v>-0.56000000000000005</v>
      </c>
      <c r="C83">
        <v>-0.56000000000000005</v>
      </c>
      <c r="K83" t="s">
        <v>6</v>
      </c>
      <c r="L83" t="s">
        <v>6</v>
      </c>
      <c r="M83" t="s">
        <v>6</v>
      </c>
      <c r="N83" t="s">
        <v>6</v>
      </c>
    </row>
    <row r="84" spans="1:14" x14ac:dyDescent="0.3">
      <c r="A84" s="1">
        <v>16772</v>
      </c>
      <c r="B84">
        <v>-0.08</v>
      </c>
      <c r="C84">
        <v>-0.08</v>
      </c>
      <c r="K84" t="s">
        <v>6</v>
      </c>
      <c r="L84" t="s">
        <v>6</v>
      </c>
      <c r="M84" t="s">
        <v>6</v>
      </c>
      <c r="N84" t="s">
        <v>6</v>
      </c>
    </row>
    <row r="85" spans="1:14" x14ac:dyDescent="0.3">
      <c r="A85" s="1">
        <v>16803</v>
      </c>
      <c r="B85">
        <v>-3.14</v>
      </c>
      <c r="C85">
        <v>-3.14</v>
      </c>
      <c r="K85" t="s">
        <v>6</v>
      </c>
      <c r="L85" s="2">
        <v>22900000</v>
      </c>
      <c r="M85" s="2">
        <v>39600000</v>
      </c>
      <c r="N85" t="s">
        <v>6</v>
      </c>
    </row>
    <row r="86" spans="1:14" x14ac:dyDescent="0.3">
      <c r="A86" s="1">
        <v>16834</v>
      </c>
      <c r="B86">
        <v>2.11</v>
      </c>
      <c r="C86">
        <v>2.11</v>
      </c>
      <c r="K86" t="s">
        <v>6</v>
      </c>
      <c r="L86" s="2">
        <v>23600000</v>
      </c>
      <c r="M86" s="2">
        <v>39300000</v>
      </c>
      <c r="N86" t="s">
        <v>6</v>
      </c>
    </row>
    <row r="87" spans="1:14" x14ac:dyDescent="0.3">
      <c r="A87" s="1">
        <v>16862</v>
      </c>
      <c r="B87">
        <v>8.2899999999999991</v>
      </c>
      <c r="C87">
        <v>8.2899999999999991</v>
      </c>
      <c r="K87" t="s">
        <v>6</v>
      </c>
      <c r="L87" s="2">
        <v>23900000</v>
      </c>
      <c r="M87" s="2">
        <v>38600000</v>
      </c>
      <c r="N87" t="s">
        <v>6</v>
      </c>
    </row>
    <row r="88" spans="1:14" x14ac:dyDescent="0.3">
      <c r="A88" s="1">
        <v>16893</v>
      </c>
      <c r="B88">
        <v>1.34</v>
      </c>
      <c r="C88">
        <v>1.34</v>
      </c>
      <c r="K88" t="s">
        <v>6</v>
      </c>
      <c r="L88" s="2">
        <v>23700000</v>
      </c>
      <c r="M88" s="2">
        <v>42000000</v>
      </c>
      <c r="N88" t="s">
        <v>6</v>
      </c>
    </row>
    <row r="89" spans="1:14" x14ac:dyDescent="0.3">
      <c r="A89" s="1">
        <v>16923</v>
      </c>
      <c r="B89">
        <v>1.6</v>
      </c>
      <c r="C89">
        <v>1.6</v>
      </c>
      <c r="K89" t="s">
        <v>6</v>
      </c>
      <c r="L89" s="2">
        <v>24200000</v>
      </c>
      <c r="M89" s="2">
        <v>42700000</v>
      </c>
      <c r="N89" t="s">
        <v>6</v>
      </c>
    </row>
    <row r="90" spans="1:14" x14ac:dyDescent="0.3">
      <c r="A90" s="1">
        <v>16954</v>
      </c>
      <c r="B90">
        <v>1.99</v>
      </c>
      <c r="C90">
        <v>1.99</v>
      </c>
      <c r="K90" t="s">
        <v>6</v>
      </c>
      <c r="L90" s="2">
        <v>24900000</v>
      </c>
      <c r="M90" s="2">
        <v>43400000</v>
      </c>
      <c r="N90" t="s">
        <v>6</v>
      </c>
    </row>
    <row r="91" spans="1:14" x14ac:dyDescent="0.3">
      <c r="A91" s="1">
        <v>16984</v>
      </c>
      <c r="B91">
        <v>3.36</v>
      </c>
      <c r="C91">
        <v>3.36</v>
      </c>
      <c r="K91" t="s">
        <v>6</v>
      </c>
      <c r="L91" s="2">
        <v>25500000</v>
      </c>
      <c r="M91" s="2">
        <v>43800000</v>
      </c>
      <c r="N91" t="s">
        <v>6</v>
      </c>
    </row>
    <row r="92" spans="1:14" x14ac:dyDescent="0.3">
      <c r="A92" s="1">
        <v>17015</v>
      </c>
      <c r="B92">
        <v>2.86</v>
      </c>
      <c r="C92">
        <v>2.86</v>
      </c>
      <c r="K92" t="s">
        <v>6</v>
      </c>
      <c r="L92" s="2">
        <v>25700000</v>
      </c>
      <c r="M92" s="2">
        <v>44900000</v>
      </c>
      <c r="N92" t="s">
        <v>6</v>
      </c>
    </row>
    <row r="93" spans="1:14" x14ac:dyDescent="0.3">
      <c r="A93" s="1">
        <v>17046</v>
      </c>
      <c r="B93">
        <v>-2.46</v>
      </c>
      <c r="C93">
        <v>-2.46</v>
      </c>
      <c r="K93" t="s">
        <v>6</v>
      </c>
      <c r="L93" s="2">
        <v>25700000</v>
      </c>
      <c r="M93" s="2">
        <v>45300000</v>
      </c>
      <c r="N93" t="s">
        <v>6</v>
      </c>
    </row>
    <row r="94" spans="1:14" x14ac:dyDescent="0.3">
      <c r="A94" s="1">
        <v>17076</v>
      </c>
      <c r="B94">
        <v>1.04</v>
      </c>
      <c r="C94">
        <v>1.04</v>
      </c>
      <c r="K94" t="s">
        <v>6</v>
      </c>
      <c r="L94" s="2">
        <v>25600000</v>
      </c>
      <c r="M94" s="2">
        <v>45400000</v>
      </c>
      <c r="N94" t="s">
        <v>6</v>
      </c>
    </row>
    <row r="95" spans="1:14" x14ac:dyDescent="0.3">
      <c r="A95" s="1">
        <v>17107</v>
      </c>
      <c r="B95">
        <v>1.28</v>
      </c>
      <c r="C95">
        <v>1.28</v>
      </c>
      <c r="K95" t="s">
        <v>6</v>
      </c>
      <c r="L95" s="2">
        <v>25300000</v>
      </c>
      <c r="M95" s="2">
        <v>45800000</v>
      </c>
      <c r="N95" t="s">
        <v>6</v>
      </c>
    </row>
    <row r="96" spans="1:14" x14ac:dyDescent="0.3">
      <c r="A96" s="1">
        <v>17137</v>
      </c>
      <c r="B96">
        <v>-0.32</v>
      </c>
      <c r="C96">
        <v>-0.32</v>
      </c>
      <c r="K96" t="s">
        <v>6</v>
      </c>
      <c r="L96" s="2">
        <v>25700000</v>
      </c>
      <c r="M96" s="2">
        <v>45400000</v>
      </c>
      <c r="N96" t="s">
        <v>6</v>
      </c>
    </row>
    <row r="97" spans="1:14" x14ac:dyDescent="0.3">
      <c r="A97" s="1">
        <v>17168</v>
      </c>
      <c r="B97">
        <v>16.8</v>
      </c>
      <c r="C97">
        <v>16.8</v>
      </c>
      <c r="K97" t="s">
        <v>6</v>
      </c>
      <c r="L97" s="2">
        <v>25900000</v>
      </c>
      <c r="M97" s="2">
        <v>47800000</v>
      </c>
      <c r="N97" t="s">
        <v>6</v>
      </c>
    </row>
    <row r="98" spans="1:14" x14ac:dyDescent="0.3">
      <c r="A98" s="1">
        <v>17199</v>
      </c>
      <c r="B98">
        <v>3.24</v>
      </c>
      <c r="C98">
        <v>3.24</v>
      </c>
      <c r="K98" t="s">
        <v>6</v>
      </c>
      <c r="L98" s="2">
        <v>25900000</v>
      </c>
      <c r="M98" s="2">
        <v>47900000</v>
      </c>
      <c r="N98" t="s">
        <v>6</v>
      </c>
    </row>
    <row r="99" spans="1:14" x14ac:dyDescent="0.3">
      <c r="A99" s="1">
        <v>17227</v>
      </c>
      <c r="B99">
        <v>3.42</v>
      </c>
      <c r="C99">
        <v>3.42</v>
      </c>
      <c r="K99" t="s">
        <v>6</v>
      </c>
      <c r="L99" s="2">
        <v>25600000</v>
      </c>
      <c r="M99" s="2">
        <v>47900000</v>
      </c>
      <c r="N99" t="s">
        <v>6</v>
      </c>
    </row>
    <row r="100" spans="1:14" x14ac:dyDescent="0.3">
      <c r="A100" s="1">
        <v>17258</v>
      </c>
      <c r="B100">
        <v>-0.99</v>
      </c>
      <c r="C100">
        <v>-0.99</v>
      </c>
      <c r="K100" t="s">
        <v>6</v>
      </c>
      <c r="L100" s="2">
        <v>25200000</v>
      </c>
      <c r="M100" s="2">
        <v>47200000</v>
      </c>
      <c r="N100" t="s">
        <v>6</v>
      </c>
    </row>
    <row r="101" spans="1:14" x14ac:dyDescent="0.3">
      <c r="A101" s="1">
        <v>17288</v>
      </c>
      <c r="B101">
        <v>0.64</v>
      </c>
      <c r="C101">
        <v>0.64</v>
      </c>
      <c r="K101" t="s">
        <v>6</v>
      </c>
      <c r="L101" s="2">
        <v>25200000</v>
      </c>
      <c r="M101" s="2">
        <v>46900000</v>
      </c>
      <c r="N101" t="s">
        <v>6</v>
      </c>
    </row>
    <row r="102" spans="1:14" x14ac:dyDescent="0.3">
      <c r="A102" s="1">
        <v>17319</v>
      </c>
      <c r="B102">
        <v>-1.18</v>
      </c>
      <c r="C102">
        <v>-1.18</v>
      </c>
      <c r="K102" t="s">
        <v>6</v>
      </c>
      <c r="L102" s="2">
        <v>25300000</v>
      </c>
      <c r="M102" s="2">
        <v>47400000</v>
      </c>
      <c r="N102" t="s">
        <v>6</v>
      </c>
    </row>
    <row r="103" spans="1:14" x14ac:dyDescent="0.3">
      <c r="A103" s="1">
        <v>17349</v>
      </c>
      <c r="B103">
        <v>0.49</v>
      </c>
      <c r="C103">
        <v>0.49</v>
      </c>
      <c r="K103" t="s">
        <v>6</v>
      </c>
      <c r="L103" s="2">
        <v>25700000</v>
      </c>
      <c r="M103" s="2">
        <v>47500000</v>
      </c>
      <c r="N103" t="s">
        <v>6</v>
      </c>
    </row>
    <row r="104" spans="1:14" x14ac:dyDescent="0.3">
      <c r="A104" s="1">
        <v>17380</v>
      </c>
      <c r="B104">
        <v>0</v>
      </c>
      <c r="C104">
        <v>0</v>
      </c>
      <c r="K104" t="s">
        <v>6</v>
      </c>
      <c r="L104" s="2">
        <v>25600000</v>
      </c>
      <c r="M104" s="2">
        <v>47400000</v>
      </c>
      <c r="N104" t="s">
        <v>6</v>
      </c>
    </row>
    <row r="105" spans="1:14" x14ac:dyDescent="0.3">
      <c r="A105" s="1">
        <v>17411</v>
      </c>
      <c r="B105">
        <v>-0.03</v>
      </c>
      <c r="C105">
        <v>-0.03</v>
      </c>
      <c r="K105" t="s">
        <v>6</v>
      </c>
      <c r="L105" s="2">
        <v>25100000</v>
      </c>
      <c r="M105" s="2">
        <v>47200000</v>
      </c>
      <c r="N105" t="s">
        <v>6</v>
      </c>
    </row>
    <row r="106" spans="1:14" x14ac:dyDescent="0.3">
      <c r="A106" s="1">
        <v>17441</v>
      </c>
      <c r="B106">
        <v>1.3</v>
      </c>
      <c r="C106">
        <v>1.3</v>
      </c>
      <c r="K106" t="s">
        <v>6</v>
      </c>
      <c r="L106" s="2">
        <v>24700000</v>
      </c>
      <c r="M106" s="2">
        <v>46700000</v>
      </c>
      <c r="N106" t="s">
        <v>6</v>
      </c>
    </row>
    <row r="107" spans="1:14" x14ac:dyDescent="0.3">
      <c r="A107" s="1">
        <v>17472</v>
      </c>
      <c r="B107">
        <v>0.59</v>
      </c>
      <c r="C107">
        <v>0.59</v>
      </c>
      <c r="K107" t="s">
        <v>6</v>
      </c>
      <c r="L107" s="2">
        <v>24900000</v>
      </c>
      <c r="M107" s="2">
        <v>46600000</v>
      </c>
      <c r="N107" t="s">
        <v>6</v>
      </c>
    </row>
    <row r="108" spans="1:14" x14ac:dyDescent="0.3">
      <c r="A108" s="1">
        <v>17502</v>
      </c>
      <c r="B108">
        <v>-0.97</v>
      </c>
      <c r="C108">
        <v>-0.97</v>
      </c>
      <c r="K108" t="s">
        <v>6</v>
      </c>
      <c r="L108" s="2">
        <v>25400000</v>
      </c>
      <c r="M108" s="2">
        <v>46500000</v>
      </c>
      <c r="N108" t="s">
        <v>6</v>
      </c>
    </row>
    <row r="109" spans="1:14" x14ac:dyDescent="0.3">
      <c r="A109" s="1">
        <v>17533</v>
      </c>
      <c r="B109">
        <v>6.13</v>
      </c>
      <c r="C109">
        <v>6.13</v>
      </c>
      <c r="K109" t="s">
        <v>6</v>
      </c>
      <c r="L109" s="2">
        <v>25800000</v>
      </c>
      <c r="M109" s="2">
        <v>46500000</v>
      </c>
      <c r="N109" t="s">
        <v>6</v>
      </c>
    </row>
    <row r="110" spans="1:14" x14ac:dyDescent="0.3">
      <c r="A110" s="1">
        <v>17564</v>
      </c>
      <c r="B110">
        <v>0.28999999999999998</v>
      </c>
      <c r="C110">
        <v>0.28999999999999998</v>
      </c>
      <c r="K110" t="s">
        <v>6</v>
      </c>
      <c r="L110" s="2">
        <v>25900000</v>
      </c>
      <c r="M110" s="2">
        <v>46800000</v>
      </c>
      <c r="N110" t="s">
        <v>6</v>
      </c>
    </row>
    <row r="111" spans="1:14" x14ac:dyDescent="0.3">
      <c r="A111" s="1">
        <v>17593</v>
      </c>
      <c r="B111">
        <v>0.63</v>
      </c>
      <c r="C111">
        <v>0.63</v>
      </c>
      <c r="K111" t="s">
        <v>6</v>
      </c>
      <c r="L111" s="2">
        <v>25800000</v>
      </c>
      <c r="M111" s="2">
        <v>46200000</v>
      </c>
      <c r="N111" t="s">
        <v>6</v>
      </c>
    </row>
    <row r="112" spans="1:14" x14ac:dyDescent="0.3">
      <c r="A112" s="1">
        <v>17624</v>
      </c>
      <c r="B112">
        <v>1.47</v>
      </c>
      <c r="C112">
        <v>1.47</v>
      </c>
      <c r="K112" t="s">
        <v>6</v>
      </c>
      <c r="L112" s="2">
        <v>25800000</v>
      </c>
      <c r="M112" s="2">
        <v>46700000</v>
      </c>
      <c r="N112" t="s">
        <v>6</v>
      </c>
    </row>
    <row r="113" spans="1:14" x14ac:dyDescent="0.3">
      <c r="A113" s="1">
        <v>17654</v>
      </c>
      <c r="B113">
        <v>-0.09</v>
      </c>
      <c r="C113">
        <v>-0.09</v>
      </c>
      <c r="K113" t="s">
        <v>6</v>
      </c>
      <c r="L113" s="2">
        <v>25500000</v>
      </c>
      <c r="M113" s="2">
        <v>46200000</v>
      </c>
      <c r="N113" t="s">
        <v>6</v>
      </c>
    </row>
    <row r="114" spans="1:14" x14ac:dyDescent="0.3">
      <c r="A114" s="1">
        <v>17685</v>
      </c>
      <c r="B114">
        <v>1.97</v>
      </c>
      <c r="C114">
        <v>1.97</v>
      </c>
      <c r="K114" t="s">
        <v>6</v>
      </c>
      <c r="L114" s="2">
        <v>25100000</v>
      </c>
      <c r="M114" s="2">
        <v>47000000</v>
      </c>
      <c r="N114" t="s">
        <v>6</v>
      </c>
    </row>
    <row r="115" spans="1:14" x14ac:dyDescent="0.3">
      <c r="A115" s="1">
        <v>17715</v>
      </c>
      <c r="B115">
        <v>0</v>
      </c>
      <c r="C115">
        <v>0</v>
      </c>
      <c r="K115" t="s">
        <v>6</v>
      </c>
      <c r="L115" s="2">
        <v>25100000</v>
      </c>
      <c r="M115" s="2">
        <v>46500000</v>
      </c>
      <c r="N115" t="s">
        <v>6</v>
      </c>
    </row>
    <row r="116" spans="1:14" x14ac:dyDescent="0.3">
      <c r="A116" s="1">
        <v>17746</v>
      </c>
      <c r="B116">
        <v>-0.84</v>
      </c>
      <c r="C116">
        <v>-0.84</v>
      </c>
      <c r="K116" t="s">
        <v>6</v>
      </c>
      <c r="L116" s="2">
        <v>25300000</v>
      </c>
      <c r="M116" s="2">
        <v>47300000</v>
      </c>
      <c r="N116" t="s">
        <v>6</v>
      </c>
    </row>
    <row r="117" spans="1:14" x14ac:dyDescent="0.3">
      <c r="A117" s="1">
        <v>17777</v>
      </c>
      <c r="B117">
        <v>1.45</v>
      </c>
      <c r="C117">
        <v>1.45</v>
      </c>
      <c r="K117" t="s">
        <v>6</v>
      </c>
      <c r="L117" s="2">
        <v>25300000</v>
      </c>
      <c r="M117" s="2">
        <v>47400000</v>
      </c>
      <c r="N117" t="s">
        <v>6</v>
      </c>
    </row>
    <row r="118" spans="1:14" x14ac:dyDescent="0.3">
      <c r="A118" s="1">
        <v>17807</v>
      </c>
      <c r="B118">
        <v>-5.41</v>
      </c>
      <c r="C118">
        <v>-5.41</v>
      </c>
      <c r="K118" t="s">
        <v>6</v>
      </c>
      <c r="L118" s="2">
        <v>25200000</v>
      </c>
      <c r="M118" s="2">
        <v>47700000</v>
      </c>
      <c r="N118" t="s">
        <v>6</v>
      </c>
    </row>
    <row r="119" spans="1:14" x14ac:dyDescent="0.3">
      <c r="A119" s="1">
        <v>17838</v>
      </c>
      <c r="B119">
        <v>-1.25</v>
      </c>
      <c r="C119">
        <v>-1.25</v>
      </c>
      <c r="K119" t="s">
        <v>6</v>
      </c>
      <c r="L119" s="2">
        <v>25800000</v>
      </c>
      <c r="M119" s="2">
        <v>48400000</v>
      </c>
      <c r="N119" t="s">
        <v>6</v>
      </c>
    </row>
    <row r="120" spans="1:14" x14ac:dyDescent="0.3">
      <c r="A120" s="1">
        <v>17868</v>
      </c>
      <c r="B120">
        <v>-0.74</v>
      </c>
      <c r="C120">
        <v>-0.74</v>
      </c>
      <c r="K120" t="s">
        <v>6</v>
      </c>
      <c r="L120" s="2">
        <v>27400000</v>
      </c>
      <c r="M120" s="2">
        <v>50000000</v>
      </c>
      <c r="N120" t="s">
        <v>6</v>
      </c>
    </row>
    <row r="121" spans="1:14" x14ac:dyDescent="0.3">
      <c r="A121" s="1">
        <v>17899</v>
      </c>
      <c r="B121">
        <v>0.12</v>
      </c>
      <c r="C121">
        <v>0.12</v>
      </c>
      <c r="K121" t="s">
        <v>6</v>
      </c>
      <c r="L121" s="2">
        <v>27400000</v>
      </c>
      <c r="M121" s="2">
        <v>50600000</v>
      </c>
      <c r="N121" t="s">
        <v>6</v>
      </c>
    </row>
    <row r="122" spans="1:14" x14ac:dyDescent="0.3">
      <c r="A122" s="1">
        <v>17930</v>
      </c>
      <c r="B122">
        <v>2.3199999999999998</v>
      </c>
      <c r="C122">
        <v>2.3199999999999998</v>
      </c>
      <c r="K122" t="s">
        <v>6</v>
      </c>
      <c r="L122" s="2">
        <v>27300000</v>
      </c>
      <c r="M122" s="2">
        <v>50600000</v>
      </c>
      <c r="N122" t="s">
        <v>6</v>
      </c>
    </row>
    <row r="123" spans="1:14" x14ac:dyDescent="0.3">
      <c r="A123" s="1">
        <v>17958</v>
      </c>
      <c r="B123">
        <v>-0.24</v>
      </c>
      <c r="C123">
        <v>-0.24</v>
      </c>
      <c r="K123" t="s">
        <v>6</v>
      </c>
      <c r="L123" s="2">
        <v>27300000</v>
      </c>
      <c r="M123" s="2">
        <v>51300000</v>
      </c>
      <c r="N123" t="s">
        <v>6</v>
      </c>
    </row>
    <row r="124" spans="1:14" x14ac:dyDescent="0.3">
      <c r="A124" s="1">
        <v>17989</v>
      </c>
      <c r="B124">
        <v>1.05</v>
      </c>
      <c r="C124">
        <v>1.05</v>
      </c>
      <c r="K124" t="s">
        <v>6</v>
      </c>
      <c r="L124" s="2">
        <v>27300000</v>
      </c>
      <c r="M124" s="2">
        <v>51700000</v>
      </c>
      <c r="N124" t="s">
        <v>6</v>
      </c>
    </row>
    <row r="125" spans="1:14" x14ac:dyDescent="0.3">
      <c r="A125" s="1">
        <v>18019</v>
      </c>
      <c r="B125">
        <v>0.89</v>
      </c>
      <c r="C125">
        <v>0.89</v>
      </c>
      <c r="K125" t="s">
        <v>6</v>
      </c>
      <c r="L125" s="2">
        <v>27100000</v>
      </c>
      <c r="M125" s="2">
        <v>52100000</v>
      </c>
      <c r="N125" t="s">
        <v>6</v>
      </c>
    </row>
    <row r="126" spans="1:14" x14ac:dyDescent="0.3">
      <c r="A126" s="1">
        <v>18050</v>
      </c>
      <c r="B126">
        <v>-0.86</v>
      </c>
      <c r="C126">
        <v>-0.86</v>
      </c>
      <c r="K126" t="s">
        <v>6</v>
      </c>
      <c r="L126" s="2">
        <v>27200000</v>
      </c>
      <c r="M126" s="2">
        <v>53500000</v>
      </c>
      <c r="N126" t="s">
        <v>6</v>
      </c>
    </row>
    <row r="127" spans="1:14" x14ac:dyDescent="0.3">
      <c r="A127" s="1">
        <v>18080</v>
      </c>
      <c r="B127">
        <v>-1.1100000000000001</v>
      </c>
      <c r="C127">
        <v>-1.1100000000000001</v>
      </c>
      <c r="K127" t="s">
        <v>6</v>
      </c>
      <c r="L127" s="2">
        <v>27300000</v>
      </c>
      <c r="M127" s="2">
        <v>54300000</v>
      </c>
      <c r="N127" t="s">
        <v>6</v>
      </c>
    </row>
    <row r="128" spans="1:14" x14ac:dyDescent="0.3">
      <c r="A128" s="1">
        <v>18111</v>
      </c>
      <c r="B128">
        <v>7.0000000000000007E-2</v>
      </c>
      <c r="C128">
        <v>7.0000000000000007E-2</v>
      </c>
      <c r="K128" t="s">
        <v>6</v>
      </c>
      <c r="L128" s="2">
        <v>27600000</v>
      </c>
      <c r="M128" s="2">
        <v>54400000</v>
      </c>
      <c r="N128" t="s">
        <v>6</v>
      </c>
    </row>
    <row r="129" spans="1:14" x14ac:dyDescent="0.3">
      <c r="A129" s="1">
        <v>18142</v>
      </c>
      <c r="B129">
        <v>-0.37</v>
      </c>
      <c r="C129">
        <v>-0.37</v>
      </c>
      <c r="K129" t="s">
        <v>6</v>
      </c>
      <c r="L129" s="2">
        <v>27500000</v>
      </c>
      <c r="M129" s="2">
        <v>55300000</v>
      </c>
      <c r="N129" t="s">
        <v>6</v>
      </c>
    </row>
    <row r="130" spans="1:14" x14ac:dyDescent="0.3">
      <c r="A130" s="1">
        <v>18172</v>
      </c>
      <c r="B130">
        <v>-0.32</v>
      </c>
      <c r="C130">
        <v>-0.32</v>
      </c>
      <c r="K130" t="s">
        <v>6</v>
      </c>
      <c r="L130" s="2">
        <v>27600000</v>
      </c>
      <c r="M130" s="2">
        <v>55900000</v>
      </c>
      <c r="N130" t="s">
        <v>6</v>
      </c>
    </row>
    <row r="131" spans="1:14" x14ac:dyDescent="0.3">
      <c r="A131" s="1">
        <v>18203</v>
      </c>
      <c r="B131">
        <v>1.82</v>
      </c>
      <c r="C131">
        <v>1.82</v>
      </c>
      <c r="K131" t="s">
        <v>6</v>
      </c>
      <c r="L131" s="2">
        <v>28200000</v>
      </c>
      <c r="M131" s="2">
        <v>56700000</v>
      </c>
      <c r="N131" t="s">
        <v>6</v>
      </c>
    </row>
    <row r="132" spans="1:14" x14ac:dyDescent="0.3">
      <c r="A132" s="1">
        <v>18233</v>
      </c>
      <c r="B132">
        <v>0.84</v>
      </c>
      <c r="C132">
        <v>0.84</v>
      </c>
      <c r="K132" t="s">
        <v>6</v>
      </c>
      <c r="L132" s="2">
        <v>29300000</v>
      </c>
      <c r="M132" s="2">
        <v>58300000</v>
      </c>
      <c r="N132" t="s">
        <v>6</v>
      </c>
    </row>
    <row r="133" spans="1:14" x14ac:dyDescent="0.3">
      <c r="A133" s="1">
        <v>18264</v>
      </c>
      <c r="B133">
        <v>1.53</v>
      </c>
      <c r="C133">
        <v>1.53</v>
      </c>
      <c r="K133" t="s">
        <v>6</v>
      </c>
      <c r="L133" s="2">
        <v>30600000</v>
      </c>
      <c r="M133" s="2">
        <v>59100000</v>
      </c>
      <c r="N133" t="s">
        <v>6</v>
      </c>
    </row>
    <row r="134" spans="1:14" x14ac:dyDescent="0.3">
      <c r="A134" s="1">
        <v>18295</v>
      </c>
      <c r="B134">
        <v>0.49</v>
      </c>
      <c r="C134">
        <v>0.49</v>
      </c>
      <c r="K134" t="s">
        <v>6</v>
      </c>
      <c r="L134" s="2">
        <v>30900000</v>
      </c>
      <c r="M134" s="2">
        <v>59800000</v>
      </c>
      <c r="N134" t="s">
        <v>6</v>
      </c>
    </row>
    <row r="135" spans="1:14" x14ac:dyDescent="0.3">
      <c r="A135" s="1">
        <v>18323</v>
      </c>
      <c r="B135">
        <v>0.63</v>
      </c>
      <c r="C135">
        <v>0.63</v>
      </c>
      <c r="K135" t="s">
        <v>6</v>
      </c>
      <c r="L135" s="2">
        <v>31500000</v>
      </c>
      <c r="M135" s="2">
        <v>60200000</v>
      </c>
      <c r="N135" t="s">
        <v>6</v>
      </c>
    </row>
    <row r="136" spans="1:14" x14ac:dyDescent="0.3">
      <c r="A136" s="1">
        <v>18354</v>
      </c>
      <c r="B136">
        <v>0.63</v>
      </c>
      <c r="C136">
        <v>0.63</v>
      </c>
      <c r="K136" t="s">
        <v>6</v>
      </c>
      <c r="L136" s="2">
        <v>31300000</v>
      </c>
      <c r="M136" s="2">
        <v>60700000</v>
      </c>
      <c r="N136" t="s">
        <v>6</v>
      </c>
    </row>
    <row r="137" spans="1:14" x14ac:dyDescent="0.3">
      <c r="A137" s="1">
        <v>18384</v>
      </c>
      <c r="B137">
        <v>1.3</v>
      </c>
      <c r="C137">
        <v>1.3</v>
      </c>
      <c r="K137" t="s">
        <v>6</v>
      </c>
      <c r="L137" s="2">
        <v>31700000</v>
      </c>
      <c r="M137" s="2">
        <v>62200000</v>
      </c>
      <c r="N137" t="s">
        <v>6</v>
      </c>
    </row>
    <row r="138" spans="1:14" x14ac:dyDescent="0.3">
      <c r="A138" s="1">
        <v>18415</v>
      </c>
      <c r="B138">
        <v>-1.33</v>
      </c>
      <c r="C138">
        <v>-1.33</v>
      </c>
      <c r="K138" t="s">
        <v>6</v>
      </c>
      <c r="L138" s="2">
        <v>32500000</v>
      </c>
      <c r="M138" s="2">
        <v>64600000</v>
      </c>
      <c r="N138" t="s">
        <v>6</v>
      </c>
    </row>
    <row r="139" spans="1:14" x14ac:dyDescent="0.3">
      <c r="A139" s="1">
        <v>18445</v>
      </c>
      <c r="B139">
        <v>0.51</v>
      </c>
      <c r="C139">
        <v>0.51</v>
      </c>
      <c r="K139" t="s">
        <v>6</v>
      </c>
      <c r="L139" s="2">
        <v>33200000</v>
      </c>
      <c r="M139" s="2">
        <v>66400000</v>
      </c>
      <c r="N139" t="s">
        <v>6</v>
      </c>
    </row>
    <row r="140" spans="1:14" x14ac:dyDescent="0.3">
      <c r="A140" s="1">
        <v>18476</v>
      </c>
      <c r="B140">
        <v>0.9</v>
      </c>
      <c r="C140">
        <v>0.9</v>
      </c>
      <c r="K140" t="s">
        <v>6</v>
      </c>
      <c r="L140" s="2">
        <v>34500000</v>
      </c>
      <c r="M140" s="2">
        <v>69600000</v>
      </c>
      <c r="N140" t="s">
        <v>6</v>
      </c>
    </row>
    <row r="141" spans="1:14" x14ac:dyDescent="0.3">
      <c r="A141" s="1">
        <v>18507</v>
      </c>
      <c r="B141">
        <v>2.6</v>
      </c>
      <c r="C141">
        <v>2.6</v>
      </c>
      <c r="K141" t="s">
        <v>6</v>
      </c>
      <c r="L141" s="2">
        <v>35700000</v>
      </c>
      <c r="M141" s="2">
        <v>73100000</v>
      </c>
      <c r="N141" t="s">
        <v>6</v>
      </c>
    </row>
    <row r="142" spans="1:14" x14ac:dyDescent="0.3">
      <c r="A142" s="1">
        <v>18537</v>
      </c>
      <c r="B142">
        <v>0.2</v>
      </c>
      <c r="C142">
        <v>0.2</v>
      </c>
      <c r="K142" t="s">
        <v>6</v>
      </c>
      <c r="L142" s="2">
        <v>36400000</v>
      </c>
      <c r="M142" s="2">
        <v>74800000</v>
      </c>
      <c r="N142" t="s">
        <v>6</v>
      </c>
    </row>
    <row r="143" spans="1:14" x14ac:dyDescent="0.3">
      <c r="A143" s="1">
        <v>18568</v>
      </c>
      <c r="B143">
        <v>-2.09</v>
      </c>
      <c r="C143">
        <v>-2.09</v>
      </c>
      <c r="K143" t="s">
        <v>6</v>
      </c>
      <c r="L143" s="2">
        <v>36900000</v>
      </c>
      <c r="M143" s="2">
        <v>74600000</v>
      </c>
      <c r="N143" t="s">
        <v>6</v>
      </c>
    </row>
    <row r="144" spans="1:14" x14ac:dyDescent="0.3">
      <c r="A144" s="1">
        <v>18598</v>
      </c>
      <c r="B144">
        <v>-1.61</v>
      </c>
      <c r="C144">
        <v>-1.61</v>
      </c>
      <c r="K144" t="s">
        <v>6</v>
      </c>
      <c r="L144" s="2">
        <v>39100000</v>
      </c>
      <c r="M144" s="2">
        <v>78400000</v>
      </c>
      <c r="N144" t="s">
        <v>6</v>
      </c>
    </row>
    <row r="145" spans="1:14" x14ac:dyDescent="0.3">
      <c r="A145" s="1">
        <v>18629</v>
      </c>
      <c r="B145">
        <v>2.4500000000000002</v>
      </c>
      <c r="C145">
        <v>2.4500000000000002</v>
      </c>
      <c r="K145" t="s">
        <v>6</v>
      </c>
      <c r="L145" s="2">
        <v>39100000</v>
      </c>
      <c r="M145" s="2">
        <v>79800000</v>
      </c>
      <c r="N145" t="s">
        <v>6</v>
      </c>
    </row>
    <row r="146" spans="1:14" x14ac:dyDescent="0.3">
      <c r="A146" s="1">
        <v>18660</v>
      </c>
      <c r="B146">
        <v>2.0499999999999998</v>
      </c>
      <c r="C146">
        <v>2.0499999999999998</v>
      </c>
      <c r="K146" t="s">
        <v>6</v>
      </c>
      <c r="L146" s="2">
        <v>38900000</v>
      </c>
      <c r="M146" s="2">
        <v>80100000</v>
      </c>
      <c r="N146" t="s">
        <v>6</v>
      </c>
    </row>
    <row r="147" spans="1:14" x14ac:dyDescent="0.3">
      <c r="A147" s="1">
        <v>18688</v>
      </c>
      <c r="B147">
        <v>0.6</v>
      </c>
      <c r="C147">
        <v>0.6</v>
      </c>
      <c r="K147" t="s">
        <v>6</v>
      </c>
      <c r="L147" s="2">
        <v>38900000</v>
      </c>
      <c r="M147" s="2">
        <v>79700000</v>
      </c>
      <c r="N147" t="s">
        <v>6</v>
      </c>
    </row>
    <row r="148" spans="1:14" x14ac:dyDescent="0.3">
      <c r="A148" s="1">
        <v>18719</v>
      </c>
      <c r="B148">
        <v>1.1599999999999999</v>
      </c>
      <c r="C148">
        <v>1.1599999999999999</v>
      </c>
      <c r="K148" t="s">
        <v>6</v>
      </c>
      <c r="L148" s="2">
        <v>38600000</v>
      </c>
      <c r="M148" s="2">
        <v>81000000</v>
      </c>
      <c r="N148" t="s">
        <v>6</v>
      </c>
    </row>
    <row r="149" spans="1:14" x14ac:dyDescent="0.3">
      <c r="A149" s="1">
        <v>18749</v>
      </c>
      <c r="B149">
        <v>1.67</v>
      </c>
      <c r="C149">
        <v>1.67</v>
      </c>
      <c r="K149" t="s">
        <v>6</v>
      </c>
      <c r="L149" s="2">
        <v>39800000</v>
      </c>
      <c r="M149" s="2">
        <v>82400000</v>
      </c>
      <c r="N149" t="s">
        <v>6</v>
      </c>
    </row>
    <row r="150" spans="1:14" x14ac:dyDescent="0.3">
      <c r="A150" s="1">
        <v>18780</v>
      </c>
      <c r="B150">
        <v>2.4700000000000002</v>
      </c>
      <c r="C150">
        <v>2.4700000000000002</v>
      </c>
      <c r="K150" t="s">
        <v>6</v>
      </c>
      <c r="L150" s="2">
        <v>40000000</v>
      </c>
      <c r="M150" s="2">
        <v>83500000</v>
      </c>
      <c r="N150" t="s">
        <v>6</v>
      </c>
    </row>
    <row r="151" spans="1:14" x14ac:dyDescent="0.3">
      <c r="A151" s="1">
        <v>18810</v>
      </c>
      <c r="B151">
        <v>1.89</v>
      </c>
      <c r="C151">
        <v>1.89</v>
      </c>
      <c r="K151" t="s">
        <v>6</v>
      </c>
      <c r="L151" s="2">
        <v>40000000</v>
      </c>
      <c r="M151" s="2">
        <v>84800000</v>
      </c>
      <c r="N151" t="s">
        <v>6</v>
      </c>
    </row>
    <row r="152" spans="1:14" x14ac:dyDescent="0.3">
      <c r="A152" s="1">
        <v>18841</v>
      </c>
      <c r="B152">
        <v>-2.04</v>
      </c>
      <c r="C152">
        <v>-2.04</v>
      </c>
      <c r="K152" t="s">
        <v>6</v>
      </c>
      <c r="L152" s="2">
        <v>40600000</v>
      </c>
      <c r="M152" s="2">
        <v>86800000</v>
      </c>
      <c r="N152" t="s">
        <v>6</v>
      </c>
    </row>
    <row r="153" spans="1:14" x14ac:dyDescent="0.3">
      <c r="A153" s="1">
        <v>18872</v>
      </c>
      <c r="B153">
        <v>0.38</v>
      </c>
      <c r="C153">
        <v>0.38</v>
      </c>
      <c r="K153" t="s">
        <v>6</v>
      </c>
      <c r="L153" s="2">
        <v>41300000</v>
      </c>
      <c r="M153" s="2">
        <v>86600000</v>
      </c>
      <c r="N153" t="s">
        <v>6</v>
      </c>
    </row>
    <row r="154" spans="1:14" x14ac:dyDescent="0.3">
      <c r="A154" s="1">
        <v>18902</v>
      </c>
      <c r="B154">
        <v>0.04</v>
      </c>
      <c r="C154">
        <v>0.04</v>
      </c>
      <c r="K154" t="s">
        <v>6</v>
      </c>
      <c r="L154" s="2">
        <v>41300000</v>
      </c>
      <c r="M154" s="2">
        <v>88500000</v>
      </c>
      <c r="N154" t="s">
        <v>6</v>
      </c>
    </row>
    <row r="155" spans="1:14" x14ac:dyDescent="0.3">
      <c r="A155" s="1">
        <v>18933</v>
      </c>
      <c r="B155">
        <v>0.28999999999999998</v>
      </c>
      <c r="C155">
        <v>0.28999999999999998</v>
      </c>
      <c r="K155" t="s">
        <v>6</v>
      </c>
      <c r="L155" s="2">
        <v>42300000</v>
      </c>
      <c r="M155" s="2">
        <v>88600000</v>
      </c>
      <c r="N155" t="s">
        <v>6</v>
      </c>
    </row>
    <row r="156" spans="1:14" x14ac:dyDescent="0.3">
      <c r="A156" s="1">
        <v>18963</v>
      </c>
      <c r="B156">
        <v>-0.14000000000000001</v>
      </c>
      <c r="C156">
        <v>-0.14000000000000001</v>
      </c>
      <c r="K156" t="s">
        <v>6</v>
      </c>
      <c r="L156" s="2">
        <v>43700000</v>
      </c>
      <c r="M156" s="2">
        <v>90700000</v>
      </c>
      <c r="N156" t="s">
        <v>6</v>
      </c>
    </row>
    <row r="157" spans="1:14" x14ac:dyDescent="0.3">
      <c r="A157" s="1">
        <v>18994</v>
      </c>
      <c r="B157">
        <v>13.47</v>
      </c>
      <c r="C157">
        <v>13.47</v>
      </c>
      <c r="K157" t="s">
        <v>6</v>
      </c>
      <c r="L157" s="2">
        <v>42100000</v>
      </c>
      <c r="M157" s="2">
        <v>90700000</v>
      </c>
      <c r="N157" t="s">
        <v>6</v>
      </c>
    </row>
    <row r="158" spans="1:14" x14ac:dyDescent="0.3">
      <c r="A158" s="1">
        <v>19025</v>
      </c>
      <c r="B158">
        <v>-1.72</v>
      </c>
      <c r="C158">
        <v>-1.72</v>
      </c>
      <c r="K158" t="s">
        <v>6</v>
      </c>
      <c r="L158" s="2">
        <v>41800000</v>
      </c>
      <c r="M158" s="2">
        <v>90700000</v>
      </c>
      <c r="N158" t="s">
        <v>6</v>
      </c>
    </row>
    <row r="159" spans="1:14" x14ac:dyDescent="0.3">
      <c r="A159" s="1">
        <v>19054</v>
      </c>
      <c r="B159">
        <v>1.75</v>
      </c>
      <c r="C159">
        <v>1.75</v>
      </c>
      <c r="K159" t="s">
        <v>6</v>
      </c>
      <c r="L159" s="2">
        <v>41500000</v>
      </c>
      <c r="M159" s="2">
        <v>90700000</v>
      </c>
      <c r="N159" t="s">
        <v>6</v>
      </c>
    </row>
    <row r="160" spans="1:14" x14ac:dyDescent="0.3">
      <c r="A160" s="1">
        <v>19085</v>
      </c>
      <c r="B160">
        <v>5.17</v>
      </c>
      <c r="C160">
        <v>5.17</v>
      </c>
      <c r="K160" t="s">
        <v>6</v>
      </c>
      <c r="L160" s="2">
        <v>42100000</v>
      </c>
      <c r="M160" s="2">
        <v>91000000</v>
      </c>
      <c r="N160" t="s">
        <v>6</v>
      </c>
    </row>
    <row r="161" spans="1:14" x14ac:dyDescent="0.3">
      <c r="A161" s="1">
        <v>19115</v>
      </c>
      <c r="B161">
        <v>0.82</v>
      </c>
      <c r="C161">
        <v>0.82</v>
      </c>
      <c r="K161" t="s">
        <v>6</v>
      </c>
      <c r="L161" s="2">
        <v>42300000</v>
      </c>
      <c r="M161" s="2">
        <v>90700000</v>
      </c>
      <c r="N161" t="s">
        <v>6</v>
      </c>
    </row>
    <row r="162" spans="1:14" x14ac:dyDescent="0.3">
      <c r="A162" s="1">
        <v>19146</v>
      </c>
      <c r="B162">
        <v>0</v>
      </c>
      <c r="C162">
        <v>0</v>
      </c>
      <c r="K162" t="s">
        <v>6</v>
      </c>
      <c r="L162" s="2">
        <v>43200000</v>
      </c>
      <c r="M162" s="2">
        <v>92500000</v>
      </c>
      <c r="N162" t="s">
        <v>6</v>
      </c>
    </row>
    <row r="163" spans="1:14" x14ac:dyDescent="0.3">
      <c r="A163" s="1">
        <v>19176</v>
      </c>
      <c r="B163">
        <v>1.63</v>
      </c>
      <c r="C163">
        <v>1.63</v>
      </c>
      <c r="K163" t="s">
        <v>6</v>
      </c>
      <c r="L163" s="2">
        <v>44500000</v>
      </c>
      <c r="M163" s="2">
        <v>94700000</v>
      </c>
      <c r="N163" t="s">
        <v>6</v>
      </c>
    </row>
    <row r="164" spans="1:14" x14ac:dyDescent="0.3">
      <c r="A164" s="1">
        <v>19207</v>
      </c>
      <c r="B164">
        <v>0</v>
      </c>
      <c r="C164">
        <v>0</v>
      </c>
      <c r="K164" t="s">
        <v>6</v>
      </c>
      <c r="L164" s="2">
        <v>45300000</v>
      </c>
      <c r="M164" s="2">
        <v>97500000</v>
      </c>
      <c r="N164" t="s">
        <v>6</v>
      </c>
    </row>
    <row r="165" spans="1:14" x14ac:dyDescent="0.3">
      <c r="A165" s="1">
        <v>19238</v>
      </c>
      <c r="B165">
        <v>2.4</v>
      </c>
      <c r="C165">
        <v>2.4</v>
      </c>
      <c r="K165" t="s">
        <v>6</v>
      </c>
      <c r="L165" s="2">
        <v>46000000</v>
      </c>
      <c r="M165" s="2">
        <v>98900000</v>
      </c>
      <c r="N165" t="s">
        <v>6</v>
      </c>
    </row>
    <row r="166" spans="1:14" x14ac:dyDescent="0.3">
      <c r="A166" s="1">
        <v>19268</v>
      </c>
      <c r="B166">
        <v>0</v>
      </c>
      <c r="C166">
        <v>0</v>
      </c>
      <c r="K166" t="s">
        <v>6</v>
      </c>
      <c r="L166" s="2">
        <v>46500000</v>
      </c>
      <c r="M166" s="2">
        <v>100100000</v>
      </c>
      <c r="N166" t="s">
        <v>6</v>
      </c>
    </row>
    <row r="167" spans="1:14" x14ac:dyDescent="0.3">
      <c r="A167" s="1">
        <v>19299</v>
      </c>
      <c r="B167">
        <v>0</v>
      </c>
      <c r="C167">
        <v>0</v>
      </c>
      <c r="K167" t="s">
        <v>6</v>
      </c>
      <c r="L167" s="2">
        <v>48000000</v>
      </c>
      <c r="M167" s="2">
        <v>101300000</v>
      </c>
      <c r="N167" t="s">
        <v>6</v>
      </c>
    </row>
    <row r="168" spans="1:14" x14ac:dyDescent="0.3">
      <c r="A168" s="1">
        <v>19329</v>
      </c>
      <c r="B168">
        <v>1.56</v>
      </c>
      <c r="C168">
        <v>1.56</v>
      </c>
      <c r="K168" t="s">
        <v>6</v>
      </c>
      <c r="L168" s="2">
        <v>51400000</v>
      </c>
      <c r="M168" s="2">
        <v>104100000</v>
      </c>
      <c r="N168" t="s">
        <v>6</v>
      </c>
    </row>
    <row r="169" spans="1:14" x14ac:dyDescent="0.3">
      <c r="A169" s="1">
        <v>19360</v>
      </c>
      <c r="B169">
        <v>3.85</v>
      </c>
      <c r="C169">
        <v>3.85</v>
      </c>
      <c r="K169" t="s">
        <v>6</v>
      </c>
      <c r="L169" s="2">
        <v>51000000</v>
      </c>
      <c r="M169" s="2">
        <v>104900000</v>
      </c>
      <c r="N169" t="s">
        <v>6</v>
      </c>
    </row>
    <row r="170" spans="1:14" x14ac:dyDescent="0.3">
      <c r="A170" s="1">
        <v>19391</v>
      </c>
      <c r="B170">
        <v>3.7</v>
      </c>
      <c r="C170">
        <v>3.7</v>
      </c>
      <c r="K170" t="s">
        <v>6</v>
      </c>
      <c r="L170" s="2">
        <v>50500000</v>
      </c>
      <c r="M170" s="2">
        <v>104900000</v>
      </c>
      <c r="N170" t="s">
        <v>6</v>
      </c>
    </row>
    <row r="171" spans="1:14" x14ac:dyDescent="0.3">
      <c r="A171" s="1">
        <v>19419</v>
      </c>
      <c r="B171">
        <v>7.14</v>
      </c>
      <c r="C171">
        <v>7.14</v>
      </c>
      <c r="K171" t="s">
        <v>6</v>
      </c>
      <c r="L171" s="2">
        <v>51200000</v>
      </c>
      <c r="M171" s="2">
        <v>106700000</v>
      </c>
      <c r="N171" t="s">
        <v>6</v>
      </c>
    </row>
    <row r="172" spans="1:14" x14ac:dyDescent="0.3">
      <c r="A172" s="1">
        <v>19450</v>
      </c>
      <c r="B172">
        <v>1.33</v>
      </c>
      <c r="C172">
        <v>1.33</v>
      </c>
      <c r="K172" t="s">
        <v>6</v>
      </c>
      <c r="L172" s="2">
        <v>52100000</v>
      </c>
      <c r="M172" s="2">
        <v>108200000</v>
      </c>
      <c r="N172" t="s">
        <v>6</v>
      </c>
    </row>
    <row r="173" spans="1:14" x14ac:dyDescent="0.3">
      <c r="A173" s="1">
        <v>19480</v>
      </c>
      <c r="B173">
        <v>-1.97</v>
      </c>
      <c r="C173">
        <v>-1.97</v>
      </c>
      <c r="K173" t="s">
        <v>6</v>
      </c>
      <c r="L173" s="2">
        <v>53900000</v>
      </c>
      <c r="M173" s="2">
        <v>110300000</v>
      </c>
      <c r="N173" t="s">
        <v>6</v>
      </c>
    </row>
    <row r="174" spans="1:14" x14ac:dyDescent="0.3">
      <c r="A174" s="1">
        <v>19511</v>
      </c>
      <c r="B174">
        <v>1.34</v>
      </c>
      <c r="C174">
        <v>1.34</v>
      </c>
      <c r="K174" t="s">
        <v>6</v>
      </c>
      <c r="L174" s="2">
        <v>54500000</v>
      </c>
      <c r="M174" s="2">
        <v>113500000</v>
      </c>
      <c r="N174" t="s">
        <v>6</v>
      </c>
    </row>
    <row r="175" spans="1:14" x14ac:dyDescent="0.3">
      <c r="A175" s="1">
        <v>19541</v>
      </c>
      <c r="B175">
        <v>0.66</v>
      </c>
      <c r="C175">
        <v>0.66</v>
      </c>
      <c r="K175" t="s">
        <v>6</v>
      </c>
      <c r="L175" s="2">
        <v>53400000</v>
      </c>
      <c r="M175" s="2">
        <v>112200000</v>
      </c>
      <c r="N175" t="s">
        <v>6</v>
      </c>
    </row>
    <row r="176" spans="1:14" x14ac:dyDescent="0.3">
      <c r="A176" s="1">
        <v>19572</v>
      </c>
      <c r="B176">
        <v>0</v>
      </c>
      <c r="C176">
        <v>0</v>
      </c>
      <c r="K176" t="s">
        <v>6</v>
      </c>
      <c r="L176" s="2">
        <v>53500000</v>
      </c>
      <c r="M176" s="2">
        <v>113500000</v>
      </c>
      <c r="N176" t="s">
        <v>6</v>
      </c>
    </row>
    <row r="177" spans="1:14" x14ac:dyDescent="0.3">
      <c r="A177" s="1">
        <v>19603</v>
      </c>
      <c r="B177">
        <v>0</v>
      </c>
      <c r="C177">
        <v>0</v>
      </c>
      <c r="K177" t="s">
        <v>6</v>
      </c>
      <c r="L177" s="2">
        <v>54700000</v>
      </c>
      <c r="M177" s="2">
        <v>114600000</v>
      </c>
      <c r="N177" t="s">
        <v>6</v>
      </c>
    </row>
    <row r="178" spans="1:14" x14ac:dyDescent="0.3">
      <c r="A178" s="1">
        <v>19633</v>
      </c>
      <c r="B178">
        <v>1.32</v>
      </c>
      <c r="C178">
        <v>1.32</v>
      </c>
      <c r="K178" t="s">
        <v>6</v>
      </c>
      <c r="L178" s="2">
        <v>56200000</v>
      </c>
      <c r="M178" s="2">
        <v>117300000</v>
      </c>
      <c r="N178" t="s">
        <v>6</v>
      </c>
    </row>
    <row r="179" spans="1:14" x14ac:dyDescent="0.3">
      <c r="A179" s="1">
        <v>19664</v>
      </c>
      <c r="B179">
        <v>-0.65</v>
      </c>
      <c r="C179">
        <v>-0.65</v>
      </c>
      <c r="K179" t="s">
        <v>6</v>
      </c>
      <c r="L179" s="2">
        <v>57700000</v>
      </c>
      <c r="M179" s="2">
        <v>121200000</v>
      </c>
      <c r="N179" t="s">
        <v>6</v>
      </c>
    </row>
    <row r="180" spans="1:14" x14ac:dyDescent="0.3">
      <c r="A180" s="1">
        <v>19694</v>
      </c>
      <c r="B180">
        <v>1.31</v>
      </c>
      <c r="C180">
        <v>1.31</v>
      </c>
      <c r="K180" t="s">
        <v>6</v>
      </c>
      <c r="L180" s="2">
        <v>60900000</v>
      </c>
      <c r="M180" s="2">
        <v>124100000</v>
      </c>
      <c r="N180" t="s">
        <v>6</v>
      </c>
    </row>
    <row r="181" spans="1:14" x14ac:dyDescent="0.3">
      <c r="A181" s="1">
        <v>19725</v>
      </c>
      <c r="B181">
        <v>3.87</v>
      </c>
      <c r="C181">
        <v>3.87</v>
      </c>
      <c r="K181" t="s">
        <v>6</v>
      </c>
      <c r="L181" s="2">
        <v>55500000</v>
      </c>
      <c r="M181" s="2">
        <v>126100000</v>
      </c>
      <c r="N181" t="s">
        <v>6</v>
      </c>
    </row>
    <row r="182" spans="1:14" x14ac:dyDescent="0.3">
      <c r="A182" s="1">
        <v>19756</v>
      </c>
      <c r="B182">
        <v>1.24</v>
      </c>
      <c r="C182">
        <v>1.24</v>
      </c>
      <c r="K182" t="s">
        <v>6</v>
      </c>
      <c r="L182" s="2">
        <v>60400000</v>
      </c>
      <c r="M182" s="2">
        <v>128200000</v>
      </c>
      <c r="N182" t="s">
        <v>6</v>
      </c>
    </row>
    <row r="183" spans="1:14" x14ac:dyDescent="0.3">
      <c r="A183" s="1">
        <v>19784</v>
      </c>
      <c r="B183">
        <v>1.84</v>
      </c>
      <c r="C183">
        <v>1.84</v>
      </c>
      <c r="K183" t="s">
        <v>6</v>
      </c>
      <c r="L183" s="2">
        <v>60500000</v>
      </c>
      <c r="M183" s="2">
        <v>128400000</v>
      </c>
      <c r="N183" t="s">
        <v>6</v>
      </c>
    </row>
    <row r="184" spans="1:14" x14ac:dyDescent="0.3">
      <c r="A184" s="1">
        <v>19815</v>
      </c>
      <c r="B184">
        <v>4.22</v>
      </c>
      <c r="C184">
        <v>4.22</v>
      </c>
      <c r="K184" t="s">
        <v>6</v>
      </c>
      <c r="L184" s="2">
        <v>60700000</v>
      </c>
      <c r="M184" s="2">
        <v>130900000</v>
      </c>
      <c r="N184" t="s">
        <v>6</v>
      </c>
    </row>
    <row r="185" spans="1:14" x14ac:dyDescent="0.3">
      <c r="A185" s="1">
        <v>19845</v>
      </c>
      <c r="B185">
        <v>0.57999999999999996</v>
      </c>
      <c r="C185">
        <v>0.57999999999999996</v>
      </c>
      <c r="K185" t="s">
        <v>6</v>
      </c>
      <c r="L185" s="2">
        <v>60100000</v>
      </c>
      <c r="M185" s="2">
        <v>131000000</v>
      </c>
      <c r="N185" t="s">
        <v>6</v>
      </c>
    </row>
    <row r="186" spans="1:14" x14ac:dyDescent="0.3">
      <c r="A186" s="1">
        <v>19876</v>
      </c>
      <c r="B186">
        <v>1.72</v>
      </c>
      <c r="C186">
        <v>1.72</v>
      </c>
      <c r="K186" t="s">
        <v>6</v>
      </c>
      <c r="L186" s="2">
        <v>60400000</v>
      </c>
      <c r="M186" s="2">
        <v>133200000</v>
      </c>
      <c r="N186" t="s">
        <v>6</v>
      </c>
    </row>
    <row r="187" spans="1:14" x14ac:dyDescent="0.3">
      <c r="A187" s="1">
        <v>19906</v>
      </c>
      <c r="B187">
        <v>1.69</v>
      </c>
      <c r="C187">
        <v>1.69</v>
      </c>
      <c r="K187" t="s">
        <v>6</v>
      </c>
      <c r="L187" s="2">
        <v>61900000</v>
      </c>
      <c r="M187" s="2">
        <v>135100000</v>
      </c>
      <c r="N187" t="s">
        <v>6</v>
      </c>
    </row>
    <row r="188" spans="1:14" x14ac:dyDescent="0.3">
      <c r="A188" s="1">
        <v>19937</v>
      </c>
      <c r="B188">
        <v>1.1100000000000001</v>
      </c>
      <c r="C188">
        <v>1.1100000000000001</v>
      </c>
      <c r="K188" t="s">
        <v>6</v>
      </c>
      <c r="L188" s="2">
        <v>65400000</v>
      </c>
      <c r="M188" s="2">
        <v>139600000</v>
      </c>
      <c r="N188" t="s">
        <v>6</v>
      </c>
    </row>
    <row r="189" spans="1:14" x14ac:dyDescent="0.3">
      <c r="A189" s="1">
        <v>19968</v>
      </c>
      <c r="B189">
        <v>1.1000000000000001</v>
      </c>
      <c r="C189">
        <v>1.1000000000000001</v>
      </c>
      <c r="K189" t="s">
        <v>6</v>
      </c>
      <c r="L189" s="2">
        <v>67300000</v>
      </c>
      <c r="M189" s="2">
        <v>143100000</v>
      </c>
      <c r="N189" t="s">
        <v>6</v>
      </c>
    </row>
    <row r="190" spans="1:14" x14ac:dyDescent="0.3">
      <c r="A190" s="1">
        <v>19998</v>
      </c>
      <c r="B190">
        <v>1.0900000000000001</v>
      </c>
      <c r="C190">
        <v>1.0900000000000001</v>
      </c>
      <c r="K190" t="s">
        <v>6</v>
      </c>
      <c r="L190" s="2">
        <v>68300000</v>
      </c>
      <c r="M190" s="2">
        <v>147600000</v>
      </c>
      <c r="N190" t="s">
        <v>6</v>
      </c>
    </row>
    <row r="191" spans="1:14" x14ac:dyDescent="0.3">
      <c r="A191" s="1">
        <v>20029</v>
      </c>
      <c r="B191">
        <v>1.61</v>
      </c>
      <c r="C191">
        <v>1.61</v>
      </c>
      <c r="K191" t="s">
        <v>6</v>
      </c>
      <c r="L191" s="2">
        <v>69900000</v>
      </c>
      <c r="M191" s="2">
        <v>147400000</v>
      </c>
      <c r="N191" t="s">
        <v>6</v>
      </c>
    </row>
    <row r="192" spans="1:14" x14ac:dyDescent="0.3">
      <c r="A192" s="1">
        <v>20059</v>
      </c>
      <c r="B192">
        <v>0.53</v>
      </c>
      <c r="C192">
        <v>0.53</v>
      </c>
      <c r="K192" t="s">
        <v>6</v>
      </c>
      <c r="L192" s="2">
        <v>74000000</v>
      </c>
      <c r="M192" s="2">
        <v>151500000</v>
      </c>
      <c r="N192" t="s">
        <v>6</v>
      </c>
    </row>
    <row r="193" spans="1:14" x14ac:dyDescent="0.3">
      <c r="A193" s="1">
        <v>20090</v>
      </c>
      <c r="B193">
        <v>4.74</v>
      </c>
      <c r="C193">
        <v>4.74</v>
      </c>
      <c r="K193" t="s">
        <v>6</v>
      </c>
      <c r="L193" s="2">
        <v>72000000</v>
      </c>
      <c r="M193" s="2">
        <v>150800000</v>
      </c>
      <c r="N193" t="s">
        <v>6</v>
      </c>
    </row>
    <row r="194" spans="1:14" x14ac:dyDescent="0.3">
      <c r="A194" s="1">
        <v>20121</v>
      </c>
      <c r="B194">
        <v>0</v>
      </c>
      <c r="C194">
        <v>0</v>
      </c>
      <c r="K194" t="s">
        <v>6</v>
      </c>
      <c r="L194" s="2">
        <v>71800000</v>
      </c>
      <c r="M194" s="2">
        <v>152800000</v>
      </c>
      <c r="N194" t="s">
        <v>6</v>
      </c>
    </row>
    <row r="195" spans="1:14" x14ac:dyDescent="0.3">
      <c r="A195" s="1">
        <v>20149</v>
      </c>
      <c r="B195">
        <v>1.51</v>
      </c>
      <c r="C195">
        <v>1.51</v>
      </c>
      <c r="K195" t="s">
        <v>6</v>
      </c>
      <c r="L195" s="2">
        <v>72500000</v>
      </c>
      <c r="M195" s="2">
        <v>153200000</v>
      </c>
      <c r="N195" t="s">
        <v>6</v>
      </c>
    </row>
    <row r="196" spans="1:14" x14ac:dyDescent="0.3">
      <c r="A196" s="1">
        <v>20180</v>
      </c>
      <c r="B196">
        <v>2.48</v>
      </c>
      <c r="C196">
        <v>2.48</v>
      </c>
      <c r="K196" t="s">
        <v>6</v>
      </c>
      <c r="L196" s="2">
        <v>73200000</v>
      </c>
      <c r="M196" s="2">
        <v>156500000</v>
      </c>
      <c r="N196" t="s">
        <v>6</v>
      </c>
    </row>
    <row r="197" spans="1:14" x14ac:dyDescent="0.3">
      <c r="A197" s="1">
        <v>20210</v>
      </c>
      <c r="B197">
        <v>0.97</v>
      </c>
      <c r="C197">
        <v>0.97</v>
      </c>
      <c r="K197" t="s">
        <v>6</v>
      </c>
      <c r="L197" s="2">
        <v>76200000</v>
      </c>
      <c r="M197" s="2">
        <v>158200000</v>
      </c>
      <c r="N197" t="s">
        <v>6</v>
      </c>
    </row>
    <row r="198" spans="1:14" x14ac:dyDescent="0.3">
      <c r="A198" s="1">
        <v>20241</v>
      </c>
      <c r="B198">
        <v>0.48</v>
      </c>
      <c r="C198">
        <v>0.48</v>
      </c>
      <c r="K198" t="s">
        <v>6</v>
      </c>
      <c r="L198" s="2">
        <v>75900000</v>
      </c>
      <c r="M198" s="2">
        <v>161100000</v>
      </c>
      <c r="N198" t="s">
        <v>6</v>
      </c>
    </row>
    <row r="199" spans="1:14" x14ac:dyDescent="0.3">
      <c r="A199" s="1">
        <v>20271</v>
      </c>
      <c r="B199">
        <v>1.43</v>
      </c>
      <c r="C199">
        <v>1.43</v>
      </c>
      <c r="K199" t="s">
        <v>6</v>
      </c>
      <c r="L199" s="2">
        <v>75800000</v>
      </c>
      <c r="M199" s="2">
        <v>161800000</v>
      </c>
      <c r="N199" t="s">
        <v>6</v>
      </c>
    </row>
    <row r="200" spans="1:14" x14ac:dyDescent="0.3">
      <c r="A200" s="1">
        <v>20302</v>
      </c>
      <c r="B200">
        <v>0.47</v>
      </c>
      <c r="C200">
        <v>0.47</v>
      </c>
      <c r="K200" t="s">
        <v>6</v>
      </c>
      <c r="L200" s="2">
        <v>77300000</v>
      </c>
      <c r="M200" s="2">
        <v>165500000</v>
      </c>
      <c r="N200" t="s">
        <v>6</v>
      </c>
    </row>
    <row r="201" spans="1:14" x14ac:dyDescent="0.3">
      <c r="A201" s="1">
        <v>20333</v>
      </c>
      <c r="B201">
        <v>1.87</v>
      </c>
      <c r="C201">
        <v>1.87</v>
      </c>
      <c r="K201" t="s">
        <v>6</v>
      </c>
      <c r="L201" s="2">
        <v>79400000</v>
      </c>
      <c r="M201" s="2">
        <v>169700000</v>
      </c>
      <c r="N201" t="s">
        <v>6</v>
      </c>
    </row>
    <row r="202" spans="1:14" x14ac:dyDescent="0.3">
      <c r="A202" s="1">
        <v>20363</v>
      </c>
      <c r="B202">
        <v>2.29</v>
      </c>
      <c r="C202">
        <v>2.29</v>
      </c>
      <c r="K202" t="s">
        <v>6</v>
      </c>
      <c r="L202" s="2">
        <v>81000000</v>
      </c>
      <c r="M202" s="2">
        <v>172700000</v>
      </c>
      <c r="N202" t="s">
        <v>6</v>
      </c>
    </row>
    <row r="203" spans="1:14" x14ac:dyDescent="0.3">
      <c r="A203" s="1">
        <v>20394</v>
      </c>
      <c r="B203">
        <v>0</v>
      </c>
      <c r="C203">
        <v>0</v>
      </c>
      <c r="K203" t="s">
        <v>6</v>
      </c>
      <c r="L203" s="2">
        <v>83700000</v>
      </c>
      <c r="M203" s="2">
        <v>174300000</v>
      </c>
      <c r="N203" t="s">
        <v>6</v>
      </c>
    </row>
    <row r="204" spans="1:14" x14ac:dyDescent="0.3">
      <c r="A204" s="1">
        <v>20424</v>
      </c>
      <c r="B204">
        <v>0.9</v>
      </c>
      <c r="C204">
        <v>0.9</v>
      </c>
      <c r="K204" t="s">
        <v>6</v>
      </c>
      <c r="L204" s="2">
        <v>87800000</v>
      </c>
      <c r="M204" s="2">
        <v>177900000</v>
      </c>
      <c r="N204" t="s">
        <v>6</v>
      </c>
    </row>
    <row r="205" spans="1:14" x14ac:dyDescent="0.3">
      <c r="A205" s="1">
        <v>20455</v>
      </c>
      <c r="B205">
        <v>2.67</v>
      </c>
      <c r="C205">
        <v>2.67</v>
      </c>
      <c r="K205" t="s">
        <v>6</v>
      </c>
      <c r="L205" s="2">
        <v>85400000</v>
      </c>
      <c r="M205" s="2">
        <v>178900000</v>
      </c>
      <c r="N205" t="s">
        <v>6</v>
      </c>
    </row>
    <row r="206" spans="1:14" x14ac:dyDescent="0.3">
      <c r="A206" s="1">
        <v>20486</v>
      </c>
      <c r="B206">
        <v>4.76</v>
      </c>
      <c r="C206">
        <v>4.76</v>
      </c>
      <c r="K206" t="s">
        <v>6</v>
      </c>
      <c r="L206" s="2">
        <v>84800000</v>
      </c>
      <c r="M206" s="2">
        <v>181900000</v>
      </c>
      <c r="N206" t="s">
        <v>6</v>
      </c>
    </row>
    <row r="207" spans="1:14" x14ac:dyDescent="0.3">
      <c r="A207" s="1">
        <v>20515</v>
      </c>
      <c r="B207">
        <v>0.41</v>
      </c>
      <c r="C207">
        <v>0.41</v>
      </c>
      <c r="K207" t="s">
        <v>6</v>
      </c>
      <c r="L207" s="2">
        <v>85200000</v>
      </c>
      <c r="M207" s="2">
        <v>185900000</v>
      </c>
      <c r="N207" t="s">
        <v>6</v>
      </c>
    </row>
    <row r="208" spans="1:14" x14ac:dyDescent="0.3">
      <c r="A208" s="1">
        <v>20546</v>
      </c>
      <c r="B208">
        <v>0.41</v>
      </c>
      <c r="C208">
        <v>0.41</v>
      </c>
      <c r="K208" t="s">
        <v>6</v>
      </c>
      <c r="L208" s="2">
        <v>87400000</v>
      </c>
      <c r="M208" s="2">
        <v>189500000</v>
      </c>
      <c r="N208" t="s">
        <v>6</v>
      </c>
    </row>
    <row r="209" spans="1:14" x14ac:dyDescent="0.3">
      <c r="A209" s="1">
        <v>20576</v>
      </c>
      <c r="B209">
        <v>2.46</v>
      </c>
      <c r="C209">
        <v>2.46</v>
      </c>
      <c r="K209" t="s">
        <v>6</v>
      </c>
      <c r="L209" s="2">
        <v>89600000</v>
      </c>
      <c r="M209" s="2">
        <v>193700000</v>
      </c>
      <c r="N209" t="s">
        <v>6</v>
      </c>
    </row>
    <row r="210" spans="1:14" x14ac:dyDescent="0.3">
      <c r="A210" s="1">
        <v>20607</v>
      </c>
      <c r="B210">
        <v>1.2</v>
      </c>
      <c r="C210">
        <v>1.2</v>
      </c>
      <c r="K210" t="s">
        <v>6</v>
      </c>
      <c r="L210" s="2">
        <v>90700000</v>
      </c>
      <c r="M210" s="2">
        <v>196600000</v>
      </c>
      <c r="N210" t="s">
        <v>6</v>
      </c>
    </row>
    <row r="211" spans="1:14" x14ac:dyDescent="0.3">
      <c r="A211" s="1">
        <v>20637</v>
      </c>
      <c r="B211">
        <v>1.19</v>
      </c>
      <c r="C211">
        <v>1.19</v>
      </c>
      <c r="K211" t="s">
        <v>6</v>
      </c>
      <c r="L211" s="2">
        <v>91600000</v>
      </c>
      <c r="M211" s="2">
        <v>198600000</v>
      </c>
      <c r="N211" t="s">
        <v>6</v>
      </c>
    </row>
    <row r="212" spans="1:14" x14ac:dyDescent="0.3">
      <c r="A212" s="1">
        <v>20668</v>
      </c>
      <c r="B212">
        <v>3.52</v>
      </c>
      <c r="C212">
        <v>3.52</v>
      </c>
      <c r="K212" t="s">
        <v>6</v>
      </c>
      <c r="L212" s="2">
        <v>91700000</v>
      </c>
      <c r="M212" s="2">
        <v>199100000</v>
      </c>
      <c r="N212" t="s">
        <v>6</v>
      </c>
    </row>
    <row r="213" spans="1:14" x14ac:dyDescent="0.3">
      <c r="A213" s="1">
        <v>20699</v>
      </c>
      <c r="B213">
        <v>2.2599999999999998</v>
      </c>
      <c r="C213">
        <v>2.2599999999999998</v>
      </c>
      <c r="K213" t="s">
        <v>6</v>
      </c>
      <c r="L213" s="2">
        <v>91500000</v>
      </c>
      <c r="M213" s="2">
        <v>202000000</v>
      </c>
      <c r="N213" t="s">
        <v>6</v>
      </c>
    </row>
    <row r="214" spans="1:14" x14ac:dyDescent="0.3">
      <c r="A214" s="1">
        <v>20729</v>
      </c>
      <c r="B214">
        <v>3.52</v>
      </c>
      <c r="C214">
        <v>3.52</v>
      </c>
      <c r="K214" t="s">
        <v>6</v>
      </c>
      <c r="L214" s="2">
        <v>93600000</v>
      </c>
      <c r="M214" s="2">
        <v>205100000</v>
      </c>
      <c r="N214" t="s">
        <v>6</v>
      </c>
    </row>
    <row r="215" spans="1:14" x14ac:dyDescent="0.3">
      <c r="A215" s="1">
        <v>20760</v>
      </c>
      <c r="B215">
        <v>0.71</v>
      </c>
      <c r="C215">
        <v>0.71</v>
      </c>
      <c r="K215" t="s">
        <v>6</v>
      </c>
      <c r="L215" s="2">
        <v>95600000</v>
      </c>
      <c r="M215" s="2">
        <v>208800000</v>
      </c>
      <c r="N215" t="s">
        <v>6</v>
      </c>
    </row>
    <row r="216" spans="1:14" x14ac:dyDescent="0.3">
      <c r="A216" s="1">
        <v>20790</v>
      </c>
      <c r="B216">
        <v>0.71</v>
      </c>
      <c r="C216">
        <v>0.71</v>
      </c>
      <c r="K216" t="s">
        <v>6</v>
      </c>
      <c r="L216" s="2">
        <v>103000000</v>
      </c>
      <c r="M216" s="2">
        <v>217300000</v>
      </c>
      <c r="N216" t="s">
        <v>6</v>
      </c>
    </row>
    <row r="217" spans="1:14" x14ac:dyDescent="0.3">
      <c r="A217" s="1">
        <v>20821</v>
      </c>
      <c r="B217">
        <v>2.46</v>
      </c>
      <c r="C217">
        <v>2.46</v>
      </c>
      <c r="K217" t="s">
        <v>6</v>
      </c>
      <c r="L217" s="2">
        <v>100800000</v>
      </c>
      <c r="M217" s="2">
        <v>216700000</v>
      </c>
      <c r="N217" t="s">
        <v>6</v>
      </c>
    </row>
    <row r="218" spans="1:14" x14ac:dyDescent="0.3">
      <c r="A218" s="1">
        <v>20852</v>
      </c>
      <c r="B218">
        <v>0.69</v>
      </c>
      <c r="C218">
        <v>0.69</v>
      </c>
      <c r="K218" t="s">
        <v>6</v>
      </c>
      <c r="L218" s="2">
        <v>100600000</v>
      </c>
      <c r="M218" s="2">
        <v>220300000</v>
      </c>
      <c r="N218" t="s">
        <v>6</v>
      </c>
    </row>
    <row r="219" spans="1:14" x14ac:dyDescent="0.3">
      <c r="A219" s="1">
        <v>20880</v>
      </c>
      <c r="B219">
        <v>2.73</v>
      </c>
      <c r="C219">
        <v>2.73</v>
      </c>
      <c r="K219" t="s">
        <v>6</v>
      </c>
      <c r="L219" s="2">
        <v>102900000</v>
      </c>
      <c r="M219" s="2">
        <v>223500000</v>
      </c>
      <c r="N219" t="s">
        <v>6</v>
      </c>
    </row>
    <row r="220" spans="1:14" x14ac:dyDescent="0.3">
      <c r="A220" s="1">
        <v>20911</v>
      </c>
      <c r="B220">
        <v>1.66</v>
      </c>
      <c r="C220">
        <v>1.66</v>
      </c>
      <c r="K220" t="s">
        <v>6</v>
      </c>
      <c r="L220" s="2">
        <v>103300000</v>
      </c>
      <c r="M220" s="2">
        <v>226800000</v>
      </c>
      <c r="N220" t="s">
        <v>6</v>
      </c>
    </row>
    <row r="221" spans="1:14" x14ac:dyDescent="0.3">
      <c r="A221" s="1">
        <v>20941</v>
      </c>
      <c r="B221">
        <v>0.33</v>
      </c>
      <c r="C221">
        <v>0.33</v>
      </c>
      <c r="K221" t="s">
        <v>6</v>
      </c>
      <c r="L221" s="2">
        <v>104400000</v>
      </c>
      <c r="M221" s="2">
        <v>230700000</v>
      </c>
      <c r="N221" t="s">
        <v>6</v>
      </c>
    </row>
    <row r="222" spans="1:14" x14ac:dyDescent="0.3">
      <c r="A222" s="1">
        <v>20972</v>
      </c>
      <c r="B222">
        <v>-0.98</v>
      </c>
      <c r="C222">
        <v>-0.98</v>
      </c>
      <c r="K222" t="s">
        <v>6</v>
      </c>
      <c r="L222" s="2">
        <v>104700000</v>
      </c>
      <c r="M222" s="2">
        <v>235400000</v>
      </c>
      <c r="N222" t="s">
        <v>6</v>
      </c>
    </row>
    <row r="223" spans="1:14" x14ac:dyDescent="0.3">
      <c r="A223" s="1">
        <v>21002</v>
      </c>
      <c r="B223">
        <v>0.99</v>
      </c>
      <c r="C223">
        <v>0.99</v>
      </c>
      <c r="K223" t="s">
        <v>6</v>
      </c>
      <c r="L223" s="2">
        <v>105500000</v>
      </c>
      <c r="M223" s="2">
        <v>239000000</v>
      </c>
      <c r="N223" t="s">
        <v>6</v>
      </c>
    </row>
    <row r="224" spans="1:14" x14ac:dyDescent="0.3">
      <c r="A224" s="1">
        <v>21033</v>
      </c>
      <c r="B224">
        <v>0.98</v>
      </c>
      <c r="C224">
        <v>0.98</v>
      </c>
      <c r="K224" t="s">
        <v>6</v>
      </c>
      <c r="L224" s="2">
        <v>108000000</v>
      </c>
      <c r="M224" s="2">
        <v>243900000</v>
      </c>
      <c r="N224" t="s">
        <v>6</v>
      </c>
    </row>
    <row r="225" spans="1:14" x14ac:dyDescent="0.3">
      <c r="A225" s="1">
        <v>21064</v>
      </c>
      <c r="B225">
        <v>2.2599999999999998</v>
      </c>
      <c r="C225">
        <v>2.2599999999999998</v>
      </c>
      <c r="K225" t="s">
        <v>6</v>
      </c>
      <c r="L225" s="2">
        <v>113100000</v>
      </c>
      <c r="M225" s="2">
        <v>254000000</v>
      </c>
      <c r="N225" t="s">
        <v>6</v>
      </c>
    </row>
    <row r="226" spans="1:14" x14ac:dyDescent="0.3">
      <c r="A226" s="1">
        <v>21094</v>
      </c>
      <c r="B226">
        <v>0.63</v>
      </c>
      <c r="C226">
        <v>0.63</v>
      </c>
      <c r="K226" t="s">
        <v>6</v>
      </c>
      <c r="L226" s="2">
        <v>116100000</v>
      </c>
      <c r="M226" s="2">
        <v>264000000</v>
      </c>
      <c r="N226" t="s">
        <v>6</v>
      </c>
    </row>
    <row r="227" spans="1:14" x14ac:dyDescent="0.3">
      <c r="A227" s="1">
        <v>21125</v>
      </c>
      <c r="B227">
        <v>0.63</v>
      </c>
      <c r="C227">
        <v>0.63</v>
      </c>
      <c r="K227" t="s">
        <v>6</v>
      </c>
      <c r="L227" s="2">
        <v>124900000</v>
      </c>
      <c r="M227" s="2">
        <v>273400000</v>
      </c>
      <c r="N227" t="s">
        <v>6</v>
      </c>
    </row>
    <row r="228" spans="1:14" x14ac:dyDescent="0.3">
      <c r="A228" s="1">
        <v>21155</v>
      </c>
      <c r="B228">
        <v>0.62</v>
      </c>
      <c r="C228">
        <v>0.62</v>
      </c>
      <c r="K228" t="s">
        <v>6</v>
      </c>
      <c r="L228" s="2">
        <v>137600000</v>
      </c>
      <c r="M228" s="2">
        <v>290900000</v>
      </c>
      <c r="N228" t="s">
        <v>6</v>
      </c>
    </row>
    <row r="229" spans="1:14" x14ac:dyDescent="0.3">
      <c r="A229" s="1">
        <v>21186</v>
      </c>
      <c r="B229">
        <v>0.93</v>
      </c>
      <c r="C229">
        <v>0.93</v>
      </c>
      <c r="K229" t="s">
        <v>6</v>
      </c>
      <c r="L229" s="2">
        <v>128700000</v>
      </c>
      <c r="M229" s="2">
        <v>291400000</v>
      </c>
      <c r="N229" t="s">
        <v>6</v>
      </c>
    </row>
    <row r="230" spans="1:14" x14ac:dyDescent="0.3">
      <c r="A230" s="1">
        <v>21217</v>
      </c>
      <c r="B230">
        <v>0.92</v>
      </c>
      <c r="C230">
        <v>0.92</v>
      </c>
      <c r="K230" t="s">
        <v>6</v>
      </c>
      <c r="L230" s="2">
        <v>130600000</v>
      </c>
      <c r="M230" s="2">
        <v>297700000</v>
      </c>
      <c r="N230" t="s">
        <v>6</v>
      </c>
    </row>
    <row r="231" spans="1:14" x14ac:dyDescent="0.3">
      <c r="A231" s="1">
        <v>21245</v>
      </c>
      <c r="B231">
        <v>1.82</v>
      </c>
      <c r="C231">
        <v>1.82</v>
      </c>
      <c r="K231" t="s">
        <v>6</v>
      </c>
      <c r="L231" s="2">
        <v>130700000</v>
      </c>
      <c r="M231" s="2">
        <v>304700000</v>
      </c>
      <c r="N231" t="s">
        <v>6</v>
      </c>
    </row>
    <row r="232" spans="1:14" x14ac:dyDescent="0.3">
      <c r="A232" s="1">
        <v>21276</v>
      </c>
      <c r="B232">
        <v>2.39</v>
      </c>
      <c r="C232">
        <v>2.39</v>
      </c>
      <c r="K232" t="s">
        <v>6</v>
      </c>
      <c r="L232" s="2">
        <v>133800000</v>
      </c>
      <c r="M232" s="2">
        <v>313000000</v>
      </c>
      <c r="N232" t="s">
        <v>6</v>
      </c>
    </row>
    <row r="233" spans="1:14" x14ac:dyDescent="0.3">
      <c r="A233" s="1">
        <v>21306</v>
      </c>
      <c r="B233">
        <v>0.57999999999999996</v>
      </c>
      <c r="C233">
        <v>0.57999999999999996</v>
      </c>
      <c r="K233" t="s">
        <v>6</v>
      </c>
      <c r="L233" s="2">
        <v>136100000</v>
      </c>
      <c r="M233" s="2">
        <v>316300000</v>
      </c>
      <c r="N233" t="s">
        <v>6</v>
      </c>
    </row>
    <row r="234" spans="1:14" x14ac:dyDescent="0.3">
      <c r="A234" s="1">
        <v>21337</v>
      </c>
      <c r="B234">
        <v>0.57999999999999996</v>
      </c>
      <c r="C234">
        <v>0.57999999999999996</v>
      </c>
      <c r="K234" t="s">
        <v>6</v>
      </c>
      <c r="L234" s="2">
        <v>137100000</v>
      </c>
      <c r="M234" s="2">
        <v>322600000</v>
      </c>
      <c r="N234" t="s">
        <v>6</v>
      </c>
    </row>
    <row r="235" spans="1:14" x14ac:dyDescent="0.3">
      <c r="A235" s="1">
        <v>21367</v>
      </c>
      <c r="B235">
        <v>2.31</v>
      </c>
      <c r="C235">
        <v>2.31</v>
      </c>
      <c r="K235" t="s">
        <v>6</v>
      </c>
      <c r="L235" s="2">
        <v>139000000</v>
      </c>
      <c r="M235" s="2">
        <v>325600000</v>
      </c>
      <c r="N235" t="s">
        <v>6</v>
      </c>
    </row>
    <row r="236" spans="1:14" x14ac:dyDescent="0.3">
      <c r="A236" s="1">
        <v>21398</v>
      </c>
      <c r="B236">
        <v>0.28000000000000003</v>
      </c>
      <c r="C236">
        <v>0.28000000000000003</v>
      </c>
      <c r="K236" t="s">
        <v>6</v>
      </c>
      <c r="L236" s="2">
        <v>141300000</v>
      </c>
      <c r="M236" s="2">
        <v>330300000</v>
      </c>
      <c r="N236" t="s">
        <v>6</v>
      </c>
    </row>
    <row r="237" spans="1:14" x14ac:dyDescent="0.3">
      <c r="A237" s="1">
        <v>21429</v>
      </c>
      <c r="B237">
        <v>1.97</v>
      </c>
      <c r="C237">
        <v>1.97</v>
      </c>
      <c r="K237" t="s">
        <v>6</v>
      </c>
      <c r="L237" s="2">
        <v>145400000</v>
      </c>
      <c r="M237" s="2">
        <v>340700000</v>
      </c>
      <c r="N237" t="s">
        <v>6</v>
      </c>
    </row>
    <row r="238" spans="1:14" x14ac:dyDescent="0.3">
      <c r="A238" s="1">
        <v>21459</v>
      </c>
      <c r="B238">
        <v>2.75</v>
      </c>
      <c r="C238">
        <v>2.75</v>
      </c>
      <c r="K238" t="s">
        <v>6</v>
      </c>
      <c r="L238" s="2">
        <v>148300000</v>
      </c>
      <c r="M238" s="2">
        <v>342300000</v>
      </c>
      <c r="N238" t="s">
        <v>6</v>
      </c>
    </row>
    <row r="239" spans="1:14" x14ac:dyDescent="0.3">
      <c r="A239" s="1">
        <v>21490</v>
      </c>
      <c r="B239">
        <v>6.17</v>
      </c>
      <c r="C239">
        <v>6.17</v>
      </c>
      <c r="K239" t="s">
        <v>6</v>
      </c>
      <c r="L239" s="2">
        <v>154800000</v>
      </c>
      <c r="M239" s="2">
        <v>347900000</v>
      </c>
      <c r="N239" t="s">
        <v>6</v>
      </c>
    </row>
    <row r="240" spans="1:14" x14ac:dyDescent="0.3">
      <c r="A240" s="1">
        <v>21520</v>
      </c>
      <c r="B240">
        <v>0</v>
      </c>
      <c r="C240">
        <v>0</v>
      </c>
      <c r="K240" t="s">
        <v>6</v>
      </c>
      <c r="L240" s="2">
        <v>161900000</v>
      </c>
      <c r="M240" s="2">
        <v>353100000</v>
      </c>
      <c r="N240" t="s">
        <v>6</v>
      </c>
    </row>
    <row r="241" spans="1:14" x14ac:dyDescent="0.3">
      <c r="A241" s="1">
        <v>21551</v>
      </c>
      <c r="B241">
        <v>5.56</v>
      </c>
      <c r="C241">
        <v>5.56</v>
      </c>
      <c r="K241" t="s">
        <v>6</v>
      </c>
      <c r="L241" s="2">
        <v>157800000</v>
      </c>
      <c r="M241" s="2">
        <v>358400000</v>
      </c>
      <c r="N241" t="s">
        <v>6</v>
      </c>
    </row>
    <row r="242" spans="1:14" x14ac:dyDescent="0.3">
      <c r="A242" s="1">
        <v>21582</v>
      </c>
      <c r="B242">
        <v>3.83</v>
      </c>
      <c r="C242">
        <v>3.83</v>
      </c>
      <c r="K242" t="s">
        <v>6</v>
      </c>
      <c r="L242" s="2">
        <v>156500000</v>
      </c>
      <c r="M242" s="2">
        <v>360400000</v>
      </c>
      <c r="N242" t="s">
        <v>6</v>
      </c>
    </row>
    <row r="243" spans="1:14" x14ac:dyDescent="0.3">
      <c r="A243" s="1">
        <v>21610</v>
      </c>
      <c r="B243">
        <v>4.1500000000000004</v>
      </c>
      <c r="C243">
        <v>4.1500000000000004</v>
      </c>
      <c r="K243" t="s">
        <v>6</v>
      </c>
      <c r="L243" s="2">
        <v>162200000</v>
      </c>
      <c r="M243" s="2">
        <v>369100000</v>
      </c>
      <c r="N243" t="s">
        <v>6</v>
      </c>
    </row>
    <row r="244" spans="1:14" x14ac:dyDescent="0.3">
      <c r="A244" s="1">
        <v>21641</v>
      </c>
      <c r="B244">
        <v>1.77</v>
      </c>
      <c r="C244">
        <v>1.77</v>
      </c>
      <c r="K244" t="s">
        <v>6</v>
      </c>
      <c r="L244" s="2">
        <v>165400000</v>
      </c>
      <c r="M244" s="2">
        <v>375900000</v>
      </c>
      <c r="N244" t="s">
        <v>6</v>
      </c>
    </row>
    <row r="245" spans="1:14" x14ac:dyDescent="0.3">
      <c r="A245" s="1">
        <v>21671</v>
      </c>
      <c r="B245">
        <v>0.87</v>
      </c>
      <c r="C245">
        <v>0.87</v>
      </c>
      <c r="K245" t="s">
        <v>6</v>
      </c>
      <c r="L245" s="2">
        <v>168300000</v>
      </c>
      <c r="M245" s="2">
        <v>379900000</v>
      </c>
      <c r="N245" t="s">
        <v>6</v>
      </c>
    </row>
    <row r="246" spans="1:14" x14ac:dyDescent="0.3">
      <c r="A246" s="1">
        <v>21702</v>
      </c>
      <c r="B246">
        <v>1.51</v>
      </c>
      <c r="C246">
        <v>1.51</v>
      </c>
      <c r="K246" t="s">
        <v>6</v>
      </c>
      <c r="L246" s="2">
        <v>169200000</v>
      </c>
      <c r="M246" s="2">
        <v>391700000</v>
      </c>
      <c r="N246" t="s">
        <v>6</v>
      </c>
    </row>
    <row r="247" spans="1:14" x14ac:dyDescent="0.3">
      <c r="A247" s="1">
        <v>21732</v>
      </c>
      <c r="B247">
        <v>1.49</v>
      </c>
      <c r="C247">
        <v>1.49</v>
      </c>
      <c r="K247" t="s">
        <v>6</v>
      </c>
      <c r="L247" s="2">
        <v>177000000</v>
      </c>
      <c r="M247" s="2">
        <v>404700000</v>
      </c>
      <c r="N247" t="s">
        <v>6</v>
      </c>
    </row>
    <row r="248" spans="1:14" x14ac:dyDescent="0.3">
      <c r="A248" s="1">
        <v>21763</v>
      </c>
      <c r="B248">
        <v>6.07</v>
      </c>
      <c r="C248">
        <v>6.07</v>
      </c>
      <c r="K248" t="s">
        <v>6</v>
      </c>
      <c r="L248" s="2">
        <v>183500000</v>
      </c>
      <c r="M248" s="2">
        <v>425200000</v>
      </c>
      <c r="N248" t="s">
        <v>6</v>
      </c>
    </row>
    <row r="249" spans="1:14" x14ac:dyDescent="0.3">
      <c r="A249" s="1">
        <v>21794</v>
      </c>
      <c r="B249">
        <v>1.38</v>
      </c>
      <c r="C249">
        <v>1.38</v>
      </c>
      <c r="K249" t="s">
        <v>6</v>
      </c>
      <c r="L249" s="2">
        <v>190700000</v>
      </c>
      <c r="M249" s="2">
        <v>441600000</v>
      </c>
      <c r="N249" t="s">
        <v>6</v>
      </c>
    </row>
    <row r="250" spans="1:14" x14ac:dyDescent="0.3">
      <c r="A250" s="1">
        <v>21824</v>
      </c>
      <c r="B250">
        <v>4.09</v>
      </c>
      <c r="C250">
        <v>4.09</v>
      </c>
      <c r="K250" t="s">
        <v>6</v>
      </c>
      <c r="L250" s="2">
        <v>199100000</v>
      </c>
      <c r="M250" s="2">
        <v>456900000</v>
      </c>
      <c r="N250" t="s">
        <v>6</v>
      </c>
    </row>
    <row r="251" spans="1:14" x14ac:dyDescent="0.3">
      <c r="A251" s="1">
        <v>21855</v>
      </c>
      <c r="B251">
        <v>3.36</v>
      </c>
      <c r="C251">
        <v>3.36</v>
      </c>
      <c r="K251" t="s">
        <v>6</v>
      </c>
      <c r="L251" s="2">
        <v>206000000</v>
      </c>
      <c r="M251" s="2">
        <v>474200000</v>
      </c>
      <c r="N251" t="s">
        <v>6</v>
      </c>
    </row>
    <row r="252" spans="1:14" x14ac:dyDescent="0.3">
      <c r="A252" s="1">
        <v>21885</v>
      </c>
      <c r="B252">
        <v>2.17</v>
      </c>
      <c r="C252">
        <v>2.17</v>
      </c>
      <c r="K252" t="s">
        <v>6</v>
      </c>
      <c r="L252" s="2">
        <v>222900000</v>
      </c>
      <c r="M252" s="2">
        <v>500600000</v>
      </c>
      <c r="N252" t="s">
        <v>6</v>
      </c>
    </row>
    <row r="253" spans="1:14" x14ac:dyDescent="0.3">
      <c r="A253" s="1">
        <v>21916</v>
      </c>
      <c r="B253">
        <v>4.25</v>
      </c>
      <c r="C253">
        <v>4.25</v>
      </c>
      <c r="K253" t="s">
        <v>6</v>
      </c>
      <c r="L253" s="2">
        <v>223700000</v>
      </c>
      <c r="M253" s="2">
        <v>503500000</v>
      </c>
      <c r="N253" t="s">
        <v>6</v>
      </c>
    </row>
    <row r="254" spans="1:14" x14ac:dyDescent="0.3">
      <c r="A254" s="1">
        <v>21947</v>
      </c>
      <c r="B254">
        <v>2.21</v>
      </c>
      <c r="C254">
        <v>2.21</v>
      </c>
      <c r="K254" t="s">
        <v>6</v>
      </c>
      <c r="L254" s="2">
        <v>224300000</v>
      </c>
      <c r="M254" s="2">
        <v>514300000</v>
      </c>
      <c r="N254" t="s">
        <v>6</v>
      </c>
    </row>
    <row r="255" spans="1:14" x14ac:dyDescent="0.3">
      <c r="A255" s="1">
        <v>21976</v>
      </c>
      <c r="B255">
        <v>2.16</v>
      </c>
      <c r="C255">
        <v>2.16</v>
      </c>
      <c r="K255" t="s">
        <v>6</v>
      </c>
      <c r="L255" s="2">
        <v>225300000</v>
      </c>
      <c r="M255" s="2">
        <v>519500000</v>
      </c>
      <c r="N255" t="s">
        <v>6</v>
      </c>
    </row>
    <row r="256" spans="1:14" x14ac:dyDescent="0.3">
      <c r="A256" s="1">
        <v>22007</v>
      </c>
      <c r="B256">
        <v>1.3</v>
      </c>
      <c r="C256">
        <v>1.3</v>
      </c>
      <c r="K256" t="s">
        <v>6</v>
      </c>
      <c r="L256" s="2">
        <v>223400000</v>
      </c>
      <c r="M256" s="2">
        <v>527300000</v>
      </c>
      <c r="N256" t="s">
        <v>6</v>
      </c>
    </row>
    <row r="257" spans="1:14" x14ac:dyDescent="0.3">
      <c r="A257" s="1">
        <v>22037</v>
      </c>
      <c r="B257">
        <v>1.1200000000000001</v>
      </c>
      <c r="C257">
        <v>1.1200000000000001</v>
      </c>
      <c r="K257" t="s">
        <v>6</v>
      </c>
      <c r="L257" s="2">
        <v>227100000</v>
      </c>
      <c r="M257" s="2">
        <v>535700000</v>
      </c>
      <c r="N257" t="s">
        <v>6</v>
      </c>
    </row>
    <row r="258" spans="1:14" x14ac:dyDescent="0.3">
      <c r="A258" s="1">
        <v>22068</v>
      </c>
      <c r="B258">
        <v>2.2200000000000002</v>
      </c>
      <c r="C258">
        <v>2.2200000000000002</v>
      </c>
      <c r="K258" t="s">
        <v>6</v>
      </c>
      <c r="L258" s="2">
        <v>227800000</v>
      </c>
      <c r="M258" s="2">
        <v>549800000</v>
      </c>
      <c r="N258" t="s">
        <v>6</v>
      </c>
    </row>
    <row r="259" spans="1:14" x14ac:dyDescent="0.3">
      <c r="A259" s="1">
        <v>22098</v>
      </c>
      <c r="B259">
        <v>1.55</v>
      </c>
      <c r="C259">
        <v>1.55</v>
      </c>
      <c r="K259" t="s">
        <v>6</v>
      </c>
      <c r="L259" s="2">
        <v>230700000</v>
      </c>
      <c r="M259" s="2">
        <v>556700000</v>
      </c>
      <c r="N259" t="s">
        <v>6</v>
      </c>
    </row>
    <row r="260" spans="1:14" x14ac:dyDescent="0.3">
      <c r="A260" s="1">
        <v>22129</v>
      </c>
      <c r="B260">
        <v>1.83</v>
      </c>
      <c r="C260">
        <v>1.83</v>
      </c>
      <c r="K260" t="s">
        <v>6</v>
      </c>
      <c r="L260" s="2">
        <v>238500000</v>
      </c>
      <c r="M260" s="2">
        <v>572200000</v>
      </c>
      <c r="N260" t="s">
        <v>6</v>
      </c>
    </row>
    <row r="261" spans="1:14" x14ac:dyDescent="0.3">
      <c r="A261" s="1">
        <v>22160</v>
      </c>
      <c r="B261">
        <v>2.4</v>
      </c>
      <c r="C261">
        <v>2.4</v>
      </c>
      <c r="K261" t="s">
        <v>6</v>
      </c>
      <c r="L261" s="2">
        <v>251300000</v>
      </c>
      <c r="M261" s="2">
        <v>602000000</v>
      </c>
      <c r="N261" t="s">
        <v>6</v>
      </c>
    </row>
    <row r="262" spans="1:14" x14ac:dyDescent="0.3">
      <c r="A262" s="1">
        <v>22190</v>
      </c>
      <c r="B262">
        <v>2.79</v>
      </c>
      <c r="C262">
        <v>2.79</v>
      </c>
      <c r="K262" t="s">
        <v>6</v>
      </c>
      <c r="L262" s="2">
        <v>262800000</v>
      </c>
      <c r="M262" s="2">
        <v>623900000</v>
      </c>
      <c r="N262" t="s">
        <v>6</v>
      </c>
    </row>
    <row r="263" spans="1:14" x14ac:dyDescent="0.3">
      <c r="A263" s="1">
        <v>22221</v>
      </c>
      <c r="B263">
        <v>4.8499999999999996</v>
      </c>
      <c r="C263">
        <v>4.8499999999999996</v>
      </c>
      <c r="K263" t="s">
        <v>6</v>
      </c>
      <c r="L263" s="2">
        <v>278600000</v>
      </c>
      <c r="M263" s="2">
        <v>648100000</v>
      </c>
      <c r="N263" t="s">
        <v>6</v>
      </c>
    </row>
    <row r="264" spans="1:14" x14ac:dyDescent="0.3">
      <c r="A264" s="1">
        <v>22251</v>
      </c>
      <c r="B264">
        <v>1.63</v>
      </c>
      <c r="C264">
        <v>1.63</v>
      </c>
      <c r="K264" t="s">
        <v>6</v>
      </c>
      <c r="L264" s="2">
        <v>301500000</v>
      </c>
      <c r="M264" s="2">
        <v>692000000</v>
      </c>
      <c r="N264" t="s">
        <v>6</v>
      </c>
    </row>
    <row r="265" spans="1:14" x14ac:dyDescent="0.3">
      <c r="A265" s="1">
        <v>22282</v>
      </c>
      <c r="B265">
        <v>3.61</v>
      </c>
      <c r="C265">
        <v>3.61</v>
      </c>
      <c r="K265" t="s">
        <v>6</v>
      </c>
      <c r="L265" s="2">
        <v>306900000</v>
      </c>
      <c r="M265" s="2">
        <v>691000000</v>
      </c>
      <c r="N265" t="s">
        <v>6</v>
      </c>
    </row>
    <row r="266" spans="1:14" x14ac:dyDescent="0.3">
      <c r="A266" s="1">
        <v>22313</v>
      </c>
      <c r="B266">
        <v>1.55</v>
      </c>
      <c r="C266">
        <v>1.55</v>
      </c>
      <c r="K266" t="s">
        <v>6</v>
      </c>
      <c r="L266" s="2">
        <v>312400000</v>
      </c>
      <c r="M266" s="2">
        <v>720000000</v>
      </c>
      <c r="N266" t="s">
        <v>6</v>
      </c>
    </row>
    <row r="267" spans="1:14" x14ac:dyDescent="0.3">
      <c r="A267" s="1">
        <v>22341</v>
      </c>
      <c r="B267">
        <v>4.83</v>
      </c>
      <c r="C267">
        <v>4.83</v>
      </c>
      <c r="K267" t="s">
        <v>6</v>
      </c>
      <c r="L267" s="2">
        <v>319200000</v>
      </c>
      <c r="M267" s="2">
        <v>746000000</v>
      </c>
      <c r="N267" t="s">
        <v>6</v>
      </c>
    </row>
    <row r="268" spans="1:14" x14ac:dyDescent="0.3">
      <c r="A268" s="1">
        <v>22372</v>
      </c>
      <c r="B268">
        <v>3.16</v>
      </c>
      <c r="C268">
        <v>3.16</v>
      </c>
      <c r="K268" t="s">
        <v>6</v>
      </c>
      <c r="L268" s="2">
        <v>316400000</v>
      </c>
      <c r="M268" s="2">
        <v>758000000</v>
      </c>
      <c r="N268" t="s">
        <v>6</v>
      </c>
    </row>
    <row r="269" spans="1:14" x14ac:dyDescent="0.3">
      <c r="A269" s="1">
        <v>22402</v>
      </c>
      <c r="B269">
        <v>1.53</v>
      </c>
      <c r="C269">
        <v>1.53</v>
      </c>
      <c r="K269" t="s">
        <v>6</v>
      </c>
      <c r="L269" s="2">
        <v>318100000</v>
      </c>
      <c r="M269" s="2">
        <v>761000000</v>
      </c>
      <c r="N269" t="s">
        <v>6</v>
      </c>
    </row>
    <row r="270" spans="1:14" x14ac:dyDescent="0.3">
      <c r="A270" s="1">
        <v>22433</v>
      </c>
      <c r="B270">
        <v>1.97</v>
      </c>
      <c r="C270">
        <v>1.97</v>
      </c>
      <c r="K270" t="s">
        <v>6</v>
      </c>
      <c r="L270" s="2">
        <v>321200000</v>
      </c>
      <c r="M270" s="2">
        <v>778000000</v>
      </c>
      <c r="N270" t="s">
        <v>6</v>
      </c>
    </row>
    <row r="271" spans="1:14" x14ac:dyDescent="0.3">
      <c r="A271" s="1">
        <v>22463</v>
      </c>
      <c r="B271">
        <v>3.41</v>
      </c>
      <c r="C271">
        <v>3.41</v>
      </c>
      <c r="K271" t="s">
        <v>6</v>
      </c>
      <c r="L271" s="2">
        <v>319900000</v>
      </c>
      <c r="M271" s="2">
        <v>799000000</v>
      </c>
      <c r="N271" t="s">
        <v>6</v>
      </c>
    </row>
    <row r="272" spans="1:14" x14ac:dyDescent="0.3">
      <c r="A272" s="1">
        <v>22494</v>
      </c>
      <c r="B272">
        <v>1.1000000000000001</v>
      </c>
      <c r="C272">
        <v>1.1000000000000001</v>
      </c>
      <c r="K272" t="s">
        <v>6</v>
      </c>
      <c r="L272" s="2">
        <v>350300000</v>
      </c>
      <c r="M272" s="2">
        <v>841000000</v>
      </c>
      <c r="N272" t="s">
        <v>6</v>
      </c>
    </row>
    <row r="273" spans="1:14" x14ac:dyDescent="0.3">
      <c r="A273" s="1">
        <v>22525</v>
      </c>
      <c r="B273">
        <v>4.8899999999999997</v>
      </c>
      <c r="C273">
        <v>4.8899999999999997</v>
      </c>
      <c r="K273" t="s">
        <v>6</v>
      </c>
      <c r="L273" s="2">
        <v>389100000</v>
      </c>
      <c r="M273" s="2">
        <v>861000000</v>
      </c>
      <c r="N273" t="s">
        <v>6</v>
      </c>
    </row>
    <row r="274" spans="1:14" x14ac:dyDescent="0.3">
      <c r="A274" s="1">
        <v>22555</v>
      </c>
      <c r="B274">
        <v>3.73</v>
      </c>
      <c r="C274">
        <v>3.73</v>
      </c>
      <c r="K274" t="s">
        <v>6</v>
      </c>
      <c r="L274" s="2">
        <v>392900000</v>
      </c>
      <c r="M274" s="2">
        <v>910000000</v>
      </c>
      <c r="N274" t="s">
        <v>6</v>
      </c>
    </row>
    <row r="275" spans="1:14" x14ac:dyDescent="0.3">
      <c r="A275" s="1">
        <v>22586</v>
      </c>
      <c r="B275">
        <v>4.8</v>
      </c>
      <c r="C275">
        <v>4.8</v>
      </c>
      <c r="K275" t="s">
        <v>6</v>
      </c>
      <c r="L275" s="2">
        <v>411200000</v>
      </c>
      <c r="M275" s="2">
        <v>950000000</v>
      </c>
      <c r="N275" t="s">
        <v>6</v>
      </c>
    </row>
    <row r="276" spans="1:14" x14ac:dyDescent="0.3">
      <c r="A276" s="1">
        <v>22616</v>
      </c>
      <c r="B276">
        <v>2.19</v>
      </c>
      <c r="C276">
        <v>2.19</v>
      </c>
      <c r="K276" t="s">
        <v>6</v>
      </c>
      <c r="L276" s="2">
        <v>454100000</v>
      </c>
      <c r="M276" s="2">
        <v>1042000000</v>
      </c>
      <c r="N276" t="s">
        <v>6</v>
      </c>
    </row>
    <row r="277" spans="1:14" x14ac:dyDescent="0.3">
      <c r="A277" s="1">
        <v>22647</v>
      </c>
      <c r="B277">
        <v>5.13</v>
      </c>
      <c r="C277">
        <v>5.13</v>
      </c>
      <c r="K277" t="s">
        <v>6</v>
      </c>
      <c r="L277" s="2">
        <v>442500000</v>
      </c>
      <c r="M277" s="2">
        <v>1047000000</v>
      </c>
      <c r="N277" t="s">
        <v>6</v>
      </c>
    </row>
    <row r="278" spans="1:14" x14ac:dyDescent="0.3">
      <c r="A278" s="1">
        <v>22678</v>
      </c>
      <c r="B278">
        <v>3.19</v>
      </c>
      <c r="C278">
        <v>3.19</v>
      </c>
      <c r="K278" t="s">
        <v>6</v>
      </c>
      <c r="L278" s="2">
        <v>439300000</v>
      </c>
      <c r="M278" s="2">
        <v>1068000000</v>
      </c>
      <c r="N278" t="s">
        <v>6</v>
      </c>
    </row>
    <row r="279" spans="1:14" x14ac:dyDescent="0.3">
      <c r="A279" s="1">
        <v>22706</v>
      </c>
      <c r="B279">
        <v>3.27</v>
      </c>
      <c r="C279">
        <v>3.27</v>
      </c>
      <c r="K279" t="s">
        <v>6</v>
      </c>
      <c r="L279" s="2">
        <v>452800000</v>
      </c>
      <c r="M279" s="2">
        <v>1073000000</v>
      </c>
      <c r="N279" t="s">
        <v>6</v>
      </c>
    </row>
    <row r="280" spans="1:14" x14ac:dyDescent="0.3">
      <c r="A280" s="1">
        <v>22737</v>
      </c>
      <c r="B280">
        <v>2.91</v>
      </c>
      <c r="C280">
        <v>2.91</v>
      </c>
      <c r="K280" t="s">
        <v>6</v>
      </c>
      <c r="L280" s="2">
        <v>461800000</v>
      </c>
      <c r="M280" s="2">
        <v>1105000000</v>
      </c>
      <c r="N280" t="s">
        <v>6</v>
      </c>
    </row>
    <row r="281" spans="1:14" x14ac:dyDescent="0.3">
      <c r="A281" s="1">
        <v>22767</v>
      </c>
      <c r="B281">
        <v>3.88</v>
      </c>
      <c r="C281">
        <v>3.88</v>
      </c>
      <c r="K281" t="s">
        <v>6</v>
      </c>
      <c r="L281" s="2">
        <v>477000000</v>
      </c>
      <c r="M281" s="2">
        <v>1134000000</v>
      </c>
      <c r="N281" t="s">
        <v>6</v>
      </c>
    </row>
    <row r="282" spans="1:14" x14ac:dyDescent="0.3">
      <c r="A282" s="1">
        <v>22798</v>
      </c>
      <c r="B282">
        <v>4.28</v>
      </c>
      <c r="C282">
        <v>4.28</v>
      </c>
      <c r="K282" t="s">
        <v>6</v>
      </c>
      <c r="L282" s="2">
        <v>491900000</v>
      </c>
      <c r="M282" s="2">
        <v>1184000000</v>
      </c>
      <c r="N282" t="s">
        <v>6</v>
      </c>
    </row>
    <row r="283" spans="1:14" x14ac:dyDescent="0.3">
      <c r="A283" s="1">
        <v>22828</v>
      </c>
      <c r="B283">
        <v>3.06</v>
      </c>
      <c r="C283">
        <v>3.06</v>
      </c>
      <c r="K283" t="s">
        <v>6</v>
      </c>
      <c r="L283" s="2">
        <v>547600000</v>
      </c>
      <c r="M283" s="2">
        <v>1235000000</v>
      </c>
      <c r="N283" t="s">
        <v>6</v>
      </c>
    </row>
    <row r="284" spans="1:14" x14ac:dyDescent="0.3">
      <c r="A284" s="1">
        <v>22859</v>
      </c>
      <c r="B284">
        <v>5.36</v>
      </c>
      <c r="C284">
        <v>5.36</v>
      </c>
      <c r="K284" t="s">
        <v>6</v>
      </c>
      <c r="L284" s="2">
        <v>560500000</v>
      </c>
      <c r="M284" s="2">
        <v>1307000000</v>
      </c>
      <c r="N284" t="s">
        <v>6</v>
      </c>
    </row>
    <row r="285" spans="1:14" x14ac:dyDescent="0.3">
      <c r="A285" s="1">
        <v>22890</v>
      </c>
      <c r="B285">
        <v>4.13</v>
      </c>
      <c r="C285">
        <v>4.13</v>
      </c>
      <c r="K285" t="s">
        <v>6</v>
      </c>
      <c r="L285" s="2">
        <v>595700000</v>
      </c>
      <c r="M285" s="2">
        <v>1365000000</v>
      </c>
      <c r="N285" t="s">
        <v>6</v>
      </c>
    </row>
    <row r="286" spans="1:14" x14ac:dyDescent="0.3">
      <c r="A286" s="1">
        <v>22920</v>
      </c>
      <c r="B286">
        <v>2.91</v>
      </c>
      <c r="C286">
        <v>2.91</v>
      </c>
      <c r="K286" t="s">
        <v>6</v>
      </c>
      <c r="L286" s="2">
        <v>619300000</v>
      </c>
      <c r="M286" s="2">
        <v>1428000000</v>
      </c>
      <c r="N286" t="s">
        <v>6</v>
      </c>
    </row>
    <row r="287" spans="1:14" x14ac:dyDescent="0.3">
      <c r="A287" s="1">
        <v>22951</v>
      </c>
      <c r="B287">
        <v>5.13</v>
      </c>
      <c r="C287">
        <v>5.13</v>
      </c>
      <c r="K287" t="s">
        <v>6</v>
      </c>
      <c r="L287" s="2">
        <v>637300000</v>
      </c>
      <c r="M287" s="2">
        <v>1489000000</v>
      </c>
      <c r="N287" t="s">
        <v>6</v>
      </c>
    </row>
    <row r="288" spans="1:14" x14ac:dyDescent="0.3">
      <c r="A288" s="1">
        <v>22981</v>
      </c>
      <c r="B288">
        <v>5.86</v>
      </c>
      <c r="C288">
        <v>5.86</v>
      </c>
      <c r="K288" t="s">
        <v>6</v>
      </c>
      <c r="L288" s="2">
        <v>770600000</v>
      </c>
      <c r="M288" s="2">
        <v>1691000000</v>
      </c>
      <c r="N288" t="s">
        <v>6</v>
      </c>
    </row>
    <row r="289" spans="1:14" x14ac:dyDescent="0.3">
      <c r="A289" s="1">
        <v>23012</v>
      </c>
      <c r="B289">
        <v>6.52</v>
      </c>
      <c r="C289">
        <v>6.52</v>
      </c>
      <c r="K289" t="s">
        <v>6</v>
      </c>
      <c r="L289" s="2">
        <v>771000000</v>
      </c>
      <c r="M289" s="2">
        <v>1691000000</v>
      </c>
      <c r="N289" t="s">
        <v>6</v>
      </c>
    </row>
    <row r="290" spans="1:14" x14ac:dyDescent="0.3">
      <c r="A290" s="1">
        <v>23043</v>
      </c>
      <c r="B290">
        <v>4.71</v>
      </c>
      <c r="C290">
        <v>4.71</v>
      </c>
      <c r="K290" t="s">
        <v>6</v>
      </c>
      <c r="L290" s="2">
        <v>790500000</v>
      </c>
      <c r="M290" s="2">
        <v>1698000000</v>
      </c>
      <c r="N290" t="s">
        <v>6</v>
      </c>
    </row>
    <row r="291" spans="1:14" x14ac:dyDescent="0.3">
      <c r="A291" s="1">
        <v>23071</v>
      </c>
      <c r="B291">
        <v>3.57</v>
      </c>
      <c r="C291">
        <v>3.57</v>
      </c>
      <c r="K291" t="s">
        <v>6</v>
      </c>
      <c r="L291" s="2">
        <v>792000000</v>
      </c>
      <c r="M291" s="2">
        <v>1697000000</v>
      </c>
      <c r="N291" t="s">
        <v>6</v>
      </c>
    </row>
    <row r="292" spans="1:14" x14ac:dyDescent="0.3">
      <c r="A292" s="1">
        <v>23102</v>
      </c>
      <c r="B292">
        <v>3.69</v>
      </c>
      <c r="C292">
        <v>3.69</v>
      </c>
      <c r="K292" t="s">
        <v>6</v>
      </c>
      <c r="L292" s="2">
        <v>794400000</v>
      </c>
      <c r="M292" s="2">
        <v>1700000000</v>
      </c>
      <c r="N292" t="s">
        <v>6</v>
      </c>
    </row>
    <row r="293" spans="1:14" x14ac:dyDescent="0.3">
      <c r="A293" s="1">
        <v>23132</v>
      </c>
      <c r="B293">
        <v>4.1900000000000004</v>
      </c>
      <c r="C293">
        <v>4.1900000000000004</v>
      </c>
      <c r="K293" t="s">
        <v>6</v>
      </c>
      <c r="L293" s="2">
        <v>822500000</v>
      </c>
      <c r="M293" s="2">
        <v>1769000000</v>
      </c>
      <c r="N293" t="s">
        <v>6</v>
      </c>
    </row>
    <row r="294" spans="1:14" x14ac:dyDescent="0.3">
      <c r="A294" s="1">
        <v>23163</v>
      </c>
      <c r="B294">
        <v>5.91</v>
      </c>
      <c r="C294">
        <v>5.91</v>
      </c>
      <c r="K294" t="s">
        <v>6</v>
      </c>
      <c r="L294" s="2">
        <v>861500000</v>
      </c>
      <c r="M294" s="2">
        <v>1873000000</v>
      </c>
      <c r="N294" t="s">
        <v>6</v>
      </c>
    </row>
    <row r="295" spans="1:14" x14ac:dyDescent="0.3">
      <c r="A295" s="1">
        <v>23193</v>
      </c>
      <c r="B295">
        <v>6.59</v>
      </c>
      <c r="C295">
        <v>6.59</v>
      </c>
      <c r="K295" t="s">
        <v>6</v>
      </c>
      <c r="L295" s="2">
        <v>879600000</v>
      </c>
      <c r="M295" s="2">
        <v>1910000000</v>
      </c>
      <c r="N295" t="s">
        <v>6</v>
      </c>
    </row>
    <row r="296" spans="1:14" x14ac:dyDescent="0.3">
      <c r="A296" s="1">
        <v>23224</v>
      </c>
      <c r="B296">
        <v>4.22</v>
      </c>
      <c r="C296">
        <v>4.22</v>
      </c>
      <c r="K296" t="s">
        <v>6</v>
      </c>
      <c r="L296" s="2">
        <v>920300000</v>
      </c>
      <c r="M296" s="2">
        <v>2027000000</v>
      </c>
      <c r="N296" t="s">
        <v>6</v>
      </c>
    </row>
    <row r="297" spans="1:14" x14ac:dyDescent="0.3">
      <c r="A297" s="1">
        <v>23255</v>
      </c>
      <c r="B297">
        <v>3.93</v>
      </c>
      <c r="C297">
        <v>3.93</v>
      </c>
      <c r="K297" t="s">
        <v>6</v>
      </c>
      <c r="L297" s="2">
        <v>1042200000</v>
      </c>
      <c r="M297" s="2">
        <v>2139000000</v>
      </c>
      <c r="N297" t="s">
        <v>6</v>
      </c>
    </row>
    <row r="298" spans="1:14" x14ac:dyDescent="0.3">
      <c r="A298" s="1">
        <v>23285</v>
      </c>
      <c r="B298">
        <v>6.24</v>
      </c>
      <c r="C298">
        <v>6.24</v>
      </c>
      <c r="K298" t="s">
        <v>6</v>
      </c>
      <c r="L298" s="2">
        <v>1107500000</v>
      </c>
      <c r="M298" s="2">
        <v>2246000000</v>
      </c>
      <c r="N298" t="s">
        <v>6</v>
      </c>
    </row>
    <row r="299" spans="1:14" x14ac:dyDescent="0.3">
      <c r="A299" s="1">
        <v>23316</v>
      </c>
      <c r="B299">
        <v>5.16</v>
      </c>
      <c r="C299">
        <v>5.16</v>
      </c>
      <c r="K299" t="s">
        <v>6</v>
      </c>
      <c r="L299" s="2">
        <v>1159300000</v>
      </c>
      <c r="M299" s="2">
        <v>2403000000</v>
      </c>
      <c r="N299" t="s">
        <v>6</v>
      </c>
    </row>
    <row r="300" spans="1:14" x14ac:dyDescent="0.3">
      <c r="A300" s="1">
        <v>23346</v>
      </c>
      <c r="B300">
        <v>5.89</v>
      </c>
      <c r="C300">
        <v>5.89</v>
      </c>
      <c r="K300" t="s">
        <v>6</v>
      </c>
      <c r="L300" s="2">
        <v>1368700000</v>
      </c>
      <c r="M300" s="2">
        <v>2778000000</v>
      </c>
      <c r="N300" t="s">
        <v>6</v>
      </c>
    </row>
    <row r="301" spans="1:14" x14ac:dyDescent="0.3">
      <c r="A301" s="1">
        <v>23377</v>
      </c>
      <c r="B301">
        <v>6.52</v>
      </c>
      <c r="C301">
        <v>6.52</v>
      </c>
      <c r="K301" t="s">
        <v>6</v>
      </c>
      <c r="L301" s="2">
        <v>1354000000</v>
      </c>
      <c r="M301" s="2">
        <v>2765000000</v>
      </c>
      <c r="N301" t="s">
        <v>6</v>
      </c>
    </row>
    <row r="302" spans="1:14" x14ac:dyDescent="0.3">
      <c r="A302" s="1">
        <v>23408</v>
      </c>
      <c r="B302">
        <v>6.24</v>
      </c>
      <c r="C302">
        <v>6.24</v>
      </c>
      <c r="K302" t="s">
        <v>6</v>
      </c>
      <c r="L302" s="2">
        <v>1390000000</v>
      </c>
      <c r="M302" s="2">
        <v>2850000000</v>
      </c>
      <c r="N302" t="s">
        <v>6</v>
      </c>
    </row>
    <row r="303" spans="1:14" x14ac:dyDescent="0.3">
      <c r="A303" s="1">
        <v>23437</v>
      </c>
      <c r="B303">
        <v>7.51</v>
      </c>
      <c r="C303">
        <v>7.51</v>
      </c>
      <c r="K303" t="s">
        <v>6</v>
      </c>
      <c r="L303" s="2">
        <v>1453800000</v>
      </c>
      <c r="M303" s="2">
        <v>3026000000</v>
      </c>
      <c r="N303" t="s">
        <v>6</v>
      </c>
    </row>
    <row r="304" spans="1:14" x14ac:dyDescent="0.3">
      <c r="A304" s="1">
        <v>23468</v>
      </c>
      <c r="B304">
        <v>2.57</v>
      </c>
      <c r="C304">
        <v>2.57</v>
      </c>
      <c r="K304" t="s">
        <v>6</v>
      </c>
      <c r="L304" s="2">
        <v>1535400000</v>
      </c>
      <c r="M304" s="2">
        <v>3100000000</v>
      </c>
      <c r="N304" t="s">
        <v>6</v>
      </c>
    </row>
    <row r="305" spans="1:14" x14ac:dyDescent="0.3">
      <c r="A305" s="1">
        <v>23498</v>
      </c>
      <c r="B305">
        <v>2.36</v>
      </c>
      <c r="C305">
        <v>2.36</v>
      </c>
      <c r="K305" t="s">
        <v>6</v>
      </c>
      <c r="L305" s="2">
        <v>1569500000</v>
      </c>
      <c r="M305" s="2">
        <v>3280000000</v>
      </c>
      <c r="N305" t="s">
        <v>6</v>
      </c>
    </row>
    <row r="306" spans="1:14" x14ac:dyDescent="0.3">
      <c r="A306" s="1">
        <v>23529</v>
      </c>
      <c r="B306">
        <v>8.58</v>
      </c>
      <c r="C306">
        <v>8.58</v>
      </c>
      <c r="K306" t="s">
        <v>6</v>
      </c>
      <c r="L306" s="2">
        <v>1654800000</v>
      </c>
      <c r="M306" s="2">
        <v>3593000000</v>
      </c>
      <c r="N306" t="s">
        <v>6</v>
      </c>
    </row>
    <row r="307" spans="1:14" x14ac:dyDescent="0.3">
      <c r="A307" s="1">
        <v>23559</v>
      </c>
      <c r="B307">
        <v>7.35</v>
      </c>
      <c r="C307">
        <v>7.35</v>
      </c>
      <c r="K307" t="s">
        <v>6</v>
      </c>
      <c r="L307" s="2">
        <v>1753800000</v>
      </c>
      <c r="M307" s="2">
        <v>3673000000</v>
      </c>
      <c r="N307" t="s">
        <v>6</v>
      </c>
    </row>
    <row r="308" spans="1:14" x14ac:dyDescent="0.3">
      <c r="A308" s="1">
        <v>23590</v>
      </c>
      <c r="B308">
        <v>3.15</v>
      </c>
      <c r="C308">
        <v>3.15</v>
      </c>
      <c r="K308" t="s">
        <v>6</v>
      </c>
      <c r="L308" s="2">
        <v>1935600000</v>
      </c>
      <c r="M308" s="2">
        <v>3915000000</v>
      </c>
      <c r="N308" t="s">
        <v>6</v>
      </c>
    </row>
    <row r="309" spans="1:14" x14ac:dyDescent="0.3">
      <c r="A309" s="1">
        <v>23621</v>
      </c>
      <c r="B309">
        <v>3.35</v>
      </c>
      <c r="C309">
        <v>3.35</v>
      </c>
      <c r="K309" t="s">
        <v>6</v>
      </c>
      <c r="L309" s="2">
        <v>1915500000</v>
      </c>
      <c r="M309" s="2">
        <v>4156000000</v>
      </c>
      <c r="N309" t="s">
        <v>6</v>
      </c>
    </row>
    <row r="310" spans="1:14" x14ac:dyDescent="0.3">
      <c r="A310" s="1">
        <v>23651</v>
      </c>
      <c r="B310">
        <v>5.05</v>
      </c>
      <c r="C310">
        <v>5.05</v>
      </c>
      <c r="K310" t="s">
        <v>6</v>
      </c>
      <c r="L310" s="2">
        <v>1959000000</v>
      </c>
      <c r="M310" s="2">
        <v>4424000000</v>
      </c>
      <c r="N310" t="s">
        <v>6</v>
      </c>
    </row>
    <row r="311" spans="1:14" x14ac:dyDescent="0.3">
      <c r="A311" s="1">
        <v>23682</v>
      </c>
      <c r="B311">
        <v>6.27</v>
      </c>
      <c r="C311">
        <v>6.27</v>
      </c>
      <c r="K311" t="s">
        <v>6</v>
      </c>
      <c r="L311" s="2">
        <v>2045000000</v>
      </c>
      <c r="M311" s="2">
        <v>4638000000</v>
      </c>
      <c r="N311" t="s">
        <v>6</v>
      </c>
    </row>
    <row r="312" spans="1:14" x14ac:dyDescent="0.3">
      <c r="A312" s="1">
        <v>23712</v>
      </c>
      <c r="B312">
        <v>4.74</v>
      </c>
      <c r="C312">
        <v>4.74</v>
      </c>
      <c r="K312" t="s">
        <v>6</v>
      </c>
      <c r="L312" s="2">
        <v>2312700000</v>
      </c>
      <c r="M312" s="2">
        <v>5128000000</v>
      </c>
      <c r="N312" t="s">
        <v>6</v>
      </c>
    </row>
    <row r="313" spans="1:14" x14ac:dyDescent="0.3">
      <c r="A313" s="1">
        <v>23743</v>
      </c>
      <c r="B313">
        <v>5.82</v>
      </c>
      <c r="C313">
        <v>5.82</v>
      </c>
      <c r="K313" t="s">
        <v>6</v>
      </c>
      <c r="L313" s="2">
        <v>2254700000</v>
      </c>
      <c r="M313" s="2">
        <v>5131000000</v>
      </c>
      <c r="N313" t="s">
        <v>6</v>
      </c>
    </row>
    <row r="314" spans="1:14" x14ac:dyDescent="0.3">
      <c r="A314" s="1">
        <v>23774</v>
      </c>
      <c r="B314">
        <v>4.0999999999999996</v>
      </c>
      <c r="C314">
        <v>4.0999999999999996</v>
      </c>
      <c r="K314" t="s">
        <v>6</v>
      </c>
      <c r="L314" s="2">
        <v>2230600000</v>
      </c>
      <c r="M314" s="2">
        <v>5384000000</v>
      </c>
      <c r="N314" t="s">
        <v>6</v>
      </c>
    </row>
    <row r="315" spans="1:14" x14ac:dyDescent="0.3">
      <c r="A315" s="1">
        <v>23802</v>
      </c>
      <c r="B315">
        <v>4.74</v>
      </c>
      <c r="C315">
        <v>4.74</v>
      </c>
      <c r="K315" t="s">
        <v>6</v>
      </c>
      <c r="L315" s="2">
        <v>2459100000</v>
      </c>
      <c r="M315" s="2">
        <v>5561000000</v>
      </c>
      <c r="N315" t="s">
        <v>6</v>
      </c>
    </row>
    <row r="316" spans="1:14" x14ac:dyDescent="0.3">
      <c r="A316" s="1">
        <v>23833</v>
      </c>
      <c r="B316">
        <v>2.85</v>
      </c>
      <c r="C316">
        <v>2.85</v>
      </c>
      <c r="K316" t="s">
        <v>6</v>
      </c>
      <c r="L316" s="2">
        <v>2489000000</v>
      </c>
      <c r="M316" s="2">
        <v>5845000000</v>
      </c>
      <c r="N316" t="s">
        <v>6</v>
      </c>
    </row>
    <row r="317" spans="1:14" x14ac:dyDescent="0.3">
      <c r="A317" s="1">
        <v>23863</v>
      </c>
      <c r="B317">
        <v>3.19</v>
      </c>
      <c r="C317">
        <v>3.19</v>
      </c>
      <c r="K317" t="s">
        <v>6</v>
      </c>
      <c r="L317" s="2">
        <v>2677400000</v>
      </c>
      <c r="M317" s="2">
        <v>6144000000</v>
      </c>
      <c r="N317" t="s">
        <v>6</v>
      </c>
    </row>
    <row r="318" spans="1:14" x14ac:dyDescent="0.3">
      <c r="A318" s="1">
        <v>23894</v>
      </c>
      <c r="B318">
        <v>1.1100000000000001</v>
      </c>
      <c r="C318">
        <v>1.1100000000000001</v>
      </c>
      <c r="K318" t="s">
        <v>6</v>
      </c>
      <c r="L318" s="2">
        <v>2784900000</v>
      </c>
      <c r="M318" s="2">
        <v>6607000000</v>
      </c>
      <c r="N318" t="s">
        <v>6</v>
      </c>
    </row>
    <row r="319" spans="1:14" x14ac:dyDescent="0.3">
      <c r="A319" s="1">
        <v>23924</v>
      </c>
      <c r="B319">
        <v>3.38</v>
      </c>
      <c r="C319">
        <v>3.38</v>
      </c>
      <c r="K319" t="s">
        <v>6</v>
      </c>
      <c r="L319" s="2">
        <v>2927300000</v>
      </c>
      <c r="M319" s="2">
        <v>6858000000</v>
      </c>
      <c r="N319" t="s">
        <v>6</v>
      </c>
    </row>
    <row r="320" spans="1:14" x14ac:dyDescent="0.3">
      <c r="A320" s="1">
        <v>23955</v>
      </c>
      <c r="B320">
        <v>1.1200000000000001</v>
      </c>
      <c r="C320">
        <v>1.1200000000000001</v>
      </c>
      <c r="K320" t="s">
        <v>6</v>
      </c>
      <c r="L320" s="2">
        <v>3079000000</v>
      </c>
      <c r="M320" s="2">
        <v>7290000000</v>
      </c>
      <c r="N320" t="s">
        <v>6</v>
      </c>
    </row>
    <row r="321" spans="1:14" x14ac:dyDescent="0.3">
      <c r="A321" s="1">
        <v>23986</v>
      </c>
      <c r="B321">
        <v>3.19</v>
      </c>
      <c r="C321">
        <v>3.19</v>
      </c>
      <c r="K321" t="s">
        <v>6</v>
      </c>
      <c r="L321" s="2">
        <v>3226000000</v>
      </c>
      <c r="M321" s="2">
        <v>7670000000</v>
      </c>
      <c r="N321" t="s">
        <v>6</v>
      </c>
    </row>
    <row r="322" spans="1:14" x14ac:dyDescent="0.3">
      <c r="A322" s="1">
        <v>24016</v>
      </c>
      <c r="B322">
        <v>1.52</v>
      </c>
      <c r="C322">
        <v>1.52</v>
      </c>
      <c r="K322" t="s">
        <v>6</v>
      </c>
      <c r="L322" s="2">
        <v>3443500000</v>
      </c>
      <c r="M322" s="2">
        <v>8041000000</v>
      </c>
      <c r="N322" t="s">
        <v>6</v>
      </c>
    </row>
    <row r="323" spans="1:14" x14ac:dyDescent="0.3">
      <c r="A323" s="1">
        <v>24047</v>
      </c>
      <c r="B323">
        <v>1.54</v>
      </c>
      <c r="C323">
        <v>1.54</v>
      </c>
      <c r="K323" t="s">
        <v>6</v>
      </c>
      <c r="L323" s="2">
        <v>3479400000</v>
      </c>
      <c r="M323" s="2">
        <v>8228000000</v>
      </c>
      <c r="N323" t="s">
        <v>6</v>
      </c>
    </row>
    <row r="324" spans="1:14" x14ac:dyDescent="0.3">
      <c r="A324" s="1">
        <v>24077</v>
      </c>
      <c r="B324">
        <v>2.56</v>
      </c>
      <c r="C324">
        <v>2.56</v>
      </c>
      <c r="K324" t="s">
        <v>6</v>
      </c>
      <c r="L324" s="2">
        <v>3844000000</v>
      </c>
      <c r="M324" s="2">
        <v>9051000000</v>
      </c>
      <c r="N324" t="s">
        <v>6</v>
      </c>
    </row>
    <row r="325" spans="1:14" x14ac:dyDescent="0.3">
      <c r="A325" s="1">
        <v>24108</v>
      </c>
      <c r="B325">
        <v>9.08</v>
      </c>
      <c r="C325">
        <v>9.08</v>
      </c>
      <c r="K325" t="s">
        <v>6</v>
      </c>
      <c r="L325" s="2">
        <v>3831100000</v>
      </c>
      <c r="M325" s="2">
        <v>8780000000</v>
      </c>
      <c r="N325" t="s">
        <v>6</v>
      </c>
    </row>
    <row r="326" spans="1:14" x14ac:dyDescent="0.3">
      <c r="A326" s="1">
        <v>24139</v>
      </c>
      <c r="B326">
        <v>4.1500000000000004</v>
      </c>
      <c r="C326">
        <v>4.1500000000000004</v>
      </c>
      <c r="K326" t="s">
        <v>6</v>
      </c>
      <c r="L326" s="2">
        <v>3768100000</v>
      </c>
      <c r="M326" s="2">
        <v>8852000000</v>
      </c>
      <c r="N326" t="s">
        <v>6</v>
      </c>
    </row>
    <row r="327" spans="1:14" x14ac:dyDescent="0.3">
      <c r="A327" s="1">
        <v>24167</v>
      </c>
      <c r="B327">
        <v>3.57</v>
      </c>
      <c r="C327">
        <v>3.57</v>
      </c>
      <c r="K327" t="s">
        <v>6</v>
      </c>
      <c r="L327" s="2">
        <v>3733500000</v>
      </c>
      <c r="M327" s="2">
        <v>8775000000</v>
      </c>
      <c r="N327" t="s">
        <v>6</v>
      </c>
    </row>
    <row r="328" spans="1:14" x14ac:dyDescent="0.3">
      <c r="A328" s="1">
        <v>24198</v>
      </c>
      <c r="B328">
        <v>4.7</v>
      </c>
      <c r="C328">
        <v>4.7</v>
      </c>
      <c r="K328" t="s">
        <v>6</v>
      </c>
      <c r="L328" s="2">
        <v>3777100000</v>
      </c>
      <c r="M328" s="2">
        <v>8817000000</v>
      </c>
      <c r="N328" t="s">
        <v>6</v>
      </c>
    </row>
    <row r="329" spans="1:14" x14ac:dyDescent="0.3">
      <c r="A329" s="1">
        <v>24228</v>
      </c>
      <c r="B329">
        <v>2.82</v>
      </c>
      <c r="C329">
        <v>2.82</v>
      </c>
      <c r="K329" t="s">
        <v>6</v>
      </c>
      <c r="L329" s="2">
        <v>3906700000</v>
      </c>
      <c r="M329" s="2">
        <v>8994000000</v>
      </c>
      <c r="N329" t="s">
        <v>6</v>
      </c>
    </row>
    <row r="330" spans="1:14" x14ac:dyDescent="0.3">
      <c r="A330" s="1">
        <v>24259</v>
      </c>
      <c r="B330">
        <v>3.37</v>
      </c>
      <c r="C330">
        <v>3.37</v>
      </c>
      <c r="K330" t="s">
        <v>6</v>
      </c>
      <c r="L330" s="2">
        <v>3942500000</v>
      </c>
      <c r="M330" s="2">
        <v>9357000000</v>
      </c>
      <c r="N330" t="s">
        <v>6</v>
      </c>
    </row>
    <row r="331" spans="1:14" x14ac:dyDescent="0.3">
      <c r="A331" s="1">
        <v>24289</v>
      </c>
      <c r="B331">
        <v>1.82</v>
      </c>
      <c r="C331">
        <v>1.82</v>
      </c>
      <c r="K331" t="s">
        <v>6</v>
      </c>
      <c r="L331" s="2">
        <v>3948200000</v>
      </c>
      <c r="M331" s="2">
        <v>9245000000</v>
      </c>
      <c r="N331" t="s">
        <v>6</v>
      </c>
    </row>
    <row r="332" spans="1:14" x14ac:dyDescent="0.3">
      <c r="A332" s="1">
        <v>24320</v>
      </c>
      <c r="B332">
        <v>1.58</v>
      </c>
      <c r="C332">
        <v>1.58</v>
      </c>
      <c r="K332" t="s">
        <v>6</v>
      </c>
      <c r="L332" s="2">
        <v>4013400000</v>
      </c>
      <c r="M332" s="2">
        <v>9512000000</v>
      </c>
      <c r="N332" t="s">
        <v>6</v>
      </c>
    </row>
    <row r="333" spans="1:14" x14ac:dyDescent="0.3">
      <c r="A333" s="1">
        <v>24351</v>
      </c>
      <c r="B333">
        <v>2.2999999999999998</v>
      </c>
      <c r="C333">
        <v>2.2999999999999998</v>
      </c>
      <c r="K333" t="s">
        <v>6</v>
      </c>
      <c r="L333" s="2">
        <v>4150000000</v>
      </c>
      <c r="M333" s="2">
        <v>9602000000</v>
      </c>
      <c r="N333" t="s">
        <v>6</v>
      </c>
    </row>
    <row r="334" spans="1:14" x14ac:dyDescent="0.3">
      <c r="A334" s="1">
        <v>24381</v>
      </c>
      <c r="B334">
        <v>1.81</v>
      </c>
      <c r="C334">
        <v>1.81</v>
      </c>
      <c r="K334" t="s">
        <v>6</v>
      </c>
      <c r="L334" s="2">
        <v>4197300000</v>
      </c>
      <c r="M334" s="2">
        <v>9806000000</v>
      </c>
      <c r="N334" t="s">
        <v>6</v>
      </c>
    </row>
    <row r="335" spans="1:14" x14ac:dyDescent="0.3">
      <c r="A335" s="1">
        <v>24412</v>
      </c>
      <c r="B335">
        <v>1.88</v>
      </c>
      <c r="C335">
        <v>1.88</v>
      </c>
      <c r="K335" t="s">
        <v>6</v>
      </c>
      <c r="L335" s="2">
        <v>4346100000</v>
      </c>
      <c r="M335" s="2">
        <v>9943000000</v>
      </c>
      <c r="N335" t="s">
        <v>6</v>
      </c>
    </row>
    <row r="336" spans="1:14" x14ac:dyDescent="0.3">
      <c r="A336" s="1">
        <v>24442</v>
      </c>
      <c r="B336">
        <v>1.8</v>
      </c>
      <c r="C336">
        <v>1.8</v>
      </c>
      <c r="K336" t="s">
        <v>6</v>
      </c>
      <c r="L336" s="2">
        <v>4761100000</v>
      </c>
      <c r="M336" s="2">
        <v>10482000000</v>
      </c>
      <c r="N336" t="s">
        <v>6</v>
      </c>
    </row>
    <row r="337" spans="1:14" x14ac:dyDescent="0.3">
      <c r="A337" s="1">
        <v>24473</v>
      </c>
      <c r="B337">
        <v>2.98</v>
      </c>
      <c r="C337">
        <v>2.98</v>
      </c>
      <c r="K337" t="s">
        <v>6</v>
      </c>
      <c r="L337" s="2">
        <v>4630500000</v>
      </c>
      <c r="M337" s="2">
        <v>10338000000</v>
      </c>
      <c r="N337" t="s">
        <v>6</v>
      </c>
    </row>
    <row r="338" spans="1:14" x14ac:dyDescent="0.3">
      <c r="A338" s="1">
        <v>24504</v>
      </c>
      <c r="B338">
        <v>1.52</v>
      </c>
      <c r="C338">
        <v>1.52</v>
      </c>
      <c r="K338" t="s">
        <v>6</v>
      </c>
      <c r="L338" s="2">
        <v>4844600</v>
      </c>
      <c r="M338" s="2">
        <v>10584000</v>
      </c>
      <c r="N338" t="s">
        <v>6</v>
      </c>
    </row>
    <row r="339" spans="1:14" x14ac:dyDescent="0.3">
      <c r="A339" s="1">
        <v>24532</v>
      </c>
      <c r="B339">
        <v>3.13</v>
      </c>
      <c r="D339">
        <v>3.13</v>
      </c>
      <c r="K339" t="s">
        <v>6</v>
      </c>
      <c r="L339" s="2">
        <v>5145000</v>
      </c>
      <c r="M339" s="2">
        <v>10989000</v>
      </c>
      <c r="N339" t="s">
        <v>6</v>
      </c>
    </row>
    <row r="340" spans="1:14" x14ac:dyDescent="0.3">
      <c r="A340" s="1">
        <v>24563</v>
      </c>
      <c r="B340">
        <v>3.78</v>
      </c>
      <c r="D340">
        <v>3.78</v>
      </c>
      <c r="K340" t="s">
        <v>6</v>
      </c>
      <c r="L340" s="2">
        <v>4979100</v>
      </c>
      <c r="M340" s="2">
        <v>11599000</v>
      </c>
      <c r="N340" t="s">
        <v>6</v>
      </c>
    </row>
    <row r="341" spans="1:14" x14ac:dyDescent="0.3">
      <c r="A341" s="1">
        <v>24593</v>
      </c>
      <c r="B341">
        <v>1.04</v>
      </c>
      <c r="D341">
        <v>1.04</v>
      </c>
      <c r="K341" t="s">
        <v>6</v>
      </c>
      <c r="L341" s="2">
        <v>5066000</v>
      </c>
      <c r="M341" s="2">
        <v>12189000</v>
      </c>
      <c r="N341" t="s">
        <v>6</v>
      </c>
    </row>
    <row r="342" spans="1:14" x14ac:dyDescent="0.3">
      <c r="A342" s="1">
        <v>24624</v>
      </c>
      <c r="B342">
        <v>1.01</v>
      </c>
      <c r="D342">
        <v>1.01</v>
      </c>
      <c r="K342" t="s">
        <v>6</v>
      </c>
      <c r="L342" s="2">
        <v>5188500</v>
      </c>
      <c r="M342" s="2">
        <v>12753000</v>
      </c>
      <c r="N342" t="s">
        <v>6</v>
      </c>
    </row>
    <row r="343" spans="1:14" x14ac:dyDescent="0.3">
      <c r="A343" s="1">
        <v>24654</v>
      </c>
      <c r="B343">
        <v>2.31</v>
      </c>
      <c r="D343">
        <v>2.31</v>
      </c>
      <c r="K343" t="s">
        <v>6</v>
      </c>
      <c r="L343" s="2">
        <v>5281600</v>
      </c>
      <c r="M343" s="2">
        <v>12971000</v>
      </c>
      <c r="N343" t="s">
        <v>6</v>
      </c>
    </row>
    <row r="344" spans="1:14" x14ac:dyDescent="0.3">
      <c r="A344" s="1">
        <v>24685</v>
      </c>
      <c r="B344">
        <v>1.01</v>
      </c>
      <c r="D344">
        <v>1.01</v>
      </c>
      <c r="K344" t="s">
        <v>6</v>
      </c>
      <c r="L344" s="2">
        <v>5246000</v>
      </c>
      <c r="M344" s="2">
        <v>13479000</v>
      </c>
      <c r="N344" t="s">
        <v>6</v>
      </c>
    </row>
    <row r="345" spans="1:14" x14ac:dyDescent="0.3">
      <c r="A345" s="1">
        <v>24716</v>
      </c>
      <c r="B345">
        <v>1.65</v>
      </c>
      <c r="D345">
        <v>1.65</v>
      </c>
      <c r="K345" t="s">
        <v>6</v>
      </c>
      <c r="L345" s="2">
        <v>5550300</v>
      </c>
      <c r="M345" s="2">
        <v>13845000</v>
      </c>
      <c r="N345" t="s">
        <v>6</v>
      </c>
    </row>
    <row r="346" spans="1:14" x14ac:dyDescent="0.3">
      <c r="A346" s="1">
        <v>24746</v>
      </c>
      <c r="B346">
        <v>1.83</v>
      </c>
      <c r="D346">
        <v>1.83</v>
      </c>
      <c r="K346" t="s">
        <v>6</v>
      </c>
      <c r="L346" s="2">
        <v>5511800</v>
      </c>
      <c r="M346" s="2">
        <v>14120000</v>
      </c>
      <c r="N346" t="s">
        <v>6</v>
      </c>
    </row>
    <row r="347" spans="1:14" x14ac:dyDescent="0.3">
      <c r="A347" s="1">
        <v>24777</v>
      </c>
      <c r="B347">
        <v>1.79</v>
      </c>
      <c r="D347">
        <v>1.79</v>
      </c>
      <c r="K347" t="s">
        <v>6</v>
      </c>
      <c r="L347" s="2">
        <v>5756300</v>
      </c>
      <c r="M347" s="2">
        <v>14771000</v>
      </c>
      <c r="N347" t="s">
        <v>6</v>
      </c>
    </row>
    <row r="348" spans="1:14" x14ac:dyDescent="0.3">
      <c r="A348" s="1">
        <v>24807</v>
      </c>
      <c r="B348">
        <v>0.79</v>
      </c>
      <c r="D348">
        <v>0.79</v>
      </c>
      <c r="K348" t="s">
        <v>6</v>
      </c>
      <c r="L348" s="2">
        <v>6095400</v>
      </c>
      <c r="M348" s="2">
        <v>15004000</v>
      </c>
      <c r="N348" t="s">
        <v>6</v>
      </c>
    </row>
    <row r="349" spans="1:14" x14ac:dyDescent="0.3">
      <c r="A349" s="1">
        <v>24838</v>
      </c>
      <c r="B349">
        <v>2.2200000000000002</v>
      </c>
      <c r="D349">
        <v>2.2200000000000002</v>
      </c>
      <c r="K349" t="s">
        <v>6</v>
      </c>
      <c r="L349" s="2">
        <v>6167900</v>
      </c>
      <c r="M349" s="2">
        <v>15087000</v>
      </c>
      <c r="N349" t="s">
        <v>6</v>
      </c>
    </row>
    <row r="350" spans="1:14" x14ac:dyDescent="0.3">
      <c r="A350" s="1">
        <v>24869</v>
      </c>
      <c r="B350">
        <v>3.14</v>
      </c>
      <c r="D350">
        <v>3.14</v>
      </c>
      <c r="K350" t="s">
        <v>6</v>
      </c>
      <c r="L350" s="2">
        <v>6311300</v>
      </c>
      <c r="M350" s="2">
        <v>15508000</v>
      </c>
      <c r="N350" t="s">
        <v>6</v>
      </c>
    </row>
    <row r="351" spans="1:14" x14ac:dyDescent="0.3">
      <c r="A351" s="1">
        <v>24898</v>
      </c>
      <c r="B351">
        <v>0.85</v>
      </c>
      <c r="D351">
        <v>0.85</v>
      </c>
      <c r="K351" t="s">
        <v>6</v>
      </c>
      <c r="L351" s="2">
        <v>6674500</v>
      </c>
      <c r="M351" s="2">
        <v>16567000</v>
      </c>
      <c r="N351" t="s">
        <v>6</v>
      </c>
    </row>
    <row r="352" spans="1:14" x14ac:dyDescent="0.3">
      <c r="A352" s="1">
        <v>24929</v>
      </c>
      <c r="B352">
        <v>2.5499999999999998</v>
      </c>
      <c r="D352">
        <v>2.5499999999999998</v>
      </c>
      <c r="K352" t="s">
        <v>6</v>
      </c>
      <c r="L352" s="2">
        <v>6787200</v>
      </c>
      <c r="M352" s="2">
        <v>17311000</v>
      </c>
      <c r="N352" t="s">
        <v>6</v>
      </c>
    </row>
    <row r="353" spans="1:14" x14ac:dyDescent="0.3">
      <c r="A353" s="1">
        <v>24959</v>
      </c>
      <c r="B353">
        <v>2.96</v>
      </c>
      <c r="D353">
        <v>2.96</v>
      </c>
      <c r="K353" t="s">
        <v>6</v>
      </c>
      <c r="L353" s="2">
        <v>6856100</v>
      </c>
      <c r="M353" s="2">
        <v>17547000</v>
      </c>
      <c r="N353" t="s">
        <v>6</v>
      </c>
    </row>
    <row r="354" spans="1:14" x14ac:dyDescent="0.3">
      <c r="A354" s="1">
        <v>24990</v>
      </c>
      <c r="B354">
        <v>1.0900000000000001</v>
      </c>
      <c r="D354">
        <v>1.0900000000000001</v>
      </c>
      <c r="K354" t="s">
        <v>6</v>
      </c>
      <c r="L354" s="2">
        <v>7139200</v>
      </c>
      <c r="M354" s="2">
        <v>17998000</v>
      </c>
      <c r="N354" t="s">
        <v>6</v>
      </c>
    </row>
    <row r="355" spans="1:14" x14ac:dyDescent="0.3">
      <c r="A355" s="1">
        <v>25020</v>
      </c>
      <c r="B355">
        <v>1.54</v>
      </c>
      <c r="D355">
        <v>1.54</v>
      </c>
      <c r="K355" t="s">
        <v>6</v>
      </c>
      <c r="L355" s="2">
        <v>7012800</v>
      </c>
      <c r="M355" s="2">
        <v>17924000</v>
      </c>
      <c r="N355" t="s">
        <v>6</v>
      </c>
    </row>
    <row r="356" spans="1:14" x14ac:dyDescent="0.3">
      <c r="A356" s="1">
        <v>25051</v>
      </c>
      <c r="B356">
        <v>1.47</v>
      </c>
      <c r="D356">
        <v>1.47</v>
      </c>
      <c r="K356" t="s">
        <v>6</v>
      </c>
      <c r="L356" s="2">
        <v>7019200</v>
      </c>
      <c r="M356" s="2">
        <v>18616000</v>
      </c>
      <c r="N356" t="s">
        <v>6</v>
      </c>
    </row>
    <row r="357" spans="1:14" x14ac:dyDescent="0.3">
      <c r="A357" s="1">
        <v>25082</v>
      </c>
      <c r="B357">
        <v>1.19</v>
      </c>
      <c r="D357">
        <v>1.19</v>
      </c>
      <c r="K357" t="s">
        <v>6</v>
      </c>
      <c r="L357" s="2">
        <v>7146800</v>
      </c>
      <c r="M357" s="2">
        <v>19268000</v>
      </c>
      <c r="N357" t="s">
        <v>6</v>
      </c>
    </row>
    <row r="358" spans="1:14" x14ac:dyDescent="0.3">
      <c r="A358" s="1">
        <v>25112</v>
      </c>
      <c r="B358">
        <v>2.33</v>
      </c>
      <c r="D358">
        <v>2.33</v>
      </c>
      <c r="K358" t="s">
        <v>6</v>
      </c>
      <c r="L358" s="2">
        <v>7112600</v>
      </c>
      <c r="M358" s="2">
        <v>19572000</v>
      </c>
      <c r="N358" t="s">
        <v>6</v>
      </c>
    </row>
    <row r="359" spans="1:14" x14ac:dyDescent="0.3">
      <c r="A359" s="1">
        <v>25143</v>
      </c>
      <c r="B359">
        <v>1.9</v>
      </c>
      <c r="D359">
        <v>1.9</v>
      </c>
      <c r="K359" t="s">
        <v>6</v>
      </c>
      <c r="L359" s="2">
        <v>7614700</v>
      </c>
      <c r="M359" s="2">
        <v>20290000</v>
      </c>
      <c r="N359" t="s">
        <v>6</v>
      </c>
    </row>
    <row r="360" spans="1:14" x14ac:dyDescent="0.3">
      <c r="A360" s="1">
        <v>25173</v>
      </c>
      <c r="B360">
        <v>1.49</v>
      </c>
      <c r="D360">
        <v>1.49</v>
      </c>
      <c r="K360" t="s">
        <v>6</v>
      </c>
      <c r="L360" s="2">
        <v>8619100</v>
      </c>
      <c r="M360" s="2">
        <v>21384000</v>
      </c>
      <c r="N360" t="s">
        <v>6</v>
      </c>
    </row>
    <row r="361" spans="1:14" x14ac:dyDescent="0.3">
      <c r="A361" s="1">
        <v>25204</v>
      </c>
      <c r="B361">
        <v>2.06</v>
      </c>
      <c r="D361">
        <v>2.06</v>
      </c>
      <c r="K361" t="s">
        <v>6</v>
      </c>
      <c r="L361" s="2">
        <v>7935800</v>
      </c>
      <c r="M361" s="2">
        <v>21118000</v>
      </c>
      <c r="N361" t="s">
        <v>6</v>
      </c>
    </row>
    <row r="362" spans="1:14" x14ac:dyDescent="0.3">
      <c r="A362" s="1">
        <v>25235</v>
      </c>
      <c r="B362">
        <v>1.38</v>
      </c>
      <c r="D362">
        <v>1.38</v>
      </c>
      <c r="K362" t="s">
        <v>6</v>
      </c>
      <c r="L362" s="2">
        <v>8260100</v>
      </c>
      <c r="M362" s="2">
        <v>21412000</v>
      </c>
      <c r="N362" t="s">
        <v>6</v>
      </c>
    </row>
    <row r="363" spans="1:14" x14ac:dyDescent="0.3">
      <c r="A363" s="1">
        <v>25263</v>
      </c>
      <c r="B363">
        <v>1.1299999999999999</v>
      </c>
      <c r="D363">
        <v>1.1299999999999999</v>
      </c>
      <c r="K363" t="s">
        <v>6</v>
      </c>
      <c r="L363" s="2">
        <v>8188900</v>
      </c>
      <c r="M363" s="2">
        <v>22264000</v>
      </c>
      <c r="N363" t="s">
        <v>6</v>
      </c>
    </row>
    <row r="364" spans="1:14" x14ac:dyDescent="0.3">
      <c r="A364" s="1">
        <v>25294</v>
      </c>
      <c r="B364">
        <v>1.64</v>
      </c>
      <c r="D364">
        <v>1.64</v>
      </c>
      <c r="K364" t="s">
        <v>6</v>
      </c>
      <c r="L364" s="2">
        <v>8371200</v>
      </c>
      <c r="M364" s="2">
        <v>22637000</v>
      </c>
      <c r="N364" t="s">
        <v>6</v>
      </c>
    </row>
    <row r="365" spans="1:14" x14ac:dyDescent="0.3">
      <c r="A365" s="1">
        <v>25324</v>
      </c>
      <c r="B365">
        <v>3.65</v>
      </c>
      <c r="D365">
        <v>3.65</v>
      </c>
      <c r="K365" t="s">
        <v>6</v>
      </c>
      <c r="L365" s="2">
        <v>8490600</v>
      </c>
      <c r="M365" s="2">
        <v>23015000</v>
      </c>
      <c r="N365" t="s">
        <v>6</v>
      </c>
    </row>
    <row r="366" spans="1:14" x14ac:dyDescent="0.3">
      <c r="A366" s="1">
        <v>25355</v>
      </c>
      <c r="B366">
        <v>1.42</v>
      </c>
      <c r="D366">
        <v>1.42</v>
      </c>
      <c r="K366" t="s">
        <v>6</v>
      </c>
      <c r="L366" s="2">
        <v>8455000</v>
      </c>
      <c r="M366" s="2">
        <v>23905000</v>
      </c>
      <c r="N366" t="s">
        <v>6</v>
      </c>
    </row>
    <row r="367" spans="1:14" x14ac:dyDescent="0.3">
      <c r="A367" s="1">
        <v>25385</v>
      </c>
      <c r="B367">
        <v>1.52</v>
      </c>
      <c r="D367">
        <v>1.52</v>
      </c>
      <c r="K367" t="s">
        <v>6</v>
      </c>
      <c r="L367" s="2">
        <v>8370100</v>
      </c>
      <c r="M367" s="2">
        <v>23514000</v>
      </c>
      <c r="N367" t="s">
        <v>6</v>
      </c>
    </row>
    <row r="368" spans="1:14" x14ac:dyDescent="0.3">
      <c r="A368" s="1">
        <v>25416</v>
      </c>
      <c r="B368">
        <v>1.78</v>
      </c>
      <c r="D368">
        <v>1.78</v>
      </c>
      <c r="K368" t="s">
        <v>6</v>
      </c>
      <c r="L368" s="2">
        <v>8400000</v>
      </c>
      <c r="M368" s="2">
        <v>24290000</v>
      </c>
      <c r="N368" t="s">
        <v>6</v>
      </c>
    </row>
    <row r="369" spans="1:14" x14ac:dyDescent="0.3">
      <c r="A369" s="1">
        <v>25447</v>
      </c>
      <c r="B369">
        <v>1.75</v>
      </c>
      <c r="D369">
        <v>1.75</v>
      </c>
      <c r="K369" t="s">
        <v>6</v>
      </c>
      <c r="L369" s="2">
        <v>8436200</v>
      </c>
      <c r="M369" s="2">
        <v>25019000</v>
      </c>
      <c r="N369" t="s">
        <v>6</v>
      </c>
    </row>
    <row r="370" spans="1:14" x14ac:dyDescent="0.3">
      <c r="A370" s="1">
        <v>25477</v>
      </c>
      <c r="B370">
        <v>1.32</v>
      </c>
      <c r="D370">
        <v>1.32</v>
      </c>
      <c r="K370" t="s">
        <v>6</v>
      </c>
      <c r="L370" s="2">
        <v>8850300</v>
      </c>
      <c r="M370" s="2">
        <v>25307000</v>
      </c>
      <c r="N370" t="s">
        <v>6</v>
      </c>
    </row>
    <row r="371" spans="1:14" x14ac:dyDescent="0.3">
      <c r="A371" s="1">
        <v>25508</v>
      </c>
      <c r="B371">
        <v>1.27</v>
      </c>
      <c r="D371">
        <v>1.27</v>
      </c>
      <c r="K371" t="s">
        <v>6</v>
      </c>
      <c r="L371" s="2">
        <v>9200600</v>
      </c>
      <c r="M371" s="2">
        <v>26573000</v>
      </c>
      <c r="N371" t="s">
        <v>6</v>
      </c>
    </row>
    <row r="372" spans="1:14" x14ac:dyDescent="0.3">
      <c r="A372" s="1">
        <v>25538</v>
      </c>
      <c r="B372">
        <v>1.64</v>
      </c>
      <c r="D372">
        <v>1.64</v>
      </c>
      <c r="K372" t="s">
        <v>6</v>
      </c>
      <c r="L372" s="2">
        <v>10639200</v>
      </c>
      <c r="M372" s="2">
        <v>28348000</v>
      </c>
      <c r="N372" t="s">
        <v>6</v>
      </c>
    </row>
    <row r="373" spans="1:14" x14ac:dyDescent="0.3">
      <c r="A373" s="1">
        <v>25569</v>
      </c>
      <c r="B373">
        <v>1.38</v>
      </c>
      <c r="D373">
        <v>1.38</v>
      </c>
      <c r="K373" t="s">
        <v>6</v>
      </c>
      <c r="L373" s="2">
        <v>9866000</v>
      </c>
      <c r="M373" s="2">
        <v>27017000</v>
      </c>
      <c r="N373" t="s">
        <v>6</v>
      </c>
    </row>
    <row r="374" spans="1:14" x14ac:dyDescent="0.3">
      <c r="A374" s="1">
        <v>25600</v>
      </c>
      <c r="B374">
        <v>1.3</v>
      </c>
      <c r="D374">
        <v>1.3</v>
      </c>
      <c r="K374" t="s">
        <v>6</v>
      </c>
      <c r="L374" s="2">
        <v>9773000</v>
      </c>
      <c r="M374" s="2">
        <v>27290000</v>
      </c>
      <c r="N374" t="s">
        <v>6</v>
      </c>
    </row>
    <row r="375" spans="1:14" x14ac:dyDescent="0.3">
      <c r="A375" s="1">
        <v>25628</v>
      </c>
      <c r="B375">
        <v>1.34</v>
      </c>
      <c r="D375">
        <v>1.34</v>
      </c>
      <c r="K375" t="s">
        <v>6</v>
      </c>
      <c r="L375" s="2">
        <v>9471000</v>
      </c>
      <c r="M375" s="2">
        <v>28057000</v>
      </c>
      <c r="N375" t="s">
        <v>6</v>
      </c>
    </row>
    <row r="376" spans="1:14" x14ac:dyDescent="0.3">
      <c r="A376" s="1">
        <v>25659</v>
      </c>
      <c r="B376">
        <v>1.36</v>
      </c>
      <c r="D376">
        <v>1.36</v>
      </c>
      <c r="K376" t="s">
        <v>6</v>
      </c>
      <c r="L376" s="2">
        <v>9594000</v>
      </c>
      <c r="M376" s="2">
        <v>28703000</v>
      </c>
      <c r="N376" t="s">
        <v>6</v>
      </c>
    </row>
    <row r="377" spans="1:14" x14ac:dyDescent="0.3">
      <c r="A377" s="1">
        <v>25689</v>
      </c>
      <c r="B377">
        <v>0.98</v>
      </c>
      <c r="D377">
        <v>0.98</v>
      </c>
      <c r="K377" t="s">
        <v>6</v>
      </c>
      <c r="L377" s="2">
        <v>9927000</v>
      </c>
      <c r="M377" s="2">
        <v>29723000</v>
      </c>
      <c r="N377" t="s">
        <v>6</v>
      </c>
    </row>
    <row r="378" spans="1:14" x14ac:dyDescent="0.3">
      <c r="A378" s="1">
        <v>25720</v>
      </c>
      <c r="B378">
        <v>1.51</v>
      </c>
      <c r="E378">
        <v>1.51</v>
      </c>
      <c r="K378" t="s">
        <v>6</v>
      </c>
      <c r="L378" s="2">
        <v>10391000</v>
      </c>
      <c r="M378" s="2">
        <v>30919000</v>
      </c>
      <c r="N378" t="s">
        <v>6</v>
      </c>
    </row>
    <row r="379" spans="1:14" x14ac:dyDescent="0.3">
      <c r="A379" s="1">
        <v>25750</v>
      </c>
      <c r="B379">
        <v>0.79</v>
      </c>
      <c r="E379">
        <v>0.79</v>
      </c>
      <c r="K379" t="s">
        <v>6</v>
      </c>
      <c r="L379" s="2">
        <v>10275000</v>
      </c>
      <c r="M379" s="2">
        <v>30891000</v>
      </c>
      <c r="N379" t="s">
        <v>6</v>
      </c>
    </row>
    <row r="380" spans="1:14" x14ac:dyDescent="0.3">
      <c r="A380" s="1">
        <v>25781</v>
      </c>
      <c r="B380">
        <v>1.58</v>
      </c>
      <c r="E380">
        <v>1.58</v>
      </c>
      <c r="K380" t="s">
        <v>6</v>
      </c>
      <c r="L380" s="2">
        <v>10235000</v>
      </c>
      <c r="M380" s="2">
        <v>31258000</v>
      </c>
      <c r="N380" t="s">
        <v>6</v>
      </c>
    </row>
    <row r="381" spans="1:14" x14ac:dyDescent="0.3">
      <c r="A381" s="1">
        <v>25812</v>
      </c>
      <c r="B381">
        <v>2.42</v>
      </c>
      <c r="E381">
        <v>2.42</v>
      </c>
      <c r="K381" t="s">
        <v>6</v>
      </c>
      <c r="L381" s="2">
        <v>10190000</v>
      </c>
      <c r="M381" s="2">
        <v>31423000</v>
      </c>
      <c r="N381" t="s">
        <v>6</v>
      </c>
    </row>
    <row r="382" spans="1:14" x14ac:dyDescent="0.3">
      <c r="A382" s="1">
        <v>25842</v>
      </c>
      <c r="B382">
        <v>1.1499999999999999</v>
      </c>
      <c r="E382">
        <v>1.1499999999999999</v>
      </c>
      <c r="K382" t="s">
        <v>6</v>
      </c>
      <c r="L382" s="2">
        <v>10646000</v>
      </c>
      <c r="M382" s="2">
        <v>32049000</v>
      </c>
      <c r="N382" t="s">
        <v>6</v>
      </c>
    </row>
    <row r="383" spans="1:14" x14ac:dyDescent="0.3">
      <c r="A383" s="1">
        <v>25873</v>
      </c>
      <c r="B383">
        <v>0.96</v>
      </c>
      <c r="E383">
        <v>0.96</v>
      </c>
      <c r="K383" t="s">
        <v>6</v>
      </c>
      <c r="L383" s="2">
        <v>10889000</v>
      </c>
      <c r="M383" s="2">
        <v>33337000</v>
      </c>
      <c r="N383" t="s">
        <v>6</v>
      </c>
    </row>
    <row r="384" spans="1:14" x14ac:dyDescent="0.3">
      <c r="A384" s="1">
        <v>25903</v>
      </c>
      <c r="B384">
        <v>1.52</v>
      </c>
      <c r="E384">
        <v>1.52</v>
      </c>
      <c r="K384" t="s">
        <v>6</v>
      </c>
      <c r="L384" s="2">
        <v>12361000</v>
      </c>
      <c r="M384" s="2">
        <v>35455000</v>
      </c>
      <c r="N384" t="s">
        <v>6</v>
      </c>
    </row>
    <row r="385" spans="1:14" x14ac:dyDescent="0.3">
      <c r="A385" s="1">
        <v>25934</v>
      </c>
      <c r="B385">
        <v>2.1800000000000002</v>
      </c>
      <c r="E385">
        <v>2.1800000000000002</v>
      </c>
      <c r="K385" t="s">
        <v>6</v>
      </c>
      <c r="L385" s="2">
        <v>11641000</v>
      </c>
      <c r="M385" s="2">
        <v>34489000</v>
      </c>
      <c r="N385" t="s">
        <v>6</v>
      </c>
    </row>
    <row r="386" spans="1:14" x14ac:dyDescent="0.3">
      <c r="A386" s="1">
        <v>25965</v>
      </c>
      <c r="B386">
        <v>1.85</v>
      </c>
      <c r="E386">
        <v>1.85</v>
      </c>
      <c r="K386" t="s">
        <v>6</v>
      </c>
      <c r="L386" s="2">
        <v>11698000</v>
      </c>
      <c r="M386" s="2">
        <v>34785000</v>
      </c>
      <c r="N386" t="s">
        <v>6</v>
      </c>
    </row>
    <row r="387" spans="1:14" x14ac:dyDescent="0.3">
      <c r="A387" s="1">
        <v>25993</v>
      </c>
      <c r="B387">
        <v>2.9</v>
      </c>
      <c r="E387">
        <v>2.9</v>
      </c>
      <c r="K387" t="s">
        <v>6</v>
      </c>
      <c r="L387" s="2">
        <v>11335000</v>
      </c>
      <c r="M387" s="2">
        <v>35056000</v>
      </c>
      <c r="N387" t="s">
        <v>6</v>
      </c>
    </row>
    <row r="388" spans="1:14" x14ac:dyDescent="0.3">
      <c r="A388" s="1">
        <v>26024</v>
      </c>
      <c r="B388">
        <v>1.33</v>
      </c>
      <c r="E388">
        <v>1.33</v>
      </c>
      <c r="K388" t="s">
        <v>6</v>
      </c>
      <c r="L388" s="2">
        <v>11955000</v>
      </c>
      <c r="M388" s="2">
        <v>36061000</v>
      </c>
      <c r="N388" t="s">
        <v>6</v>
      </c>
    </row>
    <row r="389" spans="1:14" x14ac:dyDescent="0.3">
      <c r="A389" s="1">
        <v>26054</v>
      </c>
      <c r="B389">
        <v>1.74</v>
      </c>
      <c r="E389">
        <v>1.74</v>
      </c>
      <c r="K389" t="s">
        <v>6</v>
      </c>
      <c r="L389" s="2">
        <v>12412000</v>
      </c>
      <c r="M389" s="2">
        <v>37163000</v>
      </c>
      <c r="N389" t="s">
        <v>6</v>
      </c>
    </row>
    <row r="390" spans="1:14" x14ac:dyDescent="0.3">
      <c r="A390" s="1">
        <v>26085</v>
      </c>
      <c r="B390">
        <v>2.0099999999999998</v>
      </c>
      <c r="E390">
        <v>2.0099999999999998</v>
      </c>
      <c r="K390" t="s">
        <v>6</v>
      </c>
      <c r="L390" s="2">
        <v>12990000</v>
      </c>
      <c r="M390" s="2">
        <v>39589000</v>
      </c>
      <c r="N390" t="s">
        <v>6</v>
      </c>
    </row>
    <row r="391" spans="1:14" x14ac:dyDescent="0.3">
      <c r="A391" s="1">
        <v>26115</v>
      </c>
      <c r="B391">
        <v>1.33</v>
      </c>
      <c r="E391">
        <v>1.33</v>
      </c>
      <c r="K391" t="s">
        <v>6</v>
      </c>
      <c r="L391" s="2">
        <v>12774000</v>
      </c>
      <c r="M391" s="2">
        <v>40058000</v>
      </c>
      <c r="N391" t="s">
        <v>6</v>
      </c>
    </row>
    <row r="392" spans="1:14" x14ac:dyDescent="0.3">
      <c r="A392" s="1">
        <v>26146</v>
      </c>
      <c r="B392">
        <v>1.41</v>
      </c>
      <c r="E392">
        <v>1.41</v>
      </c>
      <c r="K392" t="s">
        <v>6</v>
      </c>
      <c r="L392" s="2">
        <v>13146000</v>
      </c>
      <c r="M392" s="2">
        <v>40660000</v>
      </c>
      <c r="N392" t="s">
        <v>6</v>
      </c>
    </row>
    <row r="393" spans="1:14" x14ac:dyDescent="0.3">
      <c r="A393" s="1">
        <v>26177</v>
      </c>
      <c r="B393">
        <v>0.77</v>
      </c>
      <c r="E393">
        <v>0.77</v>
      </c>
      <c r="K393" t="s">
        <v>6</v>
      </c>
      <c r="L393" s="2">
        <v>13191000</v>
      </c>
      <c r="M393" s="2">
        <v>42296000</v>
      </c>
      <c r="N393" t="s">
        <v>6</v>
      </c>
    </row>
    <row r="394" spans="1:14" x14ac:dyDescent="0.3">
      <c r="A394" s="1">
        <v>26207</v>
      </c>
      <c r="B394">
        <v>1.19</v>
      </c>
      <c r="E394">
        <v>1.19</v>
      </c>
      <c r="K394" t="s">
        <v>6</v>
      </c>
      <c r="L394" s="2">
        <v>13493000</v>
      </c>
      <c r="M394" s="2">
        <v>43868000</v>
      </c>
      <c r="N394" t="s">
        <v>6</v>
      </c>
    </row>
    <row r="395" spans="1:14" x14ac:dyDescent="0.3">
      <c r="A395" s="1">
        <v>26238</v>
      </c>
      <c r="B395">
        <v>1.29</v>
      </c>
      <c r="E395">
        <v>1.29</v>
      </c>
      <c r="K395" t="s">
        <v>6</v>
      </c>
      <c r="L395" s="2">
        <v>14683000</v>
      </c>
      <c r="M395" s="2">
        <v>45520000</v>
      </c>
      <c r="N395" t="s">
        <v>6</v>
      </c>
    </row>
    <row r="396" spans="1:14" x14ac:dyDescent="0.3">
      <c r="A396" s="1">
        <v>26268</v>
      </c>
      <c r="B396">
        <v>0.9</v>
      </c>
      <c r="E396">
        <v>0.9</v>
      </c>
      <c r="K396" t="s">
        <v>6</v>
      </c>
      <c r="L396" s="2">
        <v>16603000</v>
      </c>
      <c r="M396" s="2">
        <v>46289000</v>
      </c>
      <c r="N396" t="s">
        <v>6</v>
      </c>
    </row>
    <row r="397" spans="1:14" x14ac:dyDescent="0.3">
      <c r="A397" s="1">
        <v>26299</v>
      </c>
      <c r="B397">
        <v>2.2400000000000002</v>
      </c>
      <c r="E397">
        <v>2.2400000000000002</v>
      </c>
      <c r="K397" t="s">
        <v>6</v>
      </c>
      <c r="L397" s="2">
        <v>15989000</v>
      </c>
      <c r="M397" s="2">
        <v>44438000</v>
      </c>
      <c r="N397" t="s">
        <v>6</v>
      </c>
    </row>
    <row r="398" spans="1:14" x14ac:dyDescent="0.3">
      <c r="A398" s="1">
        <v>26330</v>
      </c>
      <c r="B398">
        <v>1.41</v>
      </c>
      <c r="E398">
        <v>1.41</v>
      </c>
      <c r="K398" t="s">
        <v>6</v>
      </c>
      <c r="L398" s="2">
        <v>15725000</v>
      </c>
      <c r="M398" s="2">
        <v>45172000</v>
      </c>
      <c r="N398" t="s">
        <v>6</v>
      </c>
    </row>
    <row r="399" spans="1:14" x14ac:dyDescent="0.3">
      <c r="A399" s="1">
        <v>26359</v>
      </c>
      <c r="B399">
        <v>1</v>
      </c>
      <c r="E399">
        <v>1</v>
      </c>
      <c r="K399" t="s">
        <v>6</v>
      </c>
      <c r="L399" s="2">
        <v>15730000</v>
      </c>
      <c r="M399" s="2">
        <v>47252000</v>
      </c>
      <c r="N399" t="s">
        <v>6</v>
      </c>
    </row>
    <row r="400" spans="1:14" x14ac:dyDescent="0.3">
      <c r="A400" s="1">
        <v>26390</v>
      </c>
      <c r="B400">
        <v>1.22</v>
      </c>
      <c r="E400">
        <v>1.22</v>
      </c>
      <c r="K400" t="s">
        <v>6</v>
      </c>
      <c r="L400" s="2">
        <v>16341000</v>
      </c>
      <c r="M400" s="2">
        <v>47894000</v>
      </c>
      <c r="N400" t="s">
        <v>6</v>
      </c>
    </row>
    <row r="401" spans="1:14" x14ac:dyDescent="0.3">
      <c r="A401" s="1">
        <v>26420</v>
      </c>
      <c r="B401">
        <v>0.66</v>
      </c>
      <c r="E401">
        <v>0.66</v>
      </c>
      <c r="K401" t="s">
        <v>6</v>
      </c>
      <c r="L401" s="2">
        <v>17372000</v>
      </c>
      <c r="M401" s="2">
        <v>48862000</v>
      </c>
      <c r="N401" t="s">
        <v>6</v>
      </c>
    </row>
    <row r="402" spans="1:14" x14ac:dyDescent="0.3">
      <c r="A402" s="1">
        <v>26451</v>
      </c>
      <c r="B402">
        <v>1.1200000000000001</v>
      </c>
      <c r="E402">
        <v>1.1200000000000001</v>
      </c>
      <c r="K402" t="s">
        <v>6</v>
      </c>
      <c r="L402" s="2">
        <v>17624000</v>
      </c>
      <c r="M402" s="2">
        <v>51852000</v>
      </c>
      <c r="N402" t="s">
        <v>6</v>
      </c>
    </row>
    <row r="403" spans="1:14" x14ac:dyDescent="0.3">
      <c r="A403" s="1">
        <v>26481</v>
      </c>
      <c r="B403">
        <v>2.3199999999999998</v>
      </c>
      <c r="E403">
        <v>2.3199999999999998</v>
      </c>
      <c r="K403" t="s">
        <v>6</v>
      </c>
      <c r="L403" s="2">
        <v>17908000</v>
      </c>
      <c r="M403" s="2">
        <v>51390000</v>
      </c>
      <c r="N403" t="s">
        <v>6</v>
      </c>
    </row>
    <row r="404" spans="1:14" x14ac:dyDescent="0.3">
      <c r="A404" s="1">
        <v>26512</v>
      </c>
      <c r="B404">
        <v>1.75</v>
      </c>
      <c r="E404">
        <v>1.75</v>
      </c>
      <c r="K404" t="s">
        <v>6</v>
      </c>
      <c r="L404" s="2">
        <v>15058000</v>
      </c>
      <c r="M404" s="2">
        <v>51857000</v>
      </c>
      <c r="N404" t="s">
        <v>6</v>
      </c>
    </row>
    <row r="405" spans="1:14" x14ac:dyDescent="0.3">
      <c r="A405" s="1">
        <v>26543</v>
      </c>
      <c r="B405">
        <v>1.55</v>
      </c>
      <c r="E405">
        <v>1.55</v>
      </c>
      <c r="K405" t="s">
        <v>6</v>
      </c>
      <c r="L405" s="2">
        <v>15634000</v>
      </c>
      <c r="M405" s="2">
        <v>54438000</v>
      </c>
      <c r="N405" t="s">
        <v>6</v>
      </c>
    </row>
    <row r="406" spans="1:14" x14ac:dyDescent="0.3">
      <c r="A406" s="1">
        <v>26573</v>
      </c>
      <c r="B406">
        <v>1.78</v>
      </c>
      <c r="E406">
        <v>1.78</v>
      </c>
      <c r="K406" t="s">
        <v>6</v>
      </c>
      <c r="L406" s="2">
        <v>16142000</v>
      </c>
      <c r="M406" s="2">
        <v>56269000</v>
      </c>
      <c r="N406" t="s">
        <v>6</v>
      </c>
    </row>
    <row r="407" spans="1:14" x14ac:dyDescent="0.3">
      <c r="A407" s="1">
        <v>26604</v>
      </c>
      <c r="B407">
        <v>0.89</v>
      </c>
      <c r="E407">
        <v>0.89</v>
      </c>
      <c r="K407" t="s">
        <v>6</v>
      </c>
      <c r="L407" s="2">
        <v>16656000</v>
      </c>
      <c r="M407" s="2">
        <v>58052000</v>
      </c>
      <c r="N407" t="s">
        <v>6</v>
      </c>
    </row>
    <row r="408" spans="1:14" x14ac:dyDescent="0.3">
      <c r="A408" s="1">
        <v>26634</v>
      </c>
      <c r="B408">
        <v>0.28000000000000003</v>
      </c>
      <c r="E408">
        <v>0.28000000000000003</v>
      </c>
      <c r="K408" t="s">
        <v>6</v>
      </c>
      <c r="L408" s="2">
        <v>20023000</v>
      </c>
      <c r="M408" s="2">
        <v>63851000</v>
      </c>
      <c r="N408" t="s">
        <v>6</v>
      </c>
    </row>
    <row r="409" spans="1:14" x14ac:dyDescent="0.3">
      <c r="A409" s="1">
        <v>26665</v>
      </c>
      <c r="B409">
        <v>1.21</v>
      </c>
      <c r="E409">
        <v>1.21</v>
      </c>
      <c r="K409" t="s">
        <v>6</v>
      </c>
      <c r="L409" s="2">
        <v>19715000</v>
      </c>
      <c r="M409" s="2">
        <v>60683000</v>
      </c>
      <c r="N409" t="s">
        <v>6</v>
      </c>
    </row>
    <row r="410" spans="1:14" x14ac:dyDescent="0.3">
      <c r="A410" s="1">
        <v>26696</v>
      </c>
      <c r="B410">
        <v>1.1000000000000001</v>
      </c>
      <c r="E410">
        <v>1.1000000000000001</v>
      </c>
      <c r="K410" t="s">
        <v>6</v>
      </c>
      <c r="L410" s="2">
        <v>19517000</v>
      </c>
      <c r="M410" s="2">
        <v>62854000</v>
      </c>
      <c r="N410" t="s">
        <v>6</v>
      </c>
    </row>
    <row r="411" spans="1:14" x14ac:dyDescent="0.3">
      <c r="A411" s="1">
        <v>26724</v>
      </c>
      <c r="B411">
        <v>1.59</v>
      </c>
      <c r="E411">
        <v>1.59</v>
      </c>
      <c r="K411" t="s">
        <v>6</v>
      </c>
      <c r="L411" s="2">
        <v>19739000</v>
      </c>
      <c r="M411" s="2">
        <v>64966000</v>
      </c>
      <c r="N411" t="s">
        <v>6</v>
      </c>
    </row>
    <row r="412" spans="1:14" x14ac:dyDescent="0.3">
      <c r="A412" s="1">
        <v>26755</v>
      </c>
      <c r="B412">
        <v>1.7</v>
      </c>
      <c r="E412">
        <v>1.7</v>
      </c>
      <c r="K412" t="s">
        <v>6</v>
      </c>
      <c r="L412" s="2">
        <v>20952000</v>
      </c>
      <c r="M412" s="2">
        <v>68611000</v>
      </c>
      <c r="N412" t="s">
        <v>6</v>
      </c>
    </row>
    <row r="413" spans="1:14" x14ac:dyDescent="0.3">
      <c r="A413" s="1">
        <v>26785</v>
      </c>
      <c r="B413">
        <v>0.81</v>
      </c>
      <c r="E413">
        <v>0.81</v>
      </c>
      <c r="K413" t="s">
        <v>6</v>
      </c>
      <c r="L413" s="2">
        <v>21844000</v>
      </c>
      <c r="M413" s="2">
        <v>71229000</v>
      </c>
      <c r="N413" t="s">
        <v>6</v>
      </c>
    </row>
    <row r="414" spans="1:14" x14ac:dyDescent="0.3">
      <c r="A414" s="1">
        <v>26816</v>
      </c>
      <c r="B414">
        <v>0.78</v>
      </c>
      <c r="E414">
        <v>0.78</v>
      </c>
      <c r="K414" t="s">
        <v>6</v>
      </c>
      <c r="L414" s="2">
        <v>23871000</v>
      </c>
      <c r="M414" s="2">
        <v>76748000</v>
      </c>
      <c r="N414" t="s">
        <v>6</v>
      </c>
    </row>
    <row r="415" spans="1:14" x14ac:dyDescent="0.3">
      <c r="A415" s="1">
        <v>26846</v>
      </c>
      <c r="B415">
        <v>1.08</v>
      </c>
      <c r="E415">
        <v>1.08</v>
      </c>
      <c r="K415" t="s">
        <v>6</v>
      </c>
      <c r="L415" s="2">
        <v>23912000</v>
      </c>
      <c r="M415" s="2">
        <v>76684000</v>
      </c>
      <c r="N415" t="s">
        <v>6</v>
      </c>
    </row>
    <row r="416" spans="1:14" x14ac:dyDescent="0.3">
      <c r="A416" s="1">
        <v>26877</v>
      </c>
      <c r="B416">
        <v>1.07</v>
      </c>
      <c r="E416">
        <v>1.07</v>
      </c>
      <c r="K416" t="s">
        <v>6</v>
      </c>
      <c r="L416" s="2">
        <v>22413000</v>
      </c>
      <c r="M416" s="2">
        <v>78644000</v>
      </c>
      <c r="N416" t="s">
        <v>6</v>
      </c>
    </row>
    <row r="417" spans="1:14" x14ac:dyDescent="0.3">
      <c r="A417" s="1">
        <v>26908</v>
      </c>
      <c r="B417">
        <v>1.24</v>
      </c>
      <c r="E417">
        <v>1.24</v>
      </c>
      <c r="K417" t="s">
        <v>6</v>
      </c>
      <c r="L417" s="2">
        <v>23109000</v>
      </c>
      <c r="M417" s="2">
        <v>83011000</v>
      </c>
      <c r="N417" t="s">
        <v>6</v>
      </c>
    </row>
    <row r="418" spans="1:14" x14ac:dyDescent="0.3">
      <c r="A418" s="1">
        <v>26938</v>
      </c>
      <c r="B418">
        <v>1.1200000000000001</v>
      </c>
      <c r="E418">
        <v>1.1200000000000001</v>
      </c>
      <c r="K418" t="s">
        <v>6</v>
      </c>
      <c r="L418" s="2">
        <v>24411000</v>
      </c>
      <c r="M418" s="2">
        <v>85511000</v>
      </c>
      <c r="N418" t="s">
        <v>6</v>
      </c>
    </row>
    <row r="419" spans="1:14" x14ac:dyDescent="0.3">
      <c r="A419" s="1">
        <v>26969</v>
      </c>
      <c r="B419">
        <v>0.93</v>
      </c>
      <c r="E419">
        <v>0.93</v>
      </c>
      <c r="K419" t="s">
        <v>6</v>
      </c>
      <c r="L419" s="2">
        <v>24863000</v>
      </c>
      <c r="M419" s="2">
        <v>88630000</v>
      </c>
      <c r="N419" t="s">
        <v>6</v>
      </c>
    </row>
    <row r="420" spans="1:14" x14ac:dyDescent="0.3">
      <c r="A420" s="1">
        <v>26999</v>
      </c>
      <c r="B420">
        <v>0.52</v>
      </c>
      <c r="E420">
        <v>0.52</v>
      </c>
      <c r="K420" t="s">
        <v>6</v>
      </c>
      <c r="L420" s="2">
        <v>28217000</v>
      </c>
      <c r="M420" s="2">
        <v>93888000</v>
      </c>
      <c r="N420" t="s">
        <v>6</v>
      </c>
    </row>
    <row r="421" spans="1:14" x14ac:dyDescent="0.3">
      <c r="A421" s="1">
        <v>27030</v>
      </c>
      <c r="B421">
        <v>0.94</v>
      </c>
      <c r="E421">
        <v>0.94</v>
      </c>
      <c r="K421" t="s">
        <v>6</v>
      </c>
      <c r="L421" s="2">
        <v>27449000</v>
      </c>
      <c r="M421" s="2">
        <v>90124000</v>
      </c>
      <c r="N421" t="s">
        <v>6</v>
      </c>
    </row>
    <row r="422" spans="1:14" x14ac:dyDescent="0.3">
      <c r="A422" s="1">
        <v>27061</v>
      </c>
      <c r="B422">
        <v>3.56</v>
      </c>
      <c r="E422">
        <v>3.56</v>
      </c>
      <c r="K422" t="s">
        <v>6</v>
      </c>
      <c r="L422" s="2">
        <v>28105000</v>
      </c>
      <c r="M422" s="2">
        <v>94294000</v>
      </c>
      <c r="N422" t="s">
        <v>6</v>
      </c>
    </row>
    <row r="423" spans="1:14" x14ac:dyDescent="0.3">
      <c r="A423" s="1">
        <v>27089</v>
      </c>
      <c r="B423">
        <v>4.16</v>
      </c>
      <c r="E423">
        <v>4.16</v>
      </c>
      <c r="K423" t="s">
        <v>6</v>
      </c>
      <c r="L423" s="2">
        <v>27289000</v>
      </c>
      <c r="M423" s="2">
        <v>97555000</v>
      </c>
      <c r="N423" t="s">
        <v>6</v>
      </c>
    </row>
    <row r="424" spans="1:14" x14ac:dyDescent="0.3">
      <c r="A424" s="1">
        <v>27120</v>
      </c>
      <c r="B424">
        <v>5.12</v>
      </c>
      <c r="E424">
        <v>5.12</v>
      </c>
      <c r="K424" t="s">
        <v>6</v>
      </c>
      <c r="L424" s="2">
        <v>28309000</v>
      </c>
      <c r="M424" s="2">
        <v>98825000</v>
      </c>
      <c r="N424" t="s">
        <v>6</v>
      </c>
    </row>
    <row r="425" spans="1:14" x14ac:dyDescent="0.3">
      <c r="A425" s="1">
        <v>27150</v>
      </c>
      <c r="B425">
        <v>1.86</v>
      </c>
      <c r="E425">
        <v>1.86</v>
      </c>
      <c r="K425" t="s">
        <v>6</v>
      </c>
      <c r="L425" s="2">
        <v>28294000</v>
      </c>
      <c r="M425" s="2">
        <v>100560000</v>
      </c>
      <c r="N425" t="s">
        <v>6</v>
      </c>
    </row>
    <row r="426" spans="1:14" x14ac:dyDescent="0.3">
      <c r="A426" s="1">
        <v>27181</v>
      </c>
      <c r="B426">
        <v>1.28</v>
      </c>
      <c r="E426">
        <v>1.28</v>
      </c>
      <c r="K426" t="s">
        <v>6</v>
      </c>
      <c r="L426" s="2">
        <v>29326000</v>
      </c>
      <c r="M426" s="2">
        <v>105084000</v>
      </c>
      <c r="N426" t="s">
        <v>6</v>
      </c>
    </row>
    <row r="427" spans="1:14" x14ac:dyDescent="0.3">
      <c r="A427" s="1">
        <v>27211</v>
      </c>
      <c r="B427">
        <v>2.2200000000000002</v>
      </c>
      <c r="E427">
        <v>2.2200000000000002</v>
      </c>
      <c r="K427" t="s">
        <v>6</v>
      </c>
      <c r="L427" s="2">
        <v>28863000</v>
      </c>
      <c r="M427" s="2">
        <v>102704000</v>
      </c>
      <c r="N427" t="s">
        <v>6</v>
      </c>
    </row>
    <row r="428" spans="1:14" x14ac:dyDescent="0.3">
      <c r="A428" s="1">
        <v>27242</v>
      </c>
      <c r="B428">
        <v>1.95</v>
      </c>
      <c r="E428">
        <v>1.95</v>
      </c>
      <c r="K428" t="s">
        <v>6</v>
      </c>
      <c r="L428" s="2">
        <v>28061000</v>
      </c>
      <c r="M428" s="2">
        <v>107892000</v>
      </c>
      <c r="N428" t="s">
        <v>6</v>
      </c>
    </row>
    <row r="429" spans="1:14" x14ac:dyDescent="0.3">
      <c r="A429" s="1">
        <v>27273</v>
      </c>
      <c r="B429">
        <v>1.61</v>
      </c>
      <c r="E429">
        <v>1.61</v>
      </c>
      <c r="K429" t="s">
        <v>6</v>
      </c>
      <c r="L429" s="2">
        <v>28295000</v>
      </c>
      <c r="M429" s="2">
        <v>108057000</v>
      </c>
      <c r="N429" t="s">
        <v>6</v>
      </c>
    </row>
    <row r="430" spans="1:14" x14ac:dyDescent="0.3">
      <c r="A430" s="1">
        <v>27303</v>
      </c>
      <c r="B430">
        <v>1.68</v>
      </c>
      <c r="E430">
        <v>1.68</v>
      </c>
      <c r="K430" t="s">
        <v>6</v>
      </c>
      <c r="L430" s="2">
        <v>27730000</v>
      </c>
      <c r="M430" s="2">
        <v>110694000</v>
      </c>
      <c r="N430" t="s">
        <v>6</v>
      </c>
    </row>
    <row r="431" spans="1:14" x14ac:dyDescent="0.3">
      <c r="A431" s="1">
        <v>27334</v>
      </c>
      <c r="B431">
        <v>2.2200000000000002</v>
      </c>
      <c r="E431">
        <v>2.2200000000000002</v>
      </c>
      <c r="K431" t="s">
        <v>6</v>
      </c>
      <c r="L431" s="2">
        <v>30450000</v>
      </c>
      <c r="M431" s="2">
        <v>118326000</v>
      </c>
      <c r="N431" t="s">
        <v>6</v>
      </c>
    </row>
    <row r="432" spans="1:14" x14ac:dyDescent="0.3">
      <c r="A432" s="1">
        <v>27364</v>
      </c>
      <c r="B432">
        <v>2.38</v>
      </c>
      <c r="E432">
        <v>2.38</v>
      </c>
      <c r="K432" t="s">
        <v>6</v>
      </c>
      <c r="L432" s="2">
        <v>36908000</v>
      </c>
      <c r="M432" s="2">
        <v>125345000</v>
      </c>
      <c r="N432" t="s">
        <v>6</v>
      </c>
    </row>
    <row r="433" spans="1:14" x14ac:dyDescent="0.3">
      <c r="A433" s="1">
        <v>27395</v>
      </c>
      <c r="B433">
        <v>2.78</v>
      </c>
      <c r="E433">
        <v>2.78</v>
      </c>
      <c r="K433" t="s">
        <v>6</v>
      </c>
      <c r="L433" s="2">
        <v>31713000</v>
      </c>
      <c r="M433" s="2">
        <v>116417000</v>
      </c>
      <c r="N433" t="s">
        <v>6</v>
      </c>
    </row>
    <row r="434" spans="1:14" x14ac:dyDescent="0.3">
      <c r="A434" s="1">
        <v>27426</v>
      </c>
      <c r="B434">
        <v>2.41</v>
      </c>
      <c r="E434">
        <v>2.41</v>
      </c>
      <c r="K434" t="s">
        <v>6</v>
      </c>
      <c r="L434" s="2">
        <v>30528000</v>
      </c>
      <c r="M434" s="2">
        <v>116792000</v>
      </c>
      <c r="N434" t="s">
        <v>6</v>
      </c>
    </row>
    <row r="435" spans="1:14" x14ac:dyDescent="0.3">
      <c r="A435" s="1">
        <v>27454</v>
      </c>
      <c r="B435">
        <v>1.29</v>
      </c>
      <c r="E435">
        <v>1.29</v>
      </c>
      <c r="K435" t="s">
        <v>6</v>
      </c>
      <c r="L435" s="2">
        <v>32168000</v>
      </c>
      <c r="M435" s="2">
        <v>121239000</v>
      </c>
      <c r="N435" t="s">
        <v>6</v>
      </c>
    </row>
    <row r="436" spans="1:14" x14ac:dyDescent="0.3">
      <c r="A436" s="1">
        <v>27485</v>
      </c>
      <c r="B436">
        <v>2.2200000000000002</v>
      </c>
      <c r="E436">
        <v>2.2200000000000002</v>
      </c>
      <c r="K436" t="s">
        <v>6</v>
      </c>
      <c r="L436" s="2">
        <v>32128000</v>
      </c>
      <c r="M436" s="2">
        <v>123915000</v>
      </c>
      <c r="N436" t="s">
        <v>6</v>
      </c>
    </row>
    <row r="437" spans="1:14" x14ac:dyDescent="0.3">
      <c r="A437" s="1">
        <v>27515</v>
      </c>
      <c r="B437">
        <v>1.89</v>
      </c>
      <c r="E437">
        <v>1.89</v>
      </c>
      <c r="K437" t="s">
        <v>6</v>
      </c>
      <c r="L437" s="2">
        <v>32033000</v>
      </c>
      <c r="M437" s="2">
        <v>129887000</v>
      </c>
      <c r="N437" t="s">
        <v>6</v>
      </c>
    </row>
    <row r="438" spans="1:14" x14ac:dyDescent="0.3">
      <c r="A438" s="1">
        <v>27546</v>
      </c>
      <c r="B438">
        <v>2.96</v>
      </c>
      <c r="E438">
        <v>2.96</v>
      </c>
      <c r="K438" t="s">
        <v>6</v>
      </c>
      <c r="L438" s="2">
        <v>34659000</v>
      </c>
      <c r="M438" s="2">
        <v>138543000</v>
      </c>
      <c r="N438" t="s">
        <v>6</v>
      </c>
    </row>
    <row r="439" spans="1:14" x14ac:dyDescent="0.3">
      <c r="A439" s="1">
        <v>27576</v>
      </c>
      <c r="B439">
        <v>2.02</v>
      </c>
      <c r="E439">
        <v>2.02</v>
      </c>
      <c r="K439" t="s">
        <v>6</v>
      </c>
      <c r="L439" s="2">
        <v>35720000</v>
      </c>
      <c r="M439" s="2">
        <v>137720000</v>
      </c>
      <c r="N439" t="s">
        <v>6</v>
      </c>
    </row>
    <row r="440" spans="1:14" x14ac:dyDescent="0.3">
      <c r="A440" s="1">
        <v>27607</v>
      </c>
      <c r="B440">
        <v>3.3</v>
      </c>
      <c r="E440">
        <v>3.3</v>
      </c>
      <c r="K440" t="s">
        <v>6</v>
      </c>
      <c r="L440" s="2">
        <v>35810000</v>
      </c>
      <c r="M440" s="2">
        <v>146875000</v>
      </c>
      <c r="N440" t="s">
        <v>6</v>
      </c>
    </row>
    <row r="441" spans="1:14" x14ac:dyDescent="0.3">
      <c r="A441" s="1">
        <v>27638</v>
      </c>
      <c r="B441">
        <v>1.91</v>
      </c>
      <c r="E441">
        <v>1.91</v>
      </c>
      <c r="K441" t="s">
        <v>6</v>
      </c>
      <c r="L441" s="2">
        <v>36910000</v>
      </c>
      <c r="M441" s="2">
        <v>150191000</v>
      </c>
      <c r="N441" t="s">
        <v>6</v>
      </c>
    </row>
    <row r="442" spans="1:14" x14ac:dyDescent="0.3">
      <c r="A442" s="1">
        <v>27668</v>
      </c>
      <c r="B442">
        <v>2.06</v>
      </c>
      <c r="E442">
        <v>2.06</v>
      </c>
      <c r="K442" t="s">
        <v>6</v>
      </c>
      <c r="L442" s="2">
        <v>37812000</v>
      </c>
      <c r="M442" s="2">
        <v>152159000</v>
      </c>
      <c r="N442" t="s">
        <v>6</v>
      </c>
    </row>
    <row r="443" spans="1:14" x14ac:dyDescent="0.3">
      <c r="A443" s="1">
        <v>27699</v>
      </c>
      <c r="B443">
        <v>1.84</v>
      </c>
      <c r="E443">
        <v>1.84</v>
      </c>
      <c r="K443" t="s">
        <v>6</v>
      </c>
      <c r="L443" s="2">
        <v>40937000</v>
      </c>
      <c r="M443" s="2">
        <v>164880000</v>
      </c>
      <c r="N443" t="s">
        <v>6</v>
      </c>
    </row>
    <row r="444" spans="1:14" x14ac:dyDescent="0.3">
      <c r="A444" s="1">
        <v>27729</v>
      </c>
      <c r="B444">
        <v>1.3</v>
      </c>
      <c r="E444">
        <v>1.3</v>
      </c>
      <c r="K444" t="s">
        <v>6</v>
      </c>
      <c r="L444" s="2">
        <v>49955000</v>
      </c>
      <c r="M444" s="2">
        <v>179922000</v>
      </c>
      <c r="N444" t="s">
        <v>6</v>
      </c>
    </row>
    <row r="445" spans="1:14" x14ac:dyDescent="0.3">
      <c r="A445" s="1">
        <v>27760</v>
      </c>
      <c r="B445">
        <v>3.15</v>
      </c>
      <c r="E445">
        <v>3.15</v>
      </c>
      <c r="K445" t="s">
        <v>6</v>
      </c>
      <c r="L445" s="2">
        <v>46858000</v>
      </c>
      <c r="M445" s="2">
        <v>169626000</v>
      </c>
      <c r="N445" t="s">
        <v>6</v>
      </c>
    </row>
    <row r="446" spans="1:14" x14ac:dyDescent="0.3">
      <c r="A446" s="1">
        <v>27791</v>
      </c>
      <c r="B446">
        <v>5.58</v>
      </c>
      <c r="E446">
        <v>5.58</v>
      </c>
      <c r="K446" t="s">
        <v>6</v>
      </c>
      <c r="L446" s="2">
        <v>44990000</v>
      </c>
      <c r="M446" s="2">
        <v>172702000</v>
      </c>
      <c r="N446" t="s">
        <v>6</v>
      </c>
    </row>
    <row r="447" spans="1:14" x14ac:dyDescent="0.3">
      <c r="A447" s="1">
        <v>27820</v>
      </c>
      <c r="B447">
        <v>2.2599999999999998</v>
      </c>
      <c r="E447">
        <v>2.2599999999999998</v>
      </c>
      <c r="K447" t="s">
        <v>6</v>
      </c>
      <c r="L447" s="2">
        <v>44205000</v>
      </c>
      <c r="M447" s="2">
        <v>175163000</v>
      </c>
      <c r="N447" t="s">
        <v>6</v>
      </c>
    </row>
    <row r="448" spans="1:14" x14ac:dyDescent="0.3">
      <c r="A448" s="1">
        <v>27851</v>
      </c>
      <c r="B448">
        <v>2.65</v>
      </c>
      <c r="E448">
        <v>2.65</v>
      </c>
      <c r="K448" t="s">
        <v>6</v>
      </c>
      <c r="L448" s="2">
        <v>45428000</v>
      </c>
      <c r="M448" s="2">
        <v>180621000</v>
      </c>
      <c r="N448" t="s">
        <v>6</v>
      </c>
    </row>
    <row r="449" spans="1:14" x14ac:dyDescent="0.3">
      <c r="A449" s="1">
        <v>27881</v>
      </c>
      <c r="B449">
        <v>2.5</v>
      </c>
      <c r="E449">
        <v>2.5</v>
      </c>
      <c r="K449" t="s">
        <v>6</v>
      </c>
      <c r="L449" s="2">
        <v>46600000</v>
      </c>
      <c r="M449" s="2">
        <v>187467000</v>
      </c>
      <c r="N449" t="s">
        <v>6</v>
      </c>
    </row>
    <row r="450" spans="1:14" x14ac:dyDescent="0.3">
      <c r="A450" s="1">
        <v>27912</v>
      </c>
      <c r="B450">
        <v>1.81</v>
      </c>
      <c r="E450">
        <v>1.81</v>
      </c>
      <c r="K450" t="s">
        <v>6</v>
      </c>
      <c r="L450" s="2">
        <v>51317000</v>
      </c>
      <c r="M450" s="2">
        <v>204459000</v>
      </c>
      <c r="N450" t="s">
        <v>6</v>
      </c>
    </row>
    <row r="451" spans="1:14" x14ac:dyDescent="0.3">
      <c r="A451" s="1">
        <v>27942</v>
      </c>
      <c r="B451">
        <v>2.04</v>
      </c>
      <c r="E451">
        <v>2.04</v>
      </c>
      <c r="K451" t="s">
        <v>6</v>
      </c>
      <c r="L451" s="2">
        <v>55473000</v>
      </c>
      <c r="M451" s="2">
        <v>202441000</v>
      </c>
      <c r="N451" t="s">
        <v>6</v>
      </c>
    </row>
    <row r="452" spans="1:14" x14ac:dyDescent="0.3">
      <c r="A452" s="1">
        <v>27973</v>
      </c>
      <c r="B452">
        <v>3.52</v>
      </c>
      <c r="E452">
        <v>3.52</v>
      </c>
      <c r="K452" t="s">
        <v>6</v>
      </c>
      <c r="L452" s="2">
        <v>58204000</v>
      </c>
      <c r="M452" s="2">
        <v>202683000</v>
      </c>
      <c r="N452" t="s">
        <v>6</v>
      </c>
    </row>
    <row r="453" spans="1:14" x14ac:dyDescent="0.3">
      <c r="A453" s="1">
        <v>28004</v>
      </c>
      <c r="B453">
        <v>2.66</v>
      </c>
      <c r="E453">
        <v>2.66</v>
      </c>
      <c r="K453" t="s">
        <v>6</v>
      </c>
      <c r="L453" s="2">
        <v>59879000</v>
      </c>
      <c r="M453" s="2">
        <v>208098000</v>
      </c>
      <c r="N453" t="s">
        <v>6</v>
      </c>
    </row>
    <row r="454" spans="1:14" x14ac:dyDescent="0.3">
      <c r="A454" s="1">
        <v>28034</v>
      </c>
      <c r="B454">
        <v>2.3199999999999998</v>
      </c>
      <c r="E454">
        <v>2.3199999999999998</v>
      </c>
      <c r="K454" t="s">
        <v>6</v>
      </c>
      <c r="L454" s="2">
        <v>62051000</v>
      </c>
      <c r="M454" s="2">
        <v>217410000</v>
      </c>
      <c r="N454" t="s">
        <v>6</v>
      </c>
    </row>
    <row r="455" spans="1:14" x14ac:dyDescent="0.3">
      <c r="A455" s="1">
        <v>28065</v>
      </c>
      <c r="B455">
        <v>1.77</v>
      </c>
      <c r="E455">
        <v>1.77</v>
      </c>
      <c r="K455" t="s">
        <v>6</v>
      </c>
      <c r="L455" s="2">
        <v>67853000</v>
      </c>
      <c r="M455" s="2">
        <v>226161000</v>
      </c>
      <c r="N455" t="s">
        <v>6</v>
      </c>
    </row>
    <row r="456" spans="1:14" x14ac:dyDescent="0.3">
      <c r="A456" s="1">
        <v>28095</v>
      </c>
      <c r="B456">
        <v>2.48</v>
      </c>
      <c r="E456">
        <v>2.48</v>
      </c>
      <c r="K456" t="s">
        <v>6</v>
      </c>
      <c r="L456" s="2">
        <v>79484000</v>
      </c>
      <c r="M456" s="2">
        <v>248706000</v>
      </c>
      <c r="N456" t="s">
        <v>6</v>
      </c>
    </row>
    <row r="457" spans="1:14" x14ac:dyDescent="0.3">
      <c r="A457" s="1">
        <v>28126</v>
      </c>
      <c r="B457">
        <v>3.62</v>
      </c>
      <c r="E457">
        <v>3.62</v>
      </c>
      <c r="K457" t="s">
        <v>6</v>
      </c>
      <c r="L457" s="2">
        <v>83988000</v>
      </c>
      <c r="M457" s="2">
        <v>228831000</v>
      </c>
      <c r="N457" t="s">
        <v>6</v>
      </c>
    </row>
    <row r="458" spans="1:14" x14ac:dyDescent="0.3">
      <c r="A458" s="1">
        <v>28157</v>
      </c>
      <c r="B458">
        <v>3.99</v>
      </c>
      <c r="E458">
        <v>3.99</v>
      </c>
      <c r="K458" t="s">
        <v>6</v>
      </c>
      <c r="L458" s="2">
        <v>80921000</v>
      </c>
      <c r="M458" s="2">
        <v>232628000</v>
      </c>
      <c r="N458" t="s">
        <v>6</v>
      </c>
    </row>
    <row r="459" spans="1:14" x14ac:dyDescent="0.3">
      <c r="A459" s="1">
        <v>28185</v>
      </c>
      <c r="B459">
        <v>4.8</v>
      </c>
      <c r="E459">
        <v>4.8</v>
      </c>
      <c r="K459" t="s">
        <v>6</v>
      </c>
      <c r="L459" s="2">
        <v>79046000</v>
      </c>
      <c r="M459" s="2">
        <v>239464000</v>
      </c>
      <c r="N459" t="s">
        <v>6</v>
      </c>
    </row>
    <row r="460" spans="1:14" x14ac:dyDescent="0.3">
      <c r="A460" s="1">
        <v>28216</v>
      </c>
      <c r="B460">
        <v>4.43</v>
      </c>
      <c r="E460">
        <v>4.43</v>
      </c>
      <c r="K460" t="s">
        <v>6</v>
      </c>
      <c r="L460" s="2">
        <v>83700000</v>
      </c>
      <c r="M460" s="2">
        <v>255727000</v>
      </c>
      <c r="N460" t="s">
        <v>6</v>
      </c>
    </row>
    <row r="461" spans="1:14" x14ac:dyDescent="0.3">
      <c r="A461" s="1">
        <v>28246</v>
      </c>
      <c r="B461">
        <v>2.16</v>
      </c>
      <c r="E461">
        <v>2.16</v>
      </c>
      <c r="K461" t="s">
        <v>6</v>
      </c>
      <c r="L461" s="2">
        <v>87705000</v>
      </c>
      <c r="M461" s="2">
        <v>259534000</v>
      </c>
      <c r="N461" t="s">
        <v>6</v>
      </c>
    </row>
    <row r="462" spans="1:14" x14ac:dyDescent="0.3">
      <c r="A462" s="1">
        <v>28277</v>
      </c>
      <c r="B462">
        <v>2.57</v>
      </c>
      <c r="E462">
        <v>2.57</v>
      </c>
      <c r="K462" t="s">
        <v>6</v>
      </c>
      <c r="L462" s="2">
        <v>93623000</v>
      </c>
      <c r="M462" s="2">
        <v>275941000</v>
      </c>
      <c r="N462" t="s">
        <v>6</v>
      </c>
    </row>
    <row r="463" spans="1:14" x14ac:dyDescent="0.3">
      <c r="A463" s="1">
        <v>28307</v>
      </c>
      <c r="B463">
        <v>1.93</v>
      </c>
      <c r="E463">
        <v>1.93</v>
      </c>
      <c r="K463" t="s">
        <v>6</v>
      </c>
      <c r="L463" s="2">
        <v>100395000</v>
      </c>
      <c r="M463" s="2">
        <v>277429000</v>
      </c>
      <c r="N463" t="s">
        <v>6</v>
      </c>
    </row>
    <row r="464" spans="1:14" x14ac:dyDescent="0.3">
      <c r="A464" s="1">
        <v>28338</v>
      </c>
      <c r="B464">
        <v>1.57</v>
      </c>
      <c r="E464">
        <v>1.57</v>
      </c>
      <c r="K464" t="s">
        <v>6</v>
      </c>
      <c r="L464" s="2">
        <v>100359000</v>
      </c>
      <c r="M464" s="2">
        <v>282832000</v>
      </c>
      <c r="N464" t="s">
        <v>6</v>
      </c>
    </row>
    <row r="465" spans="1:14" x14ac:dyDescent="0.3">
      <c r="A465" s="1">
        <v>28369</v>
      </c>
      <c r="B465">
        <v>1.99</v>
      </c>
      <c r="E465">
        <v>1.99</v>
      </c>
      <c r="K465" t="s">
        <v>6</v>
      </c>
      <c r="L465" s="2">
        <v>102093000</v>
      </c>
      <c r="M465" s="2">
        <v>294606000</v>
      </c>
      <c r="N465" t="s">
        <v>6</v>
      </c>
    </row>
    <row r="466" spans="1:14" x14ac:dyDescent="0.3">
      <c r="A466" s="1">
        <v>28399</v>
      </c>
      <c r="B466">
        <v>2.2599999999999998</v>
      </c>
      <c r="E466">
        <v>2.2599999999999998</v>
      </c>
      <c r="K466" t="s">
        <v>6</v>
      </c>
      <c r="L466" s="2">
        <v>106718000</v>
      </c>
      <c r="M466" s="2">
        <v>304453000</v>
      </c>
      <c r="N466" t="s">
        <v>6</v>
      </c>
    </row>
    <row r="467" spans="1:14" x14ac:dyDescent="0.3">
      <c r="A467" s="1">
        <v>28430</v>
      </c>
      <c r="B467">
        <v>2.86</v>
      </c>
      <c r="E467">
        <v>2.86</v>
      </c>
      <c r="K467" t="s">
        <v>6</v>
      </c>
      <c r="L467" s="2">
        <v>113588000</v>
      </c>
      <c r="M467" s="2">
        <v>312037000</v>
      </c>
      <c r="N467" t="s">
        <v>6</v>
      </c>
    </row>
    <row r="468" spans="1:14" x14ac:dyDescent="0.3">
      <c r="A468" s="1">
        <v>28460</v>
      </c>
      <c r="B468">
        <v>2.8</v>
      </c>
      <c r="E468">
        <v>2.8</v>
      </c>
      <c r="K468" t="s">
        <v>6</v>
      </c>
      <c r="L468" s="2">
        <v>129843000</v>
      </c>
      <c r="M468" s="2">
        <v>343223000</v>
      </c>
      <c r="N468" t="s">
        <v>6</v>
      </c>
    </row>
    <row r="469" spans="1:14" x14ac:dyDescent="0.3">
      <c r="A469" s="1">
        <v>28491</v>
      </c>
      <c r="B469">
        <v>1.75</v>
      </c>
      <c r="E469">
        <v>1.75</v>
      </c>
      <c r="K469" t="s">
        <v>6</v>
      </c>
      <c r="L469" s="2">
        <v>128034000</v>
      </c>
      <c r="M469" s="2">
        <v>321171000</v>
      </c>
      <c r="N469" t="s">
        <v>6</v>
      </c>
    </row>
    <row r="470" spans="1:14" x14ac:dyDescent="0.3">
      <c r="A470" s="1">
        <v>28522</v>
      </c>
      <c r="B470">
        <v>3.86</v>
      </c>
      <c r="E470">
        <v>3.86</v>
      </c>
      <c r="K470" t="s">
        <v>6</v>
      </c>
      <c r="L470" s="2">
        <v>123408000</v>
      </c>
      <c r="M470" s="2">
        <v>328309000</v>
      </c>
      <c r="N470" t="s">
        <v>6</v>
      </c>
    </row>
    <row r="471" spans="1:14" x14ac:dyDescent="0.3">
      <c r="A471" s="1">
        <v>28550</v>
      </c>
      <c r="B471">
        <v>2.5499999999999998</v>
      </c>
      <c r="E471">
        <v>2.5499999999999998</v>
      </c>
      <c r="K471" t="s">
        <v>6</v>
      </c>
      <c r="L471" s="2">
        <v>122218000</v>
      </c>
      <c r="M471" s="2">
        <v>338909000</v>
      </c>
      <c r="N471" t="s">
        <v>6</v>
      </c>
    </row>
    <row r="472" spans="1:14" x14ac:dyDescent="0.3">
      <c r="A472" s="1">
        <v>28581</v>
      </c>
      <c r="B472">
        <v>1.86</v>
      </c>
      <c r="E472">
        <v>1.86</v>
      </c>
      <c r="K472" t="s">
        <v>6</v>
      </c>
      <c r="L472" s="2">
        <v>130819000</v>
      </c>
      <c r="M472" s="2">
        <v>354454000</v>
      </c>
      <c r="N472" t="s">
        <v>6</v>
      </c>
    </row>
    <row r="473" spans="1:14" x14ac:dyDescent="0.3">
      <c r="A473" s="1">
        <v>28611</v>
      </c>
      <c r="B473">
        <v>2.92</v>
      </c>
      <c r="E473">
        <v>2.92</v>
      </c>
      <c r="K473" t="s">
        <v>6</v>
      </c>
      <c r="L473" s="2">
        <v>133935000</v>
      </c>
      <c r="M473" s="2">
        <v>358574000</v>
      </c>
      <c r="N473" t="s">
        <v>6</v>
      </c>
    </row>
    <row r="474" spans="1:14" x14ac:dyDescent="0.3">
      <c r="A474" s="1">
        <v>28642</v>
      </c>
      <c r="B474">
        <v>5</v>
      </c>
      <c r="E474">
        <v>5</v>
      </c>
      <c r="K474" t="s">
        <v>6</v>
      </c>
      <c r="L474" s="2">
        <v>137938000</v>
      </c>
      <c r="M474" s="2">
        <v>381592000</v>
      </c>
      <c r="N474" t="s">
        <v>6</v>
      </c>
    </row>
    <row r="475" spans="1:14" x14ac:dyDescent="0.3">
      <c r="A475" s="1">
        <v>28672</v>
      </c>
      <c r="B475">
        <v>4.22</v>
      </c>
      <c r="E475">
        <v>4.22</v>
      </c>
      <c r="K475" t="s">
        <v>6</v>
      </c>
      <c r="L475" s="2">
        <v>147439000</v>
      </c>
      <c r="M475" s="2">
        <v>383871000</v>
      </c>
      <c r="N475" t="s">
        <v>6</v>
      </c>
    </row>
    <row r="476" spans="1:14" x14ac:dyDescent="0.3">
      <c r="A476" s="1">
        <v>28703</v>
      </c>
      <c r="B476">
        <v>2.63</v>
      </c>
      <c r="E476">
        <v>2.63</v>
      </c>
      <c r="K476" t="s">
        <v>6</v>
      </c>
      <c r="L476" s="2">
        <v>152822000</v>
      </c>
      <c r="M476" s="2">
        <v>395961000</v>
      </c>
      <c r="N476" t="s">
        <v>6</v>
      </c>
    </row>
    <row r="477" spans="1:14" x14ac:dyDescent="0.3">
      <c r="A477" s="1">
        <v>28734</v>
      </c>
      <c r="B477">
        <v>2.4500000000000002</v>
      </c>
      <c r="E477">
        <v>2.4500000000000002</v>
      </c>
      <c r="K477" t="s">
        <v>6</v>
      </c>
      <c r="L477" s="2">
        <v>159218000</v>
      </c>
      <c r="M477" s="2">
        <v>415091000</v>
      </c>
      <c r="N477" t="s">
        <v>6</v>
      </c>
    </row>
    <row r="478" spans="1:14" x14ac:dyDescent="0.3">
      <c r="A478" s="1">
        <v>28764</v>
      </c>
      <c r="B478">
        <v>2.7</v>
      </c>
      <c r="E478">
        <v>2.7</v>
      </c>
      <c r="K478" t="s">
        <v>6</v>
      </c>
      <c r="L478" s="2">
        <v>168387000</v>
      </c>
      <c r="M478" s="2">
        <v>425545000</v>
      </c>
      <c r="N478" t="s">
        <v>6</v>
      </c>
    </row>
    <row r="479" spans="1:14" x14ac:dyDescent="0.3">
      <c r="A479" s="1">
        <v>28795</v>
      </c>
      <c r="B479">
        <v>2.5099999999999998</v>
      </c>
      <c r="E479">
        <v>2.5099999999999998</v>
      </c>
      <c r="K479" t="s">
        <v>6</v>
      </c>
      <c r="L479" s="2">
        <v>175019000</v>
      </c>
      <c r="M479" s="2">
        <v>442387000</v>
      </c>
      <c r="N479" t="s">
        <v>6</v>
      </c>
    </row>
    <row r="480" spans="1:14" x14ac:dyDescent="0.3">
      <c r="A480" s="1">
        <v>28825</v>
      </c>
      <c r="B480">
        <v>1.65</v>
      </c>
      <c r="E480">
        <v>1.65</v>
      </c>
      <c r="K480" t="s">
        <v>6</v>
      </c>
      <c r="L480" s="2">
        <v>193669000</v>
      </c>
      <c r="M480" s="2">
        <v>484609000</v>
      </c>
      <c r="N480" t="s">
        <v>6</v>
      </c>
    </row>
    <row r="481" spans="1:14" x14ac:dyDescent="0.3">
      <c r="A481" s="1">
        <v>28856</v>
      </c>
      <c r="B481">
        <v>4.13</v>
      </c>
      <c r="E481">
        <v>4.13</v>
      </c>
      <c r="K481" t="s">
        <v>6</v>
      </c>
      <c r="L481" s="2">
        <v>196694000</v>
      </c>
      <c r="M481" s="2">
        <v>458164000</v>
      </c>
      <c r="N481" t="s">
        <v>6</v>
      </c>
    </row>
    <row r="482" spans="1:14" x14ac:dyDescent="0.3">
      <c r="A482" s="1">
        <v>28887</v>
      </c>
      <c r="B482">
        <v>2.14</v>
      </c>
      <c r="E482">
        <v>2.14</v>
      </c>
      <c r="K482" t="s">
        <v>6</v>
      </c>
      <c r="L482" s="2">
        <v>202309000</v>
      </c>
      <c r="M482" s="2">
        <v>487953000</v>
      </c>
      <c r="N482" t="s">
        <v>6</v>
      </c>
    </row>
    <row r="483" spans="1:14" x14ac:dyDescent="0.3">
      <c r="A483" s="1">
        <v>28915</v>
      </c>
      <c r="B483">
        <v>5.91</v>
      </c>
      <c r="E483">
        <v>5.91</v>
      </c>
      <c r="K483" t="s">
        <v>6</v>
      </c>
      <c r="L483" s="2">
        <v>199266000</v>
      </c>
      <c r="M483" s="2">
        <v>486911000</v>
      </c>
      <c r="N483" t="s">
        <v>6</v>
      </c>
    </row>
    <row r="484" spans="1:14" x14ac:dyDescent="0.3">
      <c r="A484" s="1">
        <v>28946</v>
      </c>
      <c r="B484">
        <v>3.36</v>
      </c>
      <c r="E484">
        <v>3.36</v>
      </c>
      <c r="K484" t="s">
        <v>6</v>
      </c>
      <c r="L484" s="2">
        <v>202374000</v>
      </c>
      <c r="M484" s="2">
        <v>499207000</v>
      </c>
      <c r="N484" t="s">
        <v>6</v>
      </c>
    </row>
    <row r="485" spans="1:14" x14ac:dyDescent="0.3">
      <c r="A485" s="1">
        <v>28976</v>
      </c>
      <c r="B485">
        <v>2.09</v>
      </c>
      <c r="E485">
        <v>2.09</v>
      </c>
      <c r="K485" t="s">
        <v>6</v>
      </c>
      <c r="L485" s="2">
        <v>207102000</v>
      </c>
      <c r="M485" s="2">
        <v>516310000</v>
      </c>
      <c r="N485" t="s">
        <v>6</v>
      </c>
    </row>
    <row r="486" spans="1:14" x14ac:dyDescent="0.3">
      <c r="A486" s="1">
        <v>29007</v>
      </c>
      <c r="B486">
        <v>4.34</v>
      </c>
      <c r="E486">
        <v>4.34</v>
      </c>
      <c r="K486" t="s">
        <v>6</v>
      </c>
      <c r="L486" s="2">
        <v>215106000</v>
      </c>
      <c r="M486" s="2">
        <v>564956000</v>
      </c>
      <c r="N486" t="s">
        <v>6</v>
      </c>
    </row>
    <row r="487" spans="1:14" x14ac:dyDescent="0.3">
      <c r="A487" s="1">
        <v>29037</v>
      </c>
      <c r="B487">
        <v>4.3499999999999996</v>
      </c>
      <c r="E487">
        <v>4.3499999999999996</v>
      </c>
      <c r="K487" t="s">
        <v>6</v>
      </c>
      <c r="L487" s="2">
        <v>229711000</v>
      </c>
      <c r="M487" s="2">
        <v>575432000</v>
      </c>
      <c r="N487" t="s">
        <v>6</v>
      </c>
    </row>
    <row r="488" spans="1:14" x14ac:dyDescent="0.3">
      <c r="A488" s="1">
        <v>29068</v>
      </c>
      <c r="B488">
        <v>3.4</v>
      </c>
      <c r="E488">
        <v>3.4</v>
      </c>
      <c r="K488" t="s">
        <v>6</v>
      </c>
      <c r="L488" s="2">
        <v>237372000</v>
      </c>
      <c r="M488" s="2">
        <v>587464000</v>
      </c>
      <c r="N488" t="s">
        <v>6</v>
      </c>
    </row>
    <row r="489" spans="1:14" x14ac:dyDescent="0.3">
      <c r="A489" s="1">
        <v>29099</v>
      </c>
      <c r="B489">
        <v>6.45</v>
      </c>
      <c r="E489">
        <v>6.45</v>
      </c>
      <c r="K489" t="s">
        <v>6</v>
      </c>
      <c r="L489" s="2">
        <v>251087000</v>
      </c>
      <c r="M489" s="2">
        <v>634111000</v>
      </c>
      <c r="N489" t="s">
        <v>6</v>
      </c>
    </row>
    <row r="490" spans="1:14" x14ac:dyDescent="0.3">
      <c r="A490" s="1">
        <v>29129</v>
      </c>
      <c r="B490">
        <v>4.7</v>
      </c>
      <c r="E490">
        <v>4.7</v>
      </c>
      <c r="K490" t="s">
        <v>6</v>
      </c>
      <c r="L490" s="2">
        <v>268243000</v>
      </c>
      <c r="M490" s="2">
        <v>656871000</v>
      </c>
      <c r="N490" t="s">
        <v>6</v>
      </c>
    </row>
    <row r="491" spans="1:14" x14ac:dyDescent="0.3">
      <c r="A491" s="1">
        <v>29160</v>
      </c>
      <c r="B491">
        <v>4.72</v>
      </c>
      <c r="E491">
        <v>4.72</v>
      </c>
      <c r="K491" t="s">
        <v>6</v>
      </c>
      <c r="L491" s="2">
        <v>292706000</v>
      </c>
      <c r="M491" s="2">
        <v>707479000</v>
      </c>
      <c r="N491" t="s">
        <v>6</v>
      </c>
    </row>
    <row r="492" spans="1:14" x14ac:dyDescent="0.3">
      <c r="A492" s="1">
        <v>29190</v>
      </c>
      <c r="B492">
        <v>7.06</v>
      </c>
      <c r="E492">
        <v>7.06</v>
      </c>
      <c r="K492" t="s">
        <v>6</v>
      </c>
      <c r="L492" s="2">
        <v>366247000</v>
      </c>
      <c r="M492" s="2">
        <v>838226000</v>
      </c>
      <c r="N492" t="s">
        <v>6</v>
      </c>
    </row>
    <row r="493" spans="1:14" x14ac:dyDescent="0.3">
      <c r="A493" s="1">
        <v>29221</v>
      </c>
      <c r="B493">
        <v>4.4800000000000004</v>
      </c>
      <c r="E493">
        <v>4.4800000000000004</v>
      </c>
      <c r="K493">
        <v>6.62</v>
      </c>
      <c r="L493" s="2">
        <v>339824000</v>
      </c>
      <c r="M493" s="2">
        <v>814000000</v>
      </c>
      <c r="N493" t="s">
        <v>6</v>
      </c>
    </row>
    <row r="494" spans="1:14" x14ac:dyDescent="0.3">
      <c r="A494" s="1">
        <v>29252</v>
      </c>
      <c r="B494">
        <v>3.35</v>
      </c>
      <c r="E494">
        <v>3.35</v>
      </c>
      <c r="K494">
        <v>4.62</v>
      </c>
      <c r="L494" s="2">
        <v>323939000</v>
      </c>
      <c r="M494" s="2">
        <v>845000000</v>
      </c>
      <c r="N494" t="s">
        <v>6</v>
      </c>
    </row>
    <row r="495" spans="1:14" x14ac:dyDescent="0.3">
      <c r="A495" s="1">
        <v>29281</v>
      </c>
      <c r="B495">
        <v>4.34</v>
      </c>
      <c r="E495">
        <v>4.34</v>
      </c>
      <c r="K495">
        <v>6.04</v>
      </c>
      <c r="L495" s="2">
        <v>337933000</v>
      </c>
      <c r="M495" s="2">
        <v>878000000</v>
      </c>
      <c r="N495" t="s">
        <v>6</v>
      </c>
    </row>
    <row r="496" spans="1:14" x14ac:dyDescent="0.3">
      <c r="A496" s="1">
        <v>29312</v>
      </c>
      <c r="B496">
        <v>3.93</v>
      </c>
      <c r="E496">
        <v>3.93</v>
      </c>
      <c r="K496">
        <v>5.29</v>
      </c>
      <c r="L496" s="2">
        <v>364959000</v>
      </c>
      <c r="M496" s="2">
        <v>957000000</v>
      </c>
      <c r="N496" t="s">
        <v>6</v>
      </c>
    </row>
    <row r="497" spans="1:14" x14ac:dyDescent="0.3">
      <c r="A497" s="1">
        <v>29342</v>
      </c>
      <c r="B497">
        <v>6.52</v>
      </c>
      <c r="E497">
        <v>6.52</v>
      </c>
      <c r="K497">
        <v>5.7</v>
      </c>
      <c r="L497" s="2">
        <v>372738000</v>
      </c>
      <c r="M497" s="2">
        <v>1011000000</v>
      </c>
      <c r="N497" t="s">
        <v>6</v>
      </c>
    </row>
    <row r="498" spans="1:14" x14ac:dyDescent="0.3">
      <c r="A498" s="1">
        <v>29373</v>
      </c>
      <c r="B498">
        <v>5.0199999999999996</v>
      </c>
      <c r="E498">
        <v>5.0199999999999996</v>
      </c>
      <c r="K498">
        <v>5.31</v>
      </c>
      <c r="L498" s="2">
        <v>416236000</v>
      </c>
      <c r="M498" s="2">
        <v>1101000000</v>
      </c>
      <c r="N498" t="s">
        <v>6</v>
      </c>
    </row>
    <row r="499" spans="1:14" x14ac:dyDescent="0.3">
      <c r="A499" s="1">
        <v>29403</v>
      </c>
      <c r="B499">
        <v>5.24</v>
      </c>
      <c r="E499">
        <v>5.24</v>
      </c>
      <c r="K499">
        <v>5.55</v>
      </c>
      <c r="L499" s="2">
        <v>439890000</v>
      </c>
      <c r="M499" s="2">
        <v>1076000000</v>
      </c>
      <c r="N499" t="s">
        <v>6</v>
      </c>
    </row>
    <row r="500" spans="1:14" x14ac:dyDescent="0.3">
      <c r="A500" s="1">
        <v>29434</v>
      </c>
      <c r="B500">
        <v>5.46</v>
      </c>
      <c r="E500">
        <v>5.46</v>
      </c>
      <c r="K500">
        <v>4.95</v>
      </c>
      <c r="L500" s="2">
        <v>446615000</v>
      </c>
      <c r="M500" s="2">
        <v>1129000000</v>
      </c>
      <c r="N500" t="s">
        <v>6</v>
      </c>
    </row>
    <row r="501" spans="1:14" x14ac:dyDescent="0.3">
      <c r="A501" s="1">
        <v>29465</v>
      </c>
      <c r="B501">
        <v>6.15</v>
      </c>
      <c r="E501">
        <v>6.15</v>
      </c>
      <c r="K501">
        <v>4.2300000000000004</v>
      </c>
      <c r="L501" s="2">
        <v>459175000</v>
      </c>
      <c r="M501" s="2">
        <v>1170000000</v>
      </c>
      <c r="N501" t="s">
        <v>6</v>
      </c>
    </row>
    <row r="502" spans="1:14" x14ac:dyDescent="0.3">
      <c r="A502" s="1">
        <v>29495</v>
      </c>
      <c r="B502">
        <v>6.78</v>
      </c>
      <c r="E502">
        <v>6.78</v>
      </c>
      <c r="K502">
        <v>9.48</v>
      </c>
      <c r="L502" s="2">
        <v>468517000</v>
      </c>
      <c r="M502" s="2">
        <v>1221000000</v>
      </c>
      <c r="N502" t="s">
        <v>6</v>
      </c>
    </row>
    <row r="503" spans="1:14" x14ac:dyDescent="0.3">
      <c r="A503" s="1">
        <v>29526</v>
      </c>
      <c r="B503">
        <v>6.82</v>
      </c>
      <c r="E503">
        <v>6.82</v>
      </c>
      <c r="K503">
        <v>6.67</v>
      </c>
      <c r="L503" s="2">
        <v>512562000</v>
      </c>
      <c r="M503" s="2">
        <v>1326000000</v>
      </c>
      <c r="N503" t="s">
        <v>6</v>
      </c>
    </row>
    <row r="504" spans="1:14" x14ac:dyDescent="0.3">
      <c r="A504" s="1">
        <v>29556</v>
      </c>
      <c r="B504">
        <v>4.97</v>
      </c>
      <c r="E504">
        <v>4.97</v>
      </c>
      <c r="K504">
        <v>6.61</v>
      </c>
      <c r="L504" s="2">
        <v>580353000</v>
      </c>
      <c r="M504" s="2">
        <v>1487000000</v>
      </c>
      <c r="N504" t="s">
        <v>6</v>
      </c>
    </row>
    <row r="505" spans="1:14" x14ac:dyDescent="0.3">
      <c r="A505" s="1">
        <v>29587</v>
      </c>
      <c r="B505">
        <v>4.92</v>
      </c>
      <c r="E505">
        <v>4.92</v>
      </c>
      <c r="K505">
        <v>6.84</v>
      </c>
      <c r="L505" s="2">
        <v>580291000</v>
      </c>
      <c r="M505" s="2">
        <v>1366000000</v>
      </c>
      <c r="N505" t="s">
        <v>6</v>
      </c>
    </row>
    <row r="506" spans="1:14" x14ac:dyDescent="0.3">
      <c r="A506" s="1">
        <v>29618</v>
      </c>
      <c r="B506">
        <v>8.41</v>
      </c>
      <c r="E506">
        <v>8.41</v>
      </c>
      <c r="K506">
        <v>6.4</v>
      </c>
      <c r="L506" s="2">
        <v>574021000</v>
      </c>
      <c r="M506" s="2">
        <v>1425000000</v>
      </c>
      <c r="N506" t="s">
        <v>6</v>
      </c>
    </row>
    <row r="507" spans="1:14" x14ac:dyDescent="0.3">
      <c r="A507" s="1">
        <v>29646</v>
      </c>
      <c r="B507">
        <v>5.28</v>
      </c>
      <c r="E507">
        <v>5.28</v>
      </c>
      <c r="K507">
        <v>4.97</v>
      </c>
      <c r="L507" s="2">
        <v>573731000</v>
      </c>
      <c r="M507" s="2">
        <v>1394000000</v>
      </c>
      <c r="N507" t="s">
        <v>6</v>
      </c>
    </row>
    <row r="508" spans="1:14" x14ac:dyDescent="0.3">
      <c r="A508" s="1">
        <v>29677</v>
      </c>
      <c r="B508">
        <v>5.4</v>
      </c>
      <c r="E508">
        <v>5.4</v>
      </c>
      <c r="K508">
        <v>6.46</v>
      </c>
      <c r="L508" s="2">
        <v>565801000</v>
      </c>
      <c r="M508" s="2">
        <v>1512000000</v>
      </c>
      <c r="N508" t="s">
        <v>6</v>
      </c>
    </row>
    <row r="509" spans="1:14" x14ac:dyDescent="0.3">
      <c r="A509" s="1">
        <v>29707</v>
      </c>
      <c r="B509">
        <v>6.3</v>
      </c>
      <c r="E509">
        <v>6.3</v>
      </c>
      <c r="K509">
        <v>5.56</v>
      </c>
      <c r="L509" s="2">
        <v>597848000</v>
      </c>
      <c r="M509" s="2">
        <v>1583000000</v>
      </c>
      <c r="N509" t="s">
        <v>6</v>
      </c>
    </row>
    <row r="510" spans="1:14" x14ac:dyDescent="0.3">
      <c r="A510" s="1">
        <v>29738</v>
      </c>
      <c r="B510">
        <v>4.21</v>
      </c>
      <c r="E510">
        <v>4.21</v>
      </c>
      <c r="K510">
        <v>5.52</v>
      </c>
      <c r="L510" s="2">
        <v>646193000</v>
      </c>
      <c r="M510" s="2">
        <v>1718000000</v>
      </c>
      <c r="N510" t="s">
        <v>6</v>
      </c>
    </row>
    <row r="511" spans="1:14" x14ac:dyDescent="0.3">
      <c r="A511" s="1">
        <v>29768</v>
      </c>
      <c r="B511">
        <v>5.09</v>
      </c>
      <c r="E511">
        <v>5.09</v>
      </c>
      <c r="K511">
        <v>6.26</v>
      </c>
      <c r="L511" s="2">
        <v>689100000</v>
      </c>
      <c r="M511" s="2">
        <v>1725000000</v>
      </c>
      <c r="N511" t="s">
        <v>6</v>
      </c>
    </row>
    <row r="512" spans="1:14" x14ac:dyDescent="0.3">
      <c r="A512" s="1">
        <v>29799</v>
      </c>
      <c r="B512">
        <v>8.57</v>
      </c>
      <c r="E512">
        <v>8.57</v>
      </c>
      <c r="K512">
        <v>5.5</v>
      </c>
      <c r="L512" s="2">
        <v>714335000</v>
      </c>
      <c r="M512" s="2">
        <v>1803000000</v>
      </c>
      <c r="N512" t="s">
        <v>6</v>
      </c>
    </row>
    <row r="513" spans="1:14" x14ac:dyDescent="0.3">
      <c r="A513" s="1">
        <v>29830</v>
      </c>
      <c r="B513">
        <v>4.34</v>
      </c>
      <c r="E513">
        <v>4.34</v>
      </c>
      <c r="K513">
        <v>5.26</v>
      </c>
      <c r="L513" s="2">
        <v>739984000</v>
      </c>
      <c r="M513" s="2">
        <v>1881000000</v>
      </c>
      <c r="N513" t="s">
        <v>6</v>
      </c>
    </row>
    <row r="514" spans="1:14" x14ac:dyDescent="0.3">
      <c r="A514" s="1">
        <v>29860</v>
      </c>
      <c r="B514">
        <v>4.6500000000000004</v>
      </c>
      <c r="E514">
        <v>4.6500000000000004</v>
      </c>
      <c r="K514">
        <v>5.08</v>
      </c>
      <c r="L514" s="2">
        <v>767684000</v>
      </c>
      <c r="M514" s="2">
        <v>2104000000</v>
      </c>
      <c r="N514" t="s">
        <v>6</v>
      </c>
    </row>
    <row r="515" spans="1:14" x14ac:dyDescent="0.3">
      <c r="A515" s="1">
        <v>29891</v>
      </c>
      <c r="B515">
        <v>4.92</v>
      </c>
      <c r="E515">
        <v>4.92</v>
      </c>
      <c r="K515">
        <v>5.27</v>
      </c>
      <c r="L515" s="2">
        <v>862272000</v>
      </c>
      <c r="M515" s="2">
        <v>2289000000</v>
      </c>
      <c r="N515" t="s">
        <v>6</v>
      </c>
    </row>
    <row r="516" spans="1:14" x14ac:dyDescent="0.3">
      <c r="A516" s="1">
        <v>29921</v>
      </c>
      <c r="B516">
        <v>4.4400000000000004</v>
      </c>
      <c r="E516">
        <v>4.4400000000000004</v>
      </c>
      <c r="K516">
        <v>5.93</v>
      </c>
      <c r="L516" s="2">
        <v>970535000</v>
      </c>
      <c r="M516" s="2">
        <v>2790000000</v>
      </c>
      <c r="N516" t="s">
        <v>6</v>
      </c>
    </row>
    <row r="517" spans="1:14" x14ac:dyDescent="0.3">
      <c r="A517" s="1">
        <v>29952</v>
      </c>
      <c r="B517">
        <v>3.94</v>
      </c>
      <c r="E517">
        <v>3.94</v>
      </c>
      <c r="K517">
        <v>6.97</v>
      </c>
      <c r="L517" s="2">
        <v>1070000000</v>
      </c>
      <c r="M517" s="2">
        <v>2615000000</v>
      </c>
      <c r="N517" t="s">
        <v>6</v>
      </c>
    </row>
    <row r="518" spans="1:14" x14ac:dyDescent="0.3">
      <c r="A518" s="1">
        <v>29983</v>
      </c>
      <c r="B518">
        <v>5.9</v>
      </c>
      <c r="E518">
        <v>5.9</v>
      </c>
      <c r="K518">
        <v>6.64</v>
      </c>
      <c r="L518" s="2">
        <v>1035000000</v>
      </c>
      <c r="M518" s="2">
        <v>2673000000</v>
      </c>
      <c r="N518" t="s">
        <v>6</v>
      </c>
    </row>
    <row r="519" spans="1:14" x14ac:dyDescent="0.3">
      <c r="A519" s="1">
        <v>30011</v>
      </c>
      <c r="B519">
        <v>5.81</v>
      </c>
      <c r="E519">
        <v>5.81</v>
      </c>
      <c r="K519">
        <v>5.71</v>
      </c>
      <c r="L519" s="2">
        <v>1089000000</v>
      </c>
      <c r="M519" s="2">
        <v>2611000000</v>
      </c>
      <c r="N519" t="s">
        <v>6</v>
      </c>
    </row>
    <row r="520" spans="1:14" x14ac:dyDescent="0.3">
      <c r="A520" s="1">
        <v>30042</v>
      </c>
      <c r="B520">
        <v>5.34</v>
      </c>
      <c r="E520">
        <v>5.34</v>
      </c>
      <c r="K520">
        <v>5.89</v>
      </c>
      <c r="L520" s="2">
        <v>1050000000</v>
      </c>
      <c r="M520" s="2">
        <v>2817000000</v>
      </c>
      <c r="N520" t="s">
        <v>6</v>
      </c>
    </row>
    <row r="521" spans="1:14" x14ac:dyDescent="0.3">
      <c r="A521" s="1">
        <v>30072</v>
      </c>
      <c r="B521">
        <v>6.02</v>
      </c>
      <c r="E521">
        <v>6.02</v>
      </c>
      <c r="K521">
        <v>6.66</v>
      </c>
      <c r="L521" s="2">
        <v>1121000000</v>
      </c>
      <c r="M521" s="2">
        <v>2991000000</v>
      </c>
      <c r="N521" t="s">
        <v>6</v>
      </c>
    </row>
    <row r="522" spans="1:14" x14ac:dyDescent="0.3">
      <c r="A522" s="1">
        <v>30103</v>
      </c>
      <c r="B522">
        <v>8.3699999999999992</v>
      </c>
      <c r="E522">
        <v>8.3699999999999992</v>
      </c>
      <c r="K522">
        <v>7.1</v>
      </c>
      <c r="L522" s="2">
        <v>1220000000</v>
      </c>
      <c r="M522" s="2">
        <v>3211000000</v>
      </c>
      <c r="N522" t="s">
        <v>6</v>
      </c>
    </row>
    <row r="523" spans="1:14" x14ac:dyDescent="0.3">
      <c r="A523" s="1">
        <v>30133</v>
      </c>
      <c r="B523">
        <v>6.71</v>
      </c>
      <c r="E523">
        <v>6.71</v>
      </c>
      <c r="K523">
        <v>6.36</v>
      </c>
      <c r="L523" s="2">
        <v>1298000000</v>
      </c>
      <c r="M523" s="2">
        <v>3357000000</v>
      </c>
      <c r="N523" t="s">
        <v>6</v>
      </c>
    </row>
    <row r="524" spans="1:14" x14ac:dyDescent="0.3">
      <c r="A524" s="1">
        <v>30164</v>
      </c>
      <c r="B524">
        <v>6.3</v>
      </c>
      <c r="E524">
        <v>6.3</v>
      </c>
      <c r="K524">
        <v>5.97</v>
      </c>
      <c r="L524" s="2">
        <v>1334000000</v>
      </c>
      <c r="M524" s="2">
        <v>3378000000</v>
      </c>
      <c r="N524" t="s">
        <v>6</v>
      </c>
    </row>
    <row r="525" spans="1:14" x14ac:dyDescent="0.3">
      <c r="A525" s="1">
        <v>30195</v>
      </c>
      <c r="B525">
        <v>3.62</v>
      </c>
      <c r="E525">
        <v>3.62</v>
      </c>
      <c r="K525">
        <v>5.08</v>
      </c>
      <c r="L525" s="2">
        <v>1356000000</v>
      </c>
      <c r="M525" s="2">
        <v>3544000000</v>
      </c>
      <c r="N525" t="s">
        <v>6</v>
      </c>
    </row>
    <row r="526" spans="1:14" x14ac:dyDescent="0.3">
      <c r="A526" s="1">
        <v>30225</v>
      </c>
      <c r="B526">
        <v>3.65</v>
      </c>
      <c r="E526">
        <v>3.65</v>
      </c>
      <c r="K526">
        <v>4.4400000000000004</v>
      </c>
      <c r="L526" s="2">
        <v>1461000000</v>
      </c>
      <c r="M526" s="2">
        <v>3830000000</v>
      </c>
      <c r="N526" t="s">
        <v>6</v>
      </c>
    </row>
    <row r="527" spans="1:14" x14ac:dyDescent="0.3">
      <c r="A527" s="1">
        <v>30256</v>
      </c>
      <c r="B527">
        <v>5.37</v>
      </c>
      <c r="E527">
        <v>5.37</v>
      </c>
      <c r="K527">
        <v>5.29</v>
      </c>
      <c r="L527" s="2">
        <v>1706000000</v>
      </c>
      <c r="M527" s="2">
        <v>4149000000</v>
      </c>
      <c r="N527" t="s">
        <v>6</v>
      </c>
    </row>
    <row r="528" spans="1:14" x14ac:dyDescent="0.3">
      <c r="A528" s="1">
        <v>30286</v>
      </c>
      <c r="B528">
        <v>7.56</v>
      </c>
      <c r="E528">
        <v>7.56</v>
      </c>
      <c r="K528">
        <v>7.81</v>
      </c>
      <c r="L528" s="2">
        <v>1944000000</v>
      </c>
      <c r="M528" s="2">
        <v>4644000000</v>
      </c>
      <c r="N528" t="s">
        <v>6</v>
      </c>
    </row>
    <row r="529" spans="1:14" x14ac:dyDescent="0.3">
      <c r="A529" s="1">
        <v>30317</v>
      </c>
      <c r="B529">
        <v>7.19</v>
      </c>
      <c r="E529">
        <v>7.19</v>
      </c>
      <c r="K529">
        <v>8.64</v>
      </c>
      <c r="L529" s="2">
        <v>2059000000</v>
      </c>
      <c r="M529" s="2">
        <v>4682000000</v>
      </c>
      <c r="N529" t="s">
        <v>6</v>
      </c>
    </row>
    <row r="530" spans="1:14" x14ac:dyDescent="0.3">
      <c r="A530" s="1">
        <v>30348</v>
      </c>
      <c r="B530">
        <v>8.09</v>
      </c>
      <c r="E530">
        <v>8.09</v>
      </c>
      <c r="K530">
        <v>7.86</v>
      </c>
      <c r="L530" s="2">
        <v>2163000000</v>
      </c>
      <c r="M530" s="2">
        <v>4752000000</v>
      </c>
      <c r="N530" t="s">
        <v>6</v>
      </c>
    </row>
    <row r="531" spans="1:14" x14ac:dyDescent="0.3">
      <c r="A531" s="1">
        <v>30376</v>
      </c>
      <c r="B531">
        <v>9.8800000000000008</v>
      </c>
      <c r="E531">
        <v>9.8800000000000008</v>
      </c>
      <c r="K531">
        <v>7.34</v>
      </c>
      <c r="L531" s="2">
        <v>2072000000</v>
      </c>
      <c r="M531" s="2">
        <v>4656000000</v>
      </c>
      <c r="N531" t="s">
        <v>6</v>
      </c>
    </row>
    <row r="532" spans="1:14" x14ac:dyDescent="0.3">
      <c r="A532" s="1">
        <v>30407</v>
      </c>
      <c r="B532">
        <v>6.4</v>
      </c>
      <c r="E532">
        <v>6.4</v>
      </c>
      <c r="K532">
        <v>6.58</v>
      </c>
      <c r="L532" s="2">
        <v>2174000000</v>
      </c>
      <c r="M532" s="2">
        <v>5041000000</v>
      </c>
      <c r="N532" t="s">
        <v>6</v>
      </c>
    </row>
    <row r="533" spans="1:14" x14ac:dyDescent="0.3">
      <c r="A533" s="1">
        <v>30437</v>
      </c>
      <c r="B533">
        <v>4.97</v>
      </c>
      <c r="E533">
        <v>4.97</v>
      </c>
      <c r="K533">
        <v>6.48</v>
      </c>
      <c r="L533" s="2">
        <v>2292000000</v>
      </c>
      <c r="M533" s="2">
        <v>5211000000</v>
      </c>
      <c r="N533" t="s">
        <v>6</v>
      </c>
    </row>
    <row r="534" spans="1:14" x14ac:dyDescent="0.3">
      <c r="A534" s="1">
        <v>30468</v>
      </c>
      <c r="B534">
        <v>11.77</v>
      </c>
      <c r="E534">
        <v>11.77</v>
      </c>
      <c r="K534">
        <v>9.8800000000000008</v>
      </c>
      <c r="L534" s="2">
        <v>2361000000</v>
      </c>
      <c r="M534" s="2">
        <v>5841000000</v>
      </c>
      <c r="N534" t="s">
        <v>6</v>
      </c>
    </row>
    <row r="535" spans="1:14" x14ac:dyDescent="0.3">
      <c r="A535" s="1">
        <v>30498</v>
      </c>
      <c r="B535">
        <v>12.56</v>
      </c>
      <c r="E535">
        <v>12.56</v>
      </c>
      <c r="K535">
        <v>10.08</v>
      </c>
      <c r="L535" s="2">
        <v>2662000000</v>
      </c>
      <c r="M535" s="2">
        <v>5935000000</v>
      </c>
      <c r="N535" t="s">
        <v>6</v>
      </c>
    </row>
    <row r="536" spans="1:14" x14ac:dyDescent="0.3">
      <c r="A536" s="1">
        <v>30529</v>
      </c>
      <c r="B536">
        <v>7.33</v>
      </c>
      <c r="E536">
        <v>7.33</v>
      </c>
      <c r="K536">
        <v>9.11</v>
      </c>
      <c r="L536" s="2">
        <v>2350000000</v>
      </c>
      <c r="M536" s="2">
        <v>6172000000</v>
      </c>
      <c r="N536" t="s">
        <v>6</v>
      </c>
    </row>
    <row r="537" spans="1:14" x14ac:dyDescent="0.3">
      <c r="A537" s="1">
        <v>30560</v>
      </c>
      <c r="B537">
        <v>11.43</v>
      </c>
      <c r="E537">
        <v>11.43</v>
      </c>
      <c r="K537">
        <v>10.3</v>
      </c>
      <c r="L537" s="2">
        <v>2669000000</v>
      </c>
      <c r="M537" s="2">
        <v>6761000000</v>
      </c>
      <c r="N537" t="s">
        <v>6</v>
      </c>
    </row>
    <row r="538" spans="1:14" x14ac:dyDescent="0.3">
      <c r="A538" s="1">
        <v>30590</v>
      </c>
      <c r="B538">
        <v>9.58</v>
      </c>
      <c r="E538">
        <v>9.58</v>
      </c>
      <c r="K538">
        <v>8.8699999999999992</v>
      </c>
      <c r="L538" s="2">
        <v>2821000000</v>
      </c>
      <c r="M538" s="2">
        <v>7383000000</v>
      </c>
      <c r="N538" t="s">
        <v>6</v>
      </c>
    </row>
    <row r="539" spans="1:14" x14ac:dyDescent="0.3">
      <c r="A539" s="1">
        <v>30621</v>
      </c>
      <c r="B539">
        <v>4.41</v>
      </c>
      <c r="E539">
        <v>4.41</v>
      </c>
      <c r="K539">
        <v>7.38</v>
      </c>
      <c r="L539" s="2">
        <v>3189000000</v>
      </c>
      <c r="M539" s="2">
        <v>7882000000</v>
      </c>
      <c r="N539" t="s">
        <v>6</v>
      </c>
    </row>
    <row r="540" spans="1:14" x14ac:dyDescent="0.3">
      <c r="A540" s="1">
        <v>30651</v>
      </c>
      <c r="B540">
        <v>7.89</v>
      </c>
      <c r="E540">
        <v>7.89</v>
      </c>
      <c r="K540">
        <v>8.68</v>
      </c>
      <c r="L540" s="2">
        <v>3495000000</v>
      </c>
      <c r="M540" s="2">
        <v>9177000000</v>
      </c>
      <c r="N540" t="s">
        <v>6</v>
      </c>
    </row>
    <row r="541" spans="1:14" x14ac:dyDescent="0.3">
      <c r="A541" s="1">
        <v>30682</v>
      </c>
      <c r="B541">
        <v>8.98</v>
      </c>
      <c r="E541">
        <v>8.98</v>
      </c>
      <c r="K541">
        <v>9.67</v>
      </c>
      <c r="L541" s="2">
        <v>3784000000</v>
      </c>
      <c r="M541" s="2">
        <v>9125000000</v>
      </c>
      <c r="N541" t="s">
        <v>6</v>
      </c>
    </row>
    <row r="542" spans="1:14" x14ac:dyDescent="0.3">
      <c r="A542" s="1">
        <v>30713</v>
      </c>
      <c r="B542">
        <v>10.16</v>
      </c>
      <c r="E542">
        <v>10.16</v>
      </c>
      <c r="K542">
        <v>9.5</v>
      </c>
      <c r="L542" s="2">
        <v>3744000000</v>
      </c>
      <c r="M542" s="2">
        <v>9261000000</v>
      </c>
      <c r="N542" t="s">
        <v>6</v>
      </c>
    </row>
    <row r="543" spans="1:14" x14ac:dyDescent="0.3">
      <c r="A543" s="1">
        <v>30742</v>
      </c>
      <c r="B543">
        <v>8.91</v>
      </c>
      <c r="E543">
        <v>8.91</v>
      </c>
      <c r="K543">
        <v>8.94</v>
      </c>
      <c r="L543" s="2">
        <v>3539000000</v>
      </c>
      <c r="M543" s="2">
        <v>10052000000</v>
      </c>
      <c r="N543" t="s">
        <v>6</v>
      </c>
    </row>
    <row r="544" spans="1:14" x14ac:dyDescent="0.3">
      <c r="A544" s="1">
        <v>30773</v>
      </c>
      <c r="B544">
        <v>7.93</v>
      </c>
      <c r="E544">
        <v>7.93</v>
      </c>
      <c r="K544">
        <v>9.5399999999999991</v>
      </c>
      <c r="L544" s="2">
        <v>4179000000</v>
      </c>
      <c r="M544" s="2">
        <v>11514000000</v>
      </c>
      <c r="N544" t="s">
        <v>6</v>
      </c>
    </row>
    <row r="545" spans="1:14" x14ac:dyDescent="0.3">
      <c r="A545" s="1">
        <v>30803</v>
      </c>
      <c r="B545">
        <v>6.69</v>
      </c>
      <c r="E545">
        <v>6.69</v>
      </c>
      <c r="K545">
        <v>9.0500000000000007</v>
      </c>
      <c r="L545" s="2">
        <v>4435000000</v>
      </c>
      <c r="M545" s="2">
        <v>12126000000</v>
      </c>
      <c r="N545" t="s">
        <v>6</v>
      </c>
    </row>
    <row r="546" spans="1:14" x14ac:dyDescent="0.3">
      <c r="A546" s="1">
        <v>30834</v>
      </c>
      <c r="B546">
        <v>11.69</v>
      </c>
      <c r="E546">
        <v>11.69</v>
      </c>
      <c r="K546">
        <v>10.08</v>
      </c>
      <c r="L546" s="2">
        <v>5782000000</v>
      </c>
      <c r="M546" s="2">
        <v>12945000000</v>
      </c>
      <c r="N546" t="s">
        <v>6</v>
      </c>
    </row>
    <row r="547" spans="1:14" x14ac:dyDescent="0.3">
      <c r="A547" s="1">
        <v>30864</v>
      </c>
      <c r="B547">
        <v>7.92</v>
      </c>
      <c r="E547">
        <v>7.92</v>
      </c>
      <c r="K547">
        <v>9.7200000000000006</v>
      </c>
      <c r="L547" s="2">
        <v>6391000000</v>
      </c>
      <c r="M547" s="2">
        <v>14168000000</v>
      </c>
      <c r="N547" t="s">
        <v>6</v>
      </c>
    </row>
    <row r="548" spans="1:14" x14ac:dyDescent="0.3">
      <c r="A548" s="1">
        <v>30895</v>
      </c>
      <c r="B548">
        <v>8.06</v>
      </c>
      <c r="E548">
        <v>8.06</v>
      </c>
      <c r="K548">
        <v>9.35</v>
      </c>
      <c r="L548" s="2">
        <v>7015000000</v>
      </c>
      <c r="M548" s="2">
        <v>15324000000</v>
      </c>
      <c r="N548" t="s">
        <v>6</v>
      </c>
    </row>
    <row r="549" spans="1:14" x14ac:dyDescent="0.3">
      <c r="A549" s="1">
        <v>30926</v>
      </c>
      <c r="B549">
        <v>9.1999999999999993</v>
      </c>
      <c r="E549">
        <v>9.1999999999999993</v>
      </c>
      <c r="K549">
        <v>11.75</v>
      </c>
      <c r="L549" s="2">
        <v>7743000000</v>
      </c>
      <c r="M549" s="2">
        <v>17402000000</v>
      </c>
      <c r="N549" t="s">
        <v>6</v>
      </c>
    </row>
    <row r="550" spans="1:14" x14ac:dyDescent="0.3">
      <c r="A550" s="1">
        <v>30956</v>
      </c>
      <c r="B550">
        <v>9.48</v>
      </c>
      <c r="E550">
        <v>9.48</v>
      </c>
      <c r="K550">
        <v>10.44</v>
      </c>
      <c r="L550" s="2">
        <v>8229000000</v>
      </c>
      <c r="M550" s="2">
        <v>18188000000</v>
      </c>
      <c r="N550" t="s">
        <v>6</v>
      </c>
    </row>
    <row r="551" spans="1:14" x14ac:dyDescent="0.3">
      <c r="A551" s="1">
        <v>30987</v>
      </c>
      <c r="B551">
        <v>9.6</v>
      </c>
      <c r="E551">
        <v>9.6</v>
      </c>
      <c r="K551">
        <v>10.53</v>
      </c>
      <c r="L551" s="2">
        <v>9427000000</v>
      </c>
      <c r="M551" s="2">
        <v>21229000000</v>
      </c>
      <c r="N551" t="s">
        <v>6</v>
      </c>
    </row>
    <row r="552" spans="1:14" x14ac:dyDescent="0.3">
      <c r="A552" s="1">
        <v>31017</v>
      </c>
      <c r="B552">
        <v>8.41</v>
      </c>
      <c r="E552">
        <v>8.41</v>
      </c>
      <c r="K552">
        <v>11.98</v>
      </c>
      <c r="L552" s="2">
        <v>12725000000</v>
      </c>
      <c r="M552" s="2">
        <v>27698000000</v>
      </c>
      <c r="N552" t="s">
        <v>6</v>
      </c>
    </row>
    <row r="553" spans="1:14" x14ac:dyDescent="0.3">
      <c r="A553" s="1">
        <v>31048</v>
      </c>
      <c r="B553">
        <v>11.18</v>
      </c>
      <c r="E553">
        <v>11.18</v>
      </c>
      <c r="K553">
        <v>11.76</v>
      </c>
      <c r="L553" s="2">
        <v>13269000000</v>
      </c>
      <c r="M553" s="2">
        <v>24940000000</v>
      </c>
      <c r="N553" t="s">
        <v>6</v>
      </c>
    </row>
    <row r="554" spans="1:14" x14ac:dyDescent="0.3">
      <c r="A554" s="1">
        <v>31079</v>
      </c>
      <c r="B554">
        <v>9.69</v>
      </c>
      <c r="E554">
        <v>9.69</v>
      </c>
      <c r="K554">
        <v>10.87</v>
      </c>
      <c r="L554" s="2">
        <v>15069000000</v>
      </c>
      <c r="M554" s="2">
        <v>28129000000</v>
      </c>
      <c r="N554" t="s">
        <v>6</v>
      </c>
    </row>
    <row r="555" spans="1:14" x14ac:dyDescent="0.3">
      <c r="A555" s="1">
        <v>31107</v>
      </c>
      <c r="B555">
        <v>10.79</v>
      </c>
      <c r="E555">
        <v>10.79</v>
      </c>
      <c r="K555">
        <v>10.16</v>
      </c>
      <c r="L555" s="2">
        <v>14427000000</v>
      </c>
      <c r="M555" s="2">
        <v>30994000000</v>
      </c>
      <c r="N555" t="s">
        <v>6</v>
      </c>
    </row>
    <row r="556" spans="1:14" x14ac:dyDescent="0.3">
      <c r="A556" s="1">
        <v>31138</v>
      </c>
      <c r="B556">
        <v>8.33</v>
      </c>
      <c r="E556">
        <v>8.33</v>
      </c>
      <c r="K556">
        <v>8.1999999999999993</v>
      </c>
      <c r="L556" s="2">
        <v>14602000000</v>
      </c>
      <c r="M556" s="2">
        <v>34324000000</v>
      </c>
      <c r="N556" t="s">
        <v>6</v>
      </c>
    </row>
    <row r="557" spans="1:14" x14ac:dyDescent="0.3">
      <c r="A557" s="1">
        <v>31168</v>
      </c>
      <c r="B557">
        <v>8.91</v>
      </c>
      <c r="E557">
        <v>8.91</v>
      </c>
      <c r="K557">
        <v>7.2</v>
      </c>
      <c r="L557" s="2">
        <v>16532000000</v>
      </c>
      <c r="M557" s="2">
        <v>37206000000</v>
      </c>
      <c r="N557" t="s">
        <v>6</v>
      </c>
    </row>
    <row r="558" spans="1:14" x14ac:dyDescent="0.3">
      <c r="A558" s="1">
        <v>31199</v>
      </c>
      <c r="B558">
        <v>8.16</v>
      </c>
      <c r="E558">
        <v>8.16</v>
      </c>
      <c r="K558">
        <v>8.49</v>
      </c>
      <c r="L558" s="2">
        <v>17829000000</v>
      </c>
      <c r="M558" s="2">
        <v>44266000000</v>
      </c>
      <c r="N558" t="s">
        <v>6</v>
      </c>
    </row>
    <row r="559" spans="1:14" x14ac:dyDescent="0.3">
      <c r="A559" s="1">
        <v>31229</v>
      </c>
      <c r="B559">
        <v>11.4</v>
      </c>
      <c r="E559">
        <v>11.4</v>
      </c>
      <c r="K559">
        <v>10.31</v>
      </c>
      <c r="L559" s="2">
        <v>19626000000</v>
      </c>
      <c r="M559" s="2">
        <v>49101000000</v>
      </c>
      <c r="N559" t="s">
        <v>6</v>
      </c>
    </row>
    <row r="560" spans="1:14" x14ac:dyDescent="0.3">
      <c r="A560" s="1">
        <v>31260</v>
      </c>
      <c r="B560">
        <v>11.71</v>
      </c>
      <c r="E560">
        <v>11.71</v>
      </c>
      <c r="K560">
        <v>12.05</v>
      </c>
      <c r="L560" s="2">
        <v>22377000000</v>
      </c>
      <c r="M560" s="2">
        <v>56029000000</v>
      </c>
      <c r="N560" t="s">
        <v>6</v>
      </c>
    </row>
    <row r="561" spans="1:14" x14ac:dyDescent="0.3">
      <c r="A561" s="1">
        <v>31291</v>
      </c>
      <c r="B561">
        <v>7.62</v>
      </c>
      <c r="E561">
        <v>7.62</v>
      </c>
      <c r="K561">
        <v>11.12</v>
      </c>
      <c r="L561" s="2">
        <v>25763000000</v>
      </c>
      <c r="M561" s="2">
        <v>65014000000</v>
      </c>
      <c r="N561" t="s">
        <v>6</v>
      </c>
    </row>
    <row r="562" spans="1:14" x14ac:dyDescent="0.3">
      <c r="A562" s="1">
        <v>31321</v>
      </c>
      <c r="B562">
        <v>12.09</v>
      </c>
      <c r="E562">
        <v>12.09</v>
      </c>
      <c r="K562">
        <v>10.62</v>
      </c>
      <c r="L562" s="2">
        <v>26817000000</v>
      </c>
      <c r="M562" s="2">
        <v>67505000000</v>
      </c>
      <c r="N562" t="s">
        <v>6</v>
      </c>
    </row>
    <row r="563" spans="1:14" x14ac:dyDescent="0.3">
      <c r="A563" s="1">
        <v>31352</v>
      </c>
      <c r="B563">
        <v>12.76</v>
      </c>
      <c r="E563">
        <v>12.76</v>
      </c>
      <c r="K563">
        <v>13.97</v>
      </c>
      <c r="L563" s="2">
        <v>32106000000</v>
      </c>
      <c r="M563" s="2">
        <v>83917000000</v>
      </c>
      <c r="N563" t="s">
        <v>6</v>
      </c>
    </row>
    <row r="564" spans="1:14" x14ac:dyDescent="0.3">
      <c r="A564" s="1">
        <v>31382</v>
      </c>
      <c r="B564">
        <v>12.46</v>
      </c>
      <c r="E564">
        <v>12.46</v>
      </c>
      <c r="K564">
        <v>15.07</v>
      </c>
      <c r="L564" s="2">
        <v>45468000000</v>
      </c>
      <c r="M564" s="2">
        <v>111976000000</v>
      </c>
      <c r="N564" t="s">
        <v>6</v>
      </c>
    </row>
    <row r="565" spans="1:14" x14ac:dyDescent="0.3">
      <c r="A565" s="1">
        <v>31413</v>
      </c>
      <c r="B565">
        <v>14.05</v>
      </c>
      <c r="E565">
        <v>14.05</v>
      </c>
      <c r="K565">
        <v>14.37</v>
      </c>
      <c r="L565" s="2">
        <v>45941000000</v>
      </c>
      <c r="M565" s="2">
        <v>102136000000</v>
      </c>
      <c r="N565" t="s">
        <v>6</v>
      </c>
    </row>
    <row r="566" spans="1:14" x14ac:dyDescent="0.3">
      <c r="A566" s="1">
        <v>31444</v>
      </c>
      <c r="B566">
        <v>10.86</v>
      </c>
      <c r="E566">
        <v>10.86</v>
      </c>
      <c r="K566">
        <v>12.72</v>
      </c>
      <c r="L566" s="2">
        <v>51535000000</v>
      </c>
      <c r="M566" s="2">
        <v>116536000000</v>
      </c>
      <c r="N566" t="s">
        <v>6</v>
      </c>
    </row>
    <row r="567" spans="1:14" x14ac:dyDescent="0.3">
      <c r="A567" s="1">
        <v>31472</v>
      </c>
      <c r="B567">
        <v>1.83</v>
      </c>
      <c r="F567">
        <v>1.83</v>
      </c>
      <c r="K567">
        <v>4.7699999999999996</v>
      </c>
      <c r="L567" s="2">
        <v>70029000</v>
      </c>
      <c r="M567" s="2">
        <v>210012000</v>
      </c>
      <c r="N567" t="s">
        <v>6</v>
      </c>
    </row>
    <row r="568" spans="1:14" x14ac:dyDescent="0.3">
      <c r="A568" s="1">
        <v>31503</v>
      </c>
      <c r="B568">
        <v>2.31</v>
      </c>
      <c r="F568">
        <v>2.31</v>
      </c>
      <c r="K568">
        <v>0.78</v>
      </c>
      <c r="L568" s="2">
        <v>94782000</v>
      </c>
      <c r="M568" s="2">
        <v>250481000</v>
      </c>
      <c r="N568" t="s">
        <v>6</v>
      </c>
    </row>
    <row r="569" spans="1:14" x14ac:dyDescent="0.3">
      <c r="A569" s="1">
        <v>31533</v>
      </c>
      <c r="B569">
        <v>1.92</v>
      </c>
      <c r="F569">
        <v>1.92</v>
      </c>
      <c r="K569">
        <v>1.4</v>
      </c>
      <c r="L569" s="2">
        <v>109024000</v>
      </c>
      <c r="M569" s="2">
        <v>288894000</v>
      </c>
      <c r="N569" t="s">
        <v>6</v>
      </c>
    </row>
    <row r="570" spans="1:14" x14ac:dyDescent="0.3">
      <c r="A570" s="1">
        <v>31564</v>
      </c>
      <c r="B570">
        <v>0.96</v>
      </c>
      <c r="F570">
        <v>0.96</v>
      </c>
      <c r="K570">
        <v>1.27</v>
      </c>
      <c r="L570" s="2">
        <v>120553000</v>
      </c>
      <c r="M570" s="2">
        <v>334090000</v>
      </c>
      <c r="N570" t="s">
        <v>6</v>
      </c>
    </row>
    <row r="571" spans="1:14" x14ac:dyDescent="0.3">
      <c r="A571" s="1">
        <v>31594</v>
      </c>
      <c r="B571">
        <v>1.07</v>
      </c>
      <c r="F571">
        <v>1.07</v>
      </c>
      <c r="K571">
        <v>1.71</v>
      </c>
      <c r="L571" s="2">
        <v>137558000</v>
      </c>
      <c r="M571" s="2">
        <v>333311000</v>
      </c>
      <c r="N571" t="s">
        <v>6</v>
      </c>
    </row>
    <row r="572" spans="1:14" x14ac:dyDescent="0.3">
      <c r="A572" s="1">
        <v>31625</v>
      </c>
      <c r="B572">
        <v>1.88</v>
      </c>
      <c r="F572">
        <v>1.88</v>
      </c>
      <c r="K572">
        <v>3.55</v>
      </c>
      <c r="L572" s="2">
        <v>145798000</v>
      </c>
      <c r="M572" s="2">
        <v>356193000</v>
      </c>
      <c r="N572" t="s">
        <v>6</v>
      </c>
    </row>
    <row r="573" spans="1:14" x14ac:dyDescent="0.3">
      <c r="A573" s="1">
        <v>31656</v>
      </c>
      <c r="B573">
        <v>1.43</v>
      </c>
      <c r="F573">
        <v>1.43</v>
      </c>
      <c r="K573">
        <v>1.72</v>
      </c>
      <c r="L573" s="2">
        <v>149852000</v>
      </c>
      <c r="M573" s="2">
        <v>375906000</v>
      </c>
      <c r="N573" t="s">
        <v>6</v>
      </c>
    </row>
    <row r="574" spans="1:14" x14ac:dyDescent="0.3">
      <c r="A574" s="1">
        <v>31686</v>
      </c>
      <c r="B574">
        <v>3.08</v>
      </c>
      <c r="F574">
        <v>3.08</v>
      </c>
      <c r="K574">
        <v>1.9</v>
      </c>
      <c r="L574" s="2">
        <v>157605000</v>
      </c>
      <c r="M574" s="2">
        <v>403240000</v>
      </c>
      <c r="N574" t="s">
        <v>6</v>
      </c>
    </row>
    <row r="575" spans="1:14" x14ac:dyDescent="0.3">
      <c r="A575" s="1">
        <v>31717</v>
      </c>
      <c r="B575">
        <v>4.43</v>
      </c>
      <c r="F575">
        <v>4.43</v>
      </c>
      <c r="K575">
        <v>5.45</v>
      </c>
      <c r="L575" s="2">
        <v>172456000</v>
      </c>
      <c r="M575" s="2">
        <v>421915000</v>
      </c>
      <c r="N575" t="s">
        <v>6</v>
      </c>
    </row>
    <row r="576" spans="1:14" x14ac:dyDescent="0.3">
      <c r="A576" s="1">
        <v>31747</v>
      </c>
      <c r="B576">
        <v>10.3</v>
      </c>
      <c r="F576">
        <v>10.3</v>
      </c>
      <c r="K576">
        <v>11.65</v>
      </c>
      <c r="L576" s="2">
        <v>178895000</v>
      </c>
      <c r="M576" s="2">
        <v>455476000</v>
      </c>
      <c r="N576" t="s">
        <v>6</v>
      </c>
    </row>
    <row r="577" spans="1:14" x14ac:dyDescent="0.3">
      <c r="A577" s="1">
        <v>31778</v>
      </c>
      <c r="B577">
        <v>13.75</v>
      </c>
      <c r="F577">
        <v>13.75</v>
      </c>
      <c r="K577">
        <v>13.21</v>
      </c>
      <c r="L577" s="2">
        <v>172444000</v>
      </c>
      <c r="M577" s="2">
        <v>356055000</v>
      </c>
      <c r="N577" t="s">
        <v>6</v>
      </c>
    </row>
    <row r="578" spans="1:14" x14ac:dyDescent="0.3">
      <c r="A578" s="1">
        <v>31809</v>
      </c>
      <c r="B578">
        <v>11.28</v>
      </c>
      <c r="F578">
        <v>11.28</v>
      </c>
      <c r="K578">
        <v>12.64</v>
      </c>
      <c r="L578" s="2">
        <v>164309000</v>
      </c>
      <c r="M578" s="2">
        <v>377484000</v>
      </c>
      <c r="N578" t="s">
        <v>6</v>
      </c>
    </row>
    <row r="579" spans="1:14" x14ac:dyDescent="0.3">
      <c r="A579" s="1">
        <v>31837</v>
      </c>
      <c r="B579">
        <v>11.97</v>
      </c>
      <c r="F579">
        <v>11.97</v>
      </c>
      <c r="K579">
        <v>16.37</v>
      </c>
      <c r="L579" s="2">
        <v>169213000</v>
      </c>
      <c r="M579" s="2">
        <v>424991000</v>
      </c>
      <c r="N579" t="s">
        <v>6</v>
      </c>
    </row>
    <row r="580" spans="1:14" x14ac:dyDescent="0.3">
      <c r="A580" s="1">
        <v>31868</v>
      </c>
      <c r="B580">
        <v>16.55</v>
      </c>
      <c r="F580">
        <v>16.55</v>
      </c>
      <c r="K580">
        <v>19.100000000000001</v>
      </c>
      <c r="L580" s="2">
        <v>187023000</v>
      </c>
      <c r="M580" s="2">
        <v>357719000</v>
      </c>
      <c r="N580" t="s">
        <v>6</v>
      </c>
    </row>
    <row r="581" spans="1:14" x14ac:dyDescent="0.3">
      <c r="A581" s="1">
        <v>31898</v>
      </c>
      <c r="B581">
        <v>26.49</v>
      </c>
      <c r="F581">
        <v>26.49</v>
      </c>
      <c r="K581">
        <v>21.45</v>
      </c>
      <c r="L581" s="2">
        <v>184563000</v>
      </c>
      <c r="M581" s="2">
        <v>361154000</v>
      </c>
      <c r="N581" t="s">
        <v>6</v>
      </c>
    </row>
    <row r="582" spans="1:14" x14ac:dyDescent="0.3">
      <c r="A582" s="1">
        <v>31929</v>
      </c>
      <c r="B582">
        <v>26.76</v>
      </c>
      <c r="F582">
        <v>26.76</v>
      </c>
      <c r="K582">
        <v>19.71</v>
      </c>
      <c r="L582" s="2">
        <v>170057000</v>
      </c>
      <c r="M582" s="2">
        <v>475166000</v>
      </c>
      <c r="N582" t="s">
        <v>6</v>
      </c>
    </row>
    <row r="583" spans="1:14" x14ac:dyDescent="0.3">
      <c r="A583" s="1">
        <v>31959</v>
      </c>
      <c r="B583">
        <v>9.24</v>
      </c>
      <c r="F583">
        <v>9.24</v>
      </c>
      <c r="K583">
        <v>9.2100000000000009</v>
      </c>
      <c r="L583" s="2">
        <v>219014000</v>
      </c>
      <c r="M583" s="2">
        <v>522629000</v>
      </c>
      <c r="N583" t="s">
        <v>6</v>
      </c>
    </row>
    <row r="584" spans="1:14" x14ac:dyDescent="0.3">
      <c r="A584" s="1">
        <v>31990</v>
      </c>
      <c r="B584">
        <v>4.45</v>
      </c>
      <c r="F584">
        <v>4.45</v>
      </c>
      <c r="K584">
        <v>4.87</v>
      </c>
      <c r="L584" s="2">
        <v>271299000</v>
      </c>
      <c r="M584" s="2">
        <v>573539000</v>
      </c>
      <c r="N584" t="s">
        <v>6</v>
      </c>
    </row>
    <row r="585" spans="1:14" x14ac:dyDescent="0.3">
      <c r="A585" s="1">
        <v>32021</v>
      </c>
      <c r="B585">
        <v>6.73</v>
      </c>
      <c r="F585">
        <v>6.73</v>
      </c>
      <c r="K585">
        <v>7.78</v>
      </c>
      <c r="L585" s="2">
        <v>324931000</v>
      </c>
      <c r="M585" s="2">
        <v>622894000</v>
      </c>
      <c r="N585" t="s">
        <v>6</v>
      </c>
    </row>
    <row r="586" spans="1:14" x14ac:dyDescent="0.3">
      <c r="A586" s="1">
        <v>32051</v>
      </c>
      <c r="B586">
        <v>10.17</v>
      </c>
      <c r="F586">
        <v>10.17</v>
      </c>
      <c r="K586">
        <v>11.22</v>
      </c>
      <c r="L586" s="2">
        <v>373186000</v>
      </c>
      <c r="M586" s="2">
        <v>695783000</v>
      </c>
      <c r="N586" t="s">
        <v>6</v>
      </c>
    </row>
    <row r="587" spans="1:14" x14ac:dyDescent="0.3">
      <c r="A587" s="1">
        <v>32082</v>
      </c>
      <c r="B587">
        <v>13.4</v>
      </c>
      <c r="F587">
        <v>13.4</v>
      </c>
      <c r="K587">
        <v>15.08</v>
      </c>
      <c r="L587" s="2">
        <v>389235000</v>
      </c>
      <c r="M587" s="2">
        <v>792059000</v>
      </c>
      <c r="N587" t="s">
        <v>6</v>
      </c>
    </row>
    <row r="588" spans="1:14" x14ac:dyDescent="0.3">
      <c r="A588" s="1">
        <v>32112</v>
      </c>
      <c r="B588">
        <v>15.92</v>
      </c>
      <c r="F588">
        <v>15.92</v>
      </c>
      <c r="K588">
        <v>14.15</v>
      </c>
      <c r="L588" s="2">
        <v>503531000</v>
      </c>
      <c r="M588" s="2">
        <v>1035920000</v>
      </c>
      <c r="N588" t="s">
        <v>6</v>
      </c>
    </row>
    <row r="589" spans="1:14" x14ac:dyDescent="0.3">
      <c r="A589" s="1">
        <v>32143</v>
      </c>
      <c r="B589">
        <v>14.7</v>
      </c>
      <c r="F589">
        <v>14.7</v>
      </c>
      <c r="K589">
        <v>18.89</v>
      </c>
      <c r="L589" s="2">
        <v>505379000</v>
      </c>
      <c r="M589" s="2">
        <v>929000000</v>
      </c>
      <c r="N589" t="s">
        <v>6</v>
      </c>
    </row>
    <row r="590" spans="1:14" x14ac:dyDescent="0.3">
      <c r="A590" s="1">
        <v>32174</v>
      </c>
      <c r="B590">
        <v>13.38</v>
      </c>
      <c r="F590">
        <v>13.38</v>
      </c>
      <c r="K590">
        <v>15.7</v>
      </c>
      <c r="L590" s="2">
        <v>469509000</v>
      </c>
      <c r="M590" s="2">
        <v>1026000000</v>
      </c>
      <c r="N590" t="s">
        <v>6</v>
      </c>
    </row>
    <row r="591" spans="1:14" x14ac:dyDescent="0.3">
      <c r="A591" s="1">
        <v>32203</v>
      </c>
      <c r="B591">
        <v>18.649999999999999</v>
      </c>
      <c r="F591">
        <v>18.649999999999999</v>
      </c>
      <c r="K591">
        <v>17.600000000000001</v>
      </c>
      <c r="L591" s="2">
        <v>675373000</v>
      </c>
      <c r="M591" s="2">
        <v>1170000000</v>
      </c>
      <c r="N591" t="s">
        <v>6</v>
      </c>
    </row>
    <row r="592" spans="1:14" x14ac:dyDescent="0.3">
      <c r="A592" s="1">
        <v>32234</v>
      </c>
      <c r="B592">
        <v>21.17</v>
      </c>
      <c r="F592">
        <v>21.17</v>
      </c>
      <c r="K592">
        <v>19.29</v>
      </c>
      <c r="L592" s="2">
        <v>726125000</v>
      </c>
      <c r="M592" s="2">
        <v>1325000000</v>
      </c>
      <c r="N592" t="s">
        <v>6</v>
      </c>
    </row>
    <row r="593" spans="1:14" x14ac:dyDescent="0.3">
      <c r="A593" s="1">
        <v>32264</v>
      </c>
      <c r="B593">
        <v>16.25</v>
      </c>
      <c r="F593">
        <v>16.25</v>
      </c>
      <c r="K593">
        <v>17.420000000000002</v>
      </c>
      <c r="L593" s="2">
        <v>837455000</v>
      </c>
      <c r="M593" s="2">
        <v>1581000000</v>
      </c>
      <c r="N593" t="s">
        <v>6</v>
      </c>
    </row>
    <row r="594" spans="1:14" x14ac:dyDescent="0.3">
      <c r="A594" s="1">
        <v>32295</v>
      </c>
      <c r="B594">
        <v>21.7</v>
      </c>
      <c r="F594">
        <v>21.7</v>
      </c>
      <c r="K594">
        <v>22</v>
      </c>
      <c r="L594" s="2">
        <v>911031000</v>
      </c>
      <c r="M594" s="2">
        <v>1844000000</v>
      </c>
      <c r="N594" t="s">
        <v>6</v>
      </c>
    </row>
    <row r="595" spans="1:14" x14ac:dyDescent="0.3">
      <c r="A595" s="1">
        <v>32325</v>
      </c>
      <c r="B595">
        <v>22.65</v>
      </c>
      <c r="F595">
        <v>22.65</v>
      </c>
      <c r="K595">
        <v>21.91</v>
      </c>
      <c r="L595" s="2">
        <v>1003891000</v>
      </c>
      <c r="M595" s="2">
        <v>2047000000</v>
      </c>
      <c r="N595" s="2">
        <v>14328802230</v>
      </c>
    </row>
    <row r="596" spans="1:14" x14ac:dyDescent="0.3">
      <c r="A596" s="1">
        <v>32356</v>
      </c>
      <c r="B596">
        <v>19.670000000000002</v>
      </c>
      <c r="F596">
        <v>19.670000000000002</v>
      </c>
      <c r="K596">
        <v>21.59</v>
      </c>
      <c r="L596" s="2">
        <v>1083191000</v>
      </c>
      <c r="M596" s="2">
        <v>2275000000</v>
      </c>
      <c r="N596" s="2">
        <v>17432364000</v>
      </c>
    </row>
    <row r="597" spans="1:14" x14ac:dyDescent="0.3">
      <c r="A597" s="1">
        <v>32387</v>
      </c>
      <c r="B597">
        <v>23.6</v>
      </c>
      <c r="F597">
        <v>23.6</v>
      </c>
      <c r="K597">
        <v>27.45</v>
      </c>
      <c r="L597" s="2">
        <v>1426396000</v>
      </c>
      <c r="M597" s="2">
        <v>2899000000</v>
      </c>
      <c r="N597" s="2">
        <v>21652380000</v>
      </c>
    </row>
    <row r="598" spans="1:14" x14ac:dyDescent="0.3">
      <c r="A598" s="1">
        <v>32417</v>
      </c>
      <c r="B598">
        <v>28.48</v>
      </c>
      <c r="F598">
        <v>28.48</v>
      </c>
      <c r="K598">
        <v>25.62</v>
      </c>
      <c r="L598" s="2">
        <v>1850104000</v>
      </c>
      <c r="M598" s="2">
        <v>3837000000</v>
      </c>
      <c r="N598" s="2">
        <v>27485102903</v>
      </c>
    </row>
    <row r="599" spans="1:14" x14ac:dyDescent="0.3">
      <c r="A599" s="1">
        <v>32448</v>
      </c>
      <c r="B599">
        <v>25.77</v>
      </c>
      <c r="F599">
        <v>25.77</v>
      </c>
      <c r="K599">
        <v>27.94</v>
      </c>
      <c r="L599" s="2">
        <v>2197172000</v>
      </c>
      <c r="M599" s="2">
        <v>4613000000</v>
      </c>
      <c r="N599" s="2">
        <v>34626640000</v>
      </c>
    </row>
    <row r="600" spans="1:14" x14ac:dyDescent="0.3">
      <c r="A600" s="1">
        <v>32478</v>
      </c>
      <c r="B600">
        <v>27.89</v>
      </c>
      <c r="F600">
        <v>27.89</v>
      </c>
      <c r="K600">
        <v>28.7</v>
      </c>
      <c r="L600" s="2">
        <v>3637152000</v>
      </c>
      <c r="M600" s="2">
        <v>6944000000</v>
      </c>
      <c r="N600" s="2">
        <v>46395824000</v>
      </c>
    </row>
    <row r="601" spans="1:14" x14ac:dyDescent="0.3">
      <c r="A601" s="1">
        <v>32509</v>
      </c>
      <c r="B601">
        <v>31.11</v>
      </c>
      <c r="F601">
        <v>31.11</v>
      </c>
      <c r="K601">
        <v>37.49</v>
      </c>
      <c r="L601" s="2">
        <v>4117000</v>
      </c>
      <c r="M601" s="2">
        <v>8469000</v>
      </c>
      <c r="N601" s="2">
        <v>53851000</v>
      </c>
    </row>
    <row r="602" spans="1:14" x14ac:dyDescent="0.3">
      <c r="A602" s="1">
        <v>32540</v>
      </c>
      <c r="B602">
        <v>14.01</v>
      </c>
      <c r="G602">
        <v>14.01</v>
      </c>
      <c r="K602">
        <v>16.78</v>
      </c>
      <c r="L602" s="2">
        <v>4925000</v>
      </c>
      <c r="M602" s="2">
        <v>8892000</v>
      </c>
      <c r="N602" s="2">
        <v>60412000</v>
      </c>
    </row>
    <row r="603" spans="1:14" x14ac:dyDescent="0.3">
      <c r="A603" s="1">
        <v>32568</v>
      </c>
      <c r="B603">
        <v>6.46</v>
      </c>
      <c r="G603">
        <v>6.46</v>
      </c>
      <c r="K603">
        <v>6.82</v>
      </c>
      <c r="L603" s="2">
        <v>5773000</v>
      </c>
      <c r="M603" s="2">
        <v>9749000</v>
      </c>
      <c r="N603" s="2">
        <v>70465682</v>
      </c>
    </row>
    <row r="604" spans="1:14" x14ac:dyDescent="0.3">
      <c r="A604" s="1">
        <v>32599</v>
      </c>
      <c r="B604">
        <v>10.02</v>
      </c>
      <c r="G604">
        <v>10.02</v>
      </c>
      <c r="K604">
        <v>8.33</v>
      </c>
      <c r="L604" s="2">
        <v>6549000</v>
      </c>
      <c r="M604" s="2">
        <v>14624000</v>
      </c>
      <c r="N604" s="2">
        <v>83397000</v>
      </c>
    </row>
    <row r="605" spans="1:14" x14ac:dyDescent="0.3">
      <c r="A605" s="1">
        <v>32629</v>
      </c>
      <c r="B605">
        <v>16.59</v>
      </c>
      <c r="G605">
        <v>16.59</v>
      </c>
      <c r="K605">
        <v>17.920000000000002</v>
      </c>
      <c r="L605" s="2">
        <v>8748000</v>
      </c>
      <c r="M605" s="2">
        <v>13985000</v>
      </c>
      <c r="N605" s="2">
        <v>89313395</v>
      </c>
    </row>
    <row r="606" spans="1:14" x14ac:dyDescent="0.3">
      <c r="A606" s="1">
        <v>32660</v>
      </c>
      <c r="B606">
        <v>25.29</v>
      </c>
      <c r="G606">
        <v>25.29</v>
      </c>
      <c r="K606">
        <v>28.65</v>
      </c>
      <c r="L606" s="2">
        <v>10138000</v>
      </c>
      <c r="M606" s="2">
        <v>15872000</v>
      </c>
      <c r="N606" s="2">
        <v>106284000</v>
      </c>
    </row>
    <row r="607" spans="1:14" x14ac:dyDescent="0.3">
      <c r="A607" s="1">
        <v>32690</v>
      </c>
      <c r="B607">
        <v>28.06</v>
      </c>
      <c r="G607">
        <v>28.06</v>
      </c>
      <c r="K607">
        <v>27.74</v>
      </c>
      <c r="L607" s="2">
        <v>11020000</v>
      </c>
      <c r="M607" s="2">
        <v>17557000</v>
      </c>
      <c r="N607" s="2">
        <v>130474000</v>
      </c>
    </row>
    <row r="608" spans="1:14" x14ac:dyDescent="0.3">
      <c r="A608" s="1">
        <v>32721</v>
      </c>
      <c r="B608">
        <v>30.95</v>
      </c>
      <c r="G608">
        <v>30.95</v>
      </c>
      <c r="K608">
        <v>33.71</v>
      </c>
      <c r="L608" s="2">
        <v>13027000</v>
      </c>
      <c r="M608" s="2">
        <v>20412000</v>
      </c>
      <c r="N608" s="2">
        <v>167541000</v>
      </c>
    </row>
    <row r="609" spans="1:14" x14ac:dyDescent="0.3">
      <c r="A609" s="1">
        <v>32752</v>
      </c>
      <c r="B609">
        <v>35.83</v>
      </c>
      <c r="G609">
        <v>35.83</v>
      </c>
      <c r="K609">
        <v>37.56</v>
      </c>
      <c r="L609" s="2">
        <v>17238000</v>
      </c>
      <c r="M609" s="2">
        <v>27847000</v>
      </c>
      <c r="N609" s="2">
        <v>219995168</v>
      </c>
    </row>
    <row r="610" spans="1:14" x14ac:dyDescent="0.3">
      <c r="A610" s="1">
        <v>32782</v>
      </c>
      <c r="B610">
        <v>37.29</v>
      </c>
      <c r="G610">
        <v>37.29</v>
      </c>
      <c r="K610">
        <v>39.770000000000003</v>
      </c>
      <c r="L610" s="2">
        <v>22317000</v>
      </c>
      <c r="M610" s="2">
        <v>37921000</v>
      </c>
      <c r="N610" s="2">
        <v>298359000</v>
      </c>
    </row>
    <row r="611" spans="1:14" x14ac:dyDescent="0.3">
      <c r="A611" s="1">
        <v>32813</v>
      </c>
      <c r="B611">
        <v>42.96</v>
      </c>
      <c r="G611">
        <v>42.96</v>
      </c>
      <c r="K611">
        <v>47.82</v>
      </c>
      <c r="L611" s="2">
        <v>36116000</v>
      </c>
      <c r="M611" s="2">
        <v>53442000</v>
      </c>
      <c r="N611" s="2">
        <v>408068000</v>
      </c>
    </row>
    <row r="612" spans="1:14" x14ac:dyDescent="0.3">
      <c r="A612" s="1">
        <v>32843</v>
      </c>
      <c r="B612">
        <v>51.82</v>
      </c>
      <c r="G612">
        <v>51.82</v>
      </c>
      <c r="K612">
        <v>51.5</v>
      </c>
      <c r="L612" s="2">
        <v>67436000</v>
      </c>
      <c r="M612" s="2">
        <v>103060000</v>
      </c>
      <c r="N612" s="2">
        <v>657871116</v>
      </c>
    </row>
    <row r="613" spans="1:14" x14ac:dyDescent="0.3">
      <c r="A613" s="1">
        <v>32874</v>
      </c>
      <c r="B613">
        <v>74.53</v>
      </c>
      <c r="G613">
        <v>74.53</v>
      </c>
      <c r="K613">
        <v>67.55</v>
      </c>
      <c r="L613" s="2">
        <v>80300000</v>
      </c>
      <c r="M613" s="2">
        <v>116907000</v>
      </c>
      <c r="N613" s="2">
        <v>964526000</v>
      </c>
    </row>
    <row r="614" spans="1:14" x14ac:dyDescent="0.3">
      <c r="A614" s="1">
        <v>32905</v>
      </c>
      <c r="B614">
        <v>70.16</v>
      </c>
      <c r="G614">
        <v>70.16</v>
      </c>
      <c r="K614">
        <v>75.73</v>
      </c>
      <c r="L614" s="2">
        <v>140004000</v>
      </c>
      <c r="M614" s="2">
        <v>224276000</v>
      </c>
      <c r="N614" s="2">
        <v>1816797735</v>
      </c>
    </row>
    <row r="615" spans="1:14" x14ac:dyDescent="0.3">
      <c r="A615" s="1">
        <v>32933</v>
      </c>
      <c r="B615">
        <v>79.11</v>
      </c>
      <c r="G615">
        <v>79.11</v>
      </c>
      <c r="K615">
        <v>82.39</v>
      </c>
      <c r="L615" s="2">
        <v>342362000</v>
      </c>
      <c r="M615" s="2">
        <v>659607000</v>
      </c>
      <c r="N615" s="2">
        <v>2649684000</v>
      </c>
    </row>
    <row r="616" spans="1:14" x14ac:dyDescent="0.3">
      <c r="A616" s="1">
        <v>32964</v>
      </c>
      <c r="B616">
        <v>20.190000000000001</v>
      </c>
      <c r="H616">
        <v>20.190000000000001</v>
      </c>
      <c r="K616">
        <v>15.52</v>
      </c>
      <c r="L616" s="2">
        <v>582095000</v>
      </c>
      <c r="M616" s="2">
        <v>894133000</v>
      </c>
      <c r="N616" s="2">
        <v>2499644000</v>
      </c>
    </row>
    <row r="617" spans="1:14" x14ac:dyDescent="0.3">
      <c r="A617" s="1">
        <v>32994</v>
      </c>
      <c r="B617">
        <v>8.5299999999999994</v>
      </c>
      <c r="H617">
        <v>8.5299999999999994</v>
      </c>
      <c r="K617">
        <v>7.59</v>
      </c>
      <c r="L617" s="2">
        <v>921528000</v>
      </c>
      <c r="M617" s="2">
        <v>1216242000</v>
      </c>
      <c r="N617" s="2">
        <v>2814313000</v>
      </c>
    </row>
    <row r="618" spans="1:14" x14ac:dyDescent="0.3">
      <c r="A618" s="1">
        <v>33025</v>
      </c>
      <c r="B618">
        <v>11.7</v>
      </c>
      <c r="H618">
        <v>11.7</v>
      </c>
      <c r="K618">
        <v>11.75</v>
      </c>
      <c r="L618" s="2">
        <v>836766000</v>
      </c>
      <c r="M618" s="2">
        <v>1209917000</v>
      </c>
      <c r="N618" s="2">
        <v>3163549735</v>
      </c>
    </row>
    <row r="619" spans="1:14" x14ac:dyDescent="0.3">
      <c r="A619" s="1">
        <v>33055</v>
      </c>
      <c r="B619">
        <v>11.31</v>
      </c>
      <c r="H619">
        <v>11.31</v>
      </c>
      <c r="K619">
        <v>12.92</v>
      </c>
      <c r="L619" s="2">
        <v>761582000</v>
      </c>
      <c r="M619" s="2">
        <v>1209318000</v>
      </c>
      <c r="N619" s="2">
        <v>3539478000</v>
      </c>
    </row>
    <row r="620" spans="1:14" x14ac:dyDescent="0.3">
      <c r="A620" s="1">
        <v>33086</v>
      </c>
      <c r="B620">
        <v>11.83</v>
      </c>
      <c r="H620">
        <v>11.83</v>
      </c>
      <c r="K620">
        <v>12.88</v>
      </c>
      <c r="L620" s="2">
        <v>781612000</v>
      </c>
      <c r="M620" s="2">
        <v>1321417000</v>
      </c>
      <c r="N620" s="2">
        <v>4087781986</v>
      </c>
    </row>
    <row r="621" spans="1:14" x14ac:dyDescent="0.3">
      <c r="A621" s="1">
        <v>33117</v>
      </c>
      <c r="B621">
        <v>13.13</v>
      </c>
      <c r="H621">
        <v>13.13</v>
      </c>
      <c r="K621">
        <v>14.41</v>
      </c>
      <c r="L621" s="2">
        <v>921385000</v>
      </c>
      <c r="M621" s="2">
        <v>1515340000</v>
      </c>
      <c r="N621" s="2">
        <v>4828612000</v>
      </c>
    </row>
    <row r="622" spans="1:14" x14ac:dyDescent="0.3">
      <c r="A622" s="1">
        <v>33147</v>
      </c>
      <c r="B622">
        <v>15.83</v>
      </c>
      <c r="H622">
        <v>15.83</v>
      </c>
      <c r="K622">
        <v>14.36</v>
      </c>
      <c r="L622" s="2">
        <v>919840000</v>
      </c>
      <c r="M622" s="2">
        <v>1518617000</v>
      </c>
      <c r="N622" s="2">
        <v>5484658739</v>
      </c>
    </row>
    <row r="623" spans="1:14" x14ac:dyDescent="0.3">
      <c r="A623" s="1">
        <v>33178</v>
      </c>
      <c r="B623">
        <v>18.559999999999999</v>
      </c>
      <c r="H623">
        <v>18.559999999999999</v>
      </c>
      <c r="K623">
        <v>16.809999999999999</v>
      </c>
      <c r="L623" s="2">
        <v>1026263000</v>
      </c>
      <c r="M623" s="2">
        <v>1810876000</v>
      </c>
      <c r="N623" s="2">
        <v>6368333000</v>
      </c>
    </row>
    <row r="624" spans="1:14" x14ac:dyDescent="0.3">
      <c r="A624" s="1">
        <v>33208</v>
      </c>
      <c r="B624">
        <v>16.03</v>
      </c>
      <c r="H624">
        <v>16.03</v>
      </c>
      <c r="K624">
        <v>18.440000000000001</v>
      </c>
      <c r="L624" s="2">
        <v>1621271000</v>
      </c>
      <c r="M624" s="2">
        <v>2510247000</v>
      </c>
      <c r="N624" s="2">
        <v>7762055000</v>
      </c>
    </row>
    <row r="625" spans="1:14" x14ac:dyDescent="0.3">
      <c r="A625" s="1">
        <v>33239</v>
      </c>
      <c r="B625">
        <v>21.02</v>
      </c>
      <c r="H625">
        <v>21.02</v>
      </c>
      <c r="K625">
        <v>20.75</v>
      </c>
      <c r="L625" s="2">
        <v>1309126000</v>
      </c>
      <c r="M625" s="2">
        <v>2138125000</v>
      </c>
      <c r="N625" s="2">
        <v>8698615000</v>
      </c>
    </row>
    <row r="626" spans="1:14" x14ac:dyDescent="0.3">
      <c r="A626" s="1">
        <v>33270</v>
      </c>
      <c r="B626">
        <v>20.54</v>
      </c>
      <c r="H626">
        <v>20.54</v>
      </c>
      <c r="K626">
        <v>20.72</v>
      </c>
      <c r="L626" s="2">
        <v>1812081000</v>
      </c>
      <c r="M626" s="2">
        <v>3303990000</v>
      </c>
      <c r="N626" s="2">
        <v>10183296193</v>
      </c>
    </row>
    <row r="627" spans="1:14" x14ac:dyDescent="0.3">
      <c r="A627" s="1">
        <v>33298</v>
      </c>
      <c r="B627">
        <v>7.48</v>
      </c>
      <c r="H627">
        <v>7.48</v>
      </c>
      <c r="K627">
        <v>11.92</v>
      </c>
      <c r="L627" s="2">
        <v>2023811000</v>
      </c>
      <c r="M627" s="2">
        <v>3454989000</v>
      </c>
      <c r="N627" s="2">
        <v>11836893173</v>
      </c>
    </row>
    <row r="628" spans="1:14" x14ac:dyDescent="0.3">
      <c r="A628" s="1">
        <v>33329</v>
      </c>
      <c r="B628">
        <v>7.19</v>
      </c>
      <c r="H628">
        <v>7.19</v>
      </c>
      <c r="K628">
        <v>4.99</v>
      </c>
      <c r="L628" s="2">
        <v>2027009000</v>
      </c>
      <c r="M628" s="2">
        <v>3517605000</v>
      </c>
      <c r="N628" s="2">
        <v>12985087000</v>
      </c>
    </row>
    <row r="629" spans="1:14" x14ac:dyDescent="0.3">
      <c r="A629" s="1">
        <v>33359</v>
      </c>
      <c r="B629">
        <v>5.76</v>
      </c>
      <c r="H629">
        <v>5.76</v>
      </c>
      <c r="K629">
        <v>7.43</v>
      </c>
      <c r="L629" s="2">
        <v>2249493000</v>
      </c>
      <c r="M629" s="2">
        <v>3873366000</v>
      </c>
      <c r="N629" s="2">
        <v>14662926000</v>
      </c>
    </row>
    <row r="630" spans="1:14" x14ac:dyDescent="0.3">
      <c r="A630" s="1">
        <v>33390</v>
      </c>
      <c r="B630">
        <v>9.7799999999999994</v>
      </c>
      <c r="H630">
        <v>9.7799999999999994</v>
      </c>
      <c r="K630">
        <v>11.19</v>
      </c>
      <c r="L630" s="2">
        <v>2474855000</v>
      </c>
      <c r="M630" s="2">
        <v>4400597000</v>
      </c>
      <c r="N630" s="2">
        <v>16568472000</v>
      </c>
    </row>
    <row r="631" spans="1:14" x14ac:dyDescent="0.3">
      <c r="A631" s="1">
        <v>33420</v>
      </c>
      <c r="B631">
        <v>11.3</v>
      </c>
      <c r="H631">
        <v>11.3</v>
      </c>
      <c r="K631">
        <v>12.41</v>
      </c>
      <c r="L631" s="2">
        <v>2571339000</v>
      </c>
      <c r="M631" s="2">
        <v>4389224000</v>
      </c>
      <c r="N631" s="2">
        <v>18720356000</v>
      </c>
    </row>
    <row r="632" spans="1:14" x14ac:dyDescent="0.3">
      <c r="A632" s="1">
        <v>33451</v>
      </c>
      <c r="B632">
        <v>14.42</v>
      </c>
      <c r="H632">
        <v>14.42</v>
      </c>
      <c r="K632">
        <v>15.63</v>
      </c>
      <c r="L632" s="2">
        <v>2812154000</v>
      </c>
      <c r="M632" s="2">
        <v>5008668000</v>
      </c>
      <c r="N632" s="2">
        <v>21649760152</v>
      </c>
    </row>
    <row r="633" spans="1:14" x14ac:dyDescent="0.3">
      <c r="A633" s="1">
        <v>33482</v>
      </c>
      <c r="B633">
        <v>16.21</v>
      </c>
      <c r="H633">
        <v>16.21</v>
      </c>
      <c r="K633">
        <v>15.63</v>
      </c>
      <c r="L633" s="2">
        <v>3209976000</v>
      </c>
      <c r="M633" s="2">
        <v>6351820000</v>
      </c>
      <c r="N633" s="2">
        <v>25867583809</v>
      </c>
    </row>
    <row r="634" spans="1:14" x14ac:dyDescent="0.3">
      <c r="A634" s="1">
        <v>33512</v>
      </c>
      <c r="B634">
        <v>25.17</v>
      </c>
      <c r="H634">
        <v>25.17</v>
      </c>
      <c r="K634">
        <v>20.23</v>
      </c>
      <c r="L634" s="2">
        <v>3478608000</v>
      </c>
      <c r="M634" s="2">
        <v>5974229000</v>
      </c>
      <c r="N634" s="2">
        <v>30523783736</v>
      </c>
    </row>
    <row r="635" spans="1:14" x14ac:dyDescent="0.3">
      <c r="A635" s="1">
        <v>33543</v>
      </c>
      <c r="B635">
        <v>25.39</v>
      </c>
      <c r="H635">
        <v>25.39</v>
      </c>
      <c r="K635">
        <v>25.21</v>
      </c>
      <c r="L635" s="2">
        <v>4446288000</v>
      </c>
      <c r="M635" s="2">
        <v>7345239000</v>
      </c>
      <c r="N635" s="2">
        <v>39290120048</v>
      </c>
    </row>
    <row r="636" spans="1:14" x14ac:dyDescent="0.3">
      <c r="A636" s="1">
        <v>33573</v>
      </c>
      <c r="B636">
        <v>23.25</v>
      </c>
      <c r="H636">
        <v>23.25</v>
      </c>
      <c r="K636">
        <v>23.71</v>
      </c>
      <c r="L636" s="2">
        <v>6342169000</v>
      </c>
      <c r="M636" s="2">
        <v>10811561000</v>
      </c>
      <c r="N636" s="2">
        <v>53191329789</v>
      </c>
    </row>
    <row r="637" spans="1:14" x14ac:dyDescent="0.3">
      <c r="A637" s="1">
        <v>33604</v>
      </c>
      <c r="B637">
        <v>25.89</v>
      </c>
      <c r="H637">
        <v>25.89</v>
      </c>
      <c r="K637">
        <v>25.94</v>
      </c>
      <c r="L637" s="2">
        <v>5723211000</v>
      </c>
      <c r="M637" s="2">
        <v>10260640000</v>
      </c>
      <c r="N637" s="2">
        <v>66819287403</v>
      </c>
    </row>
    <row r="638" spans="1:14" x14ac:dyDescent="0.3">
      <c r="A638" s="1">
        <v>33635</v>
      </c>
      <c r="B638">
        <v>21.57</v>
      </c>
      <c r="H638">
        <v>21.57</v>
      </c>
      <c r="K638">
        <v>24.32</v>
      </c>
      <c r="L638" s="2">
        <v>8145480000</v>
      </c>
      <c r="M638" s="2">
        <v>13816712000</v>
      </c>
      <c r="N638" s="2">
        <v>87794596593</v>
      </c>
    </row>
    <row r="639" spans="1:14" x14ac:dyDescent="0.3">
      <c r="A639" s="1">
        <v>33664</v>
      </c>
      <c r="B639">
        <v>21.74</v>
      </c>
      <c r="H639">
        <v>21.74</v>
      </c>
      <c r="K639">
        <v>21.4</v>
      </c>
      <c r="L639" s="2">
        <v>8375663000</v>
      </c>
      <c r="M639" s="2">
        <v>13991466000</v>
      </c>
      <c r="N639" s="2">
        <v>110129308395</v>
      </c>
    </row>
    <row r="640" spans="1:14" x14ac:dyDescent="0.3">
      <c r="A640" s="1">
        <v>33695</v>
      </c>
      <c r="B640">
        <v>22.73</v>
      </c>
      <c r="H640">
        <v>22.73</v>
      </c>
      <c r="K640">
        <v>19.93</v>
      </c>
      <c r="L640" s="2">
        <v>11041319000</v>
      </c>
      <c r="M640" s="2">
        <v>17716833000</v>
      </c>
      <c r="N640" s="2">
        <v>137049958384</v>
      </c>
    </row>
    <row r="641" spans="1:14" x14ac:dyDescent="0.3">
      <c r="A641" s="1">
        <v>33725</v>
      </c>
      <c r="B641">
        <v>22.53</v>
      </c>
      <c r="H641">
        <v>22.53</v>
      </c>
      <c r="K641">
        <v>24.86</v>
      </c>
      <c r="L641" s="2">
        <v>12099824000</v>
      </c>
      <c r="M641" s="2">
        <v>20427047000</v>
      </c>
      <c r="N641" s="2">
        <v>171648941466</v>
      </c>
    </row>
    <row r="642" spans="1:14" x14ac:dyDescent="0.3">
      <c r="A642" s="1">
        <v>33756</v>
      </c>
      <c r="B642">
        <v>22.45</v>
      </c>
      <c r="H642">
        <v>22.45</v>
      </c>
      <c r="K642">
        <v>20.21</v>
      </c>
      <c r="L642" s="2">
        <v>13900962000</v>
      </c>
      <c r="M642" s="2">
        <v>26258835000</v>
      </c>
      <c r="N642" s="2">
        <v>218777529000</v>
      </c>
    </row>
    <row r="643" spans="1:14" x14ac:dyDescent="0.3">
      <c r="A643" s="1">
        <v>33786</v>
      </c>
      <c r="B643">
        <v>21.1</v>
      </c>
      <c r="H643">
        <v>21.1</v>
      </c>
      <c r="K643">
        <v>21.83</v>
      </c>
      <c r="L643" s="2">
        <v>16742986000</v>
      </c>
      <c r="M643" s="2">
        <v>29920022000</v>
      </c>
      <c r="N643" s="2">
        <v>275884374168</v>
      </c>
    </row>
    <row r="644" spans="1:14" x14ac:dyDescent="0.3">
      <c r="A644" s="1">
        <v>33817</v>
      </c>
      <c r="B644">
        <v>23.16</v>
      </c>
      <c r="H644">
        <v>23.16</v>
      </c>
      <c r="K644">
        <v>22.14</v>
      </c>
      <c r="L644" s="2">
        <v>20404046000</v>
      </c>
      <c r="M644" s="2">
        <v>38554650000</v>
      </c>
      <c r="N644" s="2">
        <v>353177314184</v>
      </c>
    </row>
    <row r="645" spans="1:14" x14ac:dyDescent="0.3">
      <c r="A645" s="1">
        <v>33848</v>
      </c>
      <c r="B645">
        <v>24.41</v>
      </c>
      <c r="H645">
        <v>24.41</v>
      </c>
      <c r="K645">
        <v>24.63</v>
      </c>
      <c r="L645" s="2">
        <v>25421278000</v>
      </c>
      <c r="M645" s="2">
        <v>47273420000</v>
      </c>
      <c r="N645" s="2">
        <v>444471942168</v>
      </c>
    </row>
    <row r="646" spans="1:14" x14ac:dyDescent="0.3">
      <c r="A646" s="1">
        <v>33878</v>
      </c>
      <c r="B646">
        <v>26.46</v>
      </c>
      <c r="H646">
        <v>26.46</v>
      </c>
      <c r="K646">
        <v>25.24</v>
      </c>
      <c r="L646" s="2">
        <v>32047929000</v>
      </c>
      <c r="M646" s="2">
        <v>55606923000</v>
      </c>
      <c r="N646" s="2">
        <v>557689625692</v>
      </c>
    </row>
    <row r="647" spans="1:14" x14ac:dyDescent="0.3">
      <c r="A647" s="1">
        <v>33909</v>
      </c>
      <c r="B647">
        <v>21.89</v>
      </c>
      <c r="H647">
        <v>21.89</v>
      </c>
      <c r="K647">
        <v>22.49</v>
      </c>
      <c r="L647" s="2">
        <v>42501088000</v>
      </c>
      <c r="M647" s="2">
        <v>78280000000</v>
      </c>
      <c r="N647" s="2">
        <v>696748374266</v>
      </c>
    </row>
    <row r="648" spans="1:14" x14ac:dyDescent="0.3">
      <c r="A648" s="1">
        <v>33939</v>
      </c>
      <c r="B648">
        <v>25.29</v>
      </c>
      <c r="H648">
        <v>25.29</v>
      </c>
      <c r="K648">
        <v>25.24</v>
      </c>
      <c r="L648" s="2">
        <v>69210235000</v>
      </c>
      <c r="M648" s="2">
        <v>104575000000</v>
      </c>
      <c r="N648" s="2">
        <v>915033719000</v>
      </c>
    </row>
    <row r="649" spans="1:14" x14ac:dyDescent="0.3">
      <c r="A649" s="1">
        <v>33970</v>
      </c>
      <c r="B649">
        <v>27.42</v>
      </c>
      <c r="H649">
        <v>27.42</v>
      </c>
      <c r="K649">
        <v>30.35</v>
      </c>
      <c r="L649" s="2">
        <v>63437349000</v>
      </c>
      <c r="M649" s="2">
        <v>104995000000</v>
      </c>
      <c r="N649" s="2">
        <v>1163755672136</v>
      </c>
    </row>
    <row r="650" spans="1:14" x14ac:dyDescent="0.3">
      <c r="A650" s="1">
        <v>34001</v>
      </c>
      <c r="B650">
        <v>25.1</v>
      </c>
      <c r="H650">
        <v>25.1</v>
      </c>
      <c r="K650">
        <v>24.98</v>
      </c>
      <c r="L650" s="2">
        <v>77070830000</v>
      </c>
      <c r="M650" s="2">
        <v>144449000000</v>
      </c>
      <c r="N650" s="2">
        <v>1438070088572</v>
      </c>
    </row>
    <row r="651" spans="1:14" x14ac:dyDescent="0.3">
      <c r="A651" s="1">
        <v>34029</v>
      </c>
      <c r="B651">
        <v>25.16</v>
      </c>
      <c r="H651">
        <v>25.16</v>
      </c>
      <c r="K651">
        <v>27.26</v>
      </c>
      <c r="L651" s="2">
        <v>93649340000</v>
      </c>
      <c r="M651" s="2">
        <v>162189000000</v>
      </c>
      <c r="N651" s="2">
        <v>1840887175840</v>
      </c>
    </row>
    <row r="652" spans="1:14" x14ac:dyDescent="0.3">
      <c r="A652" s="1">
        <v>34060</v>
      </c>
      <c r="B652">
        <v>28.74</v>
      </c>
      <c r="H652">
        <v>28.74</v>
      </c>
      <c r="K652">
        <v>27.75</v>
      </c>
      <c r="L652" s="2">
        <v>117291220000</v>
      </c>
      <c r="M652" s="2">
        <v>225928000000</v>
      </c>
      <c r="N652" s="2">
        <v>2384141494000</v>
      </c>
    </row>
    <row r="653" spans="1:14" x14ac:dyDescent="0.3">
      <c r="A653" s="1">
        <v>34090</v>
      </c>
      <c r="B653">
        <v>29.14</v>
      </c>
      <c r="H653">
        <v>29.14</v>
      </c>
      <c r="K653">
        <v>27.69</v>
      </c>
      <c r="L653" s="2">
        <v>147360333000</v>
      </c>
      <c r="M653" s="2">
        <v>291091000000</v>
      </c>
      <c r="N653" s="2">
        <v>3098175886000</v>
      </c>
    </row>
    <row r="654" spans="1:14" x14ac:dyDescent="0.3">
      <c r="A654" s="1">
        <v>34121</v>
      </c>
      <c r="B654">
        <v>30.53</v>
      </c>
      <c r="H654">
        <v>30.53</v>
      </c>
      <c r="K654">
        <v>30.07</v>
      </c>
      <c r="L654" s="2">
        <v>175947517000</v>
      </c>
      <c r="M654" s="2">
        <v>343392000000</v>
      </c>
      <c r="N654" s="2">
        <v>4076672836000</v>
      </c>
    </row>
    <row r="655" spans="1:14" x14ac:dyDescent="0.3">
      <c r="A655" s="1">
        <v>34151</v>
      </c>
      <c r="B655">
        <v>30.89</v>
      </c>
      <c r="H655">
        <v>30.89</v>
      </c>
      <c r="K655">
        <v>30.72</v>
      </c>
      <c r="L655" s="2">
        <v>242139295000</v>
      </c>
      <c r="M655" s="2">
        <v>452243000000</v>
      </c>
      <c r="N655" s="2">
        <v>5392323202000</v>
      </c>
    </row>
    <row r="656" spans="1:14" x14ac:dyDescent="0.3">
      <c r="A656" s="1">
        <v>34182</v>
      </c>
      <c r="B656">
        <v>33.97</v>
      </c>
      <c r="H656">
        <v>33.97</v>
      </c>
      <c r="K656">
        <v>32.96</v>
      </c>
      <c r="L656" s="2">
        <v>303609972</v>
      </c>
      <c r="M656" s="2">
        <v>564806750</v>
      </c>
      <c r="N656" s="2">
        <v>7301842941</v>
      </c>
    </row>
    <row r="657" spans="1:14" x14ac:dyDescent="0.3">
      <c r="A657" s="1">
        <v>34213</v>
      </c>
      <c r="B657">
        <v>34.119999999999997</v>
      </c>
      <c r="I657">
        <v>34.119999999999997</v>
      </c>
      <c r="K657">
        <v>35.69</v>
      </c>
      <c r="L657" s="2">
        <v>382364042</v>
      </c>
      <c r="M657" s="2">
        <v>740627000</v>
      </c>
      <c r="N657" s="2">
        <v>9797927803</v>
      </c>
    </row>
    <row r="658" spans="1:14" x14ac:dyDescent="0.3">
      <c r="A658" s="1">
        <v>34243</v>
      </c>
      <c r="B658">
        <v>35.229999999999997</v>
      </c>
      <c r="I658">
        <v>35.229999999999997</v>
      </c>
      <c r="K658">
        <v>33.92</v>
      </c>
      <c r="L658" s="2">
        <v>559484940</v>
      </c>
      <c r="M658" s="2">
        <v>943178000</v>
      </c>
      <c r="N658" s="2">
        <v>13620521962</v>
      </c>
    </row>
    <row r="659" spans="1:14" x14ac:dyDescent="0.3">
      <c r="A659" s="1">
        <v>34274</v>
      </c>
      <c r="B659">
        <v>35.840000000000003</v>
      </c>
      <c r="I659">
        <v>35.840000000000003</v>
      </c>
      <c r="K659">
        <v>35.56</v>
      </c>
      <c r="L659" s="2">
        <v>788618000</v>
      </c>
      <c r="M659" s="2">
        <v>1482613000</v>
      </c>
      <c r="N659" s="2">
        <v>19146386229</v>
      </c>
    </row>
    <row r="660" spans="1:14" x14ac:dyDescent="0.3">
      <c r="A660" s="1">
        <v>34304</v>
      </c>
      <c r="B660">
        <v>38.520000000000003</v>
      </c>
      <c r="I660">
        <v>38.520000000000003</v>
      </c>
      <c r="K660">
        <v>36.840000000000003</v>
      </c>
      <c r="L660" s="2">
        <v>1421004971</v>
      </c>
      <c r="M660" s="2">
        <v>2331395000</v>
      </c>
      <c r="N660" s="2">
        <v>28113219053</v>
      </c>
    </row>
    <row r="661" spans="1:14" x14ac:dyDescent="0.3">
      <c r="A661" s="1">
        <v>34335</v>
      </c>
      <c r="B661">
        <v>40.299999999999997</v>
      </c>
      <c r="I661">
        <v>40.299999999999997</v>
      </c>
      <c r="K661">
        <v>41.31</v>
      </c>
      <c r="L661" s="2">
        <v>1561857084</v>
      </c>
      <c r="M661" s="2">
        <v>2788455000</v>
      </c>
      <c r="N661" s="2">
        <v>40176254696</v>
      </c>
    </row>
    <row r="662" spans="1:14" x14ac:dyDescent="0.3">
      <c r="A662" s="1">
        <v>34366</v>
      </c>
      <c r="B662">
        <v>38.19</v>
      </c>
      <c r="I662">
        <v>38.19</v>
      </c>
      <c r="K662">
        <v>40.270000000000003</v>
      </c>
      <c r="L662" s="2">
        <v>2128576967</v>
      </c>
      <c r="M662" s="2">
        <v>4274863000</v>
      </c>
      <c r="N662" s="2">
        <v>55357215012</v>
      </c>
    </row>
    <row r="663" spans="1:14" x14ac:dyDescent="0.3">
      <c r="A663" s="1">
        <v>34394</v>
      </c>
      <c r="B663">
        <v>41.94</v>
      </c>
      <c r="I663">
        <v>41.94</v>
      </c>
      <c r="K663">
        <v>42.75</v>
      </c>
      <c r="L663" s="2">
        <v>2845092044</v>
      </c>
      <c r="M663" s="2">
        <v>5299764000</v>
      </c>
      <c r="N663" s="2">
        <v>79607920016</v>
      </c>
    </row>
    <row r="664" spans="1:14" x14ac:dyDescent="0.3">
      <c r="A664" s="1">
        <v>34425</v>
      </c>
      <c r="B664">
        <v>46.22</v>
      </c>
      <c r="I664">
        <v>46.22</v>
      </c>
      <c r="K664">
        <v>42.68</v>
      </c>
      <c r="L664" s="2">
        <v>4296644996</v>
      </c>
      <c r="M664" s="2">
        <v>7731705000</v>
      </c>
      <c r="N664" s="2">
        <v>114889323601</v>
      </c>
    </row>
    <row r="665" spans="1:14" x14ac:dyDescent="0.3">
      <c r="A665" s="1">
        <v>34455</v>
      </c>
      <c r="B665">
        <v>45.1</v>
      </c>
      <c r="I665">
        <v>45.1</v>
      </c>
      <c r="K665">
        <v>44.03</v>
      </c>
      <c r="L665" s="2">
        <v>6280570977</v>
      </c>
      <c r="M665" s="2">
        <v>11600945000</v>
      </c>
      <c r="N665" s="2">
        <v>172419184819</v>
      </c>
    </row>
    <row r="666" spans="1:14" x14ac:dyDescent="0.3">
      <c r="A666" s="1">
        <v>34486</v>
      </c>
      <c r="B666">
        <v>50.75</v>
      </c>
      <c r="I666">
        <v>50.75</v>
      </c>
      <c r="K666">
        <v>47.43</v>
      </c>
      <c r="L666" s="2">
        <v>8737628286</v>
      </c>
      <c r="M666" s="2">
        <v>20531931750</v>
      </c>
      <c r="N666" s="2">
        <v>258393106150</v>
      </c>
    </row>
    <row r="667" spans="1:14" x14ac:dyDescent="0.3">
      <c r="A667" s="1">
        <v>34516</v>
      </c>
      <c r="B667">
        <v>6.95</v>
      </c>
      <c r="J667">
        <v>6.95</v>
      </c>
      <c r="K667">
        <v>6.84</v>
      </c>
      <c r="L667" s="2">
        <v>7533465</v>
      </c>
      <c r="M667" s="2">
        <v>10687238</v>
      </c>
      <c r="N667" s="2">
        <v>100694127</v>
      </c>
    </row>
    <row r="668" spans="1:14" x14ac:dyDescent="0.3">
      <c r="A668" s="1">
        <v>34547</v>
      </c>
      <c r="B668">
        <v>1.95</v>
      </c>
      <c r="J668">
        <v>1.95</v>
      </c>
      <c r="K668">
        <v>1.86</v>
      </c>
      <c r="L668" s="2">
        <v>9414282</v>
      </c>
      <c r="M668" s="2">
        <v>12901778</v>
      </c>
      <c r="N668" s="2">
        <v>106837649</v>
      </c>
    </row>
    <row r="669" spans="1:14" x14ac:dyDescent="0.3">
      <c r="A669" s="1">
        <v>34578</v>
      </c>
      <c r="B669">
        <v>0.82</v>
      </c>
      <c r="J669">
        <v>0.82</v>
      </c>
      <c r="K669">
        <v>1.53</v>
      </c>
      <c r="L669" s="2">
        <v>12788598</v>
      </c>
      <c r="M669" s="2">
        <v>15844246</v>
      </c>
      <c r="N669" s="2">
        <v>111761262</v>
      </c>
    </row>
    <row r="670" spans="1:14" x14ac:dyDescent="0.3">
      <c r="A670" s="1">
        <v>34608</v>
      </c>
      <c r="B670">
        <v>3.17</v>
      </c>
      <c r="J670">
        <v>3.17</v>
      </c>
      <c r="K670">
        <v>2.62</v>
      </c>
      <c r="L670" s="2">
        <v>12999423</v>
      </c>
      <c r="M670" s="2">
        <v>16735495</v>
      </c>
      <c r="N670" s="2">
        <v>118862514</v>
      </c>
    </row>
    <row r="671" spans="1:14" x14ac:dyDescent="0.3">
      <c r="A671" s="1">
        <v>34639</v>
      </c>
      <c r="B671">
        <v>3.02</v>
      </c>
      <c r="J671">
        <v>3.02</v>
      </c>
      <c r="K671">
        <v>2.81</v>
      </c>
      <c r="L671" s="2">
        <v>13255532</v>
      </c>
      <c r="M671" s="2">
        <v>17825475</v>
      </c>
      <c r="N671" s="2">
        <v>124425301</v>
      </c>
    </row>
    <row r="672" spans="1:14" x14ac:dyDescent="0.3">
      <c r="A672" s="1">
        <v>34669</v>
      </c>
      <c r="B672">
        <v>1.25</v>
      </c>
      <c r="J672">
        <v>1.25</v>
      </c>
      <c r="K672">
        <v>1.71</v>
      </c>
      <c r="L672" s="2">
        <v>17684551</v>
      </c>
      <c r="M672" s="2">
        <v>22772664</v>
      </c>
      <c r="N672" s="2">
        <v>132560545</v>
      </c>
    </row>
    <row r="673" spans="1:14" x14ac:dyDescent="0.3">
      <c r="A673" s="1">
        <v>34700</v>
      </c>
      <c r="B673">
        <v>0.8</v>
      </c>
      <c r="J673">
        <v>0.8</v>
      </c>
      <c r="K673">
        <v>1.7</v>
      </c>
      <c r="L673" s="2">
        <v>16736801</v>
      </c>
      <c r="M673" s="2">
        <v>18217441</v>
      </c>
      <c r="N673" s="2">
        <v>139850454</v>
      </c>
    </row>
    <row r="674" spans="1:14" x14ac:dyDescent="0.3">
      <c r="A674" s="1">
        <v>34731</v>
      </c>
      <c r="B674">
        <v>1.32</v>
      </c>
      <c r="J674">
        <v>1.32</v>
      </c>
      <c r="K674">
        <v>1.02</v>
      </c>
      <c r="L674" s="2">
        <v>15821058</v>
      </c>
      <c r="M674" s="2">
        <v>19885525</v>
      </c>
      <c r="N674" s="2">
        <v>143811901</v>
      </c>
    </row>
    <row r="675" spans="1:14" x14ac:dyDescent="0.3">
      <c r="A675" s="1">
        <v>34759</v>
      </c>
      <c r="B675">
        <v>1.92</v>
      </c>
      <c r="J675">
        <v>1.92</v>
      </c>
      <c r="K675">
        <v>1.55</v>
      </c>
      <c r="L675" s="2">
        <v>15582104</v>
      </c>
      <c r="M675" s="2">
        <v>17082321</v>
      </c>
      <c r="N675" s="2">
        <v>145943548</v>
      </c>
    </row>
    <row r="676" spans="1:14" x14ac:dyDescent="0.3">
      <c r="A676" s="1">
        <v>34790</v>
      </c>
      <c r="B676">
        <v>2.64</v>
      </c>
      <c r="J676">
        <v>2.64</v>
      </c>
      <c r="K676">
        <v>2.4300000000000002</v>
      </c>
      <c r="L676" s="2">
        <v>13827961</v>
      </c>
      <c r="M676" s="2">
        <v>17141943</v>
      </c>
      <c r="N676" s="2">
        <v>147295324</v>
      </c>
    </row>
    <row r="677" spans="1:14" x14ac:dyDescent="0.3">
      <c r="A677" s="1">
        <v>34820</v>
      </c>
      <c r="B677">
        <v>1.97</v>
      </c>
      <c r="J677">
        <v>1.97</v>
      </c>
      <c r="K677">
        <v>2.67</v>
      </c>
      <c r="L677" s="2">
        <v>13812206</v>
      </c>
      <c r="M677" s="2">
        <v>16077908</v>
      </c>
      <c r="N677" s="2">
        <v>147327440</v>
      </c>
    </row>
    <row r="678" spans="1:14" x14ac:dyDescent="0.3">
      <c r="A678" s="1">
        <v>34851</v>
      </c>
      <c r="B678">
        <v>2.66</v>
      </c>
      <c r="J678">
        <v>2.66</v>
      </c>
      <c r="K678">
        <v>2.2599999999999998</v>
      </c>
      <c r="L678" s="2">
        <v>13943397</v>
      </c>
      <c r="M678" s="2">
        <v>17621988</v>
      </c>
      <c r="N678" s="2">
        <v>151293207</v>
      </c>
    </row>
    <row r="679" spans="1:14" x14ac:dyDescent="0.3">
      <c r="A679" s="1">
        <v>34881</v>
      </c>
      <c r="B679">
        <v>3.72</v>
      </c>
      <c r="J679">
        <v>3.72</v>
      </c>
      <c r="K679">
        <v>2.36</v>
      </c>
      <c r="L679" s="2">
        <v>15033623</v>
      </c>
      <c r="M679" s="2">
        <v>17878924</v>
      </c>
      <c r="N679" s="2">
        <v>156021148</v>
      </c>
    </row>
    <row r="680" spans="1:14" x14ac:dyDescent="0.3">
      <c r="A680" s="1">
        <v>34912</v>
      </c>
      <c r="B680">
        <v>1.43</v>
      </c>
      <c r="J680">
        <v>1.43</v>
      </c>
      <c r="K680">
        <v>0.99</v>
      </c>
      <c r="L680" s="2">
        <v>15613676</v>
      </c>
      <c r="M680" s="2">
        <v>17775620</v>
      </c>
      <c r="N680" s="2">
        <v>162112288</v>
      </c>
    </row>
    <row r="681" spans="1:14" x14ac:dyDescent="0.3">
      <c r="A681" s="1">
        <v>34943</v>
      </c>
      <c r="B681">
        <v>0.74</v>
      </c>
      <c r="J681">
        <v>0.74</v>
      </c>
      <c r="K681">
        <v>0.99</v>
      </c>
      <c r="L681" s="2">
        <v>13454019</v>
      </c>
      <c r="M681" s="2">
        <v>19068611</v>
      </c>
      <c r="N681" s="2">
        <v>165951630</v>
      </c>
    </row>
    <row r="682" spans="1:14" x14ac:dyDescent="0.3">
      <c r="A682" s="1">
        <v>34973</v>
      </c>
      <c r="B682">
        <v>1.48</v>
      </c>
      <c r="J682">
        <v>1.48</v>
      </c>
      <c r="K682">
        <v>1.41</v>
      </c>
      <c r="L682" s="2">
        <v>15352196</v>
      </c>
      <c r="M682" s="2">
        <v>19754622</v>
      </c>
      <c r="N682" s="2">
        <v>168632941</v>
      </c>
    </row>
    <row r="683" spans="1:14" x14ac:dyDescent="0.3">
      <c r="A683" s="1">
        <v>35004</v>
      </c>
      <c r="B683">
        <v>1.17</v>
      </c>
      <c r="J683">
        <v>1.17</v>
      </c>
      <c r="K683">
        <v>1.47</v>
      </c>
      <c r="L683" s="2">
        <v>15559017</v>
      </c>
      <c r="M683" s="2">
        <v>21912091</v>
      </c>
      <c r="N683" s="2">
        <v>171861277</v>
      </c>
    </row>
    <row r="684" spans="1:14" x14ac:dyDescent="0.3">
      <c r="A684" s="1">
        <v>35034</v>
      </c>
      <c r="B684">
        <v>1.21</v>
      </c>
      <c r="J684">
        <v>1.21</v>
      </c>
      <c r="K684">
        <v>1.56</v>
      </c>
      <c r="L684" s="2">
        <v>21681591</v>
      </c>
      <c r="M684" s="2">
        <v>28492903</v>
      </c>
      <c r="N684" s="2">
        <v>178751575</v>
      </c>
    </row>
    <row r="685" spans="1:14" x14ac:dyDescent="0.3">
      <c r="A685" s="1">
        <v>35065</v>
      </c>
      <c r="B685">
        <v>1.82</v>
      </c>
      <c r="J685">
        <v>1.82</v>
      </c>
      <c r="K685">
        <v>1.34</v>
      </c>
      <c r="L685" s="2">
        <v>22433703</v>
      </c>
      <c r="M685" s="2">
        <v>23481820</v>
      </c>
      <c r="N685" s="2">
        <v>175037084</v>
      </c>
    </row>
    <row r="686" spans="1:14" x14ac:dyDescent="0.3">
      <c r="A686" s="1">
        <v>35096</v>
      </c>
      <c r="B686">
        <v>0.4</v>
      </c>
      <c r="J686">
        <v>0.4</v>
      </c>
      <c r="K686">
        <v>1.03</v>
      </c>
      <c r="L686" s="2">
        <v>17007151</v>
      </c>
      <c r="M686" s="2">
        <v>23095259</v>
      </c>
      <c r="N686" s="2">
        <v>174828178</v>
      </c>
    </row>
    <row r="687" spans="1:14" x14ac:dyDescent="0.3">
      <c r="A687" s="1">
        <v>35125</v>
      </c>
      <c r="B687">
        <v>0.23</v>
      </c>
      <c r="J687">
        <v>0.23</v>
      </c>
      <c r="K687">
        <v>0.35</v>
      </c>
      <c r="L687" s="2">
        <v>16185537</v>
      </c>
      <c r="M687" s="2">
        <v>22985492</v>
      </c>
      <c r="N687" s="2">
        <v>175383395</v>
      </c>
    </row>
    <row r="688" spans="1:14" x14ac:dyDescent="0.3">
      <c r="A688" s="1">
        <v>35156</v>
      </c>
      <c r="B688">
        <v>1.62</v>
      </c>
      <c r="J688">
        <v>1.62</v>
      </c>
      <c r="K688">
        <v>1.26</v>
      </c>
      <c r="L688" s="2">
        <v>15001636</v>
      </c>
      <c r="M688" s="2">
        <v>23276407</v>
      </c>
      <c r="N688" s="2">
        <v>173647972</v>
      </c>
    </row>
    <row r="689" spans="1:14" x14ac:dyDescent="0.3">
      <c r="A689" s="1">
        <v>35186</v>
      </c>
      <c r="B689">
        <v>1.34</v>
      </c>
      <c r="J689">
        <v>1.34</v>
      </c>
      <c r="K689">
        <v>1.22</v>
      </c>
      <c r="L689" s="2">
        <v>16271648</v>
      </c>
      <c r="M689" s="2">
        <v>22761723</v>
      </c>
      <c r="N689" s="2">
        <v>172226628</v>
      </c>
    </row>
    <row r="690" spans="1:14" x14ac:dyDescent="0.3">
      <c r="A690" s="1">
        <v>35217</v>
      </c>
      <c r="B690">
        <v>1.41</v>
      </c>
      <c r="J690">
        <v>1.41</v>
      </c>
      <c r="K690">
        <v>1.19</v>
      </c>
      <c r="L690" s="2">
        <v>16806685</v>
      </c>
      <c r="M690" s="2">
        <v>23513221</v>
      </c>
      <c r="N690" s="2">
        <v>173468300</v>
      </c>
    </row>
    <row r="691" spans="1:14" x14ac:dyDescent="0.3">
      <c r="A691" s="1">
        <v>35247</v>
      </c>
      <c r="B691">
        <v>1.31</v>
      </c>
      <c r="J691">
        <v>1.31</v>
      </c>
      <c r="K691">
        <v>1.1100000000000001</v>
      </c>
      <c r="L691" s="2">
        <v>18748145</v>
      </c>
      <c r="M691" s="2">
        <v>23107137</v>
      </c>
      <c r="N691" s="2">
        <v>172412324</v>
      </c>
    </row>
    <row r="692" spans="1:14" x14ac:dyDescent="0.3">
      <c r="A692" s="1">
        <v>35278</v>
      </c>
      <c r="B692">
        <v>0.34</v>
      </c>
      <c r="J692">
        <v>0.34</v>
      </c>
      <c r="K692">
        <v>0.44</v>
      </c>
      <c r="L692" s="2">
        <v>15686504</v>
      </c>
      <c r="M692" s="2">
        <v>23477144</v>
      </c>
      <c r="N692" s="2">
        <v>173006068</v>
      </c>
    </row>
    <row r="693" spans="1:14" x14ac:dyDescent="0.3">
      <c r="A693" s="1">
        <v>35309</v>
      </c>
      <c r="B693">
        <v>7.0000000000000007E-2</v>
      </c>
      <c r="J693">
        <v>7.0000000000000007E-2</v>
      </c>
      <c r="K693">
        <v>0.15</v>
      </c>
      <c r="L693" s="2">
        <v>20638304</v>
      </c>
      <c r="M693" s="2">
        <v>25143255</v>
      </c>
      <c r="N693" s="2">
        <v>176993375</v>
      </c>
    </row>
    <row r="694" spans="1:14" x14ac:dyDescent="0.3">
      <c r="A694" s="1">
        <v>35339</v>
      </c>
      <c r="B694">
        <v>0.57999999999999996</v>
      </c>
      <c r="J694">
        <v>0.57999999999999996</v>
      </c>
      <c r="K694">
        <v>0.3</v>
      </c>
      <c r="L694" s="2">
        <v>15564832</v>
      </c>
      <c r="M694" s="2">
        <v>23171129</v>
      </c>
      <c r="N694" s="2">
        <v>179182481</v>
      </c>
    </row>
    <row r="695" spans="1:14" x14ac:dyDescent="0.3">
      <c r="A695" s="1">
        <v>35370</v>
      </c>
      <c r="B695">
        <v>0.34</v>
      </c>
      <c r="J695">
        <v>0.34</v>
      </c>
      <c r="K695">
        <v>0.32</v>
      </c>
      <c r="L695" s="2">
        <v>15668464</v>
      </c>
      <c r="M695" s="2">
        <v>24383240</v>
      </c>
      <c r="N695" s="2">
        <v>182157237</v>
      </c>
    </row>
    <row r="696" spans="1:14" x14ac:dyDescent="0.3">
      <c r="A696" s="1">
        <v>35400</v>
      </c>
      <c r="B696">
        <v>0.17</v>
      </c>
      <c r="J696">
        <v>0.17</v>
      </c>
      <c r="K696">
        <v>0.47</v>
      </c>
      <c r="L696" s="2">
        <v>19795697</v>
      </c>
      <c r="M696" s="2">
        <v>29807483</v>
      </c>
      <c r="N696" s="2">
        <v>188734369</v>
      </c>
    </row>
    <row r="697" spans="1:14" x14ac:dyDescent="0.3">
      <c r="A697" s="1">
        <v>35431</v>
      </c>
      <c r="B697">
        <v>1.23</v>
      </c>
      <c r="J697">
        <v>1.23</v>
      </c>
      <c r="K697">
        <v>1.18</v>
      </c>
      <c r="L697" s="2">
        <v>23859941</v>
      </c>
      <c r="M697" s="2">
        <v>33123796</v>
      </c>
      <c r="N697" s="2">
        <v>189274171</v>
      </c>
    </row>
    <row r="698" spans="1:14" x14ac:dyDescent="0.3">
      <c r="A698" s="1">
        <v>35462</v>
      </c>
      <c r="B698">
        <v>0.01</v>
      </c>
      <c r="J698">
        <v>0.01</v>
      </c>
      <c r="K698">
        <v>0.5</v>
      </c>
      <c r="L698" s="2">
        <v>20285377</v>
      </c>
      <c r="M698" s="2">
        <v>36236904</v>
      </c>
      <c r="N698" s="2">
        <v>192906132</v>
      </c>
    </row>
    <row r="699" spans="1:14" x14ac:dyDescent="0.3">
      <c r="A699" s="1">
        <v>35490</v>
      </c>
      <c r="B699">
        <v>0.21</v>
      </c>
      <c r="J699">
        <v>0.21</v>
      </c>
      <c r="K699">
        <v>0.51</v>
      </c>
      <c r="L699" s="2">
        <v>22324340</v>
      </c>
      <c r="M699" s="2">
        <v>37448610</v>
      </c>
      <c r="N699" s="2">
        <v>195738732</v>
      </c>
    </row>
    <row r="700" spans="1:14" x14ac:dyDescent="0.3">
      <c r="A700" s="1">
        <v>35521</v>
      </c>
      <c r="B700">
        <v>0.64</v>
      </c>
      <c r="J700">
        <v>0.64</v>
      </c>
      <c r="K700">
        <v>0.88</v>
      </c>
      <c r="L700" s="2">
        <v>27291306</v>
      </c>
      <c r="M700" s="2">
        <v>36298117</v>
      </c>
      <c r="N700" s="2">
        <v>195848416</v>
      </c>
    </row>
    <row r="701" spans="1:14" x14ac:dyDescent="0.3">
      <c r="A701" s="1">
        <v>35551</v>
      </c>
      <c r="B701">
        <v>0.55000000000000004</v>
      </c>
      <c r="J701">
        <v>0.55000000000000004</v>
      </c>
      <c r="K701">
        <v>0.41</v>
      </c>
      <c r="L701" s="2">
        <v>21740103</v>
      </c>
      <c r="M701" s="2">
        <v>36860743</v>
      </c>
      <c r="N701" s="2">
        <v>198244959</v>
      </c>
    </row>
    <row r="702" spans="1:14" x14ac:dyDescent="0.3">
      <c r="A702" s="1">
        <v>35582</v>
      </c>
      <c r="B702">
        <v>1.42</v>
      </c>
      <c r="J702">
        <v>1.42</v>
      </c>
      <c r="K702">
        <v>0.54</v>
      </c>
      <c r="L702" s="2">
        <v>24688145</v>
      </c>
      <c r="M702" s="2">
        <v>37841978</v>
      </c>
      <c r="N702" s="2">
        <v>205191931</v>
      </c>
    </row>
    <row r="703" spans="1:14" x14ac:dyDescent="0.3">
      <c r="A703" s="1">
        <v>35612</v>
      </c>
      <c r="B703">
        <v>0.11</v>
      </c>
      <c r="J703">
        <v>0.11</v>
      </c>
      <c r="K703">
        <v>0.22</v>
      </c>
      <c r="L703" s="2">
        <v>24215769</v>
      </c>
      <c r="M703" s="2">
        <v>35906316</v>
      </c>
      <c r="N703" s="2">
        <v>204296617</v>
      </c>
    </row>
    <row r="704" spans="1:14" x14ac:dyDescent="0.3">
      <c r="A704" s="1">
        <v>35643</v>
      </c>
      <c r="B704">
        <v>-0.76</v>
      </c>
      <c r="J704">
        <v>-0.76</v>
      </c>
      <c r="K704">
        <v>-0.02</v>
      </c>
      <c r="L704" s="2">
        <v>21867701</v>
      </c>
      <c r="M704" s="2">
        <v>37775700</v>
      </c>
      <c r="N704" s="2">
        <v>209695447</v>
      </c>
    </row>
    <row r="705" spans="1:14" x14ac:dyDescent="0.3">
      <c r="A705" s="1">
        <v>35674</v>
      </c>
      <c r="B705">
        <v>0.01</v>
      </c>
      <c r="J705">
        <v>0.01</v>
      </c>
      <c r="K705">
        <v>0.06</v>
      </c>
      <c r="L705" s="2">
        <v>24700091</v>
      </c>
      <c r="M705" s="2">
        <v>39116753</v>
      </c>
      <c r="N705" s="2">
        <v>217061918</v>
      </c>
    </row>
    <row r="706" spans="1:14" x14ac:dyDescent="0.3">
      <c r="A706" s="1">
        <v>35704</v>
      </c>
      <c r="B706">
        <v>0.22</v>
      </c>
      <c r="J706">
        <v>0.22</v>
      </c>
      <c r="K706">
        <v>0.23</v>
      </c>
      <c r="L706" s="2">
        <v>26147409</v>
      </c>
      <c r="M706" s="2">
        <v>39284420</v>
      </c>
      <c r="N706" s="2">
        <v>222660888</v>
      </c>
    </row>
    <row r="707" spans="1:14" x14ac:dyDescent="0.3">
      <c r="A707" s="1">
        <v>35735</v>
      </c>
      <c r="B707">
        <v>0.53</v>
      </c>
      <c r="J707">
        <v>0.53</v>
      </c>
      <c r="K707">
        <v>0.17</v>
      </c>
      <c r="L707" s="2">
        <v>22972423</v>
      </c>
      <c r="M707" s="2">
        <v>40023882</v>
      </c>
      <c r="N707" s="2">
        <v>230699363</v>
      </c>
    </row>
    <row r="708" spans="1:14" x14ac:dyDescent="0.3">
      <c r="A708" s="1">
        <v>35765</v>
      </c>
      <c r="B708">
        <v>0.56999999999999995</v>
      </c>
      <c r="J708">
        <v>0.56999999999999995</v>
      </c>
      <c r="K708">
        <v>0.43</v>
      </c>
      <c r="L708" s="2">
        <v>31828332</v>
      </c>
      <c r="M708" s="2">
        <v>47362722</v>
      </c>
      <c r="N708" s="2">
        <v>239775207</v>
      </c>
    </row>
    <row r="709" spans="1:14" x14ac:dyDescent="0.3">
      <c r="A709" s="1">
        <v>35796</v>
      </c>
      <c r="B709">
        <v>0.24</v>
      </c>
      <c r="J709">
        <v>0.24</v>
      </c>
      <c r="K709">
        <v>0.71</v>
      </c>
      <c r="L709" s="2">
        <v>30564327</v>
      </c>
      <c r="M709" s="2">
        <v>42619626</v>
      </c>
      <c r="N709" s="2">
        <v>241755357</v>
      </c>
    </row>
    <row r="710" spans="1:14" x14ac:dyDescent="0.3">
      <c r="A710" s="1">
        <v>35827</v>
      </c>
      <c r="B710">
        <v>-0.16</v>
      </c>
      <c r="J710">
        <v>-0.16</v>
      </c>
      <c r="K710">
        <v>0.46</v>
      </c>
      <c r="L710" s="2">
        <v>29091028</v>
      </c>
      <c r="M710" s="2">
        <v>42820595</v>
      </c>
      <c r="N710" s="2">
        <v>243452578</v>
      </c>
    </row>
    <row r="711" spans="1:14" x14ac:dyDescent="0.3">
      <c r="A711" s="1">
        <v>35855</v>
      </c>
      <c r="B711">
        <v>-0.23</v>
      </c>
      <c r="J711">
        <v>-0.23</v>
      </c>
      <c r="K711">
        <v>0.34</v>
      </c>
      <c r="L711" s="2">
        <v>29985079</v>
      </c>
      <c r="M711" s="2">
        <v>41922152</v>
      </c>
      <c r="N711" s="2">
        <v>244425419</v>
      </c>
    </row>
    <row r="712" spans="1:14" x14ac:dyDescent="0.3">
      <c r="A712" s="1">
        <v>35886</v>
      </c>
      <c r="B712">
        <v>0.62</v>
      </c>
      <c r="J712">
        <v>0.62</v>
      </c>
      <c r="K712">
        <v>0.24</v>
      </c>
      <c r="L712" s="2">
        <v>30655275</v>
      </c>
      <c r="M712" s="2">
        <v>42274904</v>
      </c>
      <c r="N712" s="2">
        <v>242189887</v>
      </c>
    </row>
    <row r="713" spans="1:14" x14ac:dyDescent="0.3">
      <c r="A713" s="1">
        <v>35916</v>
      </c>
      <c r="B713">
        <v>0.52</v>
      </c>
      <c r="J713">
        <v>0.52</v>
      </c>
      <c r="K713">
        <v>0.5</v>
      </c>
      <c r="L713" s="2">
        <v>31099191</v>
      </c>
      <c r="M713" s="2">
        <v>42502086</v>
      </c>
      <c r="N713" s="2">
        <v>243612653</v>
      </c>
    </row>
    <row r="714" spans="1:14" x14ac:dyDescent="0.3">
      <c r="A714" s="1">
        <v>35947</v>
      </c>
      <c r="B714">
        <v>0.19</v>
      </c>
      <c r="J714">
        <v>0.19</v>
      </c>
      <c r="K714">
        <v>0.02</v>
      </c>
      <c r="L714" s="2">
        <v>37221147</v>
      </c>
      <c r="M714" s="2">
        <v>44060070</v>
      </c>
      <c r="N714" s="2">
        <v>247305992</v>
      </c>
    </row>
    <row r="715" spans="1:14" x14ac:dyDescent="0.3">
      <c r="A715" s="1">
        <v>35977</v>
      </c>
      <c r="B715">
        <v>-0.77</v>
      </c>
      <c r="J715">
        <v>-0.77</v>
      </c>
      <c r="K715">
        <v>-0.12</v>
      </c>
      <c r="L715" s="2">
        <v>32985867</v>
      </c>
      <c r="M715" s="2">
        <v>43981738</v>
      </c>
      <c r="N715" s="2">
        <v>247646602</v>
      </c>
    </row>
    <row r="716" spans="1:14" x14ac:dyDescent="0.3">
      <c r="A716" s="1">
        <v>36008</v>
      </c>
      <c r="B716">
        <v>-1</v>
      </c>
      <c r="J716">
        <v>-1</v>
      </c>
      <c r="K716">
        <v>-0.51</v>
      </c>
      <c r="L716" s="2">
        <v>35412822</v>
      </c>
      <c r="M716" s="2">
        <v>44308331</v>
      </c>
      <c r="N716" s="2">
        <v>248168301</v>
      </c>
    </row>
    <row r="717" spans="1:14" x14ac:dyDescent="0.3">
      <c r="A717" s="1">
        <v>36039</v>
      </c>
      <c r="B717">
        <v>-0.66</v>
      </c>
      <c r="J717">
        <v>-0.66</v>
      </c>
      <c r="K717">
        <v>-0.22</v>
      </c>
      <c r="L717" s="2">
        <v>32002091</v>
      </c>
      <c r="M717" s="2">
        <v>43933681</v>
      </c>
      <c r="N717" s="2">
        <v>245774199</v>
      </c>
    </row>
    <row r="718" spans="1:14" x14ac:dyDescent="0.3">
      <c r="A718" s="1">
        <v>36069</v>
      </c>
      <c r="B718">
        <v>0.02</v>
      </c>
      <c r="J718">
        <v>0.02</v>
      </c>
      <c r="K718">
        <v>0.02</v>
      </c>
      <c r="L718" s="2">
        <v>32826436</v>
      </c>
      <c r="M718" s="2">
        <v>43031345</v>
      </c>
      <c r="N718" s="2">
        <v>247229516</v>
      </c>
    </row>
    <row r="719" spans="1:14" x14ac:dyDescent="0.3">
      <c r="A719" s="1">
        <v>36100</v>
      </c>
      <c r="B719">
        <v>-0.44</v>
      </c>
      <c r="J719">
        <v>-0.44</v>
      </c>
      <c r="K719">
        <v>-0.12</v>
      </c>
      <c r="L719" s="2">
        <v>39737748</v>
      </c>
      <c r="M719" s="2">
        <v>46117494</v>
      </c>
      <c r="N719" s="2">
        <v>251309991</v>
      </c>
    </row>
    <row r="720" spans="1:14" x14ac:dyDescent="0.3">
      <c r="A720" s="1">
        <v>36130</v>
      </c>
      <c r="B720">
        <v>-0.12</v>
      </c>
      <c r="J720">
        <v>-0.12</v>
      </c>
      <c r="K720">
        <v>0.33</v>
      </c>
      <c r="L720" s="2">
        <v>39184378</v>
      </c>
      <c r="M720" s="2">
        <v>50707266</v>
      </c>
      <c r="N720" s="2">
        <v>254965130</v>
      </c>
    </row>
    <row r="721" spans="1:14" x14ac:dyDescent="0.3">
      <c r="A721" s="1">
        <v>36161</v>
      </c>
      <c r="B721">
        <v>0.5</v>
      </c>
      <c r="J721">
        <v>0.5</v>
      </c>
      <c r="K721">
        <v>0.7</v>
      </c>
      <c r="L721" s="2">
        <v>39635374</v>
      </c>
      <c r="M721" s="2">
        <v>49957188</v>
      </c>
      <c r="N721" s="2">
        <v>254930105</v>
      </c>
    </row>
    <row r="722" spans="1:14" x14ac:dyDescent="0.3">
      <c r="A722" s="1">
        <v>36192</v>
      </c>
      <c r="B722">
        <v>1.41</v>
      </c>
      <c r="J722">
        <v>1.41</v>
      </c>
      <c r="K722">
        <v>1.05</v>
      </c>
      <c r="L722" s="2">
        <v>37856112</v>
      </c>
      <c r="M722" s="2">
        <v>47817257</v>
      </c>
      <c r="N722" s="2">
        <v>259568056</v>
      </c>
    </row>
    <row r="723" spans="1:14" x14ac:dyDescent="0.3">
      <c r="A723" s="1">
        <v>36220</v>
      </c>
      <c r="B723">
        <v>0.56000000000000005</v>
      </c>
      <c r="J723">
        <v>0.56000000000000005</v>
      </c>
      <c r="K723">
        <v>1.1000000000000001</v>
      </c>
      <c r="L723" s="2">
        <v>37232284</v>
      </c>
      <c r="M723" s="2">
        <v>45497048</v>
      </c>
      <c r="N723" s="2">
        <v>260900171</v>
      </c>
    </row>
    <row r="724" spans="1:14" x14ac:dyDescent="0.3">
      <c r="A724" s="1">
        <v>36251</v>
      </c>
      <c r="B724">
        <v>0.47</v>
      </c>
      <c r="J724">
        <v>0.47</v>
      </c>
      <c r="K724">
        <v>0.56000000000000005</v>
      </c>
      <c r="L724" s="2">
        <v>36351614</v>
      </c>
      <c r="M724" s="2">
        <v>44075657</v>
      </c>
      <c r="N724" s="2">
        <v>257075021</v>
      </c>
    </row>
    <row r="725" spans="1:14" x14ac:dyDescent="0.3">
      <c r="A725" s="1">
        <v>36281</v>
      </c>
      <c r="B725">
        <v>-0.37</v>
      </c>
      <c r="J725">
        <v>-0.37</v>
      </c>
      <c r="K725">
        <v>0.3</v>
      </c>
      <c r="L725" s="2">
        <v>40434992</v>
      </c>
      <c r="M725" s="2">
        <v>44052226</v>
      </c>
      <c r="N725" s="2">
        <v>258344677</v>
      </c>
    </row>
    <row r="726" spans="1:14" x14ac:dyDescent="0.3">
      <c r="A726" s="1">
        <v>36312</v>
      </c>
      <c r="B726">
        <v>-0.08</v>
      </c>
      <c r="J726">
        <v>-0.08</v>
      </c>
      <c r="K726">
        <v>0.19</v>
      </c>
      <c r="L726" s="2">
        <v>33177584</v>
      </c>
      <c r="M726" s="2">
        <v>45939541</v>
      </c>
      <c r="N726" s="2">
        <v>260973090</v>
      </c>
    </row>
    <row r="727" spans="1:14" x14ac:dyDescent="0.3">
      <c r="A727" s="1">
        <v>36342</v>
      </c>
      <c r="B727">
        <v>1.0900000000000001</v>
      </c>
      <c r="J727">
        <v>1.0900000000000001</v>
      </c>
      <c r="K727">
        <v>1.0900000000000001</v>
      </c>
      <c r="L727" s="2">
        <v>41162443</v>
      </c>
      <c r="M727" s="2">
        <v>48011511</v>
      </c>
      <c r="N727" s="2">
        <v>260036100</v>
      </c>
    </row>
    <row r="728" spans="1:14" x14ac:dyDescent="0.3">
      <c r="A728" s="1">
        <v>36373</v>
      </c>
      <c r="B728">
        <v>0.74</v>
      </c>
      <c r="J728">
        <v>0.74</v>
      </c>
      <c r="K728">
        <v>0.56000000000000005</v>
      </c>
      <c r="L728" s="2">
        <v>33870441</v>
      </c>
      <c r="M728" s="2">
        <v>47508989</v>
      </c>
      <c r="N728" s="2">
        <v>259187285</v>
      </c>
    </row>
    <row r="729" spans="1:14" x14ac:dyDescent="0.3">
      <c r="A729" s="1">
        <v>36404</v>
      </c>
      <c r="B729">
        <v>0.91</v>
      </c>
      <c r="J729">
        <v>0.91</v>
      </c>
      <c r="K729">
        <v>0.31</v>
      </c>
      <c r="L729" s="2">
        <v>35970589</v>
      </c>
      <c r="M729" s="2">
        <v>46988943</v>
      </c>
      <c r="N729" s="2">
        <v>257450042</v>
      </c>
    </row>
    <row r="730" spans="1:14" x14ac:dyDescent="0.3">
      <c r="A730" s="1">
        <v>36434</v>
      </c>
      <c r="B730">
        <v>1.1299999999999999</v>
      </c>
      <c r="J730">
        <v>1.1299999999999999</v>
      </c>
      <c r="K730">
        <v>1.19</v>
      </c>
      <c r="L730" s="2">
        <v>35849684</v>
      </c>
      <c r="M730" s="2">
        <v>48580640</v>
      </c>
      <c r="N730" s="2">
        <v>259628490</v>
      </c>
    </row>
    <row r="731" spans="1:14" x14ac:dyDescent="0.3">
      <c r="A731" s="1">
        <v>36465</v>
      </c>
      <c r="B731">
        <v>1.48</v>
      </c>
      <c r="J731">
        <v>1.48</v>
      </c>
      <c r="K731">
        <v>0.95</v>
      </c>
      <c r="L731" s="2">
        <v>37337401</v>
      </c>
      <c r="M731" s="2">
        <v>51580026</v>
      </c>
      <c r="N731" s="2">
        <v>262754640</v>
      </c>
    </row>
    <row r="732" spans="1:14" x14ac:dyDescent="0.3">
      <c r="A732" s="1">
        <v>36495</v>
      </c>
      <c r="B732">
        <v>0.49</v>
      </c>
      <c r="J732">
        <v>0.49</v>
      </c>
      <c r="K732">
        <v>0.6</v>
      </c>
      <c r="L732" s="2">
        <v>48430157</v>
      </c>
      <c r="M732" s="2">
        <v>62744441</v>
      </c>
      <c r="N732" s="2">
        <v>274769738</v>
      </c>
    </row>
    <row r="733" spans="1:14" x14ac:dyDescent="0.3">
      <c r="A733" s="1">
        <v>36526</v>
      </c>
      <c r="B733">
        <v>0.56999999999999995</v>
      </c>
      <c r="J733">
        <v>0.56999999999999995</v>
      </c>
      <c r="K733">
        <v>0.62</v>
      </c>
      <c r="L733" s="2">
        <v>41892638</v>
      </c>
      <c r="M733" s="2">
        <v>56633254</v>
      </c>
      <c r="N733" s="2">
        <v>269834203</v>
      </c>
    </row>
    <row r="734" spans="1:14" x14ac:dyDescent="0.3">
      <c r="A734" s="1">
        <v>36557</v>
      </c>
      <c r="B734">
        <v>-0.23</v>
      </c>
      <c r="J734">
        <v>-0.23</v>
      </c>
      <c r="K734">
        <v>0.13</v>
      </c>
      <c r="L734" s="2">
        <v>41920442</v>
      </c>
      <c r="M734" s="2">
        <v>54038049</v>
      </c>
      <c r="N734" s="2">
        <v>261493972</v>
      </c>
    </row>
    <row r="735" spans="1:14" x14ac:dyDescent="0.3">
      <c r="A735" s="1">
        <v>36586</v>
      </c>
      <c r="B735">
        <v>0.23</v>
      </c>
      <c r="J735">
        <v>0.23</v>
      </c>
      <c r="K735">
        <v>0.22</v>
      </c>
      <c r="L735" s="2">
        <v>39093507</v>
      </c>
      <c r="M735" s="2">
        <v>53255346</v>
      </c>
      <c r="N735" s="2">
        <v>261426958</v>
      </c>
    </row>
    <row r="736" spans="1:14" x14ac:dyDescent="0.3">
      <c r="A736" s="1">
        <v>36617</v>
      </c>
      <c r="B736">
        <v>0.09</v>
      </c>
      <c r="J736">
        <v>0.09</v>
      </c>
      <c r="K736">
        <v>0.42</v>
      </c>
      <c r="L736" s="2">
        <v>37720874</v>
      </c>
      <c r="M736" s="2">
        <v>53668551</v>
      </c>
      <c r="N736" s="2">
        <v>259792946</v>
      </c>
    </row>
    <row r="737" spans="1:14" x14ac:dyDescent="0.3">
      <c r="A737" s="1">
        <v>36647</v>
      </c>
      <c r="B737">
        <v>0.03</v>
      </c>
      <c r="J737">
        <v>0.03</v>
      </c>
      <c r="K737">
        <v>0.01</v>
      </c>
      <c r="L737" s="2">
        <v>35875831</v>
      </c>
      <c r="M737" s="2">
        <v>52976100</v>
      </c>
      <c r="N737" s="2">
        <v>259849804</v>
      </c>
    </row>
    <row r="738" spans="1:14" x14ac:dyDescent="0.3">
      <c r="A738" s="1">
        <v>36678</v>
      </c>
      <c r="B738">
        <v>0.18</v>
      </c>
      <c r="J738">
        <v>0.18</v>
      </c>
      <c r="K738">
        <v>0.23</v>
      </c>
      <c r="L738" s="2">
        <v>32316217</v>
      </c>
      <c r="M738" s="2">
        <v>54696730</v>
      </c>
      <c r="N738" s="2">
        <v>260097175</v>
      </c>
    </row>
    <row r="739" spans="1:14" x14ac:dyDescent="0.3">
      <c r="A739" s="1">
        <v>36708</v>
      </c>
      <c r="B739">
        <v>1.4</v>
      </c>
      <c r="J739">
        <v>1.4</v>
      </c>
      <c r="K739">
        <v>1.61</v>
      </c>
      <c r="L739" s="2">
        <v>36452164</v>
      </c>
      <c r="M739" s="2">
        <v>57077894</v>
      </c>
      <c r="N739" s="2">
        <v>262669758</v>
      </c>
    </row>
    <row r="740" spans="1:14" x14ac:dyDescent="0.3">
      <c r="A740" s="1">
        <v>36739</v>
      </c>
      <c r="B740">
        <v>1.55</v>
      </c>
      <c r="J740">
        <v>1.55</v>
      </c>
      <c r="K740">
        <v>1.31</v>
      </c>
      <c r="L740" s="2">
        <v>39122151</v>
      </c>
      <c r="M740" s="2">
        <v>56626345</v>
      </c>
      <c r="N740" s="2">
        <v>264098974</v>
      </c>
    </row>
    <row r="741" spans="1:14" x14ac:dyDescent="0.3">
      <c r="A741" s="1">
        <v>36770</v>
      </c>
      <c r="B741">
        <v>0.27</v>
      </c>
      <c r="J741">
        <v>0.27</v>
      </c>
      <c r="K741">
        <v>0.23</v>
      </c>
      <c r="L741" s="2">
        <v>37521173</v>
      </c>
      <c r="M741" s="2">
        <v>59451342</v>
      </c>
      <c r="N741" s="2">
        <v>264758892</v>
      </c>
    </row>
    <row r="742" spans="1:14" x14ac:dyDescent="0.3">
      <c r="A742" s="1">
        <v>36800</v>
      </c>
      <c r="B742">
        <v>0.01</v>
      </c>
      <c r="J742">
        <v>0.01</v>
      </c>
      <c r="K742">
        <v>0.14000000000000001</v>
      </c>
      <c r="L742" s="2">
        <v>38636085</v>
      </c>
      <c r="M742" s="2">
        <v>60166406</v>
      </c>
      <c r="N742" s="2">
        <v>265690888</v>
      </c>
    </row>
    <row r="743" spans="1:14" x14ac:dyDescent="0.3">
      <c r="A743" s="1">
        <v>36831</v>
      </c>
      <c r="B743">
        <v>-0.05</v>
      </c>
      <c r="J743">
        <v>-0.05</v>
      </c>
      <c r="K743">
        <v>0.32</v>
      </c>
      <c r="L743" s="2">
        <v>40730882</v>
      </c>
      <c r="M743" s="2">
        <v>63052800</v>
      </c>
      <c r="N743" s="2">
        <v>271618418</v>
      </c>
    </row>
    <row r="744" spans="1:14" x14ac:dyDescent="0.3">
      <c r="A744" s="1">
        <v>36861</v>
      </c>
      <c r="B744">
        <v>0.26</v>
      </c>
      <c r="J744">
        <v>0.26</v>
      </c>
      <c r="K744">
        <v>0.59</v>
      </c>
      <c r="L744" s="2">
        <v>47686213</v>
      </c>
      <c r="M744" s="2">
        <v>74352468</v>
      </c>
      <c r="N744" s="2">
        <v>283784809</v>
      </c>
    </row>
    <row r="745" spans="1:14" x14ac:dyDescent="0.3">
      <c r="A745" s="1">
        <v>36892</v>
      </c>
      <c r="B745">
        <v>0.38</v>
      </c>
      <c r="J745">
        <v>0.38</v>
      </c>
      <c r="K745">
        <v>0.56999999999999995</v>
      </c>
      <c r="L745" s="2">
        <v>42363820</v>
      </c>
      <c r="M745" s="2">
        <v>66549099</v>
      </c>
      <c r="N745" s="2">
        <v>276497688</v>
      </c>
    </row>
    <row r="746" spans="1:14" x14ac:dyDescent="0.3">
      <c r="A746" s="1">
        <v>36923</v>
      </c>
      <c r="B746">
        <v>0.11</v>
      </c>
      <c r="J746">
        <v>0.11</v>
      </c>
      <c r="K746">
        <v>0.46</v>
      </c>
      <c r="L746" s="2">
        <v>47891196</v>
      </c>
      <c r="M746" s="2">
        <v>68309887</v>
      </c>
      <c r="N746" s="2">
        <v>279762508</v>
      </c>
    </row>
    <row r="747" spans="1:14" x14ac:dyDescent="0.3">
      <c r="A747" s="1">
        <v>36951</v>
      </c>
      <c r="B747">
        <v>0.51</v>
      </c>
      <c r="J747">
        <v>0.51</v>
      </c>
      <c r="K747">
        <v>0.38</v>
      </c>
      <c r="L747" s="2">
        <v>41367748</v>
      </c>
      <c r="M747" s="2">
        <v>66032790</v>
      </c>
      <c r="N747" s="2">
        <v>278378236</v>
      </c>
    </row>
    <row r="748" spans="1:14" x14ac:dyDescent="0.3">
      <c r="A748" s="1">
        <v>36982</v>
      </c>
      <c r="B748">
        <v>0.61</v>
      </c>
      <c r="J748">
        <v>0.61</v>
      </c>
      <c r="K748">
        <v>0.57999999999999996</v>
      </c>
      <c r="L748" s="2">
        <v>40910723</v>
      </c>
      <c r="M748" s="2">
        <v>65811791</v>
      </c>
      <c r="N748" s="2">
        <v>279598547</v>
      </c>
    </row>
    <row r="749" spans="1:14" x14ac:dyDescent="0.3">
      <c r="A749" s="1">
        <v>37012</v>
      </c>
      <c r="B749">
        <v>0.17</v>
      </c>
      <c r="J749">
        <v>0.17</v>
      </c>
      <c r="K749">
        <v>0.41</v>
      </c>
      <c r="L749" s="2">
        <v>41452767</v>
      </c>
      <c r="M749" s="2">
        <v>65461974</v>
      </c>
      <c r="N749" s="2">
        <v>283478495</v>
      </c>
    </row>
    <row r="750" spans="1:14" x14ac:dyDescent="0.3">
      <c r="A750" s="1">
        <v>37043</v>
      </c>
      <c r="B750">
        <v>0.85</v>
      </c>
      <c r="J750">
        <v>0.85</v>
      </c>
      <c r="K750">
        <v>0.52</v>
      </c>
      <c r="L750" s="2">
        <v>41974056</v>
      </c>
      <c r="M750" s="2">
        <v>66395565</v>
      </c>
      <c r="N750" s="2">
        <v>289058653</v>
      </c>
    </row>
    <row r="751" spans="1:14" x14ac:dyDescent="0.3">
      <c r="A751" s="1">
        <v>37073</v>
      </c>
      <c r="B751">
        <v>1.21</v>
      </c>
      <c r="J751">
        <v>1.21</v>
      </c>
      <c r="K751">
        <v>1.33</v>
      </c>
      <c r="L751" s="2">
        <v>41594145</v>
      </c>
      <c r="M751" s="2">
        <v>67328517</v>
      </c>
      <c r="N751" s="2">
        <v>290466494</v>
      </c>
    </row>
    <row r="752" spans="1:14" x14ac:dyDescent="0.3">
      <c r="A752" s="1">
        <v>37104</v>
      </c>
      <c r="B752">
        <v>1.1499999999999999</v>
      </c>
      <c r="J752">
        <v>1.1499999999999999</v>
      </c>
      <c r="K752">
        <v>0.7</v>
      </c>
      <c r="L752" s="2">
        <v>42629109</v>
      </c>
      <c r="M752" s="2">
        <v>67571709</v>
      </c>
      <c r="N752" s="2">
        <v>295618891</v>
      </c>
    </row>
    <row r="753" spans="1:14" x14ac:dyDescent="0.3">
      <c r="A753" s="1">
        <v>37135</v>
      </c>
      <c r="B753">
        <v>0.32</v>
      </c>
      <c r="J753">
        <v>0.32</v>
      </c>
      <c r="K753">
        <v>0.28000000000000003</v>
      </c>
      <c r="L753" s="2">
        <v>45482012</v>
      </c>
      <c r="M753" s="2">
        <v>68485780</v>
      </c>
      <c r="N753" s="2">
        <v>296574994</v>
      </c>
    </row>
    <row r="754" spans="1:14" x14ac:dyDescent="0.3">
      <c r="A754" s="1">
        <v>37165</v>
      </c>
      <c r="B754">
        <v>0.74</v>
      </c>
      <c r="J754">
        <v>0.74</v>
      </c>
      <c r="K754">
        <v>0.83</v>
      </c>
      <c r="L754" s="2">
        <v>43074939</v>
      </c>
      <c r="M754" s="2">
        <v>67524432</v>
      </c>
      <c r="N754" s="2">
        <v>295900745</v>
      </c>
    </row>
    <row r="755" spans="1:14" x14ac:dyDescent="0.3">
      <c r="A755" s="1">
        <v>37196</v>
      </c>
      <c r="B755">
        <v>0.61</v>
      </c>
      <c r="J755">
        <v>0.61</v>
      </c>
      <c r="K755">
        <v>0.71</v>
      </c>
      <c r="L755" s="2">
        <v>46234267</v>
      </c>
      <c r="M755" s="2">
        <v>70243399</v>
      </c>
      <c r="N755" s="2">
        <v>301950848</v>
      </c>
    </row>
    <row r="756" spans="1:14" x14ac:dyDescent="0.3">
      <c r="A756" s="1">
        <v>37226</v>
      </c>
      <c r="B756">
        <v>0.25</v>
      </c>
      <c r="J756">
        <v>0.25</v>
      </c>
      <c r="K756">
        <v>0.65</v>
      </c>
      <c r="L756" s="2">
        <v>53255971</v>
      </c>
      <c r="M756" s="2">
        <v>83706703</v>
      </c>
      <c r="N756" s="2">
        <v>321612169</v>
      </c>
    </row>
    <row r="757" spans="1:14" x14ac:dyDescent="0.3">
      <c r="A757" s="1">
        <v>37257</v>
      </c>
      <c r="B757">
        <v>0.56999999999999995</v>
      </c>
      <c r="J757">
        <v>0.56999999999999995</v>
      </c>
      <c r="K757">
        <v>0.52</v>
      </c>
      <c r="L757" s="2">
        <v>49722831</v>
      </c>
      <c r="M757" s="2">
        <v>74672200</v>
      </c>
      <c r="N757" s="2">
        <v>314518503</v>
      </c>
    </row>
    <row r="758" spans="1:14" x14ac:dyDescent="0.3">
      <c r="A758" s="1">
        <v>37288</v>
      </c>
      <c r="B758">
        <v>0.26</v>
      </c>
      <c r="J758">
        <v>0.26</v>
      </c>
      <c r="K758">
        <v>0.36</v>
      </c>
      <c r="L758" s="2">
        <v>47891206</v>
      </c>
      <c r="M758" s="2">
        <v>73939370</v>
      </c>
      <c r="N758" s="2">
        <v>316188984</v>
      </c>
    </row>
    <row r="759" spans="1:14" x14ac:dyDescent="0.3">
      <c r="A759" s="1">
        <v>37316</v>
      </c>
      <c r="B759">
        <v>7.0000000000000007E-2</v>
      </c>
      <c r="J759">
        <v>7.0000000000000007E-2</v>
      </c>
      <c r="K759">
        <v>0.6</v>
      </c>
      <c r="L759" s="2">
        <v>48854685</v>
      </c>
      <c r="M759" s="2">
        <v>73216164</v>
      </c>
      <c r="N759" s="2">
        <v>323975113</v>
      </c>
    </row>
    <row r="760" spans="1:14" x14ac:dyDescent="0.3">
      <c r="A760" s="1">
        <v>37347</v>
      </c>
      <c r="B760">
        <v>0.06</v>
      </c>
      <c r="J760">
        <v>0.06</v>
      </c>
      <c r="K760">
        <v>0.8</v>
      </c>
      <c r="L760" s="2">
        <v>46745596</v>
      </c>
      <c r="M760" s="2">
        <v>74760982</v>
      </c>
      <c r="N760" s="2">
        <v>322667891</v>
      </c>
    </row>
    <row r="761" spans="1:14" x14ac:dyDescent="0.3">
      <c r="A761" s="1">
        <v>37377</v>
      </c>
      <c r="B761">
        <v>0.06</v>
      </c>
      <c r="J761">
        <v>0.06</v>
      </c>
      <c r="K761">
        <v>0.21</v>
      </c>
      <c r="L761" s="2">
        <v>51513188</v>
      </c>
      <c r="M761" s="2">
        <v>73786726</v>
      </c>
      <c r="N761" s="2">
        <v>324541851</v>
      </c>
    </row>
    <row r="762" spans="1:14" x14ac:dyDescent="0.3">
      <c r="A762" s="1">
        <v>37408</v>
      </c>
      <c r="B762">
        <v>0.31</v>
      </c>
      <c r="J762">
        <v>0.31</v>
      </c>
      <c r="K762">
        <v>0.42</v>
      </c>
      <c r="L762" s="2">
        <v>50692546</v>
      </c>
      <c r="M762" s="2">
        <v>79666601</v>
      </c>
      <c r="N762" s="2">
        <v>342029281</v>
      </c>
    </row>
    <row r="763" spans="1:14" x14ac:dyDescent="0.3">
      <c r="A763" s="1">
        <v>37438</v>
      </c>
      <c r="B763">
        <v>0.67</v>
      </c>
      <c r="J763">
        <v>0.67</v>
      </c>
      <c r="K763">
        <v>1.19</v>
      </c>
      <c r="L763" s="2">
        <v>52432527</v>
      </c>
      <c r="M763" s="2">
        <v>82770745</v>
      </c>
      <c r="N763" s="2">
        <v>353510430</v>
      </c>
    </row>
    <row r="764" spans="1:14" x14ac:dyDescent="0.3">
      <c r="A764" s="1">
        <v>37469</v>
      </c>
      <c r="B764">
        <v>1.01</v>
      </c>
      <c r="J764">
        <v>1.01</v>
      </c>
      <c r="K764">
        <v>0.65</v>
      </c>
      <c r="L764" s="2">
        <v>54985471</v>
      </c>
      <c r="M764" s="2">
        <v>85509912</v>
      </c>
      <c r="N764" s="2">
        <v>369202497</v>
      </c>
    </row>
    <row r="765" spans="1:14" x14ac:dyDescent="0.3">
      <c r="A765" s="1">
        <v>37500</v>
      </c>
      <c r="B765">
        <v>0.76</v>
      </c>
      <c r="J765">
        <v>0.76</v>
      </c>
      <c r="K765">
        <v>0.72</v>
      </c>
      <c r="L765" s="2">
        <v>60769701</v>
      </c>
      <c r="M765" s="2">
        <v>88177292</v>
      </c>
      <c r="N765" s="2">
        <v>375894369</v>
      </c>
    </row>
    <row r="766" spans="1:14" x14ac:dyDescent="0.3">
      <c r="A766" s="1">
        <v>37530</v>
      </c>
      <c r="B766">
        <v>1.28</v>
      </c>
      <c r="J766">
        <v>1.28</v>
      </c>
      <c r="K766">
        <v>1.31</v>
      </c>
      <c r="L766" s="2">
        <v>60640131</v>
      </c>
      <c r="M766" s="2">
        <v>88821343</v>
      </c>
      <c r="N766" s="2">
        <v>382186726</v>
      </c>
    </row>
    <row r="767" spans="1:14" x14ac:dyDescent="0.3">
      <c r="A767" s="1">
        <v>37561</v>
      </c>
      <c r="B767">
        <v>2.65</v>
      </c>
      <c r="J767">
        <v>2.65</v>
      </c>
      <c r="K767">
        <v>3.02</v>
      </c>
      <c r="L767" s="2">
        <v>60558939</v>
      </c>
      <c r="M767" s="2">
        <v>91947479</v>
      </c>
      <c r="N767" s="2">
        <v>385610075</v>
      </c>
    </row>
    <row r="768" spans="1:14" x14ac:dyDescent="0.3">
      <c r="A768" s="1">
        <v>37591</v>
      </c>
      <c r="B768">
        <v>1.83</v>
      </c>
      <c r="J768">
        <v>1.83</v>
      </c>
      <c r="K768">
        <v>2.1</v>
      </c>
      <c r="L768" s="2">
        <v>73302272</v>
      </c>
      <c r="M768" s="2">
        <v>107845940</v>
      </c>
      <c r="N768" s="2">
        <v>397502950</v>
      </c>
    </row>
    <row r="769" spans="1:14" x14ac:dyDescent="0.3">
      <c r="A769" s="1">
        <v>37622</v>
      </c>
      <c r="B769">
        <v>2.19</v>
      </c>
      <c r="J769">
        <v>2.19</v>
      </c>
      <c r="K769">
        <v>2.25</v>
      </c>
      <c r="L769" s="2">
        <v>64370257</v>
      </c>
      <c r="M769" s="2">
        <v>92451476</v>
      </c>
      <c r="N769" s="2">
        <v>388505575</v>
      </c>
    </row>
    <row r="770" spans="1:14" x14ac:dyDescent="0.3">
      <c r="A770" s="1">
        <v>37653</v>
      </c>
      <c r="B770">
        <v>1.61</v>
      </c>
      <c r="J770">
        <v>1.61</v>
      </c>
      <c r="K770">
        <v>1.57</v>
      </c>
      <c r="L770" s="2">
        <v>67494433</v>
      </c>
      <c r="M770" s="2">
        <v>90973223</v>
      </c>
      <c r="N770" s="2">
        <v>391101065</v>
      </c>
    </row>
    <row r="771" spans="1:14" x14ac:dyDescent="0.3">
      <c r="A771" s="1">
        <v>37681</v>
      </c>
      <c r="B771">
        <v>0.67</v>
      </c>
      <c r="J771">
        <v>0.67</v>
      </c>
      <c r="K771">
        <v>1.23</v>
      </c>
      <c r="L771" s="2">
        <v>66032455</v>
      </c>
      <c r="M771" s="2">
        <v>87106671</v>
      </c>
      <c r="N771" s="2">
        <v>385238154</v>
      </c>
    </row>
    <row r="772" spans="1:14" x14ac:dyDescent="0.3">
      <c r="A772" s="1">
        <v>37712</v>
      </c>
      <c r="B772">
        <v>0.56999999999999995</v>
      </c>
      <c r="J772">
        <v>0.56999999999999995</v>
      </c>
      <c r="K772">
        <v>0.97</v>
      </c>
      <c r="L772" s="2">
        <v>68228788</v>
      </c>
      <c r="M772" s="2">
        <v>84500366</v>
      </c>
      <c r="N772" s="2">
        <v>382254765</v>
      </c>
    </row>
    <row r="773" spans="1:14" x14ac:dyDescent="0.3">
      <c r="A773" s="1">
        <v>37742</v>
      </c>
      <c r="B773">
        <v>0.31</v>
      </c>
      <c r="J773">
        <v>0.31</v>
      </c>
      <c r="K773">
        <v>0.61</v>
      </c>
      <c r="L773" s="2">
        <v>65113594</v>
      </c>
      <c r="M773" s="2">
        <v>83333885</v>
      </c>
      <c r="N773" s="2">
        <v>385368449</v>
      </c>
    </row>
    <row r="774" spans="1:14" x14ac:dyDescent="0.3">
      <c r="A774" s="1">
        <v>37773</v>
      </c>
      <c r="B774">
        <v>-0.16</v>
      </c>
      <c r="J774">
        <v>-0.16</v>
      </c>
      <c r="K774">
        <v>-0.15</v>
      </c>
      <c r="L774" s="2">
        <v>63837941</v>
      </c>
      <c r="M774" s="2">
        <v>85625030</v>
      </c>
      <c r="N774" s="2">
        <v>383247962</v>
      </c>
    </row>
    <row r="775" spans="1:14" x14ac:dyDescent="0.3">
      <c r="A775" s="1">
        <v>37803</v>
      </c>
      <c r="B775">
        <v>-0.08</v>
      </c>
      <c r="J775">
        <v>-0.08</v>
      </c>
      <c r="K775">
        <v>0.2</v>
      </c>
      <c r="L775" s="2">
        <v>67841206</v>
      </c>
      <c r="M775" s="2">
        <v>84264307</v>
      </c>
      <c r="N775" s="2">
        <v>385673744</v>
      </c>
    </row>
    <row r="776" spans="1:14" x14ac:dyDescent="0.3">
      <c r="A776" s="1">
        <v>37834</v>
      </c>
      <c r="B776">
        <v>0.63</v>
      </c>
      <c r="J776">
        <v>0.63</v>
      </c>
      <c r="K776">
        <v>0.34</v>
      </c>
      <c r="L776" s="2">
        <v>58430020</v>
      </c>
      <c r="M776" s="2">
        <v>84339229</v>
      </c>
      <c r="N776" s="2">
        <v>387611181</v>
      </c>
    </row>
    <row r="777" spans="1:14" x14ac:dyDescent="0.3">
      <c r="A777" s="1">
        <v>37865</v>
      </c>
      <c r="B777">
        <v>0.84</v>
      </c>
      <c r="J777">
        <v>0.84</v>
      </c>
      <c r="K777">
        <v>0.78</v>
      </c>
      <c r="L777" s="2">
        <v>56110109</v>
      </c>
      <c r="M777" s="2">
        <v>85383962</v>
      </c>
      <c r="N777" s="2">
        <v>388097266</v>
      </c>
    </row>
    <row r="778" spans="1:14" x14ac:dyDescent="0.3">
      <c r="A778" s="1">
        <v>37895</v>
      </c>
      <c r="B778">
        <v>0.63</v>
      </c>
      <c r="J778">
        <v>0.63</v>
      </c>
      <c r="K778">
        <v>0.28999999999999998</v>
      </c>
      <c r="L778" s="2">
        <v>57710438</v>
      </c>
      <c r="M778" s="2">
        <v>85529755</v>
      </c>
      <c r="N778" s="2">
        <v>386023071</v>
      </c>
    </row>
    <row r="779" spans="1:14" x14ac:dyDescent="0.3">
      <c r="A779" s="1">
        <v>37926</v>
      </c>
      <c r="B779">
        <v>0.27</v>
      </c>
      <c r="J779">
        <v>0.27</v>
      </c>
      <c r="K779">
        <v>0.34</v>
      </c>
      <c r="L779" s="2">
        <v>62417367</v>
      </c>
      <c r="M779" s="2">
        <v>92097337</v>
      </c>
      <c r="N779" s="2">
        <v>398425403</v>
      </c>
    </row>
    <row r="780" spans="1:14" x14ac:dyDescent="0.3">
      <c r="A780" s="1">
        <v>37956</v>
      </c>
      <c r="B780">
        <v>0.42</v>
      </c>
      <c r="J780">
        <v>0.42</v>
      </c>
      <c r="K780">
        <v>0.52</v>
      </c>
      <c r="L780" s="2">
        <v>73219136</v>
      </c>
      <c r="M780" s="2">
        <v>109648388</v>
      </c>
      <c r="N780" s="2">
        <v>412894706</v>
      </c>
    </row>
    <row r="781" spans="1:14" x14ac:dyDescent="0.3">
      <c r="A781" s="1">
        <v>37987</v>
      </c>
      <c r="B781">
        <v>0.65</v>
      </c>
      <c r="J781">
        <v>0.65</v>
      </c>
      <c r="K781">
        <v>0.76</v>
      </c>
      <c r="L781" s="2">
        <v>68899768</v>
      </c>
      <c r="M781" s="2">
        <v>98075024</v>
      </c>
      <c r="N781" s="2">
        <v>405055550</v>
      </c>
    </row>
    <row r="782" spans="1:14" x14ac:dyDescent="0.3">
      <c r="A782" s="1">
        <v>38018</v>
      </c>
      <c r="B782">
        <v>0.19</v>
      </c>
      <c r="J782">
        <v>0.19</v>
      </c>
      <c r="K782">
        <v>0.61</v>
      </c>
      <c r="L782" s="2">
        <v>68868993</v>
      </c>
      <c r="M782" s="2">
        <v>99538669</v>
      </c>
      <c r="N782" s="2">
        <v>408095681</v>
      </c>
    </row>
    <row r="783" spans="1:14" x14ac:dyDescent="0.3">
      <c r="A783" s="1">
        <v>38047</v>
      </c>
      <c r="B783">
        <v>0.12</v>
      </c>
      <c r="J783">
        <v>0.12</v>
      </c>
      <c r="K783">
        <v>0.47</v>
      </c>
      <c r="L783" s="2">
        <v>63122628</v>
      </c>
      <c r="M783" s="2">
        <v>97724807</v>
      </c>
      <c r="N783" s="2">
        <v>409758044</v>
      </c>
    </row>
    <row r="784" spans="1:14" x14ac:dyDescent="0.3">
      <c r="A784" s="1">
        <v>38078</v>
      </c>
      <c r="B784">
        <v>0.28999999999999998</v>
      </c>
      <c r="J784">
        <v>0.28999999999999998</v>
      </c>
      <c r="K784">
        <v>0.37</v>
      </c>
      <c r="L784" s="2">
        <v>65612983</v>
      </c>
      <c r="M784" s="2">
        <v>97919725</v>
      </c>
      <c r="N784" s="2">
        <v>410978137</v>
      </c>
    </row>
    <row r="785" spans="1:14" x14ac:dyDescent="0.3">
      <c r="A785" s="1">
        <v>38108</v>
      </c>
      <c r="B785">
        <v>0.56999999999999995</v>
      </c>
      <c r="J785">
        <v>0.56999999999999995</v>
      </c>
      <c r="K785">
        <v>0.51</v>
      </c>
      <c r="L785" s="2">
        <v>66822153</v>
      </c>
      <c r="M785" s="2">
        <v>101269942</v>
      </c>
      <c r="N785" s="2">
        <v>427761539</v>
      </c>
    </row>
    <row r="786" spans="1:14" x14ac:dyDescent="0.3">
      <c r="A786" s="1">
        <v>38139</v>
      </c>
      <c r="B786">
        <v>0.92</v>
      </c>
      <c r="J786">
        <v>0.92</v>
      </c>
      <c r="K786">
        <v>0.71</v>
      </c>
      <c r="L786" s="2">
        <v>67992270</v>
      </c>
      <c r="M786" s="2">
        <v>102481343</v>
      </c>
      <c r="N786" s="2">
        <v>436468893</v>
      </c>
    </row>
    <row r="787" spans="1:14" x14ac:dyDescent="0.3">
      <c r="A787" s="1">
        <v>38169</v>
      </c>
      <c r="B787">
        <v>0.59</v>
      </c>
      <c r="J787">
        <v>0.59</v>
      </c>
      <c r="K787">
        <v>0.91</v>
      </c>
      <c r="L787" s="2">
        <v>73110428</v>
      </c>
      <c r="M787" s="2">
        <v>103210805</v>
      </c>
      <c r="N787" s="2">
        <v>441903867</v>
      </c>
    </row>
    <row r="788" spans="1:14" x14ac:dyDescent="0.3">
      <c r="A788" s="1">
        <v>38200</v>
      </c>
      <c r="B788">
        <v>0.99</v>
      </c>
      <c r="J788">
        <v>0.99</v>
      </c>
      <c r="K788">
        <v>0.69</v>
      </c>
      <c r="L788" s="2">
        <v>72201284</v>
      </c>
      <c r="M788" s="2">
        <v>105790213</v>
      </c>
      <c r="N788" s="2">
        <v>450248035</v>
      </c>
    </row>
    <row r="789" spans="1:14" x14ac:dyDescent="0.3">
      <c r="A789" s="1">
        <v>38231</v>
      </c>
      <c r="B789">
        <v>0.21</v>
      </c>
      <c r="J789">
        <v>0.21</v>
      </c>
      <c r="K789">
        <v>0.33</v>
      </c>
      <c r="L789" s="2">
        <v>70955261</v>
      </c>
      <c r="M789" s="2">
        <v>109856202</v>
      </c>
      <c r="N789" s="2">
        <v>457263750</v>
      </c>
    </row>
    <row r="790" spans="1:14" x14ac:dyDescent="0.3">
      <c r="A790" s="1">
        <v>38261</v>
      </c>
      <c r="B790">
        <v>0.62</v>
      </c>
      <c r="J790">
        <v>0.62</v>
      </c>
      <c r="K790">
        <v>0.44</v>
      </c>
      <c r="L790" s="2">
        <v>71672482</v>
      </c>
      <c r="M790" s="2">
        <v>109826382</v>
      </c>
      <c r="N790" s="2">
        <v>463011719</v>
      </c>
    </row>
    <row r="791" spans="1:14" x14ac:dyDescent="0.3">
      <c r="A791" s="1">
        <v>38292</v>
      </c>
      <c r="B791">
        <v>0.56000000000000005</v>
      </c>
      <c r="J791">
        <v>0.56000000000000005</v>
      </c>
      <c r="K791">
        <v>0.69</v>
      </c>
      <c r="L791" s="2">
        <v>75097601</v>
      </c>
      <c r="M791" s="2">
        <v>113409610</v>
      </c>
      <c r="N791" s="2">
        <v>470778193</v>
      </c>
    </row>
    <row r="792" spans="1:14" x14ac:dyDescent="0.3">
      <c r="A792" s="1">
        <v>38322</v>
      </c>
      <c r="B792">
        <v>0.67</v>
      </c>
      <c r="J792">
        <v>0.67</v>
      </c>
      <c r="K792">
        <v>0.86</v>
      </c>
      <c r="L792" s="2">
        <v>88732677</v>
      </c>
      <c r="M792" s="2">
        <v>127946401</v>
      </c>
      <c r="N792" s="2">
        <v>493496745</v>
      </c>
    </row>
    <row r="793" spans="1:14" x14ac:dyDescent="0.3">
      <c r="A793" s="1">
        <v>38353</v>
      </c>
      <c r="B793">
        <v>0.56000000000000005</v>
      </c>
      <c r="J793">
        <v>0.56000000000000005</v>
      </c>
      <c r="K793">
        <v>0.57999999999999996</v>
      </c>
      <c r="L793" s="2">
        <v>83471335</v>
      </c>
      <c r="M793" s="2">
        <v>118831622</v>
      </c>
      <c r="N793" s="2">
        <v>489051624</v>
      </c>
    </row>
    <row r="794" spans="1:14" x14ac:dyDescent="0.3">
      <c r="A794" s="1">
        <v>38384</v>
      </c>
      <c r="B794">
        <v>0.36</v>
      </c>
      <c r="J794">
        <v>0.36</v>
      </c>
      <c r="K794">
        <v>0.59</v>
      </c>
      <c r="L794" s="2">
        <v>79115881</v>
      </c>
      <c r="M794" s="2">
        <v>117767461</v>
      </c>
      <c r="N794" s="2">
        <v>492621330</v>
      </c>
    </row>
    <row r="795" spans="1:14" x14ac:dyDescent="0.3">
      <c r="A795" s="1">
        <v>38412</v>
      </c>
      <c r="B795">
        <v>0.79</v>
      </c>
      <c r="J795">
        <v>0.79</v>
      </c>
      <c r="K795">
        <v>0.61</v>
      </c>
      <c r="L795" s="2">
        <v>78276441</v>
      </c>
      <c r="M795" s="2">
        <v>116793947</v>
      </c>
      <c r="N795" s="2">
        <v>502561717</v>
      </c>
    </row>
    <row r="796" spans="1:14" x14ac:dyDescent="0.3">
      <c r="A796" s="1">
        <v>38443</v>
      </c>
      <c r="B796">
        <v>0.83</v>
      </c>
      <c r="J796">
        <v>0.83</v>
      </c>
      <c r="K796">
        <v>0.87</v>
      </c>
      <c r="L796" s="2">
        <v>77791974</v>
      </c>
      <c r="M796" s="2">
        <v>113676146</v>
      </c>
      <c r="N796" s="2">
        <v>503109309</v>
      </c>
    </row>
    <row r="797" spans="1:14" x14ac:dyDescent="0.3">
      <c r="A797" s="1">
        <v>38473</v>
      </c>
      <c r="B797">
        <v>0.35</v>
      </c>
      <c r="J797">
        <v>0.35</v>
      </c>
      <c r="K797">
        <v>0.49</v>
      </c>
      <c r="L797" s="2">
        <v>79731164</v>
      </c>
      <c r="M797" s="2">
        <v>115770548</v>
      </c>
      <c r="N797" s="2">
        <v>504302367</v>
      </c>
    </row>
    <row r="798" spans="1:14" x14ac:dyDescent="0.3">
      <c r="A798" s="1">
        <v>38504</v>
      </c>
      <c r="B798">
        <v>-0.2</v>
      </c>
      <c r="J798">
        <v>-0.2</v>
      </c>
      <c r="K798">
        <v>-0.02</v>
      </c>
      <c r="L798" s="2">
        <v>78494175</v>
      </c>
      <c r="M798" s="2">
        <v>116929052</v>
      </c>
      <c r="N798" s="2">
        <v>512485028</v>
      </c>
    </row>
    <row r="799" spans="1:14" x14ac:dyDescent="0.3">
      <c r="A799" s="1">
        <v>38534</v>
      </c>
      <c r="B799">
        <v>0.3</v>
      </c>
      <c r="J799">
        <v>0.3</v>
      </c>
      <c r="K799">
        <v>0.25</v>
      </c>
      <c r="L799" s="2">
        <v>80283576</v>
      </c>
      <c r="M799" s="2">
        <v>116747519</v>
      </c>
      <c r="N799" s="2">
        <v>518084803</v>
      </c>
    </row>
    <row r="800" spans="1:14" x14ac:dyDescent="0.3">
      <c r="A800" s="1">
        <v>38565</v>
      </c>
      <c r="B800">
        <v>-0.2</v>
      </c>
      <c r="J800">
        <v>-0.2</v>
      </c>
      <c r="K800">
        <v>0.17</v>
      </c>
      <c r="L800" s="2">
        <v>79820054</v>
      </c>
      <c r="M800" s="2">
        <v>116996340</v>
      </c>
      <c r="N800" s="2">
        <v>526645435</v>
      </c>
    </row>
    <row r="801" spans="1:14" x14ac:dyDescent="0.3">
      <c r="A801" s="1">
        <v>38596</v>
      </c>
      <c r="B801">
        <v>0.44</v>
      </c>
      <c r="J801">
        <v>0.44</v>
      </c>
      <c r="K801">
        <v>0.35</v>
      </c>
      <c r="L801" s="2">
        <v>80105571</v>
      </c>
      <c r="M801" s="2">
        <v>117422647</v>
      </c>
      <c r="N801" s="2">
        <v>532469413</v>
      </c>
    </row>
    <row r="802" spans="1:14" x14ac:dyDescent="0.3">
      <c r="A802" s="1">
        <v>38626</v>
      </c>
      <c r="B802">
        <v>0.63</v>
      </c>
      <c r="J802">
        <v>0.63</v>
      </c>
      <c r="K802">
        <v>0.75</v>
      </c>
      <c r="L802" s="2">
        <v>79886962</v>
      </c>
      <c r="M802" s="2">
        <v>119658744</v>
      </c>
      <c r="N802" s="2">
        <v>539183005</v>
      </c>
    </row>
    <row r="803" spans="1:14" x14ac:dyDescent="0.3">
      <c r="A803" s="1">
        <v>38657</v>
      </c>
      <c r="B803">
        <v>0.28999999999999998</v>
      </c>
      <c r="J803">
        <v>0.28999999999999998</v>
      </c>
      <c r="K803">
        <v>0.55000000000000004</v>
      </c>
      <c r="L803" s="2">
        <v>85515270</v>
      </c>
      <c r="M803" s="2">
        <v>126508048</v>
      </c>
      <c r="N803" s="2">
        <v>549488595</v>
      </c>
    </row>
    <row r="804" spans="1:14" x14ac:dyDescent="0.3">
      <c r="A804" s="1">
        <v>38687</v>
      </c>
      <c r="B804">
        <v>0.28999999999999998</v>
      </c>
      <c r="J804">
        <v>0.28999999999999998</v>
      </c>
      <c r="K804">
        <v>0.36</v>
      </c>
      <c r="L804" s="2">
        <v>101247235</v>
      </c>
      <c r="M804" s="2">
        <v>144778165</v>
      </c>
      <c r="N804" s="2">
        <v>582463581</v>
      </c>
    </row>
    <row r="805" spans="1:14" x14ac:dyDescent="0.3">
      <c r="A805" s="1">
        <v>38718</v>
      </c>
      <c r="B805">
        <v>0.5</v>
      </c>
      <c r="J805">
        <v>0.5</v>
      </c>
      <c r="K805">
        <v>0.59</v>
      </c>
      <c r="L805" s="2">
        <v>92843062</v>
      </c>
      <c r="M805" s="2">
        <v>129951090</v>
      </c>
      <c r="N805" s="2">
        <v>567252738</v>
      </c>
    </row>
    <row r="806" spans="1:14" x14ac:dyDescent="0.3">
      <c r="A806" s="1">
        <v>38749</v>
      </c>
      <c r="B806">
        <v>-0.03</v>
      </c>
      <c r="J806">
        <v>-0.03</v>
      </c>
      <c r="K806">
        <v>0.41</v>
      </c>
      <c r="L806" s="2">
        <v>94627238</v>
      </c>
      <c r="M806" s="2">
        <v>131135781</v>
      </c>
      <c r="N806" s="2">
        <v>574854769</v>
      </c>
    </row>
    <row r="807" spans="1:14" x14ac:dyDescent="0.3">
      <c r="A807" s="1">
        <v>38777</v>
      </c>
      <c r="B807">
        <v>0.14000000000000001</v>
      </c>
      <c r="J807">
        <v>0.14000000000000001</v>
      </c>
      <c r="K807">
        <v>0.43</v>
      </c>
      <c r="L807" s="2">
        <v>88735299</v>
      </c>
      <c r="M807" s="2">
        <v>128748460</v>
      </c>
      <c r="N807" s="2">
        <v>578794752</v>
      </c>
    </row>
    <row r="808" spans="1:14" x14ac:dyDescent="0.3">
      <c r="A808" s="1">
        <v>38808</v>
      </c>
      <c r="B808">
        <v>0.01</v>
      </c>
      <c r="J808">
        <v>0.01</v>
      </c>
      <c r="K808">
        <v>0.21</v>
      </c>
      <c r="L808" s="2">
        <v>88912726</v>
      </c>
      <c r="M808" s="2">
        <v>127513286</v>
      </c>
      <c r="N808" s="2">
        <v>579656895</v>
      </c>
    </row>
    <row r="809" spans="1:14" x14ac:dyDescent="0.3">
      <c r="A809" s="1">
        <v>38838</v>
      </c>
      <c r="B809">
        <v>-0.22</v>
      </c>
      <c r="J809">
        <v>-0.22</v>
      </c>
      <c r="K809">
        <v>0.1</v>
      </c>
      <c r="L809" s="2">
        <v>86158927</v>
      </c>
      <c r="M809" s="2">
        <v>130856529</v>
      </c>
      <c r="N809" s="2">
        <v>593980605</v>
      </c>
    </row>
    <row r="810" spans="1:14" x14ac:dyDescent="0.3">
      <c r="A810" s="1">
        <v>38869</v>
      </c>
      <c r="B810">
        <v>-0.31</v>
      </c>
      <c r="J810">
        <v>-0.31</v>
      </c>
      <c r="K810">
        <v>-0.21</v>
      </c>
      <c r="L810" s="2">
        <v>94634877</v>
      </c>
      <c r="M810" s="2">
        <v>132055128</v>
      </c>
      <c r="N810" s="2">
        <v>600442057</v>
      </c>
    </row>
    <row r="811" spans="1:14" x14ac:dyDescent="0.3">
      <c r="A811" s="1">
        <v>38899</v>
      </c>
      <c r="B811">
        <v>0.21</v>
      </c>
      <c r="J811">
        <v>0.21</v>
      </c>
      <c r="K811">
        <v>0.19</v>
      </c>
      <c r="L811" s="2">
        <v>94592008</v>
      </c>
      <c r="M811" s="2">
        <v>133558017</v>
      </c>
      <c r="N811" s="2">
        <v>604812698</v>
      </c>
    </row>
    <row r="812" spans="1:14" x14ac:dyDescent="0.3">
      <c r="A812" s="1">
        <v>38930</v>
      </c>
      <c r="B812">
        <v>0.12</v>
      </c>
      <c r="J812">
        <v>0.12</v>
      </c>
      <c r="K812">
        <v>0.05</v>
      </c>
      <c r="L812" s="2">
        <v>99860904</v>
      </c>
      <c r="M812" s="2">
        <v>136342248</v>
      </c>
      <c r="N812" s="2">
        <v>607032661</v>
      </c>
    </row>
    <row r="813" spans="1:14" x14ac:dyDescent="0.3">
      <c r="A813" s="1">
        <v>38961</v>
      </c>
      <c r="B813">
        <v>0.25</v>
      </c>
      <c r="J813">
        <v>0.25</v>
      </c>
      <c r="K813">
        <v>0.21</v>
      </c>
      <c r="L813" s="2">
        <v>100371553</v>
      </c>
      <c r="M813" s="2">
        <v>143060998</v>
      </c>
      <c r="N813" s="2">
        <v>611874556</v>
      </c>
    </row>
    <row r="814" spans="1:14" x14ac:dyDescent="0.3">
      <c r="A814" s="1">
        <v>38991</v>
      </c>
      <c r="B814">
        <v>0.39</v>
      </c>
      <c r="J814">
        <v>0.39</v>
      </c>
      <c r="K814">
        <v>0.33</v>
      </c>
      <c r="L814" s="2">
        <v>99861933</v>
      </c>
      <c r="M814" s="2">
        <v>145008835</v>
      </c>
      <c r="N814" s="2">
        <v>622409389</v>
      </c>
    </row>
    <row r="815" spans="1:14" x14ac:dyDescent="0.3">
      <c r="A815" s="1">
        <v>39022</v>
      </c>
      <c r="B815">
        <v>0.42</v>
      </c>
      <c r="J815">
        <v>0.42</v>
      </c>
      <c r="K815">
        <v>0.31</v>
      </c>
      <c r="L815" s="2">
        <v>105335008</v>
      </c>
      <c r="M815" s="2">
        <v>151874576</v>
      </c>
      <c r="N815" s="2">
        <v>637723544</v>
      </c>
    </row>
    <row r="816" spans="1:14" x14ac:dyDescent="0.3">
      <c r="A816" s="1">
        <v>39052</v>
      </c>
      <c r="B816">
        <v>1.04</v>
      </c>
      <c r="J816">
        <v>1.04</v>
      </c>
      <c r="K816">
        <v>0.48</v>
      </c>
      <c r="L816" s="2">
        <v>121102001</v>
      </c>
      <c r="M816" s="2">
        <v>174345295</v>
      </c>
      <c r="N816" s="2">
        <v>661499645</v>
      </c>
    </row>
    <row r="817" spans="1:14" x14ac:dyDescent="0.3">
      <c r="A817" s="1">
        <v>39083</v>
      </c>
      <c r="B817">
        <v>0.66</v>
      </c>
      <c r="J817">
        <v>0.66</v>
      </c>
      <c r="K817">
        <v>0.44</v>
      </c>
      <c r="L817" s="2">
        <v>109695597</v>
      </c>
      <c r="M817" s="2">
        <v>155629621</v>
      </c>
      <c r="N817" s="2">
        <v>645751549</v>
      </c>
    </row>
    <row r="818" spans="1:14" x14ac:dyDescent="0.3">
      <c r="A818" s="1">
        <v>39114</v>
      </c>
      <c r="B818">
        <v>0.33</v>
      </c>
      <c r="J818">
        <v>0.33</v>
      </c>
      <c r="K818">
        <v>0.44</v>
      </c>
      <c r="L818" s="2">
        <v>105136740</v>
      </c>
      <c r="M818" s="2">
        <v>153682285</v>
      </c>
      <c r="N818" s="2">
        <v>646966126</v>
      </c>
    </row>
    <row r="819" spans="1:14" x14ac:dyDescent="0.3">
      <c r="A819" s="1">
        <v>39142</v>
      </c>
      <c r="B819">
        <v>0.11</v>
      </c>
      <c r="J819">
        <v>0.11</v>
      </c>
      <c r="K819">
        <v>0.37</v>
      </c>
      <c r="L819" s="2">
        <v>107235704</v>
      </c>
      <c r="M819" s="2">
        <v>155576622</v>
      </c>
      <c r="N819" s="2">
        <v>650733953</v>
      </c>
    </row>
    <row r="820" spans="1:14" x14ac:dyDescent="0.3">
      <c r="A820" s="1">
        <v>39173</v>
      </c>
      <c r="B820">
        <v>0.33</v>
      </c>
      <c r="J820">
        <v>0.33</v>
      </c>
      <c r="K820">
        <v>0.25</v>
      </c>
      <c r="L820" s="2">
        <v>114406238</v>
      </c>
      <c r="M820" s="2">
        <v>156468363</v>
      </c>
      <c r="N820" s="2">
        <v>657129977</v>
      </c>
    </row>
    <row r="821" spans="1:14" x14ac:dyDescent="0.3">
      <c r="A821" s="1">
        <v>39203</v>
      </c>
      <c r="B821">
        <v>0.36</v>
      </c>
      <c r="J821">
        <v>0.36</v>
      </c>
      <c r="K821">
        <v>0.28000000000000003</v>
      </c>
      <c r="L821" s="2">
        <v>108250652</v>
      </c>
      <c r="M821" s="2">
        <v>157893243</v>
      </c>
      <c r="N821" s="2">
        <v>663899803</v>
      </c>
    </row>
    <row r="822" spans="1:14" x14ac:dyDescent="0.3">
      <c r="A822" s="1">
        <v>39234</v>
      </c>
      <c r="B822">
        <v>0.55000000000000004</v>
      </c>
      <c r="J822">
        <v>0.55000000000000004</v>
      </c>
      <c r="K822">
        <v>0.28000000000000003</v>
      </c>
      <c r="L822" s="2">
        <v>115604131</v>
      </c>
      <c r="M822" s="2">
        <v>164171409</v>
      </c>
      <c r="N822" s="2">
        <v>677220438</v>
      </c>
    </row>
    <row r="823" spans="1:14" x14ac:dyDescent="0.3">
      <c r="A823" s="1">
        <v>39264</v>
      </c>
      <c r="B823">
        <v>0.27</v>
      </c>
      <c r="J823">
        <v>0.27</v>
      </c>
      <c r="K823">
        <v>0.24</v>
      </c>
      <c r="L823" s="2">
        <v>115812081</v>
      </c>
      <c r="M823" s="2">
        <v>166890701</v>
      </c>
      <c r="N823" s="2">
        <v>682624102</v>
      </c>
    </row>
    <row r="824" spans="1:14" x14ac:dyDescent="0.3">
      <c r="A824" s="1">
        <v>39295</v>
      </c>
      <c r="B824">
        <v>7.0000000000000007E-2</v>
      </c>
      <c r="J824">
        <v>7.0000000000000007E-2</v>
      </c>
      <c r="K824">
        <v>0.47</v>
      </c>
      <c r="L824" s="2">
        <v>114488378</v>
      </c>
      <c r="M824" s="2">
        <v>170027080</v>
      </c>
      <c r="N824" s="2">
        <v>698087344</v>
      </c>
    </row>
    <row r="825" spans="1:14" x14ac:dyDescent="0.3">
      <c r="A825" s="1">
        <v>39326</v>
      </c>
      <c r="B825">
        <v>0.24</v>
      </c>
      <c r="J825">
        <v>0.24</v>
      </c>
      <c r="K825">
        <v>0.18</v>
      </c>
      <c r="L825" s="2">
        <v>120340059</v>
      </c>
      <c r="M825" s="2">
        <v>174810353</v>
      </c>
      <c r="N825" s="2">
        <v>711705989</v>
      </c>
    </row>
    <row r="826" spans="1:14" x14ac:dyDescent="0.3">
      <c r="A826" s="1">
        <v>39356</v>
      </c>
      <c r="B826">
        <v>0.08</v>
      </c>
      <c r="J826">
        <v>0.08</v>
      </c>
      <c r="K826">
        <v>0.3</v>
      </c>
      <c r="L826" s="2">
        <v>122966586</v>
      </c>
      <c r="M826" s="2">
        <v>178095836</v>
      </c>
      <c r="N826" s="2">
        <v>722310549</v>
      </c>
    </row>
    <row r="827" spans="1:14" x14ac:dyDescent="0.3">
      <c r="A827" s="1">
        <v>39387</v>
      </c>
      <c r="B827">
        <v>0.47</v>
      </c>
      <c r="J827">
        <v>0.47</v>
      </c>
      <c r="K827">
        <v>0.38</v>
      </c>
      <c r="L827" s="2">
        <v>130847477</v>
      </c>
      <c r="M827" s="2">
        <v>187792507</v>
      </c>
      <c r="N827" s="2">
        <v>735188526</v>
      </c>
    </row>
    <row r="828" spans="1:14" x14ac:dyDescent="0.3">
      <c r="A828" s="1">
        <v>39417</v>
      </c>
      <c r="B828">
        <v>0.82</v>
      </c>
      <c r="J828">
        <v>0.82</v>
      </c>
      <c r="K828">
        <v>0.74</v>
      </c>
      <c r="L828" s="2">
        <v>146616867</v>
      </c>
      <c r="M828" s="2">
        <v>231429799</v>
      </c>
      <c r="N828" s="2">
        <v>781280049</v>
      </c>
    </row>
    <row r="829" spans="1:14" x14ac:dyDescent="0.3">
      <c r="A829" s="1">
        <v>39448</v>
      </c>
      <c r="B829">
        <v>0.52</v>
      </c>
      <c r="J829">
        <v>0.52</v>
      </c>
      <c r="K829">
        <v>0.54</v>
      </c>
      <c r="L829" s="2">
        <v>130588119</v>
      </c>
      <c r="M829" s="2">
        <v>190279086</v>
      </c>
      <c r="N829" s="2">
        <v>756004378</v>
      </c>
    </row>
    <row r="830" spans="1:14" x14ac:dyDescent="0.3">
      <c r="A830" s="1">
        <v>39479</v>
      </c>
      <c r="B830">
        <v>0.19</v>
      </c>
      <c r="J830">
        <v>0.19</v>
      </c>
      <c r="K830">
        <v>0.49</v>
      </c>
      <c r="L830" s="2">
        <v>126329185</v>
      </c>
      <c r="M830" s="2">
        <v>184056916</v>
      </c>
      <c r="N830" s="2">
        <v>758407731</v>
      </c>
    </row>
    <row r="831" spans="1:14" x14ac:dyDescent="0.3">
      <c r="A831" s="1">
        <v>39508</v>
      </c>
      <c r="B831">
        <v>0.31</v>
      </c>
      <c r="J831">
        <v>0.31</v>
      </c>
      <c r="K831">
        <v>0.48</v>
      </c>
      <c r="L831" s="2">
        <v>128876813</v>
      </c>
      <c r="M831" s="2">
        <v>183845861</v>
      </c>
      <c r="N831" s="2">
        <v>778446487</v>
      </c>
    </row>
    <row r="832" spans="1:14" x14ac:dyDescent="0.3">
      <c r="A832" s="1">
        <v>39539</v>
      </c>
      <c r="B832">
        <v>0.54</v>
      </c>
      <c r="J832">
        <v>0.54</v>
      </c>
      <c r="K832">
        <v>0.55000000000000004</v>
      </c>
      <c r="L832" s="2">
        <v>124683915</v>
      </c>
      <c r="M832" s="2">
        <v>186799466</v>
      </c>
      <c r="N832" s="2">
        <v>812326582</v>
      </c>
    </row>
    <row r="833" spans="1:14" x14ac:dyDescent="0.3">
      <c r="A833" s="1">
        <v>39569</v>
      </c>
      <c r="B833">
        <v>1.23</v>
      </c>
      <c r="J833">
        <v>1.23</v>
      </c>
      <c r="K833">
        <v>0.79</v>
      </c>
      <c r="L833" s="2">
        <v>133158742</v>
      </c>
      <c r="M833" s="2">
        <v>183251480</v>
      </c>
      <c r="N833" s="2">
        <v>840670357</v>
      </c>
    </row>
    <row r="834" spans="1:14" x14ac:dyDescent="0.3">
      <c r="A834" s="1">
        <v>39600</v>
      </c>
      <c r="B834">
        <v>0.96</v>
      </c>
      <c r="J834">
        <v>0.96</v>
      </c>
      <c r="K834">
        <v>0.74</v>
      </c>
      <c r="L834" s="2">
        <v>132793112</v>
      </c>
      <c r="M834" s="2">
        <v>186219640</v>
      </c>
      <c r="N834" s="2">
        <v>864451130</v>
      </c>
    </row>
    <row r="835" spans="1:14" x14ac:dyDescent="0.3">
      <c r="A835" s="1">
        <v>39630</v>
      </c>
      <c r="B835">
        <v>0.45</v>
      </c>
      <c r="J835">
        <v>0.45</v>
      </c>
      <c r="K835">
        <v>0.53</v>
      </c>
      <c r="L835" s="2">
        <v>129092191</v>
      </c>
      <c r="M835" s="2">
        <v>185866821</v>
      </c>
      <c r="N835" s="2">
        <v>905716750</v>
      </c>
    </row>
    <row r="836" spans="1:14" x14ac:dyDescent="0.3">
      <c r="A836" s="1">
        <v>39661</v>
      </c>
      <c r="B836">
        <v>0.38</v>
      </c>
      <c r="J836">
        <v>0.38</v>
      </c>
      <c r="K836">
        <v>0.28000000000000003</v>
      </c>
      <c r="L836" s="2">
        <v>132071158</v>
      </c>
      <c r="M836" s="2">
        <v>186652793</v>
      </c>
      <c r="N836" s="2">
        <v>949813624</v>
      </c>
    </row>
    <row r="837" spans="1:14" x14ac:dyDescent="0.3">
      <c r="A837" s="1">
        <v>39692</v>
      </c>
      <c r="B837">
        <v>0.38</v>
      </c>
      <c r="J837">
        <v>0.38</v>
      </c>
      <c r="K837">
        <v>0.26</v>
      </c>
      <c r="L837" s="2">
        <v>136936175</v>
      </c>
      <c r="M837" s="2">
        <v>194785375</v>
      </c>
      <c r="N837" s="2">
        <v>988582930</v>
      </c>
    </row>
    <row r="838" spans="1:14" x14ac:dyDescent="0.3">
      <c r="A838" s="1">
        <v>39722</v>
      </c>
      <c r="B838">
        <v>0.5</v>
      </c>
      <c r="J838">
        <v>0.5</v>
      </c>
      <c r="K838">
        <v>0.45</v>
      </c>
      <c r="L838" s="2">
        <v>132774206</v>
      </c>
      <c r="M838" s="2">
        <v>189663409</v>
      </c>
      <c r="N838" s="2">
        <v>1013415208</v>
      </c>
    </row>
    <row r="839" spans="1:14" x14ac:dyDescent="0.3">
      <c r="A839" s="1">
        <v>39753</v>
      </c>
      <c r="B839">
        <v>0.39</v>
      </c>
      <c r="J839">
        <v>0.39</v>
      </c>
      <c r="K839">
        <v>0.36</v>
      </c>
      <c r="L839" s="2">
        <v>132318760</v>
      </c>
      <c r="M839" s="2">
        <v>199544449</v>
      </c>
      <c r="N839" s="2">
        <v>1029770107</v>
      </c>
    </row>
    <row r="840" spans="1:14" x14ac:dyDescent="0.3">
      <c r="A840" s="1">
        <v>39783</v>
      </c>
      <c r="B840">
        <v>0.16</v>
      </c>
      <c r="J840">
        <v>0.16</v>
      </c>
      <c r="K840">
        <v>0.28000000000000003</v>
      </c>
      <c r="L840" s="2">
        <v>147549705</v>
      </c>
      <c r="M840" s="2">
        <v>223439938</v>
      </c>
      <c r="N840" s="2">
        <v>1072986066</v>
      </c>
    </row>
    <row r="841" spans="1:14" x14ac:dyDescent="0.3">
      <c r="A841" s="1">
        <v>39814</v>
      </c>
      <c r="B841">
        <v>0.46</v>
      </c>
      <c r="J841">
        <v>0.46</v>
      </c>
      <c r="K841">
        <v>0.48</v>
      </c>
      <c r="L841" s="2">
        <v>137537875</v>
      </c>
      <c r="M841" s="2">
        <v>196088428</v>
      </c>
      <c r="N841" s="2">
        <v>1054280418</v>
      </c>
    </row>
    <row r="842" spans="1:14" x14ac:dyDescent="0.3">
      <c r="A842" s="1">
        <v>39845</v>
      </c>
      <c r="B842">
        <v>0.27</v>
      </c>
      <c r="J842">
        <v>0.27</v>
      </c>
      <c r="K842">
        <v>0.55000000000000004</v>
      </c>
      <c r="L842" s="2">
        <v>136267906</v>
      </c>
      <c r="M842" s="2">
        <v>194352675</v>
      </c>
      <c r="N842" s="2">
        <v>1060217922</v>
      </c>
    </row>
    <row r="843" spans="1:14" x14ac:dyDescent="0.3">
      <c r="A843" s="1">
        <v>39873</v>
      </c>
      <c r="B843">
        <v>0.4</v>
      </c>
      <c r="J843">
        <v>0.4</v>
      </c>
      <c r="K843">
        <v>0.2</v>
      </c>
      <c r="L843" s="2">
        <v>135056365</v>
      </c>
      <c r="M843" s="2">
        <v>192267830</v>
      </c>
      <c r="N843" s="2">
        <v>1058016601</v>
      </c>
    </row>
    <row r="844" spans="1:14" x14ac:dyDescent="0.3">
      <c r="A844" s="1">
        <v>39904</v>
      </c>
      <c r="B844">
        <v>0.31</v>
      </c>
      <c r="J844">
        <v>0.31</v>
      </c>
      <c r="K844">
        <v>0.48</v>
      </c>
      <c r="L844" s="2">
        <v>144762552</v>
      </c>
      <c r="M844" s="2">
        <v>194452270</v>
      </c>
      <c r="N844" s="2">
        <v>1062112823</v>
      </c>
    </row>
    <row r="845" spans="1:14" x14ac:dyDescent="0.3">
      <c r="A845" s="1">
        <v>39934</v>
      </c>
      <c r="B845">
        <v>0.33</v>
      </c>
      <c r="J845">
        <v>0.33</v>
      </c>
      <c r="K845">
        <v>0.47</v>
      </c>
      <c r="L845" s="2">
        <v>133322920</v>
      </c>
      <c r="M845" s="2">
        <v>195756457</v>
      </c>
      <c r="N845" s="2">
        <v>1074877025</v>
      </c>
    </row>
    <row r="846" spans="1:14" x14ac:dyDescent="0.3">
      <c r="A846" s="1">
        <v>39965</v>
      </c>
      <c r="B846">
        <v>0.13</v>
      </c>
      <c r="J846">
        <v>0.13</v>
      </c>
      <c r="K846">
        <v>0.36</v>
      </c>
      <c r="L846" s="2">
        <v>139185835</v>
      </c>
      <c r="M846" s="2">
        <v>202225477</v>
      </c>
      <c r="N846" s="2">
        <v>1095141404</v>
      </c>
    </row>
    <row r="847" spans="1:14" x14ac:dyDescent="0.3">
      <c r="A847" s="1">
        <v>39995</v>
      </c>
      <c r="B847">
        <v>0.33</v>
      </c>
      <c r="J847">
        <v>0.33</v>
      </c>
      <c r="K847">
        <v>0.24</v>
      </c>
      <c r="L847" s="2">
        <v>135545843</v>
      </c>
      <c r="M847" s="2">
        <v>198240019</v>
      </c>
      <c r="N847" s="2">
        <v>1098611974</v>
      </c>
    </row>
    <row r="848" spans="1:14" x14ac:dyDescent="0.3">
      <c r="A848" s="1">
        <v>40026</v>
      </c>
      <c r="B848">
        <v>0.48</v>
      </c>
      <c r="J848">
        <v>0.48</v>
      </c>
      <c r="K848">
        <v>0.15</v>
      </c>
      <c r="L848" s="2">
        <v>137018961</v>
      </c>
      <c r="M848" s="2">
        <v>202573931</v>
      </c>
      <c r="N848" s="2">
        <v>1104712956</v>
      </c>
    </row>
    <row r="849" spans="1:14" x14ac:dyDescent="0.3">
      <c r="A849" s="1">
        <v>40057</v>
      </c>
      <c r="B849">
        <v>0.16</v>
      </c>
      <c r="J849">
        <v>0.16</v>
      </c>
      <c r="K849">
        <v>0.24</v>
      </c>
      <c r="L849" s="2">
        <v>145698459</v>
      </c>
      <c r="M849" s="2">
        <v>208270145</v>
      </c>
      <c r="N849" s="2">
        <v>1119857997</v>
      </c>
    </row>
    <row r="850" spans="1:14" x14ac:dyDescent="0.3">
      <c r="A850" s="1">
        <v>40087</v>
      </c>
      <c r="B850">
        <v>0.25</v>
      </c>
      <c r="J850">
        <v>0.25</v>
      </c>
      <c r="K850">
        <v>0.28000000000000003</v>
      </c>
      <c r="L850" s="2">
        <v>147453941</v>
      </c>
      <c r="M850" s="2">
        <v>209048065</v>
      </c>
      <c r="N850" s="2">
        <v>1116305791</v>
      </c>
    </row>
    <row r="851" spans="1:14" x14ac:dyDescent="0.3">
      <c r="A851" s="1">
        <v>40118</v>
      </c>
      <c r="B851">
        <v>0.28999999999999998</v>
      </c>
      <c r="J851">
        <v>0.28999999999999998</v>
      </c>
      <c r="K851">
        <v>0.41</v>
      </c>
      <c r="L851" s="2">
        <v>156868063</v>
      </c>
      <c r="M851" s="2">
        <v>220454797</v>
      </c>
      <c r="N851" s="2">
        <v>1131999714</v>
      </c>
    </row>
    <row r="852" spans="1:14" x14ac:dyDescent="0.3">
      <c r="A852" s="1">
        <v>40148</v>
      </c>
      <c r="B852">
        <v>0.18</v>
      </c>
      <c r="J852">
        <v>0.18</v>
      </c>
      <c r="K852">
        <v>0.37</v>
      </c>
      <c r="L852" s="2">
        <v>166072835</v>
      </c>
      <c r="M852" s="2">
        <v>250234275</v>
      </c>
      <c r="N852" s="2">
        <v>1167424297</v>
      </c>
    </row>
    <row r="853" spans="1:14" x14ac:dyDescent="0.3">
      <c r="A853" s="1">
        <v>40179</v>
      </c>
      <c r="B853">
        <v>1.34</v>
      </c>
      <c r="J853">
        <v>1.34</v>
      </c>
      <c r="K853">
        <v>0.75</v>
      </c>
      <c r="L853" s="2">
        <v>155650325</v>
      </c>
      <c r="M853" s="2">
        <v>227474986</v>
      </c>
      <c r="N853" s="2">
        <v>1146428588</v>
      </c>
    </row>
    <row r="854" spans="1:14" x14ac:dyDescent="0.3">
      <c r="A854" s="1">
        <v>40210</v>
      </c>
      <c r="B854">
        <v>0.74</v>
      </c>
      <c r="J854">
        <v>0.74</v>
      </c>
      <c r="K854">
        <v>0.78</v>
      </c>
      <c r="L854" s="2">
        <v>154334418</v>
      </c>
      <c r="M854" s="2">
        <v>225059838</v>
      </c>
      <c r="N854" s="2">
        <v>1149968048</v>
      </c>
    </row>
    <row r="855" spans="1:14" x14ac:dyDescent="0.3">
      <c r="A855" s="1">
        <v>40238</v>
      </c>
      <c r="B855">
        <v>0.34</v>
      </c>
      <c r="J855">
        <v>0.34</v>
      </c>
      <c r="K855">
        <v>0.52</v>
      </c>
      <c r="L855" s="2">
        <v>156710266</v>
      </c>
      <c r="M855" s="2">
        <v>229296811</v>
      </c>
      <c r="N855" s="2">
        <v>1162640012</v>
      </c>
    </row>
    <row r="856" spans="1:14" x14ac:dyDescent="0.3">
      <c r="A856" s="1">
        <v>40269</v>
      </c>
      <c r="B856">
        <v>0.39</v>
      </c>
      <c r="J856">
        <v>0.39</v>
      </c>
      <c r="K856">
        <v>0.56999999999999995</v>
      </c>
      <c r="L856" s="2">
        <v>154627326</v>
      </c>
      <c r="M856" s="2">
        <v>228663254</v>
      </c>
      <c r="N856" s="2">
        <v>1158508716</v>
      </c>
    </row>
    <row r="857" spans="1:14" x14ac:dyDescent="0.3">
      <c r="A857" s="1">
        <v>40299</v>
      </c>
      <c r="B857">
        <v>0.22</v>
      </c>
      <c r="J857">
        <v>0.22</v>
      </c>
      <c r="K857">
        <v>0.43</v>
      </c>
      <c r="L857" s="2">
        <v>158687309</v>
      </c>
      <c r="M857" s="2">
        <v>231206160</v>
      </c>
      <c r="N857" s="2">
        <v>1172262354</v>
      </c>
    </row>
    <row r="858" spans="1:14" x14ac:dyDescent="0.3">
      <c r="A858" s="1">
        <v>40330</v>
      </c>
      <c r="B858">
        <v>0.04</v>
      </c>
      <c r="J858">
        <v>0.04</v>
      </c>
      <c r="K858">
        <v>0</v>
      </c>
      <c r="L858" s="2">
        <v>159627969</v>
      </c>
      <c r="M858" s="2">
        <v>234716609</v>
      </c>
      <c r="N858" s="2">
        <v>1191152965</v>
      </c>
    </row>
    <row r="859" spans="1:14" x14ac:dyDescent="0.3">
      <c r="A859" s="1">
        <v>40360</v>
      </c>
      <c r="B859">
        <v>0.17</v>
      </c>
      <c r="J859">
        <v>0.17</v>
      </c>
      <c r="K859">
        <v>0.01</v>
      </c>
      <c r="L859" s="2">
        <v>162528341</v>
      </c>
      <c r="M859" s="2">
        <v>235838143</v>
      </c>
      <c r="N859" s="2">
        <v>1202007838</v>
      </c>
    </row>
    <row r="860" spans="1:14" x14ac:dyDescent="0.3">
      <c r="A860" s="1">
        <v>40391</v>
      </c>
      <c r="B860">
        <v>0.17</v>
      </c>
      <c r="J860">
        <v>0.17</v>
      </c>
      <c r="K860">
        <v>0.04</v>
      </c>
      <c r="L860" s="2">
        <v>173242650</v>
      </c>
      <c r="M860" s="2">
        <v>242749100</v>
      </c>
      <c r="N860" s="2">
        <v>1226483557</v>
      </c>
    </row>
    <row r="861" spans="1:14" x14ac:dyDescent="0.3">
      <c r="A861" s="1">
        <v>40422</v>
      </c>
      <c r="B861">
        <v>0.53</v>
      </c>
      <c r="J861">
        <v>0.53</v>
      </c>
      <c r="K861">
        <v>0.45</v>
      </c>
      <c r="L861" s="2">
        <v>176001728</v>
      </c>
      <c r="M861" s="2">
        <v>248741593</v>
      </c>
      <c r="N861" s="2">
        <v>1255626526</v>
      </c>
    </row>
    <row r="862" spans="1:14" x14ac:dyDescent="0.3">
      <c r="A862" s="1">
        <v>40452</v>
      </c>
      <c r="B862">
        <v>1.04</v>
      </c>
      <c r="J862">
        <v>1.04</v>
      </c>
      <c r="K862">
        <v>0.75</v>
      </c>
      <c r="L862" s="2">
        <v>177434730</v>
      </c>
      <c r="M862" s="2">
        <v>249713851</v>
      </c>
      <c r="N862" s="2">
        <v>1268275905</v>
      </c>
    </row>
    <row r="863" spans="1:14" x14ac:dyDescent="0.3">
      <c r="A863" s="1">
        <v>40483</v>
      </c>
      <c r="B863">
        <v>0.72</v>
      </c>
      <c r="J863">
        <v>0.72</v>
      </c>
      <c r="K863">
        <v>0.83</v>
      </c>
      <c r="L863" s="2">
        <v>178485518</v>
      </c>
      <c r="M863" s="2">
        <v>259165378</v>
      </c>
      <c r="N863" s="2">
        <v>1300275955</v>
      </c>
    </row>
    <row r="864" spans="1:14" x14ac:dyDescent="0.3">
      <c r="A864" s="1">
        <v>40513</v>
      </c>
      <c r="B864">
        <v>0.54</v>
      </c>
      <c r="J864">
        <v>0.54</v>
      </c>
      <c r="K864">
        <v>0.63</v>
      </c>
      <c r="L864" s="2">
        <v>206853322</v>
      </c>
      <c r="M864" s="2">
        <v>281875897</v>
      </c>
      <c r="N864" s="2">
        <v>1362388713</v>
      </c>
    </row>
    <row r="865" spans="1:14" x14ac:dyDescent="0.3">
      <c r="A865" s="1">
        <v>40544</v>
      </c>
      <c r="B865">
        <v>1.1499999999999999</v>
      </c>
      <c r="J865">
        <v>1.1499999999999999</v>
      </c>
      <c r="K865">
        <v>0.83</v>
      </c>
      <c r="L865" s="2">
        <v>193547227</v>
      </c>
      <c r="M865" s="2">
        <v>257275149</v>
      </c>
      <c r="N865" s="2">
        <v>1347857182</v>
      </c>
    </row>
    <row r="866" spans="1:14" x14ac:dyDescent="0.3">
      <c r="A866" s="1">
        <v>40575</v>
      </c>
      <c r="B866">
        <v>0.6</v>
      </c>
      <c r="J866">
        <v>0.6</v>
      </c>
      <c r="K866">
        <v>0.8</v>
      </c>
      <c r="L866" s="2">
        <v>185606930</v>
      </c>
      <c r="M866" s="2">
        <v>254054580</v>
      </c>
      <c r="N866" s="2">
        <v>1367105652</v>
      </c>
    </row>
    <row r="867" spans="1:14" x14ac:dyDescent="0.3">
      <c r="A867" s="1">
        <v>40603</v>
      </c>
      <c r="B867">
        <v>0.35</v>
      </c>
      <c r="J867">
        <v>0.35</v>
      </c>
      <c r="K867">
        <v>0.79</v>
      </c>
      <c r="L867" s="2">
        <v>179918782</v>
      </c>
      <c r="M867" s="2">
        <v>251848862</v>
      </c>
      <c r="N867" s="2">
        <v>1393939107</v>
      </c>
    </row>
    <row r="868" spans="1:14" x14ac:dyDescent="0.3">
      <c r="A868" s="1">
        <v>40634</v>
      </c>
      <c r="B868">
        <v>0.7</v>
      </c>
      <c r="J868">
        <v>0.7</v>
      </c>
      <c r="K868">
        <v>0.77</v>
      </c>
      <c r="L868" s="2">
        <v>172725439</v>
      </c>
      <c r="M868" s="2">
        <v>248312352</v>
      </c>
      <c r="N868" s="2">
        <v>1401819806</v>
      </c>
    </row>
    <row r="869" spans="1:14" x14ac:dyDescent="0.3">
      <c r="A869" s="1">
        <v>40664</v>
      </c>
      <c r="B869">
        <v>0.31</v>
      </c>
      <c r="J869">
        <v>0.31</v>
      </c>
      <c r="K869">
        <v>0.47</v>
      </c>
      <c r="L869" s="2">
        <v>178297658</v>
      </c>
      <c r="M869" s="2">
        <v>249576430</v>
      </c>
      <c r="N869" s="2">
        <v>1427174141</v>
      </c>
    </row>
    <row r="870" spans="1:14" x14ac:dyDescent="0.3">
      <c r="A870" s="1">
        <v>40695</v>
      </c>
      <c r="B870">
        <v>0.01</v>
      </c>
      <c r="J870">
        <v>0.01</v>
      </c>
      <c r="K870">
        <v>0.15</v>
      </c>
      <c r="L870" s="2">
        <v>190510862</v>
      </c>
      <c r="M870" s="2">
        <v>253840238</v>
      </c>
      <c r="N870" s="2">
        <v>1453997748</v>
      </c>
    </row>
    <row r="871" spans="1:14" x14ac:dyDescent="0.3">
      <c r="A871" s="1">
        <v>40725</v>
      </c>
      <c r="B871">
        <v>0.3</v>
      </c>
      <c r="J871">
        <v>0.3</v>
      </c>
      <c r="K871">
        <v>0.16</v>
      </c>
      <c r="L871" s="2">
        <v>182099198</v>
      </c>
      <c r="M871" s="2">
        <v>252615159</v>
      </c>
      <c r="N871" s="2">
        <v>1474643875</v>
      </c>
    </row>
    <row r="872" spans="1:14" x14ac:dyDescent="0.3">
      <c r="A872" s="1">
        <v>40756</v>
      </c>
      <c r="B872">
        <v>0.39</v>
      </c>
      <c r="J872">
        <v>0.39</v>
      </c>
      <c r="K872">
        <v>0.37</v>
      </c>
      <c r="L872" s="2">
        <v>179285432</v>
      </c>
      <c r="M872" s="2">
        <v>248390557</v>
      </c>
      <c r="N872" s="2">
        <v>1500838516</v>
      </c>
    </row>
    <row r="873" spans="1:14" x14ac:dyDescent="0.3">
      <c r="A873" s="1">
        <v>40787</v>
      </c>
      <c r="B873">
        <v>0.25</v>
      </c>
      <c r="J873">
        <v>0.25</v>
      </c>
      <c r="K873">
        <v>0.53</v>
      </c>
      <c r="L873" s="2">
        <v>188504749</v>
      </c>
      <c r="M873" s="2">
        <v>255032624</v>
      </c>
      <c r="N873" s="2">
        <v>1531092115</v>
      </c>
    </row>
    <row r="874" spans="1:14" x14ac:dyDescent="0.3">
      <c r="A874" s="1">
        <v>40817</v>
      </c>
      <c r="B874">
        <v>0.39</v>
      </c>
      <c r="J874">
        <v>0.39</v>
      </c>
      <c r="K874">
        <v>0.43</v>
      </c>
      <c r="L874" s="2">
        <v>188069133</v>
      </c>
      <c r="M874" s="2">
        <v>252814003</v>
      </c>
      <c r="N874" s="2">
        <v>1538019377</v>
      </c>
    </row>
    <row r="875" spans="1:14" x14ac:dyDescent="0.3">
      <c r="A875" s="1">
        <v>40848</v>
      </c>
      <c r="B875">
        <v>0.6</v>
      </c>
      <c r="J875">
        <v>0.6</v>
      </c>
      <c r="K875">
        <v>0.52</v>
      </c>
      <c r="L875" s="2">
        <v>182670915</v>
      </c>
      <c r="M875" s="2">
        <v>261199615</v>
      </c>
      <c r="N875" s="2">
        <v>1569029499</v>
      </c>
    </row>
    <row r="876" spans="1:14" x14ac:dyDescent="0.3">
      <c r="A876" s="1">
        <v>40878</v>
      </c>
      <c r="B876">
        <v>0.61</v>
      </c>
      <c r="J876">
        <v>0.61</v>
      </c>
      <c r="K876">
        <v>0.5</v>
      </c>
      <c r="L876" s="2">
        <v>214235311</v>
      </c>
      <c r="M876" s="2">
        <v>285376902</v>
      </c>
      <c r="N876" s="2">
        <v>1617479557</v>
      </c>
    </row>
    <row r="877" spans="1:14" x14ac:dyDescent="0.3">
      <c r="A877" s="1">
        <v>40909</v>
      </c>
      <c r="B877">
        <v>0.66</v>
      </c>
      <c r="J877">
        <v>0.66</v>
      </c>
      <c r="K877">
        <v>0.56000000000000005</v>
      </c>
      <c r="L877" s="2">
        <v>212136241</v>
      </c>
      <c r="M877" s="2">
        <v>259833394</v>
      </c>
      <c r="N877" s="2">
        <v>1591802789</v>
      </c>
    </row>
    <row r="878" spans="1:14" x14ac:dyDescent="0.3">
      <c r="A878" s="1">
        <v>40940</v>
      </c>
      <c r="B878">
        <v>-7.0000000000000007E-2</v>
      </c>
      <c r="J878">
        <v>-7.0000000000000007E-2</v>
      </c>
      <c r="K878">
        <v>0.45</v>
      </c>
      <c r="L878" s="2">
        <v>191488769</v>
      </c>
      <c r="M878" s="2">
        <v>256909110</v>
      </c>
      <c r="N878" s="2">
        <v>1599649389</v>
      </c>
    </row>
    <row r="879" spans="1:14" x14ac:dyDescent="0.3">
      <c r="A879" s="1">
        <v>40969</v>
      </c>
      <c r="B879">
        <v>0.15</v>
      </c>
      <c r="J879">
        <v>0.15</v>
      </c>
      <c r="K879">
        <v>0.21</v>
      </c>
      <c r="L879" s="2">
        <v>201956126</v>
      </c>
      <c r="M879" s="2">
        <v>257522989</v>
      </c>
      <c r="N879" s="2">
        <v>1614347323</v>
      </c>
    </row>
    <row r="880" spans="1:14" x14ac:dyDescent="0.3">
      <c r="A880" s="1">
        <v>41000</v>
      </c>
      <c r="B880">
        <v>0.47</v>
      </c>
      <c r="J880">
        <v>0.47</v>
      </c>
      <c r="K880">
        <v>0.64</v>
      </c>
      <c r="L880" s="2">
        <v>193183934</v>
      </c>
      <c r="M880" s="2">
        <v>258844775</v>
      </c>
      <c r="N880" s="2">
        <v>1610857200</v>
      </c>
    </row>
    <row r="881" spans="1:14" x14ac:dyDescent="0.3">
      <c r="A881" s="1">
        <v>41030</v>
      </c>
      <c r="B881">
        <v>0.35</v>
      </c>
      <c r="J881">
        <v>0.35</v>
      </c>
      <c r="K881">
        <v>0.36</v>
      </c>
      <c r="L881" s="2">
        <v>191663053</v>
      </c>
      <c r="M881" s="2">
        <v>259530056</v>
      </c>
      <c r="N881" s="2">
        <v>1637111216</v>
      </c>
    </row>
    <row r="882" spans="1:14" x14ac:dyDescent="0.3">
      <c r="A882" s="1">
        <v>41061</v>
      </c>
      <c r="B882">
        <v>0.23</v>
      </c>
      <c r="J882">
        <v>0.23</v>
      </c>
      <c r="K882">
        <v>0.08</v>
      </c>
      <c r="L882" s="2">
        <v>198858463</v>
      </c>
      <c r="M882" s="2">
        <v>265317011</v>
      </c>
      <c r="N882" s="2">
        <v>1660339682</v>
      </c>
    </row>
    <row r="883" spans="1:14" x14ac:dyDescent="0.3">
      <c r="A883" s="1">
        <v>41091</v>
      </c>
      <c r="B883">
        <v>0.13</v>
      </c>
      <c r="J883">
        <v>0.13</v>
      </c>
      <c r="K883">
        <v>0.43</v>
      </c>
      <c r="L883" s="2">
        <v>203627550</v>
      </c>
      <c r="M883" s="2">
        <v>265535664</v>
      </c>
      <c r="N883" s="2">
        <v>1668505243</v>
      </c>
    </row>
    <row r="884" spans="1:14" x14ac:dyDescent="0.3">
      <c r="A884" s="1">
        <v>41122</v>
      </c>
      <c r="B884">
        <v>0.27</v>
      </c>
      <c r="J884">
        <v>0.27</v>
      </c>
      <c r="K884">
        <v>0.41</v>
      </c>
      <c r="L884" s="2">
        <v>203575297</v>
      </c>
      <c r="M884" s="2">
        <v>267208637</v>
      </c>
      <c r="N884" s="2">
        <v>1685548585</v>
      </c>
    </row>
    <row r="885" spans="1:14" x14ac:dyDescent="0.3">
      <c r="A885" s="1">
        <v>41153</v>
      </c>
      <c r="B885">
        <v>0.55000000000000004</v>
      </c>
      <c r="J885">
        <v>0.55000000000000004</v>
      </c>
      <c r="K885">
        <v>0.56999999999999995</v>
      </c>
      <c r="L885" s="2">
        <v>202200005</v>
      </c>
      <c r="M885" s="2">
        <v>274835293</v>
      </c>
      <c r="N885" s="2">
        <v>1702277330</v>
      </c>
    </row>
    <row r="886" spans="1:14" x14ac:dyDescent="0.3">
      <c r="A886" s="1">
        <v>41183</v>
      </c>
      <c r="B886">
        <v>0.8</v>
      </c>
      <c r="J886">
        <v>0.8</v>
      </c>
      <c r="K886">
        <v>0.59</v>
      </c>
      <c r="L886" s="2">
        <v>204756960</v>
      </c>
      <c r="M886" s="2">
        <v>273105295</v>
      </c>
      <c r="N886" s="2">
        <v>1706898049</v>
      </c>
    </row>
    <row r="887" spans="1:14" x14ac:dyDescent="0.3">
      <c r="A887" s="1">
        <v>41214</v>
      </c>
      <c r="B887">
        <v>0.68</v>
      </c>
      <c r="J887">
        <v>0.68</v>
      </c>
      <c r="K887">
        <v>0.6</v>
      </c>
      <c r="L887" s="2">
        <v>209024611</v>
      </c>
      <c r="M887" s="2">
        <v>288090912</v>
      </c>
      <c r="N887" s="2">
        <v>1724637270</v>
      </c>
    </row>
    <row r="888" spans="1:14" x14ac:dyDescent="0.3">
      <c r="A888" s="1">
        <v>41244</v>
      </c>
      <c r="B888">
        <v>0.78</v>
      </c>
      <c r="J888">
        <v>0.78</v>
      </c>
      <c r="K888">
        <v>0.79</v>
      </c>
      <c r="L888" s="2">
        <v>233371452</v>
      </c>
      <c r="M888" s="2">
        <v>325045422</v>
      </c>
      <c r="N888" s="2">
        <v>1764644740</v>
      </c>
    </row>
    <row r="889" spans="1:14" x14ac:dyDescent="0.3">
      <c r="A889" s="1">
        <v>41275</v>
      </c>
      <c r="B889">
        <v>1.1499999999999999</v>
      </c>
      <c r="J889">
        <v>1.1499999999999999</v>
      </c>
      <c r="K889">
        <v>0.86</v>
      </c>
      <c r="L889" s="2">
        <v>216463907</v>
      </c>
      <c r="M889" s="2">
        <v>287515564</v>
      </c>
      <c r="N889" s="2">
        <v>1721819113</v>
      </c>
    </row>
    <row r="890" spans="1:14" x14ac:dyDescent="0.3">
      <c r="A890" s="1">
        <v>41306</v>
      </c>
      <c r="B890">
        <v>0.22</v>
      </c>
      <c r="J890">
        <v>0.22</v>
      </c>
      <c r="K890">
        <v>0.6</v>
      </c>
      <c r="L890" s="2">
        <v>205022593</v>
      </c>
      <c r="M890" s="2">
        <v>287025459</v>
      </c>
      <c r="N890" s="2">
        <v>1722232564</v>
      </c>
    </row>
    <row r="891" spans="1:14" x14ac:dyDescent="0.3">
      <c r="A891" s="1">
        <v>41334</v>
      </c>
      <c r="B891">
        <v>-0.17</v>
      </c>
      <c r="J891">
        <v>-0.17</v>
      </c>
      <c r="K891">
        <v>0.47</v>
      </c>
      <c r="L891" s="2">
        <v>207717486</v>
      </c>
      <c r="M891" s="2">
        <v>293276608</v>
      </c>
      <c r="N891" s="2">
        <v>1755986200</v>
      </c>
    </row>
    <row r="892" spans="1:14" x14ac:dyDescent="0.3">
      <c r="A892" s="1">
        <v>41365</v>
      </c>
      <c r="B892">
        <v>0.28000000000000003</v>
      </c>
      <c r="J892">
        <v>0.28000000000000003</v>
      </c>
      <c r="K892">
        <v>0.55000000000000004</v>
      </c>
      <c r="L892" s="2">
        <v>209621828</v>
      </c>
      <c r="M892" s="2">
        <v>287763134</v>
      </c>
      <c r="N892" s="2">
        <v>1752360489</v>
      </c>
    </row>
    <row r="893" spans="1:14" x14ac:dyDescent="0.3">
      <c r="A893" s="1">
        <v>41395</v>
      </c>
      <c r="B893">
        <v>0.1</v>
      </c>
      <c r="J893">
        <v>0.1</v>
      </c>
      <c r="K893">
        <v>0.37</v>
      </c>
      <c r="L893" s="2">
        <v>201046331</v>
      </c>
      <c r="M893" s="2">
        <v>293594788</v>
      </c>
      <c r="N893" s="2">
        <v>1780263166</v>
      </c>
    </row>
    <row r="894" spans="1:14" x14ac:dyDescent="0.3">
      <c r="A894" s="1">
        <v>41426</v>
      </c>
      <c r="B894">
        <v>0.32</v>
      </c>
      <c r="J894">
        <v>0.32</v>
      </c>
      <c r="K894">
        <v>0.26</v>
      </c>
      <c r="L894" s="2">
        <v>214567507</v>
      </c>
      <c r="M894" s="2">
        <v>300251536</v>
      </c>
      <c r="N894" s="2">
        <v>1816626861</v>
      </c>
    </row>
    <row r="895" spans="1:14" x14ac:dyDescent="0.3">
      <c r="A895" s="1">
        <v>41456</v>
      </c>
      <c r="B895">
        <v>-0.13</v>
      </c>
      <c r="J895">
        <v>-0.13</v>
      </c>
      <c r="K895">
        <v>0.03</v>
      </c>
      <c r="L895" s="2">
        <v>210471469</v>
      </c>
      <c r="M895" s="2">
        <v>294992118</v>
      </c>
      <c r="N895" s="2">
        <v>1822959180</v>
      </c>
    </row>
    <row r="896" spans="1:14" x14ac:dyDescent="0.3">
      <c r="A896" s="1">
        <v>41487</v>
      </c>
      <c r="B896">
        <v>0.22</v>
      </c>
      <c r="J896">
        <v>0.22</v>
      </c>
      <c r="K896">
        <v>0.24</v>
      </c>
      <c r="L896" s="2">
        <v>209608119</v>
      </c>
      <c r="M896" s="2">
        <v>298262492</v>
      </c>
      <c r="N896" s="2">
        <v>1844371951</v>
      </c>
    </row>
    <row r="897" spans="1:14" x14ac:dyDescent="0.3">
      <c r="A897" s="1">
        <v>41518</v>
      </c>
      <c r="B897">
        <v>0.25</v>
      </c>
      <c r="J897">
        <v>0.25</v>
      </c>
      <c r="K897">
        <v>0.35</v>
      </c>
      <c r="L897" s="2">
        <v>229574843</v>
      </c>
      <c r="M897" s="2">
        <v>301268767</v>
      </c>
      <c r="N897" s="2">
        <v>1861085764</v>
      </c>
    </row>
    <row r="898" spans="1:14" x14ac:dyDescent="0.3">
      <c r="A898" s="1">
        <v>41548</v>
      </c>
      <c r="B898">
        <v>0.48</v>
      </c>
      <c r="J898">
        <v>0.48</v>
      </c>
      <c r="K898">
        <v>0.56999999999999995</v>
      </c>
      <c r="L898" s="2">
        <v>211135082</v>
      </c>
      <c r="M898" s="2">
        <v>297832161</v>
      </c>
      <c r="N898" s="2">
        <v>1871626060</v>
      </c>
    </row>
    <row r="899" spans="1:14" x14ac:dyDescent="0.3">
      <c r="A899" s="1">
        <v>41579</v>
      </c>
      <c r="B899">
        <v>0.46</v>
      </c>
      <c r="J899">
        <v>0.46</v>
      </c>
      <c r="K899">
        <v>0.54</v>
      </c>
      <c r="L899" s="2">
        <v>215546803</v>
      </c>
      <c r="M899" s="2">
        <v>314867661</v>
      </c>
      <c r="N899" s="2">
        <v>1909101906</v>
      </c>
    </row>
    <row r="900" spans="1:14" x14ac:dyDescent="0.3">
      <c r="A900" s="1">
        <v>41609</v>
      </c>
      <c r="B900">
        <v>0.65</v>
      </c>
      <c r="J900">
        <v>0.65</v>
      </c>
      <c r="K900">
        <v>0.92</v>
      </c>
      <c r="L900" s="2">
        <v>249509778</v>
      </c>
      <c r="M900" s="2">
        <v>344507915</v>
      </c>
      <c r="N900" s="2">
        <v>1956838075</v>
      </c>
    </row>
    <row r="901" spans="1:14" x14ac:dyDescent="0.3">
      <c r="A901" s="1">
        <v>41640</v>
      </c>
      <c r="B901">
        <v>0.94</v>
      </c>
      <c r="J901">
        <v>0.94</v>
      </c>
      <c r="K901">
        <v>0.55000000000000004</v>
      </c>
      <c r="L901" s="2">
        <v>222947119</v>
      </c>
      <c r="M901" s="2">
        <v>313131662</v>
      </c>
      <c r="N901" s="2">
        <v>1941730916</v>
      </c>
    </row>
    <row r="902" spans="1:14" x14ac:dyDescent="0.3">
      <c r="A902" s="1">
        <v>41671</v>
      </c>
      <c r="B902">
        <v>0.52</v>
      </c>
      <c r="J902">
        <v>0.52</v>
      </c>
      <c r="K902">
        <v>0.69</v>
      </c>
      <c r="L902" s="2">
        <v>224671134</v>
      </c>
      <c r="M902" s="2">
        <v>316246296</v>
      </c>
      <c r="N902" s="2">
        <v>1960711415</v>
      </c>
    </row>
    <row r="903" spans="1:14" x14ac:dyDescent="0.3">
      <c r="A903" s="1">
        <v>41699</v>
      </c>
      <c r="B903">
        <v>0.74</v>
      </c>
      <c r="J903">
        <v>0.74</v>
      </c>
      <c r="K903">
        <v>0.92</v>
      </c>
      <c r="L903" s="2">
        <v>228014047</v>
      </c>
      <c r="M903" s="2">
        <v>309930414</v>
      </c>
      <c r="N903" s="2">
        <v>1972553099</v>
      </c>
    </row>
    <row r="904" spans="1:14" x14ac:dyDescent="0.3">
      <c r="A904" s="1">
        <v>41730</v>
      </c>
      <c r="B904">
        <v>0.53</v>
      </c>
      <c r="J904">
        <v>0.53</v>
      </c>
      <c r="K904">
        <v>0.67</v>
      </c>
      <c r="L904" s="2">
        <v>222462991</v>
      </c>
      <c r="M904" s="2">
        <v>309226880</v>
      </c>
      <c r="N904" s="2">
        <v>1983442701</v>
      </c>
    </row>
    <row r="905" spans="1:14" x14ac:dyDescent="0.3">
      <c r="A905" s="1">
        <v>41760</v>
      </c>
      <c r="B905">
        <v>0.25</v>
      </c>
      <c r="J905">
        <v>0.25</v>
      </c>
      <c r="K905">
        <v>0.46</v>
      </c>
      <c r="L905" s="2">
        <v>214771855</v>
      </c>
      <c r="M905" s="2">
        <v>303690454</v>
      </c>
      <c r="N905" s="2">
        <v>2002401959</v>
      </c>
    </row>
    <row r="906" spans="1:14" x14ac:dyDescent="0.3">
      <c r="A906" s="1">
        <v>41791</v>
      </c>
      <c r="B906">
        <v>0.04</v>
      </c>
      <c r="J906">
        <v>0.04</v>
      </c>
      <c r="K906">
        <v>0.4</v>
      </c>
      <c r="L906" s="2">
        <v>222858595</v>
      </c>
      <c r="M906" s="2">
        <v>305835044</v>
      </c>
      <c r="N906" s="2">
        <v>2022879777</v>
      </c>
    </row>
    <row r="907" spans="1:14" x14ac:dyDescent="0.3">
      <c r="A907" s="1">
        <v>41821</v>
      </c>
      <c r="B907">
        <v>0.16</v>
      </c>
      <c r="J907">
        <v>0.16</v>
      </c>
      <c r="K907">
        <v>0.01</v>
      </c>
      <c r="L907" s="2">
        <v>223594688</v>
      </c>
      <c r="M907" s="2">
        <v>302284860</v>
      </c>
      <c r="N907" s="2">
        <v>2031557894</v>
      </c>
    </row>
    <row r="908" spans="1:14" x14ac:dyDescent="0.3">
      <c r="A908" s="1">
        <v>41852</v>
      </c>
      <c r="B908">
        <v>0.34</v>
      </c>
      <c r="J908">
        <v>0.34</v>
      </c>
      <c r="K908">
        <v>0.25</v>
      </c>
      <c r="L908" s="2">
        <v>231344899</v>
      </c>
      <c r="M908" s="2">
        <v>306457271</v>
      </c>
      <c r="N908" s="2">
        <v>2048171066</v>
      </c>
    </row>
    <row r="909" spans="1:14" x14ac:dyDescent="0.3">
      <c r="A909" s="1">
        <v>41883</v>
      </c>
      <c r="B909">
        <v>0.21</v>
      </c>
      <c r="J909">
        <v>0.21</v>
      </c>
      <c r="K909">
        <v>0.56999999999999995</v>
      </c>
      <c r="L909" s="2">
        <v>238409382</v>
      </c>
      <c r="M909" s="2">
        <v>313958669</v>
      </c>
      <c r="N909" s="2">
        <v>2072342009</v>
      </c>
    </row>
    <row r="910" spans="1:14" x14ac:dyDescent="0.3">
      <c r="A910" s="1">
        <v>41913</v>
      </c>
      <c r="B910">
        <v>0.37</v>
      </c>
      <c r="J910">
        <v>0.37</v>
      </c>
      <c r="K910">
        <v>0.42</v>
      </c>
      <c r="L910" s="2">
        <v>231028326</v>
      </c>
      <c r="M910" s="2">
        <v>312803318</v>
      </c>
      <c r="N910" s="2">
        <v>2081008364</v>
      </c>
    </row>
    <row r="911" spans="1:14" x14ac:dyDescent="0.3">
      <c r="A911" s="1">
        <v>41944</v>
      </c>
      <c r="B911">
        <v>0.69</v>
      </c>
      <c r="J911">
        <v>0.69</v>
      </c>
      <c r="K911">
        <v>0.51</v>
      </c>
      <c r="L911" s="2">
        <v>241625564</v>
      </c>
      <c r="M911" s="2">
        <v>326330250</v>
      </c>
      <c r="N911" s="2">
        <v>2107505461</v>
      </c>
    </row>
    <row r="912" spans="1:14" x14ac:dyDescent="0.3">
      <c r="A912" s="1">
        <v>41974</v>
      </c>
      <c r="B912">
        <v>0.3</v>
      </c>
      <c r="J912">
        <v>0.3</v>
      </c>
      <c r="K912">
        <v>0.78</v>
      </c>
      <c r="L912" s="2">
        <v>263528517</v>
      </c>
      <c r="M912" s="2">
        <v>351602954</v>
      </c>
      <c r="N912" s="2">
        <v>2150683632</v>
      </c>
    </row>
    <row r="913" spans="1:14" x14ac:dyDescent="0.3">
      <c r="A913" s="1">
        <v>42005</v>
      </c>
      <c r="B913">
        <v>1.62</v>
      </c>
      <c r="J913">
        <v>1.62</v>
      </c>
      <c r="K913">
        <v>1.24</v>
      </c>
      <c r="L913" s="2">
        <v>238524692</v>
      </c>
      <c r="M913" s="2">
        <v>321695497</v>
      </c>
      <c r="N913" s="2">
        <v>2127290700</v>
      </c>
    </row>
    <row r="914" spans="1:14" x14ac:dyDescent="0.3">
      <c r="A914" s="1">
        <v>42036</v>
      </c>
      <c r="B914">
        <v>1.22</v>
      </c>
      <c r="J914">
        <v>1.22</v>
      </c>
      <c r="K914">
        <v>1.22</v>
      </c>
      <c r="L914" s="2">
        <v>238815587</v>
      </c>
      <c r="M914" s="2">
        <v>318950030</v>
      </c>
      <c r="N914" s="2">
        <v>2130760374</v>
      </c>
    </row>
    <row r="915" spans="1:14" x14ac:dyDescent="0.3">
      <c r="A915" s="1">
        <v>42064</v>
      </c>
      <c r="B915">
        <v>0.7</v>
      </c>
      <c r="J915">
        <v>0.7</v>
      </c>
      <c r="K915">
        <v>1.32</v>
      </c>
      <c r="L915" s="2">
        <v>240656354</v>
      </c>
      <c r="M915" s="2">
        <v>315360204</v>
      </c>
      <c r="N915" s="2">
        <v>2127134051</v>
      </c>
    </row>
    <row r="916" spans="1:14" x14ac:dyDescent="0.3">
      <c r="A916" s="1">
        <v>42095</v>
      </c>
      <c r="B916">
        <v>1.1000000000000001</v>
      </c>
      <c r="J916">
        <v>1.1000000000000001</v>
      </c>
      <c r="K916">
        <v>0.71</v>
      </c>
      <c r="L916" s="2">
        <v>235020109</v>
      </c>
      <c r="M916" s="2">
        <v>306875977</v>
      </c>
      <c r="N916" s="2">
        <v>2135910116</v>
      </c>
    </row>
    <row r="917" spans="1:14" x14ac:dyDescent="0.3">
      <c r="A917" s="1">
        <v>42125</v>
      </c>
      <c r="B917">
        <v>0.62</v>
      </c>
      <c r="J917">
        <v>0.62</v>
      </c>
      <c r="K917">
        <v>0.74</v>
      </c>
      <c r="L917" s="2">
        <v>239513461</v>
      </c>
      <c r="M917" s="2">
        <v>305872981</v>
      </c>
      <c r="N917" s="2">
        <v>2151857157</v>
      </c>
    </row>
    <row r="918" spans="1:14" x14ac:dyDescent="0.3">
      <c r="A918" s="1">
        <v>42156</v>
      </c>
      <c r="B918">
        <v>0.47</v>
      </c>
      <c r="J918">
        <v>0.47</v>
      </c>
      <c r="K918">
        <v>0.79</v>
      </c>
      <c r="L918" s="2">
        <v>231958724</v>
      </c>
      <c r="M918" s="2">
        <v>305973492</v>
      </c>
      <c r="N918" s="2">
        <v>2154232444</v>
      </c>
    </row>
    <row r="919" spans="1:14" x14ac:dyDescent="0.3">
      <c r="A919" s="1">
        <v>42186</v>
      </c>
      <c r="B919">
        <v>0.85</v>
      </c>
      <c r="J919">
        <v>0.85</v>
      </c>
      <c r="K919">
        <v>0.62</v>
      </c>
      <c r="L919" s="2">
        <v>225062844</v>
      </c>
      <c r="M919" s="2">
        <v>299397332</v>
      </c>
      <c r="N919" s="2">
        <v>2161920644</v>
      </c>
    </row>
    <row r="920" spans="1:14" x14ac:dyDescent="0.3">
      <c r="A920" s="1">
        <v>42217</v>
      </c>
      <c r="B920">
        <v>0.56000000000000005</v>
      </c>
      <c r="J920">
        <v>0.56000000000000005</v>
      </c>
      <c r="K920">
        <v>0.22</v>
      </c>
      <c r="L920" s="2">
        <v>231716459</v>
      </c>
      <c r="M920" s="2">
        <v>297343836</v>
      </c>
      <c r="N920" s="2">
        <v>2163406036</v>
      </c>
    </row>
    <row r="921" spans="1:14" x14ac:dyDescent="0.3">
      <c r="A921" s="1">
        <v>42248</v>
      </c>
      <c r="B921">
        <v>0.66</v>
      </c>
      <c r="J921">
        <v>0.66</v>
      </c>
      <c r="K921">
        <v>0.54</v>
      </c>
      <c r="L921" s="2">
        <v>228447456</v>
      </c>
      <c r="M921" s="2">
        <v>295810781</v>
      </c>
      <c r="N921" s="2">
        <v>2167463562</v>
      </c>
    </row>
    <row r="922" spans="1:14" x14ac:dyDescent="0.3">
      <c r="A922" s="1">
        <v>42278</v>
      </c>
      <c r="B922">
        <v>0.88</v>
      </c>
      <c r="J922">
        <v>0.88</v>
      </c>
      <c r="K922">
        <v>0.82</v>
      </c>
      <c r="L922" s="2">
        <v>239621335</v>
      </c>
      <c r="M922" s="2">
        <v>299192775</v>
      </c>
      <c r="N922" s="2">
        <v>2200853919</v>
      </c>
    </row>
    <row r="923" spans="1:14" x14ac:dyDescent="0.3">
      <c r="A923" s="1">
        <v>42309</v>
      </c>
      <c r="B923">
        <v>1.06</v>
      </c>
      <c r="J923">
        <v>1.06</v>
      </c>
      <c r="K923">
        <v>1.01</v>
      </c>
      <c r="L923" s="2">
        <v>242846854</v>
      </c>
      <c r="M923" s="2">
        <v>311288444</v>
      </c>
      <c r="N923" s="2">
        <v>2220285504</v>
      </c>
    </row>
    <row r="924" spans="1:14" x14ac:dyDescent="0.3">
      <c r="A924" s="1">
        <v>42339</v>
      </c>
      <c r="B924">
        <v>0.82</v>
      </c>
      <c r="J924">
        <v>0.82</v>
      </c>
      <c r="K924">
        <v>0.96</v>
      </c>
      <c r="L924" s="2">
        <v>255288922</v>
      </c>
      <c r="M924" s="2">
        <v>334417293</v>
      </c>
      <c r="N924" s="2">
        <v>2285721020</v>
      </c>
    </row>
    <row r="925" spans="1:14" x14ac:dyDescent="0.3">
      <c r="A925" s="1">
        <v>42370</v>
      </c>
      <c r="B925">
        <v>1.37</v>
      </c>
      <c r="J925">
        <v>1.37</v>
      </c>
      <c r="K925">
        <v>1.27</v>
      </c>
      <c r="L925" s="2">
        <v>240328748</v>
      </c>
      <c r="M925" s="2">
        <v>309171081</v>
      </c>
      <c r="N925" s="2">
        <v>2248923086</v>
      </c>
    </row>
    <row r="926" spans="1:14" x14ac:dyDescent="0.3">
      <c r="A926" s="1">
        <v>42401</v>
      </c>
      <c r="B926">
        <v>0.89</v>
      </c>
      <c r="J926">
        <v>0.89</v>
      </c>
      <c r="K926">
        <v>0.9</v>
      </c>
      <c r="L926" s="2">
        <v>252559892</v>
      </c>
      <c r="M926" s="2">
        <v>306535292</v>
      </c>
      <c r="N926" s="2">
        <v>2247636028</v>
      </c>
    </row>
    <row r="927" spans="1:14" x14ac:dyDescent="0.3">
      <c r="A927" s="1">
        <v>42430</v>
      </c>
      <c r="B927">
        <v>0.97</v>
      </c>
      <c r="J927">
        <v>0.97</v>
      </c>
      <c r="K927">
        <v>0.43</v>
      </c>
      <c r="L927" s="2">
        <v>242529929</v>
      </c>
      <c r="M927" s="2">
        <v>300106316</v>
      </c>
      <c r="N927" s="2">
        <v>2245379836</v>
      </c>
    </row>
    <row r="928" spans="1:14" x14ac:dyDescent="0.3">
      <c r="A928" s="1">
        <v>42461</v>
      </c>
      <c r="B928">
        <v>0.46</v>
      </c>
      <c r="J928">
        <v>0.46</v>
      </c>
      <c r="K928">
        <v>0.61</v>
      </c>
      <c r="L928" s="2">
        <v>242142585</v>
      </c>
      <c r="M928" s="2">
        <v>302381496</v>
      </c>
      <c r="N928" s="2">
        <v>2241550818</v>
      </c>
    </row>
    <row r="929" spans="1:14" x14ac:dyDescent="0.3">
      <c r="A929" s="1">
        <v>42491</v>
      </c>
      <c r="B929">
        <v>0.56999999999999995</v>
      </c>
      <c r="J929">
        <v>0.56999999999999995</v>
      </c>
      <c r="K929">
        <v>0.78</v>
      </c>
      <c r="L929" s="2">
        <v>239965619</v>
      </c>
      <c r="M929" s="2">
        <v>299807068</v>
      </c>
      <c r="N929" s="2">
        <v>2253794325</v>
      </c>
    </row>
    <row r="930" spans="1:14" x14ac:dyDescent="0.3">
      <c r="A930" s="1">
        <v>42522</v>
      </c>
      <c r="B930">
        <v>0.65</v>
      </c>
      <c r="J930">
        <v>0.65</v>
      </c>
      <c r="K930">
        <v>0.35</v>
      </c>
      <c r="L930" s="2">
        <v>234678114</v>
      </c>
      <c r="M930" s="2">
        <v>300911459</v>
      </c>
      <c r="N930" s="2">
        <v>2267104141</v>
      </c>
    </row>
    <row r="931" spans="1:14" x14ac:dyDescent="0.3">
      <c r="A931" s="1">
        <v>42552</v>
      </c>
      <c r="B931">
        <v>0.35</v>
      </c>
      <c r="J931">
        <v>0.35</v>
      </c>
      <c r="K931">
        <v>0.52</v>
      </c>
      <c r="L931" s="2">
        <v>240845334</v>
      </c>
      <c r="M931" s="2">
        <v>299911069</v>
      </c>
      <c r="N931" s="2">
        <v>2271113017</v>
      </c>
    </row>
    <row r="932" spans="1:14" x14ac:dyDescent="0.3">
      <c r="A932" s="1">
        <v>42583</v>
      </c>
      <c r="B932">
        <v>0.11</v>
      </c>
      <c r="J932">
        <v>0.11</v>
      </c>
      <c r="K932">
        <v>0.44</v>
      </c>
      <c r="L932" s="2">
        <v>235768695</v>
      </c>
      <c r="M932" s="2">
        <v>298618296</v>
      </c>
      <c r="N932" s="2">
        <v>2281970742</v>
      </c>
    </row>
    <row r="933" spans="1:14" x14ac:dyDescent="0.3">
      <c r="A933" s="1">
        <v>42614</v>
      </c>
      <c r="B933">
        <v>-0.14000000000000001</v>
      </c>
      <c r="J933">
        <v>-0.14000000000000001</v>
      </c>
      <c r="K933">
        <v>0.08</v>
      </c>
      <c r="L933" s="2">
        <v>247035954</v>
      </c>
      <c r="M933" s="2">
        <v>307800158</v>
      </c>
      <c r="N933" s="2">
        <v>2282046091</v>
      </c>
    </row>
    <row r="934" spans="1:14" x14ac:dyDescent="0.3">
      <c r="A934" s="1">
        <v>42644</v>
      </c>
      <c r="B934">
        <v>0.27</v>
      </c>
      <c r="J934">
        <v>0.27</v>
      </c>
      <c r="K934">
        <v>0.26</v>
      </c>
      <c r="L934" s="2">
        <v>247845546</v>
      </c>
      <c r="M934" s="2">
        <v>308519375</v>
      </c>
      <c r="N934" s="2">
        <v>2286437191</v>
      </c>
    </row>
    <row r="935" spans="1:14" x14ac:dyDescent="0.3">
      <c r="A935" s="1">
        <v>42675</v>
      </c>
      <c r="B935">
        <v>0.15</v>
      </c>
      <c r="J935">
        <v>0.15</v>
      </c>
      <c r="K935">
        <v>0.18</v>
      </c>
      <c r="L935" s="2">
        <v>244919983</v>
      </c>
      <c r="M935" s="2">
        <v>317699479</v>
      </c>
      <c r="N935" s="2">
        <v>2314068169</v>
      </c>
    </row>
    <row r="936" spans="1:14" x14ac:dyDescent="0.3">
      <c r="A936" s="1">
        <v>42705</v>
      </c>
      <c r="B936">
        <v>0.72</v>
      </c>
      <c r="J936">
        <v>0.72</v>
      </c>
      <c r="K936">
        <v>0.3</v>
      </c>
      <c r="L936" s="2">
        <v>270287146</v>
      </c>
      <c r="M936" s="2">
        <v>347811393</v>
      </c>
      <c r="N936" s="2">
        <v>2371654898</v>
      </c>
    </row>
    <row r="937" spans="1:14" x14ac:dyDescent="0.3">
      <c r="A937" s="1">
        <v>42736</v>
      </c>
      <c r="B937">
        <v>0.32</v>
      </c>
      <c r="J937">
        <v>0.32</v>
      </c>
      <c r="K937">
        <v>0.38</v>
      </c>
      <c r="L937" s="2">
        <v>262392204</v>
      </c>
      <c r="M937" s="2">
        <v>312239897</v>
      </c>
      <c r="N937" s="2">
        <v>2313409311</v>
      </c>
    </row>
    <row r="938" spans="1:14" x14ac:dyDescent="0.3">
      <c r="A938" s="1">
        <v>42767</v>
      </c>
      <c r="B938">
        <v>-0.08</v>
      </c>
      <c r="J938">
        <v>-0.08</v>
      </c>
      <c r="K938">
        <v>0.33</v>
      </c>
      <c r="L938" s="2">
        <v>266324996</v>
      </c>
      <c r="M938" s="2">
        <v>318903157</v>
      </c>
      <c r="N938" s="2">
        <v>2321604756</v>
      </c>
    </row>
    <row r="939" spans="1:14" x14ac:dyDescent="0.3">
      <c r="A939" s="1">
        <v>42795</v>
      </c>
      <c r="B939">
        <v>0.14000000000000001</v>
      </c>
      <c r="J939">
        <v>0.14000000000000001</v>
      </c>
      <c r="K939">
        <v>0.25</v>
      </c>
      <c r="L939" s="2">
        <v>243610350</v>
      </c>
      <c r="M939" s="2">
        <v>309000189</v>
      </c>
      <c r="N939" s="2">
        <v>2329610928</v>
      </c>
    </row>
    <row r="940" spans="1:14" x14ac:dyDescent="0.3">
      <c r="A940" s="1">
        <v>42826</v>
      </c>
      <c r="B940">
        <v>0.61</v>
      </c>
      <c r="J940">
        <v>0.61</v>
      </c>
      <c r="K940">
        <v>0.14000000000000001</v>
      </c>
      <c r="L940" s="2">
        <v>263654534</v>
      </c>
      <c r="M940" s="2">
        <v>311203957</v>
      </c>
      <c r="N940" s="2">
        <v>2344027199</v>
      </c>
    </row>
    <row r="941" spans="1:14" x14ac:dyDescent="0.3">
      <c r="A941" s="1">
        <v>42856</v>
      </c>
      <c r="B941">
        <v>-0.05</v>
      </c>
      <c r="J941">
        <v>-0.05</v>
      </c>
      <c r="K941">
        <v>0.31</v>
      </c>
      <c r="L941" s="2">
        <v>237651513</v>
      </c>
      <c r="M941" s="2">
        <v>309454411</v>
      </c>
      <c r="N941" s="2">
        <v>2374702267</v>
      </c>
    </row>
    <row r="942" spans="1:14" x14ac:dyDescent="0.3">
      <c r="A942" s="1">
        <v>42887</v>
      </c>
      <c r="B942">
        <v>0.05</v>
      </c>
      <c r="J942">
        <v>0.05</v>
      </c>
      <c r="K942">
        <v>-0.23</v>
      </c>
      <c r="L942" s="2">
        <v>260238970</v>
      </c>
      <c r="M942" s="2">
        <v>316224758</v>
      </c>
      <c r="N942" s="2">
        <v>2408340861</v>
      </c>
    </row>
    <row r="943" spans="1:14" x14ac:dyDescent="0.3">
      <c r="A943" s="1">
        <v>42917</v>
      </c>
      <c r="B943">
        <v>-0.01</v>
      </c>
      <c r="J943">
        <v>-0.01</v>
      </c>
      <c r="K943">
        <v>0.24</v>
      </c>
      <c r="L943" s="2">
        <v>255860258</v>
      </c>
      <c r="M943" s="2">
        <v>316196010</v>
      </c>
      <c r="N943" s="2">
        <v>2400768505</v>
      </c>
    </row>
    <row r="944" spans="1:14" x14ac:dyDescent="0.3">
      <c r="A944" s="1">
        <v>42948</v>
      </c>
      <c r="B944">
        <v>0.1</v>
      </c>
      <c r="J944">
        <v>0.1</v>
      </c>
      <c r="K944">
        <v>0.19</v>
      </c>
      <c r="L944" s="2">
        <v>252160311</v>
      </c>
      <c r="M944" s="2">
        <v>311592786</v>
      </c>
      <c r="N944" s="2">
        <v>2417312249</v>
      </c>
    </row>
    <row r="945" spans="1:14" x14ac:dyDescent="0.3">
      <c r="A945" s="1">
        <v>42979</v>
      </c>
      <c r="B945">
        <v>0.02</v>
      </c>
      <c r="J945">
        <v>0.02</v>
      </c>
      <c r="K945">
        <v>0.16</v>
      </c>
      <c r="L945" s="2">
        <v>262770311</v>
      </c>
      <c r="M945" s="2">
        <v>316678652</v>
      </c>
      <c r="N945" s="2">
        <v>2432791381</v>
      </c>
    </row>
    <row r="946" spans="1:14" x14ac:dyDescent="0.3">
      <c r="A946" s="1">
        <v>43009</v>
      </c>
      <c r="B946">
        <v>0.32</v>
      </c>
      <c r="J946">
        <v>0.32</v>
      </c>
      <c r="K946">
        <v>0.42</v>
      </c>
      <c r="L946" s="2">
        <v>254453340</v>
      </c>
      <c r="M946" s="2">
        <v>315989753</v>
      </c>
      <c r="N946" s="2">
        <v>2420217862</v>
      </c>
    </row>
    <row r="947" spans="1:14" x14ac:dyDescent="0.3">
      <c r="A947" s="1">
        <v>43040</v>
      </c>
      <c r="B947">
        <v>0.28999999999999998</v>
      </c>
      <c r="J947">
        <v>0.28999999999999998</v>
      </c>
      <c r="K947">
        <v>0.28000000000000003</v>
      </c>
      <c r="L947" s="2">
        <v>264219805</v>
      </c>
      <c r="M947" s="2">
        <v>330345035</v>
      </c>
      <c r="N947" s="2">
        <v>2445520650</v>
      </c>
    </row>
    <row r="948" spans="1:14" x14ac:dyDescent="0.3">
      <c r="A948" s="1">
        <v>43070</v>
      </c>
      <c r="B948">
        <v>0.55000000000000004</v>
      </c>
      <c r="J948">
        <v>0.55000000000000004</v>
      </c>
      <c r="K948">
        <v>0.44</v>
      </c>
      <c r="L948" s="2">
        <v>296755456</v>
      </c>
      <c r="M948" s="2">
        <v>364735359</v>
      </c>
      <c r="N948" s="2">
        <v>2485582665</v>
      </c>
    </row>
    <row r="949" spans="1:14" x14ac:dyDescent="0.3">
      <c r="A949" s="1">
        <v>43101</v>
      </c>
      <c r="B949">
        <v>0.46</v>
      </c>
      <c r="J949">
        <v>0.46</v>
      </c>
      <c r="K949">
        <v>0.28999999999999998</v>
      </c>
      <c r="L949" s="2">
        <v>272396111</v>
      </c>
      <c r="M949" s="2">
        <v>329535981</v>
      </c>
      <c r="N949" s="2">
        <v>2445321381</v>
      </c>
    </row>
    <row r="950" spans="1:14" x14ac:dyDescent="0.3">
      <c r="A950" s="1">
        <v>43132</v>
      </c>
      <c r="B950">
        <v>-0.42</v>
      </c>
      <c r="J950">
        <v>-0.42</v>
      </c>
      <c r="K950">
        <v>0.32</v>
      </c>
      <c r="L950" s="2">
        <v>264517034</v>
      </c>
      <c r="M950" s="2">
        <v>330522905</v>
      </c>
      <c r="N950" s="2">
        <v>2459871787</v>
      </c>
    </row>
    <row r="951" spans="1:14" x14ac:dyDescent="0.3">
      <c r="A951" s="1">
        <v>43160</v>
      </c>
      <c r="B951">
        <v>0</v>
      </c>
      <c r="J951">
        <v>0</v>
      </c>
      <c r="K951">
        <v>0.09</v>
      </c>
      <c r="L951" s="2">
        <v>275056180</v>
      </c>
      <c r="M951" s="2">
        <v>334472067</v>
      </c>
      <c r="N951" s="2">
        <v>2510971682</v>
      </c>
    </row>
    <row r="952" spans="1:14" x14ac:dyDescent="0.3">
      <c r="A952" s="1">
        <v>43191</v>
      </c>
      <c r="B952">
        <v>-0.03</v>
      </c>
      <c r="J952">
        <v>-0.03</v>
      </c>
      <c r="K952">
        <v>0.22</v>
      </c>
      <c r="L952" s="2">
        <v>263342859</v>
      </c>
      <c r="M952" s="2">
        <v>333043708</v>
      </c>
      <c r="N952" s="2">
        <v>2504335238</v>
      </c>
    </row>
    <row r="953" spans="1:14" x14ac:dyDescent="0.3">
      <c r="A953" s="1">
        <v>43221</v>
      </c>
      <c r="B953">
        <v>0.19</v>
      </c>
      <c r="J953">
        <v>0.19</v>
      </c>
      <c r="K953">
        <v>0.4</v>
      </c>
      <c r="L953" s="2">
        <v>269552906</v>
      </c>
      <c r="M953" s="2">
        <v>331560423</v>
      </c>
      <c r="N953" s="2">
        <v>2529902788</v>
      </c>
    </row>
    <row r="954" spans="1:14" x14ac:dyDescent="0.3">
      <c r="A954" s="1">
        <v>43252</v>
      </c>
      <c r="B954">
        <v>1.01</v>
      </c>
      <c r="J954">
        <v>1.01</v>
      </c>
      <c r="K954">
        <v>1.26</v>
      </c>
      <c r="L954" s="2">
        <v>269827763</v>
      </c>
      <c r="M954" s="2">
        <v>334400842</v>
      </c>
      <c r="N954" s="2">
        <v>2556074458</v>
      </c>
    </row>
    <row r="955" spans="1:14" x14ac:dyDescent="0.3">
      <c r="A955" s="1">
        <v>43282</v>
      </c>
      <c r="B955">
        <v>0.23</v>
      </c>
      <c r="J955">
        <v>0.23</v>
      </c>
      <c r="K955">
        <v>0.33</v>
      </c>
      <c r="L955" s="2">
        <v>275338550</v>
      </c>
      <c r="M955" t="s">
        <v>6</v>
      </c>
      <c r="N955" t="s">
        <v>6</v>
      </c>
    </row>
    <row r="956" spans="1:14" x14ac:dyDescent="0.3">
      <c r="A956" s="1">
        <v>43313</v>
      </c>
      <c r="B956">
        <v>0.41</v>
      </c>
      <c r="J956">
        <v>0.41</v>
      </c>
      <c r="K956">
        <v>-0.09</v>
      </c>
      <c r="L956" s="2">
        <v>277677286</v>
      </c>
      <c r="M956" t="s">
        <v>6</v>
      </c>
      <c r="N956" t="s">
        <v>6</v>
      </c>
    </row>
    <row r="957" spans="1:14" x14ac:dyDescent="0.3">
      <c r="A957" s="1">
        <v>43344</v>
      </c>
      <c r="B957">
        <v>0.39</v>
      </c>
      <c r="J957">
        <v>0.39</v>
      </c>
      <c r="K957">
        <v>0.48</v>
      </c>
      <c r="L957" s="2">
        <v>279406906</v>
      </c>
      <c r="M957" t="s">
        <v>6</v>
      </c>
      <c r="N957" t="s">
        <v>6</v>
      </c>
    </row>
    <row r="958" spans="1:14" x14ac:dyDescent="0.3">
      <c r="A958" s="1">
        <v>43374</v>
      </c>
      <c r="B958">
        <v>0.48</v>
      </c>
      <c r="J958">
        <v>0.48</v>
      </c>
      <c r="K958">
        <v>0.45</v>
      </c>
      <c r="L958" s="2">
        <v>286975496</v>
      </c>
      <c r="M958" t="s">
        <v>6</v>
      </c>
      <c r="N958" t="s">
        <v>6</v>
      </c>
    </row>
    <row r="959" spans="1:14" x14ac:dyDescent="0.3">
      <c r="A959" s="1">
        <v>43405</v>
      </c>
      <c r="B959">
        <v>0.15</v>
      </c>
      <c r="J959">
        <v>0.15</v>
      </c>
      <c r="K959">
        <v>-0.21</v>
      </c>
      <c r="L959" s="2">
        <v>279258830</v>
      </c>
      <c r="M959" t="s">
        <v>6</v>
      </c>
      <c r="N959" t="s">
        <v>6</v>
      </c>
    </row>
    <row r="960" spans="1:14" x14ac:dyDescent="0.3">
      <c r="A960" s="1">
        <v>43435</v>
      </c>
      <c r="B960">
        <v>0.09</v>
      </c>
      <c r="J960">
        <v>0.09</v>
      </c>
      <c r="K960">
        <v>0.15</v>
      </c>
      <c r="L960" s="2">
        <v>302049461</v>
      </c>
      <c r="M960" t="s">
        <v>6</v>
      </c>
      <c r="N960" t="s">
        <v>6</v>
      </c>
    </row>
    <row r="961" spans="1:14" x14ac:dyDescent="0.3">
      <c r="A961" s="1">
        <v>43466</v>
      </c>
      <c r="B961">
        <v>0.57999999999999996</v>
      </c>
      <c r="J961">
        <v>0.57999999999999996</v>
      </c>
      <c r="K961">
        <v>0.32</v>
      </c>
      <c r="L961" s="2">
        <v>279105602</v>
      </c>
      <c r="M961" t="s">
        <v>6</v>
      </c>
      <c r="N961" t="s">
        <v>6</v>
      </c>
    </row>
    <row r="962" spans="1:14" x14ac:dyDescent="0.3">
      <c r="A962" s="1">
        <v>43497</v>
      </c>
      <c r="B962">
        <v>0.54</v>
      </c>
      <c r="J962">
        <v>0.54</v>
      </c>
      <c r="K962">
        <v>0.43</v>
      </c>
      <c r="L962" s="2">
        <v>290147814</v>
      </c>
      <c r="M962" t="s">
        <v>6</v>
      </c>
      <c r="N962" t="s">
        <v>6</v>
      </c>
    </row>
    <row r="963" spans="1:14" x14ac:dyDescent="0.3">
      <c r="A963" s="1">
        <v>43525</v>
      </c>
      <c r="B963">
        <v>0.51</v>
      </c>
      <c r="J963">
        <v>0.51</v>
      </c>
      <c r="K963">
        <v>0.75</v>
      </c>
      <c r="L963" s="2">
        <v>286741568</v>
      </c>
      <c r="M963" t="s">
        <v>6</v>
      </c>
      <c r="N963" t="s">
        <v>6</v>
      </c>
    </row>
    <row r="964" spans="1:14" x14ac:dyDescent="0.3">
      <c r="A964" s="1">
        <v>43556</v>
      </c>
      <c r="B964">
        <v>0.28999999999999998</v>
      </c>
      <c r="J964">
        <v>0.28999999999999998</v>
      </c>
      <c r="K964">
        <v>0.56999999999999995</v>
      </c>
      <c r="L964" s="2">
        <v>279604663</v>
      </c>
      <c r="M964" t="s">
        <v>6</v>
      </c>
      <c r="N964" t="s">
        <v>6</v>
      </c>
    </row>
    <row r="965" spans="1:14" x14ac:dyDescent="0.3">
      <c r="A965" s="1">
        <v>43586</v>
      </c>
      <c r="B965">
        <v>-0.02</v>
      </c>
      <c r="J965">
        <v>-0.02</v>
      </c>
      <c r="K965">
        <v>0.13</v>
      </c>
      <c r="L965" s="2">
        <v>277875947</v>
      </c>
      <c r="M965" t="s">
        <v>6</v>
      </c>
      <c r="N965" t="s">
        <v>6</v>
      </c>
    </row>
    <row r="966" spans="1:14" x14ac:dyDescent="0.3">
      <c r="A966" s="1">
        <v>43617</v>
      </c>
      <c r="B966">
        <v>0.15</v>
      </c>
      <c r="J966">
        <v>0.15</v>
      </c>
      <c r="K966">
        <v>0.01</v>
      </c>
      <c r="L966" s="2">
        <v>276039957</v>
      </c>
      <c r="M966" t="s">
        <v>6</v>
      </c>
      <c r="N966" t="s">
        <v>6</v>
      </c>
    </row>
    <row r="967" spans="1:14" x14ac:dyDescent="0.3">
      <c r="A967" s="1">
        <v>43647</v>
      </c>
      <c r="B967">
        <v>0.14000000000000001</v>
      </c>
      <c r="J967">
        <v>0.14000000000000001</v>
      </c>
      <c r="K967">
        <v>0.19</v>
      </c>
      <c r="L967" s="2">
        <v>271344687</v>
      </c>
      <c r="M967" t="s">
        <v>6</v>
      </c>
      <c r="N967" t="s">
        <v>6</v>
      </c>
    </row>
    <row r="968" spans="1:14" x14ac:dyDescent="0.3">
      <c r="A968" s="1">
        <v>43678</v>
      </c>
      <c r="B968">
        <v>0.33</v>
      </c>
      <c r="J968">
        <v>0.33</v>
      </c>
      <c r="K968">
        <v>0.11</v>
      </c>
      <c r="L968" s="2">
        <v>282617300</v>
      </c>
      <c r="M968" t="s">
        <v>6</v>
      </c>
      <c r="N968" t="s">
        <v>6</v>
      </c>
    </row>
    <row r="969" spans="1:14" x14ac:dyDescent="0.3">
      <c r="A969" s="1">
        <v>43709</v>
      </c>
      <c r="B969">
        <v>0</v>
      </c>
      <c r="J969">
        <v>0</v>
      </c>
      <c r="K969">
        <v>-0.04</v>
      </c>
      <c r="L969" s="2">
        <v>281136562</v>
      </c>
      <c r="M969" t="s">
        <v>6</v>
      </c>
      <c r="N969" t="s">
        <v>6</v>
      </c>
    </row>
    <row r="970" spans="1:14" x14ac:dyDescent="0.3">
      <c r="A970" s="1">
        <v>43739</v>
      </c>
      <c r="B970">
        <v>0.16</v>
      </c>
      <c r="J970">
        <v>0.16</v>
      </c>
      <c r="K970">
        <v>0.1</v>
      </c>
      <c r="L970" s="2">
        <v>292347495</v>
      </c>
      <c r="M970" t="s">
        <v>6</v>
      </c>
      <c r="N970" t="s">
        <v>6</v>
      </c>
    </row>
    <row r="971" spans="1:14" x14ac:dyDescent="0.3">
      <c r="A971" s="1">
        <v>43770</v>
      </c>
      <c r="B971">
        <v>0.68</v>
      </c>
      <c r="J971">
        <v>0.68</v>
      </c>
      <c r="K971">
        <v>0.51</v>
      </c>
      <c r="L971" s="2">
        <v>296782893</v>
      </c>
      <c r="M971" t="s">
        <v>6</v>
      </c>
      <c r="N971" t="s">
        <v>6</v>
      </c>
    </row>
    <row r="972" spans="1:14" x14ac:dyDescent="0.3">
      <c r="A972" s="1">
        <v>43800</v>
      </c>
      <c r="B972">
        <v>0.94</v>
      </c>
      <c r="J972">
        <v>0.94</v>
      </c>
      <c r="K972">
        <v>1.1499999999999999</v>
      </c>
      <c r="L972" s="2">
        <v>316586707</v>
      </c>
      <c r="M972" t="s">
        <v>6</v>
      </c>
      <c r="N972" t="s">
        <v>6</v>
      </c>
    </row>
    <row r="973" spans="1:14" x14ac:dyDescent="0.3">
      <c r="A973" s="1">
        <v>43831</v>
      </c>
      <c r="B973">
        <v>0.28999999999999998</v>
      </c>
      <c r="J973">
        <v>0.28999999999999998</v>
      </c>
      <c r="K973">
        <v>0.21</v>
      </c>
      <c r="L973" s="2">
        <v>317959396</v>
      </c>
      <c r="M973" t="s">
        <v>6</v>
      </c>
      <c r="N973" t="s">
        <v>6</v>
      </c>
    </row>
    <row r="974" spans="1:14" x14ac:dyDescent="0.3">
      <c r="A974" s="1">
        <v>43862</v>
      </c>
      <c r="B974">
        <v>0.11</v>
      </c>
      <c r="J974">
        <v>0.11</v>
      </c>
      <c r="K974">
        <v>0.25</v>
      </c>
      <c r="L974" s="2">
        <v>303197485</v>
      </c>
      <c r="M974" t="s">
        <v>6</v>
      </c>
      <c r="N974" t="s">
        <v>6</v>
      </c>
    </row>
    <row r="975" spans="1:14" x14ac:dyDescent="0.3">
      <c r="A975" s="1">
        <v>43891</v>
      </c>
      <c r="B975">
        <v>0.1</v>
      </c>
      <c r="J975">
        <v>0.1</v>
      </c>
      <c r="K975">
        <v>7.0000000000000007E-2</v>
      </c>
      <c r="L975" s="2">
        <v>307560246</v>
      </c>
      <c r="M975" t="s">
        <v>6</v>
      </c>
      <c r="N975" t="s">
        <v>6</v>
      </c>
    </row>
    <row r="976" spans="1:14" x14ac:dyDescent="0.3">
      <c r="A976" s="1">
        <v>43922</v>
      </c>
      <c r="B976">
        <v>-0.3</v>
      </c>
      <c r="J976">
        <v>-0.3</v>
      </c>
      <c r="K976">
        <v>-0.31</v>
      </c>
      <c r="L976" s="2">
        <v>336684294</v>
      </c>
      <c r="M976" t="s">
        <v>6</v>
      </c>
      <c r="N976" t="s">
        <v>6</v>
      </c>
    </row>
    <row r="977" spans="1:14" x14ac:dyDescent="0.3">
      <c r="A977" s="1">
        <v>43952</v>
      </c>
      <c r="B977">
        <v>-0.24</v>
      </c>
      <c r="J977">
        <v>-0.24</v>
      </c>
      <c r="K977">
        <v>-0.38</v>
      </c>
      <c r="L977" s="2">
        <v>368062869</v>
      </c>
      <c r="M977" t="s">
        <v>6</v>
      </c>
      <c r="N977" t="s">
        <v>6</v>
      </c>
    </row>
    <row r="978" spans="1:14" x14ac:dyDescent="0.3">
      <c r="A978" s="1">
        <v>43983</v>
      </c>
      <c r="B978">
        <v>0.39</v>
      </c>
      <c r="J978">
        <v>0.39</v>
      </c>
      <c r="K978">
        <v>0.26</v>
      </c>
      <c r="L978" s="2">
        <v>381679997</v>
      </c>
      <c r="M978" t="s">
        <v>6</v>
      </c>
      <c r="N978" t="s">
        <v>6</v>
      </c>
    </row>
    <row r="979" spans="1:14" x14ac:dyDescent="0.3">
      <c r="A979" s="1">
        <v>44013</v>
      </c>
      <c r="B979">
        <v>0.25</v>
      </c>
      <c r="J979">
        <v>0.25</v>
      </c>
      <c r="K979">
        <v>0.36</v>
      </c>
      <c r="L979" s="2">
        <v>423674702</v>
      </c>
      <c r="M979" t="s">
        <v>6</v>
      </c>
      <c r="N979" t="s">
        <v>6</v>
      </c>
    </row>
    <row r="980" spans="1:14" x14ac:dyDescent="0.3">
      <c r="A980" s="1">
        <v>44044</v>
      </c>
      <c r="B980">
        <v>0.78</v>
      </c>
      <c r="J980">
        <v>0.78</v>
      </c>
      <c r="K980">
        <v>0.24</v>
      </c>
      <c r="L980" s="2">
        <v>402707438</v>
      </c>
      <c r="M980" t="s">
        <v>6</v>
      </c>
      <c r="N980" t="s">
        <v>6</v>
      </c>
    </row>
    <row r="981" spans="1:14" x14ac:dyDescent="0.3">
      <c r="A981" s="1">
        <v>44075</v>
      </c>
      <c r="B981">
        <v>1.1200000000000001</v>
      </c>
      <c r="J981">
        <v>1.1200000000000001</v>
      </c>
      <c r="K981">
        <v>0.64</v>
      </c>
      <c r="L981" s="2">
        <v>408736990</v>
      </c>
      <c r="M981" t="s">
        <v>6</v>
      </c>
      <c r="N981" t="s">
        <v>6</v>
      </c>
    </row>
    <row r="982" spans="1:14" x14ac:dyDescent="0.3">
      <c r="A982" s="1">
        <v>44105</v>
      </c>
      <c r="B982">
        <v>1.19</v>
      </c>
      <c r="J982">
        <v>1.19</v>
      </c>
      <c r="K982">
        <v>0.86</v>
      </c>
      <c r="L982" s="2">
        <v>427820406</v>
      </c>
      <c r="M982" t="s">
        <v>6</v>
      </c>
      <c r="N982" t="s">
        <v>6</v>
      </c>
    </row>
    <row r="983" spans="1:14" x14ac:dyDescent="0.3">
      <c r="A983" s="1">
        <v>44136</v>
      </c>
      <c r="B983">
        <v>1.03</v>
      </c>
      <c r="J983">
        <v>1.03</v>
      </c>
      <c r="K983">
        <v>0.89</v>
      </c>
      <c r="L983" s="2">
        <v>417679545</v>
      </c>
      <c r="M983" t="s">
        <v>6</v>
      </c>
      <c r="N983" t="s">
        <v>6</v>
      </c>
    </row>
    <row r="984" spans="1:14" x14ac:dyDescent="0.3">
      <c r="A984" s="1">
        <v>44166</v>
      </c>
      <c r="B984">
        <v>0.79</v>
      </c>
      <c r="J984">
        <v>0.79</v>
      </c>
      <c r="K984">
        <v>1.35</v>
      </c>
      <c r="L984" s="2">
        <v>431536653</v>
      </c>
      <c r="M984" t="s">
        <v>6</v>
      </c>
      <c r="N984" t="s">
        <v>6</v>
      </c>
    </row>
    <row r="985" spans="1:14" x14ac:dyDescent="0.3">
      <c r="A985" s="1">
        <v>44197</v>
      </c>
      <c r="B985">
        <v>0.86</v>
      </c>
      <c r="J985">
        <v>0.86</v>
      </c>
      <c r="K985">
        <v>0.25</v>
      </c>
      <c r="L985" s="2">
        <v>433590499</v>
      </c>
      <c r="M985" t="s">
        <v>6</v>
      </c>
      <c r="N985" t="s">
        <v>6</v>
      </c>
    </row>
    <row r="986" spans="1:14" x14ac:dyDescent="0.3">
      <c r="A986" s="1">
        <v>44228</v>
      </c>
      <c r="B986">
        <v>0.23</v>
      </c>
      <c r="J986">
        <v>0.23</v>
      </c>
      <c r="K986">
        <v>0.86</v>
      </c>
      <c r="L986" s="2">
        <v>411411002</v>
      </c>
      <c r="M986" t="s">
        <v>6</v>
      </c>
      <c r="N986" t="s">
        <v>6</v>
      </c>
    </row>
    <row r="987" spans="1:14" x14ac:dyDescent="0.3">
      <c r="A987" s="1">
        <v>44256</v>
      </c>
      <c r="B987">
        <v>0.71</v>
      </c>
      <c r="J987">
        <v>0.71</v>
      </c>
      <c r="K987">
        <v>0.93</v>
      </c>
      <c r="L987" s="2">
        <v>405630283</v>
      </c>
      <c r="M987" t="s">
        <v>6</v>
      </c>
      <c r="N987" t="s">
        <v>6</v>
      </c>
    </row>
    <row r="988" spans="1:14" x14ac:dyDescent="0.3">
      <c r="A988" s="1">
        <v>44287</v>
      </c>
      <c r="B988">
        <v>0.44</v>
      </c>
      <c r="J988">
        <v>0.44</v>
      </c>
      <c r="K988">
        <v>0.31</v>
      </c>
      <c r="L988" s="2">
        <v>420148020</v>
      </c>
      <c r="M988" t="s">
        <v>6</v>
      </c>
      <c r="N988" t="s">
        <v>6</v>
      </c>
    </row>
    <row r="989" spans="1:14" x14ac:dyDescent="0.3">
      <c r="A989" s="1">
        <v>44317</v>
      </c>
      <c r="B989">
        <v>0.41</v>
      </c>
      <c r="J989">
        <v>0.41</v>
      </c>
      <c r="K989">
        <v>0.83</v>
      </c>
      <c r="L989" s="2">
        <v>403527996</v>
      </c>
      <c r="M989" t="s">
        <v>6</v>
      </c>
      <c r="N989" t="s">
        <v>6</v>
      </c>
    </row>
    <row r="990" spans="1:14" x14ac:dyDescent="0.3">
      <c r="A990" s="1">
        <v>44348</v>
      </c>
      <c r="B990">
        <v>0.81</v>
      </c>
      <c r="J990">
        <v>0.81</v>
      </c>
      <c r="K990" t="s">
        <v>6</v>
      </c>
      <c r="L990" t="s">
        <v>6</v>
      </c>
      <c r="M990" t="s">
        <v>6</v>
      </c>
      <c r="N990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993"/>
  <sheetViews>
    <sheetView workbookViewId="0">
      <pane xSplit="1" ySplit="1" topLeftCell="K531" activePane="bottomRight" state="frozen"/>
      <selection pane="topRight" activeCell="B1" sqref="B1"/>
      <selection pane="bottomLeft" activeCell="A2" sqref="A2"/>
      <selection pane="bottomRight" activeCell="V576" sqref="V576"/>
    </sheetView>
  </sheetViews>
  <sheetFormatPr defaultRowHeight="14.4" x14ac:dyDescent="0.3"/>
  <cols>
    <col min="2" max="30" width="15.88671875" customWidth="1"/>
  </cols>
  <sheetData>
    <row r="1" spans="1:30" s="3" customFormat="1" ht="86.4" x14ac:dyDescent="0.3">
      <c r="A1" s="3" t="s">
        <v>0</v>
      </c>
      <c r="B1" s="3" t="s">
        <v>1</v>
      </c>
      <c r="C1" s="4" t="s">
        <v>29</v>
      </c>
      <c r="D1" s="4" t="s">
        <v>7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13</v>
      </c>
      <c r="K1" s="4" t="s">
        <v>29</v>
      </c>
      <c r="L1" s="4" t="s">
        <v>7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13</v>
      </c>
      <c r="S1" s="4" t="s">
        <v>29</v>
      </c>
      <c r="T1" s="4" t="s">
        <v>7</v>
      </c>
      <c r="U1" s="4" t="s">
        <v>30</v>
      </c>
      <c r="V1" s="4" t="s">
        <v>31</v>
      </c>
      <c r="W1" s="4" t="s">
        <v>32</v>
      </c>
      <c r="X1" s="4" t="s">
        <v>33</v>
      </c>
      <c r="Y1" s="4" t="s">
        <v>34</v>
      </c>
      <c r="Z1" s="4" t="s">
        <v>13</v>
      </c>
      <c r="AA1" s="3" t="s">
        <v>2</v>
      </c>
      <c r="AB1" s="3" t="s">
        <v>3</v>
      </c>
      <c r="AC1" s="3" t="s">
        <v>4</v>
      </c>
      <c r="AD1" s="3" t="s">
        <v>5</v>
      </c>
    </row>
    <row r="2" spans="1:30" x14ac:dyDescent="0.3">
      <c r="A2" s="1">
        <v>14277</v>
      </c>
      <c r="B2" s="6">
        <v>-1.52E-2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6"/>
      <c r="T2" s="6"/>
      <c r="U2" s="6"/>
      <c r="V2" s="6"/>
      <c r="W2" s="6"/>
      <c r="X2" s="6"/>
      <c r="Y2" s="6"/>
      <c r="Z2" s="6"/>
      <c r="AA2" t="s">
        <v>6</v>
      </c>
      <c r="AB2" t="s">
        <v>6</v>
      </c>
      <c r="AC2" t="s">
        <v>6</v>
      </c>
      <c r="AD2" t="s">
        <v>6</v>
      </c>
    </row>
    <row r="3" spans="1:30" x14ac:dyDescent="0.3">
      <c r="A3" s="1">
        <v>14305</v>
      </c>
      <c r="B3" s="6">
        <v>2.4799999999999999E-2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6"/>
      <c r="T3" s="6"/>
      <c r="U3" s="6"/>
      <c r="V3" s="6"/>
      <c r="W3" s="6"/>
      <c r="X3" s="6"/>
      <c r="Y3" s="6"/>
      <c r="Z3" s="6"/>
      <c r="AA3" t="s">
        <v>6</v>
      </c>
      <c r="AB3" t="s">
        <v>6</v>
      </c>
      <c r="AC3" t="s">
        <v>6</v>
      </c>
      <c r="AD3" t="s">
        <v>6</v>
      </c>
    </row>
    <row r="4" spans="1:30" x14ac:dyDescent="0.3">
      <c r="A4" s="1">
        <v>14336</v>
      </c>
      <c r="B4" s="6">
        <v>1.8100000000000002E-2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6"/>
      <c r="T4" s="6"/>
      <c r="U4" s="6"/>
      <c r="V4" s="6"/>
      <c r="W4" s="6"/>
      <c r="X4" s="6"/>
      <c r="Y4" s="6"/>
      <c r="Z4" s="6"/>
      <c r="AA4" t="s">
        <v>6</v>
      </c>
      <c r="AB4" t="s">
        <v>6</v>
      </c>
      <c r="AC4" t="s">
        <v>6</v>
      </c>
      <c r="AD4" t="s">
        <v>6</v>
      </c>
    </row>
    <row r="5" spans="1:30" x14ac:dyDescent="0.3">
      <c r="A5" s="1">
        <v>14366</v>
      </c>
      <c r="B5" s="6">
        <v>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6"/>
      <c r="T5" s="6"/>
      <c r="U5" s="6"/>
      <c r="V5" s="6"/>
      <c r="W5" s="6"/>
      <c r="X5" s="6"/>
      <c r="Y5" s="6"/>
      <c r="Z5" s="6"/>
      <c r="AA5" t="s">
        <v>6</v>
      </c>
      <c r="AB5" t="s">
        <v>6</v>
      </c>
      <c r="AC5" t="s">
        <v>6</v>
      </c>
      <c r="AD5" t="s">
        <v>6</v>
      </c>
    </row>
    <row r="6" spans="1:30" x14ac:dyDescent="0.3">
      <c r="A6" s="1">
        <v>14397</v>
      </c>
      <c r="B6" s="6">
        <v>-3.0000000000000001E-3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6"/>
      <c r="T6" s="6"/>
      <c r="U6" s="6"/>
      <c r="V6" s="6"/>
      <c r="W6" s="6"/>
      <c r="X6" s="6"/>
      <c r="Y6" s="6"/>
      <c r="Z6" s="6"/>
      <c r="AA6" t="s">
        <v>6</v>
      </c>
      <c r="AB6" t="s">
        <v>6</v>
      </c>
      <c r="AC6" t="s">
        <v>6</v>
      </c>
      <c r="AD6" t="s">
        <v>6</v>
      </c>
    </row>
    <row r="7" spans="1:30" x14ac:dyDescent="0.3">
      <c r="A7" s="1">
        <v>14427</v>
      </c>
      <c r="B7" s="6">
        <v>-8.8999999999999999E-3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6"/>
      <c r="T7" s="6"/>
      <c r="U7" s="6"/>
      <c r="V7" s="6"/>
      <c r="W7" s="6"/>
      <c r="X7" s="6"/>
      <c r="Y7" s="6"/>
      <c r="Z7" s="6"/>
      <c r="AA7" t="s">
        <v>6</v>
      </c>
      <c r="AB7" t="s">
        <v>6</v>
      </c>
      <c r="AC7" t="s">
        <v>6</v>
      </c>
      <c r="AD7" t="s">
        <v>6</v>
      </c>
    </row>
    <row r="8" spans="1:30" x14ac:dyDescent="0.3">
      <c r="A8" s="1">
        <v>14458</v>
      </c>
      <c r="B8" s="6">
        <v>6.9999999999999993E-3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6"/>
      <c r="T8" s="6"/>
      <c r="U8" s="6"/>
      <c r="V8" s="6"/>
      <c r="W8" s="6"/>
      <c r="X8" s="6"/>
      <c r="Y8" s="6"/>
      <c r="Z8" s="6"/>
      <c r="AA8" t="s">
        <v>6</v>
      </c>
      <c r="AB8" t="s">
        <v>6</v>
      </c>
      <c r="AC8" t="s">
        <v>6</v>
      </c>
      <c r="AD8" t="s">
        <v>6</v>
      </c>
    </row>
    <row r="9" spans="1:30" x14ac:dyDescent="0.3">
      <c r="A9" s="1">
        <v>14489</v>
      </c>
      <c r="B9" s="6">
        <v>-9.8999999999999991E-3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6"/>
      <c r="T9" s="6"/>
      <c r="U9" s="6"/>
      <c r="V9" s="6"/>
      <c r="W9" s="6"/>
      <c r="X9" s="6"/>
      <c r="Y9" s="6"/>
      <c r="Z9" s="6"/>
      <c r="AA9" t="s">
        <v>6</v>
      </c>
      <c r="AB9" t="s">
        <v>6</v>
      </c>
      <c r="AC9" t="s">
        <v>6</v>
      </c>
      <c r="AD9" t="s">
        <v>6</v>
      </c>
    </row>
    <row r="10" spans="1:30" x14ac:dyDescent="0.3">
      <c r="A10" s="1">
        <v>14519</v>
      </c>
      <c r="B10" s="6">
        <v>1.3100000000000001E-2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6"/>
      <c r="T10" s="6"/>
      <c r="U10" s="6"/>
      <c r="V10" s="6"/>
      <c r="W10" s="6"/>
      <c r="X10" s="6"/>
      <c r="Y10" s="6"/>
      <c r="Z10" s="6"/>
      <c r="AA10" t="s">
        <v>6</v>
      </c>
      <c r="AB10" t="s">
        <v>6</v>
      </c>
      <c r="AC10" t="s">
        <v>6</v>
      </c>
      <c r="AD10" t="s">
        <v>6</v>
      </c>
    </row>
    <row r="11" spans="1:30" x14ac:dyDescent="0.3">
      <c r="A11" s="1">
        <v>14550</v>
      </c>
      <c r="B11" s="6">
        <v>3.0000000000000001E-3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6"/>
      <c r="T11" s="6"/>
      <c r="U11" s="6"/>
      <c r="V11" s="6"/>
      <c r="W11" s="6"/>
      <c r="X11" s="6"/>
      <c r="Y11" s="6"/>
      <c r="Z11" s="6"/>
      <c r="AA11" t="s">
        <v>6</v>
      </c>
      <c r="AB11" t="s">
        <v>6</v>
      </c>
      <c r="AC11" t="s">
        <v>6</v>
      </c>
      <c r="AD11" t="s">
        <v>6</v>
      </c>
    </row>
    <row r="12" spans="1:30" x14ac:dyDescent="0.3">
      <c r="A12" s="1">
        <v>14580</v>
      </c>
      <c r="B12" s="6">
        <v>-1.38E-2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6"/>
      <c r="T12" s="6"/>
      <c r="U12" s="6"/>
      <c r="V12" s="6"/>
      <c r="W12" s="6"/>
      <c r="X12" s="6"/>
      <c r="Y12" s="6"/>
      <c r="Z12" s="6"/>
      <c r="AA12" t="s">
        <v>6</v>
      </c>
      <c r="AB12" t="s">
        <v>6</v>
      </c>
      <c r="AC12" t="s">
        <v>6</v>
      </c>
      <c r="AD12" t="s">
        <v>6</v>
      </c>
    </row>
    <row r="13" spans="1:30" x14ac:dyDescent="0.3">
      <c r="A13" s="1">
        <v>14611</v>
      </c>
      <c r="B13" s="6">
        <v>4.8099999999999997E-2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6"/>
      <c r="T13" s="6"/>
      <c r="U13" s="6"/>
      <c r="V13" s="6"/>
      <c r="W13" s="6"/>
      <c r="X13" s="6"/>
      <c r="Y13" s="6"/>
      <c r="Z13" s="6"/>
      <c r="AA13" t="s">
        <v>6</v>
      </c>
      <c r="AB13" t="s">
        <v>6</v>
      </c>
      <c r="AC13" t="s">
        <v>6</v>
      </c>
      <c r="AD13" t="s">
        <v>6</v>
      </c>
    </row>
    <row r="14" spans="1:30" x14ac:dyDescent="0.3">
      <c r="A14" s="1">
        <v>14642</v>
      </c>
      <c r="B14" s="6">
        <v>-6.7000000000000002E-3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6"/>
      <c r="T14" s="6"/>
      <c r="U14" s="6"/>
      <c r="V14" s="6"/>
      <c r="W14" s="6"/>
      <c r="X14" s="6"/>
      <c r="Y14" s="6"/>
      <c r="Z14" s="6"/>
      <c r="AA14" t="s">
        <v>6</v>
      </c>
      <c r="AB14" t="s">
        <v>6</v>
      </c>
      <c r="AC14" t="s">
        <v>6</v>
      </c>
      <c r="AD14" t="s">
        <v>6</v>
      </c>
    </row>
    <row r="15" spans="1:30" x14ac:dyDescent="0.3">
      <c r="A15" s="1">
        <v>14671</v>
      </c>
      <c r="B15" s="6">
        <v>1.7299999999999999E-2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6"/>
      <c r="T15" s="6"/>
      <c r="U15" s="6"/>
      <c r="V15" s="6"/>
      <c r="W15" s="6"/>
      <c r="X15" s="6"/>
      <c r="Y15" s="6"/>
      <c r="Z15" s="6"/>
      <c r="AA15" t="s">
        <v>6</v>
      </c>
      <c r="AB15" t="s">
        <v>6</v>
      </c>
      <c r="AC15" t="s">
        <v>6</v>
      </c>
      <c r="AD15" t="s">
        <v>6</v>
      </c>
    </row>
    <row r="16" spans="1:30" x14ac:dyDescent="0.3">
      <c r="A16" s="1">
        <v>14702</v>
      </c>
      <c r="B16" s="6">
        <v>-8.9999999999999998E-4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6"/>
      <c r="T16" s="6"/>
      <c r="U16" s="6"/>
      <c r="V16" s="6"/>
      <c r="W16" s="6"/>
      <c r="X16" s="6"/>
      <c r="Y16" s="6"/>
      <c r="Z16" s="6"/>
      <c r="AA16" t="s">
        <v>6</v>
      </c>
      <c r="AB16" t="s">
        <v>6</v>
      </c>
      <c r="AC16" t="s">
        <v>6</v>
      </c>
      <c r="AD16" t="s">
        <v>6</v>
      </c>
    </row>
    <row r="17" spans="1:30" x14ac:dyDescent="0.3">
      <c r="A17" s="1">
        <v>14732</v>
      </c>
      <c r="B17" s="6">
        <v>2.8000000000000004E-3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6"/>
      <c r="T17" s="6"/>
      <c r="U17" s="6"/>
      <c r="V17" s="6"/>
      <c r="W17" s="6"/>
      <c r="X17" s="6"/>
      <c r="Y17" s="6"/>
      <c r="Z17" s="6"/>
      <c r="AA17" t="s">
        <v>6</v>
      </c>
      <c r="AB17" t="s">
        <v>6</v>
      </c>
      <c r="AC17" t="s">
        <v>6</v>
      </c>
      <c r="AD17" t="s">
        <v>6</v>
      </c>
    </row>
    <row r="18" spans="1:30" x14ac:dyDescent="0.3">
      <c r="A18" s="1">
        <v>14763</v>
      </c>
      <c r="B18" s="6">
        <v>1.04E-2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6"/>
      <c r="T18" s="6"/>
      <c r="U18" s="6"/>
      <c r="V18" s="6"/>
      <c r="W18" s="6"/>
      <c r="X18" s="6"/>
      <c r="Y18" s="6"/>
      <c r="Z18" s="6"/>
      <c r="AA18" t="s">
        <v>6</v>
      </c>
      <c r="AB18" t="s">
        <v>6</v>
      </c>
      <c r="AC18" t="s">
        <v>6</v>
      </c>
      <c r="AD18" t="s">
        <v>6</v>
      </c>
    </row>
    <row r="19" spans="1:30" x14ac:dyDescent="0.3">
      <c r="A19" s="1">
        <v>14793</v>
      </c>
      <c r="B19" s="6">
        <v>-5.6000000000000008E-3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6"/>
      <c r="T19" s="6"/>
      <c r="U19" s="6"/>
      <c r="V19" s="6"/>
      <c r="W19" s="6"/>
      <c r="X19" s="6"/>
      <c r="Y19" s="6"/>
      <c r="Z19" s="6"/>
      <c r="AA19" t="s">
        <v>6</v>
      </c>
      <c r="AB19" t="s">
        <v>6</v>
      </c>
      <c r="AC19" t="s">
        <v>6</v>
      </c>
      <c r="AD19" t="s">
        <v>6</v>
      </c>
    </row>
    <row r="20" spans="1:30" x14ac:dyDescent="0.3">
      <c r="A20" s="1">
        <v>14824</v>
      </c>
      <c r="B20" s="6">
        <v>2.8000000000000004E-3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6"/>
      <c r="T20" s="6"/>
      <c r="U20" s="6"/>
      <c r="V20" s="6"/>
      <c r="W20" s="6"/>
      <c r="X20" s="6"/>
      <c r="Y20" s="6"/>
      <c r="Z20" s="6"/>
      <c r="AA20" t="s">
        <v>6</v>
      </c>
      <c r="AB20" t="s">
        <v>6</v>
      </c>
      <c r="AC20" t="s">
        <v>6</v>
      </c>
      <c r="AD20" t="s">
        <v>6</v>
      </c>
    </row>
    <row r="21" spans="1:30" x14ac:dyDescent="0.3">
      <c r="A21" s="1">
        <v>14855</v>
      </c>
      <c r="B21" s="6">
        <v>8.9999999999999998E-4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6"/>
      <c r="T21" s="6"/>
      <c r="U21" s="6"/>
      <c r="V21" s="6"/>
      <c r="W21" s="6"/>
      <c r="X21" s="6"/>
      <c r="Y21" s="6"/>
      <c r="Z21" s="6"/>
      <c r="AA21" t="s">
        <v>6</v>
      </c>
      <c r="AB21" t="s">
        <v>6</v>
      </c>
      <c r="AC21" t="s">
        <v>6</v>
      </c>
      <c r="AD21" t="s">
        <v>6</v>
      </c>
    </row>
    <row r="22" spans="1:30" x14ac:dyDescent="0.3">
      <c r="A22" s="1">
        <v>14885</v>
      </c>
      <c r="B22" s="6">
        <v>1.5900000000000001E-2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6"/>
      <c r="T22" s="6"/>
      <c r="U22" s="6"/>
      <c r="V22" s="6"/>
      <c r="W22" s="6"/>
      <c r="X22" s="6"/>
      <c r="Y22" s="6"/>
      <c r="Z22" s="6"/>
      <c r="AA22" t="s">
        <v>6</v>
      </c>
      <c r="AB22" t="s">
        <v>6</v>
      </c>
      <c r="AC22" t="s">
        <v>6</v>
      </c>
      <c r="AD22" t="s">
        <v>6</v>
      </c>
    </row>
    <row r="23" spans="1:30" x14ac:dyDescent="0.3">
      <c r="A23" s="1">
        <v>14916</v>
      </c>
      <c r="B23" s="6">
        <v>2.3E-2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6"/>
      <c r="T23" s="6"/>
      <c r="U23" s="6"/>
      <c r="V23" s="6"/>
      <c r="W23" s="6"/>
      <c r="X23" s="6"/>
      <c r="Y23" s="6"/>
      <c r="Z23" s="6"/>
      <c r="AA23" t="s">
        <v>6</v>
      </c>
      <c r="AB23" t="s">
        <v>6</v>
      </c>
      <c r="AC23" t="s">
        <v>6</v>
      </c>
      <c r="AD23" t="s">
        <v>6</v>
      </c>
    </row>
    <row r="24" spans="1:30" x14ac:dyDescent="0.3">
      <c r="A24" s="1">
        <v>14946</v>
      </c>
      <c r="B24" s="6">
        <v>-1.7100000000000001E-2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6"/>
      <c r="T24" s="6"/>
      <c r="U24" s="6"/>
      <c r="V24" s="6"/>
      <c r="W24" s="6"/>
      <c r="X24" s="6"/>
      <c r="Y24" s="6"/>
      <c r="Z24" s="6"/>
      <c r="AA24" t="s">
        <v>6</v>
      </c>
      <c r="AB24" t="s">
        <v>6</v>
      </c>
      <c r="AC24" t="s">
        <v>6</v>
      </c>
      <c r="AD24" t="s">
        <v>6</v>
      </c>
    </row>
    <row r="25" spans="1:30" x14ac:dyDescent="0.3">
      <c r="A25" s="1">
        <v>14977</v>
      </c>
      <c r="B25" s="6">
        <v>2.6600000000000002E-2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6"/>
      <c r="T25" s="6"/>
      <c r="U25" s="6"/>
      <c r="V25" s="6"/>
      <c r="W25" s="6"/>
      <c r="X25" s="6"/>
      <c r="Y25" s="6"/>
      <c r="Z25" s="6"/>
      <c r="AA25" t="s">
        <v>6</v>
      </c>
      <c r="AB25" t="s">
        <v>6</v>
      </c>
      <c r="AC25" t="s">
        <v>6</v>
      </c>
      <c r="AD25" t="s">
        <v>6</v>
      </c>
    </row>
    <row r="26" spans="1:30" x14ac:dyDescent="0.3">
      <c r="A26" s="1">
        <v>15008</v>
      </c>
      <c r="B26" s="6">
        <v>4.2900000000000001E-2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6"/>
      <c r="T26" s="6"/>
      <c r="U26" s="6"/>
      <c r="V26" s="6"/>
      <c r="W26" s="6"/>
      <c r="X26" s="6"/>
      <c r="Y26" s="6"/>
      <c r="Z26" s="6"/>
      <c r="AA26" t="s">
        <v>6</v>
      </c>
      <c r="AB26" t="s">
        <v>6</v>
      </c>
      <c r="AC26" t="s">
        <v>6</v>
      </c>
      <c r="AD26" t="s">
        <v>6</v>
      </c>
    </row>
    <row r="27" spans="1:30" x14ac:dyDescent="0.3">
      <c r="A27" s="1">
        <v>15036</v>
      </c>
      <c r="B27" s="6">
        <v>-3.3399999999999999E-2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6"/>
      <c r="T27" s="6"/>
      <c r="U27" s="6"/>
      <c r="V27" s="6"/>
      <c r="W27" s="6"/>
      <c r="X27" s="6"/>
      <c r="Y27" s="6"/>
      <c r="Z27" s="6"/>
      <c r="AA27" t="s">
        <v>6</v>
      </c>
      <c r="AB27" t="s">
        <v>6</v>
      </c>
      <c r="AC27" t="s">
        <v>6</v>
      </c>
      <c r="AD27" t="s">
        <v>6</v>
      </c>
    </row>
    <row r="28" spans="1:30" x14ac:dyDescent="0.3">
      <c r="A28" s="1">
        <v>15067</v>
      </c>
      <c r="B28" s="6">
        <v>1.24E-2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6"/>
      <c r="T28" s="6"/>
      <c r="U28" s="6"/>
      <c r="V28" s="6"/>
      <c r="W28" s="6"/>
      <c r="X28" s="6"/>
      <c r="Y28" s="6"/>
      <c r="Z28" s="6"/>
      <c r="AA28" t="s">
        <v>6</v>
      </c>
      <c r="AB28" t="s">
        <v>6</v>
      </c>
      <c r="AC28" t="s">
        <v>6</v>
      </c>
      <c r="AD28" t="s">
        <v>6</v>
      </c>
    </row>
    <row r="29" spans="1:30" x14ac:dyDescent="0.3">
      <c r="A29" s="1">
        <v>15097</v>
      </c>
      <c r="B29" s="6">
        <v>3.7599999999999995E-2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6"/>
      <c r="T29" s="6"/>
      <c r="U29" s="6"/>
      <c r="V29" s="6"/>
      <c r="W29" s="6"/>
      <c r="X29" s="6"/>
      <c r="Y29" s="6"/>
      <c r="Z29" s="6"/>
      <c r="AA29" t="s">
        <v>6</v>
      </c>
      <c r="AB29" t="s">
        <v>6</v>
      </c>
      <c r="AC29" t="s">
        <v>6</v>
      </c>
      <c r="AD29" t="s">
        <v>6</v>
      </c>
    </row>
    <row r="30" spans="1:30" x14ac:dyDescent="0.3">
      <c r="A30" s="1">
        <v>15128</v>
      </c>
      <c r="B30" s="6">
        <v>2.53E-2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6"/>
      <c r="T30" s="6"/>
      <c r="U30" s="6"/>
      <c r="V30" s="6"/>
      <c r="W30" s="6"/>
      <c r="X30" s="6"/>
      <c r="Y30" s="6"/>
      <c r="Z30" s="6"/>
      <c r="AA30" t="s">
        <v>6</v>
      </c>
      <c r="AB30" t="s">
        <v>6</v>
      </c>
      <c r="AC30" t="s">
        <v>6</v>
      </c>
      <c r="AD30" t="s">
        <v>6</v>
      </c>
    </row>
    <row r="31" spans="1:30" x14ac:dyDescent="0.3">
      <c r="A31" s="1">
        <v>15158</v>
      </c>
      <c r="B31" s="6">
        <v>-1.5600000000000001E-2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6"/>
      <c r="T31" s="6"/>
      <c r="U31" s="6"/>
      <c r="V31" s="6"/>
      <c r="W31" s="6"/>
      <c r="X31" s="6"/>
      <c r="Y31" s="6"/>
      <c r="Z31" s="6"/>
      <c r="AA31" t="s">
        <v>6</v>
      </c>
      <c r="AB31" t="s">
        <v>6</v>
      </c>
      <c r="AC31" t="s">
        <v>6</v>
      </c>
      <c r="AD31" t="s">
        <v>6</v>
      </c>
    </row>
    <row r="32" spans="1:30" x14ac:dyDescent="0.3">
      <c r="A32" s="1">
        <v>15189</v>
      </c>
      <c r="B32" s="6">
        <v>1.34E-2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6"/>
      <c r="T32" s="6"/>
      <c r="U32" s="6"/>
      <c r="V32" s="6"/>
      <c r="W32" s="6"/>
      <c r="X32" s="6"/>
      <c r="Y32" s="6"/>
      <c r="Z32" s="6"/>
      <c r="AA32" t="s">
        <v>6</v>
      </c>
      <c r="AB32" t="s">
        <v>6</v>
      </c>
      <c r="AC32" t="s">
        <v>6</v>
      </c>
      <c r="AD32" t="s">
        <v>6</v>
      </c>
    </row>
    <row r="33" spans="1:30" x14ac:dyDescent="0.3">
      <c r="A33" s="1">
        <v>15220</v>
      </c>
      <c r="B33" s="6">
        <v>8.199999999999999E-3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6"/>
      <c r="T33" s="6"/>
      <c r="U33" s="6"/>
      <c r="V33" s="6"/>
      <c r="W33" s="6"/>
      <c r="X33" s="6"/>
      <c r="Y33" s="6"/>
      <c r="Z33" s="6"/>
      <c r="AA33" t="s">
        <v>6</v>
      </c>
      <c r="AB33" t="s">
        <v>6</v>
      </c>
      <c r="AC33" t="s">
        <v>6</v>
      </c>
      <c r="AD33" t="s">
        <v>6</v>
      </c>
    </row>
    <row r="34" spans="1:30" x14ac:dyDescent="0.3">
      <c r="A34" s="1">
        <v>15250</v>
      </c>
      <c r="B34" s="6">
        <v>-1.3899999999999999E-2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6"/>
      <c r="T34" s="6"/>
      <c r="U34" s="6"/>
      <c r="V34" s="6"/>
      <c r="W34" s="6"/>
      <c r="X34" s="6"/>
      <c r="Y34" s="6"/>
      <c r="Z34" s="6"/>
      <c r="AA34" t="s">
        <v>6</v>
      </c>
      <c r="AB34" t="s">
        <v>6</v>
      </c>
      <c r="AC34" t="s">
        <v>6</v>
      </c>
      <c r="AD34" t="s">
        <v>6</v>
      </c>
    </row>
    <row r="35" spans="1:30" x14ac:dyDescent="0.3">
      <c r="A35" s="1">
        <v>15281</v>
      </c>
      <c r="B35" s="6">
        <v>1.9900000000000001E-2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6"/>
      <c r="T35" s="6"/>
      <c r="U35" s="6"/>
      <c r="V35" s="6"/>
      <c r="W35" s="6"/>
      <c r="X35" s="6"/>
      <c r="Y35" s="6"/>
      <c r="Z35" s="6"/>
      <c r="AA35" t="s">
        <v>6</v>
      </c>
      <c r="AB35" t="s">
        <v>6</v>
      </c>
      <c r="AC35" t="s">
        <v>6</v>
      </c>
      <c r="AD35" t="s">
        <v>6</v>
      </c>
    </row>
    <row r="36" spans="1:30" x14ac:dyDescent="0.3">
      <c r="A36" s="1">
        <v>15311</v>
      </c>
      <c r="B36" s="6">
        <v>-1.3000000000000001E-2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6"/>
      <c r="T36" s="6"/>
      <c r="U36" s="6"/>
      <c r="V36" s="6"/>
      <c r="W36" s="6"/>
      <c r="X36" s="6"/>
      <c r="Y36" s="6"/>
      <c r="Z36" s="6"/>
      <c r="AA36" t="s">
        <v>6</v>
      </c>
      <c r="AB36" t="s">
        <v>6</v>
      </c>
      <c r="AC36" t="s">
        <v>6</v>
      </c>
      <c r="AD36" t="s">
        <v>6</v>
      </c>
    </row>
    <row r="37" spans="1:30" x14ac:dyDescent="0.3">
      <c r="A37" s="1">
        <v>15342</v>
      </c>
      <c r="B37" s="6">
        <v>-9.1000000000000004E-3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6"/>
      <c r="T37" s="6"/>
      <c r="U37" s="6"/>
      <c r="V37" s="6"/>
      <c r="W37" s="6"/>
      <c r="X37" s="6"/>
      <c r="Y37" s="6"/>
      <c r="Z37" s="6"/>
      <c r="AA37" t="s">
        <v>6</v>
      </c>
      <c r="AB37" t="s">
        <v>6</v>
      </c>
      <c r="AC37" t="s">
        <v>6</v>
      </c>
      <c r="AD37" t="s">
        <v>6</v>
      </c>
    </row>
    <row r="38" spans="1:30" x14ac:dyDescent="0.3">
      <c r="A38" s="1">
        <v>15373</v>
      </c>
      <c r="B38" s="6">
        <v>5.0000000000000001E-3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6"/>
      <c r="T38" s="6"/>
      <c r="U38" s="6"/>
      <c r="V38" s="6"/>
      <c r="W38" s="6"/>
      <c r="X38" s="6"/>
      <c r="Y38" s="6"/>
      <c r="Z38" s="6"/>
      <c r="AA38" t="s">
        <v>6</v>
      </c>
      <c r="AB38" t="s">
        <v>6</v>
      </c>
      <c r="AC38" t="s">
        <v>6</v>
      </c>
      <c r="AD38" t="s">
        <v>6</v>
      </c>
    </row>
    <row r="39" spans="1:30" x14ac:dyDescent="0.3">
      <c r="A39" s="1">
        <v>15401</v>
      </c>
      <c r="B39" s="6">
        <v>-1.7000000000000001E-3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6"/>
      <c r="T39" s="6"/>
      <c r="U39" s="6"/>
      <c r="V39" s="6"/>
      <c r="W39" s="6"/>
      <c r="X39" s="6"/>
      <c r="Y39" s="6"/>
      <c r="Z39" s="6"/>
      <c r="AA39" t="s">
        <v>6</v>
      </c>
      <c r="AB39" t="s">
        <v>6</v>
      </c>
      <c r="AC39" t="s">
        <v>6</v>
      </c>
      <c r="AD39" t="s">
        <v>6</v>
      </c>
    </row>
    <row r="40" spans="1:30" x14ac:dyDescent="0.3">
      <c r="A40" s="1">
        <v>15432</v>
      </c>
      <c r="B40" s="6">
        <v>4.8099999999999997E-2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6"/>
      <c r="T40" s="6"/>
      <c r="U40" s="6"/>
      <c r="V40" s="6"/>
      <c r="W40" s="6"/>
      <c r="X40" s="6"/>
      <c r="Y40" s="6"/>
      <c r="Z40" s="6"/>
      <c r="AA40" t="s">
        <v>6</v>
      </c>
      <c r="AB40" t="s">
        <v>6</v>
      </c>
      <c r="AC40" t="s">
        <v>6</v>
      </c>
      <c r="AD40" t="s">
        <v>6</v>
      </c>
    </row>
    <row r="41" spans="1:30" x14ac:dyDescent="0.3">
      <c r="A41" s="1">
        <v>15462</v>
      </c>
      <c r="B41" s="6">
        <v>1.9E-2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6"/>
      <c r="T41" s="6"/>
      <c r="U41" s="6"/>
      <c r="V41" s="6"/>
      <c r="W41" s="6"/>
      <c r="X41" s="6"/>
      <c r="Y41" s="6"/>
      <c r="Z41" s="6"/>
      <c r="AA41" t="s">
        <v>6</v>
      </c>
      <c r="AB41" t="s">
        <v>6</v>
      </c>
      <c r="AC41" t="s">
        <v>6</v>
      </c>
      <c r="AD41" t="s">
        <v>6</v>
      </c>
    </row>
    <row r="42" spans="1:30" x14ac:dyDescent="0.3">
      <c r="A42" s="1">
        <v>15493</v>
      </c>
      <c r="B42" s="6">
        <v>3.5699999999999996E-2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6"/>
      <c r="T42" s="6"/>
      <c r="U42" s="6"/>
      <c r="V42" s="6"/>
      <c r="W42" s="6"/>
      <c r="X42" s="6"/>
      <c r="Y42" s="6"/>
      <c r="Z42" s="6"/>
      <c r="AA42" t="s">
        <v>6</v>
      </c>
      <c r="AB42" t="s">
        <v>6</v>
      </c>
      <c r="AC42" t="s">
        <v>6</v>
      </c>
      <c r="AD42" t="s">
        <v>6</v>
      </c>
    </row>
    <row r="43" spans="1:30" x14ac:dyDescent="0.3">
      <c r="A43" s="1">
        <v>15523</v>
      </c>
      <c r="B43" s="6">
        <v>2.92E-2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6"/>
      <c r="T43" s="6"/>
      <c r="U43" s="6"/>
      <c r="V43" s="6"/>
      <c r="W43" s="6"/>
      <c r="X43" s="6"/>
      <c r="Y43" s="6"/>
      <c r="Z43" s="6"/>
      <c r="AA43" t="s">
        <v>6</v>
      </c>
      <c r="AB43" t="s">
        <v>6</v>
      </c>
      <c r="AC43" t="s">
        <v>6</v>
      </c>
      <c r="AD43" t="s">
        <v>6</v>
      </c>
    </row>
    <row r="44" spans="1:30" x14ac:dyDescent="0.3">
      <c r="A44" s="1">
        <v>15554</v>
      </c>
      <c r="B44" s="6">
        <v>1.3100000000000001E-2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6"/>
      <c r="T44" s="6"/>
      <c r="U44" s="6"/>
      <c r="V44" s="6"/>
      <c r="W44" s="6"/>
      <c r="X44" s="6"/>
      <c r="Y44" s="6"/>
      <c r="Z44" s="6"/>
      <c r="AA44" t="s">
        <v>6</v>
      </c>
      <c r="AB44" t="s">
        <v>6</v>
      </c>
      <c r="AC44" t="s">
        <v>6</v>
      </c>
      <c r="AD44" t="s">
        <v>6</v>
      </c>
    </row>
    <row r="45" spans="1:30" x14ac:dyDescent="0.3">
      <c r="A45" s="1">
        <v>15585</v>
      </c>
      <c r="B45" s="6">
        <v>2.0799999999999999E-2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6"/>
      <c r="T45" s="6"/>
      <c r="U45" s="6"/>
      <c r="V45" s="6"/>
      <c r="W45" s="6"/>
      <c r="X45" s="6"/>
      <c r="Y45" s="6"/>
      <c r="Z45" s="6"/>
      <c r="AA45" t="s">
        <v>6</v>
      </c>
      <c r="AB45" t="s">
        <v>6</v>
      </c>
      <c r="AC45" t="s">
        <v>6</v>
      </c>
      <c r="AD45" t="s">
        <v>6</v>
      </c>
    </row>
    <row r="46" spans="1:30" x14ac:dyDescent="0.3">
      <c r="A46" s="1">
        <v>15615</v>
      </c>
      <c r="B46" s="6">
        <v>-1.2E-2</v>
      </c>
      <c r="C46" s="7">
        <v>100</v>
      </c>
      <c r="D46" s="7"/>
      <c r="E46" s="7"/>
      <c r="F46" s="7"/>
      <c r="G46" s="7"/>
      <c r="H46" s="7"/>
      <c r="I46" s="7"/>
      <c r="J46" s="7"/>
      <c r="K46" s="7">
        <v>100</v>
      </c>
      <c r="L46" s="7"/>
      <c r="M46" s="7"/>
      <c r="N46" s="7"/>
      <c r="O46" s="7"/>
      <c r="P46" s="7"/>
      <c r="Q46" s="7"/>
      <c r="R46" s="7"/>
      <c r="S46" s="6"/>
      <c r="T46" s="6"/>
      <c r="U46" s="6"/>
      <c r="V46" s="6"/>
      <c r="W46" s="6"/>
      <c r="X46" s="6"/>
      <c r="Y46" s="6"/>
      <c r="Z46" s="6"/>
      <c r="AA46" t="s">
        <v>6</v>
      </c>
      <c r="AB46" t="s">
        <v>6</v>
      </c>
      <c r="AC46" t="s">
        <v>6</v>
      </c>
      <c r="AD46" t="s">
        <v>6</v>
      </c>
    </row>
    <row r="47" spans="1:30" x14ac:dyDescent="0.3">
      <c r="A47" s="1">
        <v>15646</v>
      </c>
      <c r="B47" s="6">
        <v>2.8000000000000004E-3</v>
      </c>
      <c r="C47" s="7">
        <f>+$C$46/(1+((K47/100)-1))</f>
        <v>99.72078181092941</v>
      </c>
      <c r="D47" s="7"/>
      <c r="E47" s="7"/>
      <c r="F47" s="7"/>
      <c r="G47" s="7"/>
      <c r="H47" s="7"/>
      <c r="I47" s="7"/>
      <c r="J47" s="6"/>
      <c r="K47" s="7">
        <f>+K46*(1+S47)</f>
        <v>100.27999999999999</v>
      </c>
      <c r="L47" s="7"/>
      <c r="M47" s="7"/>
      <c r="N47" s="7"/>
      <c r="O47" s="7"/>
      <c r="P47" s="7"/>
      <c r="Q47" s="7"/>
      <c r="R47" s="7"/>
      <c r="S47" s="6">
        <v>2.8000000000000004E-3</v>
      </c>
      <c r="T47" s="6"/>
      <c r="U47" s="6"/>
      <c r="V47" s="6"/>
      <c r="W47" s="6"/>
      <c r="X47" s="6"/>
      <c r="Y47" s="6"/>
      <c r="Z47" s="6"/>
      <c r="AA47" t="s">
        <v>6</v>
      </c>
      <c r="AB47" t="s">
        <v>6</v>
      </c>
      <c r="AC47" t="s">
        <v>6</v>
      </c>
      <c r="AD47" t="s">
        <v>6</v>
      </c>
    </row>
    <row r="48" spans="1:30" x14ac:dyDescent="0.3">
      <c r="A48" s="1">
        <v>15676</v>
      </c>
      <c r="B48" s="6">
        <v>-2.0999999999999999E-3</v>
      </c>
      <c r="C48" s="7">
        <f t="shared" ref="C48:C111" si="0">+$C$46/(1+((K48/100)-1))</f>
        <v>99.93063614683777</v>
      </c>
      <c r="D48" s="7"/>
      <c r="E48" s="7"/>
      <c r="F48" s="7"/>
      <c r="G48" s="7"/>
      <c r="H48" s="7"/>
      <c r="I48" s="7"/>
      <c r="J48" s="6"/>
      <c r="K48" s="7">
        <f t="shared" ref="K48:K111" si="1">+K47*(1+S48)</f>
        <v>100.06941199999999</v>
      </c>
      <c r="L48" s="7"/>
      <c r="M48" s="7"/>
      <c r="N48" s="7"/>
      <c r="O48" s="7"/>
      <c r="P48" s="7"/>
      <c r="Q48" s="7"/>
      <c r="R48" s="7"/>
      <c r="S48" s="6">
        <v>-2.0999999999999999E-3</v>
      </c>
      <c r="T48" s="6"/>
      <c r="U48" s="6"/>
      <c r="V48" s="6"/>
      <c r="W48" s="6"/>
      <c r="X48" s="6"/>
      <c r="Y48" s="6"/>
      <c r="Z48" s="6"/>
      <c r="AA48" t="s">
        <v>6</v>
      </c>
      <c r="AB48" t="s">
        <v>6</v>
      </c>
      <c r="AC48" t="s">
        <v>6</v>
      </c>
      <c r="AD48" t="s">
        <v>6</v>
      </c>
    </row>
    <row r="49" spans="1:30" x14ac:dyDescent="0.3">
      <c r="A49" s="1">
        <v>15707</v>
      </c>
      <c r="B49" s="6">
        <v>1.8500000000000003E-2</v>
      </c>
      <c r="C49" s="7">
        <f t="shared" si="0"/>
        <v>98.115499407793592</v>
      </c>
      <c r="D49" s="7"/>
      <c r="E49" s="7"/>
      <c r="F49" s="7"/>
      <c r="G49" s="7"/>
      <c r="H49" s="7"/>
      <c r="I49" s="7"/>
      <c r="J49" s="6"/>
      <c r="K49" s="7">
        <f t="shared" si="1"/>
        <v>101.92069612199998</v>
      </c>
      <c r="L49" s="7"/>
      <c r="M49" s="7"/>
      <c r="N49" s="7"/>
      <c r="O49" s="7"/>
      <c r="P49" s="7"/>
      <c r="Q49" s="7"/>
      <c r="R49" s="7"/>
      <c r="S49" s="6">
        <v>1.8500000000000003E-2</v>
      </c>
      <c r="T49" s="6"/>
      <c r="U49" s="6"/>
      <c r="V49" s="6"/>
      <c r="W49" s="6"/>
      <c r="X49" s="6"/>
      <c r="Y49" s="6"/>
      <c r="Z49" s="6"/>
      <c r="AA49" t="s">
        <v>6</v>
      </c>
      <c r="AB49" t="s">
        <v>6</v>
      </c>
      <c r="AC49" t="s">
        <v>6</v>
      </c>
      <c r="AD49" t="s">
        <v>6</v>
      </c>
    </row>
    <row r="50" spans="1:30" x14ac:dyDescent="0.3">
      <c r="A50" s="1">
        <v>15738</v>
      </c>
      <c r="B50" s="6">
        <v>1.3999999999999999E-2</v>
      </c>
      <c r="C50" s="7">
        <f t="shared" si="0"/>
        <v>96.760847542202754</v>
      </c>
      <c r="D50" s="7"/>
      <c r="E50" s="7"/>
      <c r="F50" s="7"/>
      <c r="G50" s="7"/>
      <c r="H50" s="7"/>
      <c r="I50" s="7"/>
      <c r="J50" s="6"/>
      <c r="K50" s="7">
        <f t="shared" si="1"/>
        <v>103.34758586770798</v>
      </c>
      <c r="L50" s="7"/>
      <c r="M50" s="7"/>
      <c r="N50" s="7"/>
      <c r="O50" s="7"/>
      <c r="P50" s="7"/>
      <c r="Q50" s="7"/>
      <c r="R50" s="7"/>
      <c r="S50" s="6">
        <v>1.3999999999999999E-2</v>
      </c>
      <c r="T50" s="6"/>
      <c r="U50" s="6"/>
      <c r="V50" s="6"/>
      <c r="W50" s="6"/>
      <c r="X50" s="6"/>
      <c r="Y50" s="6"/>
      <c r="Z50" s="6"/>
      <c r="AA50" t="s">
        <v>6</v>
      </c>
      <c r="AB50" t="s">
        <v>6</v>
      </c>
      <c r="AC50" t="s">
        <v>6</v>
      </c>
      <c r="AD50" t="s">
        <v>6</v>
      </c>
    </row>
    <row r="51" spans="1:30" x14ac:dyDescent="0.3">
      <c r="A51" s="1">
        <v>15766</v>
      </c>
      <c r="B51" s="6">
        <v>-1.4000000000000002E-3</v>
      </c>
      <c r="C51" s="7">
        <f t="shared" si="0"/>
        <v>96.89650264590702</v>
      </c>
      <c r="D51" s="7"/>
      <c r="E51" s="7"/>
      <c r="F51" s="7"/>
      <c r="G51" s="7"/>
      <c r="H51" s="7"/>
      <c r="I51" s="7"/>
      <c r="J51" s="6"/>
      <c r="K51" s="7">
        <f t="shared" si="1"/>
        <v>103.20289924749319</v>
      </c>
      <c r="L51" s="7"/>
      <c r="M51" s="7"/>
      <c r="N51" s="7"/>
      <c r="O51" s="7"/>
      <c r="P51" s="7"/>
      <c r="Q51" s="7"/>
      <c r="R51" s="7"/>
      <c r="S51" s="6">
        <v>-1.4000000000000002E-3</v>
      </c>
      <c r="T51" s="6"/>
      <c r="U51" s="6"/>
      <c r="V51" s="6"/>
      <c r="W51" s="6"/>
      <c r="X51" s="6"/>
      <c r="Y51" s="6"/>
      <c r="Z51" s="6"/>
      <c r="AA51" t="s">
        <v>6</v>
      </c>
      <c r="AB51" t="s">
        <v>6</v>
      </c>
      <c r="AC51" t="s">
        <v>6</v>
      </c>
      <c r="AD51" t="s">
        <v>6</v>
      </c>
    </row>
    <row r="52" spans="1:30" x14ac:dyDescent="0.3">
      <c r="A52" s="1">
        <v>15797</v>
      </c>
      <c r="B52" s="6">
        <v>3.1099999999999999E-2</v>
      </c>
      <c r="C52" s="7">
        <f t="shared" si="0"/>
        <v>93.9739139229047</v>
      </c>
      <c r="D52" s="7"/>
      <c r="E52" s="7"/>
      <c r="F52" s="7"/>
      <c r="G52" s="7"/>
      <c r="H52" s="7"/>
      <c r="I52" s="7"/>
      <c r="J52" s="6"/>
      <c r="K52" s="7">
        <f t="shared" si="1"/>
        <v>106.41250941409022</v>
      </c>
      <c r="L52" s="7"/>
      <c r="M52" s="7"/>
      <c r="N52" s="7"/>
      <c r="O52" s="7"/>
      <c r="P52" s="7"/>
      <c r="Q52" s="7"/>
      <c r="R52" s="7"/>
      <c r="S52" s="6">
        <v>3.1099999999999999E-2</v>
      </c>
      <c r="T52" s="6"/>
      <c r="U52" s="6"/>
      <c r="V52" s="6"/>
      <c r="W52" s="6"/>
      <c r="X52" s="6"/>
      <c r="Y52" s="6"/>
      <c r="Z52" s="6"/>
      <c r="AA52" t="s">
        <v>6</v>
      </c>
      <c r="AB52" t="s">
        <v>6</v>
      </c>
      <c r="AC52" t="s">
        <v>6</v>
      </c>
      <c r="AD52" t="s">
        <v>6</v>
      </c>
    </row>
    <row r="53" spans="1:30" x14ac:dyDescent="0.3">
      <c r="A53" s="1">
        <v>15827</v>
      </c>
      <c r="B53" s="6">
        <v>4.0000000000000001E-3</v>
      </c>
      <c r="C53" s="7">
        <f t="shared" si="0"/>
        <v>93.59951585946682</v>
      </c>
      <c r="D53" s="7"/>
      <c r="E53" s="7"/>
      <c r="F53" s="7"/>
      <c r="G53" s="7"/>
      <c r="H53" s="7"/>
      <c r="I53" s="7"/>
      <c r="J53" s="6"/>
      <c r="K53" s="7">
        <f t="shared" si="1"/>
        <v>106.83815945174659</v>
      </c>
      <c r="L53" s="7"/>
      <c r="M53" s="7"/>
      <c r="N53" s="7"/>
      <c r="O53" s="7"/>
      <c r="P53" s="7"/>
      <c r="Q53" s="7"/>
      <c r="R53" s="7"/>
      <c r="S53" s="6">
        <v>4.0000000000000001E-3</v>
      </c>
      <c r="T53" s="6"/>
      <c r="U53" s="6"/>
      <c r="V53" s="6"/>
      <c r="W53" s="6"/>
      <c r="X53" s="6"/>
      <c r="Y53" s="6"/>
      <c r="Z53" s="6"/>
      <c r="AA53" t="s">
        <v>6</v>
      </c>
      <c r="AB53" t="s">
        <v>6</v>
      </c>
      <c r="AC53" t="s">
        <v>6</v>
      </c>
      <c r="AD53" t="s">
        <v>6</v>
      </c>
    </row>
    <row r="54" spans="1:30" x14ac:dyDescent="0.3">
      <c r="A54" s="1">
        <v>15858</v>
      </c>
      <c r="B54" s="6">
        <v>-4.6999999999999993E-3</v>
      </c>
      <c r="C54" s="7">
        <f t="shared" si="0"/>
        <v>94.041510960983459</v>
      </c>
      <c r="D54" s="7"/>
      <c r="E54" s="7"/>
      <c r="F54" s="7"/>
      <c r="G54" s="7"/>
      <c r="H54" s="7"/>
      <c r="I54" s="7"/>
      <c r="J54" s="6"/>
      <c r="K54" s="7">
        <f t="shared" si="1"/>
        <v>106.33602010232337</v>
      </c>
      <c r="L54" s="7"/>
      <c r="M54" s="7"/>
      <c r="N54" s="7"/>
      <c r="O54" s="7"/>
      <c r="P54" s="7"/>
      <c r="Q54" s="7"/>
      <c r="R54" s="7"/>
      <c r="S54" s="6">
        <v>-4.6999999999999993E-3</v>
      </c>
      <c r="T54" s="6"/>
      <c r="U54" s="6"/>
      <c r="V54" s="6"/>
      <c r="W54" s="6"/>
      <c r="X54" s="6"/>
      <c r="Y54" s="6"/>
      <c r="Z54" s="6"/>
      <c r="AA54" t="s">
        <v>6</v>
      </c>
      <c r="AB54" t="s">
        <v>6</v>
      </c>
      <c r="AC54" t="s">
        <v>6</v>
      </c>
      <c r="AD54" t="s">
        <v>6</v>
      </c>
    </row>
    <row r="55" spans="1:30" x14ac:dyDescent="0.3">
      <c r="A55" s="1">
        <v>15888</v>
      </c>
      <c r="B55" s="6">
        <v>3.0800000000000001E-2</v>
      </c>
      <c r="C55" s="7">
        <f t="shared" si="0"/>
        <v>91.231578347869075</v>
      </c>
      <c r="D55" s="7"/>
      <c r="E55" s="7"/>
      <c r="F55" s="7"/>
      <c r="G55" s="7"/>
      <c r="H55" s="7"/>
      <c r="I55" s="7"/>
      <c r="J55" s="6"/>
      <c r="K55" s="7">
        <f t="shared" si="1"/>
        <v>109.61116952147493</v>
      </c>
      <c r="L55" s="7"/>
      <c r="M55" s="7"/>
      <c r="N55" s="7"/>
      <c r="O55" s="7"/>
      <c r="P55" s="7"/>
      <c r="Q55" s="7"/>
      <c r="R55" s="7"/>
      <c r="S55" s="6">
        <v>3.0800000000000001E-2</v>
      </c>
      <c r="T55" s="6"/>
      <c r="U55" s="6"/>
      <c r="V55" s="6"/>
      <c r="W55" s="6"/>
      <c r="X55" s="6"/>
      <c r="Y55" s="6"/>
      <c r="Z55" s="6"/>
      <c r="AA55" t="s">
        <v>6</v>
      </c>
      <c r="AB55" t="s">
        <v>6</v>
      </c>
      <c r="AC55" t="s">
        <v>6</v>
      </c>
      <c r="AD55" t="s">
        <v>6</v>
      </c>
    </row>
    <row r="56" spans="1:30" x14ac:dyDescent="0.3">
      <c r="A56" s="1">
        <v>15919</v>
      </c>
      <c r="B56" s="6">
        <v>1.9E-3</v>
      </c>
      <c r="C56" s="7">
        <f t="shared" si="0"/>
        <v>91.058567070435259</v>
      </c>
      <c r="D56" s="7"/>
      <c r="E56" s="7"/>
      <c r="F56" s="7"/>
      <c r="G56" s="7"/>
      <c r="H56" s="7"/>
      <c r="I56" s="7"/>
      <c r="J56" s="6"/>
      <c r="K56" s="7">
        <f t="shared" si="1"/>
        <v>109.81943074356573</v>
      </c>
      <c r="L56" s="7"/>
      <c r="M56" s="7"/>
      <c r="N56" s="7"/>
      <c r="O56" s="7"/>
      <c r="P56" s="7"/>
      <c r="Q56" s="7"/>
      <c r="R56" s="7"/>
      <c r="S56" s="6">
        <v>1.9E-3</v>
      </c>
      <c r="T56" s="6"/>
      <c r="U56" s="6"/>
      <c r="V56" s="6"/>
      <c r="W56" s="6"/>
      <c r="X56" s="6"/>
      <c r="Y56" s="6"/>
      <c r="Z56" s="6"/>
      <c r="AA56" t="s">
        <v>6</v>
      </c>
      <c r="AB56" t="s">
        <v>6</v>
      </c>
      <c r="AC56" t="s">
        <v>6</v>
      </c>
      <c r="AD56" t="s">
        <v>6</v>
      </c>
    </row>
    <row r="57" spans="1:30" x14ac:dyDescent="0.3">
      <c r="A57" s="1">
        <v>15950</v>
      </c>
      <c r="B57" s="6">
        <v>2.0799999999999999E-2</v>
      </c>
      <c r="C57" s="7">
        <f t="shared" si="0"/>
        <v>89.203141722605082</v>
      </c>
      <c r="D57" s="7"/>
      <c r="E57" s="7"/>
      <c r="F57" s="7"/>
      <c r="G57" s="7"/>
      <c r="H57" s="7"/>
      <c r="I57" s="7"/>
      <c r="J57" s="6"/>
      <c r="K57" s="7">
        <f t="shared" si="1"/>
        <v>112.10367490303189</v>
      </c>
      <c r="L57" s="7"/>
      <c r="M57" s="7"/>
      <c r="N57" s="7"/>
      <c r="O57" s="7"/>
      <c r="P57" s="7"/>
      <c r="Q57" s="7"/>
      <c r="R57" s="7"/>
      <c r="S57" s="6">
        <v>2.0799999999999999E-2</v>
      </c>
      <c r="T57" s="6"/>
      <c r="U57" s="6"/>
      <c r="V57" s="6"/>
      <c r="W57" s="6"/>
      <c r="X57" s="6"/>
      <c r="Y57" s="6"/>
      <c r="Z57" s="6"/>
      <c r="AA57" t="s">
        <v>6</v>
      </c>
      <c r="AB57" t="s">
        <v>6</v>
      </c>
      <c r="AC57" t="s">
        <v>6</v>
      </c>
      <c r="AD57" t="s">
        <v>6</v>
      </c>
    </row>
    <row r="58" spans="1:30" x14ac:dyDescent="0.3">
      <c r="A58" s="1">
        <v>15980</v>
      </c>
      <c r="B58" s="6">
        <v>4.1900000000000007E-2</v>
      </c>
      <c r="C58" s="7">
        <f t="shared" si="0"/>
        <v>85.615838105965139</v>
      </c>
      <c r="D58" s="7"/>
      <c r="E58" s="7"/>
      <c r="F58" s="7"/>
      <c r="G58" s="7"/>
      <c r="H58" s="7"/>
      <c r="I58" s="7"/>
      <c r="J58" s="6"/>
      <c r="K58" s="7">
        <f t="shared" si="1"/>
        <v>116.80081888146893</v>
      </c>
      <c r="L58" s="7"/>
      <c r="M58" s="7"/>
      <c r="N58" s="7"/>
      <c r="O58" s="7"/>
      <c r="P58" s="7"/>
      <c r="Q58" s="7"/>
      <c r="R58" s="7"/>
      <c r="S58" s="6">
        <v>4.1900000000000007E-2</v>
      </c>
      <c r="T58" s="6"/>
      <c r="U58" s="6"/>
      <c r="V58" s="6"/>
      <c r="W58" s="6"/>
      <c r="X58" s="6"/>
      <c r="Y58" s="6"/>
      <c r="Z58" s="6"/>
      <c r="AA58" t="s">
        <v>6</v>
      </c>
      <c r="AB58" t="s">
        <v>6</v>
      </c>
      <c r="AC58" t="s">
        <v>6</v>
      </c>
      <c r="AD58" t="s">
        <v>6</v>
      </c>
    </row>
    <row r="59" spans="1:30" x14ac:dyDescent="0.3">
      <c r="A59" s="1">
        <v>16011</v>
      </c>
      <c r="B59" s="6">
        <v>1.1999999999999999E-3</v>
      </c>
      <c r="C59" s="7">
        <f t="shared" si="0"/>
        <v>85.513222239277994</v>
      </c>
      <c r="D59" s="7"/>
      <c r="E59" s="7"/>
      <c r="F59" s="7"/>
      <c r="G59" s="7"/>
      <c r="H59" s="7"/>
      <c r="I59" s="7"/>
      <c r="J59" s="6"/>
      <c r="K59" s="7">
        <f t="shared" si="1"/>
        <v>116.9409798641267</v>
      </c>
      <c r="L59" s="7"/>
      <c r="M59" s="7"/>
      <c r="N59" s="7"/>
      <c r="O59" s="7"/>
      <c r="P59" s="7"/>
      <c r="Q59" s="7"/>
      <c r="R59" s="7"/>
      <c r="S59" s="6">
        <v>1.1999999999999999E-3</v>
      </c>
      <c r="T59" s="6"/>
      <c r="U59" s="6"/>
      <c r="V59" s="6"/>
      <c r="W59" s="6"/>
      <c r="X59" s="6"/>
      <c r="Y59" s="6"/>
      <c r="Z59" s="6"/>
      <c r="AA59" t="s">
        <v>6</v>
      </c>
      <c r="AB59" t="s">
        <v>6</v>
      </c>
      <c r="AC59" t="s">
        <v>6</v>
      </c>
      <c r="AD59" t="s">
        <v>6</v>
      </c>
    </row>
    <row r="60" spans="1:30" x14ac:dyDescent="0.3">
      <c r="A60" s="1">
        <v>16041</v>
      </c>
      <c r="B60" s="6">
        <v>2.0099999999999996E-2</v>
      </c>
      <c r="C60" s="7">
        <f t="shared" si="0"/>
        <v>83.82827393322026</v>
      </c>
      <c r="D60" s="7"/>
      <c r="E60" s="7"/>
      <c r="F60" s="7"/>
      <c r="G60" s="7"/>
      <c r="H60" s="7"/>
      <c r="I60" s="7"/>
      <c r="J60" s="6"/>
      <c r="K60" s="7">
        <f t="shared" si="1"/>
        <v>119.29149355939565</v>
      </c>
      <c r="L60" s="7"/>
      <c r="M60" s="7"/>
      <c r="N60" s="7"/>
      <c r="O60" s="7"/>
      <c r="P60" s="7"/>
      <c r="Q60" s="7"/>
      <c r="R60" s="7"/>
      <c r="S60" s="6">
        <v>2.0099999999999996E-2</v>
      </c>
      <c r="T60" s="6"/>
      <c r="U60" s="6"/>
      <c r="V60" s="6"/>
      <c r="W60" s="6"/>
      <c r="X60" s="6"/>
      <c r="Y60" s="6"/>
      <c r="Z60" s="6"/>
      <c r="AA60" t="s">
        <v>6</v>
      </c>
      <c r="AB60" t="s">
        <v>6</v>
      </c>
      <c r="AC60" t="s">
        <v>6</v>
      </c>
      <c r="AD60" t="s">
        <v>6</v>
      </c>
    </row>
    <row r="61" spans="1:30" x14ac:dyDescent="0.3">
      <c r="A61" s="1">
        <v>16072</v>
      </c>
      <c r="B61" s="6">
        <v>0.1045</v>
      </c>
      <c r="C61" s="7">
        <f t="shared" si="0"/>
        <v>75.897033891552979</v>
      </c>
      <c r="D61" s="7"/>
      <c r="E61" s="7"/>
      <c r="F61" s="7"/>
      <c r="G61" s="7"/>
      <c r="H61" s="7"/>
      <c r="I61" s="7"/>
      <c r="J61" s="6"/>
      <c r="K61" s="7">
        <f t="shared" si="1"/>
        <v>131.75745463635249</v>
      </c>
      <c r="L61" s="7"/>
      <c r="M61" s="7"/>
      <c r="N61" s="7"/>
      <c r="O61" s="7"/>
      <c r="P61" s="7"/>
      <c r="Q61" s="7"/>
      <c r="R61" s="7"/>
      <c r="S61" s="6">
        <v>0.1045</v>
      </c>
      <c r="T61" s="6"/>
      <c r="U61" s="6"/>
      <c r="V61" s="6"/>
      <c r="W61" s="6"/>
      <c r="X61" s="6"/>
      <c r="Y61" s="6"/>
      <c r="Z61" s="6"/>
      <c r="AA61" t="s">
        <v>6</v>
      </c>
      <c r="AB61" t="s">
        <v>6</v>
      </c>
      <c r="AC61" t="s">
        <v>6</v>
      </c>
      <c r="AD61" t="s">
        <v>6</v>
      </c>
    </row>
    <row r="62" spans="1:30" x14ac:dyDescent="0.3">
      <c r="A62" s="1">
        <v>16103</v>
      </c>
      <c r="B62" s="6">
        <v>6.5000000000000006E-3</v>
      </c>
      <c r="C62" s="7">
        <f t="shared" si="0"/>
        <v>75.406889112322901</v>
      </c>
      <c r="D62" s="7"/>
      <c r="E62" s="7"/>
      <c r="F62" s="7"/>
      <c r="G62" s="7"/>
      <c r="H62" s="7"/>
      <c r="I62" s="7"/>
      <c r="J62" s="6"/>
      <c r="K62" s="7">
        <f t="shared" si="1"/>
        <v>132.61387809148877</v>
      </c>
      <c r="L62" s="7"/>
      <c r="M62" s="7"/>
      <c r="N62" s="7"/>
      <c r="O62" s="7"/>
      <c r="P62" s="7"/>
      <c r="Q62" s="7"/>
      <c r="R62" s="7"/>
      <c r="S62" s="6">
        <v>6.5000000000000006E-3</v>
      </c>
      <c r="T62" s="6"/>
      <c r="U62" s="6"/>
      <c r="V62" s="6"/>
      <c r="W62" s="6"/>
      <c r="X62" s="6"/>
      <c r="Y62" s="6"/>
      <c r="Z62" s="6"/>
      <c r="AA62" t="s">
        <v>6</v>
      </c>
      <c r="AB62" t="s">
        <v>6</v>
      </c>
      <c r="AC62" t="s">
        <v>6</v>
      </c>
      <c r="AD62" t="s">
        <v>6</v>
      </c>
    </row>
    <row r="63" spans="1:30" x14ac:dyDescent="0.3">
      <c r="A63" s="1">
        <v>16132</v>
      </c>
      <c r="B63" s="6">
        <v>1.24E-2</v>
      </c>
      <c r="C63" s="7">
        <f t="shared" si="0"/>
        <v>74.483296238959795</v>
      </c>
      <c r="D63" s="7"/>
      <c r="E63" s="7"/>
      <c r="F63" s="7"/>
      <c r="G63" s="7"/>
      <c r="H63" s="7"/>
      <c r="I63" s="7"/>
      <c r="J63" s="6"/>
      <c r="K63" s="7">
        <f t="shared" si="1"/>
        <v>134.25829017982323</v>
      </c>
      <c r="L63" s="7"/>
      <c r="M63" s="7"/>
      <c r="N63" s="7"/>
      <c r="O63" s="7"/>
      <c r="P63" s="7"/>
      <c r="Q63" s="7"/>
      <c r="R63" s="7"/>
      <c r="S63" s="6">
        <v>1.24E-2</v>
      </c>
      <c r="T63" s="6"/>
      <c r="U63" s="6"/>
      <c r="V63" s="6"/>
      <c r="W63" s="6"/>
      <c r="X63" s="6"/>
      <c r="Y63" s="6"/>
      <c r="Z63" s="6"/>
      <c r="AA63" t="s">
        <v>6</v>
      </c>
      <c r="AB63" t="s">
        <v>6</v>
      </c>
      <c r="AC63" t="s">
        <v>6</v>
      </c>
      <c r="AD63" t="s">
        <v>6</v>
      </c>
    </row>
    <row r="64" spans="1:30" x14ac:dyDescent="0.3">
      <c r="A64" s="1">
        <v>16163</v>
      </c>
      <c r="B64" s="6">
        <v>4.1900000000000007E-2</v>
      </c>
      <c r="C64" s="7">
        <f t="shared" si="0"/>
        <v>71.487951088357605</v>
      </c>
      <c r="D64" s="7"/>
      <c r="E64" s="7"/>
      <c r="F64" s="7"/>
      <c r="G64" s="7"/>
      <c r="H64" s="7"/>
      <c r="I64" s="7"/>
      <c r="J64" s="6"/>
      <c r="K64" s="7">
        <f t="shared" si="1"/>
        <v>139.88371253835783</v>
      </c>
      <c r="L64" s="7"/>
      <c r="M64" s="7"/>
      <c r="N64" s="7"/>
      <c r="O64" s="7"/>
      <c r="P64" s="7"/>
      <c r="Q64" s="7"/>
      <c r="R64" s="7"/>
      <c r="S64" s="6">
        <v>4.1900000000000007E-2</v>
      </c>
      <c r="T64" s="6"/>
      <c r="U64" s="6"/>
      <c r="V64" s="6"/>
      <c r="W64" s="6"/>
      <c r="X64" s="6"/>
      <c r="Y64" s="6"/>
      <c r="Z64" s="6"/>
      <c r="AA64" t="s">
        <v>6</v>
      </c>
      <c r="AB64" t="s">
        <v>6</v>
      </c>
      <c r="AC64" t="s">
        <v>6</v>
      </c>
      <c r="AD64" t="s">
        <v>6</v>
      </c>
    </row>
    <row r="65" spans="1:30" x14ac:dyDescent="0.3">
      <c r="A65" s="1">
        <v>16193</v>
      </c>
      <c r="B65" s="6">
        <v>3.4099999999999998E-2</v>
      </c>
      <c r="C65" s="7">
        <f t="shared" si="0"/>
        <v>69.130597706563776</v>
      </c>
      <c r="D65" s="7"/>
      <c r="E65" s="7"/>
      <c r="F65" s="7"/>
      <c r="G65" s="7"/>
      <c r="H65" s="7"/>
      <c r="I65" s="7"/>
      <c r="J65" s="6"/>
      <c r="K65" s="7">
        <f t="shared" si="1"/>
        <v>144.65374713591584</v>
      </c>
      <c r="L65" s="7"/>
      <c r="M65" s="7"/>
      <c r="N65" s="7"/>
      <c r="O65" s="7"/>
      <c r="P65" s="7"/>
      <c r="Q65" s="7"/>
      <c r="R65" s="7"/>
      <c r="S65" s="6">
        <v>3.4099999999999998E-2</v>
      </c>
      <c r="T65" s="6"/>
      <c r="U65" s="6"/>
      <c r="V65" s="6"/>
      <c r="W65" s="6"/>
      <c r="X65" s="6"/>
      <c r="Y65" s="6"/>
      <c r="Z65" s="6"/>
      <c r="AA65" t="s">
        <v>6</v>
      </c>
      <c r="AB65" t="s">
        <v>6</v>
      </c>
      <c r="AC65" t="s">
        <v>6</v>
      </c>
      <c r="AD65" t="s">
        <v>6</v>
      </c>
    </row>
    <row r="66" spans="1:30" x14ac:dyDescent="0.3">
      <c r="A66" s="1">
        <v>16224</v>
      </c>
      <c r="B66" s="6">
        <v>1.72E-2</v>
      </c>
      <c r="C66" s="7">
        <f t="shared" si="0"/>
        <v>67.961657202677713</v>
      </c>
      <c r="D66" s="7"/>
      <c r="E66" s="7"/>
      <c r="F66" s="7"/>
      <c r="G66" s="7"/>
      <c r="H66" s="7"/>
      <c r="I66" s="7"/>
      <c r="J66" s="6"/>
      <c r="K66" s="7">
        <f t="shared" si="1"/>
        <v>147.1417915866536</v>
      </c>
      <c r="L66" s="7"/>
      <c r="M66" s="7"/>
      <c r="N66" s="7"/>
      <c r="O66" s="7"/>
      <c r="P66" s="7"/>
      <c r="Q66" s="7"/>
      <c r="R66" s="7"/>
      <c r="S66" s="6">
        <v>1.72E-2</v>
      </c>
      <c r="T66" s="6"/>
      <c r="U66" s="6"/>
      <c r="V66" s="6"/>
      <c r="W66" s="6"/>
      <c r="X66" s="6"/>
      <c r="Y66" s="6"/>
      <c r="Z66" s="6"/>
      <c r="AA66" t="s">
        <v>6</v>
      </c>
      <c r="AB66" t="s">
        <v>6</v>
      </c>
      <c r="AC66" t="s">
        <v>6</v>
      </c>
      <c r="AD66" t="s">
        <v>6</v>
      </c>
    </row>
    <row r="67" spans="1:30" x14ac:dyDescent="0.3">
      <c r="A67" s="1">
        <v>16254</v>
      </c>
      <c r="B67" s="6">
        <v>5.7599999999999998E-2</v>
      </c>
      <c r="C67" s="7">
        <f t="shared" si="0"/>
        <v>64.260265887554567</v>
      </c>
      <c r="D67" s="7"/>
      <c r="E67" s="7"/>
      <c r="F67" s="7"/>
      <c r="G67" s="7"/>
      <c r="H67" s="7"/>
      <c r="I67" s="7"/>
      <c r="J67" s="6"/>
      <c r="K67" s="7">
        <f t="shared" si="1"/>
        <v>155.61715878204487</v>
      </c>
      <c r="L67" s="7"/>
      <c r="M67" s="7"/>
      <c r="N67" s="7"/>
      <c r="O67" s="7"/>
      <c r="P67" s="7"/>
      <c r="Q67" s="7"/>
      <c r="R67" s="7"/>
      <c r="S67" s="6">
        <v>5.7599999999999998E-2</v>
      </c>
      <c r="T67" s="6"/>
      <c r="U67" s="6"/>
      <c r="V67" s="6"/>
      <c r="W67" s="6"/>
      <c r="X67" s="6"/>
      <c r="Y67" s="6"/>
      <c r="Z67" s="6"/>
      <c r="AA67" t="s">
        <v>6</v>
      </c>
      <c r="AB67" t="s">
        <v>6</v>
      </c>
      <c r="AC67" t="s">
        <v>6</v>
      </c>
      <c r="AD67" t="s">
        <v>6</v>
      </c>
    </row>
    <row r="68" spans="1:30" x14ac:dyDescent="0.3">
      <c r="A68" s="1">
        <v>16285</v>
      </c>
      <c r="B68" s="6">
        <v>1.6899999999999998E-2</v>
      </c>
      <c r="C68" s="7">
        <f t="shared" si="0"/>
        <v>63.192315751356645</v>
      </c>
      <c r="D68" s="7"/>
      <c r="E68" s="7"/>
      <c r="F68" s="7"/>
      <c r="G68" s="7"/>
      <c r="H68" s="7"/>
      <c r="I68" s="7"/>
      <c r="J68" s="6"/>
      <c r="K68" s="7">
        <f t="shared" si="1"/>
        <v>158.2470887654614</v>
      </c>
      <c r="L68" s="7"/>
      <c r="M68" s="7"/>
      <c r="N68" s="7"/>
      <c r="O68" s="7"/>
      <c r="P68" s="7"/>
      <c r="Q68" s="7"/>
      <c r="R68" s="7"/>
      <c r="S68" s="6">
        <v>1.6899999999999998E-2</v>
      </c>
      <c r="T68" s="6"/>
      <c r="U68" s="6"/>
      <c r="V68" s="6"/>
      <c r="W68" s="6"/>
      <c r="X68" s="6"/>
      <c r="Y68" s="6"/>
      <c r="Z68" s="6"/>
      <c r="AA68" t="s">
        <v>6</v>
      </c>
      <c r="AB68" t="s">
        <v>6</v>
      </c>
      <c r="AC68" t="s">
        <v>6</v>
      </c>
      <c r="AD68" t="s">
        <v>6</v>
      </c>
    </row>
    <row r="69" spans="1:30" x14ac:dyDescent="0.3">
      <c r="A69" s="1">
        <v>16316</v>
      </c>
      <c r="B69" s="6">
        <v>6.0999999999999995E-3</v>
      </c>
      <c r="C69" s="7">
        <f t="shared" si="0"/>
        <v>62.809179754852053</v>
      </c>
      <c r="D69" s="7"/>
      <c r="E69" s="7"/>
      <c r="F69" s="7"/>
      <c r="G69" s="7"/>
      <c r="H69" s="7"/>
      <c r="I69" s="7"/>
      <c r="J69" s="6"/>
      <c r="K69" s="7">
        <f t="shared" si="1"/>
        <v>159.2123960069307</v>
      </c>
      <c r="L69" s="7"/>
      <c r="M69" s="7"/>
      <c r="N69" s="7"/>
      <c r="O69" s="7"/>
      <c r="P69" s="7"/>
      <c r="Q69" s="7"/>
      <c r="R69" s="7"/>
      <c r="S69" s="6">
        <v>6.0999999999999995E-3</v>
      </c>
      <c r="T69" s="6"/>
      <c r="U69" s="6"/>
      <c r="V69" s="6"/>
      <c r="W69" s="6"/>
      <c r="X69" s="6"/>
      <c r="Y69" s="6"/>
      <c r="Z69" s="6"/>
      <c r="AA69" t="s">
        <v>6</v>
      </c>
      <c r="AB69" t="s">
        <v>6</v>
      </c>
      <c r="AC69" t="s">
        <v>6</v>
      </c>
      <c r="AD69" t="s">
        <v>6</v>
      </c>
    </row>
    <row r="70" spans="1:30" x14ac:dyDescent="0.3">
      <c r="A70" s="1">
        <v>16346</v>
      </c>
      <c r="B70" s="6">
        <v>2.7000000000000001E-3</v>
      </c>
      <c r="C70" s="7">
        <f t="shared" si="0"/>
        <v>62.640051615490229</v>
      </c>
      <c r="D70" s="7"/>
      <c r="E70" s="7"/>
      <c r="F70" s="7"/>
      <c r="G70" s="7"/>
      <c r="H70" s="7"/>
      <c r="I70" s="7"/>
      <c r="J70" s="6"/>
      <c r="K70" s="7">
        <f t="shared" si="1"/>
        <v>159.64226947614941</v>
      </c>
      <c r="L70" s="7"/>
      <c r="M70" s="7"/>
      <c r="N70" s="7"/>
      <c r="O70" s="7"/>
      <c r="P70" s="7"/>
      <c r="Q70" s="7"/>
      <c r="R70" s="7"/>
      <c r="S70" s="6">
        <v>2.7000000000000001E-3</v>
      </c>
      <c r="T70" s="6"/>
      <c r="U70" s="6"/>
      <c r="V70" s="6"/>
      <c r="W70" s="6"/>
      <c r="X70" s="6"/>
      <c r="Y70" s="6"/>
      <c r="Z70" s="6"/>
      <c r="AA70" t="s">
        <v>6</v>
      </c>
      <c r="AB70" t="s">
        <v>6</v>
      </c>
      <c r="AC70" t="s">
        <v>6</v>
      </c>
      <c r="AD70" t="s">
        <v>6</v>
      </c>
    </row>
    <row r="71" spans="1:30" x14ac:dyDescent="0.3">
      <c r="A71" s="1">
        <v>16377</v>
      </c>
      <c r="B71" s="6">
        <v>3.5200000000000002E-2</v>
      </c>
      <c r="C71" s="7">
        <f t="shared" si="0"/>
        <v>60.510096228255641</v>
      </c>
      <c r="D71" s="7"/>
      <c r="E71" s="7"/>
      <c r="F71" s="7"/>
      <c r="G71" s="7"/>
      <c r="H71" s="7"/>
      <c r="I71" s="7"/>
      <c r="J71" s="6"/>
      <c r="K71" s="7">
        <f t="shared" si="1"/>
        <v>165.26167736170984</v>
      </c>
      <c r="L71" s="7"/>
      <c r="M71" s="7"/>
      <c r="N71" s="7"/>
      <c r="O71" s="7"/>
      <c r="P71" s="7"/>
      <c r="Q71" s="7"/>
      <c r="R71" s="7"/>
      <c r="S71" s="6">
        <v>3.5200000000000002E-2</v>
      </c>
      <c r="T71" s="6"/>
      <c r="U71" s="6"/>
      <c r="V71" s="6"/>
      <c r="W71" s="6"/>
      <c r="X71" s="6"/>
      <c r="Y71" s="6"/>
      <c r="Z71" s="6"/>
      <c r="AA71" t="s">
        <v>6</v>
      </c>
      <c r="AB71" t="s">
        <v>6</v>
      </c>
      <c r="AC71" t="s">
        <v>6</v>
      </c>
      <c r="AD71" t="s">
        <v>6</v>
      </c>
    </row>
    <row r="72" spans="1:30" x14ac:dyDescent="0.3">
      <c r="A72" s="1">
        <v>16407</v>
      </c>
      <c r="B72" s="6">
        <v>-1.03E-2</v>
      </c>
      <c r="C72" s="7">
        <f t="shared" si="0"/>
        <v>61.139836544665705</v>
      </c>
      <c r="D72" s="7"/>
      <c r="E72" s="7"/>
      <c r="F72" s="7"/>
      <c r="G72" s="7"/>
      <c r="H72" s="7"/>
      <c r="I72" s="7"/>
      <c r="J72" s="6"/>
      <c r="K72" s="7">
        <f t="shared" si="1"/>
        <v>163.55948208488422</v>
      </c>
      <c r="L72" s="7"/>
      <c r="M72" s="7"/>
      <c r="N72" s="7"/>
      <c r="O72" s="7"/>
      <c r="P72" s="7"/>
      <c r="Q72" s="7"/>
      <c r="R72" s="7"/>
      <c r="S72" s="6">
        <v>-1.03E-2</v>
      </c>
      <c r="T72" s="6"/>
      <c r="U72" s="6"/>
      <c r="V72" s="6"/>
      <c r="W72" s="6"/>
      <c r="X72" s="6"/>
      <c r="Y72" s="6"/>
      <c r="Z72" s="6"/>
      <c r="AA72" t="s">
        <v>6</v>
      </c>
      <c r="AB72" t="s">
        <v>6</v>
      </c>
      <c r="AC72" t="s">
        <v>6</v>
      </c>
      <c r="AD72" t="s">
        <v>6</v>
      </c>
    </row>
    <row r="73" spans="1:30" x14ac:dyDescent="0.3">
      <c r="A73" s="1">
        <v>16438</v>
      </c>
      <c r="B73" s="6">
        <v>5.1699999999999996E-2</v>
      </c>
      <c r="C73" s="7">
        <f t="shared" si="0"/>
        <v>58.134293567239425</v>
      </c>
      <c r="D73" s="7"/>
      <c r="E73" s="7"/>
      <c r="F73" s="7"/>
      <c r="G73" s="7"/>
      <c r="H73" s="7"/>
      <c r="I73" s="7"/>
      <c r="J73" s="6"/>
      <c r="K73" s="7">
        <f t="shared" si="1"/>
        <v>172.01550730867274</v>
      </c>
      <c r="L73" s="7"/>
      <c r="M73" s="7"/>
      <c r="N73" s="7"/>
      <c r="O73" s="7"/>
      <c r="P73" s="7"/>
      <c r="Q73" s="7"/>
      <c r="R73" s="7"/>
      <c r="S73" s="6">
        <v>5.1699999999999996E-2</v>
      </c>
      <c r="T73" s="6"/>
      <c r="U73" s="6"/>
      <c r="V73" s="6"/>
      <c r="W73" s="6"/>
      <c r="X73" s="6"/>
      <c r="Y73" s="6"/>
      <c r="Z73" s="6"/>
      <c r="AA73" t="s">
        <v>6</v>
      </c>
      <c r="AB73" t="s">
        <v>6</v>
      </c>
      <c r="AC73" t="s">
        <v>6</v>
      </c>
      <c r="AD73" t="s">
        <v>6</v>
      </c>
    </row>
    <row r="74" spans="1:30" x14ac:dyDescent="0.3">
      <c r="A74" s="1">
        <v>16469</v>
      </c>
      <c r="B74" s="6">
        <v>2.52E-2</v>
      </c>
      <c r="C74" s="7">
        <f t="shared" si="0"/>
        <v>56.705319515450093</v>
      </c>
      <c r="D74" s="7"/>
      <c r="E74" s="7"/>
      <c r="F74" s="7"/>
      <c r="G74" s="7"/>
      <c r="H74" s="7"/>
      <c r="I74" s="7"/>
      <c r="J74" s="6"/>
      <c r="K74" s="7">
        <f t="shared" si="1"/>
        <v>176.35029809285126</v>
      </c>
      <c r="L74" s="7"/>
      <c r="M74" s="7"/>
      <c r="N74" s="7"/>
      <c r="O74" s="7"/>
      <c r="P74" s="7"/>
      <c r="Q74" s="7"/>
      <c r="R74" s="7"/>
      <c r="S74" s="6">
        <v>2.52E-2</v>
      </c>
      <c r="T74" s="6"/>
      <c r="U74" s="6"/>
      <c r="V74" s="6"/>
      <c r="W74" s="6"/>
      <c r="X74" s="6"/>
      <c r="Y74" s="6"/>
      <c r="Z74" s="6"/>
      <c r="AA74" t="s">
        <v>6</v>
      </c>
      <c r="AB74" t="s">
        <v>6</v>
      </c>
      <c r="AC74" t="s">
        <v>6</v>
      </c>
      <c r="AD74" t="s">
        <v>6</v>
      </c>
    </row>
    <row r="75" spans="1:30" x14ac:dyDescent="0.3">
      <c r="A75" s="1">
        <v>16497</v>
      </c>
      <c r="B75" s="6">
        <v>1.29E-2</v>
      </c>
      <c r="C75" s="7">
        <f t="shared" si="0"/>
        <v>55.983137047536871</v>
      </c>
      <c r="D75" s="7"/>
      <c r="E75" s="7"/>
      <c r="F75" s="7"/>
      <c r="G75" s="7"/>
      <c r="H75" s="7"/>
      <c r="I75" s="7"/>
      <c r="J75" s="6"/>
      <c r="K75" s="7">
        <f t="shared" si="1"/>
        <v>178.62521693824903</v>
      </c>
      <c r="L75" s="7"/>
      <c r="M75" s="7"/>
      <c r="N75" s="7"/>
      <c r="O75" s="7"/>
      <c r="P75" s="7"/>
      <c r="Q75" s="7"/>
      <c r="R75" s="7"/>
      <c r="S75" s="6">
        <v>1.29E-2</v>
      </c>
      <c r="T75" s="6"/>
      <c r="U75" s="6"/>
      <c r="V75" s="6"/>
      <c r="W75" s="6"/>
      <c r="X75" s="6"/>
      <c r="Y75" s="6"/>
      <c r="Z75" s="6"/>
      <c r="AA75" t="s">
        <v>6</v>
      </c>
      <c r="AB75" t="s">
        <v>6</v>
      </c>
      <c r="AC75" t="s">
        <v>6</v>
      </c>
      <c r="AD75" t="s">
        <v>6</v>
      </c>
    </row>
    <row r="76" spans="1:30" x14ac:dyDescent="0.3">
      <c r="A76" s="1">
        <v>16528</v>
      </c>
      <c r="B76" s="6">
        <v>1.1899999999999999E-2</v>
      </c>
      <c r="C76" s="7">
        <f t="shared" si="0"/>
        <v>55.324772257670588</v>
      </c>
      <c r="D76" s="7"/>
      <c r="E76" s="7"/>
      <c r="F76" s="7"/>
      <c r="G76" s="7"/>
      <c r="H76" s="7"/>
      <c r="I76" s="7"/>
      <c r="J76" s="6"/>
      <c r="K76" s="7">
        <f t="shared" si="1"/>
        <v>180.75085701981419</v>
      </c>
      <c r="L76" s="7"/>
      <c r="M76" s="7"/>
      <c r="N76" s="7"/>
      <c r="O76" s="7"/>
      <c r="P76" s="7"/>
      <c r="Q76" s="7"/>
      <c r="R76" s="7"/>
      <c r="S76" s="6">
        <v>1.1899999999999999E-2</v>
      </c>
      <c r="T76" s="6"/>
      <c r="U76" s="6"/>
      <c r="V76" s="6"/>
      <c r="W76" s="6"/>
      <c r="X76" s="6"/>
      <c r="Y76" s="6"/>
      <c r="Z76" s="6"/>
      <c r="AA76" t="s">
        <v>6</v>
      </c>
      <c r="AB76" t="s">
        <v>6</v>
      </c>
      <c r="AC76" t="s">
        <v>6</v>
      </c>
      <c r="AD76" t="s">
        <v>6</v>
      </c>
    </row>
    <row r="77" spans="1:30" x14ac:dyDescent="0.3">
      <c r="A77" s="1">
        <v>16558</v>
      </c>
      <c r="B77" s="6">
        <v>6.7000000000000002E-3</v>
      </c>
      <c r="C77" s="7">
        <f t="shared" si="0"/>
        <v>54.956563283670015</v>
      </c>
      <c r="D77" s="7"/>
      <c r="E77" s="7"/>
      <c r="F77" s="7"/>
      <c r="G77" s="7"/>
      <c r="H77" s="7"/>
      <c r="I77" s="7"/>
      <c r="J77" s="6"/>
      <c r="K77" s="7">
        <f t="shared" si="1"/>
        <v>181.96188776184692</v>
      </c>
      <c r="L77" s="7"/>
      <c r="M77" s="7"/>
      <c r="N77" s="7"/>
      <c r="O77" s="7"/>
      <c r="P77" s="7"/>
      <c r="Q77" s="7"/>
      <c r="R77" s="7"/>
      <c r="S77" s="6">
        <v>6.7000000000000002E-3</v>
      </c>
      <c r="T77" s="6"/>
      <c r="U77" s="6"/>
      <c r="V77" s="6"/>
      <c r="W77" s="6"/>
      <c r="X77" s="6"/>
      <c r="Y77" s="6"/>
      <c r="Z77" s="6"/>
      <c r="AA77" t="s">
        <v>6</v>
      </c>
      <c r="AB77" t="s">
        <v>6</v>
      </c>
      <c r="AC77" t="s">
        <v>6</v>
      </c>
      <c r="AD77" t="s">
        <v>6</v>
      </c>
    </row>
    <row r="78" spans="1:30" x14ac:dyDescent="0.3">
      <c r="A78" s="1">
        <v>16589</v>
      </c>
      <c r="B78" s="6">
        <v>2E-3</v>
      </c>
      <c r="C78" s="7">
        <f t="shared" si="0"/>
        <v>54.846869544580848</v>
      </c>
      <c r="D78" s="7"/>
      <c r="E78" s="7"/>
      <c r="F78" s="7"/>
      <c r="G78" s="7"/>
      <c r="H78" s="7"/>
      <c r="I78" s="7"/>
      <c r="J78" s="6"/>
      <c r="K78" s="7">
        <f t="shared" si="1"/>
        <v>182.32581153737061</v>
      </c>
      <c r="L78" s="7"/>
      <c r="M78" s="7"/>
      <c r="N78" s="7"/>
      <c r="O78" s="7"/>
      <c r="P78" s="7"/>
      <c r="Q78" s="7"/>
      <c r="R78" s="7"/>
      <c r="S78" s="6">
        <v>2E-3</v>
      </c>
      <c r="T78" s="6"/>
      <c r="U78" s="6"/>
      <c r="V78" s="6"/>
      <c r="W78" s="6"/>
      <c r="X78" s="6"/>
      <c r="Y78" s="6"/>
      <c r="Z78" s="6"/>
      <c r="AA78" t="s">
        <v>6</v>
      </c>
      <c r="AB78" t="s">
        <v>6</v>
      </c>
      <c r="AC78" t="s">
        <v>6</v>
      </c>
      <c r="AD78" t="s">
        <v>6</v>
      </c>
    </row>
    <row r="79" spans="1:30" x14ac:dyDescent="0.3">
      <c r="A79" s="1">
        <v>16619</v>
      </c>
      <c r="B79" s="6">
        <v>2.8500000000000001E-2</v>
      </c>
      <c r="C79" s="7">
        <f t="shared" si="0"/>
        <v>53.32704865783262</v>
      </c>
      <c r="D79" s="7"/>
      <c r="E79" s="7"/>
      <c r="F79" s="7"/>
      <c r="G79" s="7"/>
      <c r="H79" s="7"/>
      <c r="I79" s="7"/>
      <c r="J79" s="6"/>
      <c r="K79" s="7">
        <f t="shared" si="1"/>
        <v>187.52209716618566</v>
      </c>
      <c r="L79" s="7"/>
      <c r="M79" s="7"/>
      <c r="N79" s="7"/>
      <c r="O79" s="7"/>
      <c r="P79" s="7"/>
      <c r="Q79" s="7"/>
      <c r="R79" s="7"/>
      <c r="S79" s="6">
        <v>2.8500000000000001E-2</v>
      </c>
      <c r="T79" s="6"/>
      <c r="U79" s="6"/>
      <c r="V79" s="6"/>
      <c r="W79" s="6"/>
      <c r="X79" s="6"/>
      <c r="Y79" s="6"/>
      <c r="Z79" s="6"/>
      <c r="AA79" t="s">
        <v>6</v>
      </c>
      <c r="AB79" t="s">
        <v>6</v>
      </c>
      <c r="AC79" t="s">
        <v>6</v>
      </c>
      <c r="AD79" t="s">
        <v>6</v>
      </c>
    </row>
    <row r="80" spans="1:30" x14ac:dyDescent="0.3">
      <c r="A80" s="1">
        <v>16650</v>
      </c>
      <c r="B80" s="6">
        <v>2.2000000000000002E-2</v>
      </c>
      <c r="C80" s="7">
        <f t="shared" si="0"/>
        <v>52.179108275765778</v>
      </c>
      <c r="D80" s="7"/>
      <c r="E80" s="7"/>
      <c r="F80" s="7"/>
      <c r="G80" s="7"/>
      <c r="H80" s="7"/>
      <c r="I80" s="7"/>
      <c r="J80" s="6"/>
      <c r="K80" s="7">
        <f t="shared" si="1"/>
        <v>191.64758330384174</v>
      </c>
      <c r="L80" s="7"/>
      <c r="M80" s="7"/>
      <c r="N80" s="7"/>
      <c r="O80" s="7"/>
      <c r="P80" s="7"/>
      <c r="Q80" s="7"/>
      <c r="R80" s="7"/>
      <c r="S80" s="6">
        <v>2.2000000000000002E-2</v>
      </c>
      <c r="T80" s="6"/>
      <c r="U80" s="6"/>
      <c r="V80" s="6"/>
      <c r="W80" s="6"/>
      <c r="X80" s="6"/>
      <c r="Y80" s="6"/>
      <c r="Z80" s="6"/>
      <c r="AA80" t="s">
        <v>6</v>
      </c>
      <c r="AB80" t="s">
        <v>6</v>
      </c>
      <c r="AC80" t="s">
        <v>6</v>
      </c>
      <c r="AD80" t="s">
        <v>6</v>
      </c>
    </row>
    <row r="81" spans="1:30" x14ac:dyDescent="0.3">
      <c r="A81" s="1">
        <v>16681</v>
      </c>
      <c r="B81" s="6">
        <v>6.7000000000000002E-3</v>
      </c>
      <c r="C81" s="7">
        <f t="shared" si="0"/>
        <v>51.831834981390465</v>
      </c>
      <c r="D81" s="7"/>
      <c r="E81" s="7"/>
      <c r="F81" s="7"/>
      <c r="G81" s="7"/>
      <c r="H81" s="7"/>
      <c r="I81" s="7"/>
      <c r="J81" s="6"/>
      <c r="K81" s="7">
        <f t="shared" si="1"/>
        <v>192.93162211197748</v>
      </c>
      <c r="L81" s="7"/>
      <c r="M81" s="7"/>
      <c r="N81" s="7"/>
      <c r="O81" s="7"/>
      <c r="P81" s="7"/>
      <c r="Q81" s="7"/>
      <c r="R81" s="7"/>
      <c r="S81" s="6">
        <v>6.7000000000000002E-3</v>
      </c>
      <c r="T81" s="6"/>
      <c r="U81" s="6"/>
      <c r="V81" s="6"/>
      <c r="W81" s="6"/>
      <c r="X81" s="6"/>
      <c r="Y81" s="6"/>
      <c r="Z81" s="6"/>
      <c r="AA81" t="s">
        <v>6</v>
      </c>
      <c r="AB81" t="s">
        <v>6</v>
      </c>
      <c r="AC81" t="s">
        <v>6</v>
      </c>
      <c r="AD81" t="s">
        <v>6</v>
      </c>
    </row>
    <row r="82" spans="1:30" x14ac:dyDescent="0.3">
      <c r="A82" s="1">
        <v>16711</v>
      </c>
      <c r="B82" s="6">
        <v>-1.84E-2</v>
      </c>
      <c r="C82" s="7">
        <f t="shared" si="0"/>
        <v>52.803417870202182</v>
      </c>
      <c r="D82" s="7"/>
      <c r="E82" s="7"/>
      <c r="F82" s="7"/>
      <c r="G82" s="7"/>
      <c r="H82" s="7"/>
      <c r="I82" s="7"/>
      <c r="J82" s="6"/>
      <c r="K82" s="7">
        <f t="shared" si="1"/>
        <v>189.3816802651171</v>
      </c>
      <c r="L82" s="7"/>
      <c r="M82" s="7"/>
      <c r="N82" s="7"/>
      <c r="O82" s="7"/>
      <c r="P82" s="7"/>
      <c r="Q82" s="7"/>
      <c r="R82" s="7"/>
      <c r="S82" s="6">
        <v>-1.84E-2</v>
      </c>
      <c r="T82" s="6"/>
      <c r="U82" s="6"/>
      <c r="V82" s="6"/>
      <c r="W82" s="6"/>
      <c r="X82" s="6"/>
      <c r="Y82" s="6"/>
      <c r="Z82" s="6"/>
      <c r="AA82" t="s">
        <v>6</v>
      </c>
      <c r="AB82" t="s">
        <v>6</v>
      </c>
      <c r="AC82" t="s">
        <v>6</v>
      </c>
      <c r="AD82" t="s">
        <v>6</v>
      </c>
    </row>
    <row r="83" spans="1:30" x14ac:dyDescent="0.3">
      <c r="A83" s="1">
        <v>16742</v>
      </c>
      <c r="B83" s="6">
        <v>-5.6000000000000008E-3</v>
      </c>
      <c r="C83" s="7">
        <f t="shared" si="0"/>
        <v>53.100782250806702</v>
      </c>
      <c r="D83" s="7"/>
      <c r="E83" s="7"/>
      <c r="F83" s="7"/>
      <c r="G83" s="7"/>
      <c r="H83" s="7"/>
      <c r="I83" s="7"/>
      <c r="J83" s="6"/>
      <c r="K83" s="7">
        <f t="shared" si="1"/>
        <v>188.32114285563244</v>
      </c>
      <c r="L83" s="7"/>
      <c r="M83" s="7"/>
      <c r="N83" s="7"/>
      <c r="O83" s="7"/>
      <c r="P83" s="7"/>
      <c r="Q83" s="7"/>
      <c r="R83" s="7"/>
      <c r="S83" s="6">
        <v>-5.6000000000000008E-3</v>
      </c>
      <c r="T83" s="6"/>
      <c r="U83" s="6"/>
      <c r="V83" s="6"/>
      <c r="W83" s="6"/>
      <c r="X83" s="6"/>
      <c r="Y83" s="6"/>
      <c r="Z83" s="6"/>
      <c r="AA83" t="s">
        <v>6</v>
      </c>
      <c r="AB83" t="s">
        <v>6</v>
      </c>
      <c r="AC83" t="s">
        <v>6</v>
      </c>
      <c r="AD83" t="s">
        <v>6</v>
      </c>
    </row>
    <row r="84" spans="1:30" x14ac:dyDescent="0.3">
      <c r="A84" s="1">
        <v>16772</v>
      </c>
      <c r="B84" s="6">
        <v>-8.0000000000000004E-4</v>
      </c>
      <c r="C84" s="7">
        <f t="shared" si="0"/>
        <v>53.143296888317352</v>
      </c>
      <c r="D84" s="7"/>
      <c r="E84" s="7"/>
      <c r="F84" s="7"/>
      <c r="G84" s="7"/>
      <c r="H84" s="7"/>
      <c r="I84" s="7"/>
      <c r="J84" s="6"/>
      <c r="K84" s="7">
        <f t="shared" si="1"/>
        <v>188.17048594134795</v>
      </c>
      <c r="L84" s="7"/>
      <c r="M84" s="7"/>
      <c r="N84" s="7"/>
      <c r="O84" s="7"/>
      <c r="P84" s="7"/>
      <c r="Q84" s="7"/>
      <c r="R84" s="7"/>
      <c r="S84" s="6">
        <v>-8.0000000000000004E-4</v>
      </c>
      <c r="T84" s="6"/>
      <c r="U84" s="6"/>
      <c r="V84" s="6"/>
      <c r="W84" s="6"/>
      <c r="X84" s="6"/>
      <c r="Y84" s="6"/>
      <c r="Z84" s="6"/>
      <c r="AA84" t="s">
        <v>6</v>
      </c>
      <c r="AB84" t="s">
        <v>6</v>
      </c>
      <c r="AC84" t="s">
        <v>6</v>
      </c>
      <c r="AD84" t="s">
        <v>6</v>
      </c>
    </row>
    <row r="85" spans="1:30" x14ac:dyDescent="0.3">
      <c r="A85" s="1">
        <v>16803</v>
      </c>
      <c r="B85" s="6">
        <v>-3.1400000000000004E-2</v>
      </c>
      <c r="C85" s="7">
        <f t="shared" si="0"/>
        <v>54.866092182859127</v>
      </c>
      <c r="D85" s="7"/>
      <c r="E85" s="7"/>
      <c r="F85" s="7"/>
      <c r="G85" s="7"/>
      <c r="H85" s="7"/>
      <c r="I85" s="7"/>
      <c r="J85" s="6"/>
      <c r="K85" s="7">
        <f t="shared" si="1"/>
        <v>182.26193268278962</v>
      </c>
      <c r="L85" s="7"/>
      <c r="M85" s="7"/>
      <c r="N85" s="7"/>
      <c r="O85" s="7"/>
      <c r="P85" s="7"/>
      <c r="Q85" s="7"/>
      <c r="R85" s="7"/>
      <c r="S85" s="6">
        <v>-3.1400000000000004E-2</v>
      </c>
      <c r="T85" s="6"/>
      <c r="U85" s="6"/>
      <c r="V85" s="6"/>
      <c r="W85" s="6"/>
      <c r="X85" s="6"/>
      <c r="Y85" s="6"/>
      <c r="Z85" s="6"/>
      <c r="AA85" t="s">
        <v>6</v>
      </c>
      <c r="AB85" s="2">
        <v>22900000</v>
      </c>
      <c r="AC85" s="2">
        <v>39600000</v>
      </c>
      <c r="AD85" t="s">
        <v>6</v>
      </c>
    </row>
    <row r="86" spans="1:30" x14ac:dyDescent="0.3">
      <c r="A86" s="1">
        <v>16834</v>
      </c>
      <c r="B86" s="6">
        <v>2.1099999999999997E-2</v>
      </c>
      <c r="C86" s="7">
        <f t="shared" si="0"/>
        <v>53.732339812808867</v>
      </c>
      <c r="D86" s="7"/>
      <c r="E86" s="7"/>
      <c r="F86" s="7"/>
      <c r="G86" s="7"/>
      <c r="H86" s="7"/>
      <c r="I86" s="7"/>
      <c r="J86" s="6"/>
      <c r="K86" s="7">
        <f t="shared" si="1"/>
        <v>186.10765946239647</v>
      </c>
      <c r="L86" s="7"/>
      <c r="M86" s="7"/>
      <c r="N86" s="7"/>
      <c r="O86" s="7"/>
      <c r="P86" s="7"/>
      <c r="Q86" s="7"/>
      <c r="R86" s="7"/>
      <c r="S86" s="6">
        <v>2.1099999999999997E-2</v>
      </c>
      <c r="T86" s="6"/>
      <c r="U86" s="6"/>
      <c r="V86" s="6"/>
      <c r="W86" s="6"/>
      <c r="X86" s="6"/>
      <c r="Y86" s="6"/>
      <c r="Z86" s="6"/>
      <c r="AA86" t="s">
        <v>6</v>
      </c>
      <c r="AB86" s="2">
        <v>23600000</v>
      </c>
      <c r="AC86" s="2">
        <v>39300000</v>
      </c>
      <c r="AD86" t="s">
        <v>6</v>
      </c>
    </row>
    <row r="87" spans="1:30" x14ac:dyDescent="0.3">
      <c r="A87" s="1">
        <v>16862</v>
      </c>
      <c r="B87" s="6">
        <v>8.2899999999999988E-2</v>
      </c>
      <c r="C87" s="7">
        <f t="shared" si="0"/>
        <v>49.618930476321786</v>
      </c>
      <c r="D87" s="7"/>
      <c r="E87" s="7"/>
      <c r="F87" s="7"/>
      <c r="G87" s="7"/>
      <c r="H87" s="7"/>
      <c r="I87" s="7"/>
      <c r="J87" s="6"/>
      <c r="K87" s="7">
        <f t="shared" si="1"/>
        <v>201.53598443182912</v>
      </c>
      <c r="L87" s="7"/>
      <c r="M87" s="7"/>
      <c r="N87" s="7"/>
      <c r="O87" s="7"/>
      <c r="P87" s="7"/>
      <c r="Q87" s="7"/>
      <c r="R87" s="7"/>
      <c r="S87" s="6">
        <v>8.2899999999999988E-2</v>
      </c>
      <c r="T87" s="6"/>
      <c r="U87" s="6"/>
      <c r="V87" s="6"/>
      <c r="W87" s="6"/>
      <c r="X87" s="6"/>
      <c r="Y87" s="6"/>
      <c r="Z87" s="6"/>
      <c r="AA87" t="s">
        <v>6</v>
      </c>
      <c r="AB87" s="2">
        <v>23900000</v>
      </c>
      <c r="AC87" s="2">
        <v>38600000</v>
      </c>
      <c r="AD87" t="s">
        <v>6</v>
      </c>
    </row>
    <row r="88" spans="1:30" x14ac:dyDescent="0.3">
      <c r="A88" s="1">
        <v>16893</v>
      </c>
      <c r="B88" s="6">
        <v>1.34E-2</v>
      </c>
      <c r="C88" s="7">
        <f t="shared" si="0"/>
        <v>48.962828573437726</v>
      </c>
      <c r="D88" s="7"/>
      <c r="E88" s="7"/>
      <c r="F88" s="7"/>
      <c r="G88" s="7"/>
      <c r="H88" s="7"/>
      <c r="I88" s="7"/>
      <c r="J88" s="6"/>
      <c r="K88" s="7">
        <f t="shared" si="1"/>
        <v>204.23656662321565</v>
      </c>
      <c r="L88" s="7"/>
      <c r="M88" s="7"/>
      <c r="N88" s="7"/>
      <c r="O88" s="7"/>
      <c r="P88" s="7"/>
      <c r="Q88" s="7"/>
      <c r="R88" s="7"/>
      <c r="S88" s="6">
        <v>1.34E-2</v>
      </c>
      <c r="T88" s="6"/>
      <c r="U88" s="6"/>
      <c r="V88" s="6"/>
      <c r="W88" s="6"/>
      <c r="X88" s="6"/>
      <c r="Y88" s="6"/>
      <c r="Z88" s="6"/>
      <c r="AA88" t="s">
        <v>6</v>
      </c>
      <c r="AB88" s="2">
        <v>23700000</v>
      </c>
      <c r="AC88" s="2">
        <v>42000000</v>
      </c>
      <c r="AD88" t="s">
        <v>6</v>
      </c>
    </row>
    <row r="89" spans="1:30" x14ac:dyDescent="0.3">
      <c r="A89" s="1">
        <v>16923</v>
      </c>
      <c r="B89" s="6">
        <v>1.6E-2</v>
      </c>
      <c r="C89" s="7">
        <f t="shared" si="0"/>
        <v>48.191760406926889</v>
      </c>
      <c r="D89" s="7"/>
      <c r="E89" s="7"/>
      <c r="F89" s="7"/>
      <c r="G89" s="7"/>
      <c r="H89" s="7"/>
      <c r="I89" s="7"/>
      <c r="J89" s="6"/>
      <c r="K89" s="7">
        <f t="shared" si="1"/>
        <v>207.5043516891871</v>
      </c>
      <c r="L89" s="7"/>
      <c r="M89" s="7"/>
      <c r="N89" s="7"/>
      <c r="O89" s="7"/>
      <c r="P89" s="7"/>
      <c r="Q89" s="7"/>
      <c r="R89" s="7"/>
      <c r="S89" s="6">
        <v>1.6E-2</v>
      </c>
      <c r="T89" s="6"/>
      <c r="U89" s="6"/>
      <c r="V89" s="6"/>
      <c r="W89" s="6"/>
      <c r="X89" s="6"/>
      <c r="Y89" s="6"/>
      <c r="Z89" s="6"/>
      <c r="AA89" t="s">
        <v>6</v>
      </c>
      <c r="AB89" s="2">
        <v>24200000</v>
      </c>
      <c r="AC89" s="2">
        <v>42700000</v>
      </c>
      <c r="AD89" t="s">
        <v>6</v>
      </c>
    </row>
    <row r="90" spans="1:30" x14ac:dyDescent="0.3">
      <c r="A90" s="1">
        <v>16954</v>
      </c>
      <c r="B90" s="6">
        <v>1.9900000000000001E-2</v>
      </c>
      <c r="C90" s="7">
        <f t="shared" si="0"/>
        <v>47.25145642408755</v>
      </c>
      <c r="D90" s="7"/>
      <c r="E90" s="7"/>
      <c r="F90" s="7"/>
      <c r="G90" s="7"/>
      <c r="H90" s="7"/>
      <c r="I90" s="7"/>
      <c r="J90" s="6"/>
      <c r="K90" s="7">
        <f t="shared" si="1"/>
        <v>211.63368828780193</v>
      </c>
      <c r="L90" s="7"/>
      <c r="M90" s="7"/>
      <c r="N90" s="7"/>
      <c r="O90" s="7"/>
      <c r="P90" s="7"/>
      <c r="Q90" s="7"/>
      <c r="R90" s="7"/>
      <c r="S90" s="6">
        <v>1.9900000000000001E-2</v>
      </c>
      <c r="T90" s="6"/>
      <c r="U90" s="6"/>
      <c r="V90" s="6"/>
      <c r="W90" s="6"/>
      <c r="X90" s="6"/>
      <c r="Y90" s="6"/>
      <c r="Z90" s="6"/>
      <c r="AA90" t="s">
        <v>6</v>
      </c>
      <c r="AB90" s="2">
        <v>24900000</v>
      </c>
      <c r="AC90" s="2">
        <v>43400000</v>
      </c>
      <c r="AD90" t="s">
        <v>6</v>
      </c>
    </row>
    <row r="91" spans="1:30" x14ac:dyDescent="0.3">
      <c r="A91" s="1">
        <v>16984</v>
      </c>
      <c r="B91" s="6">
        <v>3.3599999999999998E-2</v>
      </c>
      <c r="C91" s="7">
        <f t="shared" si="0"/>
        <v>45.715418366957763</v>
      </c>
      <c r="D91" s="7"/>
      <c r="E91" s="7"/>
      <c r="F91" s="7"/>
      <c r="G91" s="7"/>
      <c r="H91" s="7"/>
      <c r="I91" s="7"/>
      <c r="J91" s="6"/>
      <c r="K91" s="7">
        <f t="shared" si="1"/>
        <v>218.7445802142721</v>
      </c>
      <c r="L91" s="7"/>
      <c r="M91" s="7"/>
      <c r="N91" s="7"/>
      <c r="O91" s="7"/>
      <c r="P91" s="7"/>
      <c r="Q91" s="7"/>
      <c r="R91" s="7"/>
      <c r="S91" s="6">
        <v>3.3599999999999998E-2</v>
      </c>
      <c r="T91" s="6"/>
      <c r="U91" s="6"/>
      <c r="V91" s="6"/>
      <c r="W91" s="6"/>
      <c r="X91" s="6"/>
      <c r="Y91" s="6"/>
      <c r="Z91" s="6"/>
      <c r="AA91" t="s">
        <v>6</v>
      </c>
      <c r="AB91" s="2">
        <v>25500000</v>
      </c>
      <c r="AC91" s="2">
        <v>43800000</v>
      </c>
      <c r="AD91" t="s">
        <v>6</v>
      </c>
    </row>
    <row r="92" spans="1:30" x14ac:dyDescent="0.3">
      <c r="A92" s="1">
        <v>17015</v>
      </c>
      <c r="B92" s="6">
        <v>2.86E-2</v>
      </c>
      <c r="C92" s="7">
        <f t="shared" si="0"/>
        <v>44.444311070345869</v>
      </c>
      <c r="D92" s="7"/>
      <c r="E92" s="7"/>
      <c r="F92" s="7"/>
      <c r="G92" s="7"/>
      <c r="H92" s="7"/>
      <c r="I92" s="7"/>
      <c r="J92" s="6"/>
      <c r="K92" s="7">
        <f t="shared" si="1"/>
        <v>225.00067520840028</v>
      </c>
      <c r="L92" s="7"/>
      <c r="M92" s="7"/>
      <c r="N92" s="7"/>
      <c r="O92" s="7"/>
      <c r="P92" s="7"/>
      <c r="Q92" s="7"/>
      <c r="R92" s="7"/>
      <c r="S92" s="6">
        <v>2.86E-2</v>
      </c>
      <c r="T92" s="6"/>
      <c r="U92" s="6"/>
      <c r="V92" s="6"/>
      <c r="W92" s="6"/>
      <c r="X92" s="6"/>
      <c r="Y92" s="6"/>
      <c r="Z92" s="6"/>
      <c r="AA92" t="s">
        <v>6</v>
      </c>
      <c r="AB92" s="2">
        <v>25700000</v>
      </c>
      <c r="AC92" s="2">
        <v>44900000</v>
      </c>
      <c r="AD92" t="s">
        <v>6</v>
      </c>
    </row>
    <row r="93" spans="1:30" x14ac:dyDescent="0.3">
      <c r="A93" s="1">
        <v>17046</v>
      </c>
      <c r="B93" s="6">
        <v>-2.46E-2</v>
      </c>
      <c r="C93" s="7">
        <f t="shared" si="0"/>
        <v>45.565215368408722</v>
      </c>
      <c r="D93" s="7"/>
      <c r="E93" s="7"/>
      <c r="F93" s="7"/>
      <c r="G93" s="7"/>
      <c r="H93" s="7"/>
      <c r="I93" s="7"/>
      <c r="J93" s="6"/>
      <c r="K93" s="7">
        <f t="shared" si="1"/>
        <v>219.46565859827365</v>
      </c>
      <c r="L93" s="7"/>
      <c r="M93" s="7"/>
      <c r="N93" s="7"/>
      <c r="O93" s="7"/>
      <c r="P93" s="7"/>
      <c r="Q93" s="7"/>
      <c r="R93" s="7"/>
      <c r="S93" s="6">
        <v>-2.46E-2</v>
      </c>
      <c r="T93" s="6"/>
      <c r="U93" s="6"/>
      <c r="V93" s="6"/>
      <c r="W93" s="6"/>
      <c r="X93" s="6"/>
      <c r="Y93" s="6"/>
      <c r="Z93" s="6"/>
      <c r="AA93" t="s">
        <v>6</v>
      </c>
      <c r="AB93" s="2">
        <v>25700000</v>
      </c>
      <c r="AC93" s="2">
        <v>45300000</v>
      </c>
      <c r="AD93" t="s">
        <v>6</v>
      </c>
    </row>
    <row r="94" spans="1:30" x14ac:dyDescent="0.3">
      <c r="A94" s="1">
        <v>17076</v>
      </c>
      <c r="B94" s="6">
        <v>1.04E-2</v>
      </c>
      <c r="C94" s="7">
        <f t="shared" si="0"/>
        <v>45.096214735163031</v>
      </c>
      <c r="D94" s="7"/>
      <c r="E94" s="7"/>
      <c r="F94" s="7"/>
      <c r="G94" s="7"/>
      <c r="H94" s="7"/>
      <c r="I94" s="7"/>
      <c r="J94" s="6"/>
      <c r="K94" s="7">
        <f t="shared" si="1"/>
        <v>221.74810144769569</v>
      </c>
      <c r="L94" s="7"/>
      <c r="M94" s="7"/>
      <c r="N94" s="7"/>
      <c r="O94" s="7"/>
      <c r="P94" s="7"/>
      <c r="Q94" s="7"/>
      <c r="R94" s="7"/>
      <c r="S94" s="6">
        <v>1.04E-2</v>
      </c>
      <c r="T94" s="6"/>
      <c r="U94" s="6"/>
      <c r="V94" s="6"/>
      <c r="W94" s="6"/>
      <c r="X94" s="6"/>
      <c r="Y94" s="6"/>
      <c r="Z94" s="6"/>
      <c r="AA94" t="s">
        <v>6</v>
      </c>
      <c r="AB94" s="2">
        <v>25600000</v>
      </c>
      <c r="AC94" s="2">
        <v>45400000</v>
      </c>
      <c r="AD94" t="s">
        <v>6</v>
      </c>
    </row>
    <row r="95" spans="1:30" x14ac:dyDescent="0.3">
      <c r="A95" s="1">
        <v>17107</v>
      </c>
      <c r="B95" s="6">
        <v>1.2800000000000001E-2</v>
      </c>
      <c r="C95" s="7">
        <f t="shared" si="0"/>
        <v>44.526278372001414</v>
      </c>
      <c r="D95" s="7"/>
      <c r="E95" s="7"/>
      <c r="F95" s="7"/>
      <c r="G95" s="7"/>
      <c r="H95" s="7"/>
      <c r="I95" s="7"/>
      <c r="J95" s="6"/>
      <c r="K95" s="7">
        <f t="shared" si="1"/>
        <v>224.58647714622617</v>
      </c>
      <c r="L95" s="7"/>
      <c r="M95" s="7"/>
      <c r="N95" s="7"/>
      <c r="O95" s="7"/>
      <c r="P95" s="7"/>
      <c r="Q95" s="7"/>
      <c r="R95" s="7"/>
      <c r="S95" s="6">
        <v>1.2800000000000001E-2</v>
      </c>
      <c r="T95" s="6"/>
      <c r="U95" s="6"/>
      <c r="V95" s="6"/>
      <c r="W95" s="6"/>
      <c r="X95" s="6"/>
      <c r="Y95" s="6"/>
      <c r="Z95" s="6"/>
      <c r="AA95" t="s">
        <v>6</v>
      </c>
      <c r="AB95" s="2">
        <v>25300000</v>
      </c>
      <c r="AC95" s="2">
        <v>45800000</v>
      </c>
      <c r="AD95" t="s">
        <v>6</v>
      </c>
    </row>
    <row r="96" spans="1:30" x14ac:dyDescent="0.3">
      <c r="A96" s="1">
        <v>17137</v>
      </c>
      <c r="B96" s="6">
        <v>-3.2000000000000002E-3</v>
      </c>
      <c r="C96" s="7">
        <f t="shared" si="0"/>
        <v>44.669219875603339</v>
      </c>
      <c r="D96" s="7"/>
      <c r="E96" s="7"/>
      <c r="F96" s="7"/>
      <c r="G96" s="7"/>
      <c r="H96" s="7"/>
      <c r="I96" s="7"/>
      <c r="J96" s="6"/>
      <c r="K96" s="7">
        <f t="shared" si="1"/>
        <v>223.86780041935825</v>
      </c>
      <c r="L96" s="7"/>
      <c r="M96" s="7"/>
      <c r="N96" s="7"/>
      <c r="O96" s="7"/>
      <c r="P96" s="7"/>
      <c r="Q96" s="7"/>
      <c r="R96" s="7"/>
      <c r="S96" s="6">
        <v>-3.2000000000000002E-3</v>
      </c>
      <c r="T96" s="6"/>
      <c r="U96" s="6"/>
      <c r="V96" s="6"/>
      <c r="W96" s="6"/>
      <c r="X96" s="6"/>
      <c r="Y96" s="6"/>
      <c r="Z96" s="6"/>
      <c r="AA96" t="s">
        <v>6</v>
      </c>
      <c r="AB96" s="2">
        <v>25700000</v>
      </c>
      <c r="AC96" s="2">
        <v>45400000</v>
      </c>
      <c r="AD96" t="s">
        <v>6</v>
      </c>
    </row>
    <row r="97" spans="1:30" x14ac:dyDescent="0.3">
      <c r="A97" s="1">
        <v>17168</v>
      </c>
      <c r="B97" s="6">
        <v>0.16800000000000001</v>
      </c>
      <c r="C97" s="7">
        <f t="shared" si="0"/>
        <v>38.244195098975467</v>
      </c>
      <c r="D97" s="7"/>
      <c r="E97" s="7"/>
      <c r="F97" s="7"/>
      <c r="G97" s="7"/>
      <c r="H97" s="7"/>
      <c r="I97" s="7"/>
      <c r="J97" s="6"/>
      <c r="K97" s="7">
        <f t="shared" si="1"/>
        <v>261.47759088981041</v>
      </c>
      <c r="L97" s="7"/>
      <c r="M97" s="7"/>
      <c r="N97" s="7"/>
      <c r="O97" s="7"/>
      <c r="P97" s="7"/>
      <c r="Q97" s="7"/>
      <c r="R97" s="7"/>
      <c r="S97" s="6">
        <v>0.16800000000000001</v>
      </c>
      <c r="T97" s="6"/>
      <c r="U97" s="6"/>
      <c r="V97" s="6"/>
      <c r="W97" s="6"/>
      <c r="X97" s="6"/>
      <c r="Y97" s="6"/>
      <c r="Z97" s="6"/>
      <c r="AA97" t="s">
        <v>6</v>
      </c>
      <c r="AB97" s="2">
        <v>25900000</v>
      </c>
      <c r="AC97" s="2">
        <v>47800000</v>
      </c>
      <c r="AD97" t="s">
        <v>6</v>
      </c>
    </row>
    <row r="98" spans="1:30" x14ac:dyDescent="0.3">
      <c r="A98" s="1">
        <v>17199</v>
      </c>
      <c r="B98" s="6">
        <v>3.2400000000000005E-2</v>
      </c>
      <c r="C98" s="7">
        <f t="shared" si="0"/>
        <v>37.043970456194764</v>
      </c>
      <c r="D98" s="7"/>
      <c r="E98" s="7"/>
      <c r="F98" s="7"/>
      <c r="G98" s="7"/>
      <c r="H98" s="7"/>
      <c r="I98" s="7"/>
      <c r="J98" s="6"/>
      <c r="K98" s="7">
        <f t="shared" si="1"/>
        <v>269.94946483464025</v>
      </c>
      <c r="L98" s="7"/>
      <c r="M98" s="7"/>
      <c r="N98" s="7"/>
      <c r="O98" s="7"/>
      <c r="P98" s="7"/>
      <c r="Q98" s="7"/>
      <c r="R98" s="7"/>
      <c r="S98" s="6">
        <v>3.2400000000000005E-2</v>
      </c>
      <c r="T98" s="6"/>
      <c r="U98" s="6"/>
      <c r="V98" s="6"/>
      <c r="W98" s="6"/>
      <c r="X98" s="6"/>
      <c r="Y98" s="6"/>
      <c r="Z98" s="6"/>
      <c r="AA98" t="s">
        <v>6</v>
      </c>
      <c r="AB98" s="2">
        <v>25900000</v>
      </c>
      <c r="AC98" s="2">
        <v>47900000</v>
      </c>
      <c r="AD98" t="s">
        <v>6</v>
      </c>
    </row>
    <row r="99" spans="1:30" x14ac:dyDescent="0.3">
      <c r="A99" s="1">
        <v>17227</v>
      </c>
      <c r="B99" s="6">
        <v>3.4200000000000001E-2</v>
      </c>
      <c r="C99" s="7">
        <f t="shared" si="0"/>
        <v>35.818961957256583</v>
      </c>
      <c r="D99" s="7"/>
      <c r="E99" s="7"/>
      <c r="F99" s="7"/>
      <c r="G99" s="7"/>
      <c r="H99" s="7"/>
      <c r="I99" s="7"/>
      <c r="J99" s="6"/>
      <c r="K99" s="7">
        <f t="shared" si="1"/>
        <v>279.18173653198494</v>
      </c>
      <c r="L99" s="7"/>
      <c r="M99" s="7"/>
      <c r="N99" s="7"/>
      <c r="O99" s="7"/>
      <c r="P99" s="7"/>
      <c r="Q99" s="7"/>
      <c r="R99" s="7"/>
      <c r="S99" s="6">
        <v>3.4200000000000001E-2</v>
      </c>
      <c r="T99" s="6"/>
      <c r="U99" s="6"/>
      <c r="V99" s="6"/>
      <c r="W99" s="6"/>
      <c r="X99" s="6"/>
      <c r="Y99" s="6"/>
      <c r="Z99" s="6"/>
      <c r="AA99" t="s">
        <v>6</v>
      </c>
      <c r="AB99" s="2">
        <v>25600000</v>
      </c>
      <c r="AC99" s="2">
        <v>47900000</v>
      </c>
      <c r="AD99" t="s">
        <v>6</v>
      </c>
    </row>
    <row r="100" spans="1:30" x14ac:dyDescent="0.3">
      <c r="A100" s="1">
        <v>17258</v>
      </c>
      <c r="B100" s="6">
        <v>-9.8999999999999991E-3</v>
      </c>
      <c r="C100" s="7">
        <f t="shared" si="0"/>
        <v>36.177115399713756</v>
      </c>
      <c r="D100" s="7"/>
      <c r="E100" s="7"/>
      <c r="F100" s="7"/>
      <c r="G100" s="7"/>
      <c r="H100" s="7"/>
      <c r="I100" s="7"/>
      <c r="J100" s="6"/>
      <c r="K100" s="7">
        <f t="shared" si="1"/>
        <v>276.41783734031827</v>
      </c>
      <c r="L100" s="7"/>
      <c r="M100" s="7"/>
      <c r="N100" s="7"/>
      <c r="O100" s="7"/>
      <c r="P100" s="7"/>
      <c r="Q100" s="7"/>
      <c r="R100" s="7"/>
      <c r="S100" s="6">
        <v>-9.8999999999999991E-3</v>
      </c>
      <c r="T100" s="6"/>
      <c r="U100" s="6"/>
      <c r="V100" s="6"/>
      <c r="W100" s="6"/>
      <c r="X100" s="6"/>
      <c r="Y100" s="6"/>
      <c r="Z100" s="6"/>
      <c r="AA100" t="s">
        <v>6</v>
      </c>
      <c r="AB100" s="2">
        <v>25200000</v>
      </c>
      <c r="AC100" s="2">
        <v>47200000</v>
      </c>
      <c r="AD100" t="s">
        <v>6</v>
      </c>
    </row>
    <row r="101" spans="1:30" x14ac:dyDescent="0.3">
      <c r="A101" s="1">
        <v>17288</v>
      </c>
      <c r="B101" s="6">
        <v>6.4000000000000003E-3</v>
      </c>
      <c r="C101" s="7">
        <f t="shared" si="0"/>
        <v>35.947054252497772</v>
      </c>
      <c r="D101" s="7"/>
      <c r="E101" s="7"/>
      <c r="F101" s="7"/>
      <c r="G101" s="7"/>
      <c r="H101" s="7"/>
      <c r="I101" s="7"/>
      <c r="J101" s="6"/>
      <c r="K101" s="7">
        <f t="shared" si="1"/>
        <v>278.18691149929629</v>
      </c>
      <c r="L101" s="7"/>
      <c r="M101" s="7"/>
      <c r="N101" s="7"/>
      <c r="O101" s="7"/>
      <c r="P101" s="7"/>
      <c r="Q101" s="7"/>
      <c r="R101" s="7"/>
      <c r="S101" s="6">
        <v>6.4000000000000003E-3</v>
      </c>
      <c r="T101" s="6"/>
      <c r="U101" s="6"/>
      <c r="V101" s="6"/>
      <c r="W101" s="6"/>
      <c r="X101" s="6"/>
      <c r="Y101" s="6"/>
      <c r="Z101" s="6"/>
      <c r="AA101" t="s">
        <v>6</v>
      </c>
      <c r="AB101" s="2">
        <v>25200000</v>
      </c>
      <c r="AC101" s="2">
        <v>46900000</v>
      </c>
      <c r="AD101" t="s">
        <v>6</v>
      </c>
    </row>
    <row r="102" spans="1:30" x14ac:dyDescent="0.3">
      <c r="A102" s="1">
        <v>17319</v>
      </c>
      <c r="B102" s="6">
        <v>-1.18E-2</v>
      </c>
      <c r="C102" s="7">
        <f t="shared" si="0"/>
        <v>36.376294527927314</v>
      </c>
      <c r="D102" s="7"/>
      <c r="E102" s="7"/>
      <c r="F102" s="7"/>
      <c r="G102" s="7"/>
      <c r="H102" s="7"/>
      <c r="I102" s="7"/>
      <c r="J102" s="6"/>
      <c r="K102" s="7">
        <f t="shared" si="1"/>
        <v>274.90430594360458</v>
      </c>
      <c r="L102" s="7"/>
      <c r="M102" s="7"/>
      <c r="N102" s="7"/>
      <c r="O102" s="7"/>
      <c r="P102" s="7"/>
      <c r="Q102" s="7"/>
      <c r="R102" s="7"/>
      <c r="S102" s="6">
        <v>-1.18E-2</v>
      </c>
      <c r="T102" s="6"/>
      <c r="U102" s="6"/>
      <c r="V102" s="6"/>
      <c r="W102" s="6"/>
      <c r="X102" s="6"/>
      <c r="Y102" s="6"/>
      <c r="Z102" s="6"/>
      <c r="AA102" t="s">
        <v>6</v>
      </c>
      <c r="AB102" s="2">
        <v>25300000</v>
      </c>
      <c r="AC102" s="2">
        <v>47400000</v>
      </c>
      <c r="AD102" t="s">
        <v>6</v>
      </c>
    </row>
    <row r="103" spans="1:30" x14ac:dyDescent="0.3">
      <c r="A103" s="1">
        <v>17349</v>
      </c>
      <c r="B103" s="6">
        <v>4.8999999999999998E-3</v>
      </c>
      <c r="C103" s="7">
        <f t="shared" si="0"/>
        <v>36.198919820805379</v>
      </c>
      <c r="D103" s="7"/>
      <c r="E103" s="7"/>
      <c r="F103" s="7"/>
      <c r="G103" s="7"/>
      <c r="H103" s="7"/>
      <c r="I103" s="7"/>
      <c r="J103" s="6"/>
      <c r="K103" s="7">
        <f t="shared" si="1"/>
        <v>276.25133704272821</v>
      </c>
      <c r="L103" s="7"/>
      <c r="M103" s="7"/>
      <c r="N103" s="7"/>
      <c r="O103" s="7"/>
      <c r="P103" s="7"/>
      <c r="Q103" s="7"/>
      <c r="R103" s="7"/>
      <c r="S103" s="6">
        <v>4.8999999999999998E-3</v>
      </c>
      <c r="T103" s="6"/>
      <c r="U103" s="6"/>
      <c r="V103" s="6"/>
      <c r="W103" s="6"/>
      <c r="X103" s="6"/>
      <c r="Y103" s="6"/>
      <c r="Z103" s="6"/>
      <c r="AA103" t="s">
        <v>6</v>
      </c>
      <c r="AB103" s="2">
        <v>25700000</v>
      </c>
      <c r="AC103" s="2">
        <v>47500000</v>
      </c>
      <c r="AD103" t="s">
        <v>6</v>
      </c>
    </row>
    <row r="104" spans="1:30" x14ac:dyDescent="0.3">
      <c r="A104" s="1">
        <v>17380</v>
      </c>
      <c r="B104" s="6">
        <v>0</v>
      </c>
      <c r="C104" s="7">
        <f t="shared" si="0"/>
        <v>36.198919820805379</v>
      </c>
      <c r="D104" s="7"/>
      <c r="E104" s="7"/>
      <c r="F104" s="7"/>
      <c r="G104" s="7"/>
      <c r="H104" s="7"/>
      <c r="I104" s="7"/>
      <c r="J104" s="6"/>
      <c r="K104" s="7">
        <f t="shared" si="1"/>
        <v>276.25133704272821</v>
      </c>
      <c r="L104" s="7"/>
      <c r="M104" s="7"/>
      <c r="N104" s="7"/>
      <c r="O104" s="7"/>
      <c r="P104" s="7"/>
      <c r="Q104" s="7"/>
      <c r="R104" s="7"/>
      <c r="S104" s="6">
        <v>0</v>
      </c>
      <c r="T104" s="6"/>
      <c r="U104" s="6"/>
      <c r="V104" s="6"/>
      <c r="W104" s="6"/>
      <c r="X104" s="6"/>
      <c r="Y104" s="6"/>
      <c r="Z104" s="6"/>
      <c r="AA104" t="s">
        <v>6</v>
      </c>
      <c r="AB104" s="2">
        <v>25600000</v>
      </c>
      <c r="AC104" s="2">
        <v>47400000</v>
      </c>
      <c r="AD104" t="s">
        <v>6</v>
      </c>
    </row>
    <row r="105" spans="1:30" x14ac:dyDescent="0.3">
      <c r="A105" s="1">
        <v>17411</v>
      </c>
      <c r="B105" s="6">
        <v>-2.9999999999999997E-4</v>
      </c>
      <c r="C105" s="7">
        <f t="shared" si="0"/>
        <v>36.209782755632062</v>
      </c>
      <c r="D105" s="7"/>
      <c r="E105" s="7"/>
      <c r="F105" s="7"/>
      <c r="G105" s="7"/>
      <c r="H105" s="7"/>
      <c r="I105" s="7"/>
      <c r="J105" s="6"/>
      <c r="K105" s="7">
        <f t="shared" si="1"/>
        <v>276.16846164161541</v>
      </c>
      <c r="L105" s="7"/>
      <c r="M105" s="7"/>
      <c r="N105" s="7"/>
      <c r="O105" s="7"/>
      <c r="P105" s="7"/>
      <c r="Q105" s="7"/>
      <c r="R105" s="7"/>
      <c r="S105" s="6">
        <v>-2.9999999999999997E-4</v>
      </c>
      <c r="T105" s="6"/>
      <c r="U105" s="6"/>
      <c r="V105" s="6"/>
      <c r="W105" s="6"/>
      <c r="X105" s="6"/>
      <c r="Y105" s="6"/>
      <c r="Z105" s="6"/>
      <c r="AA105" t="s">
        <v>6</v>
      </c>
      <c r="AB105" s="2">
        <v>25100000</v>
      </c>
      <c r="AC105" s="2">
        <v>47200000</v>
      </c>
      <c r="AD105" t="s">
        <v>6</v>
      </c>
    </row>
    <row r="106" spans="1:30" x14ac:dyDescent="0.3">
      <c r="A106" s="1">
        <v>17441</v>
      </c>
      <c r="B106" s="6">
        <v>1.3000000000000001E-2</v>
      </c>
      <c r="C106" s="7">
        <f t="shared" si="0"/>
        <v>35.745096501117537</v>
      </c>
      <c r="D106" s="7"/>
      <c r="E106" s="7"/>
      <c r="F106" s="7"/>
      <c r="G106" s="7"/>
      <c r="H106" s="7"/>
      <c r="I106" s="7"/>
      <c r="J106" s="6"/>
      <c r="K106" s="7">
        <f t="shared" si="1"/>
        <v>279.75865164295641</v>
      </c>
      <c r="L106" s="7"/>
      <c r="M106" s="7"/>
      <c r="N106" s="7"/>
      <c r="O106" s="7"/>
      <c r="P106" s="7"/>
      <c r="Q106" s="7"/>
      <c r="R106" s="7"/>
      <c r="S106" s="6">
        <v>1.3000000000000001E-2</v>
      </c>
      <c r="T106" s="6"/>
      <c r="U106" s="6"/>
      <c r="V106" s="6"/>
      <c r="W106" s="6"/>
      <c r="X106" s="6"/>
      <c r="Y106" s="6"/>
      <c r="Z106" s="6"/>
      <c r="AA106" t="s">
        <v>6</v>
      </c>
      <c r="AB106" s="2">
        <v>24700000</v>
      </c>
      <c r="AC106" s="2">
        <v>46700000</v>
      </c>
      <c r="AD106" t="s">
        <v>6</v>
      </c>
    </row>
    <row r="107" spans="1:30" x14ac:dyDescent="0.3">
      <c r="A107" s="1">
        <v>17472</v>
      </c>
      <c r="B107" s="6">
        <v>5.8999999999999999E-3</v>
      </c>
      <c r="C107" s="7">
        <f t="shared" si="0"/>
        <v>35.535437420337544</v>
      </c>
      <c r="D107" s="7"/>
      <c r="E107" s="7"/>
      <c r="F107" s="7"/>
      <c r="G107" s="7"/>
      <c r="H107" s="7"/>
      <c r="I107" s="7"/>
      <c r="J107" s="6"/>
      <c r="K107" s="7">
        <f t="shared" si="1"/>
        <v>281.40922768764983</v>
      </c>
      <c r="L107" s="7"/>
      <c r="M107" s="7"/>
      <c r="N107" s="7"/>
      <c r="O107" s="7"/>
      <c r="P107" s="7"/>
      <c r="Q107" s="7"/>
      <c r="R107" s="7"/>
      <c r="S107" s="6">
        <v>5.8999999999999999E-3</v>
      </c>
      <c r="T107" s="6"/>
      <c r="U107" s="6"/>
      <c r="V107" s="6"/>
      <c r="W107" s="6"/>
      <c r="X107" s="6"/>
      <c r="Y107" s="6"/>
      <c r="Z107" s="6"/>
      <c r="AA107" t="s">
        <v>6</v>
      </c>
      <c r="AB107" s="2">
        <v>24900000</v>
      </c>
      <c r="AC107" s="2">
        <v>46600000</v>
      </c>
      <c r="AD107" t="s">
        <v>6</v>
      </c>
    </row>
    <row r="108" spans="1:30" x14ac:dyDescent="0.3">
      <c r="A108" s="1">
        <v>17502</v>
      </c>
      <c r="B108" s="6">
        <v>-9.7000000000000003E-3</v>
      </c>
      <c r="C108" s="7">
        <f t="shared" si="0"/>
        <v>35.883507442530089</v>
      </c>
      <c r="D108" s="7"/>
      <c r="E108" s="7"/>
      <c r="F108" s="7"/>
      <c r="G108" s="7"/>
      <c r="H108" s="7"/>
      <c r="I108" s="7"/>
      <c r="J108" s="6"/>
      <c r="K108" s="7">
        <f t="shared" si="1"/>
        <v>278.67955817907961</v>
      </c>
      <c r="L108" s="7"/>
      <c r="M108" s="7"/>
      <c r="N108" s="7"/>
      <c r="O108" s="7"/>
      <c r="P108" s="7"/>
      <c r="Q108" s="7"/>
      <c r="R108" s="7"/>
      <c r="S108" s="6">
        <v>-9.7000000000000003E-3</v>
      </c>
      <c r="T108" s="6"/>
      <c r="U108" s="6"/>
      <c r="V108" s="6"/>
      <c r="W108" s="6"/>
      <c r="X108" s="6"/>
      <c r="Y108" s="6"/>
      <c r="Z108" s="6"/>
      <c r="AA108" t="s">
        <v>6</v>
      </c>
      <c r="AB108" s="2">
        <v>25400000</v>
      </c>
      <c r="AC108" s="2">
        <v>46500000</v>
      </c>
      <c r="AD108" t="s">
        <v>6</v>
      </c>
    </row>
    <row r="109" spans="1:30" x14ac:dyDescent="0.3">
      <c r="A109" s="1">
        <v>17533</v>
      </c>
      <c r="B109" s="6">
        <v>6.13E-2</v>
      </c>
      <c r="C109" s="7">
        <f t="shared" si="0"/>
        <v>33.810899314548287</v>
      </c>
      <c r="D109" s="7"/>
      <c r="E109" s="7"/>
      <c r="F109" s="7"/>
      <c r="G109" s="7"/>
      <c r="H109" s="7"/>
      <c r="I109" s="7"/>
      <c r="J109" s="6"/>
      <c r="K109" s="7">
        <f t="shared" si="1"/>
        <v>295.76261509545714</v>
      </c>
      <c r="L109" s="7"/>
      <c r="M109" s="7"/>
      <c r="N109" s="7"/>
      <c r="O109" s="7"/>
      <c r="P109" s="7"/>
      <c r="Q109" s="7"/>
      <c r="R109" s="7"/>
      <c r="S109" s="6">
        <v>6.13E-2</v>
      </c>
      <c r="T109" s="6"/>
      <c r="U109" s="6"/>
      <c r="V109" s="6"/>
      <c r="W109" s="6"/>
      <c r="X109" s="6"/>
      <c r="Y109" s="6"/>
      <c r="Z109" s="6"/>
      <c r="AA109" t="s">
        <v>6</v>
      </c>
      <c r="AB109" s="2">
        <v>25800000</v>
      </c>
      <c r="AC109" s="2">
        <v>46500000</v>
      </c>
      <c r="AD109" t="s">
        <v>6</v>
      </c>
    </row>
    <row r="110" spans="1:30" x14ac:dyDescent="0.3">
      <c r="A110" s="1">
        <v>17564</v>
      </c>
      <c r="B110" s="6">
        <v>2.8999999999999998E-3</v>
      </c>
      <c r="C110" s="7">
        <f t="shared" si="0"/>
        <v>33.713131233969776</v>
      </c>
      <c r="D110" s="7"/>
      <c r="E110" s="7"/>
      <c r="F110" s="7"/>
      <c r="G110" s="7"/>
      <c r="H110" s="7"/>
      <c r="I110" s="7"/>
      <c r="J110" s="6"/>
      <c r="K110" s="7">
        <f t="shared" si="1"/>
        <v>296.62032667923393</v>
      </c>
      <c r="L110" s="7"/>
      <c r="M110" s="7"/>
      <c r="N110" s="7"/>
      <c r="O110" s="7"/>
      <c r="P110" s="7"/>
      <c r="Q110" s="7"/>
      <c r="R110" s="7"/>
      <c r="S110" s="6">
        <v>2.8999999999999998E-3</v>
      </c>
      <c r="T110" s="6"/>
      <c r="U110" s="6"/>
      <c r="V110" s="6"/>
      <c r="W110" s="6"/>
      <c r="X110" s="6"/>
      <c r="Y110" s="6"/>
      <c r="Z110" s="6"/>
      <c r="AA110" t="s">
        <v>6</v>
      </c>
      <c r="AB110" s="2">
        <v>25900000</v>
      </c>
      <c r="AC110" s="2">
        <v>46800000</v>
      </c>
      <c r="AD110" t="s">
        <v>6</v>
      </c>
    </row>
    <row r="111" spans="1:30" x14ac:dyDescent="0.3">
      <c r="A111" s="1">
        <v>17593</v>
      </c>
      <c r="B111" s="6">
        <v>6.3E-3</v>
      </c>
      <c r="C111" s="7">
        <f t="shared" si="0"/>
        <v>33.5020682042828</v>
      </c>
      <c r="D111" s="7"/>
      <c r="E111" s="7"/>
      <c r="F111" s="7"/>
      <c r="G111" s="7"/>
      <c r="H111" s="7"/>
      <c r="I111" s="7"/>
      <c r="J111" s="6"/>
      <c r="K111" s="7">
        <f t="shared" si="1"/>
        <v>298.48903473731309</v>
      </c>
      <c r="L111" s="7"/>
      <c r="M111" s="7"/>
      <c r="N111" s="7"/>
      <c r="O111" s="7"/>
      <c r="P111" s="7"/>
      <c r="Q111" s="7"/>
      <c r="R111" s="7"/>
      <c r="S111" s="6">
        <v>6.3E-3</v>
      </c>
      <c r="T111" s="6"/>
      <c r="U111" s="6"/>
      <c r="V111" s="6"/>
      <c r="W111" s="6"/>
      <c r="X111" s="6"/>
      <c r="Y111" s="6"/>
      <c r="Z111" s="6"/>
      <c r="AA111" t="s">
        <v>6</v>
      </c>
      <c r="AB111" s="2">
        <v>25800000</v>
      </c>
      <c r="AC111" s="2">
        <v>46200000</v>
      </c>
      <c r="AD111" t="s">
        <v>6</v>
      </c>
    </row>
    <row r="112" spans="1:30" x14ac:dyDescent="0.3">
      <c r="A112" s="1">
        <v>17624</v>
      </c>
      <c r="B112" s="6">
        <v>1.47E-2</v>
      </c>
      <c r="C112" s="7">
        <f t="shared" ref="C112:C175" si="2">+$C$46/(1+((K112/100)-1))</f>
        <v>33.016722385220064</v>
      </c>
      <c r="D112" s="7"/>
      <c r="E112" s="7"/>
      <c r="F112" s="7"/>
      <c r="G112" s="7"/>
      <c r="H112" s="7"/>
      <c r="I112" s="7"/>
      <c r="J112" s="6"/>
      <c r="K112" s="7">
        <f t="shared" ref="K112:K175" si="3">+K111*(1+S112)</f>
        <v>302.87682354795157</v>
      </c>
      <c r="L112" s="7"/>
      <c r="M112" s="7"/>
      <c r="N112" s="7"/>
      <c r="O112" s="7"/>
      <c r="P112" s="7"/>
      <c r="Q112" s="7"/>
      <c r="R112" s="7"/>
      <c r="S112" s="6">
        <v>1.47E-2</v>
      </c>
      <c r="T112" s="6"/>
      <c r="U112" s="6"/>
      <c r="V112" s="6"/>
      <c r="W112" s="6"/>
      <c r="X112" s="6"/>
      <c r="Y112" s="6"/>
      <c r="Z112" s="6"/>
      <c r="AA112" t="s">
        <v>6</v>
      </c>
      <c r="AB112" s="2">
        <v>25800000</v>
      </c>
      <c r="AC112" s="2">
        <v>46700000</v>
      </c>
      <c r="AD112" t="s">
        <v>6</v>
      </c>
    </row>
    <row r="113" spans="1:30" x14ac:dyDescent="0.3">
      <c r="A113" s="1">
        <v>17654</v>
      </c>
      <c r="B113" s="6">
        <v>-8.9999999999999998E-4</v>
      </c>
      <c r="C113" s="7">
        <f t="shared" si="2"/>
        <v>33.046464203002763</v>
      </c>
      <c r="D113" s="7"/>
      <c r="E113" s="7"/>
      <c r="F113" s="7"/>
      <c r="G113" s="7"/>
      <c r="H113" s="7"/>
      <c r="I113" s="7"/>
      <c r="J113" s="6"/>
      <c r="K113" s="7">
        <f t="shared" si="3"/>
        <v>302.60423440675839</v>
      </c>
      <c r="L113" s="7"/>
      <c r="M113" s="7"/>
      <c r="N113" s="7"/>
      <c r="O113" s="7"/>
      <c r="P113" s="7"/>
      <c r="Q113" s="7"/>
      <c r="R113" s="7"/>
      <c r="S113" s="6">
        <v>-8.9999999999999998E-4</v>
      </c>
      <c r="T113" s="6"/>
      <c r="U113" s="6"/>
      <c r="V113" s="6"/>
      <c r="W113" s="6"/>
      <c r="X113" s="6"/>
      <c r="Y113" s="6"/>
      <c r="Z113" s="6"/>
      <c r="AA113" t="s">
        <v>6</v>
      </c>
      <c r="AB113" s="2">
        <v>25500000</v>
      </c>
      <c r="AC113" s="2">
        <v>46200000</v>
      </c>
      <c r="AD113" t="s">
        <v>6</v>
      </c>
    </row>
    <row r="114" spans="1:30" x14ac:dyDescent="0.3">
      <c r="A114" s="1">
        <v>17685</v>
      </c>
      <c r="B114" s="6">
        <v>1.9699999999999999E-2</v>
      </c>
      <c r="C114" s="7">
        <f t="shared" si="2"/>
        <v>32.408026089048512</v>
      </c>
      <c r="D114" s="7"/>
      <c r="E114" s="7"/>
      <c r="F114" s="7"/>
      <c r="G114" s="7"/>
      <c r="H114" s="7"/>
      <c r="I114" s="7"/>
      <c r="J114" s="6"/>
      <c r="K114" s="7">
        <f t="shared" si="3"/>
        <v>308.56553782457155</v>
      </c>
      <c r="L114" s="7"/>
      <c r="M114" s="7"/>
      <c r="N114" s="7"/>
      <c r="O114" s="7"/>
      <c r="P114" s="7"/>
      <c r="Q114" s="7"/>
      <c r="R114" s="7"/>
      <c r="S114" s="6">
        <v>1.9699999999999999E-2</v>
      </c>
      <c r="T114" s="6"/>
      <c r="U114" s="6"/>
      <c r="V114" s="6"/>
      <c r="W114" s="6"/>
      <c r="X114" s="6"/>
      <c r="Y114" s="6"/>
      <c r="Z114" s="6"/>
      <c r="AA114" t="s">
        <v>6</v>
      </c>
      <c r="AB114" s="2">
        <v>25100000</v>
      </c>
      <c r="AC114" s="2">
        <v>47000000</v>
      </c>
      <c r="AD114" t="s">
        <v>6</v>
      </c>
    </row>
    <row r="115" spans="1:30" x14ac:dyDescent="0.3">
      <c r="A115" s="1">
        <v>17715</v>
      </c>
      <c r="B115" s="6">
        <v>0</v>
      </c>
      <c r="C115" s="7">
        <f t="shared" si="2"/>
        <v>32.408026089048512</v>
      </c>
      <c r="D115" s="7"/>
      <c r="E115" s="7"/>
      <c r="F115" s="7"/>
      <c r="G115" s="7"/>
      <c r="H115" s="7"/>
      <c r="I115" s="7"/>
      <c r="J115" s="6"/>
      <c r="K115" s="7">
        <f t="shared" si="3"/>
        <v>308.56553782457155</v>
      </c>
      <c r="L115" s="7"/>
      <c r="M115" s="7"/>
      <c r="N115" s="7"/>
      <c r="O115" s="7"/>
      <c r="P115" s="7"/>
      <c r="Q115" s="7"/>
      <c r="R115" s="7"/>
      <c r="S115" s="6">
        <v>0</v>
      </c>
      <c r="T115" s="6"/>
      <c r="U115" s="6"/>
      <c r="V115" s="6"/>
      <c r="W115" s="6"/>
      <c r="X115" s="6"/>
      <c r="Y115" s="6"/>
      <c r="Z115" s="6"/>
      <c r="AA115" t="s">
        <v>6</v>
      </c>
      <c r="AB115" s="2">
        <v>25100000</v>
      </c>
      <c r="AC115" s="2">
        <v>46500000</v>
      </c>
      <c r="AD115" t="s">
        <v>6</v>
      </c>
    </row>
    <row r="116" spans="1:30" x14ac:dyDescent="0.3">
      <c r="A116" s="1">
        <v>17746</v>
      </c>
      <c r="B116" s="6">
        <v>-8.3999999999999995E-3</v>
      </c>
      <c r="C116" s="7">
        <f t="shared" si="2"/>
        <v>32.682559589601162</v>
      </c>
      <c r="D116" s="7"/>
      <c r="E116" s="7"/>
      <c r="F116" s="7"/>
      <c r="G116" s="7"/>
      <c r="H116" s="7"/>
      <c r="I116" s="7"/>
      <c r="J116" s="6"/>
      <c r="K116" s="7">
        <f t="shared" si="3"/>
        <v>305.97358730684516</v>
      </c>
      <c r="L116" s="7"/>
      <c r="M116" s="7"/>
      <c r="N116" s="7"/>
      <c r="O116" s="7"/>
      <c r="P116" s="7"/>
      <c r="Q116" s="7"/>
      <c r="R116" s="7"/>
      <c r="S116" s="6">
        <v>-8.3999999999999995E-3</v>
      </c>
      <c r="T116" s="6"/>
      <c r="U116" s="6"/>
      <c r="V116" s="6"/>
      <c r="W116" s="6"/>
      <c r="X116" s="6"/>
      <c r="Y116" s="6"/>
      <c r="Z116" s="6"/>
      <c r="AA116" t="s">
        <v>6</v>
      </c>
      <c r="AB116" s="2">
        <v>25300000</v>
      </c>
      <c r="AC116" s="2">
        <v>47300000</v>
      </c>
      <c r="AD116" t="s">
        <v>6</v>
      </c>
    </row>
    <row r="117" spans="1:30" x14ac:dyDescent="0.3">
      <c r="A117" s="1">
        <v>17777</v>
      </c>
      <c r="B117" s="6">
        <v>1.4499999999999999E-2</v>
      </c>
      <c r="C117" s="7">
        <f t="shared" si="2"/>
        <v>32.215435770922781</v>
      </c>
      <c r="D117" s="7"/>
      <c r="E117" s="7"/>
      <c r="F117" s="7"/>
      <c r="G117" s="7"/>
      <c r="H117" s="7"/>
      <c r="I117" s="7"/>
      <c r="J117" s="6"/>
      <c r="K117" s="7">
        <f t="shared" si="3"/>
        <v>310.41020432279441</v>
      </c>
      <c r="L117" s="7"/>
      <c r="M117" s="7"/>
      <c r="N117" s="7"/>
      <c r="O117" s="7"/>
      <c r="P117" s="7"/>
      <c r="Q117" s="7"/>
      <c r="R117" s="7"/>
      <c r="S117" s="6">
        <v>1.4499999999999999E-2</v>
      </c>
      <c r="T117" s="6"/>
      <c r="U117" s="6"/>
      <c r="V117" s="6"/>
      <c r="W117" s="6"/>
      <c r="X117" s="6"/>
      <c r="Y117" s="6"/>
      <c r="Z117" s="6"/>
      <c r="AA117" t="s">
        <v>6</v>
      </c>
      <c r="AB117" s="2">
        <v>25300000</v>
      </c>
      <c r="AC117" s="2">
        <v>47400000</v>
      </c>
      <c r="AD117" t="s">
        <v>6</v>
      </c>
    </row>
    <row r="118" spans="1:30" x14ac:dyDescent="0.3">
      <c r="A118" s="1">
        <v>17807</v>
      </c>
      <c r="B118" s="6">
        <v>-5.4100000000000002E-2</v>
      </c>
      <c r="C118" s="7">
        <f t="shared" si="2"/>
        <v>34.057972059332677</v>
      </c>
      <c r="D118" s="7"/>
      <c r="E118" s="7"/>
      <c r="F118" s="7"/>
      <c r="G118" s="7"/>
      <c r="H118" s="7"/>
      <c r="I118" s="7"/>
      <c r="J118" s="6"/>
      <c r="K118" s="7">
        <f t="shared" si="3"/>
        <v>293.61701226893121</v>
      </c>
      <c r="L118" s="7"/>
      <c r="M118" s="7"/>
      <c r="N118" s="7"/>
      <c r="O118" s="7"/>
      <c r="P118" s="7"/>
      <c r="Q118" s="7"/>
      <c r="R118" s="7"/>
      <c r="S118" s="6">
        <v>-5.4100000000000002E-2</v>
      </c>
      <c r="T118" s="6"/>
      <c r="U118" s="6"/>
      <c r="V118" s="6"/>
      <c r="W118" s="6"/>
      <c r="X118" s="6"/>
      <c r="Y118" s="6"/>
      <c r="Z118" s="6"/>
      <c r="AA118" t="s">
        <v>6</v>
      </c>
      <c r="AB118" s="2">
        <v>25200000</v>
      </c>
      <c r="AC118" s="2">
        <v>47700000</v>
      </c>
      <c r="AD118" t="s">
        <v>6</v>
      </c>
    </row>
    <row r="119" spans="1:30" x14ac:dyDescent="0.3">
      <c r="A119" s="1">
        <v>17838</v>
      </c>
      <c r="B119" s="6">
        <v>-1.2500000000000001E-2</v>
      </c>
      <c r="C119" s="7">
        <f t="shared" si="2"/>
        <v>34.489085629703972</v>
      </c>
      <c r="D119" s="7"/>
      <c r="E119" s="7"/>
      <c r="F119" s="7"/>
      <c r="G119" s="7"/>
      <c r="H119" s="7"/>
      <c r="I119" s="7"/>
      <c r="J119" s="6"/>
      <c r="K119" s="7">
        <f t="shared" si="3"/>
        <v>289.9467996155696</v>
      </c>
      <c r="L119" s="7"/>
      <c r="M119" s="7"/>
      <c r="N119" s="7"/>
      <c r="O119" s="7"/>
      <c r="P119" s="7"/>
      <c r="Q119" s="7"/>
      <c r="R119" s="7"/>
      <c r="S119" s="6">
        <v>-1.2500000000000001E-2</v>
      </c>
      <c r="T119" s="6"/>
      <c r="U119" s="6"/>
      <c r="V119" s="6"/>
      <c r="W119" s="6"/>
      <c r="X119" s="6"/>
      <c r="Y119" s="6"/>
      <c r="Z119" s="6"/>
      <c r="AA119" t="s">
        <v>6</v>
      </c>
      <c r="AB119" s="2">
        <v>25800000</v>
      </c>
      <c r="AC119" s="2">
        <v>48400000</v>
      </c>
      <c r="AD119" t="s">
        <v>6</v>
      </c>
    </row>
    <row r="120" spans="1:30" x14ac:dyDescent="0.3">
      <c r="A120" s="1">
        <v>17868</v>
      </c>
      <c r="B120" s="6">
        <v>-7.4000000000000003E-3</v>
      </c>
      <c r="C120" s="7">
        <f t="shared" si="2"/>
        <v>34.746207565690085</v>
      </c>
      <c r="D120" s="7"/>
      <c r="E120" s="7"/>
      <c r="F120" s="7"/>
      <c r="G120" s="7"/>
      <c r="H120" s="7"/>
      <c r="I120" s="7"/>
      <c r="J120" s="6"/>
      <c r="K120" s="7">
        <f t="shared" si="3"/>
        <v>287.80119329841438</v>
      </c>
      <c r="L120" s="7"/>
      <c r="M120" s="7"/>
      <c r="N120" s="7"/>
      <c r="O120" s="7"/>
      <c r="P120" s="7"/>
      <c r="Q120" s="7"/>
      <c r="R120" s="7"/>
      <c r="S120" s="6">
        <v>-7.4000000000000003E-3</v>
      </c>
      <c r="T120" s="6"/>
      <c r="U120" s="6"/>
      <c r="V120" s="6"/>
      <c r="W120" s="6"/>
      <c r="X120" s="6"/>
      <c r="Y120" s="6"/>
      <c r="Z120" s="6"/>
      <c r="AA120" t="s">
        <v>6</v>
      </c>
      <c r="AB120" s="2">
        <v>27400000</v>
      </c>
      <c r="AC120" s="2">
        <v>50000000</v>
      </c>
      <c r="AD120" t="s">
        <v>6</v>
      </c>
    </row>
    <row r="121" spans="1:30" x14ac:dyDescent="0.3">
      <c r="A121" s="1">
        <v>17899</v>
      </c>
      <c r="B121" s="6">
        <v>1.1999999999999999E-3</v>
      </c>
      <c r="C121" s="7">
        <f t="shared" si="2"/>
        <v>34.704562091180662</v>
      </c>
      <c r="D121" s="7"/>
      <c r="E121" s="7"/>
      <c r="F121" s="7"/>
      <c r="G121" s="7"/>
      <c r="H121" s="7"/>
      <c r="I121" s="7"/>
      <c r="J121" s="6"/>
      <c r="K121" s="7">
        <f t="shared" si="3"/>
        <v>288.14655473037249</v>
      </c>
      <c r="L121" s="7"/>
      <c r="M121" s="7"/>
      <c r="N121" s="7"/>
      <c r="O121" s="7"/>
      <c r="P121" s="7"/>
      <c r="Q121" s="7"/>
      <c r="R121" s="7"/>
      <c r="S121" s="6">
        <v>1.1999999999999999E-3</v>
      </c>
      <c r="T121" s="6"/>
      <c r="U121" s="6"/>
      <c r="V121" s="6"/>
      <c r="W121" s="6"/>
      <c r="X121" s="6"/>
      <c r="Y121" s="6"/>
      <c r="Z121" s="6"/>
      <c r="AA121" t="s">
        <v>6</v>
      </c>
      <c r="AB121" s="2">
        <v>27400000</v>
      </c>
      <c r="AC121" s="2">
        <v>50600000</v>
      </c>
      <c r="AD121" t="s">
        <v>6</v>
      </c>
    </row>
    <row r="122" spans="1:30" x14ac:dyDescent="0.3">
      <c r="A122" s="1">
        <v>17930</v>
      </c>
      <c r="B122" s="6">
        <v>2.3199999999999998E-2</v>
      </c>
      <c r="C122" s="7">
        <f t="shared" si="2"/>
        <v>33.917672098495565</v>
      </c>
      <c r="D122" s="7"/>
      <c r="E122" s="7"/>
      <c r="F122" s="7"/>
      <c r="G122" s="7"/>
      <c r="H122" s="7"/>
      <c r="I122" s="7"/>
      <c r="J122" s="6"/>
      <c r="K122" s="7">
        <f t="shared" si="3"/>
        <v>294.83155480011715</v>
      </c>
      <c r="L122" s="7"/>
      <c r="M122" s="7"/>
      <c r="N122" s="7"/>
      <c r="O122" s="7"/>
      <c r="P122" s="7"/>
      <c r="Q122" s="7"/>
      <c r="R122" s="7"/>
      <c r="S122" s="6">
        <v>2.3199999999999998E-2</v>
      </c>
      <c r="T122" s="6"/>
      <c r="U122" s="6"/>
      <c r="V122" s="6"/>
      <c r="W122" s="6"/>
      <c r="X122" s="6"/>
      <c r="Y122" s="6"/>
      <c r="Z122" s="6"/>
      <c r="AA122" t="s">
        <v>6</v>
      </c>
      <c r="AB122" s="2">
        <v>27300000</v>
      </c>
      <c r="AC122" s="2">
        <v>50600000</v>
      </c>
      <c r="AD122" t="s">
        <v>6</v>
      </c>
    </row>
    <row r="123" spans="1:30" x14ac:dyDescent="0.3">
      <c r="A123" s="1">
        <v>17958</v>
      </c>
      <c r="B123" s="6">
        <v>-2.3999999999999998E-3</v>
      </c>
      <c r="C123" s="7">
        <f t="shared" si="2"/>
        <v>33.999270347329151</v>
      </c>
      <c r="D123" s="7"/>
      <c r="E123" s="7"/>
      <c r="F123" s="7"/>
      <c r="G123" s="7"/>
      <c r="H123" s="7"/>
      <c r="I123" s="7"/>
      <c r="J123" s="6"/>
      <c r="K123" s="7">
        <f t="shared" si="3"/>
        <v>294.12395906859689</v>
      </c>
      <c r="L123" s="7"/>
      <c r="M123" s="7"/>
      <c r="N123" s="7"/>
      <c r="O123" s="7"/>
      <c r="P123" s="7"/>
      <c r="Q123" s="7"/>
      <c r="R123" s="7"/>
      <c r="S123" s="6">
        <v>-2.3999999999999998E-3</v>
      </c>
      <c r="T123" s="6"/>
      <c r="U123" s="6"/>
      <c r="V123" s="6"/>
      <c r="W123" s="6"/>
      <c r="X123" s="6"/>
      <c r="Y123" s="6"/>
      <c r="Z123" s="6"/>
      <c r="AA123" t="s">
        <v>6</v>
      </c>
      <c r="AB123" s="2">
        <v>27300000</v>
      </c>
      <c r="AC123" s="2">
        <v>51300000</v>
      </c>
      <c r="AD123" t="s">
        <v>6</v>
      </c>
    </row>
    <row r="124" spans="1:30" x14ac:dyDescent="0.3">
      <c r="A124" s="1">
        <v>17989</v>
      </c>
      <c r="B124" s="6">
        <v>1.0500000000000001E-2</v>
      </c>
      <c r="C124" s="7">
        <f t="shared" si="2"/>
        <v>33.645987478801736</v>
      </c>
      <c r="D124" s="7"/>
      <c r="E124" s="7"/>
      <c r="F124" s="7"/>
      <c r="G124" s="7"/>
      <c r="H124" s="7"/>
      <c r="I124" s="7"/>
      <c r="J124" s="6"/>
      <c r="K124" s="7">
        <f t="shared" si="3"/>
        <v>297.21226063881716</v>
      </c>
      <c r="L124" s="7"/>
      <c r="M124" s="7"/>
      <c r="N124" s="7"/>
      <c r="O124" s="7"/>
      <c r="P124" s="7"/>
      <c r="Q124" s="7"/>
      <c r="R124" s="7"/>
      <c r="S124" s="6">
        <v>1.0500000000000001E-2</v>
      </c>
      <c r="T124" s="6"/>
      <c r="U124" s="6"/>
      <c r="V124" s="6"/>
      <c r="W124" s="6"/>
      <c r="X124" s="6"/>
      <c r="Y124" s="6"/>
      <c r="Z124" s="6"/>
      <c r="AA124" t="s">
        <v>6</v>
      </c>
      <c r="AB124" s="2">
        <v>27300000</v>
      </c>
      <c r="AC124" s="2">
        <v>51700000</v>
      </c>
      <c r="AD124" t="s">
        <v>6</v>
      </c>
    </row>
    <row r="125" spans="1:30" x14ac:dyDescent="0.3">
      <c r="A125" s="1">
        <v>18019</v>
      </c>
      <c r="B125" s="6">
        <v>8.8999999999999999E-3</v>
      </c>
      <c r="C125" s="7">
        <f t="shared" si="2"/>
        <v>33.349179778770683</v>
      </c>
      <c r="D125" s="7"/>
      <c r="E125" s="7"/>
      <c r="F125" s="7"/>
      <c r="G125" s="7"/>
      <c r="H125" s="7"/>
      <c r="I125" s="7"/>
      <c r="J125" s="6"/>
      <c r="K125" s="7">
        <f t="shared" si="3"/>
        <v>299.85744975850258</v>
      </c>
      <c r="L125" s="7"/>
      <c r="M125" s="7"/>
      <c r="N125" s="7"/>
      <c r="O125" s="7"/>
      <c r="P125" s="7"/>
      <c r="Q125" s="7"/>
      <c r="R125" s="7"/>
      <c r="S125" s="6">
        <v>8.8999999999999999E-3</v>
      </c>
      <c r="T125" s="6"/>
      <c r="U125" s="6"/>
      <c r="V125" s="6"/>
      <c r="W125" s="6"/>
      <c r="X125" s="6"/>
      <c r="Y125" s="6"/>
      <c r="Z125" s="6"/>
      <c r="AA125" t="s">
        <v>6</v>
      </c>
      <c r="AB125" s="2">
        <v>27100000</v>
      </c>
      <c r="AC125" s="2">
        <v>52100000</v>
      </c>
      <c r="AD125" t="s">
        <v>6</v>
      </c>
    </row>
    <row r="126" spans="1:30" x14ac:dyDescent="0.3">
      <c r="A126" s="1">
        <v>18050</v>
      </c>
      <c r="B126" s="6">
        <v>-8.6E-3</v>
      </c>
      <c r="C126" s="7">
        <f t="shared" si="2"/>
        <v>33.638470626155623</v>
      </c>
      <c r="D126" s="7"/>
      <c r="E126" s="7"/>
      <c r="F126" s="7"/>
      <c r="G126" s="7"/>
      <c r="H126" s="7"/>
      <c r="I126" s="7"/>
      <c r="J126" s="6"/>
      <c r="K126" s="7">
        <f t="shared" si="3"/>
        <v>297.27867569057946</v>
      </c>
      <c r="L126" s="7"/>
      <c r="M126" s="7"/>
      <c r="N126" s="7"/>
      <c r="O126" s="7"/>
      <c r="P126" s="7"/>
      <c r="Q126" s="7"/>
      <c r="R126" s="7"/>
      <c r="S126" s="6">
        <v>-8.6E-3</v>
      </c>
      <c r="T126" s="6"/>
      <c r="U126" s="6"/>
      <c r="V126" s="6"/>
      <c r="W126" s="6"/>
      <c r="X126" s="6"/>
      <c r="Y126" s="6"/>
      <c r="Z126" s="6"/>
      <c r="AA126" t="s">
        <v>6</v>
      </c>
      <c r="AB126" s="2">
        <v>27200000</v>
      </c>
      <c r="AC126" s="2">
        <v>53500000</v>
      </c>
      <c r="AD126" t="s">
        <v>6</v>
      </c>
    </row>
    <row r="127" spans="1:30" x14ac:dyDescent="0.3">
      <c r="A127" s="1">
        <v>18080</v>
      </c>
      <c r="B127" s="6">
        <v>-1.11E-2</v>
      </c>
      <c r="C127" s="7">
        <f t="shared" si="2"/>
        <v>34.016048767474594</v>
      </c>
      <c r="D127" s="7"/>
      <c r="E127" s="7"/>
      <c r="F127" s="7"/>
      <c r="G127" s="7"/>
      <c r="H127" s="7"/>
      <c r="I127" s="7"/>
      <c r="J127" s="6"/>
      <c r="K127" s="7">
        <f t="shared" si="3"/>
        <v>293.97888239041401</v>
      </c>
      <c r="L127" s="7"/>
      <c r="M127" s="7"/>
      <c r="N127" s="7"/>
      <c r="O127" s="7"/>
      <c r="P127" s="7"/>
      <c r="Q127" s="7"/>
      <c r="R127" s="7"/>
      <c r="S127" s="6">
        <v>-1.11E-2</v>
      </c>
      <c r="T127" s="6"/>
      <c r="U127" s="6"/>
      <c r="V127" s="6"/>
      <c r="W127" s="6"/>
      <c r="X127" s="6"/>
      <c r="Y127" s="6"/>
      <c r="Z127" s="6"/>
      <c r="AA127" t="s">
        <v>6</v>
      </c>
      <c r="AB127" s="2">
        <v>27300000</v>
      </c>
      <c r="AC127" s="2">
        <v>54300000</v>
      </c>
      <c r="AD127" t="s">
        <v>6</v>
      </c>
    </row>
    <row r="128" spans="1:30" x14ac:dyDescent="0.3">
      <c r="A128" s="1">
        <v>18111</v>
      </c>
      <c r="B128" s="6">
        <v>7.000000000000001E-4</v>
      </c>
      <c r="C128" s="7">
        <f t="shared" si="2"/>
        <v>33.99225418954191</v>
      </c>
      <c r="D128" s="7"/>
      <c r="E128" s="7"/>
      <c r="F128" s="7"/>
      <c r="G128" s="7"/>
      <c r="H128" s="7"/>
      <c r="I128" s="7"/>
      <c r="J128" s="6"/>
      <c r="K128" s="7">
        <f t="shared" si="3"/>
        <v>294.1846676080873</v>
      </c>
      <c r="L128" s="7"/>
      <c r="M128" s="7"/>
      <c r="N128" s="7"/>
      <c r="O128" s="7"/>
      <c r="P128" s="7"/>
      <c r="Q128" s="7"/>
      <c r="R128" s="7"/>
      <c r="S128" s="6">
        <v>7.000000000000001E-4</v>
      </c>
      <c r="T128" s="6"/>
      <c r="U128" s="6"/>
      <c r="V128" s="6"/>
      <c r="W128" s="6"/>
      <c r="X128" s="6"/>
      <c r="Y128" s="6"/>
      <c r="Z128" s="6"/>
      <c r="AA128" t="s">
        <v>6</v>
      </c>
      <c r="AB128" s="2">
        <v>27600000</v>
      </c>
      <c r="AC128" s="2">
        <v>54400000</v>
      </c>
      <c r="AD128" t="s">
        <v>6</v>
      </c>
    </row>
    <row r="129" spans="1:30" x14ac:dyDescent="0.3">
      <c r="A129" s="1">
        <v>18142</v>
      </c>
      <c r="B129" s="6">
        <v>-3.7000000000000002E-3</v>
      </c>
      <c r="C129" s="7">
        <f t="shared" si="2"/>
        <v>34.118492612207085</v>
      </c>
      <c r="D129" s="7"/>
      <c r="E129" s="7"/>
      <c r="F129" s="7"/>
      <c r="G129" s="7"/>
      <c r="H129" s="7"/>
      <c r="I129" s="7"/>
      <c r="J129" s="6"/>
      <c r="K129" s="7">
        <f t="shared" si="3"/>
        <v>293.09618433793736</v>
      </c>
      <c r="L129" s="7"/>
      <c r="M129" s="7"/>
      <c r="N129" s="7"/>
      <c r="O129" s="7"/>
      <c r="P129" s="7"/>
      <c r="Q129" s="7"/>
      <c r="R129" s="7"/>
      <c r="S129" s="6">
        <v>-3.7000000000000002E-3</v>
      </c>
      <c r="T129" s="6"/>
      <c r="U129" s="6"/>
      <c r="V129" s="6"/>
      <c r="W129" s="6"/>
      <c r="X129" s="6"/>
      <c r="Y129" s="6"/>
      <c r="Z129" s="6"/>
      <c r="AA129" t="s">
        <v>6</v>
      </c>
      <c r="AB129" s="2">
        <v>27500000</v>
      </c>
      <c r="AC129" s="2">
        <v>55300000</v>
      </c>
      <c r="AD129" t="s">
        <v>6</v>
      </c>
    </row>
    <row r="130" spans="1:30" x14ac:dyDescent="0.3">
      <c r="A130" s="1">
        <v>18172</v>
      </c>
      <c r="B130" s="6">
        <v>-3.2000000000000002E-3</v>
      </c>
      <c r="C130" s="7">
        <f t="shared" si="2"/>
        <v>34.228022283514328</v>
      </c>
      <c r="D130" s="7"/>
      <c r="E130" s="7"/>
      <c r="F130" s="7"/>
      <c r="G130" s="7"/>
      <c r="H130" s="7"/>
      <c r="I130" s="7"/>
      <c r="J130" s="6"/>
      <c r="K130" s="7">
        <f t="shared" si="3"/>
        <v>292.15827654805594</v>
      </c>
      <c r="L130" s="7"/>
      <c r="M130" s="7"/>
      <c r="N130" s="7"/>
      <c r="O130" s="7"/>
      <c r="P130" s="7"/>
      <c r="Q130" s="7"/>
      <c r="R130" s="7"/>
      <c r="S130" s="6">
        <v>-3.2000000000000002E-3</v>
      </c>
      <c r="T130" s="6"/>
      <c r="U130" s="6"/>
      <c r="V130" s="6"/>
      <c r="W130" s="6"/>
      <c r="X130" s="6"/>
      <c r="Y130" s="6"/>
      <c r="Z130" s="6"/>
      <c r="AA130" t="s">
        <v>6</v>
      </c>
      <c r="AB130" s="2">
        <v>27600000</v>
      </c>
      <c r="AC130" s="2">
        <v>55900000</v>
      </c>
      <c r="AD130" t="s">
        <v>6</v>
      </c>
    </row>
    <row r="131" spans="1:30" x14ac:dyDescent="0.3">
      <c r="A131" s="1">
        <v>18203</v>
      </c>
      <c r="B131" s="6">
        <v>1.8200000000000001E-2</v>
      </c>
      <c r="C131" s="7">
        <f t="shared" si="2"/>
        <v>33.616207310463885</v>
      </c>
      <c r="D131" s="7"/>
      <c r="E131" s="7"/>
      <c r="F131" s="7"/>
      <c r="G131" s="7"/>
      <c r="H131" s="7"/>
      <c r="I131" s="7"/>
      <c r="J131" s="6"/>
      <c r="K131" s="7">
        <f t="shared" si="3"/>
        <v>297.47555718123056</v>
      </c>
      <c r="L131" s="7"/>
      <c r="M131" s="7"/>
      <c r="N131" s="7"/>
      <c r="O131" s="7"/>
      <c r="P131" s="7"/>
      <c r="Q131" s="7"/>
      <c r="R131" s="7"/>
      <c r="S131" s="6">
        <v>1.8200000000000001E-2</v>
      </c>
      <c r="T131" s="6"/>
      <c r="U131" s="6"/>
      <c r="V131" s="6"/>
      <c r="W131" s="6"/>
      <c r="X131" s="6"/>
      <c r="Y131" s="6"/>
      <c r="Z131" s="6"/>
      <c r="AA131" t="s">
        <v>6</v>
      </c>
      <c r="AB131" s="2">
        <v>28200000</v>
      </c>
      <c r="AC131" s="2">
        <v>56700000</v>
      </c>
      <c r="AD131" t="s">
        <v>6</v>
      </c>
    </row>
    <row r="132" spans="1:30" x14ac:dyDescent="0.3">
      <c r="A132" s="1">
        <v>18233</v>
      </c>
      <c r="B132" s="6">
        <v>8.3999999999999995E-3</v>
      </c>
      <c r="C132" s="7">
        <f t="shared" si="2"/>
        <v>33.336183370154586</v>
      </c>
      <c r="D132" s="7"/>
      <c r="E132" s="7"/>
      <c r="F132" s="7"/>
      <c r="G132" s="7"/>
      <c r="H132" s="7"/>
      <c r="I132" s="7"/>
      <c r="J132" s="6"/>
      <c r="K132" s="7">
        <f t="shared" si="3"/>
        <v>299.97435186155286</v>
      </c>
      <c r="L132" s="7"/>
      <c r="M132" s="7"/>
      <c r="N132" s="7"/>
      <c r="O132" s="7"/>
      <c r="P132" s="7"/>
      <c r="Q132" s="7"/>
      <c r="R132" s="7"/>
      <c r="S132" s="6">
        <v>8.3999999999999995E-3</v>
      </c>
      <c r="T132" s="6"/>
      <c r="U132" s="6"/>
      <c r="V132" s="6"/>
      <c r="W132" s="6"/>
      <c r="X132" s="6"/>
      <c r="Y132" s="6"/>
      <c r="Z132" s="6"/>
      <c r="AA132" t="s">
        <v>6</v>
      </c>
      <c r="AB132" s="2">
        <v>29300000</v>
      </c>
      <c r="AC132" s="2">
        <v>58300000</v>
      </c>
      <c r="AD132" t="s">
        <v>6</v>
      </c>
    </row>
    <row r="133" spans="1:30" x14ac:dyDescent="0.3">
      <c r="A133" s="1">
        <v>18264</v>
      </c>
      <c r="B133" s="6">
        <v>1.5300000000000001E-2</v>
      </c>
      <c r="C133" s="7">
        <f t="shared" si="2"/>
        <v>32.833825834880912</v>
      </c>
      <c r="D133" s="7"/>
      <c r="E133" s="7"/>
      <c r="F133" s="7"/>
      <c r="G133" s="7"/>
      <c r="H133" s="7"/>
      <c r="I133" s="7"/>
      <c r="J133" s="6"/>
      <c r="K133" s="7">
        <f t="shared" si="3"/>
        <v>304.56395944503464</v>
      </c>
      <c r="L133" s="7"/>
      <c r="M133" s="7"/>
      <c r="N133" s="7"/>
      <c r="O133" s="7"/>
      <c r="P133" s="7"/>
      <c r="Q133" s="7"/>
      <c r="R133" s="7"/>
      <c r="S133" s="6">
        <v>1.5300000000000001E-2</v>
      </c>
      <c r="T133" s="6"/>
      <c r="U133" s="6"/>
      <c r="V133" s="6"/>
      <c r="W133" s="6"/>
      <c r="X133" s="6"/>
      <c r="Y133" s="6"/>
      <c r="Z133" s="6"/>
      <c r="AA133" t="s">
        <v>6</v>
      </c>
      <c r="AB133" s="2">
        <v>30600000</v>
      </c>
      <c r="AC133" s="2">
        <v>59100000</v>
      </c>
      <c r="AD133" t="s">
        <v>6</v>
      </c>
    </row>
    <row r="134" spans="1:30" x14ac:dyDescent="0.3">
      <c r="A134" s="1">
        <v>18295</v>
      </c>
      <c r="B134" s="6">
        <v>4.8999999999999998E-3</v>
      </c>
      <c r="C134" s="7">
        <f t="shared" si="2"/>
        <v>32.673724584417272</v>
      </c>
      <c r="D134" s="7"/>
      <c r="E134" s="7"/>
      <c r="F134" s="7"/>
      <c r="G134" s="7"/>
      <c r="H134" s="7"/>
      <c r="I134" s="7"/>
      <c r="J134" s="6"/>
      <c r="K134" s="7">
        <f t="shared" si="3"/>
        <v>306.05632284631525</v>
      </c>
      <c r="L134" s="7"/>
      <c r="M134" s="7"/>
      <c r="N134" s="7"/>
      <c r="O134" s="7"/>
      <c r="P134" s="7"/>
      <c r="Q134" s="7"/>
      <c r="R134" s="7"/>
      <c r="S134" s="6">
        <v>4.8999999999999998E-3</v>
      </c>
      <c r="T134" s="6"/>
      <c r="U134" s="6"/>
      <c r="V134" s="6"/>
      <c r="W134" s="6"/>
      <c r="X134" s="6"/>
      <c r="Y134" s="6"/>
      <c r="Z134" s="6"/>
      <c r="AA134" t="s">
        <v>6</v>
      </c>
      <c r="AB134" s="2">
        <v>30900000</v>
      </c>
      <c r="AC134" s="2">
        <v>59800000</v>
      </c>
      <c r="AD134" t="s">
        <v>6</v>
      </c>
    </row>
    <row r="135" spans="1:30" x14ac:dyDescent="0.3">
      <c r="A135" s="1">
        <v>18323</v>
      </c>
      <c r="B135" s="6">
        <v>6.3E-3</v>
      </c>
      <c r="C135" s="7">
        <f t="shared" si="2"/>
        <v>32.469168820845944</v>
      </c>
      <c r="D135" s="7"/>
      <c r="E135" s="7"/>
      <c r="F135" s="7"/>
      <c r="G135" s="7"/>
      <c r="H135" s="7"/>
      <c r="I135" s="7"/>
      <c r="J135" s="6"/>
      <c r="K135" s="7">
        <f t="shared" si="3"/>
        <v>307.98447768024704</v>
      </c>
      <c r="L135" s="7"/>
      <c r="M135" s="7"/>
      <c r="N135" s="7"/>
      <c r="O135" s="7"/>
      <c r="P135" s="7"/>
      <c r="Q135" s="7"/>
      <c r="R135" s="7"/>
      <c r="S135" s="6">
        <v>6.3E-3</v>
      </c>
      <c r="T135" s="6"/>
      <c r="U135" s="6"/>
      <c r="V135" s="6"/>
      <c r="W135" s="6"/>
      <c r="X135" s="6"/>
      <c r="Y135" s="6"/>
      <c r="Z135" s="6"/>
      <c r="AA135" t="s">
        <v>6</v>
      </c>
      <c r="AB135" s="2">
        <v>31500000</v>
      </c>
      <c r="AC135" s="2">
        <v>60200000</v>
      </c>
      <c r="AD135" t="s">
        <v>6</v>
      </c>
    </row>
    <row r="136" spans="1:30" x14ac:dyDescent="0.3">
      <c r="A136" s="1">
        <v>18354</v>
      </c>
      <c r="B136" s="6">
        <v>6.3E-3</v>
      </c>
      <c r="C136" s="7">
        <f t="shared" si="2"/>
        <v>32.265893690595192</v>
      </c>
      <c r="D136" s="7"/>
      <c r="E136" s="7"/>
      <c r="F136" s="7"/>
      <c r="G136" s="7"/>
      <c r="H136" s="7"/>
      <c r="I136" s="7"/>
      <c r="J136" s="6"/>
      <c r="K136" s="7">
        <f t="shared" si="3"/>
        <v>309.92477988963259</v>
      </c>
      <c r="L136" s="7"/>
      <c r="M136" s="7"/>
      <c r="N136" s="7"/>
      <c r="O136" s="7"/>
      <c r="P136" s="7"/>
      <c r="Q136" s="7"/>
      <c r="R136" s="7"/>
      <c r="S136" s="6">
        <v>6.3E-3</v>
      </c>
      <c r="T136" s="6"/>
      <c r="U136" s="6"/>
      <c r="V136" s="6"/>
      <c r="W136" s="6"/>
      <c r="X136" s="6"/>
      <c r="Y136" s="6"/>
      <c r="Z136" s="6"/>
      <c r="AA136" t="s">
        <v>6</v>
      </c>
      <c r="AB136" s="2">
        <v>31300000</v>
      </c>
      <c r="AC136" s="2">
        <v>60700000</v>
      </c>
      <c r="AD136" t="s">
        <v>6</v>
      </c>
    </row>
    <row r="137" spans="1:30" x14ac:dyDescent="0.3">
      <c r="A137" s="1">
        <v>18384</v>
      </c>
      <c r="B137" s="6">
        <v>1.3000000000000001E-2</v>
      </c>
      <c r="C137" s="7">
        <f t="shared" si="2"/>
        <v>31.851820030202564</v>
      </c>
      <c r="D137" s="7"/>
      <c r="E137" s="7"/>
      <c r="F137" s="7"/>
      <c r="G137" s="7"/>
      <c r="H137" s="7"/>
      <c r="I137" s="7"/>
      <c r="J137" s="6"/>
      <c r="K137" s="7">
        <f t="shared" si="3"/>
        <v>313.9538020281978</v>
      </c>
      <c r="L137" s="7"/>
      <c r="M137" s="7"/>
      <c r="N137" s="7"/>
      <c r="O137" s="7"/>
      <c r="P137" s="7"/>
      <c r="Q137" s="7"/>
      <c r="R137" s="7"/>
      <c r="S137" s="6">
        <v>1.3000000000000001E-2</v>
      </c>
      <c r="T137" s="6"/>
      <c r="U137" s="6"/>
      <c r="V137" s="6"/>
      <c r="W137" s="6"/>
      <c r="X137" s="6"/>
      <c r="Y137" s="6"/>
      <c r="Z137" s="6"/>
      <c r="AA137" t="s">
        <v>6</v>
      </c>
      <c r="AB137" s="2">
        <v>31700000</v>
      </c>
      <c r="AC137" s="2">
        <v>62200000</v>
      </c>
      <c r="AD137" t="s">
        <v>6</v>
      </c>
    </row>
    <row r="138" spans="1:30" x14ac:dyDescent="0.3">
      <c r="A138" s="1">
        <v>18415</v>
      </c>
      <c r="B138" s="6">
        <v>-1.3300000000000001E-2</v>
      </c>
      <c r="C138" s="7">
        <f t="shared" si="2"/>
        <v>32.281159450899523</v>
      </c>
      <c r="D138" s="7"/>
      <c r="E138" s="7"/>
      <c r="F138" s="7"/>
      <c r="G138" s="7"/>
      <c r="H138" s="7"/>
      <c r="I138" s="7"/>
      <c r="J138" s="6"/>
      <c r="K138" s="7">
        <f t="shared" si="3"/>
        <v>309.77821646122277</v>
      </c>
      <c r="L138" s="7"/>
      <c r="M138" s="7"/>
      <c r="N138" s="7"/>
      <c r="O138" s="7"/>
      <c r="P138" s="7"/>
      <c r="Q138" s="7"/>
      <c r="R138" s="7"/>
      <c r="S138" s="6">
        <v>-1.3300000000000001E-2</v>
      </c>
      <c r="T138" s="6"/>
      <c r="U138" s="6"/>
      <c r="V138" s="6"/>
      <c r="W138" s="6"/>
      <c r="X138" s="6"/>
      <c r="Y138" s="6"/>
      <c r="Z138" s="6"/>
      <c r="AA138" t="s">
        <v>6</v>
      </c>
      <c r="AB138" s="2">
        <v>32500000</v>
      </c>
      <c r="AC138" s="2">
        <v>64600000</v>
      </c>
      <c r="AD138" t="s">
        <v>6</v>
      </c>
    </row>
    <row r="139" spans="1:30" x14ac:dyDescent="0.3">
      <c r="A139" s="1">
        <v>18445</v>
      </c>
      <c r="B139" s="6">
        <v>5.1000000000000004E-3</v>
      </c>
      <c r="C139" s="7">
        <f t="shared" si="2"/>
        <v>32.117360910257212</v>
      </c>
      <c r="D139" s="7"/>
      <c r="E139" s="7"/>
      <c r="F139" s="7"/>
      <c r="G139" s="7"/>
      <c r="H139" s="7"/>
      <c r="I139" s="7"/>
      <c r="J139" s="6"/>
      <c r="K139" s="7">
        <f t="shared" si="3"/>
        <v>311.35808536517504</v>
      </c>
      <c r="L139" s="7"/>
      <c r="M139" s="7"/>
      <c r="N139" s="7"/>
      <c r="O139" s="7"/>
      <c r="P139" s="7"/>
      <c r="Q139" s="7"/>
      <c r="R139" s="7"/>
      <c r="S139" s="6">
        <v>5.1000000000000004E-3</v>
      </c>
      <c r="T139" s="6"/>
      <c r="U139" s="6"/>
      <c r="V139" s="6"/>
      <c r="W139" s="6"/>
      <c r="X139" s="6"/>
      <c r="Y139" s="6"/>
      <c r="Z139" s="6"/>
      <c r="AA139" t="s">
        <v>6</v>
      </c>
      <c r="AB139" s="2">
        <v>33200000</v>
      </c>
      <c r="AC139" s="2">
        <v>66400000</v>
      </c>
      <c r="AD139" t="s">
        <v>6</v>
      </c>
    </row>
    <row r="140" spans="1:30" x14ac:dyDescent="0.3">
      <c r="A140" s="1">
        <v>18476</v>
      </c>
      <c r="B140" s="6">
        <v>9.0000000000000011E-3</v>
      </c>
      <c r="C140" s="7">
        <f t="shared" si="2"/>
        <v>31.830882963584948</v>
      </c>
      <c r="D140" s="7"/>
      <c r="E140" s="7"/>
      <c r="F140" s="7"/>
      <c r="G140" s="7"/>
      <c r="H140" s="7"/>
      <c r="I140" s="7"/>
      <c r="J140" s="6"/>
      <c r="K140" s="7">
        <f t="shared" si="3"/>
        <v>314.16030813346157</v>
      </c>
      <c r="L140" s="7"/>
      <c r="M140" s="7"/>
      <c r="N140" s="7"/>
      <c r="O140" s="7"/>
      <c r="P140" s="7"/>
      <c r="Q140" s="7"/>
      <c r="R140" s="7"/>
      <c r="S140" s="6">
        <v>9.0000000000000011E-3</v>
      </c>
      <c r="T140" s="6"/>
      <c r="U140" s="6"/>
      <c r="V140" s="6"/>
      <c r="W140" s="6"/>
      <c r="X140" s="6"/>
      <c r="Y140" s="6"/>
      <c r="Z140" s="6"/>
      <c r="AA140" t="s">
        <v>6</v>
      </c>
      <c r="AB140" s="2">
        <v>34500000</v>
      </c>
      <c r="AC140" s="2">
        <v>69600000</v>
      </c>
      <c r="AD140" t="s">
        <v>6</v>
      </c>
    </row>
    <row r="141" spans="1:30" x14ac:dyDescent="0.3">
      <c r="A141" s="1">
        <v>18507</v>
      </c>
      <c r="B141" s="6">
        <v>2.6000000000000002E-2</v>
      </c>
      <c r="C141" s="7">
        <f t="shared" si="2"/>
        <v>31.024252401154921</v>
      </c>
      <c r="D141" s="7"/>
      <c r="E141" s="7"/>
      <c r="F141" s="7"/>
      <c r="G141" s="7"/>
      <c r="H141" s="7"/>
      <c r="I141" s="7"/>
      <c r="J141" s="6"/>
      <c r="K141" s="7">
        <f t="shared" si="3"/>
        <v>322.32847614493159</v>
      </c>
      <c r="L141" s="7"/>
      <c r="M141" s="7"/>
      <c r="N141" s="7"/>
      <c r="O141" s="7"/>
      <c r="P141" s="7"/>
      <c r="Q141" s="7"/>
      <c r="R141" s="7"/>
      <c r="S141" s="6">
        <v>2.6000000000000002E-2</v>
      </c>
      <c r="T141" s="6"/>
      <c r="U141" s="6"/>
      <c r="V141" s="6"/>
      <c r="W141" s="6"/>
      <c r="X141" s="6"/>
      <c r="Y141" s="6"/>
      <c r="Z141" s="6"/>
      <c r="AA141" t="s">
        <v>6</v>
      </c>
      <c r="AB141" s="2">
        <v>35700000</v>
      </c>
      <c r="AC141" s="2">
        <v>73100000</v>
      </c>
      <c r="AD141" t="s">
        <v>6</v>
      </c>
    </row>
    <row r="142" spans="1:30" x14ac:dyDescent="0.3">
      <c r="A142" s="1">
        <v>18537</v>
      </c>
      <c r="B142" s="6">
        <v>2E-3</v>
      </c>
      <c r="C142" s="7">
        <f t="shared" si="2"/>
        <v>30.962327745663597</v>
      </c>
      <c r="D142" s="7"/>
      <c r="E142" s="7"/>
      <c r="F142" s="7"/>
      <c r="G142" s="7"/>
      <c r="H142" s="7"/>
      <c r="I142" s="7"/>
      <c r="J142" s="6"/>
      <c r="K142" s="7">
        <f t="shared" si="3"/>
        <v>322.97313309722142</v>
      </c>
      <c r="L142" s="7"/>
      <c r="M142" s="7"/>
      <c r="N142" s="7"/>
      <c r="O142" s="7"/>
      <c r="P142" s="7"/>
      <c r="Q142" s="7"/>
      <c r="R142" s="7"/>
      <c r="S142" s="6">
        <v>2E-3</v>
      </c>
      <c r="T142" s="6"/>
      <c r="U142" s="6"/>
      <c r="V142" s="6"/>
      <c r="W142" s="6"/>
      <c r="X142" s="6"/>
      <c r="Y142" s="6"/>
      <c r="Z142" s="6"/>
      <c r="AA142" t="s">
        <v>6</v>
      </c>
      <c r="AB142" s="2">
        <v>36400000</v>
      </c>
      <c r="AC142" s="2">
        <v>74800000</v>
      </c>
      <c r="AD142" t="s">
        <v>6</v>
      </c>
    </row>
    <row r="143" spans="1:30" x14ac:dyDescent="0.3">
      <c r="A143" s="1">
        <v>18568</v>
      </c>
      <c r="B143" s="6">
        <v>-2.0899999999999998E-2</v>
      </c>
      <c r="C143" s="7">
        <f t="shared" si="2"/>
        <v>31.623253749018073</v>
      </c>
      <c r="D143" s="7"/>
      <c r="E143" s="7"/>
      <c r="F143" s="7"/>
      <c r="G143" s="7"/>
      <c r="H143" s="7"/>
      <c r="I143" s="7"/>
      <c r="J143" s="6"/>
      <c r="K143" s="7">
        <f t="shared" si="3"/>
        <v>316.22299461548948</v>
      </c>
      <c r="L143" s="7"/>
      <c r="M143" s="7"/>
      <c r="N143" s="7"/>
      <c r="O143" s="7"/>
      <c r="P143" s="7"/>
      <c r="Q143" s="7"/>
      <c r="R143" s="7"/>
      <c r="S143" s="6">
        <v>-2.0899999999999998E-2</v>
      </c>
      <c r="T143" s="6"/>
      <c r="U143" s="6"/>
      <c r="V143" s="6"/>
      <c r="W143" s="6"/>
      <c r="X143" s="6"/>
      <c r="Y143" s="6"/>
      <c r="Z143" s="6"/>
      <c r="AA143" t="s">
        <v>6</v>
      </c>
      <c r="AB143" s="2">
        <v>36900000</v>
      </c>
      <c r="AC143" s="2">
        <v>74600000</v>
      </c>
      <c r="AD143" t="s">
        <v>6</v>
      </c>
    </row>
    <row r="144" spans="1:30" x14ac:dyDescent="0.3">
      <c r="A144" s="1">
        <v>18598</v>
      </c>
      <c r="B144" s="6">
        <v>-1.61E-2</v>
      </c>
      <c r="C144" s="7">
        <f t="shared" si="2"/>
        <v>32.140719330234859</v>
      </c>
      <c r="D144" s="7"/>
      <c r="E144" s="7"/>
      <c r="F144" s="7"/>
      <c r="G144" s="7"/>
      <c r="H144" s="7"/>
      <c r="I144" s="7"/>
      <c r="J144" s="6"/>
      <c r="K144" s="7">
        <f t="shared" si="3"/>
        <v>311.13180440218008</v>
      </c>
      <c r="L144" s="7"/>
      <c r="M144" s="7"/>
      <c r="N144" s="7"/>
      <c r="O144" s="7"/>
      <c r="P144" s="7"/>
      <c r="Q144" s="7"/>
      <c r="R144" s="7"/>
      <c r="S144" s="6">
        <v>-1.61E-2</v>
      </c>
      <c r="T144" s="6"/>
      <c r="U144" s="6"/>
      <c r="V144" s="6"/>
      <c r="W144" s="6"/>
      <c r="X144" s="6"/>
      <c r="Y144" s="6"/>
      <c r="Z144" s="6"/>
      <c r="AA144" t="s">
        <v>6</v>
      </c>
      <c r="AB144" s="2">
        <v>39100000</v>
      </c>
      <c r="AC144" s="2">
        <v>78400000</v>
      </c>
      <c r="AD144" t="s">
        <v>6</v>
      </c>
    </row>
    <row r="145" spans="1:30" x14ac:dyDescent="0.3">
      <c r="A145" s="1">
        <v>18629</v>
      </c>
      <c r="B145" s="6">
        <v>2.4500000000000001E-2</v>
      </c>
      <c r="C145" s="7">
        <f t="shared" si="2"/>
        <v>31.372102811356623</v>
      </c>
      <c r="D145" s="7"/>
      <c r="E145" s="7"/>
      <c r="F145" s="7"/>
      <c r="G145" s="7"/>
      <c r="H145" s="7"/>
      <c r="I145" s="7"/>
      <c r="J145" s="6"/>
      <c r="K145" s="7">
        <f t="shared" si="3"/>
        <v>318.75453361003349</v>
      </c>
      <c r="L145" s="7"/>
      <c r="M145" s="7"/>
      <c r="N145" s="7"/>
      <c r="O145" s="7"/>
      <c r="P145" s="7"/>
      <c r="Q145" s="7"/>
      <c r="R145" s="7"/>
      <c r="S145" s="6">
        <v>2.4500000000000001E-2</v>
      </c>
      <c r="T145" s="6"/>
      <c r="U145" s="6"/>
      <c r="V145" s="6"/>
      <c r="W145" s="6"/>
      <c r="X145" s="6"/>
      <c r="Y145" s="6"/>
      <c r="Z145" s="6"/>
      <c r="AA145" t="s">
        <v>6</v>
      </c>
      <c r="AB145" s="2">
        <v>39100000</v>
      </c>
      <c r="AC145" s="2">
        <v>79800000</v>
      </c>
      <c r="AD145" t="s">
        <v>6</v>
      </c>
    </row>
    <row r="146" spans="1:30" x14ac:dyDescent="0.3">
      <c r="A146" s="1">
        <v>18660</v>
      </c>
      <c r="B146" s="6">
        <v>2.0499999999999997E-2</v>
      </c>
      <c r="C146" s="7">
        <f t="shared" si="2"/>
        <v>30.74189398467087</v>
      </c>
      <c r="D146" s="7"/>
      <c r="E146" s="7"/>
      <c r="F146" s="7"/>
      <c r="G146" s="7"/>
      <c r="H146" s="7"/>
      <c r="I146" s="7"/>
      <c r="J146" s="6"/>
      <c r="K146" s="7">
        <f t="shared" si="3"/>
        <v>325.28900154903914</v>
      </c>
      <c r="L146" s="7"/>
      <c r="M146" s="7"/>
      <c r="N146" s="7"/>
      <c r="O146" s="7"/>
      <c r="P146" s="7"/>
      <c r="Q146" s="7"/>
      <c r="R146" s="7"/>
      <c r="S146" s="6">
        <v>2.0499999999999997E-2</v>
      </c>
      <c r="T146" s="6"/>
      <c r="U146" s="6"/>
      <c r="V146" s="6"/>
      <c r="W146" s="6"/>
      <c r="X146" s="6"/>
      <c r="Y146" s="6"/>
      <c r="Z146" s="6"/>
      <c r="AA146" t="s">
        <v>6</v>
      </c>
      <c r="AB146" s="2">
        <v>38900000</v>
      </c>
      <c r="AC146" s="2">
        <v>80100000</v>
      </c>
      <c r="AD146" t="s">
        <v>6</v>
      </c>
    </row>
    <row r="147" spans="1:30" x14ac:dyDescent="0.3">
      <c r="A147" s="1">
        <v>18688</v>
      </c>
      <c r="B147" s="6">
        <v>6.0000000000000001E-3</v>
      </c>
      <c r="C147" s="7">
        <f t="shared" si="2"/>
        <v>30.558542728301063</v>
      </c>
      <c r="D147" s="7"/>
      <c r="E147" s="7"/>
      <c r="F147" s="7"/>
      <c r="G147" s="7"/>
      <c r="H147" s="7"/>
      <c r="I147" s="7"/>
      <c r="J147" s="6"/>
      <c r="K147" s="7">
        <f t="shared" si="3"/>
        <v>327.24073555833337</v>
      </c>
      <c r="L147" s="7"/>
      <c r="M147" s="7"/>
      <c r="N147" s="7"/>
      <c r="O147" s="7"/>
      <c r="P147" s="7"/>
      <c r="Q147" s="7"/>
      <c r="R147" s="7"/>
      <c r="S147" s="6">
        <v>6.0000000000000001E-3</v>
      </c>
      <c r="T147" s="6"/>
      <c r="U147" s="6"/>
      <c r="V147" s="6"/>
      <c r="W147" s="6"/>
      <c r="X147" s="6"/>
      <c r="Y147" s="6"/>
      <c r="Z147" s="6"/>
      <c r="AA147" t="s">
        <v>6</v>
      </c>
      <c r="AB147" s="2">
        <v>38900000</v>
      </c>
      <c r="AC147" s="2">
        <v>79700000</v>
      </c>
      <c r="AD147" t="s">
        <v>6</v>
      </c>
    </row>
    <row r="148" spans="1:30" x14ac:dyDescent="0.3">
      <c r="A148" s="1">
        <v>18719</v>
      </c>
      <c r="B148" s="6">
        <v>1.1599999999999999E-2</v>
      </c>
      <c r="C148" s="7">
        <f t="shared" si="2"/>
        <v>30.208128438415443</v>
      </c>
      <c r="D148" s="7"/>
      <c r="E148" s="7"/>
      <c r="F148" s="7"/>
      <c r="G148" s="7"/>
      <c r="H148" s="7"/>
      <c r="I148" s="7"/>
      <c r="J148" s="6"/>
      <c r="K148" s="7">
        <f t="shared" si="3"/>
        <v>331.03672809081007</v>
      </c>
      <c r="L148" s="7"/>
      <c r="M148" s="7"/>
      <c r="N148" s="7"/>
      <c r="O148" s="7"/>
      <c r="P148" s="7"/>
      <c r="Q148" s="7"/>
      <c r="R148" s="7"/>
      <c r="S148" s="6">
        <v>1.1599999999999999E-2</v>
      </c>
      <c r="T148" s="6"/>
      <c r="U148" s="6"/>
      <c r="V148" s="6"/>
      <c r="W148" s="6"/>
      <c r="X148" s="6"/>
      <c r="Y148" s="6"/>
      <c r="Z148" s="6"/>
      <c r="AA148" t="s">
        <v>6</v>
      </c>
      <c r="AB148" s="2">
        <v>38600000</v>
      </c>
      <c r="AC148" s="2">
        <v>81000000</v>
      </c>
      <c r="AD148" t="s">
        <v>6</v>
      </c>
    </row>
    <row r="149" spans="1:30" x14ac:dyDescent="0.3">
      <c r="A149" s="1">
        <v>18749</v>
      </c>
      <c r="B149" s="6">
        <v>1.67E-2</v>
      </c>
      <c r="C149" s="7">
        <f t="shared" si="2"/>
        <v>29.711939056177286</v>
      </c>
      <c r="D149" s="7"/>
      <c r="E149" s="7"/>
      <c r="F149" s="7"/>
      <c r="G149" s="7"/>
      <c r="H149" s="7"/>
      <c r="I149" s="7"/>
      <c r="J149" s="6"/>
      <c r="K149" s="7">
        <f t="shared" si="3"/>
        <v>336.56504144992658</v>
      </c>
      <c r="L149" s="7"/>
      <c r="M149" s="7"/>
      <c r="N149" s="7"/>
      <c r="O149" s="7"/>
      <c r="P149" s="7"/>
      <c r="Q149" s="7"/>
      <c r="R149" s="7"/>
      <c r="S149" s="6">
        <v>1.67E-2</v>
      </c>
      <c r="T149" s="6"/>
      <c r="U149" s="6"/>
      <c r="V149" s="6"/>
      <c r="W149" s="6"/>
      <c r="X149" s="6"/>
      <c r="Y149" s="6"/>
      <c r="Z149" s="6"/>
      <c r="AA149" t="s">
        <v>6</v>
      </c>
      <c r="AB149" s="2">
        <v>39800000</v>
      </c>
      <c r="AC149" s="2">
        <v>82400000</v>
      </c>
      <c r="AD149" t="s">
        <v>6</v>
      </c>
    </row>
    <row r="150" spans="1:30" x14ac:dyDescent="0.3">
      <c r="A150" s="1">
        <v>18780</v>
      </c>
      <c r="B150" s="6">
        <v>2.4700000000000003E-2</v>
      </c>
      <c r="C150" s="7">
        <f t="shared" si="2"/>
        <v>28.995744175053463</v>
      </c>
      <c r="D150" s="7"/>
      <c r="E150" s="7"/>
      <c r="F150" s="7"/>
      <c r="G150" s="7"/>
      <c r="H150" s="7"/>
      <c r="I150" s="7"/>
      <c r="J150" s="6"/>
      <c r="K150" s="7">
        <f t="shared" si="3"/>
        <v>344.87819797373976</v>
      </c>
      <c r="L150" s="7"/>
      <c r="M150" s="7"/>
      <c r="N150" s="7"/>
      <c r="O150" s="7"/>
      <c r="P150" s="7"/>
      <c r="Q150" s="7"/>
      <c r="R150" s="7"/>
      <c r="S150" s="6">
        <v>2.4700000000000003E-2</v>
      </c>
      <c r="T150" s="6"/>
      <c r="U150" s="6"/>
      <c r="V150" s="6"/>
      <c r="W150" s="6"/>
      <c r="X150" s="6"/>
      <c r="Y150" s="6"/>
      <c r="Z150" s="6"/>
      <c r="AA150" t="s">
        <v>6</v>
      </c>
      <c r="AB150" s="2">
        <v>40000000</v>
      </c>
      <c r="AC150" s="2">
        <v>83500000</v>
      </c>
      <c r="AD150" t="s">
        <v>6</v>
      </c>
    </row>
    <row r="151" spans="1:30" x14ac:dyDescent="0.3">
      <c r="A151" s="1">
        <v>18810</v>
      </c>
      <c r="B151" s="6">
        <v>1.89E-2</v>
      </c>
      <c r="C151" s="7">
        <f t="shared" si="2"/>
        <v>28.457890053050807</v>
      </c>
      <c r="D151" s="7"/>
      <c r="E151" s="7"/>
      <c r="F151" s="7"/>
      <c r="G151" s="7"/>
      <c r="H151" s="7"/>
      <c r="I151" s="7"/>
      <c r="J151" s="6"/>
      <c r="K151" s="7">
        <f t="shared" si="3"/>
        <v>351.39639591544341</v>
      </c>
      <c r="L151" s="7"/>
      <c r="M151" s="7"/>
      <c r="N151" s="7"/>
      <c r="O151" s="7"/>
      <c r="P151" s="7"/>
      <c r="Q151" s="7"/>
      <c r="R151" s="7"/>
      <c r="S151" s="6">
        <v>1.89E-2</v>
      </c>
      <c r="T151" s="6"/>
      <c r="U151" s="6"/>
      <c r="V151" s="6"/>
      <c r="W151" s="6"/>
      <c r="X151" s="6"/>
      <c r="Y151" s="6"/>
      <c r="Z151" s="6"/>
      <c r="AA151" t="s">
        <v>6</v>
      </c>
      <c r="AB151" s="2">
        <v>40000000</v>
      </c>
      <c r="AC151" s="2">
        <v>84800000</v>
      </c>
      <c r="AD151" t="s">
        <v>6</v>
      </c>
    </row>
    <row r="152" spans="1:30" x14ac:dyDescent="0.3">
      <c r="A152" s="1">
        <v>18841</v>
      </c>
      <c r="B152" s="6">
        <v>-2.0400000000000001E-2</v>
      </c>
      <c r="C152" s="7">
        <f t="shared" si="2"/>
        <v>29.050520674817072</v>
      </c>
      <c r="D152" s="7"/>
      <c r="E152" s="7"/>
      <c r="F152" s="7"/>
      <c r="G152" s="7"/>
      <c r="H152" s="7"/>
      <c r="I152" s="7"/>
      <c r="J152" s="6"/>
      <c r="K152" s="7">
        <f t="shared" si="3"/>
        <v>344.22790943876839</v>
      </c>
      <c r="L152" s="7"/>
      <c r="M152" s="7"/>
      <c r="N152" s="7"/>
      <c r="O152" s="7"/>
      <c r="P152" s="7"/>
      <c r="Q152" s="7"/>
      <c r="R152" s="7"/>
      <c r="S152" s="6">
        <v>-2.0400000000000001E-2</v>
      </c>
      <c r="T152" s="6"/>
      <c r="U152" s="6"/>
      <c r="V152" s="6"/>
      <c r="W152" s="6"/>
      <c r="X152" s="6"/>
      <c r="Y152" s="6"/>
      <c r="Z152" s="6"/>
      <c r="AA152" t="s">
        <v>6</v>
      </c>
      <c r="AB152" s="2">
        <v>40600000</v>
      </c>
      <c r="AC152" s="2">
        <v>86800000</v>
      </c>
      <c r="AD152" t="s">
        <v>6</v>
      </c>
    </row>
    <row r="153" spans="1:30" x14ac:dyDescent="0.3">
      <c r="A153" s="1">
        <v>18872</v>
      </c>
      <c r="B153" s="6">
        <v>3.8E-3</v>
      </c>
      <c r="C153" s="7">
        <f t="shared" si="2"/>
        <v>28.940546597745641</v>
      </c>
      <c r="D153" s="7"/>
      <c r="E153" s="7"/>
      <c r="F153" s="7"/>
      <c r="G153" s="7"/>
      <c r="H153" s="7"/>
      <c r="I153" s="7"/>
      <c r="J153" s="6"/>
      <c r="K153" s="7">
        <f t="shared" si="3"/>
        <v>345.53597549463569</v>
      </c>
      <c r="L153" s="7"/>
      <c r="M153" s="7"/>
      <c r="N153" s="7"/>
      <c r="O153" s="7"/>
      <c r="P153" s="7"/>
      <c r="Q153" s="7"/>
      <c r="R153" s="7"/>
      <c r="S153" s="6">
        <v>3.8E-3</v>
      </c>
      <c r="T153" s="6"/>
      <c r="U153" s="6"/>
      <c r="V153" s="6"/>
      <c r="W153" s="6"/>
      <c r="X153" s="6"/>
      <c r="Y153" s="6"/>
      <c r="Z153" s="6"/>
      <c r="AA153" t="s">
        <v>6</v>
      </c>
      <c r="AB153" s="2">
        <v>41300000</v>
      </c>
      <c r="AC153" s="2">
        <v>86600000</v>
      </c>
      <c r="AD153" t="s">
        <v>6</v>
      </c>
    </row>
    <row r="154" spans="1:30" x14ac:dyDescent="0.3">
      <c r="A154" s="1">
        <v>18902</v>
      </c>
      <c r="B154" s="6">
        <v>4.0000000000000002E-4</v>
      </c>
      <c r="C154" s="7">
        <f t="shared" si="2"/>
        <v>28.928975007742544</v>
      </c>
      <c r="D154" s="7"/>
      <c r="E154" s="7"/>
      <c r="F154" s="7"/>
      <c r="G154" s="7"/>
      <c r="H154" s="7"/>
      <c r="I154" s="7"/>
      <c r="J154" s="6"/>
      <c r="K154" s="7">
        <f t="shared" si="3"/>
        <v>345.67418988483354</v>
      </c>
      <c r="L154" s="7"/>
      <c r="M154" s="7"/>
      <c r="N154" s="7"/>
      <c r="O154" s="7"/>
      <c r="P154" s="7"/>
      <c r="Q154" s="7"/>
      <c r="R154" s="7"/>
      <c r="S154" s="6">
        <v>4.0000000000000002E-4</v>
      </c>
      <c r="T154" s="6"/>
      <c r="U154" s="6"/>
      <c r="V154" s="6"/>
      <c r="W154" s="6"/>
      <c r="X154" s="6"/>
      <c r="Y154" s="6"/>
      <c r="Z154" s="6"/>
      <c r="AA154" t="s">
        <v>6</v>
      </c>
      <c r="AB154" s="2">
        <v>41300000</v>
      </c>
      <c r="AC154" s="2">
        <v>88500000</v>
      </c>
      <c r="AD154" t="s">
        <v>6</v>
      </c>
    </row>
    <row r="155" spans="1:30" x14ac:dyDescent="0.3">
      <c r="A155" s="1">
        <v>18933</v>
      </c>
      <c r="B155" s="6">
        <v>2.8999999999999998E-3</v>
      </c>
      <c r="C155" s="7">
        <f t="shared" si="2"/>
        <v>28.845323569391311</v>
      </c>
      <c r="D155" s="7"/>
      <c r="E155" s="7"/>
      <c r="F155" s="7"/>
      <c r="G155" s="7"/>
      <c r="H155" s="7"/>
      <c r="I155" s="7"/>
      <c r="J155" s="6"/>
      <c r="K155" s="7">
        <f t="shared" si="3"/>
        <v>346.67664503549952</v>
      </c>
      <c r="L155" s="7"/>
      <c r="M155" s="7"/>
      <c r="N155" s="7"/>
      <c r="O155" s="7"/>
      <c r="P155" s="7"/>
      <c r="Q155" s="7"/>
      <c r="R155" s="7"/>
      <c r="S155" s="6">
        <v>2.8999999999999998E-3</v>
      </c>
      <c r="T155" s="6"/>
      <c r="U155" s="6"/>
      <c r="V155" s="6"/>
      <c r="W155" s="6"/>
      <c r="X155" s="6"/>
      <c r="Y155" s="6"/>
      <c r="Z155" s="6"/>
      <c r="AA155" t="s">
        <v>6</v>
      </c>
      <c r="AB155" s="2">
        <v>42300000</v>
      </c>
      <c r="AC155" s="2">
        <v>88600000</v>
      </c>
      <c r="AD155" t="s">
        <v>6</v>
      </c>
    </row>
    <row r="156" spans="1:30" x14ac:dyDescent="0.3">
      <c r="A156" s="1">
        <v>18963</v>
      </c>
      <c r="B156" s="6">
        <v>-1.4000000000000002E-3</v>
      </c>
      <c r="C156" s="7">
        <f t="shared" si="2"/>
        <v>28.885763638485191</v>
      </c>
      <c r="D156" s="7"/>
      <c r="E156" s="7"/>
      <c r="F156" s="7"/>
      <c r="G156" s="7"/>
      <c r="H156" s="7"/>
      <c r="I156" s="7"/>
      <c r="J156" s="6"/>
      <c r="K156" s="7">
        <f t="shared" si="3"/>
        <v>346.19129773244981</v>
      </c>
      <c r="L156" s="7"/>
      <c r="M156" s="7"/>
      <c r="N156" s="7"/>
      <c r="O156" s="7"/>
      <c r="P156" s="7"/>
      <c r="Q156" s="7"/>
      <c r="R156" s="7"/>
      <c r="S156" s="6">
        <v>-1.4000000000000002E-3</v>
      </c>
      <c r="T156" s="6"/>
      <c r="U156" s="6"/>
      <c r="V156" s="6"/>
      <c r="W156" s="6"/>
      <c r="X156" s="6"/>
      <c r="Y156" s="6"/>
      <c r="Z156" s="6"/>
      <c r="AA156" t="s">
        <v>6</v>
      </c>
      <c r="AB156" s="2">
        <v>43700000</v>
      </c>
      <c r="AC156" s="2">
        <v>90700000</v>
      </c>
      <c r="AD156" t="s">
        <v>6</v>
      </c>
    </row>
    <row r="157" spans="1:30" x14ac:dyDescent="0.3">
      <c r="A157" s="1">
        <v>18994</v>
      </c>
      <c r="B157" s="6">
        <v>0.13470000000000001</v>
      </c>
      <c r="C157" s="7">
        <f t="shared" si="2"/>
        <v>25.456740670208156</v>
      </c>
      <c r="D157" s="7"/>
      <c r="E157" s="7"/>
      <c r="F157" s="7"/>
      <c r="G157" s="7"/>
      <c r="H157" s="7"/>
      <c r="I157" s="7"/>
      <c r="J157" s="6"/>
      <c r="K157" s="7">
        <f t="shared" si="3"/>
        <v>392.8232655370108</v>
      </c>
      <c r="L157" s="7"/>
      <c r="M157" s="7"/>
      <c r="N157" s="7"/>
      <c r="O157" s="7"/>
      <c r="P157" s="7"/>
      <c r="Q157" s="7"/>
      <c r="R157" s="7"/>
      <c r="S157" s="6">
        <v>0.13470000000000001</v>
      </c>
      <c r="T157" s="6"/>
      <c r="U157" s="6"/>
      <c r="V157" s="6"/>
      <c r="W157" s="6"/>
      <c r="X157" s="6"/>
      <c r="Y157" s="6"/>
      <c r="Z157" s="6"/>
      <c r="AA157" t="s">
        <v>6</v>
      </c>
      <c r="AB157" s="2">
        <v>42100000</v>
      </c>
      <c r="AC157" s="2">
        <v>90700000</v>
      </c>
      <c r="AD157" t="s">
        <v>6</v>
      </c>
    </row>
    <row r="158" spans="1:30" x14ac:dyDescent="0.3">
      <c r="A158" s="1">
        <v>19025</v>
      </c>
      <c r="B158" s="6">
        <v>-1.72E-2</v>
      </c>
      <c r="C158" s="7">
        <f t="shared" si="2"/>
        <v>25.902259534196329</v>
      </c>
      <c r="D158" s="7"/>
      <c r="E158" s="7"/>
      <c r="F158" s="7"/>
      <c r="G158" s="7"/>
      <c r="H158" s="7"/>
      <c r="I158" s="7"/>
      <c r="J158" s="6"/>
      <c r="K158" s="7">
        <f t="shared" si="3"/>
        <v>386.06670536977424</v>
      </c>
      <c r="L158" s="7"/>
      <c r="M158" s="7"/>
      <c r="N158" s="7"/>
      <c r="O158" s="7"/>
      <c r="P158" s="7"/>
      <c r="Q158" s="7"/>
      <c r="R158" s="7"/>
      <c r="S158" s="6">
        <v>-1.72E-2</v>
      </c>
      <c r="T158" s="6"/>
      <c r="U158" s="6"/>
      <c r="V158" s="6"/>
      <c r="W158" s="6"/>
      <c r="X158" s="6"/>
      <c r="Y158" s="6"/>
      <c r="Z158" s="6"/>
      <c r="AA158" t="s">
        <v>6</v>
      </c>
      <c r="AB158" s="2">
        <v>41800000</v>
      </c>
      <c r="AC158" s="2">
        <v>90700000</v>
      </c>
      <c r="AD158" t="s">
        <v>6</v>
      </c>
    </row>
    <row r="159" spans="1:30" x14ac:dyDescent="0.3">
      <c r="A159" s="1">
        <v>19054</v>
      </c>
      <c r="B159" s="6">
        <v>1.7500000000000002E-2</v>
      </c>
      <c r="C159" s="7">
        <f t="shared" si="2"/>
        <v>25.456766126974276</v>
      </c>
      <c r="D159" s="7"/>
      <c r="E159" s="7"/>
      <c r="F159" s="7"/>
      <c r="G159" s="7"/>
      <c r="H159" s="7"/>
      <c r="I159" s="7"/>
      <c r="J159" s="6"/>
      <c r="K159" s="7">
        <f t="shared" si="3"/>
        <v>392.82287271374531</v>
      </c>
      <c r="L159" s="7"/>
      <c r="M159" s="7"/>
      <c r="N159" s="7"/>
      <c r="O159" s="7"/>
      <c r="P159" s="7"/>
      <c r="Q159" s="7"/>
      <c r="R159" s="7"/>
      <c r="S159" s="6">
        <v>1.7500000000000002E-2</v>
      </c>
      <c r="T159" s="6"/>
      <c r="U159" s="6"/>
      <c r="V159" s="6"/>
      <c r="W159" s="6"/>
      <c r="X159" s="6"/>
      <c r="Y159" s="6"/>
      <c r="Z159" s="6"/>
      <c r="AA159" t="s">
        <v>6</v>
      </c>
      <c r="AB159" s="2">
        <v>41500000</v>
      </c>
      <c r="AC159" s="2">
        <v>90700000</v>
      </c>
      <c r="AD159" t="s">
        <v>6</v>
      </c>
    </row>
    <row r="160" spans="1:30" x14ac:dyDescent="0.3">
      <c r="A160" s="1">
        <v>19085</v>
      </c>
      <c r="B160" s="6">
        <v>5.1699999999999996E-2</v>
      </c>
      <c r="C160" s="7">
        <f t="shared" si="2"/>
        <v>24.205349554981723</v>
      </c>
      <c r="D160" s="7"/>
      <c r="E160" s="7"/>
      <c r="F160" s="7"/>
      <c r="G160" s="7"/>
      <c r="H160" s="7"/>
      <c r="I160" s="7"/>
      <c r="J160" s="6"/>
      <c r="K160" s="7">
        <f t="shared" si="3"/>
        <v>413.13181523304598</v>
      </c>
      <c r="L160" s="7"/>
      <c r="M160" s="7"/>
      <c r="N160" s="7"/>
      <c r="O160" s="7"/>
      <c r="P160" s="7"/>
      <c r="Q160" s="7"/>
      <c r="R160" s="7"/>
      <c r="S160" s="6">
        <v>5.1699999999999996E-2</v>
      </c>
      <c r="T160" s="6"/>
      <c r="U160" s="6"/>
      <c r="V160" s="6"/>
      <c r="W160" s="6"/>
      <c r="X160" s="6"/>
      <c r="Y160" s="6"/>
      <c r="Z160" s="6"/>
      <c r="AA160" t="s">
        <v>6</v>
      </c>
      <c r="AB160" s="2">
        <v>42100000</v>
      </c>
      <c r="AC160" s="2">
        <v>91000000</v>
      </c>
      <c r="AD160" t="s">
        <v>6</v>
      </c>
    </row>
    <row r="161" spans="1:30" x14ac:dyDescent="0.3">
      <c r="A161" s="1">
        <v>19115</v>
      </c>
      <c r="B161" s="6">
        <v>8.199999999999999E-3</v>
      </c>
      <c r="C161" s="7">
        <f t="shared" si="2"/>
        <v>24.008480018827338</v>
      </c>
      <c r="D161" s="7"/>
      <c r="E161" s="7"/>
      <c r="F161" s="7"/>
      <c r="G161" s="7"/>
      <c r="H161" s="7"/>
      <c r="I161" s="7"/>
      <c r="J161" s="6"/>
      <c r="K161" s="7">
        <f t="shared" si="3"/>
        <v>416.51949611795698</v>
      </c>
      <c r="L161" s="7"/>
      <c r="M161" s="7"/>
      <c r="N161" s="7"/>
      <c r="O161" s="7"/>
      <c r="P161" s="7"/>
      <c r="Q161" s="7"/>
      <c r="R161" s="7"/>
      <c r="S161" s="6">
        <v>8.199999999999999E-3</v>
      </c>
      <c r="T161" s="6"/>
      <c r="U161" s="6"/>
      <c r="V161" s="6"/>
      <c r="W161" s="6"/>
      <c r="X161" s="6"/>
      <c r="Y161" s="6"/>
      <c r="Z161" s="6"/>
      <c r="AA161" t="s">
        <v>6</v>
      </c>
      <c r="AB161" s="2">
        <v>42300000</v>
      </c>
      <c r="AC161" s="2">
        <v>90700000</v>
      </c>
      <c r="AD161" t="s">
        <v>6</v>
      </c>
    </row>
    <row r="162" spans="1:30" x14ac:dyDescent="0.3">
      <c r="A162" s="1">
        <v>19146</v>
      </c>
      <c r="B162" s="6">
        <v>0</v>
      </c>
      <c r="C162" s="7">
        <f t="shared" si="2"/>
        <v>24.008480018827338</v>
      </c>
      <c r="D162" s="7"/>
      <c r="E162" s="7"/>
      <c r="F162" s="7"/>
      <c r="G162" s="7"/>
      <c r="H162" s="7"/>
      <c r="I162" s="7"/>
      <c r="J162" s="6"/>
      <c r="K162" s="7">
        <f t="shared" si="3"/>
        <v>416.51949611795698</v>
      </c>
      <c r="L162" s="7"/>
      <c r="M162" s="7"/>
      <c r="N162" s="7"/>
      <c r="O162" s="7"/>
      <c r="P162" s="7"/>
      <c r="Q162" s="7"/>
      <c r="R162" s="7"/>
      <c r="S162" s="6">
        <v>0</v>
      </c>
      <c r="T162" s="6"/>
      <c r="U162" s="6"/>
      <c r="V162" s="6"/>
      <c r="W162" s="6"/>
      <c r="X162" s="6"/>
      <c r="Y162" s="6"/>
      <c r="Z162" s="6"/>
      <c r="AA162" t="s">
        <v>6</v>
      </c>
      <c r="AB162" s="2">
        <v>43200000</v>
      </c>
      <c r="AC162" s="2">
        <v>92500000</v>
      </c>
      <c r="AD162" t="s">
        <v>6</v>
      </c>
    </row>
    <row r="163" spans="1:30" x14ac:dyDescent="0.3">
      <c r="A163" s="1">
        <v>19176</v>
      </c>
      <c r="B163" s="6">
        <v>1.6299999999999999E-2</v>
      </c>
      <c r="C163" s="7">
        <f t="shared" si="2"/>
        <v>23.623418300528716</v>
      </c>
      <c r="D163" s="7"/>
      <c r="E163" s="7"/>
      <c r="F163" s="7"/>
      <c r="G163" s="7"/>
      <c r="H163" s="7"/>
      <c r="I163" s="7"/>
      <c r="J163" s="6"/>
      <c r="K163" s="7">
        <f t="shared" si="3"/>
        <v>423.30876390467967</v>
      </c>
      <c r="L163" s="7"/>
      <c r="M163" s="7"/>
      <c r="N163" s="7"/>
      <c r="O163" s="7"/>
      <c r="P163" s="7"/>
      <c r="Q163" s="7"/>
      <c r="R163" s="7"/>
      <c r="S163" s="6">
        <v>1.6299999999999999E-2</v>
      </c>
      <c r="T163" s="6"/>
      <c r="U163" s="6"/>
      <c r="V163" s="6"/>
      <c r="W163" s="6"/>
      <c r="X163" s="6"/>
      <c r="Y163" s="6"/>
      <c r="Z163" s="6"/>
      <c r="AA163" t="s">
        <v>6</v>
      </c>
      <c r="AB163" s="2">
        <v>44500000</v>
      </c>
      <c r="AC163" s="2">
        <v>94700000</v>
      </c>
      <c r="AD163" t="s">
        <v>6</v>
      </c>
    </row>
    <row r="164" spans="1:30" x14ac:dyDescent="0.3">
      <c r="A164" s="1">
        <v>19207</v>
      </c>
      <c r="B164" s="6">
        <v>0</v>
      </c>
      <c r="C164" s="7">
        <f t="shared" si="2"/>
        <v>23.623418300528716</v>
      </c>
      <c r="D164" s="7"/>
      <c r="E164" s="7"/>
      <c r="F164" s="7"/>
      <c r="G164" s="7"/>
      <c r="H164" s="7"/>
      <c r="I164" s="7"/>
      <c r="J164" s="6"/>
      <c r="K164" s="7">
        <f t="shared" si="3"/>
        <v>423.30876390467967</v>
      </c>
      <c r="L164" s="7"/>
      <c r="M164" s="7"/>
      <c r="N164" s="7"/>
      <c r="O164" s="7"/>
      <c r="P164" s="7"/>
      <c r="Q164" s="7"/>
      <c r="R164" s="7"/>
      <c r="S164" s="6">
        <v>0</v>
      </c>
      <c r="T164" s="6"/>
      <c r="U164" s="6"/>
      <c r="V164" s="6"/>
      <c r="W164" s="6"/>
      <c r="X164" s="6"/>
      <c r="Y164" s="6"/>
      <c r="Z164" s="6"/>
      <c r="AA164" t="s">
        <v>6</v>
      </c>
      <c r="AB164" s="2">
        <v>45300000</v>
      </c>
      <c r="AC164" s="2">
        <v>97500000</v>
      </c>
      <c r="AD164" t="s">
        <v>6</v>
      </c>
    </row>
    <row r="165" spans="1:30" x14ac:dyDescent="0.3">
      <c r="A165" s="1">
        <v>19238</v>
      </c>
      <c r="B165" s="6">
        <v>2.4E-2</v>
      </c>
      <c r="C165" s="7">
        <f t="shared" si="2"/>
        <v>23.069744434110074</v>
      </c>
      <c r="D165" s="7"/>
      <c r="E165" s="7"/>
      <c r="F165" s="7"/>
      <c r="G165" s="7"/>
      <c r="H165" s="7"/>
      <c r="I165" s="7"/>
      <c r="J165" s="6"/>
      <c r="K165" s="7">
        <f t="shared" si="3"/>
        <v>433.46817423839201</v>
      </c>
      <c r="L165" s="7"/>
      <c r="M165" s="7"/>
      <c r="N165" s="7"/>
      <c r="O165" s="7"/>
      <c r="P165" s="7"/>
      <c r="Q165" s="7"/>
      <c r="R165" s="7"/>
      <c r="S165" s="6">
        <v>2.4E-2</v>
      </c>
      <c r="T165" s="6"/>
      <c r="U165" s="6"/>
      <c r="V165" s="6"/>
      <c r="W165" s="6"/>
      <c r="X165" s="6"/>
      <c r="Y165" s="6"/>
      <c r="Z165" s="6"/>
      <c r="AA165" t="s">
        <v>6</v>
      </c>
      <c r="AB165" s="2">
        <v>46000000</v>
      </c>
      <c r="AC165" s="2">
        <v>98900000</v>
      </c>
      <c r="AD165" t="s">
        <v>6</v>
      </c>
    </row>
    <row r="166" spans="1:30" x14ac:dyDescent="0.3">
      <c r="A166" s="1">
        <v>19268</v>
      </c>
      <c r="B166" s="6">
        <v>0</v>
      </c>
      <c r="C166" s="7">
        <f t="shared" si="2"/>
        <v>23.069744434110074</v>
      </c>
      <c r="D166" s="7"/>
      <c r="E166" s="7"/>
      <c r="F166" s="7"/>
      <c r="G166" s="7"/>
      <c r="H166" s="7"/>
      <c r="I166" s="7"/>
      <c r="J166" s="6"/>
      <c r="K166" s="7">
        <f t="shared" si="3"/>
        <v>433.46817423839201</v>
      </c>
      <c r="L166" s="7"/>
      <c r="M166" s="7"/>
      <c r="N166" s="7"/>
      <c r="O166" s="7"/>
      <c r="P166" s="7"/>
      <c r="Q166" s="7"/>
      <c r="R166" s="7"/>
      <c r="S166" s="6">
        <v>0</v>
      </c>
      <c r="T166" s="6"/>
      <c r="U166" s="6"/>
      <c r="V166" s="6"/>
      <c r="W166" s="6"/>
      <c r="X166" s="6"/>
      <c r="Y166" s="6"/>
      <c r="Z166" s="6"/>
      <c r="AA166" t="s">
        <v>6</v>
      </c>
      <c r="AB166" s="2">
        <v>46500000</v>
      </c>
      <c r="AC166" s="2">
        <v>100100000</v>
      </c>
      <c r="AD166" t="s">
        <v>6</v>
      </c>
    </row>
    <row r="167" spans="1:30" x14ac:dyDescent="0.3">
      <c r="A167" s="1">
        <v>19299</v>
      </c>
      <c r="B167" s="6">
        <v>0</v>
      </c>
      <c r="C167" s="7">
        <f t="shared" si="2"/>
        <v>23.069744434110074</v>
      </c>
      <c r="D167" s="7"/>
      <c r="E167" s="7"/>
      <c r="F167" s="7"/>
      <c r="G167" s="7"/>
      <c r="H167" s="7"/>
      <c r="I167" s="7"/>
      <c r="J167" s="6"/>
      <c r="K167" s="7">
        <f t="shared" si="3"/>
        <v>433.46817423839201</v>
      </c>
      <c r="L167" s="7"/>
      <c r="M167" s="7"/>
      <c r="N167" s="7"/>
      <c r="O167" s="7"/>
      <c r="P167" s="7"/>
      <c r="Q167" s="7"/>
      <c r="R167" s="7"/>
      <c r="S167" s="6">
        <v>0</v>
      </c>
      <c r="T167" s="6"/>
      <c r="U167" s="6"/>
      <c r="V167" s="6"/>
      <c r="W167" s="6"/>
      <c r="X167" s="6"/>
      <c r="Y167" s="6"/>
      <c r="Z167" s="6"/>
      <c r="AA167" t="s">
        <v>6</v>
      </c>
      <c r="AB167" s="2">
        <v>48000000</v>
      </c>
      <c r="AC167" s="2">
        <v>101300000</v>
      </c>
      <c r="AD167" t="s">
        <v>6</v>
      </c>
    </row>
    <row r="168" spans="1:30" x14ac:dyDescent="0.3">
      <c r="A168" s="1">
        <v>19329</v>
      </c>
      <c r="B168" s="6">
        <v>1.5600000000000001E-2</v>
      </c>
      <c r="C168" s="7">
        <f t="shared" si="2"/>
        <v>22.715384436894521</v>
      </c>
      <c r="D168" s="7"/>
      <c r="E168" s="7"/>
      <c r="F168" s="7"/>
      <c r="G168" s="7"/>
      <c r="H168" s="7"/>
      <c r="I168" s="7"/>
      <c r="J168" s="6"/>
      <c r="K168" s="7">
        <f t="shared" si="3"/>
        <v>440.23027775651093</v>
      </c>
      <c r="L168" s="7"/>
      <c r="M168" s="7"/>
      <c r="N168" s="7"/>
      <c r="O168" s="7"/>
      <c r="P168" s="7"/>
      <c r="Q168" s="7"/>
      <c r="R168" s="7"/>
      <c r="S168" s="6">
        <v>1.5600000000000001E-2</v>
      </c>
      <c r="T168" s="6"/>
      <c r="U168" s="6"/>
      <c r="V168" s="6"/>
      <c r="W168" s="6"/>
      <c r="X168" s="6"/>
      <c r="Y168" s="6"/>
      <c r="Z168" s="6"/>
      <c r="AA168" t="s">
        <v>6</v>
      </c>
      <c r="AB168" s="2">
        <v>51400000</v>
      </c>
      <c r="AC168" s="2">
        <v>104100000</v>
      </c>
      <c r="AD168" t="s">
        <v>6</v>
      </c>
    </row>
    <row r="169" spans="1:30" x14ac:dyDescent="0.3">
      <c r="A169" s="1">
        <v>19360</v>
      </c>
      <c r="B169" s="6">
        <v>3.85E-2</v>
      </c>
      <c r="C169" s="7">
        <f t="shared" si="2"/>
        <v>21.873263781313934</v>
      </c>
      <c r="D169" s="7"/>
      <c r="E169" s="7"/>
      <c r="F169" s="7"/>
      <c r="G169" s="7"/>
      <c r="H169" s="7"/>
      <c r="I169" s="7"/>
      <c r="J169" s="6"/>
      <c r="K169" s="7">
        <f t="shared" si="3"/>
        <v>457.17914345013656</v>
      </c>
      <c r="L169" s="7"/>
      <c r="M169" s="7"/>
      <c r="N169" s="7"/>
      <c r="O169" s="7"/>
      <c r="P169" s="7"/>
      <c r="Q169" s="7"/>
      <c r="R169" s="7"/>
      <c r="S169" s="6">
        <v>3.85E-2</v>
      </c>
      <c r="T169" s="6"/>
      <c r="U169" s="6"/>
      <c r="V169" s="6"/>
      <c r="W169" s="6"/>
      <c r="X169" s="6"/>
      <c r="Y169" s="6"/>
      <c r="Z169" s="6"/>
      <c r="AA169" t="s">
        <v>6</v>
      </c>
      <c r="AB169" s="2">
        <v>51000000</v>
      </c>
      <c r="AC169" s="2">
        <v>104900000</v>
      </c>
      <c r="AD169" t="s">
        <v>6</v>
      </c>
    </row>
    <row r="170" spans="1:30" x14ac:dyDescent="0.3">
      <c r="A170" s="1">
        <v>19391</v>
      </c>
      <c r="B170" s="6">
        <v>3.7000000000000005E-2</v>
      </c>
      <c r="C170" s="7">
        <f t="shared" si="2"/>
        <v>21.092829104449311</v>
      </c>
      <c r="D170" s="7"/>
      <c r="E170" s="7"/>
      <c r="F170" s="7"/>
      <c r="G170" s="7"/>
      <c r="H170" s="7"/>
      <c r="I170" s="7"/>
      <c r="J170" s="6"/>
      <c r="K170" s="7">
        <f t="shared" si="3"/>
        <v>474.09477175779159</v>
      </c>
      <c r="L170" s="7"/>
      <c r="M170" s="7"/>
      <c r="N170" s="7"/>
      <c r="O170" s="7"/>
      <c r="P170" s="7"/>
      <c r="Q170" s="7"/>
      <c r="R170" s="7"/>
      <c r="S170" s="6">
        <v>3.7000000000000005E-2</v>
      </c>
      <c r="T170" s="6"/>
      <c r="U170" s="6"/>
      <c r="V170" s="6"/>
      <c r="W170" s="6"/>
      <c r="X170" s="6"/>
      <c r="Y170" s="6"/>
      <c r="Z170" s="6"/>
      <c r="AA170" t="s">
        <v>6</v>
      </c>
      <c r="AB170" s="2">
        <v>50500000</v>
      </c>
      <c r="AC170" s="2">
        <v>104900000</v>
      </c>
      <c r="AD170" t="s">
        <v>6</v>
      </c>
    </row>
    <row r="171" spans="1:30" x14ac:dyDescent="0.3">
      <c r="A171" s="1">
        <v>19419</v>
      </c>
      <c r="B171" s="6">
        <v>7.1399999999999991E-2</v>
      </c>
      <c r="C171" s="7">
        <f t="shared" si="2"/>
        <v>19.687165488565721</v>
      </c>
      <c r="D171" s="7"/>
      <c r="E171" s="7"/>
      <c r="F171" s="7"/>
      <c r="G171" s="7"/>
      <c r="H171" s="7"/>
      <c r="I171" s="7"/>
      <c r="J171" s="6"/>
      <c r="K171" s="7">
        <f t="shared" si="3"/>
        <v>507.94513846129786</v>
      </c>
      <c r="L171" s="7"/>
      <c r="M171" s="7"/>
      <c r="N171" s="7"/>
      <c r="O171" s="7"/>
      <c r="P171" s="7"/>
      <c r="Q171" s="7"/>
      <c r="R171" s="7"/>
      <c r="S171" s="6">
        <v>7.1399999999999991E-2</v>
      </c>
      <c r="T171" s="6"/>
      <c r="U171" s="6"/>
      <c r="V171" s="6"/>
      <c r="W171" s="6"/>
      <c r="X171" s="6"/>
      <c r="Y171" s="6"/>
      <c r="Z171" s="6"/>
      <c r="AA171" t="s">
        <v>6</v>
      </c>
      <c r="AB171" s="2">
        <v>51200000</v>
      </c>
      <c r="AC171" s="2">
        <v>106700000</v>
      </c>
      <c r="AD171" t="s">
        <v>6</v>
      </c>
    </row>
    <row r="172" spans="1:30" x14ac:dyDescent="0.3">
      <c r="A172" s="1">
        <v>19450</v>
      </c>
      <c r="B172" s="6">
        <v>1.3300000000000001E-2</v>
      </c>
      <c r="C172" s="7">
        <f t="shared" si="2"/>
        <v>19.428762941444507</v>
      </c>
      <c r="D172" s="7"/>
      <c r="E172" s="7"/>
      <c r="F172" s="7"/>
      <c r="G172" s="7"/>
      <c r="H172" s="7"/>
      <c r="I172" s="7"/>
      <c r="J172" s="6"/>
      <c r="K172" s="7">
        <f t="shared" si="3"/>
        <v>514.70080880283319</v>
      </c>
      <c r="L172" s="7"/>
      <c r="M172" s="7"/>
      <c r="N172" s="7"/>
      <c r="O172" s="7"/>
      <c r="P172" s="7"/>
      <c r="Q172" s="7"/>
      <c r="R172" s="7"/>
      <c r="S172" s="6">
        <v>1.3300000000000001E-2</v>
      </c>
      <c r="T172" s="6"/>
      <c r="U172" s="6"/>
      <c r="V172" s="6"/>
      <c r="W172" s="6"/>
      <c r="X172" s="6"/>
      <c r="Y172" s="6"/>
      <c r="Z172" s="6"/>
      <c r="AA172" t="s">
        <v>6</v>
      </c>
      <c r="AB172" s="2">
        <v>52100000</v>
      </c>
      <c r="AC172" s="2">
        <v>108200000</v>
      </c>
      <c r="AD172" t="s">
        <v>6</v>
      </c>
    </row>
    <row r="173" spans="1:30" x14ac:dyDescent="0.3">
      <c r="A173" s="1">
        <v>19480</v>
      </c>
      <c r="B173" s="6">
        <v>-1.9699999999999999E-2</v>
      </c>
      <c r="C173" s="7">
        <f t="shared" si="2"/>
        <v>19.819201205186687</v>
      </c>
      <c r="D173" s="7"/>
      <c r="E173" s="7"/>
      <c r="F173" s="7"/>
      <c r="G173" s="7"/>
      <c r="H173" s="7"/>
      <c r="I173" s="7"/>
      <c r="J173" s="6"/>
      <c r="K173" s="7">
        <f t="shared" si="3"/>
        <v>504.56120286941734</v>
      </c>
      <c r="L173" s="7"/>
      <c r="M173" s="7"/>
      <c r="N173" s="7"/>
      <c r="O173" s="7"/>
      <c r="P173" s="7"/>
      <c r="Q173" s="7"/>
      <c r="R173" s="7"/>
      <c r="S173" s="6">
        <v>-1.9699999999999999E-2</v>
      </c>
      <c r="T173" s="6"/>
      <c r="U173" s="6"/>
      <c r="V173" s="6"/>
      <c r="W173" s="6"/>
      <c r="X173" s="6"/>
      <c r="Y173" s="6"/>
      <c r="Z173" s="6"/>
      <c r="AA173" t="s">
        <v>6</v>
      </c>
      <c r="AB173" s="2">
        <v>53900000</v>
      </c>
      <c r="AC173" s="2">
        <v>110300000</v>
      </c>
      <c r="AD173" t="s">
        <v>6</v>
      </c>
    </row>
    <row r="174" spans="1:30" x14ac:dyDescent="0.3">
      <c r="A174" s="1">
        <v>19511</v>
      </c>
      <c r="B174" s="6">
        <v>1.34E-2</v>
      </c>
      <c r="C174" s="7">
        <f t="shared" si="2"/>
        <v>19.557135588303417</v>
      </c>
      <c r="D174" s="7"/>
      <c r="E174" s="7"/>
      <c r="F174" s="7"/>
      <c r="G174" s="7"/>
      <c r="H174" s="7"/>
      <c r="I174" s="7"/>
      <c r="J174" s="6"/>
      <c r="K174" s="7">
        <f t="shared" si="3"/>
        <v>511.32232298786755</v>
      </c>
      <c r="L174" s="7"/>
      <c r="M174" s="7"/>
      <c r="N174" s="7"/>
      <c r="O174" s="7"/>
      <c r="P174" s="7"/>
      <c r="Q174" s="7"/>
      <c r="R174" s="7"/>
      <c r="S174" s="6">
        <v>1.34E-2</v>
      </c>
      <c r="T174" s="6"/>
      <c r="U174" s="6"/>
      <c r="V174" s="6"/>
      <c r="W174" s="6"/>
      <c r="X174" s="6"/>
      <c r="Y174" s="6"/>
      <c r="Z174" s="6"/>
      <c r="AA174" t="s">
        <v>6</v>
      </c>
      <c r="AB174" s="2">
        <v>54500000</v>
      </c>
      <c r="AC174" s="2">
        <v>113500000</v>
      </c>
      <c r="AD174" t="s">
        <v>6</v>
      </c>
    </row>
    <row r="175" spans="1:30" x14ac:dyDescent="0.3">
      <c r="A175" s="1">
        <v>19541</v>
      </c>
      <c r="B175" s="6">
        <v>6.6E-3</v>
      </c>
      <c r="C175" s="7">
        <f t="shared" si="2"/>
        <v>19.428904816514425</v>
      </c>
      <c r="D175" s="7"/>
      <c r="E175" s="7"/>
      <c r="F175" s="7"/>
      <c r="G175" s="7"/>
      <c r="H175" s="7"/>
      <c r="I175" s="7"/>
      <c r="J175" s="6"/>
      <c r="K175" s="7">
        <f t="shared" si="3"/>
        <v>514.69705031958745</v>
      </c>
      <c r="L175" s="7"/>
      <c r="M175" s="7"/>
      <c r="N175" s="7"/>
      <c r="O175" s="7"/>
      <c r="P175" s="7"/>
      <c r="Q175" s="7"/>
      <c r="R175" s="7"/>
      <c r="S175" s="6">
        <v>6.6E-3</v>
      </c>
      <c r="T175" s="6"/>
      <c r="U175" s="6"/>
      <c r="V175" s="6"/>
      <c r="W175" s="6"/>
      <c r="X175" s="6"/>
      <c r="Y175" s="6"/>
      <c r="Z175" s="6"/>
      <c r="AA175" t="s">
        <v>6</v>
      </c>
      <c r="AB175" s="2">
        <v>53400000</v>
      </c>
      <c r="AC175" s="2">
        <v>112200000</v>
      </c>
      <c r="AD175" t="s">
        <v>6</v>
      </c>
    </row>
    <row r="176" spans="1:30" x14ac:dyDescent="0.3">
      <c r="A176" s="1">
        <v>19572</v>
      </c>
      <c r="B176" s="6">
        <v>0</v>
      </c>
      <c r="C176" s="7">
        <f t="shared" ref="C176:C239" si="4">+$C$46/(1+((K176/100)-1))</f>
        <v>19.428904816514425</v>
      </c>
      <c r="D176" s="7"/>
      <c r="E176" s="7"/>
      <c r="F176" s="7"/>
      <c r="G176" s="7"/>
      <c r="H176" s="7"/>
      <c r="I176" s="7"/>
      <c r="J176" s="6"/>
      <c r="K176" s="7">
        <f t="shared" ref="K176:K239" si="5">+K175*(1+S176)</f>
        <v>514.69705031958745</v>
      </c>
      <c r="L176" s="7"/>
      <c r="M176" s="7"/>
      <c r="N176" s="7"/>
      <c r="O176" s="7"/>
      <c r="P176" s="7"/>
      <c r="Q176" s="7"/>
      <c r="R176" s="7"/>
      <c r="S176" s="6">
        <v>0</v>
      </c>
      <c r="T176" s="6"/>
      <c r="U176" s="6"/>
      <c r="V176" s="6"/>
      <c r="W176" s="6"/>
      <c r="X176" s="6"/>
      <c r="Y176" s="6"/>
      <c r="Z176" s="6"/>
      <c r="AA176" t="s">
        <v>6</v>
      </c>
      <c r="AB176" s="2">
        <v>53500000</v>
      </c>
      <c r="AC176" s="2">
        <v>113500000</v>
      </c>
      <c r="AD176" t="s">
        <v>6</v>
      </c>
    </row>
    <row r="177" spans="1:30" x14ac:dyDescent="0.3">
      <c r="A177" s="1">
        <v>19603</v>
      </c>
      <c r="B177" s="6">
        <v>0</v>
      </c>
      <c r="C177" s="7">
        <f t="shared" si="4"/>
        <v>19.428904816514425</v>
      </c>
      <c r="D177" s="7"/>
      <c r="E177" s="7"/>
      <c r="F177" s="7"/>
      <c r="G177" s="7"/>
      <c r="H177" s="7"/>
      <c r="I177" s="7"/>
      <c r="J177" s="6"/>
      <c r="K177" s="7">
        <f t="shared" si="5"/>
        <v>514.69705031958745</v>
      </c>
      <c r="L177" s="7"/>
      <c r="M177" s="7"/>
      <c r="N177" s="7"/>
      <c r="O177" s="7"/>
      <c r="P177" s="7"/>
      <c r="Q177" s="7"/>
      <c r="R177" s="7"/>
      <c r="S177" s="6">
        <v>0</v>
      </c>
      <c r="T177" s="6"/>
      <c r="U177" s="6"/>
      <c r="V177" s="6"/>
      <c r="W177" s="6"/>
      <c r="X177" s="6"/>
      <c r="Y177" s="6"/>
      <c r="Z177" s="6"/>
      <c r="AA177" t="s">
        <v>6</v>
      </c>
      <c r="AB177" s="2">
        <v>54700000</v>
      </c>
      <c r="AC177" s="2">
        <v>114600000</v>
      </c>
      <c r="AD177" t="s">
        <v>6</v>
      </c>
    </row>
    <row r="178" spans="1:30" x14ac:dyDescent="0.3">
      <c r="A178" s="1">
        <v>19633</v>
      </c>
      <c r="B178" s="6">
        <v>1.32E-2</v>
      </c>
      <c r="C178" s="7">
        <f t="shared" si="4"/>
        <v>19.175784461621024</v>
      </c>
      <c r="D178" s="7"/>
      <c r="E178" s="7"/>
      <c r="F178" s="7"/>
      <c r="G178" s="7"/>
      <c r="H178" s="7"/>
      <c r="I178" s="7"/>
      <c r="J178" s="6"/>
      <c r="K178" s="7">
        <f t="shared" si="5"/>
        <v>521.49105138380605</v>
      </c>
      <c r="L178" s="7"/>
      <c r="M178" s="7"/>
      <c r="N178" s="7"/>
      <c r="O178" s="7"/>
      <c r="P178" s="7"/>
      <c r="Q178" s="7"/>
      <c r="R178" s="7"/>
      <c r="S178" s="6">
        <v>1.32E-2</v>
      </c>
      <c r="T178" s="6"/>
      <c r="U178" s="6"/>
      <c r="V178" s="6"/>
      <c r="W178" s="6"/>
      <c r="X178" s="6"/>
      <c r="Y178" s="6"/>
      <c r="Z178" s="6"/>
      <c r="AA178" t="s">
        <v>6</v>
      </c>
      <c r="AB178" s="2">
        <v>56200000</v>
      </c>
      <c r="AC178" s="2">
        <v>117300000</v>
      </c>
      <c r="AD178" t="s">
        <v>6</v>
      </c>
    </row>
    <row r="179" spans="1:30" x14ac:dyDescent="0.3">
      <c r="A179" s="1">
        <v>19664</v>
      </c>
      <c r="B179" s="6">
        <v>-6.5000000000000006E-3</v>
      </c>
      <c r="C179" s="7">
        <f t="shared" si="4"/>
        <v>19.301242538118796</v>
      </c>
      <c r="D179" s="7"/>
      <c r="E179" s="7"/>
      <c r="F179" s="7"/>
      <c r="G179" s="7"/>
      <c r="H179" s="7"/>
      <c r="I179" s="7"/>
      <c r="J179" s="6"/>
      <c r="K179" s="7">
        <f t="shared" si="5"/>
        <v>518.10135954981138</v>
      </c>
      <c r="L179" s="7"/>
      <c r="M179" s="7"/>
      <c r="N179" s="7"/>
      <c r="O179" s="7"/>
      <c r="P179" s="7"/>
      <c r="Q179" s="7"/>
      <c r="R179" s="7"/>
      <c r="S179" s="6">
        <v>-6.5000000000000006E-3</v>
      </c>
      <c r="T179" s="6"/>
      <c r="U179" s="6"/>
      <c r="V179" s="6"/>
      <c r="W179" s="6"/>
      <c r="X179" s="6"/>
      <c r="Y179" s="6"/>
      <c r="Z179" s="6"/>
      <c r="AA179" t="s">
        <v>6</v>
      </c>
      <c r="AB179" s="2">
        <v>57700000</v>
      </c>
      <c r="AC179" s="2">
        <v>121200000</v>
      </c>
      <c r="AD179" t="s">
        <v>6</v>
      </c>
    </row>
    <row r="180" spans="1:30" x14ac:dyDescent="0.3">
      <c r="A180" s="1">
        <v>19694</v>
      </c>
      <c r="B180" s="6">
        <v>1.3100000000000001E-2</v>
      </c>
      <c r="C180" s="7">
        <f t="shared" si="4"/>
        <v>19.051665717223173</v>
      </c>
      <c r="D180" s="7"/>
      <c r="E180" s="7"/>
      <c r="F180" s="7"/>
      <c r="G180" s="7"/>
      <c r="H180" s="7"/>
      <c r="I180" s="7"/>
      <c r="J180" s="6"/>
      <c r="K180" s="7">
        <f t="shared" si="5"/>
        <v>524.88848735991394</v>
      </c>
      <c r="L180" s="7"/>
      <c r="M180" s="7"/>
      <c r="N180" s="7"/>
      <c r="O180" s="7"/>
      <c r="P180" s="7"/>
      <c r="Q180" s="7"/>
      <c r="R180" s="7"/>
      <c r="S180" s="6">
        <v>1.3100000000000001E-2</v>
      </c>
      <c r="T180" s="6"/>
      <c r="U180" s="6"/>
      <c r="V180" s="6"/>
      <c r="W180" s="6"/>
      <c r="X180" s="6"/>
      <c r="Y180" s="6"/>
      <c r="Z180" s="6"/>
      <c r="AA180" t="s">
        <v>6</v>
      </c>
      <c r="AB180" s="2">
        <v>60900000</v>
      </c>
      <c r="AC180" s="2">
        <v>124100000</v>
      </c>
      <c r="AD180" t="s">
        <v>6</v>
      </c>
    </row>
    <row r="181" spans="1:30" x14ac:dyDescent="0.3">
      <c r="A181" s="1">
        <v>19725</v>
      </c>
      <c r="B181" s="6">
        <v>3.8699999999999998E-2</v>
      </c>
      <c r="C181" s="7">
        <f t="shared" si="4"/>
        <v>18.341836639282921</v>
      </c>
      <c r="D181" s="7"/>
      <c r="E181" s="7"/>
      <c r="F181" s="7"/>
      <c r="G181" s="7"/>
      <c r="H181" s="7"/>
      <c r="I181" s="7"/>
      <c r="J181" s="6"/>
      <c r="K181" s="7">
        <f t="shared" si="5"/>
        <v>545.2016718207426</v>
      </c>
      <c r="L181" s="7"/>
      <c r="M181" s="7"/>
      <c r="N181" s="7"/>
      <c r="O181" s="7"/>
      <c r="P181" s="7"/>
      <c r="Q181" s="7"/>
      <c r="R181" s="7"/>
      <c r="S181" s="6">
        <v>3.8699999999999998E-2</v>
      </c>
      <c r="T181" s="6"/>
      <c r="U181" s="6"/>
      <c r="V181" s="6"/>
      <c r="W181" s="6"/>
      <c r="X181" s="6"/>
      <c r="Y181" s="6"/>
      <c r="Z181" s="6"/>
      <c r="AA181" t="s">
        <v>6</v>
      </c>
      <c r="AB181" s="2">
        <v>55500000</v>
      </c>
      <c r="AC181" s="2">
        <v>126100000</v>
      </c>
      <c r="AD181" t="s">
        <v>6</v>
      </c>
    </row>
    <row r="182" spans="1:30" x14ac:dyDescent="0.3">
      <c r="A182" s="1">
        <v>19756</v>
      </c>
      <c r="B182" s="6">
        <v>1.24E-2</v>
      </c>
      <c r="C182" s="7">
        <f t="shared" si="4"/>
        <v>18.117183563100475</v>
      </c>
      <c r="D182" s="7"/>
      <c r="E182" s="7"/>
      <c r="F182" s="7"/>
      <c r="G182" s="7"/>
      <c r="H182" s="7"/>
      <c r="I182" s="7"/>
      <c r="J182" s="6"/>
      <c r="K182" s="7">
        <f t="shared" si="5"/>
        <v>551.96217255131978</v>
      </c>
      <c r="L182" s="7"/>
      <c r="M182" s="7"/>
      <c r="N182" s="7"/>
      <c r="O182" s="7"/>
      <c r="P182" s="7"/>
      <c r="Q182" s="7"/>
      <c r="R182" s="7"/>
      <c r="S182" s="6">
        <v>1.24E-2</v>
      </c>
      <c r="T182" s="6"/>
      <c r="U182" s="6"/>
      <c r="V182" s="6"/>
      <c r="W182" s="6"/>
      <c r="X182" s="6"/>
      <c r="Y182" s="6"/>
      <c r="Z182" s="6"/>
      <c r="AA182" t="s">
        <v>6</v>
      </c>
      <c r="AB182" s="2">
        <v>60400000</v>
      </c>
      <c r="AC182" s="2">
        <v>128200000</v>
      </c>
      <c r="AD182" t="s">
        <v>6</v>
      </c>
    </row>
    <row r="183" spans="1:30" x14ac:dyDescent="0.3">
      <c r="A183" s="1">
        <v>19784</v>
      </c>
      <c r="B183" s="6">
        <v>1.84E-2</v>
      </c>
      <c r="C183" s="7">
        <f t="shared" si="4"/>
        <v>17.789850317262843</v>
      </c>
      <c r="D183" s="7"/>
      <c r="E183" s="7"/>
      <c r="F183" s="7"/>
      <c r="G183" s="7"/>
      <c r="H183" s="7"/>
      <c r="I183" s="7"/>
      <c r="J183" s="6"/>
      <c r="K183" s="7">
        <f t="shared" si="5"/>
        <v>562.11827652626403</v>
      </c>
      <c r="L183" s="7"/>
      <c r="M183" s="7"/>
      <c r="N183" s="7"/>
      <c r="O183" s="7"/>
      <c r="P183" s="7"/>
      <c r="Q183" s="7"/>
      <c r="R183" s="7"/>
      <c r="S183" s="6">
        <v>1.84E-2</v>
      </c>
      <c r="T183" s="6"/>
      <c r="U183" s="6"/>
      <c r="V183" s="6"/>
      <c r="W183" s="6"/>
      <c r="X183" s="6"/>
      <c r="Y183" s="6"/>
      <c r="Z183" s="6"/>
      <c r="AA183" t="s">
        <v>6</v>
      </c>
      <c r="AB183" s="2">
        <v>60500000</v>
      </c>
      <c r="AC183" s="2">
        <v>128400000</v>
      </c>
      <c r="AD183" t="s">
        <v>6</v>
      </c>
    </row>
    <row r="184" spans="1:30" x14ac:dyDescent="0.3">
      <c r="A184" s="1">
        <v>19815</v>
      </c>
      <c r="B184" s="6">
        <v>4.2199999999999994E-2</v>
      </c>
      <c r="C184" s="7">
        <f t="shared" si="4"/>
        <v>17.069516712015773</v>
      </c>
      <c r="D184" s="7"/>
      <c r="E184" s="7"/>
      <c r="F184" s="7"/>
      <c r="G184" s="7"/>
      <c r="H184" s="7"/>
      <c r="I184" s="7"/>
      <c r="J184" s="6"/>
      <c r="K184" s="7">
        <f t="shared" si="5"/>
        <v>585.83966779567243</v>
      </c>
      <c r="L184" s="7"/>
      <c r="M184" s="7"/>
      <c r="N184" s="7"/>
      <c r="O184" s="7"/>
      <c r="P184" s="7"/>
      <c r="Q184" s="7"/>
      <c r="R184" s="7"/>
      <c r="S184" s="6">
        <v>4.2199999999999994E-2</v>
      </c>
      <c r="T184" s="6"/>
      <c r="U184" s="6"/>
      <c r="V184" s="6"/>
      <c r="W184" s="6"/>
      <c r="X184" s="6"/>
      <c r="Y184" s="6"/>
      <c r="Z184" s="6"/>
      <c r="AA184" t="s">
        <v>6</v>
      </c>
      <c r="AB184" s="2">
        <v>60700000</v>
      </c>
      <c r="AC184" s="2">
        <v>130900000</v>
      </c>
      <c r="AD184" t="s">
        <v>6</v>
      </c>
    </row>
    <row r="185" spans="1:30" x14ac:dyDescent="0.3">
      <c r="A185" s="1">
        <v>19845</v>
      </c>
      <c r="B185" s="6">
        <v>5.7999999999999996E-3</v>
      </c>
      <c r="C185" s="7">
        <f t="shared" si="4"/>
        <v>16.971084422366051</v>
      </c>
      <c r="D185" s="7"/>
      <c r="E185" s="7"/>
      <c r="F185" s="7"/>
      <c r="G185" s="7"/>
      <c r="H185" s="7"/>
      <c r="I185" s="7"/>
      <c r="J185" s="6"/>
      <c r="K185" s="7">
        <f t="shared" si="5"/>
        <v>589.23753786888733</v>
      </c>
      <c r="L185" s="7"/>
      <c r="M185" s="7"/>
      <c r="N185" s="7"/>
      <c r="O185" s="7"/>
      <c r="P185" s="7"/>
      <c r="Q185" s="7"/>
      <c r="R185" s="7"/>
      <c r="S185" s="6">
        <v>5.7999999999999996E-3</v>
      </c>
      <c r="T185" s="6"/>
      <c r="U185" s="6"/>
      <c r="V185" s="6"/>
      <c r="W185" s="6"/>
      <c r="X185" s="6"/>
      <c r="Y185" s="6"/>
      <c r="Z185" s="6"/>
      <c r="AA185" t="s">
        <v>6</v>
      </c>
      <c r="AB185" s="2">
        <v>60100000</v>
      </c>
      <c r="AC185" s="2">
        <v>131000000</v>
      </c>
      <c r="AD185" t="s">
        <v>6</v>
      </c>
    </row>
    <row r="186" spans="1:30" x14ac:dyDescent="0.3">
      <c r="A186" s="1">
        <v>19876</v>
      </c>
      <c r="B186" s="6">
        <v>1.72E-2</v>
      </c>
      <c r="C186" s="7">
        <f t="shared" si="4"/>
        <v>16.684117599652033</v>
      </c>
      <c r="D186" s="7"/>
      <c r="E186" s="7"/>
      <c r="F186" s="7"/>
      <c r="G186" s="7"/>
      <c r="H186" s="7"/>
      <c r="I186" s="7"/>
      <c r="J186" s="6"/>
      <c r="K186" s="7">
        <f t="shared" si="5"/>
        <v>599.37242352023225</v>
      </c>
      <c r="L186" s="7"/>
      <c r="M186" s="7"/>
      <c r="N186" s="7"/>
      <c r="O186" s="7"/>
      <c r="P186" s="7"/>
      <c r="Q186" s="7"/>
      <c r="R186" s="7"/>
      <c r="S186" s="6">
        <v>1.72E-2</v>
      </c>
      <c r="T186" s="6"/>
      <c r="U186" s="6"/>
      <c r="V186" s="6"/>
      <c r="W186" s="6"/>
      <c r="X186" s="6"/>
      <c r="Y186" s="6"/>
      <c r="Z186" s="6"/>
      <c r="AA186" t="s">
        <v>6</v>
      </c>
      <c r="AB186" s="2">
        <v>60400000</v>
      </c>
      <c r="AC186" s="2">
        <v>133200000</v>
      </c>
      <c r="AD186" t="s">
        <v>6</v>
      </c>
    </row>
    <row r="187" spans="1:30" x14ac:dyDescent="0.3">
      <c r="A187" s="1">
        <v>19906</v>
      </c>
      <c r="B187" s="6">
        <v>1.6899999999999998E-2</v>
      </c>
      <c r="C187" s="7">
        <f t="shared" si="4"/>
        <v>16.406841970353071</v>
      </c>
      <c r="D187" s="7"/>
      <c r="E187" s="7"/>
      <c r="F187" s="7"/>
      <c r="G187" s="7"/>
      <c r="H187" s="7"/>
      <c r="I187" s="7"/>
      <c r="J187" s="6"/>
      <c r="K187" s="7">
        <f t="shared" si="5"/>
        <v>609.5018174777241</v>
      </c>
      <c r="L187" s="7"/>
      <c r="M187" s="7"/>
      <c r="N187" s="7"/>
      <c r="O187" s="7"/>
      <c r="P187" s="7"/>
      <c r="Q187" s="7"/>
      <c r="R187" s="7"/>
      <c r="S187" s="6">
        <v>1.6899999999999998E-2</v>
      </c>
      <c r="T187" s="6"/>
      <c r="U187" s="6"/>
      <c r="V187" s="6"/>
      <c r="W187" s="6"/>
      <c r="X187" s="6"/>
      <c r="Y187" s="6"/>
      <c r="Z187" s="6"/>
      <c r="AA187" t="s">
        <v>6</v>
      </c>
      <c r="AB187" s="2">
        <v>61900000</v>
      </c>
      <c r="AC187" s="2">
        <v>135100000</v>
      </c>
      <c r="AD187" t="s">
        <v>6</v>
      </c>
    </row>
    <row r="188" spans="1:30" x14ac:dyDescent="0.3">
      <c r="A188" s="1">
        <v>19937</v>
      </c>
      <c r="B188" s="6">
        <v>1.11E-2</v>
      </c>
      <c r="C188" s="7">
        <f t="shared" si="4"/>
        <v>16.226725319308745</v>
      </c>
      <c r="D188" s="7"/>
      <c r="E188" s="7"/>
      <c r="F188" s="7"/>
      <c r="G188" s="7"/>
      <c r="H188" s="7"/>
      <c r="I188" s="7"/>
      <c r="J188" s="6"/>
      <c r="K188" s="7">
        <f t="shared" si="5"/>
        <v>616.26728765172686</v>
      </c>
      <c r="L188" s="7"/>
      <c r="M188" s="7"/>
      <c r="N188" s="7"/>
      <c r="O188" s="7"/>
      <c r="P188" s="7"/>
      <c r="Q188" s="7"/>
      <c r="R188" s="7"/>
      <c r="S188" s="6">
        <v>1.11E-2</v>
      </c>
      <c r="T188" s="6"/>
      <c r="U188" s="6"/>
      <c r="V188" s="6"/>
      <c r="W188" s="6"/>
      <c r="X188" s="6"/>
      <c r="Y188" s="6"/>
      <c r="Z188" s="6"/>
      <c r="AA188" t="s">
        <v>6</v>
      </c>
      <c r="AB188" s="2">
        <v>65400000</v>
      </c>
      <c r="AC188" s="2">
        <v>139600000</v>
      </c>
      <c r="AD188" t="s">
        <v>6</v>
      </c>
    </row>
    <row r="189" spans="1:30" x14ac:dyDescent="0.3">
      <c r="A189" s="1">
        <v>19968</v>
      </c>
      <c r="B189" s="6">
        <v>1.1000000000000001E-2</v>
      </c>
      <c r="C189" s="7">
        <f t="shared" si="4"/>
        <v>16.050173411779173</v>
      </c>
      <c r="D189" s="7"/>
      <c r="E189" s="7"/>
      <c r="F189" s="7"/>
      <c r="G189" s="7"/>
      <c r="H189" s="7"/>
      <c r="I189" s="7"/>
      <c r="J189" s="6"/>
      <c r="K189" s="7">
        <f t="shared" si="5"/>
        <v>623.0462278158958</v>
      </c>
      <c r="L189" s="7"/>
      <c r="M189" s="7"/>
      <c r="N189" s="7"/>
      <c r="O189" s="7"/>
      <c r="P189" s="7"/>
      <c r="Q189" s="7"/>
      <c r="R189" s="7"/>
      <c r="S189" s="6">
        <v>1.1000000000000001E-2</v>
      </c>
      <c r="T189" s="6"/>
      <c r="U189" s="6"/>
      <c r="V189" s="6"/>
      <c r="W189" s="6"/>
      <c r="X189" s="6"/>
      <c r="Y189" s="6"/>
      <c r="Z189" s="6"/>
      <c r="AA189" t="s">
        <v>6</v>
      </c>
      <c r="AB189" s="2">
        <v>67300000</v>
      </c>
      <c r="AC189" s="2">
        <v>143100000</v>
      </c>
      <c r="AD189" t="s">
        <v>6</v>
      </c>
    </row>
    <row r="190" spans="1:30" x14ac:dyDescent="0.3">
      <c r="A190" s="1">
        <v>19998</v>
      </c>
      <c r="B190" s="6">
        <v>1.09E-2</v>
      </c>
      <c r="C190" s="7">
        <f t="shared" si="4"/>
        <v>15.877112881372216</v>
      </c>
      <c r="D190" s="7"/>
      <c r="E190" s="7"/>
      <c r="F190" s="7"/>
      <c r="G190" s="7"/>
      <c r="H190" s="7"/>
      <c r="I190" s="7"/>
      <c r="J190" s="6"/>
      <c r="K190" s="7">
        <f t="shared" si="5"/>
        <v>629.83743169908905</v>
      </c>
      <c r="L190" s="7"/>
      <c r="M190" s="7"/>
      <c r="N190" s="7"/>
      <c r="O190" s="7"/>
      <c r="P190" s="7"/>
      <c r="Q190" s="7"/>
      <c r="R190" s="7"/>
      <c r="S190" s="6">
        <v>1.09E-2</v>
      </c>
      <c r="T190" s="6"/>
      <c r="U190" s="6"/>
      <c r="V190" s="6"/>
      <c r="W190" s="6"/>
      <c r="X190" s="6"/>
      <c r="Y190" s="6"/>
      <c r="Z190" s="6"/>
      <c r="AA190" t="s">
        <v>6</v>
      </c>
      <c r="AB190" s="2">
        <v>68300000</v>
      </c>
      <c r="AC190" s="2">
        <v>147600000</v>
      </c>
      <c r="AD190" t="s">
        <v>6</v>
      </c>
    </row>
    <row r="191" spans="1:30" x14ac:dyDescent="0.3">
      <c r="A191" s="1">
        <v>20029</v>
      </c>
      <c r="B191" s="6">
        <v>1.61E-2</v>
      </c>
      <c r="C191" s="7">
        <f t="shared" si="4"/>
        <v>15.625541660635976</v>
      </c>
      <c r="D191" s="7"/>
      <c r="E191" s="7"/>
      <c r="F191" s="7"/>
      <c r="G191" s="7"/>
      <c r="H191" s="7"/>
      <c r="I191" s="7"/>
      <c r="J191" s="6"/>
      <c r="K191" s="7">
        <f t="shared" si="5"/>
        <v>639.97781434944443</v>
      </c>
      <c r="L191" s="7"/>
      <c r="M191" s="7"/>
      <c r="N191" s="7"/>
      <c r="O191" s="7"/>
      <c r="P191" s="7"/>
      <c r="Q191" s="7"/>
      <c r="R191" s="7"/>
      <c r="S191" s="6">
        <v>1.61E-2</v>
      </c>
      <c r="T191" s="6"/>
      <c r="U191" s="6"/>
      <c r="V191" s="6"/>
      <c r="W191" s="6"/>
      <c r="X191" s="6"/>
      <c r="Y191" s="6"/>
      <c r="Z191" s="6"/>
      <c r="AA191" t="s">
        <v>6</v>
      </c>
      <c r="AB191" s="2">
        <v>69900000</v>
      </c>
      <c r="AC191" s="2">
        <v>147400000</v>
      </c>
      <c r="AD191" t="s">
        <v>6</v>
      </c>
    </row>
    <row r="192" spans="1:30" x14ac:dyDescent="0.3">
      <c r="A192" s="1">
        <v>20059</v>
      </c>
      <c r="B192" s="6">
        <v>5.3E-3</v>
      </c>
      <c r="C192" s="7">
        <f t="shared" si="4"/>
        <v>15.543162897280387</v>
      </c>
      <c r="D192" s="7"/>
      <c r="E192" s="7"/>
      <c r="F192" s="7"/>
      <c r="G192" s="7"/>
      <c r="H192" s="7"/>
      <c r="I192" s="7"/>
      <c r="J192" s="6"/>
      <c r="K192" s="7">
        <f t="shared" si="5"/>
        <v>643.36969676549654</v>
      </c>
      <c r="L192" s="7"/>
      <c r="M192" s="7"/>
      <c r="N192" s="7"/>
      <c r="O192" s="7"/>
      <c r="P192" s="7"/>
      <c r="Q192" s="7"/>
      <c r="R192" s="7"/>
      <c r="S192" s="6">
        <v>5.3E-3</v>
      </c>
      <c r="T192" s="6"/>
      <c r="U192" s="6"/>
      <c r="V192" s="6"/>
      <c r="W192" s="6"/>
      <c r="X192" s="6"/>
      <c r="Y192" s="6"/>
      <c r="Z192" s="6"/>
      <c r="AA192" t="s">
        <v>6</v>
      </c>
      <c r="AB192" s="2">
        <v>74000000</v>
      </c>
      <c r="AC192" s="2">
        <v>151500000</v>
      </c>
      <c r="AD192" t="s">
        <v>6</v>
      </c>
    </row>
    <row r="193" spans="1:30" x14ac:dyDescent="0.3">
      <c r="A193" s="1">
        <v>20090</v>
      </c>
      <c r="B193" s="6">
        <v>4.7400000000000005E-2</v>
      </c>
      <c r="C193" s="7">
        <f t="shared" si="4"/>
        <v>14.83975835142294</v>
      </c>
      <c r="D193" s="7"/>
      <c r="E193" s="7"/>
      <c r="F193" s="7"/>
      <c r="G193" s="7"/>
      <c r="H193" s="7"/>
      <c r="I193" s="7"/>
      <c r="J193" s="6"/>
      <c r="K193" s="7">
        <f t="shared" si="5"/>
        <v>673.86542039218114</v>
      </c>
      <c r="L193" s="7"/>
      <c r="M193" s="7"/>
      <c r="N193" s="7"/>
      <c r="O193" s="7"/>
      <c r="P193" s="7"/>
      <c r="Q193" s="7"/>
      <c r="R193" s="7"/>
      <c r="S193" s="6">
        <v>4.7400000000000005E-2</v>
      </c>
      <c r="T193" s="6"/>
      <c r="U193" s="6"/>
      <c r="V193" s="6"/>
      <c r="W193" s="6"/>
      <c r="X193" s="6"/>
      <c r="Y193" s="6"/>
      <c r="Z193" s="6"/>
      <c r="AA193" t="s">
        <v>6</v>
      </c>
      <c r="AB193" s="2">
        <v>72000000</v>
      </c>
      <c r="AC193" s="2">
        <v>150800000</v>
      </c>
      <c r="AD193" t="s">
        <v>6</v>
      </c>
    </row>
    <row r="194" spans="1:30" x14ac:dyDescent="0.3">
      <c r="A194" s="1">
        <v>20121</v>
      </c>
      <c r="B194" s="6">
        <v>0</v>
      </c>
      <c r="C194" s="7">
        <f t="shared" si="4"/>
        <v>14.83975835142294</v>
      </c>
      <c r="D194" s="7"/>
      <c r="E194" s="7"/>
      <c r="F194" s="7"/>
      <c r="G194" s="7"/>
      <c r="H194" s="7"/>
      <c r="I194" s="7"/>
      <c r="J194" s="6"/>
      <c r="K194" s="7">
        <f t="shared" si="5"/>
        <v>673.86542039218114</v>
      </c>
      <c r="L194" s="7"/>
      <c r="M194" s="7"/>
      <c r="N194" s="7"/>
      <c r="O194" s="7"/>
      <c r="P194" s="7"/>
      <c r="Q194" s="7"/>
      <c r="R194" s="7"/>
      <c r="S194" s="6">
        <v>0</v>
      </c>
      <c r="T194" s="6"/>
      <c r="U194" s="6"/>
      <c r="V194" s="6"/>
      <c r="W194" s="6"/>
      <c r="X194" s="6"/>
      <c r="Y194" s="6"/>
      <c r="Z194" s="6"/>
      <c r="AA194" t="s">
        <v>6</v>
      </c>
      <c r="AB194" s="2">
        <v>71800000</v>
      </c>
      <c r="AC194" s="2">
        <v>152800000</v>
      </c>
      <c r="AD194" t="s">
        <v>6</v>
      </c>
    </row>
    <row r="195" spans="1:30" x14ac:dyDescent="0.3">
      <c r="A195" s="1">
        <v>20149</v>
      </c>
      <c r="B195" s="6">
        <v>1.5100000000000001E-2</v>
      </c>
      <c r="C195" s="7">
        <f t="shared" si="4"/>
        <v>14.619011281078654</v>
      </c>
      <c r="D195" s="7"/>
      <c r="E195" s="7"/>
      <c r="F195" s="7"/>
      <c r="G195" s="7"/>
      <c r="H195" s="7"/>
      <c r="I195" s="7"/>
      <c r="J195" s="6"/>
      <c r="K195" s="7">
        <f t="shared" si="5"/>
        <v>684.04078824010298</v>
      </c>
      <c r="L195" s="7"/>
      <c r="M195" s="7"/>
      <c r="N195" s="7"/>
      <c r="O195" s="7"/>
      <c r="P195" s="7"/>
      <c r="Q195" s="7"/>
      <c r="R195" s="7"/>
      <c r="S195" s="6">
        <v>1.5100000000000001E-2</v>
      </c>
      <c r="T195" s="6"/>
      <c r="U195" s="6"/>
      <c r="V195" s="6"/>
      <c r="W195" s="6"/>
      <c r="X195" s="6"/>
      <c r="Y195" s="6"/>
      <c r="Z195" s="6"/>
      <c r="AA195" t="s">
        <v>6</v>
      </c>
      <c r="AB195" s="2">
        <v>72500000</v>
      </c>
      <c r="AC195" s="2">
        <v>153200000</v>
      </c>
      <c r="AD195" t="s">
        <v>6</v>
      </c>
    </row>
    <row r="196" spans="1:30" x14ac:dyDescent="0.3">
      <c r="A196" s="1">
        <v>20180</v>
      </c>
      <c r="B196" s="6">
        <v>2.4799999999999999E-2</v>
      </c>
      <c r="C196" s="7">
        <f t="shared" si="4"/>
        <v>14.265233490513911</v>
      </c>
      <c r="D196" s="7"/>
      <c r="E196" s="7"/>
      <c r="F196" s="7"/>
      <c r="G196" s="7"/>
      <c r="H196" s="7"/>
      <c r="I196" s="7"/>
      <c r="J196" s="6"/>
      <c r="K196" s="7">
        <f t="shared" si="5"/>
        <v>701.00499978845744</v>
      </c>
      <c r="L196" s="7"/>
      <c r="M196" s="7"/>
      <c r="N196" s="7"/>
      <c r="O196" s="7"/>
      <c r="P196" s="7"/>
      <c r="Q196" s="7"/>
      <c r="R196" s="7"/>
      <c r="S196" s="6">
        <v>2.4799999999999999E-2</v>
      </c>
      <c r="T196" s="6"/>
      <c r="U196" s="6"/>
      <c r="V196" s="6"/>
      <c r="W196" s="6"/>
      <c r="X196" s="6"/>
      <c r="Y196" s="6"/>
      <c r="Z196" s="6"/>
      <c r="AA196" t="s">
        <v>6</v>
      </c>
      <c r="AB196" s="2">
        <v>73200000</v>
      </c>
      <c r="AC196" s="2">
        <v>156500000</v>
      </c>
      <c r="AD196" t="s">
        <v>6</v>
      </c>
    </row>
    <row r="197" spans="1:30" x14ac:dyDescent="0.3">
      <c r="A197" s="1">
        <v>20210</v>
      </c>
      <c r="B197" s="6">
        <v>9.7000000000000003E-3</v>
      </c>
      <c r="C197" s="7">
        <f t="shared" si="4"/>
        <v>14.128190047057455</v>
      </c>
      <c r="D197" s="7"/>
      <c r="E197" s="7"/>
      <c r="F197" s="7"/>
      <c r="G197" s="7"/>
      <c r="H197" s="7"/>
      <c r="I197" s="7"/>
      <c r="J197" s="6"/>
      <c r="K197" s="7">
        <f t="shared" si="5"/>
        <v>707.80474828640547</v>
      </c>
      <c r="L197" s="7"/>
      <c r="M197" s="7"/>
      <c r="N197" s="7"/>
      <c r="O197" s="7"/>
      <c r="P197" s="7"/>
      <c r="Q197" s="7"/>
      <c r="R197" s="7"/>
      <c r="S197" s="6">
        <v>9.7000000000000003E-3</v>
      </c>
      <c r="T197" s="6"/>
      <c r="U197" s="6"/>
      <c r="V197" s="6"/>
      <c r="W197" s="6"/>
      <c r="X197" s="6"/>
      <c r="Y197" s="6"/>
      <c r="Z197" s="6"/>
      <c r="AA197" t="s">
        <v>6</v>
      </c>
      <c r="AB197" s="2">
        <v>76200000</v>
      </c>
      <c r="AC197" s="2">
        <v>158200000</v>
      </c>
      <c r="AD197" t="s">
        <v>6</v>
      </c>
    </row>
    <row r="198" spans="1:30" x14ac:dyDescent="0.3">
      <c r="A198" s="1">
        <v>20241</v>
      </c>
      <c r="B198" s="6">
        <v>4.7999999999999996E-3</v>
      </c>
      <c r="C198" s="7">
        <f t="shared" si="4"/>
        <v>14.060698693329472</v>
      </c>
      <c r="D198" s="7"/>
      <c r="E198" s="7"/>
      <c r="F198" s="7"/>
      <c r="G198" s="7"/>
      <c r="H198" s="7"/>
      <c r="I198" s="7"/>
      <c r="J198" s="6"/>
      <c r="K198" s="7">
        <f t="shared" si="5"/>
        <v>711.2022110781802</v>
      </c>
      <c r="L198" s="7"/>
      <c r="M198" s="7"/>
      <c r="N198" s="7"/>
      <c r="O198" s="7"/>
      <c r="P198" s="7"/>
      <c r="Q198" s="7"/>
      <c r="R198" s="7"/>
      <c r="S198" s="6">
        <v>4.7999999999999996E-3</v>
      </c>
      <c r="T198" s="6"/>
      <c r="U198" s="6"/>
      <c r="V198" s="6"/>
      <c r="W198" s="6"/>
      <c r="X198" s="6"/>
      <c r="Y198" s="6"/>
      <c r="Z198" s="6"/>
      <c r="AA198" t="s">
        <v>6</v>
      </c>
      <c r="AB198" s="2">
        <v>75900000</v>
      </c>
      <c r="AC198" s="2">
        <v>161100000</v>
      </c>
      <c r="AD198" t="s">
        <v>6</v>
      </c>
    </row>
    <row r="199" spans="1:30" x14ac:dyDescent="0.3">
      <c r="A199" s="1">
        <v>20271</v>
      </c>
      <c r="B199" s="6">
        <v>1.43E-2</v>
      </c>
      <c r="C199" s="7">
        <f t="shared" si="4"/>
        <v>13.862465437572189</v>
      </c>
      <c r="D199" s="7"/>
      <c r="E199" s="7"/>
      <c r="F199" s="7"/>
      <c r="G199" s="7"/>
      <c r="H199" s="7"/>
      <c r="I199" s="7"/>
      <c r="J199" s="6"/>
      <c r="K199" s="7">
        <f t="shared" si="5"/>
        <v>721.37240269659821</v>
      </c>
      <c r="L199" s="7"/>
      <c r="M199" s="7"/>
      <c r="N199" s="7"/>
      <c r="O199" s="7"/>
      <c r="P199" s="7"/>
      <c r="Q199" s="7"/>
      <c r="R199" s="7"/>
      <c r="S199" s="6">
        <v>1.43E-2</v>
      </c>
      <c r="T199" s="6"/>
      <c r="U199" s="6"/>
      <c r="V199" s="6"/>
      <c r="W199" s="6"/>
      <c r="X199" s="6"/>
      <c r="Y199" s="6"/>
      <c r="Z199" s="6"/>
      <c r="AA199" t="s">
        <v>6</v>
      </c>
      <c r="AB199" s="2">
        <v>75800000</v>
      </c>
      <c r="AC199" s="2">
        <v>161800000</v>
      </c>
      <c r="AD199" t="s">
        <v>6</v>
      </c>
    </row>
    <row r="200" spans="1:30" x14ac:dyDescent="0.3">
      <c r="A200" s="1">
        <v>20302</v>
      </c>
      <c r="B200" s="6">
        <v>4.6999999999999993E-3</v>
      </c>
      <c r="C200" s="7">
        <f t="shared" si="4"/>
        <v>13.797616639367165</v>
      </c>
      <c r="D200" s="7"/>
      <c r="E200" s="7"/>
      <c r="F200" s="7"/>
      <c r="G200" s="7"/>
      <c r="H200" s="7"/>
      <c r="I200" s="7"/>
      <c r="J200" s="6"/>
      <c r="K200" s="7">
        <f t="shared" si="5"/>
        <v>724.76285298927212</v>
      </c>
      <c r="L200" s="7"/>
      <c r="M200" s="7"/>
      <c r="N200" s="7"/>
      <c r="O200" s="7"/>
      <c r="P200" s="7"/>
      <c r="Q200" s="7"/>
      <c r="R200" s="7"/>
      <c r="S200" s="6">
        <v>4.6999999999999993E-3</v>
      </c>
      <c r="T200" s="6"/>
      <c r="U200" s="6"/>
      <c r="V200" s="6"/>
      <c r="W200" s="6"/>
      <c r="X200" s="6"/>
      <c r="Y200" s="6"/>
      <c r="Z200" s="6"/>
      <c r="AA200" t="s">
        <v>6</v>
      </c>
      <c r="AB200" s="2">
        <v>77300000</v>
      </c>
      <c r="AC200" s="2">
        <v>165500000</v>
      </c>
      <c r="AD200" t="s">
        <v>6</v>
      </c>
    </row>
    <row r="201" spans="1:30" x14ac:dyDescent="0.3">
      <c r="A201" s="1">
        <v>20333</v>
      </c>
      <c r="B201" s="6">
        <v>1.8700000000000001E-2</v>
      </c>
      <c r="C201" s="7">
        <f t="shared" si="4"/>
        <v>13.544337527601026</v>
      </c>
      <c r="D201" s="7"/>
      <c r="E201" s="7"/>
      <c r="F201" s="7"/>
      <c r="G201" s="7"/>
      <c r="H201" s="7"/>
      <c r="I201" s="7"/>
      <c r="J201" s="6"/>
      <c r="K201" s="7">
        <f t="shared" si="5"/>
        <v>738.31591834017149</v>
      </c>
      <c r="L201" s="7"/>
      <c r="M201" s="7"/>
      <c r="N201" s="7"/>
      <c r="O201" s="7"/>
      <c r="P201" s="7"/>
      <c r="Q201" s="7"/>
      <c r="R201" s="7"/>
      <c r="S201" s="6">
        <v>1.8700000000000001E-2</v>
      </c>
      <c r="T201" s="6"/>
      <c r="U201" s="6"/>
      <c r="V201" s="6"/>
      <c r="W201" s="6"/>
      <c r="X201" s="6"/>
      <c r="Y201" s="6"/>
      <c r="Z201" s="6"/>
      <c r="AA201" t="s">
        <v>6</v>
      </c>
      <c r="AB201" s="2">
        <v>79400000</v>
      </c>
      <c r="AC201" s="2">
        <v>169700000</v>
      </c>
      <c r="AD201" t="s">
        <v>6</v>
      </c>
    </row>
    <row r="202" spans="1:30" x14ac:dyDescent="0.3">
      <c r="A202" s="1">
        <v>20363</v>
      </c>
      <c r="B202" s="6">
        <v>2.29E-2</v>
      </c>
      <c r="C202" s="7">
        <f t="shared" si="4"/>
        <v>13.24111597184576</v>
      </c>
      <c r="D202" s="7"/>
      <c r="E202" s="7"/>
      <c r="F202" s="7"/>
      <c r="G202" s="7"/>
      <c r="H202" s="7"/>
      <c r="I202" s="7"/>
      <c r="J202" s="6"/>
      <c r="K202" s="7">
        <f t="shared" si="5"/>
        <v>755.22335287016131</v>
      </c>
      <c r="L202" s="7"/>
      <c r="M202" s="7"/>
      <c r="N202" s="7"/>
      <c r="O202" s="7"/>
      <c r="P202" s="7"/>
      <c r="Q202" s="7"/>
      <c r="R202" s="7"/>
      <c r="S202" s="6">
        <v>2.29E-2</v>
      </c>
      <c r="T202" s="6"/>
      <c r="U202" s="6"/>
      <c r="V202" s="6"/>
      <c r="W202" s="6"/>
      <c r="X202" s="6"/>
      <c r="Y202" s="6"/>
      <c r="Z202" s="6"/>
      <c r="AA202" t="s">
        <v>6</v>
      </c>
      <c r="AB202" s="2">
        <v>81000000</v>
      </c>
      <c r="AC202" s="2">
        <v>172700000</v>
      </c>
      <c r="AD202" t="s">
        <v>6</v>
      </c>
    </row>
    <row r="203" spans="1:30" x14ac:dyDescent="0.3">
      <c r="A203" s="1">
        <v>20394</v>
      </c>
      <c r="B203" s="6">
        <v>0</v>
      </c>
      <c r="C203" s="7">
        <f t="shared" si="4"/>
        <v>13.24111597184576</v>
      </c>
      <c r="D203" s="7"/>
      <c r="E203" s="7"/>
      <c r="F203" s="7"/>
      <c r="G203" s="7"/>
      <c r="H203" s="7"/>
      <c r="I203" s="7"/>
      <c r="J203" s="6"/>
      <c r="K203" s="7">
        <f t="shared" si="5"/>
        <v>755.22335287016131</v>
      </c>
      <c r="L203" s="7"/>
      <c r="M203" s="7"/>
      <c r="N203" s="7"/>
      <c r="O203" s="7"/>
      <c r="P203" s="7"/>
      <c r="Q203" s="7"/>
      <c r="R203" s="7"/>
      <c r="S203" s="6">
        <v>0</v>
      </c>
      <c r="T203" s="6"/>
      <c r="U203" s="6"/>
      <c r="V203" s="6"/>
      <c r="W203" s="6"/>
      <c r="X203" s="6"/>
      <c r="Y203" s="6"/>
      <c r="Z203" s="6"/>
      <c r="AA203" t="s">
        <v>6</v>
      </c>
      <c r="AB203" s="2">
        <v>83700000</v>
      </c>
      <c r="AC203" s="2">
        <v>174300000</v>
      </c>
      <c r="AD203" t="s">
        <v>6</v>
      </c>
    </row>
    <row r="204" spans="1:30" x14ac:dyDescent="0.3">
      <c r="A204" s="1">
        <v>20424</v>
      </c>
      <c r="B204" s="6">
        <v>9.0000000000000011E-3</v>
      </c>
      <c r="C204" s="7">
        <f t="shared" si="4"/>
        <v>13.123008891819387</v>
      </c>
      <c r="D204" s="7"/>
      <c r="E204" s="7"/>
      <c r="F204" s="7"/>
      <c r="G204" s="7"/>
      <c r="H204" s="7"/>
      <c r="I204" s="7"/>
      <c r="J204" s="6"/>
      <c r="K204" s="7">
        <f t="shared" si="5"/>
        <v>762.02036304599267</v>
      </c>
      <c r="L204" s="7"/>
      <c r="M204" s="7"/>
      <c r="N204" s="7"/>
      <c r="O204" s="7"/>
      <c r="P204" s="7"/>
      <c r="Q204" s="7"/>
      <c r="R204" s="7"/>
      <c r="S204" s="6">
        <v>9.0000000000000011E-3</v>
      </c>
      <c r="T204" s="6"/>
      <c r="U204" s="6"/>
      <c r="V204" s="6"/>
      <c r="W204" s="6"/>
      <c r="X204" s="6"/>
      <c r="Y204" s="6"/>
      <c r="Z204" s="6"/>
      <c r="AA204" t="s">
        <v>6</v>
      </c>
      <c r="AB204" s="2">
        <v>87800000</v>
      </c>
      <c r="AC204" s="2">
        <v>177900000</v>
      </c>
      <c r="AD204" t="s">
        <v>6</v>
      </c>
    </row>
    <row r="205" spans="1:30" x14ac:dyDescent="0.3">
      <c r="A205" s="1">
        <v>20455</v>
      </c>
      <c r="B205" s="6">
        <v>2.6699999999999998E-2</v>
      </c>
      <c r="C205" s="7">
        <f t="shared" si="4"/>
        <v>12.781736526560231</v>
      </c>
      <c r="D205" s="7"/>
      <c r="E205" s="7"/>
      <c r="F205" s="7"/>
      <c r="G205" s="7"/>
      <c r="H205" s="7"/>
      <c r="I205" s="7"/>
      <c r="J205" s="6"/>
      <c r="K205" s="7">
        <f t="shared" si="5"/>
        <v>782.36630673932063</v>
      </c>
      <c r="L205" s="7"/>
      <c r="M205" s="7"/>
      <c r="N205" s="7"/>
      <c r="O205" s="7"/>
      <c r="P205" s="7"/>
      <c r="Q205" s="7"/>
      <c r="R205" s="7"/>
      <c r="S205" s="6">
        <v>2.6699999999999998E-2</v>
      </c>
      <c r="T205" s="6"/>
      <c r="U205" s="6"/>
      <c r="V205" s="6"/>
      <c r="W205" s="6"/>
      <c r="X205" s="6"/>
      <c r="Y205" s="6"/>
      <c r="Z205" s="6"/>
      <c r="AA205" t="s">
        <v>6</v>
      </c>
      <c r="AB205" s="2">
        <v>85400000</v>
      </c>
      <c r="AC205" s="2">
        <v>178900000</v>
      </c>
      <c r="AD205" t="s">
        <v>6</v>
      </c>
    </row>
    <row r="206" spans="1:30" x14ac:dyDescent="0.3">
      <c r="A206" s="1">
        <v>20486</v>
      </c>
      <c r="B206" s="6">
        <v>4.7599999999999996E-2</v>
      </c>
      <c r="C206" s="7">
        <f t="shared" si="4"/>
        <v>12.200970338450009</v>
      </c>
      <c r="D206" s="7"/>
      <c r="E206" s="7"/>
      <c r="F206" s="7"/>
      <c r="G206" s="7"/>
      <c r="H206" s="7"/>
      <c r="I206" s="7"/>
      <c r="J206" s="6"/>
      <c r="K206" s="7">
        <f t="shared" si="5"/>
        <v>819.60694294011239</v>
      </c>
      <c r="L206" s="7"/>
      <c r="M206" s="7"/>
      <c r="N206" s="7"/>
      <c r="O206" s="7"/>
      <c r="P206" s="7"/>
      <c r="Q206" s="7"/>
      <c r="R206" s="7"/>
      <c r="S206" s="6">
        <v>4.7599999999999996E-2</v>
      </c>
      <c r="T206" s="6"/>
      <c r="U206" s="6"/>
      <c r="V206" s="6"/>
      <c r="W206" s="6"/>
      <c r="X206" s="6"/>
      <c r="Y206" s="6"/>
      <c r="Z206" s="6"/>
      <c r="AA206" t="s">
        <v>6</v>
      </c>
      <c r="AB206" s="2">
        <v>84800000</v>
      </c>
      <c r="AC206" s="2">
        <v>181900000</v>
      </c>
      <c r="AD206" t="s">
        <v>6</v>
      </c>
    </row>
    <row r="207" spans="1:30" x14ac:dyDescent="0.3">
      <c r="A207" s="1">
        <v>20515</v>
      </c>
      <c r="B207" s="6">
        <v>4.0999999999999995E-3</v>
      </c>
      <c r="C207" s="7">
        <f t="shared" si="4"/>
        <v>12.1511506209043</v>
      </c>
      <c r="D207" s="7"/>
      <c r="E207" s="7"/>
      <c r="F207" s="7"/>
      <c r="G207" s="7"/>
      <c r="H207" s="7"/>
      <c r="I207" s="7"/>
      <c r="J207" s="6"/>
      <c r="K207" s="7">
        <f t="shared" si="5"/>
        <v>822.96733140616686</v>
      </c>
      <c r="L207" s="7"/>
      <c r="M207" s="7"/>
      <c r="N207" s="7"/>
      <c r="O207" s="7"/>
      <c r="P207" s="7"/>
      <c r="Q207" s="7"/>
      <c r="R207" s="7"/>
      <c r="S207" s="6">
        <v>4.0999999999999995E-3</v>
      </c>
      <c r="T207" s="6"/>
      <c r="U207" s="6"/>
      <c r="V207" s="6"/>
      <c r="W207" s="6"/>
      <c r="X207" s="6"/>
      <c r="Y207" s="6"/>
      <c r="Z207" s="6"/>
      <c r="AA207" t="s">
        <v>6</v>
      </c>
      <c r="AB207" s="2">
        <v>85200000</v>
      </c>
      <c r="AC207" s="2">
        <v>185900000</v>
      </c>
      <c r="AD207" t="s">
        <v>6</v>
      </c>
    </row>
    <row r="208" spans="1:30" x14ac:dyDescent="0.3">
      <c r="A208" s="1">
        <v>20546</v>
      </c>
      <c r="B208" s="6">
        <v>4.0999999999999995E-3</v>
      </c>
      <c r="C208" s="7">
        <f t="shared" si="4"/>
        <v>12.101534330150685</v>
      </c>
      <c r="D208" s="7"/>
      <c r="E208" s="7"/>
      <c r="F208" s="7"/>
      <c r="G208" s="7"/>
      <c r="H208" s="7"/>
      <c r="I208" s="7"/>
      <c r="J208" s="6"/>
      <c r="K208" s="7">
        <f t="shared" si="5"/>
        <v>826.3414974649321</v>
      </c>
      <c r="L208" s="7"/>
      <c r="M208" s="7"/>
      <c r="N208" s="7"/>
      <c r="O208" s="7"/>
      <c r="P208" s="7"/>
      <c r="Q208" s="7"/>
      <c r="R208" s="7"/>
      <c r="S208" s="6">
        <v>4.0999999999999995E-3</v>
      </c>
      <c r="T208" s="6"/>
      <c r="U208" s="6"/>
      <c r="V208" s="6"/>
      <c r="W208" s="6"/>
      <c r="X208" s="6"/>
      <c r="Y208" s="6"/>
      <c r="Z208" s="6"/>
      <c r="AA208" t="s">
        <v>6</v>
      </c>
      <c r="AB208" s="2">
        <v>87400000</v>
      </c>
      <c r="AC208" s="2">
        <v>189500000</v>
      </c>
      <c r="AD208" t="s">
        <v>6</v>
      </c>
    </row>
    <row r="209" spans="1:30" x14ac:dyDescent="0.3">
      <c r="A209" s="1">
        <v>20576</v>
      </c>
      <c r="B209" s="6">
        <v>2.46E-2</v>
      </c>
      <c r="C209" s="7">
        <f t="shared" si="4"/>
        <v>11.810984120779507</v>
      </c>
      <c r="D209" s="7"/>
      <c r="E209" s="7"/>
      <c r="F209" s="7"/>
      <c r="G209" s="7"/>
      <c r="H209" s="7"/>
      <c r="I209" s="7"/>
      <c r="J209" s="6"/>
      <c r="K209" s="7">
        <f t="shared" si="5"/>
        <v>846.66949830256942</v>
      </c>
      <c r="L209" s="7"/>
      <c r="M209" s="7"/>
      <c r="N209" s="7"/>
      <c r="O209" s="7"/>
      <c r="P209" s="7"/>
      <c r="Q209" s="7"/>
      <c r="R209" s="7"/>
      <c r="S209" s="6">
        <v>2.46E-2</v>
      </c>
      <c r="T209" s="6"/>
      <c r="U209" s="6"/>
      <c r="V209" s="6"/>
      <c r="W209" s="6"/>
      <c r="X209" s="6"/>
      <c r="Y209" s="6"/>
      <c r="Z209" s="6"/>
      <c r="AA209" t="s">
        <v>6</v>
      </c>
      <c r="AB209" s="2">
        <v>89600000</v>
      </c>
      <c r="AC209" s="2">
        <v>193700000</v>
      </c>
      <c r="AD209" t="s">
        <v>6</v>
      </c>
    </row>
    <row r="210" spans="1:30" x14ac:dyDescent="0.3">
      <c r="A210" s="1">
        <v>20607</v>
      </c>
      <c r="B210" s="6">
        <v>1.2E-2</v>
      </c>
      <c r="C210" s="7">
        <f t="shared" si="4"/>
        <v>11.670932925671449</v>
      </c>
      <c r="D210" s="7"/>
      <c r="E210" s="7"/>
      <c r="F210" s="7"/>
      <c r="G210" s="7"/>
      <c r="H210" s="7"/>
      <c r="I210" s="7"/>
      <c r="J210" s="6"/>
      <c r="K210" s="7">
        <f t="shared" si="5"/>
        <v>856.82953228220026</v>
      </c>
      <c r="L210" s="7"/>
      <c r="M210" s="7"/>
      <c r="N210" s="7"/>
      <c r="O210" s="7"/>
      <c r="P210" s="7"/>
      <c r="Q210" s="7"/>
      <c r="R210" s="7"/>
      <c r="S210" s="6">
        <v>1.2E-2</v>
      </c>
      <c r="T210" s="6"/>
      <c r="U210" s="6"/>
      <c r="V210" s="6"/>
      <c r="W210" s="6"/>
      <c r="X210" s="6"/>
      <c r="Y210" s="6"/>
      <c r="Z210" s="6"/>
      <c r="AA210" t="s">
        <v>6</v>
      </c>
      <c r="AB210" s="2">
        <v>90700000</v>
      </c>
      <c r="AC210" s="2">
        <v>196600000</v>
      </c>
      <c r="AD210" t="s">
        <v>6</v>
      </c>
    </row>
    <row r="211" spans="1:30" x14ac:dyDescent="0.3">
      <c r="A211" s="1">
        <v>20637</v>
      </c>
      <c r="B211" s="6">
        <v>1.1899999999999999E-2</v>
      </c>
      <c r="C211" s="7">
        <f t="shared" si="4"/>
        <v>11.533682108579356</v>
      </c>
      <c r="D211" s="7"/>
      <c r="E211" s="7"/>
      <c r="F211" s="7"/>
      <c r="G211" s="7"/>
      <c r="H211" s="7"/>
      <c r="I211" s="7"/>
      <c r="J211" s="6"/>
      <c r="K211" s="7">
        <f t="shared" si="5"/>
        <v>867.0258037163585</v>
      </c>
      <c r="L211" s="7"/>
      <c r="M211" s="7"/>
      <c r="N211" s="7"/>
      <c r="O211" s="7"/>
      <c r="P211" s="7"/>
      <c r="Q211" s="7"/>
      <c r="R211" s="7"/>
      <c r="S211" s="6">
        <v>1.1899999999999999E-2</v>
      </c>
      <c r="T211" s="6"/>
      <c r="U211" s="6"/>
      <c r="V211" s="6"/>
      <c r="W211" s="6"/>
      <c r="X211" s="6"/>
      <c r="Y211" s="6"/>
      <c r="Z211" s="6"/>
      <c r="AA211" t="s">
        <v>6</v>
      </c>
      <c r="AB211" s="2">
        <v>91600000</v>
      </c>
      <c r="AC211" s="2">
        <v>198600000</v>
      </c>
      <c r="AD211" t="s">
        <v>6</v>
      </c>
    </row>
    <row r="212" spans="1:30" x14ac:dyDescent="0.3">
      <c r="A212" s="1">
        <v>20668</v>
      </c>
      <c r="B212" s="6">
        <v>3.5200000000000002E-2</v>
      </c>
      <c r="C212" s="7">
        <f t="shared" si="4"/>
        <v>11.141501264083614</v>
      </c>
      <c r="D212" s="7"/>
      <c r="E212" s="7"/>
      <c r="F212" s="7"/>
      <c r="G212" s="7"/>
      <c r="H212" s="7"/>
      <c r="I212" s="7"/>
      <c r="J212" s="6"/>
      <c r="K212" s="7">
        <f t="shared" si="5"/>
        <v>897.54511200717423</v>
      </c>
      <c r="L212" s="7"/>
      <c r="M212" s="7"/>
      <c r="N212" s="7"/>
      <c r="O212" s="7"/>
      <c r="P212" s="7"/>
      <c r="Q212" s="7"/>
      <c r="R212" s="7"/>
      <c r="S212" s="6">
        <v>3.5200000000000002E-2</v>
      </c>
      <c r="T212" s="6"/>
      <c r="U212" s="6"/>
      <c r="V212" s="6"/>
      <c r="W212" s="6"/>
      <c r="X212" s="6"/>
      <c r="Y212" s="6"/>
      <c r="Z212" s="6"/>
      <c r="AA212" t="s">
        <v>6</v>
      </c>
      <c r="AB212" s="2">
        <v>91700000</v>
      </c>
      <c r="AC212" s="2">
        <v>199100000</v>
      </c>
      <c r="AD212" t="s">
        <v>6</v>
      </c>
    </row>
    <row r="213" spans="1:30" x14ac:dyDescent="0.3">
      <c r="A213" s="1">
        <v>20699</v>
      </c>
      <c r="B213" s="6">
        <v>2.2599999999999999E-2</v>
      </c>
      <c r="C213" s="7">
        <f t="shared" si="4"/>
        <v>10.895268202702535</v>
      </c>
      <c r="D213" s="7"/>
      <c r="E213" s="7"/>
      <c r="F213" s="7"/>
      <c r="G213" s="7"/>
      <c r="H213" s="7"/>
      <c r="I213" s="7"/>
      <c r="J213" s="6"/>
      <c r="K213" s="7">
        <f t="shared" si="5"/>
        <v>917.82963153853632</v>
      </c>
      <c r="L213" s="7"/>
      <c r="M213" s="7"/>
      <c r="N213" s="7"/>
      <c r="O213" s="7"/>
      <c r="P213" s="7"/>
      <c r="Q213" s="7"/>
      <c r="R213" s="7"/>
      <c r="S213" s="6">
        <v>2.2599999999999999E-2</v>
      </c>
      <c r="T213" s="6"/>
      <c r="U213" s="6"/>
      <c r="V213" s="6"/>
      <c r="W213" s="6"/>
      <c r="X213" s="6"/>
      <c r="Y213" s="6"/>
      <c r="Z213" s="6"/>
      <c r="AA213" t="s">
        <v>6</v>
      </c>
      <c r="AB213" s="2">
        <v>91500000</v>
      </c>
      <c r="AC213" s="2">
        <v>202000000</v>
      </c>
      <c r="AD213" t="s">
        <v>6</v>
      </c>
    </row>
    <row r="214" spans="1:30" x14ac:dyDescent="0.3">
      <c r="A214" s="1">
        <v>20729</v>
      </c>
      <c r="B214" s="6">
        <v>3.5200000000000002E-2</v>
      </c>
      <c r="C214" s="7">
        <f t="shared" si="4"/>
        <v>10.524795404465356</v>
      </c>
      <c r="D214" s="7"/>
      <c r="E214" s="7"/>
      <c r="F214" s="7"/>
      <c r="G214" s="7"/>
      <c r="H214" s="7"/>
      <c r="I214" s="7"/>
      <c r="J214" s="6"/>
      <c r="K214" s="7">
        <f t="shared" si="5"/>
        <v>950.13723456869275</v>
      </c>
      <c r="L214" s="7"/>
      <c r="M214" s="7"/>
      <c r="N214" s="7"/>
      <c r="O214" s="7"/>
      <c r="P214" s="7"/>
      <c r="Q214" s="7"/>
      <c r="R214" s="7"/>
      <c r="S214" s="6">
        <v>3.5200000000000002E-2</v>
      </c>
      <c r="T214" s="6"/>
      <c r="U214" s="6"/>
      <c r="V214" s="6"/>
      <c r="W214" s="6"/>
      <c r="X214" s="6"/>
      <c r="Y214" s="6"/>
      <c r="Z214" s="6"/>
      <c r="AA214" t="s">
        <v>6</v>
      </c>
      <c r="AB214" s="2">
        <v>93600000</v>
      </c>
      <c r="AC214" s="2">
        <v>205100000</v>
      </c>
      <c r="AD214" t="s">
        <v>6</v>
      </c>
    </row>
    <row r="215" spans="1:30" x14ac:dyDescent="0.3">
      <c r="A215" s="1">
        <v>20760</v>
      </c>
      <c r="B215" s="6">
        <v>7.0999999999999995E-3</v>
      </c>
      <c r="C215" s="7">
        <f t="shared" si="4"/>
        <v>10.450596171646664</v>
      </c>
      <c r="D215" s="7"/>
      <c r="E215" s="7"/>
      <c r="F215" s="7"/>
      <c r="G215" s="7"/>
      <c r="H215" s="7"/>
      <c r="I215" s="7"/>
      <c r="J215" s="6"/>
      <c r="K215" s="7">
        <f t="shared" si="5"/>
        <v>956.88320893413061</v>
      </c>
      <c r="L215" s="7"/>
      <c r="M215" s="7"/>
      <c r="N215" s="7"/>
      <c r="O215" s="7"/>
      <c r="P215" s="7"/>
      <c r="Q215" s="7"/>
      <c r="R215" s="7"/>
      <c r="S215" s="6">
        <v>7.0999999999999995E-3</v>
      </c>
      <c r="T215" s="6"/>
      <c r="U215" s="6"/>
      <c r="V215" s="6"/>
      <c r="W215" s="6"/>
      <c r="X215" s="6"/>
      <c r="Y215" s="6"/>
      <c r="Z215" s="6"/>
      <c r="AA215" t="s">
        <v>6</v>
      </c>
      <c r="AB215" s="2">
        <v>95600000</v>
      </c>
      <c r="AC215" s="2">
        <v>208800000</v>
      </c>
      <c r="AD215" t="s">
        <v>6</v>
      </c>
    </row>
    <row r="216" spans="1:30" x14ac:dyDescent="0.3">
      <c r="A216" s="1">
        <v>20790</v>
      </c>
      <c r="B216" s="6">
        <v>7.0999999999999995E-3</v>
      </c>
      <c r="C216" s="7">
        <f t="shared" si="4"/>
        <v>10.376920039367155</v>
      </c>
      <c r="D216" s="7"/>
      <c r="E216" s="7"/>
      <c r="F216" s="7"/>
      <c r="G216" s="7"/>
      <c r="H216" s="7"/>
      <c r="I216" s="7"/>
      <c r="J216" s="6"/>
      <c r="K216" s="7">
        <f t="shared" si="5"/>
        <v>963.67707971756306</v>
      </c>
      <c r="L216" s="7"/>
      <c r="M216" s="7"/>
      <c r="N216" s="7"/>
      <c r="O216" s="7"/>
      <c r="P216" s="7"/>
      <c r="Q216" s="7"/>
      <c r="R216" s="7"/>
      <c r="S216" s="6">
        <v>7.0999999999999995E-3</v>
      </c>
      <c r="T216" s="6"/>
      <c r="U216" s="6"/>
      <c r="V216" s="6"/>
      <c r="W216" s="6"/>
      <c r="X216" s="6"/>
      <c r="Y216" s="6"/>
      <c r="Z216" s="6"/>
      <c r="AA216" t="s">
        <v>6</v>
      </c>
      <c r="AB216" s="2">
        <v>103000000</v>
      </c>
      <c r="AC216" s="2">
        <v>217300000</v>
      </c>
      <c r="AD216" t="s">
        <v>6</v>
      </c>
    </row>
    <row r="217" spans="1:30" x14ac:dyDescent="0.3">
      <c r="A217" s="1">
        <v>20821</v>
      </c>
      <c r="B217" s="6">
        <v>2.46E-2</v>
      </c>
      <c r="C217" s="7">
        <f t="shared" si="4"/>
        <v>10.127776731765719</v>
      </c>
      <c r="D217" s="7"/>
      <c r="E217" s="7"/>
      <c r="F217" s="7"/>
      <c r="G217" s="7"/>
      <c r="H217" s="7"/>
      <c r="I217" s="7"/>
      <c r="J217" s="6"/>
      <c r="K217" s="7">
        <f t="shared" si="5"/>
        <v>987.38353587861502</v>
      </c>
      <c r="L217" s="7"/>
      <c r="M217" s="7"/>
      <c r="N217" s="7"/>
      <c r="O217" s="7"/>
      <c r="P217" s="7"/>
      <c r="Q217" s="7"/>
      <c r="R217" s="7"/>
      <c r="S217" s="6">
        <v>2.46E-2</v>
      </c>
      <c r="T217" s="6"/>
      <c r="U217" s="6"/>
      <c r="V217" s="6"/>
      <c r="W217" s="6"/>
      <c r="X217" s="6"/>
      <c r="Y217" s="6"/>
      <c r="Z217" s="6"/>
      <c r="AA217" t="s">
        <v>6</v>
      </c>
      <c r="AB217" s="2">
        <v>100800000</v>
      </c>
      <c r="AC217" s="2">
        <v>216700000</v>
      </c>
      <c r="AD217" t="s">
        <v>6</v>
      </c>
    </row>
    <row r="218" spans="1:30" x14ac:dyDescent="0.3">
      <c r="A218" s="1">
        <v>20852</v>
      </c>
      <c r="B218" s="6">
        <v>6.8999999999999999E-3</v>
      </c>
      <c r="C218" s="7">
        <f t="shared" si="4"/>
        <v>10.058373951500368</v>
      </c>
      <c r="D218" s="7"/>
      <c r="E218" s="7"/>
      <c r="F218" s="7"/>
      <c r="G218" s="7"/>
      <c r="H218" s="7"/>
      <c r="I218" s="7"/>
      <c r="J218" s="6"/>
      <c r="K218" s="7">
        <f t="shared" si="5"/>
        <v>994.19648227617733</v>
      </c>
      <c r="L218" s="7"/>
      <c r="M218" s="7"/>
      <c r="N218" s="7"/>
      <c r="O218" s="7"/>
      <c r="P218" s="7"/>
      <c r="Q218" s="7"/>
      <c r="R218" s="7"/>
      <c r="S218" s="6">
        <v>6.8999999999999999E-3</v>
      </c>
      <c r="T218" s="6"/>
      <c r="U218" s="6"/>
      <c r="V218" s="6"/>
      <c r="W218" s="6"/>
      <c r="X218" s="6"/>
      <c r="Y218" s="6"/>
      <c r="Z218" s="6"/>
      <c r="AA218" t="s">
        <v>6</v>
      </c>
      <c r="AB218" s="2">
        <v>100600000</v>
      </c>
      <c r="AC218" s="2">
        <v>220300000</v>
      </c>
      <c r="AD218" t="s">
        <v>6</v>
      </c>
    </row>
    <row r="219" spans="1:30" x14ac:dyDescent="0.3">
      <c r="A219" s="1">
        <v>20880</v>
      </c>
      <c r="B219" s="6">
        <v>2.7300000000000001E-2</v>
      </c>
      <c r="C219" s="7">
        <f t="shared" si="4"/>
        <v>9.7910775348003192</v>
      </c>
      <c r="D219" s="7"/>
      <c r="E219" s="7"/>
      <c r="F219" s="7"/>
      <c r="G219" s="7"/>
      <c r="H219" s="7"/>
      <c r="I219" s="7"/>
      <c r="J219" s="6"/>
      <c r="K219" s="7">
        <f t="shared" si="5"/>
        <v>1021.3380462423171</v>
      </c>
      <c r="L219" s="7"/>
      <c r="M219" s="7"/>
      <c r="N219" s="7"/>
      <c r="O219" s="7"/>
      <c r="P219" s="7"/>
      <c r="Q219" s="7"/>
      <c r="R219" s="7"/>
      <c r="S219" s="6">
        <v>2.7300000000000001E-2</v>
      </c>
      <c r="T219" s="6"/>
      <c r="U219" s="6"/>
      <c r="V219" s="6"/>
      <c r="W219" s="6"/>
      <c r="X219" s="6"/>
      <c r="Y219" s="6"/>
      <c r="Z219" s="6"/>
      <c r="AA219" t="s">
        <v>6</v>
      </c>
      <c r="AB219" s="2">
        <v>102900000</v>
      </c>
      <c r="AC219" s="2">
        <v>223500000</v>
      </c>
      <c r="AD219" t="s">
        <v>6</v>
      </c>
    </row>
    <row r="220" spans="1:30" x14ac:dyDescent="0.3">
      <c r="A220" s="1">
        <v>20911</v>
      </c>
      <c r="B220" s="6">
        <v>1.66E-2</v>
      </c>
      <c r="C220" s="7">
        <f t="shared" si="4"/>
        <v>9.6311996210902215</v>
      </c>
      <c r="D220" s="7"/>
      <c r="E220" s="7"/>
      <c r="F220" s="7"/>
      <c r="G220" s="7"/>
      <c r="H220" s="7"/>
      <c r="I220" s="7"/>
      <c r="J220" s="6"/>
      <c r="K220" s="7">
        <f t="shared" si="5"/>
        <v>1038.2922578099394</v>
      </c>
      <c r="L220" s="7"/>
      <c r="M220" s="7"/>
      <c r="N220" s="7"/>
      <c r="O220" s="7"/>
      <c r="P220" s="7"/>
      <c r="Q220" s="7"/>
      <c r="R220" s="7"/>
      <c r="S220" s="6">
        <v>1.66E-2</v>
      </c>
      <c r="T220" s="6"/>
      <c r="U220" s="6"/>
      <c r="V220" s="6"/>
      <c r="W220" s="6"/>
      <c r="X220" s="6"/>
      <c r="Y220" s="6"/>
      <c r="Z220" s="6"/>
      <c r="AA220" t="s">
        <v>6</v>
      </c>
      <c r="AB220" s="2">
        <v>103300000</v>
      </c>
      <c r="AC220" s="2">
        <v>226800000</v>
      </c>
      <c r="AD220" t="s">
        <v>6</v>
      </c>
    </row>
    <row r="221" spans="1:30" x14ac:dyDescent="0.3">
      <c r="A221" s="1">
        <v>20941</v>
      </c>
      <c r="B221" s="6">
        <v>3.3E-3</v>
      </c>
      <c r="C221" s="7">
        <f t="shared" si="4"/>
        <v>9.599521201126505</v>
      </c>
      <c r="D221" s="7"/>
      <c r="E221" s="7"/>
      <c r="F221" s="7"/>
      <c r="G221" s="7"/>
      <c r="H221" s="7"/>
      <c r="I221" s="7"/>
      <c r="J221" s="6"/>
      <c r="K221" s="7">
        <f t="shared" si="5"/>
        <v>1041.7186222607122</v>
      </c>
      <c r="L221" s="7"/>
      <c r="M221" s="7"/>
      <c r="N221" s="7"/>
      <c r="O221" s="7"/>
      <c r="P221" s="7"/>
      <c r="Q221" s="7"/>
      <c r="R221" s="7"/>
      <c r="S221" s="6">
        <v>3.3E-3</v>
      </c>
      <c r="T221" s="6"/>
      <c r="U221" s="6"/>
      <c r="V221" s="6"/>
      <c r="W221" s="6"/>
      <c r="X221" s="6"/>
      <c r="Y221" s="6"/>
      <c r="Z221" s="6"/>
      <c r="AA221" t="s">
        <v>6</v>
      </c>
      <c r="AB221" s="2">
        <v>104400000</v>
      </c>
      <c r="AC221" s="2">
        <v>230700000</v>
      </c>
      <c r="AD221" t="s">
        <v>6</v>
      </c>
    </row>
    <row r="222" spans="1:30" x14ac:dyDescent="0.3">
      <c r="A222" s="1">
        <v>20972</v>
      </c>
      <c r="B222" s="6">
        <v>-9.7999999999999997E-3</v>
      </c>
      <c r="C222" s="7">
        <f t="shared" si="4"/>
        <v>9.6945275713254944</v>
      </c>
      <c r="D222" s="7"/>
      <c r="E222" s="7"/>
      <c r="F222" s="7"/>
      <c r="G222" s="7"/>
      <c r="H222" s="7"/>
      <c r="I222" s="7"/>
      <c r="J222" s="6"/>
      <c r="K222" s="7">
        <f t="shared" si="5"/>
        <v>1031.5097797625572</v>
      </c>
      <c r="L222" s="7"/>
      <c r="M222" s="7"/>
      <c r="N222" s="7"/>
      <c r="O222" s="7"/>
      <c r="P222" s="7"/>
      <c r="Q222" s="7"/>
      <c r="R222" s="7"/>
      <c r="S222" s="6">
        <v>-9.7999999999999997E-3</v>
      </c>
      <c r="T222" s="6"/>
      <c r="U222" s="6"/>
      <c r="V222" s="6"/>
      <c r="W222" s="6"/>
      <c r="X222" s="6"/>
      <c r="Y222" s="6"/>
      <c r="Z222" s="6"/>
      <c r="AA222" t="s">
        <v>6</v>
      </c>
      <c r="AB222" s="2">
        <v>104700000</v>
      </c>
      <c r="AC222" s="2">
        <v>235400000</v>
      </c>
      <c r="AD222" t="s">
        <v>6</v>
      </c>
    </row>
    <row r="223" spans="1:30" x14ac:dyDescent="0.3">
      <c r="A223" s="1">
        <v>21002</v>
      </c>
      <c r="B223" s="6">
        <v>9.8999999999999991E-3</v>
      </c>
      <c r="C223" s="7">
        <f t="shared" si="4"/>
        <v>9.5994925946385745</v>
      </c>
      <c r="D223" s="7"/>
      <c r="E223" s="7"/>
      <c r="F223" s="7"/>
      <c r="G223" s="7"/>
      <c r="H223" s="7"/>
      <c r="I223" s="7"/>
      <c r="J223" s="6"/>
      <c r="K223" s="7">
        <f t="shared" si="5"/>
        <v>1041.7217265822064</v>
      </c>
      <c r="L223" s="7"/>
      <c r="M223" s="7"/>
      <c r="N223" s="7"/>
      <c r="O223" s="7"/>
      <c r="P223" s="7"/>
      <c r="Q223" s="7"/>
      <c r="R223" s="7"/>
      <c r="S223" s="6">
        <v>9.8999999999999991E-3</v>
      </c>
      <c r="T223" s="6"/>
      <c r="U223" s="6"/>
      <c r="V223" s="6"/>
      <c r="W223" s="6"/>
      <c r="X223" s="6"/>
      <c r="Y223" s="6"/>
      <c r="Z223" s="6"/>
      <c r="AA223" t="s">
        <v>6</v>
      </c>
      <c r="AB223" s="2">
        <v>105500000</v>
      </c>
      <c r="AC223" s="2">
        <v>239000000</v>
      </c>
      <c r="AD223" t="s">
        <v>6</v>
      </c>
    </row>
    <row r="224" spans="1:30" x14ac:dyDescent="0.3">
      <c r="A224" s="1">
        <v>21033</v>
      </c>
      <c r="B224" s="6">
        <v>9.7999999999999997E-3</v>
      </c>
      <c r="C224" s="7">
        <f t="shared" si="4"/>
        <v>9.5063305551976374</v>
      </c>
      <c r="D224" s="7"/>
      <c r="E224" s="7"/>
      <c r="F224" s="7"/>
      <c r="G224" s="7"/>
      <c r="H224" s="7"/>
      <c r="I224" s="7"/>
      <c r="J224" s="6"/>
      <c r="K224" s="7">
        <f t="shared" si="5"/>
        <v>1051.9305995027121</v>
      </c>
      <c r="L224" s="7"/>
      <c r="M224" s="7"/>
      <c r="N224" s="7"/>
      <c r="O224" s="7"/>
      <c r="P224" s="7"/>
      <c r="Q224" s="7"/>
      <c r="R224" s="7"/>
      <c r="S224" s="6">
        <v>9.7999999999999997E-3</v>
      </c>
      <c r="T224" s="6"/>
      <c r="U224" s="6"/>
      <c r="V224" s="6"/>
      <c r="W224" s="6"/>
      <c r="X224" s="6"/>
      <c r="Y224" s="6"/>
      <c r="Z224" s="6"/>
      <c r="AA224" t="s">
        <v>6</v>
      </c>
      <c r="AB224" s="2">
        <v>108000000</v>
      </c>
      <c r="AC224" s="2">
        <v>243900000</v>
      </c>
      <c r="AD224" t="s">
        <v>6</v>
      </c>
    </row>
    <row r="225" spans="1:30" x14ac:dyDescent="0.3">
      <c r="A225" s="1">
        <v>21064</v>
      </c>
      <c r="B225" s="6">
        <v>2.2599999999999999E-2</v>
      </c>
      <c r="C225" s="7">
        <f t="shared" si="4"/>
        <v>9.2962356299605293</v>
      </c>
      <c r="D225" s="7"/>
      <c r="E225" s="7"/>
      <c r="F225" s="7"/>
      <c r="G225" s="7"/>
      <c r="H225" s="7"/>
      <c r="I225" s="7"/>
      <c r="J225" s="6"/>
      <c r="K225" s="7">
        <f t="shared" si="5"/>
        <v>1075.7042310514732</v>
      </c>
      <c r="L225" s="7"/>
      <c r="M225" s="7"/>
      <c r="N225" s="7"/>
      <c r="O225" s="7"/>
      <c r="P225" s="7"/>
      <c r="Q225" s="7"/>
      <c r="R225" s="7"/>
      <c r="S225" s="6">
        <v>2.2599999999999999E-2</v>
      </c>
      <c r="T225" s="6"/>
      <c r="U225" s="6"/>
      <c r="V225" s="6"/>
      <c r="W225" s="6"/>
      <c r="X225" s="6"/>
      <c r="Y225" s="6"/>
      <c r="Z225" s="6"/>
      <c r="AA225" t="s">
        <v>6</v>
      </c>
      <c r="AB225" s="2">
        <v>113100000</v>
      </c>
      <c r="AC225" s="2">
        <v>254000000</v>
      </c>
      <c r="AD225" t="s">
        <v>6</v>
      </c>
    </row>
    <row r="226" spans="1:30" x14ac:dyDescent="0.3">
      <c r="A226" s="1">
        <v>21094</v>
      </c>
      <c r="B226" s="6">
        <v>6.3E-3</v>
      </c>
      <c r="C226" s="7">
        <f t="shared" si="4"/>
        <v>9.2380360031407438</v>
      </c>
      <c r="D226" s="7"/>
      <c r="E226" s="7"/>
      <c r="F226" s="7"/>
      <c r="G226" s="7"/>
      <c r="H226" s="7"/>
      <c r="I226" s="7"/>
      <c r="J226" s="6"/>
      <c r="K226" s="7">
        <f t="shared" si="5"/>
        <v>1082.4811677070975</v>
      </c>
      <c r="L226" s="7"/>
      <c r="M226" s="7"/>
      <c r="N226" s="7"/>
      <c r="O226" s="7"/>
      <c r="P226" s="7"/>
      <c r="Q226" s="7"/>
      <c r="R226" s="7"/>
      <c r="S226" s="6">
        <v>6.3E-3</v>
      </c>
      <c r="T226" s="6"/>
      <c r="U226" s="6"/>
      <c r="V226" s="6"/>
      <c r="W226" s="6"/>
      <c r="X226" s="6"/>
      <c r="Y226" s="6"/>
      <c r="Z226" s="6"/>
      <c r="AA226" t="s">
        <v>6</v>
      </c>
      <c r="AB226" s="2">
        <v>116100000</v>
      </c>
      <c r="AC226" s="2">
        <v>264000000</v>
      </c>
      <c r="AD226" t="s">
        <v>6</v>
      </c>
    </row>
    <row r="227" spans="1:30" x14ac:dyDescent="0.3">
      <c r="A227" s="1">
        <v>21125</v>
      </c>
      <c r="B227" s="6">
        <v>6.3E-3</v>
      </c>
      <c r="C227" s="7">
        <f t="shared" si="4"/>
        <v>9.1802007384882671</v>
      </c>
      <c r="D227" s="7"/>
      <c r="E227" s="7"/>
      <c r="F227" s="7"/>
      <c r="G227" s="7"/>
      <c r="H227" s="7"/>
      <c r="I227" s="7"/>
      <c r="J227" s="6"/>
      <c r="K227" s="7">
        <f t="shared" si="5"/>
        <v>1089.3007990636522</v>
      </c>
      <c r="L227" s="7"/>
      <c r="M227" s="7"/>
      <c r="N227" s="7"/>
      <c r="O227" s="7"/>
      <c r="P227" s="7"/>
      <c r="Q227" s="7"/>
      <c r="R227" s="7"/>
      <c r="S227" s="6">
        <v>6.3E-3</v>
      </c>
      <c r="T227" s="6"/>
      <c r="U227" s="6"/>
      <c r="V227" s="6"/>
      <c r="W227" s="6"/>
      <c r="X227" s="6"/>
      <c r="Y227" s="6"/>
      <c r="Z227" s="6"/>
      <c r="AA227" t="s">
        <v>6</v>
      </c>
      <c r="AB227" s="2">
        <v>124900000</v>
      </c>
      <c r="AC227" s="2">
        <v>273400000</v>
      </c>
      <c r="AD227" t="s">
        <v>6</v>
      </c>
    </row>
    <row r="228" spans="1:30" x14ac:dyDescent="0.3">
      <c r="A228" s="1">
        <v>21155</v>
      </c>
      <c r="B228" s="6">
        <v>6.1999999999999998E-3</v>
      </c>
      <c r="C228" s="7">
        <f t="shared" si="4"/>
        <v>9.1236342064085338</v>
      </c>
      <c r="D228" s="7"/>
      <c r="E228" s="7"/>
      <c r="F228" s="7"/>
      <c r="G228" s="7"/>
      <c r="H228" s="7"/>
      <c r="I228" s="7"/>
      <c r="J228" s="6"/>
      <c r="K228" s="7">
        <f t="shared" si="5"/>
        <v>1096.0544640178468</v>
      </c>
      <c r="L228" s="7"/>
      <c r="M228" s="7"/>
      <c r="N228" s="7"/>
      <c r="O228" s="7"/>
      <c r="P228" s="7"/>
      <c r="Q228" s="7"/>
      <c r="R228" s="7"/>
      <c r="S228" s="6">
        <v>6.1999999999999998E-3</v>
      </c>
      <c r="T228" s="6"/>
      <c r="U228" s="6"/>
      <c r="V228" s="6"/>
      <c r="W228" s="6"/>
      <c r="X228" s="6"/>
      <c r="Y228" s="6"/>
      <c r="Z228" s="6"/>
      <c r="AA228" t="s">
        <v>6</v>
      </c>
      <c r="AB228" s="2">
        <v>137600000</v>
      </c>
      <c r="AC228" s="2">
        <v>290900000</v>
      </c>
      <c r="AD228" t="s">
        <v>6</v>
      </c>
    </row>
    <row r="229" spans="1:30" x14ac:dyDescent="0.3">
      <c r="A229" s="1">
        <v>21186</v>
      </c>
      <c r="B229" s="6">
        <v>9.300000000000001E-3</v>
      </c>
      <c r="C229" s="7">
        <f t="shared" si="4"/>
        <v>9.0395662403730661</v>
      </c>
      <c r="D229" s="7"/>
      <c r="E229" s="7"/>
      <c r="F229" s="7"/>
      <c r="G229" s="7"/>
      <c r="H229" s="7"/>
      <c r="I229" s="7"/>
      <c r="J229" s="6"/>
      <c r="K229" s="7">
        <f t="shared" si="5"/>
        <v>1106.2477705332128</v>
      </c>
      <c r="L229" s="7"/>
      <c r="M229" s="7"/>
      <c r="N229" s="7"/>
      <c r="O229" s="7"/>
      <c r="P229" s="7"/>
      <c r="Q229" s="7"/>
      <c r="R229" s="7"/>
      <c r="S229" s="6">
        <v>9.300000000000001E-3</v>
      </c>
      <c r="T229" s="6"/>
      <c r="U229" s="6"/>
      <c r="V229" s="6"/>
      <c r="W229" s="6"/>
      <c r="X229" s="6"/>
      <c r="Y229" s="6"/>
      <c r="Z229" s="6"/>
      <c r="AA229" t="s">
        <v>6</v>
      </c>
      <c r="AB229" s="2">
        <v>128700000</v>
      </c>
      <c r="AC229" s="2">
        <v>291400000</v>
      </c>
      <c r="AD229" t="s">
        <v>6</v>
      </c>
    </row>
    <row r="230" spans="1:30" x14ac:dyDescent="0.3">
      <c r="A230" s="1">
        <v>21217</v>
      </c>
      <c r="B230" s="6">
        <v>9.1999999999999998E-3</v>
      </c>
      <c r="C230" s="7">
        <f t="shared" si="4"/>
        <v>8.9571603650149267</v>
      </c>
      <c r="D230" s="7"/>
      <c r="E230" s="7"/>
      <c r="F230" s="7"/>
      <c r="G230" s="7"/>
      <c r="H230" s="7"/>
      <c r="I230" s="7"/>
      <c r="J230" s="6"/>
      <c r="K230" s="7">
        <f t="shared" si="5"/>
        <v>1116.4252500221185</v>
      </c>
      <c r="L230" s="7"/>
      <c r="M230" s="7"/>
      <c r="N230" s="7"/>
      <c r="O230" s="7"/>
      <c r="P230" s="7"/>
      <c r="Q230" s="7"/>
      <c r="R230" s="7"/>
      <c r="S230" s="6">
        <v>9.1999999999999998E-3</v>
      </c>
      <c r="T230" s="6"/>
      <c r="U230" s="6"/>
      <c r="V230" s="6"/>
      <c r="W230" s="6"/>
      <c r="X230" s="6"/>
      <c r="Y230" s="6"/>
      <c r="Z230" s="6"/>
      <c r="AA230" t="s">
        <v>6</v>
      </c>
      <c r="AB230" s="2">
        <v>130600000</v>
      </c>
      <c r="AC230" s="2">
        <v>297700000</v>
      </c>
      <c r="AD230" t="s">
        <v>6</v>
      </c>
    </row>
    <row r="231" spans="1:30" x14ac:dyDescent="0.3">
      <c r="A231" s="1">
        <v>21245</v>
      </c>
      <c r="B231" s="6">
        <v>1.8200000000000001E-2</v>
      </c>
      <c r="C231" s="7">
        <f t="shared" si="4"/>
        <v>8.7970539825328284</v>
      </c>
      <c r="D231" s="7"/>
      <c r="E231" s="7"/>
      <c r="F231" s="7"/>
      <c r="G231" s="7"/>
      <c r="H231" s="7"/>
      <c r="I231" s="7"/>
      <c r="J231" s="6"/>
      <c r="K231" s="7">
        <f t="shared" si="5"/>
        <v>1136.744189572521</v>
      </c>
      <c r="L231" s="7"/>
      <c r="M231" s="7"/>
      <c r="N231" s="7"/>
      <c r="O231" s="7"/>
      <c r="P231" s="7"/>
      <c r="Q231" s="7"/>
      <c r="R231" s="7"/>
      <c r="S231" s="6">
        <v>1.8200000000000001E-2</v>
      </c>
      <c r="T231" s="6"/>
      <c r="U231" s="6"/>
      <c r="V231" s="6"/>
      <c r="W231" s="6"/>
      <c r="X231" s="6"/>
      <c r="Y231" s="6"/>
      <c r="Z231" s="6"/>
      <c r="AA231" t="s">
        <v>6</v>
      </c>
      <c r="AB231" s="2">
        <v>130700000</v>
      </c>
      <c r="AC231" s="2">
        <v>304700000</v>
      </c>
      <c r="AD231" t="s">
        <v>6</v>
      </c>
    </row>
    <row r="232" spans="1:30" x14ac:dyDescent="0.3">
      <c r="A232" s="1">
        <v>21276</v>
      </c>
      <c r="B232" s="6">
        <v>2.3900000000000001E-2</v>
      </c>
      <c r="C232" s="7">
        <f t="shared" si="4"/>
        <v>8.5917120641984859</v>
      </c>
      <c r="D232" s="7"/>
      <c r="E232" s="7"/>
      <c r="F232" s="7"/>
      <c r="G232" s="7"/>
      <c r="H232" s="7"/>
      <c r="I232" s="7"/>
      <c r="J232" s="6"/>
      <c r="K232" s="7">
        <f t="shared" si="5"/>
        <v>1163.9123757033044</v>
      </c>
      <c r="L232" s="7"/>
      <c r="M232" s="7"/>
      <c r="N232" s="7"/>
      <c r="O232" s="7"/>
      <c r="P232" s="7"/>
      <c r="Q232" s="7"/>
      <c r="R232" s="7"/>
      <c r="S232" s="6">
        <v>2.3900000000000001E-2</v>
      </c>
      <c r="T232" s="6"/>
      <c r="U232" s="6"/>
      <c r="V232" s="6"/>
      <c r="W232" s="6"/>
      <c r="X232" s="6"/>
      <c r="Y232" s="6"/>
      <c r="Z232" s="6"/>
      <c r="AA232" t="s">
        <v>6</v>
      </c>
      <c r="AB232" s="2">
        <v>133800000</v>
      </c>
      <c r="AC232" s="2">
        <v>313000000</v>
      </c>
      <c r="AD232" t="s">
        <v>6</v>
      </c>
    </row>
    <row r="233" spans="1:30" x14ac:dyDescent="0.3">
      <c r="A233" s="1">
        <v>21306</v>
      </c>
      <c r="B233" s="6">
        <v>5.7999999999999996E-3</v>
      </c>
      <c r="C233" s="7">
        <f t="shared" si="4"/>
        <v>8.5421674927405888</v>
      </c>
      <c r="D233" s="7"/>
      <c r="E233" s="7"/>
      <c r="F233" s="7"/>
      <c r="G233" s="7"/>
      <c r="H233" s="7"/>
      <c r="I233" s="7"/>
      <c r="J233" s="6"/>
      <c r="K233" s="7">
        <f t="shared" si="5"/>
        <v>1170.6630674823837</v>
      </c>
      <c r="L233" s="7"/>
      <c r="M233" s="7"/>
      <c r="N233" s="7"/>
      <c r="O233" s="7"/>
      <c r="P233" s="7"/>
      <c r="Q233" s="7"/>
      <c r="R233" s="7"/>
      <c r="S233" s="6">
        <v>5.7999999999999996E-3</v>
      </c>
      <c r="T233" s="6"/>
      <c r="U233" s="6"/>
      <c r="V233" s="6"/>
      <c r="W233" s="6"/>
      <c r="X233" s="6"/>
      <c r="Y233" s="6"/>
      <c r="Z233" s="6"/>
      <c r="AA233" t="s">
        <v>6</v>
      </c>
      <c r="AB233" s="2">
        <v>136100000</v>
      </c>
      <c r="AC233" s="2">
        <v>316300000</v>
      </c>
      <c r="AD233" t="s">
        <v>6</v>
      </c>
    </row>
    <row r="234" spans="1:30" x14ac:dyDescent="0.3">
      <c r="A234" s="1">
        <v>21337</v>
      </c>
      <c r="B234" s="6">
        <v>5.7999999999999996E-3</v>
      </c>
      <c r="C234" s="7">
        <f t="shared" si="4"/>
        <v>8.4929086227287609</v>
      </c>
      <c r="D234" s="7"/>
      <c r="E234" s="7"/>
      <c r="F234" s="7"/>
      <c r="G234" s="7"/>
      <c r="H234" s="7"/>
      <c r="I234" s="7"/>
      <c r="J234" s="6"/>
      <c r="K234" s="7">
        <f t="shared" si="5"/>
        <v>1177.4529132737816</v>
      </c>
      <c r="L234" s="7"/>
      <c r="M234" s="7"/>
      <c r="N234" s="7"/>
      <c r="O234" s="7"/>
      <c r="P234" s="7"/>
      <c r="Q234" s="7"/>
      <c r="R234" s="7"/>
      <c r="S234" s="6">
        <v>5.7999999999999996E-3</v>
      </c>
      <c r="T234" s="6"/>
      <c r="U234" s="6"/>
      <c r="V234" s="6"/>
      <c r="W234" s="6"/>
      <c r="X234" s="6"/>
      <c r="Y234" s="6"/>
      <c r="Z234" s="6"/>
      <c r="AA234" t="s">
        <v>6</v>
      </c>
      <c r="AB234" s="2">
        <v>137100000</v>
      </c>
      <c r="AC234" s="2">
        <v>322600000</v>
      </c>
      <c r="AD234" t="s">
        <v>6</v>
      </c>
    </row>
    <row r="235" spans="1:30" x14ac:dyDescent="0.3">
      <c r="A235" s="1">
        <v>21367</v>
      </c>
      <c r="B235" s="6">
        <v>2.3099999999999999E-2</v>
      </c>
      <c r="C235" s="7">
        <f t="shared" si="4"/>
        <v>8.30115201126846</v>
      </c>
      <c r="D235" s="7"/>
      <c r="E235" s="7"/>
      <c r="F235" s="7"/>
      <c r="G235" s="7"/>
      <c r="H235" s="7"/>
      <c r="I235" s="7"/>
      <c r="J235" s="6"/>
      <c r="K235" s="7">
        <f t="shared" si="5"/>
        <v>1204.6520755704059</v>
      </c>
      <c r="L235" s="7"/>
      <c r="M235" s="7"/>
      <c r="N235" s="7"/>
      <c r="O235" s="7"/>
      <c r="P235" s="7"/>
      <c r="Q235" s="7"/>
      <c r="R235" s="7"/>
      <c r="S235" s="6">
        <v>2.3099999999999999E-2</v>
      </c>
      <c r="T235" s="6"/>
      <c r="U235" s="6"/>
      <c r="V235" s="6"/>
      <c r="W235" s="6"/>
      <c r="X235" s="6"/>
      <c r="Y235" s="6"/>
      <c r="Z235" s="6"/>
      <c r="AA235" t="s">
        <v>6</v>
      </c>
      <c r="AB235" s="2">
        <v>139000000</v>
      </c>
      <c r="AC235" s="2">
        <v>325600000</v>
      </c>
      <c r="AD235" t="s">
        <v>6</v>
      </c>
    </row>
    <row r="236" spans="1:30" x14ac:dyDescent="0.3">
      <c r="A236" s="1">
        <v>21398</v>
      </c>
      <c r="B236" s="6">
        <v>2.8000000000000004E-3</v>
      </c>
      <c r="C236" s="7">
        <f t="shared" si="4"/>
        <v>8.2779736849505987</v>
      </c>
      <c r="D236" s="7"/>
      <c r="E236" s="7"/>
      <c r="F236" s="7"/>
      <c r="G236" s="7"/>
      <c r="H236" s="7"/>
      <c r="I236" s="7"/>
      <c r="J236" s="6"/>
      <c r="K236" s="7">
        <f t="shared" si="5"/>
        <v>1208.025101382003</v>
      </c>
      <c r="L236" s="7"/>
      <c r="M236" s="7"/>
      <c r="N236" s="7"/>
      <c r="O236" s="7"/>
      <c r="P236" s="7"/>
      <c r="Q236" s="7"/>
      <c r="R236" s="7"/>
      <c r="S236" s="6">
        <v>2.8000000000000004E-3</v>
      </c>
      <c r="T236" s="6"/>
      <c r="U236" s="6"/>
      <c r="V236" s="6"/>
      <c r="W236" s="6"/>
      <c r="X236" s="6"/>
      <c r="Y236" s="6"/>
      <c r="Z236" s="6"/>
      <c r="AA236" t="s">
        <v>6</v>
      </c>
      <c r="AB236" s="2">
        <v>141300000</v>
      </c>
      <c r="AC236" s="2">
        <v>330300000</v>
      </c>
      <c r="AD236" t="s">
        <v>6</v>
      </c>
    </row>
    <row r="237" spans="1:30" x14ac:dyDescent="0.3">
      <c r="A237" s="1">
        <v>21429</v>
      </c>
      <c r="B237" s="6">
        <v>1.9699999999999999E-2</v>
      </c>
      <c r="C237" s="7">
        <f t="shared" si="4"/>
        <v>8.1180481366584267</v>
      </c>
      <c r="D237" s="7"/>
      <c r="E237" s="7"/>
      <c r="F237" s="7"/>
      <c r="G237" s="7"/>
      <c r="H237" s="7"/>
      <c r="I237" s="7"/>
      <c r="J237" s="6"/>
      <c r="K237" s="7">
        <f t="shared" si="5"/>
        <v>1231.8231958792285</v>
      </c>
      <c r="L237" s="7"/>
      <c r="M237" s="7"/>
      <c r="N237" s="7"/>
      <c r="O237" s="7"/>
      <c r="P237" s="7"/>
      <c r="Q237" s="7"/>
      <c r="R237" s="7"/>
      <c r="S237" s="6">
        <v>1.9699999999999999E-2</v>
      </c>
      <c r="T237" s="6"/>
      <c r="U237" s="6"/>
      <c r="V237" s="6"/>
      <c r="W237" s="6"/>
      <c r="X237" s="6"/>
      <c r="Y237" s="6"/>
      <c r="Z237" s="6"/>
      <c r="AA237" t="s">
        <v>6</v>
      </c>
      <c r="AB237" s="2">
        <v>145400000</v>
      </c>
      <c r="AC237" s="2">
        <v>340700000</v>
      </c>
      <c r="AD237" t="s">
        <v>6</v>
      </c>
    </row>
    <row r="238" spans="1:30" x14ac:dyDescent="0.3">
      <c r="A238" s="1">
        <v>21459</v>
      </c>
      <c r="B238" s="6">
        <v>2.75E-2</v>
      </c>
      <c r="C238" s="7">
        <f t="shared" si="4"/>
        <v>7.9007767753366682</v>
      </c>
      <c r="D238" s="7"/>
      <c r="E238" s="7"/>
      <c r="F238" s="7"/>
      <c r="G238" s="7"/>
      <c r="H238" s="7"/>
      <c r="I238" s="7"/>
      <c r="J238" s="6"/>
      <c r="K238" s="7">
        <f t="shared" si="5"/>
        <v>1265.6983337659074</v>
      </c>
      <c r="L238" s="7"/>
      <c r="M238" s="7"/>
      <c r="N238" s="7"/>
      <c r="O238" s="7"/>
      <c r="P238" s="7"/>
      <c r="Q238" s="7"/>
      <c r="R238" s="7"/>
      <c r="S238" s="6">
        <v>2.75E-2</v>
      </c>
      <c r="T238" s="6"/>
      <c r="U238" s="6"/>
      <c r="V238" s="6"/>
      <c r="W238" s="6"/>
      <c r="X238" s="6"/>
      <c r="Y238" s="6"/>
      <c r="Z238" s="6"/>
      <c r="AA238" t="s">
        <v>6</v>
      </c>
      <c r="AB238" s="2">
        <v>148300000</v>
      </c>
      <c r="AC238" s="2">
        <v>342300000</v>
      </c>
      <c r="AD238" t="s">
        <v>6</v>
      </c>
    </row>
    <row r="239" spans="1:30" x14ac:dyDescent="0.3">
      <c r="A239" s="1">
        <v>21490</v>
      </c>
      <c r="B239" s="6">
        <v>6.1699999999999998E-2</v>
      </c>
      <c r="C239" s="7">
        <f t="shared" si="4"/>
        <v>7.4416283086904667</v>
      </c>
      <c r="D239" s="7"/>
      <c r="E239" s="7"/>
      <c r="F239" s="7"/>
      <c r="G239" s="7"/>
      <c r="H239" s="7"/>
      <c r="I239" s="7"/>
      <c r="J239" s="6"/>
      <c r="K239" s="7">
        <f t="shared" si="5"/>
        <v>1343.791920959264</v>
      </c>
      <c r="L239" s="7"/>
      <c r="M239" s="7"/>
      <c r="N239" s="7"/>
      <c r="O239" s="7"/>
      <c r="P239" s="7"/>
      <c r="Q239" s="7"/>
      <c r="R239" s="7"/>
      <c r="S239" s="6">
        <v>6.1699999999999998E-2</v>
      </c>
      <c r="T239" s="6"/>
      <c r="U239" s="6"/>
      <c r="V239" s="6"/>
      <c r="W239" s="6"/>
      <c r="X239" s="6"/>
      <c r="Y239" s="6"/>
      <c r="Z239" s="6"/>
      <c r="AA239" t="s">
        <v>6</v>
      </c>
      <c r="AB239" s="2">
        <v>154800000</v>
      </c>
      <c r="AC239" s="2">
        <v>347900000</v>
      </c>
      <c r="AD239" t="s">
        <v>6</v>
      </c>
    </row>
    <row r="240" spans="1:30" x14ac:dyDescent="0.3">
      <c r="A240" s="1">
        <v>21520</v>
      </c>
      <c r="B240" s="6">
        <v>0</v>
      </c>
      <c r="C240" s="7">
        <f t="shared" ref="C240:C303" si="6">+$C$46/(1+((K240/100)-1))</f>
        <v>7.4416283086904667</v>
      </c>
      <c r="D240" s="7"/>
      <c r="E240" s="7"/>
      <c r="F240" s="7"/>
      <c r="G240" s="7"/>
      <c r="H240" s="7"/>
      <c r="I240" s="7"/>
      <c r="J240" s="6"/>
      <c r="K240" s="7">
        <f t="shared" ref="K240:K303" si="7">+K239*(1+S240)</f>
        <v>1343.791920959264</v>
      </c>
      <c r="L240" s="7"/>
      <c r="M240" s="7"/>
      <c r="N240" s="7"/>
      <c r="O240" s="7"/>
      <c r="P240" s="7"/>
      <c r="Q240" s="7"/>
      <c r="R240" s="7"/>
      <c r="S240" s="6">
        <v>0</v>
      </c>
      <c r="T240" s="6"/>
      <c r="U240" s="6"/>
      <c r="V240" s="6"/>
      <c r="W240" s="6"/>
      <c r="X240" s="6"/>
      <c r="Y240" s="6"/>
      <c r="Z240" s="6"/>
      <c r="AA240" t="s">
        <v>6</v>
      </c>
      <c r="AB240" s="2">
        <v>161900000</v>
      </c>
      <c r="AC240" s="2">
        <v>353100000</v>
      </c>
      <c r="AD240" t="s">
        <v>6</v>
      </c>
    </row>
    <row r="241" spans="1:30" x14ac:dyDescent="0.3">
      <c r="A241" s="1">
        <v>21551</v>
      </c>
      <c r="B241" s="6">
        <v>5.5599999999999997E-2</v>
      </c>
      <c r="C241" s="7">
        <f t="shared" si="6"/>
        <v>7.049666832787481</v>
      </c>
      <c r="D241" s="7"/>
      <c r="E241" s="7"/>
      <c r="F241" s="7"/>
      <c r="G241" s="7"/>
      <c r="H241" s="7"/>
      <c r="I241" s="7"/>
      <c r="J241" s="6"/>
      <c r="K241" s="7">
        <f t="shared" si="7"/>
        <v>1418.5067517645991</v>
      </c>
      <c r="L241" s="7"/>
      <c r="M241" s="7"/>
      <c r="N241" s="7"/>
      <c r="O241" s="7"/>
      <c r="P241" s="7"/>
      <c r="Q241" s="7"/>
      <c r="R241" s="7"/>
      <c r="S241" s="6">
        <v>5.5599999999999997E-2</v>
      </c>
      <c r="T241" s="6"/>
      <c r="U241" s="6"/>
      <c r="V241" s="6"/>
      <c r="W241" s="6"/>
      <c r="X241" s="6"/>
      <c r="Y241" s="6"/>
      <c r="Z241" s="6"/>
      <c r="AA241" t="s">
        <v>6</v>
      </c>
      <c r="AB241" s="2">
        <v>157800000</v>
      </c>
      <c r="AC241" s="2">
        <v>358400000</v>
      </c>
      <c r="AD241" t="s">
        <v>6</v>
      </c>
    </row>
    <row r="242" spans="1:30" x14ac:dyDescent="0.3">
      <c r="A242" s="1">
        <v>21582</v>
      </c>
      <c r="B242" s="6">
        <v>3.8300000000000001E-2</v>
      </c>
      <c r="C242" s="7">
        <f t="shared" si="6"/>
        <v>6.7896242249710888</v>
      </c>
      <c r="D242" s="7"/>
      <c r="E242" s="7"/>
      <c r="F242" s="7"/>
      <c r="G242" s="7"/>
      <c r="H242" s="7"/>
      <c r="I242" s="7"/>
      <c r="J242" s="6"/>
      <c r="K242" s="7">
        <f t="shared" si="7"/>
        <v>1472.8355603571833</v>
      </c>
      <c r="L242" s="7"/>
      <c r="M242" s="7"/>
      <c r="N242" s="7"/>
      <c r="O242" s="7"/>
      <c r="P242" s="7"/>
      <c r="Q242" s="7"/>
      <c r="R242" s="7"/>
      <c r="S242" s="6">
        <v>3.8300000000000001E-2</v>
      </c>
      <c r="T242" s="6"/>
      <c r="U242" s="6"/>
      <c r="V242" s="6"/>
      <c r="W242" s="6"/>
      <c r="X242" s="6"/>
      <c r="Y242" s="6"/>
      <c r="Z242" s="6"/>
      <c r="AA242" t="s">
        <v>6</v>
      </c>
      <c r="AB242" s="2">
        <v>156500000</v>
      </c>
      <c r="AC242" s="2">
        <v>360400000</v>
      </c>
      <c r="AD242" t="s">
        <v>6</v>
      </c>
    </row>
    <row r="243" spans="1:30" x14ac:dyDescent="0.3">
      <c r="A243" s="1">
        <v>21610</v>
      </c>
      <c r="B243" s="6">
        <v>4.1500000000000002E-2</v>
      </c>
      <c r="C243" s="7">
        <f t="shared" si="6"/>
        <v>6.5190823091417069</v>
      </c>
      <c r="D243" s="7"/>
      <c r="E243" s="7"/>
      <c r="F243" s="7"/>
      <c r="G243" s="7"/>
      <c r="H243" s="7"/>
      <c r="I243" s="7"/>
      <c r="J243" s="6"/>
      <c r="K243" s="7">
        <f t="shared" si="7"/>
        <v>1533.9582361120065</v>
      </c>
      <c r="L243" s="7"/>
      <c r="M243" s="7"/>
      <c r="N243" s="7"/>
      <c r="O243" s="7"/>
      <c r="P243" s="7"/>
      <c r="Q243" s="7"/>
      <c r="R243" s="7"/>
      <c r="S243" s="6">
        <v>4.1500000000000002E-2</v>
      </c>
      <c r="T243" s="6"/>
      <c r="U243" s="6"/>
      <c r="V243" s="6"/>
      <c r="W243" s="6"/>
      <c r="X243" s="6"/>
      <c r="Y243" s="6"/>
      <c r="Z243" s="6"/>
      <c r="AA243" t="s">
        <v>6</v>
      </c>
      <c r="AB243" s="2">
        <v>162200000</v>
      </c>
      <c r="AC243" s="2">
        <v>369100000</v>
      </c>
      <c r="AD243" t="s">
        <v>6</v>
      </c>
    </row>
    <row r="244" spans="1:30" x14ac:dyDescent="0.3">
      <c r="A244" s="1">
        <v>21641</v>
      </c>
      <c r="B244" s="6">
        <v>1.77E-2</v>
      </c>
      <c r="C244" s="7">
        <f t="shared" si="6"/>
        <v>6.4057013944597685</v>
      </c>
      <c r="D244" s="7"/>
      <c r="E244" s="7"/>
      <c r="F244" s="7"/>
      <c r="G244" s="7"/>
      <c r="H244" s="7"/>
      <c r="I244" s="7"/>
      <c r="J244" s="6"/>
      <c r="K244" s="7">
        <f t="shared" si="7"/>
        <v>1561.1092968911892</v>
      </c>
      <c r="L244" s="7"/>
      <c r="M244" s="7"/>
      <c r="N244" s="7"/>
      <c r="O244" s="7"/>
      <c r="P244" s="7"/>
      <c r="Q244" s="7"/>
      <c r="R244" s="7"/>
      <c r="S244" s="6">
        <v>1.77E-2</v>
      </c>
      <c r="T244" s="6"/>
      <c r="U244" s="6"/>
      <c r="V244" s="6"/>
      <c r="W244" s="6"/>
      <c r="X244" s="6"/>
      <c r="Y244" s="6"/>
      <c r="Z244" s="6"/>
      <c r="AA244" t="s">
        <v>6</v>
      </c>
      <c r="AB244" s="2">
        <v>165400000</v>
      </c>
      <c r="AC244" s="2">
        <v>375900000</v>
      </c>
      <c r="AD244" t="s">
        <v>6</v>
      </c>
    </row>
    <row r="245" spans="1:30" x14ac:dyDescent="0.3">
      <c r="A245" s="1">
        <v>21671</v>
      </c>
      <c r="B245" s="6">
        <v>8.6999999999999994E-3</v>
      </c>
      <c r="C245" s="7">
        <f t="shared" si="6"/>
        <v>6.3504524580745212</v>
      </c>
      <c r="D245" s="7"/>
      <c r="E245" s="7"/>
      <c r="F245" s="7"/>
      <c r="G245" s="7"/>
      <c r="H245" s="7"/>
      <c r="I245" s="7"/>
      <c r="J245" s="6"/>
      <c r="K245" s="7">
        <f t="shared" si="7"/>
        <v>1574.6909477741424</v>
      </c>
      <c r="L245" s="7"/>
      <c r="M245" s="7"/>
      <c r="N245" s="7"/>
      <c r="O245" s="7"/>
      <c r="P245" s="7"/>
      <c r="Q245" s="7"/>
      <c r="R245" s="7"/>
      <c r="S245" s="6">
        <v>8.6999999999999994E-3</v>
      </c>
      <c r="T245" s="6"/>
      <c r="U245" s="6"/>
      <c r="V245" s="6"/>
      <c r="W245" s="6"/>
      <c r="X245" s="6"/>
      <c r="Y245" s="6"/>
      <c r="Z245" s="6"/>
      <c r="AA245" t="s">
        <v>6</v>
      </c>
      <c r="AB245" s="2">
        <v>168300000</v>
      </c>
      <c r="AC245" s="2">
        <v>379900000</v>
      </c>
      <c r="AD245" t="s">
        <v>6</v>
      </c>
    </row>
    <row r="246" spans="1:30" x14ac:dyDescent="0.3">
      <c r="A246" s="1">
        <v>21702</v>
      </c>
      <c r="B246" s="6">
        <v>1.5100000000000001E-2</v>
      </c>
      <c r="C246" s="7">
        <f t="shared" si="6"/>
        <v>6.2559870535656801</v>
      </c>
      <c r="D246" s="7"/>
      <c r="E246" s="7"/>
      <c r="F246" s="7"/>
      <c r="G246" s="7"/>
      <c r="H246" s="7"/>
      <c r="I246" s="7"/>
      <c r="J246" s="6"/>
      <c r="K246" s="7">
        <f t="shared" si="7"/>
        <v>1598.4687810855319</v>
      </c>
      <c r="L246" s="7"/>
      <c r="M246" s="7"/>
      <c r="N246" s="7"/>
      <c r="O246" s="7"/>
      <c r="P246" s="7"/>
      <c r="Q246" s="7"/>
      <c r="R246" s="7"/>
      <c r="S246" s="6">
        <v>1.5100000000000001E-2</v>
      </c>
      <c r="T246" s="6"/>
      <c r="U246" s="6"/>
      <c r="V246" s="6"/>
      <c r="W246" s="6"/>
      <c r="X246" s="6"/>
      <c r="Y246" s="6"/>
      <c r="Z246" s="6"/>
      <c r="AA246" t="s">
        <v>6</v>
      </c>
      <c r="AB246" s="2">
        <v>169200000</v>
      </c>
      <c r="AC246" s="2">
        <v>391700000</v>
      </c>
      <c r="AD246" t="s">
        <v>6</v>
      </c>
    </row>
    <row r="247" spans="1:30" x14ac:dyDescent="0.3">
      <c r="A247" s="1">
        <v>21732</v>
      </c>
      <c r="B247" s="6">
        <v>1.49E-2</v>
      </c>
      <c r="C247" s="7">
        <f t="shared" si="6"/>
        <v>6.1641413474881066</v>
      </c>
      <c r="D247" s="7"/>
      <c r="E247" s="7"/>
      <c r="F247" s="7"/>
      <c r="G247" s="7"/>
      <c r="H247" s="7"/>
      <c r="I247" s="7"/>
      <c r="J247" s="6"/>
      <c r="K247" s="7">
        <f t="shared" si="7"/>
        <v>1622.2859659237063</v>
      </c>
      <c r="L247" s="7"/>
      <c r="M247" s="7"/>
      <c r="N247" s="7"/>
      <c r="O247" s="7"/>
      <c r="P247" s="7"/>
      <c r="Q247" s="7"/>
      <c r="R247" s="7"/>
      <c r="S247" s="6">
        <v>1.49E-2</v>
      </c>
      <c r="T247" s="6"/>
      <c r="U247" s="6"/>
      <c r="V247" s="6"/>
      <c r="W247" s="6"/>
      <c r="X247" s="6"/>
      <c r="Y247" s="6"/>
      <c r="Z247" s="6"/>
      <c r="AA247" t="s">
        <v>6</v>
      </c>
      <c r="AB247" s="2">
        <v>177000000</v>
      </c>
      <c r="AC247" s="2">
        <v>404700000</v>
      </c>
      <c r="AD247" t="s">
        <v>6</v>
      </c>
    </row>
    <row r="248" spans="1:30" x14ac:dyDescent="0.3">
      <c r="A248" s="1">
        <v>21763</v>
      </c>
      <c r="B248" s="6">
        <v>6.0700000000000004E-2</v>
      </c>
      <c r="C248" s="7">
        <f t="shared" si="6"/>
        <v>5.8113899759480603</v>
      </c>
      <c r="D248" s="7"/>
      <c r="E248" s="7"/>
      <c r="F248" s="7"/>
      <c r="G248" s="7"/>
      <c r="H248" s="7"/>
      <c r="I248" s="7"/>
      <c r="J248" s="6"/>
      <c r="K248" s="7">
        <f t="shared" si="7"/>
        <v>1720.7587240552753</v>
      </c>
      <c r="L248" s="7"/>
      <c r="M248" s="7"/>
      <c r="N248" s="7"/>
      <c r="O248" s="7"/>
      <c r="P248" s="7"/>
      <c r="Q248" s="7"/>
      <c r="R248" s="7"/>
      <c r="S248" s="6">
        <v>6.0700000000000004E-2</v>
      </c>
      <c r="T248" s="6"/>
      <c r="U248" s="6"/>
      <c r="V248" s="6"/>
      <c r="W248" s="6"/>
      <c r="X248" s="6"/>
      <c r="Y248" s="6"/>
      <c r="Z248" s="6"/>
      <c r="AA248" t="s">
        <v>6</v>
      </c>
      <c r="AB248" s="2">
        <v>183500000</v>
      </c>
      <c r="AC248" s="2">
        <v>425200000</v>
      </c>
      <c r="AD248" t="s">
        <v>6</v>
      </c>
    </row>
    <row r="249" spans="1:30" x14ac:dyDescent="0.3">
      <c r="A249" s="1">
        <v>21794</v>
      </c>
      <c r="B249" s="6">
        <v>1.38E-2</v>
      </c>
      <c r="C249" s="7">
        <f t="shared" si="6"/>
        <v>5.7322844505307353</v>
      </c>
      <c r="D249" s="7"/>
      <c r="E249" s="7"/>
      <c r="F249" s="7"/>
      <c r="G249" s="7"/>
      <c r="H249" s="7"/>
      <c r="I249" s="7"/>
      <c r="J249" s="6"/>
      <c r="K249" s="7">
        <f t="shared" si="7"/>
        <v>1744.5051944472382</v>
      </c>
      <c r="L249" s="7"/>
      <c r="M249" s="7"/>
      <c r="N249" s="7"/>
      <c r="O249" s="7"/>
      <c r="P249" s="7"/>
      <c r="Q249" s="7"/>
      <c r="R249" s="7"/>
      <c r="S249" s="6">
        <v>1.38E-2</v>
      </c>
      <c r="T249" s="6"/>
      <c r="U249" s="6"/>
      <c r="V249" s="6"/>
      <c r="W249" s="6"/>
      <c r="X249" s="6"/>
      <c r="Y249" s="6"/>
      <c r="Z249" s="6"/>
      <c r="AA249" t="s">
        <v>6</v>
      </c>
      <c r="AB249" s="2">
        <v>190700000</v>
      </c>
      <c r="AC249" s="2">
        <v>441600000</v>
      </c>
      <c r="AD249" t="s">
        <v>6</v>
      </c>
    </row>
    <row r="250" spans="1:30" x14ac:dyDescent="0.3">
      <c r="A250" s="1">
        <v>21824</v>
      </c>
      <c r="B250" s="6">
        <v>4.0899999999999999E-2</v>
      </c>
      <c r="C250" s="7">
        <f t="shared" si="6"/>
        <v>5.5070462585558033</v>
      </c>
      <c r="D250" s="7"/>
      <c r="E250" s="7"/>
      <c r="F250" s="7"/>
      <c r="G250" s="7"/>
      <c r="H250" s="7"/>
      <c r="I250" s="7"/>
      <c r="J250" s="6"/>
      <c r="K250" s="7">
        <f t="shared" si="7"/>
        <v>1815.8554569001301</v>
      </c>
      <c r="L250" s="7"/>
      <c r="M250" s="7"/>
      <c r="N250" s="7"/>
      <c r="O250" s="7"/>
      <c r="P250" s="7"/>
      <c r="Q250" s="7"/>
      <c r="R250" s="7"/>
      <c r="S250" s="6">
        <v>4.0899999999999999E-2</v>
      </c>
      <c r="T250" s="6"/>
      <c r="U250" s="6"/>
      <c r="V250" s="6"/>
      <c r="W250" s="6"/>
      <c r="X250" s="6"/>
      <c r="Y250" s="6"/>
      <c r="Z250" s="6"/>
      <c r="AA250" t="s">
        <v>6</v>
      </c>
      <c r="AB250" s="2">
        <v>199100000</v>
      </c>
      <c r="AC250" s="2">
        <v>456900000</v>
      </c>
      <c r="AD250" t="s">
        <v>6</v>
      </c>
    </row>
    <row r="251" spans="1:30" x14ac:dyDescent="0.3">
      <c r="A251" s="1">
        <v>21855</v>
      </c>
      <c r="B251" s="6">
        <v>3.3599999999999998E-2</v>
      </c>
      <c r="C251" s="7">
        <f t="shared" si="6"/>
        <v>5.3280246309556913</v>
      </c>
      <c r="D251" s="7"/>
      <c r="E251" s="7"/>
      <c r="F251" s="7"/>
      <c r="G251" s="7"/>
      <c r="H251" s="7"/>
      <c r="I251" s="7"/>
      <c r="J251" s="6"/>
      <c r="K251" s="7">
        <f t="shared" si="7"/>
        <v>1876.8682002519745</v>
      </c>
      <c r="L251" s="7"/>
      <c r="M251" s="7"/>
      <c r="N251" s="7"/>
      <c r="O251" s="7"/>
      <c r="P251" s="7"/>
      <c r="Q251" s="7"/>
      <c r="R251" s="7"/>
      <c r="S251" s="6">
        <v>3.3599999999999998E-2</v>
      </c>
      <c r="T251" s="6"/>
      <c r="U251" s="6"/>
      <c r="V251" s="6"/>
      <c r="W251" s="6"/>
      <c r="X251" s="6"/>
      <c r="Y251" s="6"/>
      <c r="Z251" s="6"/>
      <c r="AA251" t="s">
        <v>6</v>
      </c>
      <c r="AB251" s="2">
        <v>206000000</v>
      </c>
      <c r="AC251" s="2">
        <v>474200000</v>
      </c>
      <c r="AD251" t="s">
        <v>6</v>
      </c>
    </row>
    <row r="252" spans="1:30" x14ac:dyDescent="0.3">
      <c r="A252" s="1">
        <v>21885</v>
      </c>
      <c r="B252" s="6">
        <v>2.1700000000000001E-2</v>
      </c>
      <c r="C252" s="7">
        <f t="shared" si="6"/>
        <v>5.2148621228890004</v>
      </c>
      <c r="D252" s="7"/>
      <c r="E252" s="7"/>
      <c r="F252" s="7"/>
      <c r="G252" s="7"/>
      <c r="H252" s="7"/>
      <c r="I252" s="7"/>
      <c r="J252" s="6"/>
      <c r="K252" s="7">
        <f t="shared" si="7"/>
        <v>1917.5962401974425</v>
      </c>
      <c r="L252" s="7"/>
      <c r="M252" s="7"/>
      <c r="N252" s="7"/>
      <c r="O252" s="7"/>
      <c r="P252" s="7"/>
      <c r="Q252" s="7"/>
      <c r="R252" s="7"/>
      <c r="S252" s="6">
        <v>2.1700000000000001E-2</v>
      </c>
      <c r="T252" s="6"/>
      <c r="U252" s="6"/>
      <c r="V252" s="6"/>
      <c r="W252" s="6"/>
      <c r="X252" s="6"/>
      <c r="Y252" s="6"/>
      <c r="Z252" s="6"/>
      <c r="AA252" t="s">
        <v>6</v>
      </c>
      <c r="AB252" s="2">
        <v>222900000</v>
      </c>
      <c r="AC252" s="2">
        <v>500600000</v>
      </c>
      <c r="AD252" t="s">
        <v>6</v>
      </c>
    </row>
    <row r="253" spans="1:30" x14ac:dyDescent="0.3">
      <c r="A253" s="1">
        <v>21916</v>
      </c>
      <c r="B253" s="6">
        <v>4.2500000000000003E-2</v>
      </c>
      <c r="C253" s="7">
        <f t="shared" si="6"/>
        <v>5.0022658253131889</v>
      </c>
      <c r="D253" s="7"/>
      <c r="E253" s="7"/>
      <c r="F253" s="7"/>
      <c r="G253" s="7"/>
      <c r="H253" s="7"/>
      <c r="I253" s="7"/>
      <c r="J253" s="6"/>
      <c r="K253" s="7">
        <f t="shared" si="7"/>
        <v>1999.0940804058339</v>
      </c>
      <c r="L253" s="7"/>
      <c r="M253" s="7"/>
      <c r="N253" s="7"/>
      <c r="O253" s="7"/>
      <c r="P253" s="7"/>
      <c r="Q253" s="7"/>
      <c r="R253" s="7"/>
      <c r="S253" s="6">
        <v>4.2500000000000003E-2</v>
      </c>
      <c r="T253" s="6"/>
      <c r="U253" s="6"/>
      <c r="V253" s="6"/>
      <c r="W253" s="6"/>
      <c r="X253" s="6"/>
      <c r="Y253" s="6"/>
      <c r="Z253" s="6"/>
      <c r="AA253" t="s">
        <v>6</v>
      </c>
      <c r="AB253" s="2">
        <v>223700000</v>
      </c>
      <c r="AC253" s="2">
        <v>503500000</v>
      </c>
      <c r="AD253" t="s">
        <v>6</v>
      </c>
    </row>
    <row r="254" spans="1:30" x14ac:dyDescent="0.3">
      <c r="A254" s="1">
        <v>21947</v>
      </c>
      <c r="B254" s="6">
        <v>2.2099999999999998E-2</v>
      </c>
      <c r="C254" s="7">
        <f t="shared" si="6"/>
        <v>4.8941060809247521</v>
      </c>
      <c r="D254" s="7"/>
      <c r="E254" s="7"/>
      <c r="F254" s="7"/>
      <c r="G254" s="7"/>
      <c r="H254" s="7"/>
      <c r="I254" s="7"/>
      <c r="J254" s="6"/>
      <c r="K254" s="7">
        <f t="shared" si="7"/>
        <v>2043.2740595828029</v>
      </c>
      <c r="L254" s="7"/>
      <c r="M254" s="7"/>
      <c r="N254" s="7"/>
      <c r="O254" s="7"/>
      <c r="P254" s="7"/>
      <c r="Q254" s="7"/>
      <c r="R254" s="7"/>
      <c r="S254" s="6">
        <v>2.2099999999999998E-2</v>
      </c>
      <c r="T254" s="6"/>
      <c r="U254" s="6"/>
      <c r="V254" s="6"/>
      <c r="W254" s="6"/>
      <c r="X254" s="6"/>
      <c r="Y254" s="6"/>
      <c r="Z254" s="6"/>
      <c r="AA254" t="s">
        <v>6</v>
      </c>
      <c r="AB254" s="2">
        <v>224300000</v>
      </c>
      <c r="AC254" s="2">
        <v>514300000</v>
      </c>
      <c r="AD254" t="s">
        <v>6</v>
      </c>
    </row>
    <row r="255" spans="1:30" x14ac:dyDescent="0.3">
      <c r="A255" s="1">
        <v>21976</v>
      </c>
      <c r="B255" s="6">
        <v>2.1600000000000001E-2</v>
      </c>
      <c r="C255" s="7">
        <f t="shared" si="6"/>
        <v>4.7906285052121698</v>
      </c>
      <c r="D255" s="7"/>
      <c r="E255" s="7"/>
      <c r="F255" s="7"/>
      <c r="G255" s="7"/>
      <c r="H255" s="7"/>
      <c r="I255" s="7"/>
      <c r="J255" s="6"/>
      <c r="K255" s="7">
        <f t="shared" si="7"/>
        <v>2087.4087792697915</v>
      </c>
      <c r="L255" s="7"/>
      <c r="M255" s="7"/>
      <c r="N255" s="7"/>
      <c r="O255" s="7"/>
      <c r="P255" s="7"/>
      <c r="Q255" s="7"/>
      <c r="R255" s="7"/>
      <c r="S255" s="6">
        <v>2.1600000000000001E-2</v>
      </c>
      <c r="T255" s="6"/>
      <c r="U255" s="6"/>
      <c r="V255" s="6"/>
      <c r="W255" s="6"/>
      <c r="X255" s="6"/>
      <c r="Y255" s="6"/>
      <c r="Z255" s="6"/>
      <c r="AA255" t="s">
        <v>6</v>
      </c>
      <c r="AB255" s="2">
        <v>225300000</v>
      </c>
      <c r="AC255" s="2">
        <v>519500000</v>
      </c>
      <c r="AD255" t="s">
        <v>6</v>
      </c>
    </row>
    <row r="256" spans="1:30" x14ac:dyDescent="0.3">
      <c r="A256" s="1">
        <v>22007</v>
      </c>
      <c r="B256" s="6">
        <v>1.3000000000000001E-2</v>
      </c>
      <c r="C256" s="7">
        <f t="shared" si="6"/>
        <v>4.7291495609202077</v>
      </c>
      <c r="D256" s="7"/>
      <c r="E256" s="7"/>
      <c r="F256" s="7"/>
      <c r="G256" s="7"/>
      <c r="H256" s="7"/>
      <c r="I256" s="7"/>
      <c r="J256" s="6"/>
      <c r="K256" s="7">
        <f t="shared" si="7"/>
        <v>2114.5450934002984</v>
      </c>
      <c r="L256" s="7"/>
      <c r="M256" s="7"/>
      <c r="N256" s="7"/>
      <c r="O256" s="7"/>
      <c r="P256" s="7"/>
      <c r="Q256" s="7"/>
      <c r="R256" s="7"/>
      <c r="S256" s="6">
        <v>1.3000000000000001E-2</v>
      </c>
      <c r="T256" s="6"/>
      <c r="U256" s="6"/>
      <c r="V256" s="6"/>
      <c r="W256" s="6"/>
      <c r="X256" s="6"/>
      <c r="Y256" s="6"/>
      <c r="Z256" s="6"/>
      <c r="AA256" t="s">
        <v>6</v>
      </c>
      <c r="AB256" s="2">
        <v>223400000</v>
      </c>
      <c r="AC256" s="2">
        <v>527300000</v>
      </c>
      <c r="AD256" t="s">
        <v>6</v>
      </c>
    </row>
    <row r="257" spans="1:30" x14ac:dyDescent="0.3">
      <c r="A257" s="1">
        <v>22037</v>
      </c>
      <c r="B257" s="6">
        <v>1.1200000000000002E-2</v>
      </c>
      <c r="C257" s="7">
        <f t="shared" si="6"/>
        <v>4.6767697398340653</v>
      </c>
      <c r="D257" s="7"/>
      <c r="E257" s="7"/>
      <c r="F257" s="7"/>
      <c r="G257" s="7"/>
      <c r="H257" s="7"/>
      <c r="I257" s="7"/>
      <c r="J257" s="6"/>
      <c r="K257" s="7">
        <f t="shared" si="7"/>
        <v>2138.2279984463821</v>
      </c>
      <c r="L257" s="7"/>
      <c r="M257" s="7"/>
      <c r="N257" s="7"/>
      <c r="O257" s="7"/>
      <c r="P257" s="7"/>
      <c r="Q257" s="7"/>
      <c r="R257" s="7"/>
      <c r="S257" s="6">
        <v>1.1200000000000002E-2</v>
      </c>
      <c r="T257" s="6"/>
      <c r="U257" s="6"/>
      <c r="V257" s="6"/>
      <c r="W257" s="6"/>
      <c r="X257" s="6"/>
      <c r="Y257" s="6"/>
      <c r="Z257" s="6"/>
      <c r="AA257" t="s">
        <v>6</v>
      </c>
      <c r="AB257" s="2">
        <v>227100000</v>
      </c>
      <c r="AC257" s="2">
        <v>535700000</v>
      </c>
      <c r="AD257" t="s">
        <v>6</v>
      </c>
    </row>
    <row r="258" spans="1:30" x14ac:dyDescent="0.3">
      <c r="A258" s="1">
        <v>22068</v>
      </c>
      <c r="B258" s="6">
        <v>2.2200000000000001E-2</v>
      </c>
      <c r="C258" s="7">
        <f t="shared" si="6"/>
        <v>4.5752002933223102</v>
      </c>
      <c r="D258" s="7"/>
      <c r="E258" s="7"/>
      <c r="F258" s="7"/>
      <c r="G258" s="7"/>
      <c r="H258" s="7"/>
      <c r="I258" s="7"/>
      <c r="J258" s="6"/>
      <c r="K258" s="7">
        <f t="shared" si="7"/>
        <v>2185.6966600118917</v>
      </c>
      <c r="L258" s="7"/>
      <c r="M258" s="7"/>
      <c r="N258" s="7"/>
      <c r="O258" s="7"/>
      <c r="P258" s="7"/>
      <c r="Q258" s="7"/>
      <c r="R258" s="7"/>
      <c r="S258" s="6">
        <v>2.2200000000000001E-2</v>
      </c>
      <c r="T258" s="6"/>
      <c r="U258" s="6"/>
      <c r="V258" s="6"/>
      <c r="W258" s="6"/>
      <c r="X258" s="6"/>
      <c r="Y258" s="6"/>
      <c r="Z258" s="6"/>
      <c r="AA258" t="s">
        <v>6</v>
      </c>
      <c r="AB258" s="2">
        <v>227800000</v>
      </c>
      <c r="AC258" s="2">
        <v>549800000</v>
      </c>
      <c r="AD258" t="s">
        <v>6</v>
      </c>
    </row>
    <row r="259" spans="1:30" x14ac:dyDescent="0.3">
      <c r="A259" s="1">
        <v>22098</v>
      </c>
      <c r="B259" s="6">
        <v>1.55E-2</v>
      </c>
      <c r="C259" s="7">
        <f t="shared" si="6"/>
        <v>4.5053671032223628</v>
      </c>
      <c r="D259" s="7"/>
      <c r="E259" s="7"/>
      <c r="F259" s="7"/>
      <c r="G259" s="7"/>
      <c r="H259" s="7"/>
      <c r="I259" s="7"/>
      <c r="J259" s="6"/>
      <c r="K259" s="7">
        <f t="shared" si="7"/>
        <v>2219.5749582420763</v>
      </c>
      <c r="L259" s="7"/>
      <c r="M259" s="7"/>
      <c r="N259" s="7"/>
      <c r="O259" s="7"/>
      <c r="P259" s="7"/>
      <c r="Q259" s="7"/>
      <c r="R259" s="7"/>
      <c r="S259" s="6">
        <v>1.55E-2</v>
      </c>
      <c r="T259" s="6"/>
      <c r="U259" s="6"/>
      <c r="V259" s="6"/>
      <c r="W259" s="6"/>
      <c r="X259" s="6"/>
      <c r="Y259" s="6"/>
      <c r="Z259" s="6"/>
      <c r="AA259" t="s">
        <v>6</v>
      </c>
      <c r="AB259" s="2">
        <v>230700000</v>
      </c>
      <c r="AC259" s="2">
        <v>556700000</v>
      </c>
      <c r="AD259" t="s">
        <v>6</v>
      </c>
    </row>
    <row r="260" spans="1:30" x14ac:dyDescent="0.3">
      <c r="A260" s="1">
        <v>22129</v>
      </c>
      <c r="B260" s="6">
        <v>1.83E-2</v>
      </c>
      <c r="C260" s="7">
        <f t="shared" si="6"/>
        <v>4.4244005727411988</v>
      </c>
      <c r="D260" s="7"/>
      <c r="E260" s="7"/>
      <c r="F260" s="7"/>
      <c r="G260" s="7"/>
      <c r="H260" s="7"/>
      <c r="I260" s="7"/>
      <c r="J260" s="6"/>
      <c r="K260" s="7">
        <f t="shared" si="7"/>
        <v>2260.1931799779063</v>
      </c>
      <c r="L260" s="7"/>
      <c r="M260" s="7"/>
      <c r="N260" s="7"/>
      <c r="O260" s="7"/>
      <c r="P260" s="7"/>
      <c r="Q260" s="7"/>
      <c r="R260" s="7"/>
      <c r="S260" s="6">
        <v>1.83E-2</v>
      </c>
      <c r="T260" s="6"/>
      <c r="U260" s="6"/>
      <c r="V260" s="6"/>
      <c r="W260" s="6"/>
      <c r="X260" s="6"/>
      <c r="Y260" s="6"/>
      <c r="Z260" s="6"/>
      <c r="AA260" t="s">
        <v>6</v>
      </c>
      <c r="AB260" s="2">
        <v>238500000</v>
      </c>
      <c r="AC260" s="2">
        <v>572200000</v>
      </c>
      <c r="AD260" t="s">
        <v>6</v>
      </c>
    </row>
    <row r="261" spans="1:30" x14ac:dyDescent="0.3">
      <c r="A261" s="1">
        <v>22160</v>
      </c>
      <c r="B261" s="6">
        <v>2.4E-2</v>
      </c>
      <c r="C261" s="7">
        <f t="shared" si="6"/>
        <v>4.3207036843175768</v>
      </c>
      <c r="D261" s="7"/>
      <c r="E261" s="7"/>
      <c r="F261" s="7"/>
      <c r="G261" s="7"/>
      <c r="H261" s="7"/>
      <c r="I261" s="7"/>
      <c r="J261" s="6"/>
      <c r="K261" s="7">
        <f t="shared" si="7"/>
        <v>2314.4378162973762</v>
      </c>
      <c r="L261" s="7"/>
      <c r="M261" s="7"/>
      <c r="N261" s="7"/>
      <c r="O261" s="7"/>
      <c r="P261" s="7"/>
      <c r="Q261" s="7"/>
      <c r="R261" s="7"/>
      <c r="S261" s="6">
        <v>2.4E-2</v>
      </c>
      <c r="T261" s="6"/>
      <c r="U261" s="6"/>
      <c r="V261" s="6"/>
      <c r="W261" s="6"/>
      <c r="X261" s="6"/>
      <c r="Y261" s="6"/>
      <c r="Z261" s="6"/>
      <c r="AA261" t="s">
        <v>6</v>
      </c>
      <c r="AB261" s="2">
        <v>251300000</v>
      </c>
      <c r="AC261" s="2">
        <v>602000000</v>
      </c>
      <c r="AD261" t="s">
        <v>6</v>
      </c>
    </row>
    <row r="262" spans="1:30" x14ac:dyDescent="0.3">
      <c r="A262" s="1">
        <v>22190</v>
      </c>
      <c r="B262" s="6">
        <v>2.7900000000000001E-2</v>
      </c>
      <c r="C262" s="7">
        <f t="shared" si="6"/>
        <v>4.2034280419472481</v>
      </c>
      <c r="D262" s="7"/>
      <c r="E262" s="7"/>
      <c r="F262" s="7"/>
      <c r="G262" s="7"/>
      <c r="H262" s="7"/>
      <c r="I262" s="7"/>
      <c r="J262" s="6"/>
      <c r="K262" s="7">
        <f t="shared" si="7"/>
        <v>2379.010631372073</v>
      </c>
      <c r="L262" s="7"/>
      <c r="M262" s="7"/>
      <c r="N262" s="7"/>
      <c r="O262" s="7"/>
      <c r="P262" s="7"/>
      <c r="Q262" s="7"/>
      <c r="R262" s="7"/>
      <c r="S262" s="6">
        <v>2.7900000000000001E-2</v>
      </c>
      <c r="T262" s="6"/>
      <c r="U262" s="6"/>
      <c r="V262" s="6"/>
      <c r="W262" s="6"/>
      <c r="X262" s="6"/>
      <c r="Y262" s="6"/>
      <c r="Z262" s="6"/>
      <c r="AA262" t="s">
        <v>6</v>
      </c>
      <c r="AB262" s="2">
        <v>262800000</v>
      </c>
      <c r="AC262" s="2">
        <v>623900000</v>
      </c>
      <c r="AD262" t="s">
        <v>6</v>
      </c>
    </row>
    <row r="263" spans="1:30" x14ac:dyDescent="0.3">
      <c r="A263" s="1">
        <v>22221</v>
      </c>
      <c r="B263" s="6">
        <v>4.8499999999999995E-2</v>
      </c>
      <c r="C263" s="7">
        <f t="shared" si="6"/>
        <v>4.0089919331876471</v>
      </c>
      <c r="D263" s="7"/>
      <c r="E263" s="7"/>
      <c r="F263" s="7"/>
      <c r="G263" s="7"/>
      <c r="H263" s="7"/>
      <c r="I263" s="7"/>
      <c r="J263" s="6"/>
      <c r="K263" s="7">
        <f t="shared" si="7"/>
        <v>2494.3926469936187</v>
      </c>
      <c r="L263" s="7"/>
      <c r="M263" s="7"/>
      <c r="N263" s="7"/>
      <c r="O263" s="7"/>
      <c r="P263" s="7"/>
      <c r="Q263" s="7"/>
      <c r="R263" s="7"/>
      <c r="S263" s="6">
        <v>4.8499999999999995E-2</v>
      </c>
      <c r="T263" s="6"/>
      <c r="U263" s="6"/>
      <c r="V263" s="6"/>
      <c r="W263" s="6"/>
      <c r="X263" s="6"/>
      <c r="Y263" s="6"/>
      <c r="Z263" s="6"/>
      <c r="AA263" t="s">
        <v>6</v>
      </c>
      <c r="AB263" s="2">
        <v>278600000</v>
      </c>
      <c r="AC263" s="2">
        <v>648100000</v>
      </c>
      <c r="AD263" t="s">
        <v>6</v>
      </c>
    </row>
    <row r="264" spans="1:30" x14ac:dyDescent="0.3">
      <c r="A264" s="1">
        <v>22251</v>
      </c>
      <c r="B264" s="6">
        <v>1.6299999999999999E-2</v>
      </c>
      <c r="C264" s="7">
        <f t="shared" si="6"/>
        <v>3.9446934302741781</v>
      </c>
      <c r="D264" s="7"/>
      <c r="E264" s="7"/>
      <c r="F264" s="7"/>
      <c r="G264" s="7"/>
      <c r="H264" s="7"/>
      <c r="I264" s="7"/>
      <c r="J264" s="6"/>
      <c r="K264" s="7">
        <f t="shared" si="7"/>
        <v>2535.0512471396146</v>
      </c>
      <c r="L264" s="7"/>
      <c r="M264" s="7"/>
      <c r="N264" s="7"/>
      <c r="O264" s="7"/>
      <c r="P264" s="7"/>
      <c r="Q264" s="7"/>
      <c r="R264" s="7"/>
      <c r="S264" s="6">
        <v>1.6299999999999999E-2</v>
      </c>
      <c r="T264" s="6"/>
      <c r="U264" s="6"/>
      <c r="V264" s="6"/>
      <c r="W264" s="6"/>
      <c r="X264" s="6"/>
      <c r="Y264" s="6"/>
      <c r="Z264" s="6"/>
      <c r="AA264" t="s">
        <v>6</v>
      </c>
      <c r="AB264" s="2">
        <v>301500000</v>
      </c>
      <c r="AC264" s="2">
        <v>692000000</v>
      </c>
      <c r="AD264" t="s">
        <v>6</v>
      </c>
    </row>
    <row r="265" spans="1:30" x14ac:dyDescent="0.3">
      <c r="A265" s="1">
        <v>22282</v>
      </c>
      <c r="B265" s="6">
        <v>3.61E-2</v>
      </c>
      <c r="C265" s="7">
        <f t="shared" si="6"/>
        <v>3.8072516458586798</v>
      </c>
      <c r="D265" s="7"/>
      <c r="E265" s="7"/>
      <c r="F265" s="7"/>
      <c r="G265" s="7"/>
      <c r="H265" s="7"/>
      <c r="I265" s="7"/>
      <c r="J265" s="6"/>
      <c r="K265" s="7">
        <f t="shared" si="7"/>
        <v>2626.5665971613548</v>
      </c>
      <c r="L265" s="7"/>
      <c r="M265" s="7"/>
      <c r="N265" s="7"/>
      <c r="O265" s="7"/>
      <c r="P265" s="7"/>
      <c r="Q265" s="7"/>
      <c r="R265" s="7"/>
      <c r="S265" s="6">
        <v>3.61E-2</v>
      </c>
      <c r="T265" s="6"/>
      <c r="U265" s="6"/>
      <c r="V265" s="6"/>
      <c r="W265" s="6"/>
      <c r="X265" s="6"/>
      <c r="Y265" s="6"/>
      <c r="Z265" s="6"/>
      <c r="AA265" t="s">
        <v>6</v>
      </c>
      <c r="AB265" s="2">
        <v>306900000</v>
      </c>
      <c r="AC265" s="2">
        <v>691000000</v>
      </c>
      <c r="AD265" t="s">
        <v>6</v>
      </c>
    </row>
    <row r="266" spans="1:30" x14ac:dyDescent="0.3">
      <c r="A266" s="1">
        <v>22313</v>
      </c>
      <c r="B266" s="6">
        <v>1.55E-2</v>
      </c>
      <c r="C266" s="7">
        <f t="shared" si="6"/>
        <v>3.7491399762271582</v>
      </c>
      <c r="D266" s="7"/>
      <c r="E266" s="7"/>
      <c r="F266" s="7"/>
      <c r="G266" s="7"/>
      <c r="H266" s="7"/>
      <c r="I266" s="7"/>
      <c r="J266" s="6"/>
      <c r="K266" s="7">
        <f t="shared" si="7"/>
        <v>2667.2783794173561</v>
      </c>
      <c r="L266" s="7"/>
      <c r="M266" s="7"/>
      <c r="N266" s="7"/>
      <c r="O266" s="7"/>
      <c r="P266" s="7"/>
      <c r="Q266" s="7"/>
      <c r="R266" s="7"/>
      <c r="S266" s="6">
        <v>1.55E-2</v>
      </c>
      <c r="T266" s="6"/>
      <c r="U266" s="6"/>
      <c r="V266" s="6"/>
      <c r="W266" s="6"/>
      <c r="X266" s="6"/>
      <c r="Y266" s="6"/>
      <c r="Z266" s="6"/>
      <c r="AA266" t="s">
        <v>6</v>
      </c>
      <c r="AB266" s="2">
        <v>312400000</v>
      </c>
      <c r="AC266" s="2">
        <v>720000000</v>
      </c>
      <c r="AD266" t="s">
        <v>6</v>
      </c>
    </row>
    <row r="267" spans="1:30" x14ac:dyDescent="0.3">
      <c r="A267" s="1">
        <v>22341</v>
      </c>
      <c r="B267" s="6">
        <v>4.8300000000000003E-2</v>
      </c>
      <c r="C267" s="7">
        <f t="shared" si="6"/>
        <v>3.5763998628514342</v>
      </c>
      <c r="D267" s="7"/>
      <c r="E267" s="7"/>
      <c r="F267" s="7"/>
      <c r="G267" s="7"/>
      <c r="H267" s="7"/>
      <c r="I267" s="7"/>
      <c r="J267" s="6"/>
      <c r="K267" s="7">
        <f t="shared" si="7"/>
        <v>2796.1079251432143</v>
      </c>
      <c r="L267" s="7"/>
      <c r="M267" s="7"/>
      <c r="N267" s="7"/>
      <c r="O267" s="7"/>
      <c r="P267" s="7"/>
      <c r="Q267" s="7"/>
      <c r="R267" s="7"/>
      <c r="S267" s="6">
        <v>4.8300000000000003E-2</v>
      </c>
      <c r="T267" s="6"/>
      <c r="U267" s="6"/>
      <c r="V267" s="6"/>
      <c r="W267" s="6"/>
      <c r="X267" s="6"/>
      <c r="Y267" s="6"/>
      <c r="Z267" s="6"/>
      <c r="AA267" t="s">
        <v>6</v>
      </c>
      <c r="AB267" s="2">
        <v>319200000</v>
      </c>
      <c r="AC267" s="2">
        <v>746000000</v>
      </c>
      <c r="AD267" t="s">
        <v>6</v>
      </c>
    </row>
    <row r="268" spans="1:30" x14ac:dyDescent="0.3">
      <c r="A268" s="1">
        <v>22372</v>
      </c>
      <c r="B268" s="6">
        <v>3.1600000000000003E-2</v>
      </c>
      <c r="C268" s="7">
        <f t="shared" si="6"/>
        <v>3.4668474824073612</v>
      </c>
      <c r="D268" s="7"/>
      <c r="E268" s="7"/>
      <c r="F268" s="7"/>
      <c r="G268" s="7"/>
      <c r="H268" s="7"/>
      <c r="I268" s="7"/>
      <c r="J268" s="6"/>
      <c r="K268" s="7">
        <f t="shared" si="7"/>
        <v>2884.4649355777401</v>
      </c>
      <c r="L268" s="7"/>
      <c r="M268" s="7"/>
      <c r="N268" s="7"/>
      <c r="O268" s="7"/>
      <c r="P268" s="7"/>
      <c r="Q268" s="7"/>
      <c r="R268" s="7"/>
      <c r="S268" s="6">
        <v>3.1600000000000003E-2</v>
      </c>
      <c r="T268" s="6"/>
      <c r="U268" s="6"/>
      <c r="V268" s="6"/>
      <c r="W268" s="6"/>
      <c r="X268" s="6"/>
      <c r="Y268" s="6"/>
      <c r="Z268" s="6"/>
      <c r="AA268" t="s">
        <v>6</v>
      </c>
      <c r="AB268" s="2">
        <v>316400000</v>
      </c>
      <c r="AC268" s="2">
        <v>758000000</v>
      </c>
      <c r="AD268" t="s">
        <v>6</v>
      </c>
    </row>
    <row r="269" spans="1:30" x14ac:dyDescent="0.3">
      <c r="A269" s="1">
        <v>22402</v>
      </c>
      <c r="B269" s="6">
        <v>1.5300000000000001E-2</v>
      </c>
      <c r="C269" s="7">
        <f t="shared" si="6"/>
        <v>3.4146040405863891</v>
      </c>
      <c r="D269" s="7"/>
      <c r="E269" s="7"/>
      <c r="F269" s="7"/>
      <c r="G269" s="7"/>
      <c r="H269" s="7"/>
      <c r="I269" s="7"/>
      <c r="J269" s="6"/>
      <c r="K269" s="7">
        <f t="shared" si="7"/>
        <v>2928.5972490920799</v>
      </c>
      <c r="L269" s="7"/>
      <c r="M269" s="7"/>
      <c r="N269" s="7"/>
      <c r="O269" s="7"/>
      <c r="P269" s="7"/>
      <c r="Q269" s="7"/>
      <c r="R269" s="7"/>
      <c r="S269" s="6">
        <v>1.5300000000000001E-2</v>
      </c>
      <c r="T269" s="6"/>
      <c r="U269" s="6"/>
      <c r="V269" s="6"/>
      <c r="W269" s="6"/>
      <c r="X269" s="6"/>
      <c r="Y269" s="6"/>
      <c r="Z269" s="6"/>
      <c r="AA269" t="s">
        <v>6</v>
      </c>
      <c r="AB269" s="2">
        <v>318100000</v>
      </c>
      <c r="AC269" s="2">
        <v>761000000</v>
      </c>
      <c r="AD269" t="s">
        <v>6</v>
      </c>
    </row>
    <row r="270" spans="1:30" x14ac:dyDescent="0.3">
      <c r="A270" s="1">
        <v>22433</v>
      </c>
      <c r="B270" s="6">
        <v>1.9699999999999999E-2</v>
      </c>
      <c r="C270" s="7">
        <f t="shared" si="6"/>
        <v>3.348635913098351</v>
      </c>
      <c r="D270" s="7"/>
      <c r="E270" s="7"/>
      <c r="F270" s="7"/>
      <c r="G270" s="7"/>
      <c r="H270" s="7"/>
      <c r="I270" s="7"/>
      <c r="J270" s="6"/>
      <c r="K270" s="7">
        <f t="shared" si="7"/>
        <v>2986.2906148991942</v>
      </c>
      <c r="L270" s="7"/>
      <c r="M270" s="7"/>
      <c r="N270" s="7"/>
      <c r="O270" s="7"/>
      <c r="P270" s="7"/>
      <c r="Q270" s="7"/>
      <c r="R270" s="7"/>
      <c r="S270" s="6">
        <v>1.9699999999999999E-2</v>
      </c>
      <c r="T270" s="6"/>
      <c r="U270" s="6"/>
      <c r="V270" s="6"/>
      <c r="W270" s="6"/>
      <c r="X270" s="6"/>
      <c r="Y270" s="6"/>
      <c r="Z270" s="6"/>
      <c r="AA270" t="s">
        <v>6</v>
      </c>
      <c r="AB270" s="2">
        <v>321200000</v>
      </c>
      <c r="AC270" s="2">
        <v>778000000</v>
      </c>
      <c r="AD270" t="s">
        <v>6</v>
      </c>
    </row>
    <row r="271" spans="1:30" x14ac:dyDescent="0.3">
      <c r="A271" s="1">
        <v>22463</v>
      </c>
      <c r="B271" s="6">
        <v>3.4099999999999998E-2</v>
      </c>
      <c r="C271" s="7">
        <f t="shared" si="6"/>
        <v>3.2382128547513309</v>
      </c>
      <c r="D271" s="7"/>
      <c r="E271" s="7"/>
      <c r="F271" s="7"/>
      <c r="G271" s="7"/>
      <c r="H271" s="7"/>
      <c r="I271" s="7"/>
      <c r="J271" s="6"/>
      <c r="K271" s="7">
        <f t="shared" si="7"/>
        <v>3088.1231248672566</v>
      </c>
      <c r="L271" s="7"/>
      <c r="M271" s="7"/>
      <c r="N271" s="7"/>
      <c r="O271" s="7"/>
      <c r="P271" s="7"/>
      <c r="Q271" s="7"/>
      <c r="R271" s="7"/>
      <c r="S271" s="6">
        <v>3.4099999999999998E-2</v>
      </c>
      <c r="T271" s="6"/>
      <c r="U271" s="6"/>
      <c r="V271" s="6"/>
      <c r="W271" s="6"/>
      <c r="X271" s="6"/>
      <c r="Y271" s="6"/>
      <c r="Z271" s="6"/>
      <c r="AA271" t="s">
        <v>6</v>
      </c>
      <c r="AB271" s="2">
        <v>319900000</v>
      </c>
      <c r="AC271" s="2">
        <v>799000000</v>
      </c>
      <c r="AD271" t="s">
        <v>6</v>
      </c>
    </row>
    <row r="272" spans="1:30" x14ac:dyDescent="0.3">
      <c r="A272" s="1">
        <v>22494</v>
      </c>
      <c r="B272" s="6">
        <v>1.1000000000000001E-2</v>
      </c>
      <c r="C272" s="7">
        <f t="shared" si="6"/>
        <v>3.2029800739380132</v>
      </c>
      <c r="D272" s="7"/>
      <c r="E272" s="7"/>
      <c r="F272" s="7"/>
      <c r="G272" s="7"/>
      <c r="H272" s="7"/>
      <c r="I272" s="7"/>
      <c r="J272" s="6"/>
      <c r="K272" s="7">
        <f t="shared" si="7"/>
        <v>3122.0924792407959</v>
      </c>
      <c r="L272" s="7"/>
      <c r="M272" s="7"/>
      <c r="N272" s="7"/>
      <c r="O272" s="7"/>
      <c r="P272" s="7"/>
      <c r="Q272" s="7"/>
      <c r="R272" s="7"/>
      <c r="S272" s="6">
        <v>1.1000000000000001E-2</v>
      </c>
      <c r="T272" s="6"/>
      <c r="U272" s="6"/>
      <c r="V272" s="6"/>
      <c r="W272" s="6"/>
      <c r="X272" s="6"/>
      <c r="Y272" s="6"/>
      <c r="Z272" s="6"/>
      <c r="AA272" t="s">
        <v>6</v>
      </c>
      <c r="AB272" s="2">
        <v>350300000</v>
      </c>
      <c r="AC272" s="2">
        <v>841000000</v>
      </c>
      <c r="AD272" t="s">
        <v>6</v>
      </c>
    </row>
    <row r="273" spans="1:30" x14ac:dyDescent="0.3">
      <c r="A273" s="1">
        <v>22525</v>
      </c>
      <c r="B273" s="6">
        <v>4.8899999999999999E-2</v>
      </c>
      <c r="C273" s="7">
        <f t="shared" si="6"/>
        <v>3.053656281759952</v>
      </c>
      <c r="D273" s="7"/>
      <c r="E273" s="7"/>
      <c r="F273" s="7"/>
      <c r="G273" s="7"/>
      <c r="H273" s="7"/>
      <c r="I273" s="7"/>
      <c r="J273" s="6"/>
      <c r="K273" s="7">
        <f t="shared" si="7"/>
        <v>3274.7628014756706</v>
      </c>
      <c r="L273" s="7"/>
      <c r="M273" s="7"/>
      <c r="N273" s="7"/>
      <c r="O273" s="7"/>
      <c r="P273" s="7"/>
      <c r="Q273" s="7"/>
      <c r="R273" s="7"/>
      <c r="S273" s="6">
        <v>4.8899999999999999E-2</v>
      </c>
      <c r="T273" s="6"/>
      <c r="U273" s="6"/>
      <c r="V273" s="6"/>
      <c r="W273" s="6"/>
      <c r="X273" s="6"/>
      <c r="Y273" s="6"/>
      <c r="Z273" s="6"/>
      <c r="AA273" t="s">
        <v>6</v>
      </c>
      <c r="AB273" s="2">
        <v>389100000</v>
      </c>
      <c r="AC273" s="2">
        <v>861000000</v>
      </c>
      <c r="AD273" t="s">
        <v>6</v>
      </c>
    </row>
    <row r="274" spans="1:30" x14ac:dyDescent="0.3">
      <c r="A274" s="1">
        <v>22555</v>
      </c>
      <c r="B274" s="6">
        <v>3.73E-2</v>
      </c>
      <c r="C274" s="7">
        <f t="shared" si="6"/>
        <v>2.9438506524245169</v>
      </c>
      <c r="D274" s="7"/>
      <c r="E274" s="7"/>
      <c r="F274" s="7"/>
      <c r="G274" s="7"/>
      <c r="H274" s="7"/>
      <c r="I274" s="7"/>
      <c r="J274" s="6"/>
      <c r="K274" s="7">
        <f t="shared" si="7"/>
        <v>3396.9114539707134</v>
      </c>
      <c r="L274" s="7"/>
      <c r="M274" s="7"/>
      <c r="N274" s="7"/>
      <c r="O274" s="7"/>
      <c r="P274" s="7"/>
      <c r="Q274" s="7"/>
      <c r="R274" s="7"/>
      <c r="S274" s="6">
        <v>3.73E-2</v>
      </c>
      <c r="T274" s="6"/>
      <c r="U274" s="6"/>
      <c r="V274" s="6"/>
      <c r="W274" s="6"/>
      <c r="X274" s="6"/>
      <c r="Y274" s="6"/>
      <c r="Z274" s="6"/>
      <c r="AA274" t="s">
        <v>6</v>
      </c>
      <c r="AB274" s="2">
        <v>392900000</v>
      </c>
      <c r="AC274" s="2">
        <v>910000000</v>
      </c>
      <c r="AD274" t="s">
        <v>6</v>
      </c>
    </row>
    <row r="275" spans="1:30" x14ac:dyDescent="0.3">
      <c r="A275" s="1">
        <v>22586</v>
      </c>
      <c r="B275" s="6">
        <v>4.8000000000000001E-2</v>
      </c>
      <c r="C275" s="7">
        <f t="shared" si="6"/>
        <v>2.8090177981149975</v>
      </c>
      <c r="D275" s="7"/>
      <c r="E275" s="7"/>
      <c r="F275" s="7"/>
      <c r="G275" s="7"/>
      <c r="H275" s="7"/>
      <c r="I275" s="7"/>
      <c r="J275" s="6"/>
      <c r="K275" s="7">
        <f t="shared" si="7"/>
        <v>3559.9632037613078</v>
      </c>
      <c r="L275" s="7"/>
      <c r="M275" s="7"/>
      <c r="N275" s="7"/>
      <c r="O275" s="7"/>
      <c r="P275" s="7"/>
      <c r="Q275" s="7"/>
      <c r="R275" s="7"/>
      <c r="S275" s="6">
        <v>4.8000000000000001E-2</v>
      </c>
      <c r="T275" s="6"/>
      <c r="U275" s="6"/>
      <c r="V275" s="6"/>
      <c r="W275" s="6"/>
      <c r="X275" s="6"/>
      <c r="Y275" s="6"/>
      <c r="Z275" s="6"/>
      <c r="AA275" t="s">
        <v>6</v>
      </c>
      <c r="AB275" s="2">
        <v>411200000</v>
      </c>
      <c r="AC275" s="2">
        <v>950000000</v>
      </c>
      <c r="AD275" t="s">
        <v>6</v>
      </c>
    </row>
    <row r="276" spans="1:30" x14ac:dyDescent="0.3">
      <c r="A276" s="1">
        <v>22616</v>
      </c>
      <c r="B276" s="6">
        <v>2.1899999999999999E-2</v>
      </c>
      <c r="C276" s="7">
        <f t="shared" si="6"/>
        <v>2.7488186692582413</v>
      </c>
      <c r="D276" s="7"/>
      <c r="E276" s="7"/>
      <c r="F276" s="7"/>
      <c r="G276" s="7"/>
      <c r="H276" s="7"/>
      <c r="I276" s="7"/>
      <c r="J276" s="6"/>
      <c r="K276" s="7">
        <f t="shared" si="7"/>
        <v>3637.9263979236807</v>
      </c>
      <c r="L276" s="7"/>
      <c r="M276" s="7"/>
      <c r="N276" s="7"/>
      <c r="O276" s="7"/>
      <c r="P276" s="7"/>
      <c r="Q276" s="7"/>
      <c r="R276" s="7"/>
      <c r="S276" s="6">
        <v>2.1899999999999999E-2</v>
      </c>
      <c r="T276" s="6"/>
      <c r="U276" s="6"/>
      <c r="V276" s="6"/>
      <c r="W276" s="6"/>
      <c r="X276" s="6"/>
      <c r="Y276" s="6"/>
      <c r="Z276" s="6"/>
      <c r="AA276" t="s">
        <v>6</v>
      </c>
      <c r="AB276" s="2">
        <v>454100000</v>
      </c>
      <c r="AC276" s="2">
        <v>1042000000</v>
      </c>
      <c r="AD276" t="s">
        <v>6</v>
      </c>
    </row>
    <row r="277" spans="1:30" x14ac:dyDescent="0.3">
      <c r="A277" s="1">
        <v>22647</v>
      </c>
      <c r="B277" s="6">
        <v>5.1299999999999998E-2</v>
      </c>
      <c r="C277" s="7">
        <f t="shared" si="6"/>
        <v>2.6146853127159151</v>
      </c>
      <c r="D277" s="7"/>
      <c r="E277" s="7"/>
      <c r="F277" s="7"/>
      <c r="G277" s="7"/>
      <c r="H277" s="7"/>
      <c r="I277" s="7"/>
      <c r="J277" s="6"/>
      <c r="K277" s="7">
        <f t="shared" si="7"/>
        <v>3824.5520221371653</v>
      </c>
      <c r="L277" s="7"/>
      <c r="M277" s="7"/>
      <c r="N277" s="7"/>
      <c r="O277" s="7"/>
      <c r="P277" s="7"/>
      <c r="Q277" s="7"/>
      <c r="R277" s="7"/>
      <c r="S277" s="6">
        <v>5.1299999999999998E-2</v>
      </c>
      <c r="T277" s="6"/>
      <c r="U277" s="6"/>
      <c r="V277" s="6"/>
      <c r="W277" s="6"/>
      <c r="X277" s="6"/>
      <c r="Y277" s="6"/>
      <c r="Z277" s="6"/>
      <c r="AA277" t="s">
        <v>6</v>
      </c>
      <c r="AB277" s="2">
        <v>442500000</v>
      </c>
      <c r="AC277" s="2">
        <v>1047000000</v>
      </c>
      <c r="AD277" t="s">
        <v>6</v>
      </c>
    </row>
    <row r="278" spans="1:30" x14ac:dyDescent="0.3">
      <c r="A278" s="1">
        <v>22678</v>
      </c>
      <c r="B278" s="6">
        <v>3.1899999999999998E-2</v>
      </c>
      <c r="C278" s="7">
        <f t="shared" si="6"/>
        <v>2.5338553277603597</v>
      </c>
      <c r="D278" s="7"/>
      <c r="E278" s="7"/>
      <c r="F278" s="7"/>
      <c r="G278" s="7"/>
      <c r="H278" s="7"/>
      <c r="I278" s="7"/>
      <c r="J278" s="6"/>
      <c r="K278" s="7">
        <f t="shared" si="7"/>
        <v>3946.5552316433409</v>
      </c>
      <c r="L278" s="7"/>
      <c r="M278" s="7"/>
      <c r="N278" s="7"/>
      <c r="O278" s="7"/>
      <c r="P278" s="7"/>
      <c r="Q278" s="7"/>
      <c r="R278" s="7"/>
      <c r="S278" s="6">
        <v>3.1899999999999998E-2</v>
      </c>
      <c r="T278" s="6"/>
      <c r="U278" s="6"/>
      <c r="V278" s="6"/>
      <c r="W278" s="6"/>
      <c r="X278" s="6"/>
      <c r="Y278" s="6"/>
      <c r="Z278" s="6"/>
      <c r="AA278" t="s">
        <v>6</v>
      </c>
      <c r="AB278" s="2">
        <v>439300000</v>
      </c>
      <c r="AC278" s="2">
        <v>1068000000</v>
      </c>
      <c r="AD278" t="s">
        <v>6</v>
      </c>
    </row>
    <row r="279" spans="1:30" x14ac:dyDescent="0.3">
      <c r="A279" s="1">
        <v>22706</v>
      </c>
      <c r="B279" s="6">
        <v>3.27E-2</v>
      </c>
      <c r="C279" s="7">
        <f t="shared" si="6"/>
        <v>2.4536218918953812</v>
      </c>
      <c r="D279" s="7"/>
      <c r="E279" s="7"/>
      <c r="F279" s="7"/>
      <c r="G279" s="7"/>
      <c r="H279" s="7"/>
      <c r="I279" s="7"/>
      <c r="J279" s="6"/>
      <c r="K279" s="7">
        <f t="shared" si="7"/>
        <v>4075.6075877180779</v>
      </c>
      <c r="L279" s="7"/>
      <c r="M279" s="7"/>
      <c r="N279" s="7"/>
      <c r="O279" s="7"/>
      <c r="P279" s="7"/>
      <c r="Q279" s="7"/>
      <c r="R279" s="7"/>
      <c r="S279" s="6">
        <v>3.27E-2</v>
      </c>
      <c r="T279" s="6"/>
      <c r="U279" s="6"/>
      <c r="V279" s="6"/>
      <c r="W279" s="6"/>
      <c r="X279" s="6"/>
      <c r="Y279" s="6"/>
      <c r="Z279" s="6"/>
      <c r="AA279" t="s">
        <v>6</v>
      </c>
      <c r="AB279" s="2">
        <v>452800000</v>
      </c>
      <c r="AC279" s="2">
        <v>1073000000</v>
      </c>
      <c r="AD279" t="s">
        <v>6</v>
      </c>
    </row>
    <row r="280" spans="1:30" x14ac:dyDescent="0.3">
      <c r="A280" s="1">
        <v>22737</v>
      </c>
      <c r="B280" s="6">
        <v>2.9100000000000001E-2</v>
      </c>
      <c r="C280" s="7">
        <f t="shared" si="6"/>
        <v>2.384240493533555</v>
      </c>
      <c r="D280" s="7"/>
      <c r="E280" s="7"/>
      <c r="F280" s="7"/>
      <c r="G280" s="7"/>
      <c r="H280" s="7"/>
      <c r="I280" s="7"/>
      <c r="J280" s="6"/>
      <c r="K280" s="7">
        <f t="shared" si="7"/>
        <v>4194.2077685206732</v>
      </c>
      <c r="L280" s="7"/>
      <c r="M280" s="7"/>
      <c r="N280" s="7"/>
      <c r="O280" s="7"/>
      <c r="P280" s="7"/>
      <c r="Q280" s="7"/>
      <c r="R280" s="7"/>
      <c r="S280" s="6">
        <v>2.9100000000000001E-2</v>
      </c>
      <c r="T280" s="6"/>
      <c r="U280" s="6"/>
      <c r="V280" s="6"/>
      <c r="W280" s="6"/>
      <c r="X280" s="6"/>
      <c r="Y280" s="6"/>
      <c r="Z280" s="6"/>
      <c r="AA280" t="s">
        <v>6</v>
      </c>
      <c r="AB280" s="2">
        <v>461800000</v>
      </c>
      <c r="AC280" s="2">
        <v>1105000000</v>
      </c>
      <c r="AD280" t="s">
        <v>6</v>
      </c>
    </row>
    <row r="281" spans="1:30" x14ac:dyDescent="0.3">
      <c r="A281" s="1">
        <v>22767</v>
      </c>
      <c r="B281" s="6">
        <v>3.8800000000000001E-2</v>
      </c>
      <c r="C281" s="7">
        <f t="shared" si="6"/>
        <v>2.2951872290465491</v>
      </c>
      <c r="D281" s="7"/>
      <c r="E281" s="7"/>
      <c r="F281" s="7"/>
      <c r="G281" s="7"/>
      <c r="H281" s="7"/>
      <c r="I281" s="7"/>
      <c r="J281" s="6"/>
      <c r="K281" s="7">
        <f t="shared" si="7"/>
        <v>4356.9430299392752</v>
      </c>
      <c r="L281" s="7"/>
      <c r="M281" s="7"/>
      <c r="N281" s="7"/>
      <c r="O281" s="7"/>
      <c r="P281" s="7"/>
      <c r="Q281" s="7"/>
      <c r="R281" s="7"/>
      <c r="S281" s="6">
        <v>3.8800000000000001E-2</v>
      </c>
      <c r="T281" s="6"/>
      <c r="U281" s="6"/>
      <c r="V281" s="6"/>
      <c r="W281" s="6"/>
      <c r="X281" s="6"/>
      <c r="Y281" s="6"/>
      <c r="Z281" s="6"/>
      <c r="AA281" t="s">
        <v>6</v>
      </c>
      <c r="AB281" s="2">
        <v>477000000</v>
      </c>
      <c r="AC281" s="2">
        <v>1134000000</v>
      </c>
      <c r="AD281" t="s">
        <v>6</v>
      </c>
    </row>
    <row r="282" spans="1:30" x14ac:dyDescent="0.3">
      <c r="A282" s="1">
        <v>22798</v>
      </c>
      <c r="B282" s="6">
        <v>4.2800000000000005E-2</v>
      </c>
      <c r="C282" s="7">
        <f t="shared" si="6"/>
        <v>2.2009850681305609</v>
      </c>
      <c r="D282" s="7"/>
      <c r="E282" s="7"/>
      <c r="F282" s="7"/>
      <c r="G282" s="7"/>
      <c r="H282" s="7"/>
      <c r="I282" s="7"/>
      <c r="J282" s="6"/>
      <c r="K282" s="7">
        <f t="shared" si="7"/>
        <v>4543.4201916206757</v>
      </c>
      <c r="L282" s="7"/>
      <c r="M282" s="7"/>
      <c r="N282" s="7"/>
      <c r="O282" s="7"/>
      <c r="P282" s="7"/>
      <c r="Q282" s="7"/>
      <c r="R282" s="7"/>
      <c r="S282" s="6">
        <v>4.2800000000000005E-2</v>
      </c>
      <c r="T282" s="6"/>
      <c r="U282" s="6"/>
      <c r="V282" s="6"/>
      <c r="W282" s="6"/>
      <c r="X282" s="6"/>
      <c r="Y282" s="6"/>
      <c r="Z282" s="6"/>
      <c r="AA282" t="s">
        <v>6</v>
      </c>
      <c r="AB282" s="2">
        <v>491900000</v>
      </c>
      <c r="AC282" s="2">
        <v>1184000000</v>
      </c>
      <c r="AD282" t="s">
        <v>6</v>
      </c>
    </row>
    <row r="283" spans="1:30" x14ac:dyDescent="0.3">
      <c r="A283" s="1">
        <v>22828</v>
      </c>
      <c r="B283" s="6">
        <v>3.0600000000000002E-2</v>
      </c>
      <c r="C283" s="7">
        <f t="shared" si="6"/>
        <v>2.1356346479046779</v>
      </c>
      <c r="D283" s="7"/>
      <c r="E283" s="7"/>
      <c r="F283" s="7"/>
      <c r="G283" s="7"/>
      <c r="H283" s="7"/>
      <c r="I283" s="7"/>
      <c r="J283" s="6"/>
      <c r="K283" s="7">
        <f t="shared" si="7"/>
        <v>4682.4488494842681</v>
      </c>
      <c r="L283" s="7"/>
      <c r="M283" s="7"/>
      <c r="N283" s="7"/>
      <c r="O283" s="7"/>
      <c r="P283" s="7"/>
      <c r="Q283" s="7"/>
      <c r="R283" s="7"/>
      <c r="S283" s="6">
        <v>3.0600000000000002E-2</v>
      </c>
      <c r="T283" s="6"/>
      <c r="U283" s="6"/>
      <c r="V283" s="6"/>
      <c r="W283" s="6"/>
      <c r="X283" s="6"/>
      <c r="Y283" s="6"/>
      <c r="Z283" s="6"/>
      <c r="AA283" t="s">
        <v>6</v>
      </c>
      <c r="AB283" s="2">
        <v>547600000</v>
      </c>
      <c r="AC283" s="2">
        <v>1235000000</v>
      </c>
      <c r="AD283" t="s">
        <v>6</v>
      </c>
    </row>
    <row r="284" spans="1:30" x14ac:dyDescent="0.3">
      <c r="A284" s="1">
        <v>22859</v>
      </c>
      <c r="B284" s="6">
        <v>5.3600000000000002E-2</v>
      </c>
      <c r="C284" s="7">
        <f t="shared" si="6"/>
        <v>2.0269880864698919</v>
      </c>
      <c r="D284" s="7"/>
      <c r="E284" s="7"/>
      <c r="F284" s="7"/>
      <c r="G284" s="7"/>
      <c r="H284" s="7"/>
      <c r="I284" s="7"/>
      <c r="J284" s="6"/>
      <c r="K284" s="7">
        <f t="shared" si="7"/>
        <v>4933.428107816625</v>
      </c>
      <c r="L284" s="7"/>
      <c r="M284" s="7"/>
      <c r="N284" s="7"/>
      <c r="O284" s="7"/>
      <c r="P284" s="7"/>
      <c r="Q284" s="7"/>
      <c r="R284" s="7"/>
      <c r="S284" s="6">
        <v>5.3600000000000002E-2</v>
      </c>
      <c r="T284" s="6"/>
      <c r="U284" s="6"/>
      <c r="V284" s="6"/>
      <c r="W284" s="6"/>
      <c r="X284" s="6"/>
      <c r="Y284" s="6"/>
      <c r="Z284" s="6"/>
      <c r="AA284" t="s">
        <v>6</v>
      </c>
      <c r="AB284" s="2">
        <v>560500000</v>
      </c>
      <c r="AC284" s="2">
        <v>1307000000</v>
      </c>
      <c r="AD284" t="s">
        <v>6</v>
      </c>
    </row>
    <row r="285" spans="1:30" x14ac:dyDescent="0.3">
      <c r="A285" s="1">
        <v>22890</v>
      </c>
      <c r="B285" s="6">
        <v>4.1299999999999996E-2</v>
      </c>
      <c r="C285" s="7">
        <f t="shared" si="6"/>
        <v>1.94659376401603</v>
      </c>
      <c r="D285" s="7"/>
      <c r="E285" s="7"/>
      <c r="F285" s="7"/>
      <c r="G285" s="7"/>
      <c r="H285" s="7"/>
      <c r="I285" s="7"/>
      <c r="J285" s="6"/>
      <c r="K285" s="7">
        <f t="shared" si="7"/>
        <v>5137.1786886694508</v>
      </c>
      <c r="L285" s="7"/>
      <c r="M285" s="7"/>
      <c r="N285" s="7"/>
      <c r="O285" s="7"/>
      <c r="P285" s="7"/>
      <c r="Q285" s="7"/>
      <c r="R285" s="7"/>
      <c r="S285" s="6">
        <v>4.1299999999999996E-2</v>
      </c>
      <c r="T285" s="6"/>
      <c r="U285" s="6"/>
      <c r="V285" s="6"/>
      <c r="W285" s="6"/>
      <c r="X285" s="6"/>
      <c r="Y285" s="6"/>
      <c r="Z285" s="6"/>
      <c r="AA285" t="s">
        <v>6</v>
      </c>
      <c r="AB285" s="2">
        <v>595700000</v>
      </c>
      <c r="AC285" s="2">
        <v>1365000000</v>
      </c>
      <c r="AD285" t="s">
        <v>6</v>
      </c>
    </row>
    <row r="286" spans="1:30" x14ac:dyDescent="0.3">
      <c r="A286" s="1">
        <v>22920</v>
      </c>
      <c r="B286" s="6">
        <v>2.9100000000000001E-2</v>
      </c>
      <c r="C286" s="7">
        <f t="shared" si="6"/>
        <v>1.8915496686580799</v>
      </c>
      <c r="D286" s="7"/>
      <c r="E286" s="7"/>
      <c r="F286" s="7"/>
      <c r="G286" s="7"/>
      <c r="H286" s="7"/>
      <c r="I286" s="7"/>
      <c r="J286" s="6"/>
      <c r="K286" s="7">
        <f t="shared" si="7"/>
        <v>5286.6705885097317</v>
      </c>
      <c r="L286" s="7"/>
      <c r="M286" s="7"/>
      <c r="N286" s="7"/>
      <c r="O286" s="7"/>
      <c r="P286" s="7"/>
      <c r="Q286" s="7"/>
      <c r="R286" s="7"/>
      <c r="S286" s="6">
        <v>2.9100000000000001E-2</v>
      </c>
      <c r="T286" s="6"/>
      <c r="U286" s="6"/>
      <c r="V286" s="6"/>
      <c r="W286" s="6"/>
      <c r="X286" s="6"/>
      <c r="Y286" s="6"/>
      <c r="Z286" s="6"/>
      <c r="AA286" t="s">
        <v>6</v>
      </c>
      <c r="AB286" s="2">
        <v>619300000</v>
      </c>
      <c r="AC286" s="2">
        <v>1428000000</v>
      </c>
      <c r="AD286" t="s">
        <v>6</v>
      </c>
    </row>
    <row r="287" spans="1:30" x14ac:dyDescent="0.3">
      <c r="A287" s="1">
        <v>22951</v>
      </c>
      <c r="B287" s="6">
        <v>5.1299999999999998E-2</v>
      </c>
      <c r="C287" s="7">
        <f t="shared" si="6"/>
        <v>1.7992482342414917</v>
      </c>
      <c r="D287" s="7"/>
      <c r="E287" s="7"/>
      <c r="F287" s="7"/>
      <c r="G287" s="7"/>
      <c r="H287" s="7"/>
      <c r="I287" s="7"/>
      <c r="J287" s="6"/>
      <c r="K287" s="7">
        <f t="shared" si="7"/>
        <v>5557.8767897002808</v>
      </c>
      <c r="L287" s="7"/>
      <c r="M287" s="7"/>
      <c r="N287" s="7"/>
      <c r="O287" s="7"/>
      <c r="P287" s="7"/>
      <c r="Q287" s="7"/>
      <c r="R287" s="7"/>
      <c r="S287" s="6">
        <v>5.1299999999999998E-2</v>
      </c>
      <c r="T287" s="6"/>
      <c r="U287" s="6"/>
      <c r="V287" s="6"/>
      <c r="W287" s="6"/>
      <c r="X287" s="6"/>
      <c r="Y287" s="6"/>
      <c r="Z287" s="6"/>
      <c r="AA287" t="s">
        <v>6</v>
      </c>
      <c r="AB287" s="2">
        <v>637300000</v>
      </c>
      <c r="AC287" s="2">
        <v>1489000000</v>
      </c>
      <c r="AD287" t="s">
        <v>6</v>
      </c>
    </row>
    <row r="288" spans="1:30" x14ac:dyDescent="0.3">
      <c r="A288" s="1">
        <v>22981</v>
      </c>
      <c r="B288" s="6">
        <v>5.8600000000000006E-2</v>
      </c>
      <c r="C288" s="7">
        <f t="shared" si="6"/>
        <v>1.6996488137554238</v>
      </c>
      <c r="D288" s="7"/>
      <c r="E288" s="7"/>
      <c r="F288" s="7"/>
      <c r="G288" s="7"/>
      <c r="H288" s="7"/>
      <c r="I288" s="7"/>
      <c r="J288" s="6"/>
      <c r="K288" s="7">
        <f t="shared" si="7"/>
        <v>5883.5683695767175</v>
      </c>
      <c r="L288" s="7"/>
      <c r="M288" s="7"/>
      <c r="N288" s="7"/>
      <c r="O288" s="7"/>
      <c r="P288" s="7"/>
      <c r="Q288" s="7"/>
      <c r="R288" s="7"/>
      <c r="S288" s="6">
        <v>5.8600000000000006E-2</v>
      </c>
      <c r="T288" s="6"/>
      <c r="U288" s="6"/>
      <c r="V288" s="6"/>
      <c r="W288" s="6"/>
      <c r="X288" s="6"/>
      <c r="Y288" s="6"/>
      <c r="Z288" s="6"/>
      <c r="AA288" t="s">
        <v>6</v>
      </c>
      <c r="AB288" s="2">
        <v>770600000</v>
      </c>
      <c r="AC288" s="2">
        <v>1691000000</v>
      </c>
      <c r="AD288" t="s">
        <v>6</v>
      </c>
    </row>
    <row r="289" spans="1:30" x14ac:dyDescent="0.3">
      <c r="A289" s="1">
        <v>23012</v>
      </c>
      <c r="B289" s="6">
        <v>6.5199999999999994E-2</v>
      </c>
      <c r="C289" s="7">
        <f t="shared" si="6"/>
        <v>1.5956147331537962</v>
      </c>
      <c r="D289" s="7"/>
      <c r="E289" s="7"/>
      <c r="F289" s="7"/>
      <c r="G289" s="7"/>
      <c r="H289" s="7"/>
      <c r="I289" s="7"/>
      <c r="J289" s="6"/>
      <c r="K289" s="7">
        <f t="shared" si="7"/>
        <v>6267.1770272731192</v>
      </c>
      <c r="L289" s="7"/>
      <c r="M289" s="7"/>
      <c r="N289" s="7"/>
      <c r="O289" s="7"/>
      <c r="P289" s="7"/>
      <c r="Q289" s="7"/>
      <c r="R289" s="7"/>
      <c r="S289" s="6">
        <v>6.5199999999999994E-2</v>
      </c>
      <c r="T289" s="6"/>
      <c r="U289" s="6"/>
      <c r="V289" s="6"/>
      <c r="W289" s="6"/>
      <c r="X289" s="6"/>
      <c r="Y289" s="6"/>
      <c r="Z289" s="6"/>
      <c r="AA289" t="s">
        <v>6</v>
      </c>
      <c r="AB289" s="2">
        <v>771000000</v>
      </c>
      <c r="AC289" s="2">
        <v>1691000000</v>
      </c>
      <c r="AD289" t="s">
        <v>6</v>
      </c>
    </row>
    <row r="290" spans="1:30" x14ac:dyDescent="0.3">
      <c r="A290" s="1">
        <v>23043</v>
      </c>
      <c r="B290" s="6">
        <v>4.7100000000000003E-2</v>
      </c>
      <c r="C290" s="7">
        <f t="shared" si="6"/>
        <v>1.5238417850766843</v>
      </c>
      <c r="D290" s="7"/>
      <c r="E290" s="7"/>
      <c r="F290" s="7"/>
      <c r="G290" s="7"/>
      <c r="H290" s="7"/>
      <c r="I290" s="7"/>
      <c r="J290" s="6"/>
      <c r="K290" s="7">
        <f t="shared" si="7"/>
        <v>6562.3610652576826</v>
      </c>
      <c r="L290" s="7"/>
      <c r="M290" s="7"/>
      <c r="N290" s="7"/>
      <c r="O290" s="7"/>
      <c r="P290" s="7"/>
      <c r="Q290" s="7"/>
      <c r="R290" s="7"/>
      <c r="S290" s="6">
        <v>4.7100000000000003E-2</v>
      </c>
      <c r="T290" s="6"/>
      <c r="U290" s="6"/>
      <c r="V290" s="6"/>
      <c r="W290" s="6"/>
      <c r="X290" s="6"/>
      <c r="Y290" s="6"/>
      <c r="Z290" s="6"/>
      <c r="AA290" t="s">
        <v>6</v>
      </c>
      <c r="AB290" s="2">
        <v>790500000</v>
      </c>
      <c r="AC290" s="2">
        <v>1698000000</v>
      </c>
      <c r="AD290" t="s">
        <v>6</v>
      </c>
    </row>
    <row r="291" spans="1:30" x14ac:dyDescent="0.3">
      <c r="A291" s="1">
        <v>23071</v>
      </c>
      <c r="B291" s="6">
        <v>3.5699999999999996E-2</v>
      </c>
      <c r="C291" s="7">
        <f t="shared" si="6"/>
        <v>1.4713158106369455</v>
      </c>
      <c r="D291" s="7"/>
      <c r="E291" s="7"/>
      <c r="F291" s="7"/>
      <c r="G291" s="7"/>
      <c r="H291" s="7"/>
      <c r="I291" s="7"/>
      <c r="J291" s="6"/>
      <c r="K291" s="7">
        <f t="shared" si="7"/>
        <v>6796.637355287382</v>
      </c>
      <c r="L291" s="7"/>
      <c r="M291" s="7"/>
      <c r="N291" s="7"/>
      <c r="O291" s="7"/>
      <c r="P291" s="7"/>
      <c r="Q291" s="7"/>
      <c r="R291" s="7"/>
      <c r="S291" s="6">
        <v>3.5699999999999996E-2</v>
      </c>
      <c r="T291" s="6"/>
      <c r="U291" s="6"/>
      <c r="V291" s="6"/>
      <c r="W291" s="6"/>
      <c r="X291" s="6"/>
      <c r="Y291" s="6"/>
      <c r="Z291" s="6"/>
      <c r="AA291" t="s">
        <v>6</v>
      </c>
      <c r="AB291" s="2">
        <v>792000000</v>
      </c>
      <c r="AC291" s="2">
        <v>1697000000</v>
      </c>
      <c r="AD291" t="s">
        <v>6</v>
      </c>
    </row>
    <row r="292" spans="1:30" x14ac:dyDescent="0.3">
      <c r="A292" s="1">
        <v>23102</v>
      </c>
      <c r="B292" s="6">
        <v>3.6900000000000002E-2</v>
      </c>
      <c r="C292" s="7">
        <f t="shared" si="6"/>
        <v>1.4189563223425072</v>
      </c>
      <c r="D292" s="7"/>
      <c r="E292" s="7"/>
      <c r="F292" s="7"/>
      <c r="G292" s="7"/>
      <c r="H292" s="7"/>
      <c r="I292" s="7"/>
      <c r="J292" s="6"/>
      <c r="K292" s="7">
        <f t="shared" si="7"/>
        <v>7047.4332736974857</v>
      </c>
      <c r="L292" s="7"/>
      <c r="M292" s="7"/>
      <c r="N292" s="7"/>
      <c r="O292" s="7"/>
      <c r="P292" s="7"/>
      <c r="Q292" s="7"/>
      <c r="R292" s="7"/>
      <c r="S292" s="6">
        <v>3.6900000000000002E-2</v>
      </c>
      <c r="T292" s="6"/>
      <c r="U292" s="6"/>
      <c r="V292" s="6"/>
      <c r="W292" s="6"/>
      <c r="X292" s="6"/>
      <c r="Y292" s="6"/>
      <c r="Z292" s="6"/>
      <c r="AA292" t="s">
        <v>6</v>
      </c>
      <c r="AB292" s="2">
        <v>794400000</v>
      </c>
      <c r="AC292" s="2">
        <v>1700000000</v>
      </c>
      <c r="AD292" t="s">
        <v>6</v>
      </c>
    </row>
    <row r="293" spans="1:30" x14ac:dyDescent="0.3">
      <c r="A293" s="1">
        <v>23132</v>
      </c>
      <c r="B293" s="6">
        <v>4.1900000000000007E-2</v>
      </c>
      <c r="C293" s="7">
        <f t="shared" si="6"/>
        <v>1.3618930054155938</v>
      </c>
      <c r="D293" s="7"/>
      <c r="E293" s="7"/>
      <c r="F293" s="7"/>
      <c r="G293" s="7"/>
      <c r="H293" s="7"/>
      <c r="I293" s="7"/>
      <c r="J293" s="6"/>
      <c r="K293" s="7">
        <f t="shared" si="7"/>
        <v>7342.7207278654105</v>
      </c>
      <c r="L293" s="7"/>
      <c r="M293" s="7"/>
      <c r="N293" s="7"/>
      <c r="O293" s="7"/>
      <c r="P293" s="7"/>
      <c r="Q293" s="7"/>
      <c r="R293" s="7"/>
      <c r="S293" s="6">
        <v>4.1900000000000007E-2</v>
      </c>
      <c r="T293" s="6"/>
      <c r="U293" s="6"/>
      <c r="V293" s="6"/>
      <c r="W293" s="6"/>
      <c r="X293" s="6"/>
      <c r="Y293" s="6"/>
      <c r="Z293" s="6"/>
      <c r="AA293" t="s">
        <v>6</v>
      </c>
      <c r="AB293" s="2">
        <v>822500000</v>
      </c>
      <c r="AC293" s="2">
        <v>1769000000</v>
      </c>
      <c r="AD293" t="s">
        <v>6</v>
      </c>
    </row>
    <row r="294" spans="1:30" x14ac:dyDescent="0.3">
      <c r="A294" s="1">
        <v>23163</v>
      </c>
      <c r="B294" s="6">
        <v>5.91E-2</v>
      </c>
      <c r="C294" s="7">
        <f t="shared" si="6"/>
        <v>1.285896521023127</v>
      </c>
      <c r="D294" s="7"/>
      <c r="E294" s="7"/>
      <c r="F294" s="7"/>
      <c r="G294" s="7"/>
      <c r="H294" s="7"/>
      <c r="I294" s="7"/>
      <c r="J294" s="6"/>
      <c r="K294" s="7">
        <f t="shared" si="7"/>
        <v>7776.6755228822558</v>
      </c>
      <c r="L294" s="7"/>
      <c r="M294" s="7"/>
      <c r="N294" s="7"/>
      <c r="O294" s="7"/>
      <c r="P294" s="7"/>
      <c r="Q294" s="7"/>
      <c r="R294" s="7"/>
      <c r="S294" s="6">
        <v>5.91E-2</v>
      </c>
      <c r="T294" s="6"/>
      <c r="U294" s="6"/>
      <c r="V294" s="6"/>
      <c r="W294" s="6"/>
      <c r="X294" s="6"/>
      <c r="Y294" s="6"/>
      <c r="Z294" s="6"/>
      <c r="AA294" t="s">
        <v>6</v>
      </c>
      <c r="AB294" s="2">
        <v>861500000</v>
      </c>
      <c r="AC294" s="2">
        <v>1873000000</v>
      </c>
      <c r="AD294" t="s">
        <v>6</v>
      </c>
    </row>
    <row r="295" spans="1:30" x14ac:dyDescent="0.3">
      <c r="A295" s="1">
        <v>23193</v>
      </c>
      <c r="B295" s="6">
        <v>6.59E-2</v>
      </c>
      <c r="C295" s="7">
        <f t="shared" si="6"/>
        <v>1.2063950849264724</v>
      </c>
      <c r="D295" s="7"/>
      <c r="E295" s="7"/>
      <c r="F295" s="7"/>
      <c r="G295" s="7"/>
      <c r="H295" s="7"/>
      <c r="I295" s="7"/>
      <c r="J295" s="6"/>
      <c r="K295" s="7">
        <f t="shared" si="7"/>
        <v>8289.1584398401974</v>
      </c>
      <c r="L295" s="7"/>
      <c r="M295" s="7"/>
      <c r="N295" s="7"/>
      <c r="O295" s="7"/>
      <c r="P295" s="7"/>
      <c r="Q295" s="7"/>
      <c r="R295" s="7"/>
      <c r="S295" s="6">
        <v>6.59E-2</v>
      </c>
      <c r="T295" s="6"/>
      <c r="U295" s="6"/>
      <c r="V295" s="6"/>
      <c r="W295" s="6"/>
      <c r="X295" s="6"/>
      <c r="Y295" s="6"/>
      <c r="Z295" s="6"/>
      <c r="AA295" t="s">
        <v>6</v>
      </c>
      <c r="AB295" s="2">
        <v>879600000</v>
      </c>
      <c r="AC295" s="2">
        <v>1910000000</v>
      </c>
      <c r="AD295" t="s">
        <v>6</v>
      </c>
    </row>
    <row r="296" spans="1:30" x14ac:dyDescent="0.3">
      <c r="A296" s="1">
        <v>23224</v>
      </c>
      <c r="B296" s="6">
        <v>4.2199999999999994E-2</v>
      </c>
      <c r="C296" s="7">
        <f t="shared" si="6"/>
        <v>1.1575466176611708</v>
      </c>
      <c r="D296" s="7"/>
      <c r="E296" s="7"/>
      <c r="F296" s="7"/>
      <c r="G296" s="7"/>
      <c r="H296" s="7"/>
      <c r="I296" s="7"/>
      <c r="J296" s="6"/>
      <c r="K296" s="7">
        <f t="shared" si="7"/>
        <v>8638.9609260014531</v>
      </c>
      <c r="L296" s="7"/>
      <c r="M296" s="7"/>
      <c r="N296" s="7"/>
      <c r="O296" s="7"/>
      <c r="P296" s="7"/>
      <c r="Q296" s="7"/>
      <c r="R296" s="7"/>
      <c r="S296" s="6">
        <v>4.2199999999999994E-2</v>
      </c>
      <c r="T296" s="6"/>
      <c r="U296" s="6"/>
      <c r="V296" s="6"/>
      <c r="W296" s="6"/>
      <c r="X296" s="6"/>
      <c r="Y296" s="6"/>
      <c r="Z296" s="6"/>
      <c r="AA296" t="s">
        <v>6</v>
      </c>
      <c r="AB296" s="2">
        <v>920300000</v>
      </c>
      <c r="AC296" s="2">
        <v>2027000000</v>
      </c>
      <c r="AD296" t="s">
        <v>6</v>
      </c>
    </row>
    <row r="297" spans="1:30" x14ac:dyDescent="0.3">
      <c r="A297" s="1">
        <v>23255</v>
      </c>
      <c r="B297" s="6">
        <v>3.9300000000000002E-2</v>
      </c>
      <c r="C297" s="7">
        <f t="shared" si="6"/>
        <v>1.1137752503234595</v>
      </c>
      <c r="D297" s="7"/>
      <c r="E297" s="7"/>
      <c r="F297" s="7"/>
      <c r="G297" s="7"/>
      <c r="H297" s="7"/>
      <c r="I297" s="7"/>
      <c r="J297" s="6"/>
      <c r="K297" s="7">
        <f t="shared" si="7"/>
        <v>8978.4720903933085</v>
      </c>
      <c r="L297" s="7"/>
      <c r="M297" s="7"/>
      <c r="N297" s="7"/>
      <c r="O297" s="7"/>
      <c r="P297" s="7"/>
      <c r="Q297" s="7"/>
      <c r="R297" s="7"/>
      <c r="S297" s="6">
        <v>3.9300000000000002E-2</v>
      </c>
      <c r="T297" s="6"/>
      <c r="U297" s="6"/>
      <c r="V297" s="6"/>
      <c r="W297" s="6"/>
      <c r="X297" s="6"/>
      <c r="Y297" s="6"/>
      <c r="Z297" s="6"/>
      <c r="AA297" t="s">
        <v>6</v>
      </c>
      <c r="AB297" s="2">
        <v>1042200000</v>
      </c>
      <c r="AC297" s="2">
        <v>2139000000</v>
      </c>
      <c r="AD297" t="s">
        <v>6</v>
      </c>
    </row>
    <row r="298" spans="1:30" x14ac:dyDescent="0.3">
      <c r="A298" s="1">
        <v>23285</v>
      </c>
      <c r="B298" s="6">
        <v>6.2400000000000004E-2</v>
      </c>
      <c r="C298" s="7">
        <f t="shared" si="6"/>
        <v>1.0483577280906053</v>
      </c>
      <c r="D298" s="7"/>
      <c r="E298" s="7"/>
      <c r="F298" s="7"/>
      <c r="G298" s="7"/>
      <c r="H298" s="7"/>
      <c r="I298" s="7"/>
      <c r="J298" s="6"/>
      <c r="K298" s="7">
        <f t="shared" si="7"/>
        <v>9538.7287488338516</v>
      </c>
      <c r="L298" s="7"/>
      <c r="M298" s="7"/>
      <c r="N298" s="7"/>
      <c r="O298" s="7"/>
      <c r="P298" s="7"/>
      <c r="Q298" s="7"/>
      <c r="R298" s="7"/>
      <c r="S298" s="6">
        <v>6.2400000000000004E-2</v>
      </c>
      <c r="T298" s="6"/>
      <c r="U298" s="6"/>
      <c r="V298" s="6"/>
      <c r="W298" s="6"/>
      <c r="X298" s="6"/>
      <c r="Y298" s="6"/>
      <c r="Z298" s="6"/>
      <c r="AA298" t="s">
        <v>6</v>
      </c>
      <c r="AB298" s="2">
        <v>1107500000</v>
      </c>
      <c r="AC298" s="2">
        <v>2246000000</v>
      </c>
      <c r="AD298" t="s">
        <v>6</v>
      </c>
    </row>
    <row r="299" spans="1:30" x14ac:dyDescent="0.3">
      <c r="A299" s="1">
        <v>23316</v>
      </c>
      <c r="B299" s="6">
        <v>5.16E-2</v>
      </c>
      <c r="C299" s="7">
        <f t="shared" si="6"/>
        <v>0.99691682016984151</v>
      </c>
      <c r="D299" s="7"/>
      <c r="E299" s="7"/>
      <c r="F299" s="7"/>
      <c r="G299" s="7"/>
      <c r="H299" s="7"/>
      <c r="I299" s="7"/>
      <c r="J299" s="6"/>
      <c r="K299" s="7">
        <f t="shared" si="7"/>
        <v>10030.92715227368</v>
      </c>
      <c r="L299" s="7"/>
      <c r="M299" s="7"/>
      <c r="N299" s="7"/>
      <c r="O299" s="7"/>
      <c r="P299" s="7"/>
      <c r="Q299" s="7"/>
      <c r="R299" s="7"/>
      <c r="S299" s="6">
        <v>5.16E-2</v>
      </c>
      <c r="T299" s="6"/>
      <c r="U299" s="6"/>
      <c r="V299" s="6"/>
      <c r="W299" s="6"/>
      <c r="X299" s="6"/>
      <c r="Y299" s="6"/>
      <c r="Z299" s="6"/>
      <c r="AA299" t="s">
        <v>6</v>
      </c>
      <c r="AB299" s="2">
        <v>1159300000</v>
      </c>
      <c r="AC299" s="2">
        <v>2403000000</v>
      </c>
      <c r="AD299" t="s">
        <v>6</v>
      </c>
    </row>
    <row r="300" spans="1:30" x14ac:dyDescent="0.3">
      <c r="A300" s="1">
        <v>23346</v>
      </c>
      <c r="B300" s="6">
        <v>5.8899999999999994E-2</v>
      </c>
      <c r="C300" s="7">
        <f t="shared" si="6"/>
        <v>0.94146455772012605</v>
      </c>
      <c r="D300" s="7"/>
      <c r="E300" s="7"/>
      <c r="F300" s="7"/>
      <c r="G300" s="7"/>
      <c r="H300" s="7"/>
      <c r="I300" s="7"/>
      <c r="J300" s="6"/>
      <c r="K300" s="7">
        <f t="shared" si="7"/>
        <v>10621.7487615426</v>
      </c>
      <c r="L300" s="7"/>
      <c r="M300" s="7"/>
      <c r="N300" s="7"/>
      <c r="O300" s="7"/>
      <c r="P300" s="7"/>
      <c r="Q300" s="7"/>
      <c r="R300" s="7"/>
      <c r="S300" s="6">
        <v>5.8899999999999994E-2</v>
      </c>
      <c r="T300" s="6"/>
      <c r="U300" s="6"/>
      <c r="V300" s="6"/>
      <c r="W300" s="6"/>
      <c r="X300" s="6"/>
      <c r="Y300" s="6"/>
      <c r="Z300" s="6"/>
      <c r="AA300" t="s">
        <v>6</v>
      </c>
      <c r="AB300" s="2">
        <v>1368700000</v>
      </c>
      <c r="AC300" s="2">
        <v>2778000000</v>
      </c>
      <c r="AD300" t="s">
        <v>6</v>
      </c>
    </row>
    <row r="301" spans="1:30" x14ac:dyDescent="0.3">
      <c r="A301" s="1">
        <v>23377</v>
      </c>
      <c r="B301" s="6">
        <v>6.5199999999999994E-2</v>
      </c>
      <c r="C301" s="7">
        <f t="shared" si="6"/>
        <v>0.88383830052584111</v>
      </c>
      <c r="D301" s="7"/>
      <c r="E301" s="7"/>
      <c r="F301" s="7"/>
      <c r="G301" s="7"/>
      <c r="H301" s="7"/>
      <c r="I301" s="7"/>
      <c r="J301" s="6"/>
      <c r="K301" s="7">
        <f t="shared" si="7"/>
        <v>11314.286780795177</v>
      </c>
      <c r="L301" s="7"/>
      <c r="M301" s="7"/>
      <c r="N301" s="7"/>
      <c r="O301" s="7"/>
      <c r="P301" s="7"/>
      <c r="Q301" s="7"/>
      <c r="R301" s="7"/>
      <c r="S301" s="6">
        <v>6.5199999999999994E-2</v>
      </c>
      <c r="T301" s="6"/>
      <c r="U301" s="6"/>
      <c r="V301" s="6"/>
      <c r="W301" s="6"/>
      <c r="X301" s="6"/>
      <c r="Y301" s="6"/>
      <c r="Z301" s="6"/>
      <c r="AA301" t="s">
        <v>6</v>
      </c>
      <c r="AB301" s="2">
        <v>1354000000</v>
      </c>
      <c r="AC301" s="2">
        <v>2765000000</v>
      </c>
      <c r="AD301" t="s">
        <v>6</v>
      </c>
    </row>
    <row r="302" spans="1:30" x14ac:dyDescent="0.3">
      <c r="A302" s="1">
        <v>23408</v>
      </c>
      <c r="B302" s="6">
        <v>6.2400000000000004E-2</v>
      </c>
      <c r="C302" s="7">
        <f t="shared" si="6"/>
        <v>0.83192611118772708</v>
      </c>
      <c r="D302" s="7"/>
      <c r="E302" s="7"/>
      <c r="F302" s="7"/>
      <c r="G302" s="7"/>
      <c r="H302" s="7"/>
      <c r="I302" s="7"/>
      <c r="J302" s="6"/>
      <c r="K302" s="7">
        <f t="shared" si="7"/>
        <v>12020.298275916795</v>
      </c>
      <c r="L302" s="7"/>
      <c r="M302" s="7"/>
      <c r="N302" s="7"/>
      <c r="O302" s="7"/>
      <c r="P302" s="7"/>
      <c r="Q302" s="7"/>
      <c r="R302" s="7"/>
      <c r="S302" s="6">
        <v>6.2400000000000004E-2</v>
      </c>
      <c r="T302" s="6"/>
      <c r="U302" s="6"/>
      <c r="V302" s="6"/>
      <c r="W302" s="6"/>
      <c r="X302" s="6"/>
      <c r="Y302" s="6"/>
      <c r="Z302" s="6"/>
      <c r="AA302" t="s">
        <v>6</v>
      </c>
      <c r="AB302" s="2">
        <v>1390000000</v>
      </c>
      <c r="AC302" s="2">
        <v>2850000000</v>
      </c>
      <c r="AD302" t="s">
        <v>6</v>
      </c>
    </row>
    <row r="303" spans="1:30" x14ac:dyDescent="0.3">
      <c r="A303" s="1">
        <v>23437</v>
      </c>
      <c r="B303" s="6">
        <v>7.51E-2</v>
      </c>
      <c r="C303" s="7">
        <f t="shared" si="6"/>
        <v>0.77381277200979182</v>
      </c>
      <c r="D303" s="7"/>
      <c r="E303" s="7"/>
      <c r="F303" s="7"/>
      <c r="G303" s="7"/>
      <c r="H303" s="7"/>
      <c r="I303" s="7"/>
      <c r="J303" s="6"/>
      <c r="K303" s="7">
        <f t="shared" si="7"/>
        <v>12923.022676438146</v>
      </c>
      <c r="L303" s="7"/>
      <c r="M303" s="7"/>
      <c r="N303" s="7"/>
      <c r="O303" s="7"/>
      <c r="P303" s="7"/>
      <c r="Q303" s="7"/>
      <c r="R303" s="7"/>
      <c r="S303" s="6">
        <v>7.51E-2</v>
      </c>
      <c r="T303" s="6"/>
      <c r="U303" s="6"/>
      <c r="V303" s="6"/>
      <c r="W303" s="6"/>
      <c r="X303" s="6"/>
      <c r="Y303" s="6"/>
      <c r="Z303" s="6"/>
      <c r="AA303" t="s">
        <v>6</v>
      </c>
      <c r="AB303" s="2">
        <v>1453800000</v>
      </c>
      <c r="AC303" s="2">
        <v>3026000000</v>
      </c>
      <c r="AD303" t="s">
        <v>6</v>
      </c>
    </row>
    <row r="304" spans="1:30" x14ac:dyDescent="0.3">
      <c r="A304" s="1">
        <v>23468</v>
      </c>
      <c r="B304" s="6">
        <v>2.5699999999999997E-2</v>
      </c>
      <c r="C304" s="7">
        <f t="shared" ref="C304:C337" si="8">+$C$46/(1+((K304/100)-1))</f>
        <v>0.75442407332533079</v>
      </c>
      <c r="D304" s="7"/>
      <c r="E304" s="7"/>
      <c r="F304" s="7"/>
      <c r="G304" s="7"/>
      <c r="H304" s="7"/>
      <c r="I304" s="7"/>
      <c r="J304" s="6"/>
      <c r="K304" s="7">
        <f t="shared" ref="K304:L340" si="9">+K303*(1+S304)</f>
        <v>13255.144359222608</v>
      </c>
      <c r="L304" s="7"/>
      <c r="M304" s="7"/>
      <c r="N304" s="7"/>
      <c r="O304" s="7"/>
      <c r="P304" s="7"/>
      <c r="Q304" s="7"/>
      <c r="R304" s="7"/>
      <c r="S304" s="6">
        <v>2.5699999999999997E-2</v>
      </c>
      <c r="T304" s="6"/>
      <c r="U304" s="6"/>
      <c r="V304" s="6"/>
      <c r="W304" s="6"/>
      <c r="X304" s="6"/>
      <c r="Y304" s="6"/>
      <c r="Z304" s="6"/>
      <c r="AA304" t="s">
        <v>6</v>
      </c>
      <c r="AB304" s="2">
        <v>1535400000</v>
      </c>
      <c r="AC304" s="2">
        <v>3100000000</v>
      </c>
      <c r="AD304" t="s">
        <v>6</v>
      </c>
    </row>
    <row r="305" spans="1:30" x14ac:dyDescent="0.3">
      <c r="A305" s="1">
        <v>23498</v>
      </c>
      <c r="B305" s="6">
        <v>2.3599999999999999E-2</v>
      </c>
      <c r="C305" s="7">
        <f t="shared" si="8"/>
        <v>0.73703016151360956</v>
      </c>
      <c r="D305" s="7"/>
      <c r="E305" s="7"/>
      <c r="F305" s="7"/>
      <c r="G305" s="7"/>
      <c r="H305" s="7"/>
      <c r="I305" s="7"/>
      <c r="J305" s="6"/>
      <c r="K305" s="7">
        <f t="shared" si="9"/>
        <v>13567.965766100262</v>
      </c>
      <c r="L305" s="7"/>
      <c r="M305" s="7"/>
      <c r="N305" s="7"/>
      <c r="O305" s="7"/>
      <c r="P305" s="7"/>
      <c r="Q305" s="7"/>
      <c r="R305" s="7"/>
      <c r="S305" s="6">
        <v>2.3599999999999999E-2</v>
      </c>
      <c r="T305" s="6"/>
      <c r="U305" s="6"/>
      <c r="V305" s="6"/>
      <c r="W305" s="6"/>
      <c r="X305" s="6"/>
      <c r="Y305" s="6"/>
      <c r="Z305" s="6"/>
      <c r="AA305" t="s">
        <v>6</v>
      </c>
      <c r="AB305" s="2">
        <v>1569500000</v>
      </c>
      <c r="AC305" s="2">
        <v>3280000000</v>
      </c>
      <c r="AD305" t="s">
        <v>6</v>
      </c>
    </row>
    <row r="306" spans="1:30" x14ac:dyDescent="0.3">
      <c r="A306" s="1">
        <v>23529</v>
      </c>
      <c r="B306" s="6">
        <v>8.5800000000000001E-2</v>
      </c>
      <c r="C306" s="7">
        <f t="shared" si="8"/>
        <v>0.6787899811324456</v>
      </c>
      <c r="D306" s="7"/>
      <c r="E306" s="7"/>
      <c r="F306" s="7"/>
      <c r="G306" s="7"/>
      <c r="H306" s="7"/>
      <c r="I306" s="7"/>
      <c r="J306" s="6"/>
      <c r="K306" s="7">
        <f t="shared" si="9"/>
        <v>14732.097228831666</v>
      </c>
      <c r="L306" s="7"/>
      <c r="M306" s="7"/>
      <c r="N306" s="7"/>
      <c r="O306" s="7"/>
      <c r="P306" s="7"/>
      <c r="Q306" s="7"/>
      <c r="R306" s="7"/>
      <c r="S306" s="6">
        <v>8.5800000000000001E-2</v>
      </c>
      <c r="T306" s="6"/>
      <c r="U306" s="6"/>
      <c r="V306" s="6"/>
      <c r="W306" s="6"/>
      <c r="X306" s="6"/>
      <c r="Y306" s="6"/>
      <c r="Z306" s="6"/>
      <c r="AA306" t="s">
        <v>6</v>
      </c>
      <c r="AB306" s="2">
        <v>1654800000</v>
      </c>
      <c r="AC306" s="2">
        <v>3593000000</v>
      </c>
      <c r="AD306" t="s">
        <v>6</v>
      </c>
    </row>
    <row r="307" spans="1:30" x14ac:dyDescent="0.3">
      <c r="A307" s="1">
        <v>23559</v>
      </c>
      <c r="B307" s="6">
        <v>7.3499999999999996E-2</v>
      </c>
      <c r="C307" s="7">
        <f t="shared" si="8"/>
        <v>0.63231484036557573</v>
      </c>
      <c r="D307" s="7"/>
      <c r="E307" s="7"/>
      <c r="F307" s="7"/>
      <c r="G307" s="7"/>
      <c r="H307" s="7"/>
      <c r="I307" s="7"/>
      <c r="J307" s="6"/>
      <c r="K307" s="7">
        <f t="shared" si="9"/>
        <v>15814.906375150793</v>
      </c>
      <c r="L307" s="7"/>
      <c r="M307" s="7"/>
      <c r="N307" s="7"/>
      <c r="O307" s="7"/>
      <c r="P307" s="7"/>
      <c r="Q307" s="7"/>
      <c r="R307" s="7"/>
      <c r="S307" s="6">
        <v>7.3499999999999996E-2</v>
      </c>
      <c r="T307" s="6"/>
      <c r="U307" s="6"/>
      <c r="V307" s="6"/>
      <c r="W307" s="6"/>
      <c r="X307" s="6"/>
      <c r="Y307" s="6"/>
      <c r="Z307" s="6"/>
      <c r="AA307" t="s">
        <v>6</v>
      </c>
      <c r="AB307" s="2">
        <v>1753800000</v>
      </c>
      <c r="AC307" s="2">
        <v>3673000000</v>
      </c>
      <c r="AD307" t="s">
        <v>6</v>
      </c>
    </row>
    <row r="308" spans="1:30" x14ac:dyDescent="0.3">
      <c r="A308" s="1">
        <v>23590</v>
      </c>
      <c r="B308" s="6">
        <v>3.15E-2</v>
      </c>
      <c r="C308" s="7">
        <f t="shared" si="8"/>
        <v>0.61300517728121739</v>
      </c>
      <c r="D308" s="7"/>
      <c r="E308" s="7"/>
      <c r="F308" s="7"/>
      <c r="G308" s="7"/>
      <c r="H308" s="7"/>
      <c r="I308" s="7"/>
      <c r="J308" s="6"/>
      <c r="K308" s="7">
        <f t="shared" si="9"/>
        <v>16313.075925968044</v>
      </c>
      <c r="L308" s="7"/>
      <c r="M308" s="7"/>
      <c r="N308" s="7"/>
      <c r="O308" s="7"/>
      <c r="P308" s="7"/>
      <c r="Q308" s="7"/>
      <c r="R308" s="7"/>
      <c r="S308" s="6">
        <v>3.15E-2</v>
      </c>
      <c r="T308" s="6"/>
      <c r="U308" s="6"/>
      <c r="V308" s="6"/>
      <c r="W308" s="6"/>
      <c r="X308" s="6"/>
      <c r="Y308" s="6"/>
      <c r="Z308" s="6"/>
      <c r="AA308" t="s">
        <v>6</v>
      </c>
      <c r="AB308" s="2">
        <v>1935600000</v>
      </c>
      <c r="AC308" s="2">
        <v>3915000000</v>
      </c>
      <c r="AD308" t="s">
        <v>6</v>
      </c>
    </row>
    <row r="309" spans="1:30" x14ac:dyDescent="0.3">
      <c r="A309" s="1">
        <v>23621</v>
      </c>
      <c r="B309" s="6">
        <v>3.3500000000000002E-2</v>
      </c>
      <c r="C309" s="7">
        <f t="shared" si="8"/>
        <v>0.5931351497641193</v>
      </c>
      <c r="D309" s="7"/>
      <c r="E309" s="7"/>
      <c r="F309" s="7"/>
      <c r="G309" s="7"/>
      <c r="H309" s="7"/>
      <c r="I309" s="7"/>
      <c r="J309" s="6"/>
      <c r="K309" s="7">
        <f t="shared" si="9"/>
        <v>16859.563969487976</v>
      </c>
      <c r="L309" s="7"/>
      <c r="M309" s="7"/>
      <c r="N309" s="7"/>
      <c r="O309" s="7"/>
      <c r="P309" s="7"/>
      <c r="Q309" s="7"/>
      <c r="R309" s="7"/>
      <c r="S309" s="6">
        <v>3.3500000000000002E-2</v>
      </c>
      <c r="T309" s="6"/>
      <c r="U309" s="6"/>
      <c r="V309" s="6"/>
      <c r="W309" s="6"/>
      <c r="X309" s="6"/>
      <c r="Y309" s="6"/>
      <c r="Z309" s="6"/>
      <c r="AA309" t="s">
        <v>6</v>
      </c>
      <c r="AB309" s="2">
        <v>1915500000</v>
      </c>
      <c r="AC309" s="2">
        <v>4156000000</v>
      </c>
      <c r="AD309" t="s">
        <v>6</v>
      </c>
    </row>
    <row r="310" spans="1:30" x14ac:dyDescent="0.3">
      <c r="A310" s="1">
        <v>23651</v>
      </c>
      <c r="B310" s="6">
        <v>5.0499999999999996E-2</v>
      </c>
      <c r="C310" s="7">
        <f t="shared" si="8"/>
        <v>0.56462175132234116</v>
      </c>
      <c r="D310" s="7"/>
      <c r="E310" s="7"/>
      <c r="F310" s="7"/>
      <c r="G310" s="7"/>
      <c r="H310" s="7"/>
      <c r="I310" s="7"/>
      <c r="J310" s="6"/>
      <c r="K310" s="7">
        <f t="shared" si="9"/>
        <v>17710.971949947118</v>
      </c>
      <c r="L310" s="7"/>
      <c r="M310" s="7"/>
      <c r="N310" s="7"/>
      <c r="O310" s="7"/>
      <c r="P310" s="7"/>
      <c r="Q310" s="7"/>
      <c r="R310" s="7"/>
      <c r="S310" s="6">
        <v>5.0499999999999996E-2</v>
      </c>
      <c r="T310" s="6"/>
      <c r="U310" s="6"/>
      <c r="V310" s="6"/>
      <c r="W310" s="6"/>
      <c r="X310" s="6"/>
      <c r="Y310" s="6"/>
      <c r="Z310" s="6"/>
      <c r="AA310" t="s">
        <v>6</v>
      </c>
      <c r="AB310" s="2">
        <v>1959000000</v>
      </c>
      <c r="AC310" s="2">
        <v>4424000000</v>
      </c>
      <c r="AD310" t="s">
        <v>6</v>
      </c>
    </row>
    <row r="311" spans="1:30" x14ac:dyDescent="0.3">
      <c r="A311" s="1">
        <v>23682</v>
      </c>
      <c r="B311" s="6">
        <v>6.2699999999999992E-2</v>
      </c>
      <c r="C311" s="7">
        <f t="shared" si="8"/>
        <v>0.53130869607823572</v>
      </c>
      <c r="D311" s="7"/>
      <c r="E311" s="7"/>
      <c r="F311" s="7"/>
      <c r="G311" s="7"/>
      <c r="H311" s="7"/>
      <c r="I311" s="7"/>
      <c r="J311" s="6"/>
      <c r="K311" s="7">
        <f t="shared" si="9"/>
        <v>18821.449891208802</v>
      </c>
      <c r="L311" s="7"/>
      <c r="M311" s="7"/>
      <c r="N311" s="7"/>
      <c r="O311" s="7"/>
      <c r="P311" s="7"/>
      <c r="Q311" s="7"/>
      <c r="R311" s="7"/>
      <c r="S311" s="6">
        <v>6.2699999999999992E-2</v>
      </c>
      <c r="T311" s="6"/>
      <c r="U311" s="6"/>
      <c r="V311" s="6"/>
      <c r="W311" s="6"/>
      <c r="X311" s="6"/>
      <c r="Y311" s="6"/>
      <c r="Z311" s="6"/>
      <c r="AA311" t="s">
        <v>6</v>
      </c>
      <c r="AB311" s="2">
        <v>2045000000</v>
      </c>
      <c r="AC311" s="2">
        <v>4638000000</v>
      </c>
      <c r="AD311" t="s">
        <v>6</v>
      </c>
    </row>
    <row r="312" spans="1:30" x14ac:dyDescent="0.3">
      <c r="A312" s="1">
        <v>23712</v>
      </c>
      <c r="B312" s="6">
        <v>4.7400000000000005E-2</v>
      </c>
      <c r="C312" s="7">
        <f t="shared" si="8"/>
        <v>0.50726436516921491</v>
      </c>
      <c r="D312" s="7"/>
      <c r="E312" s="7"/>
      <c r="F312" s="7"/>
      <c r="G312" s="7"/>
      <c r="H312" s="7"/>
      <c r="I312" s="7"/>
      <c r="J312" s="6"/>
      <c r="K312" s="7">
        <f t="shared" si="9"/>
        <v>19713.5866160521</v>
      </c>
      <c r="L312" s="7"/>
      <c r="M312" s="7"/>
      <c r="N312" s="7"/>
      <c r="O312" s="7"/>
      <c r="P312" s="7"/>
      <c r="Q312" s="7"/>
      <c r="R312" s="7"/>
      <c r="S312" s="6">
        <v>4.7400000000000005E-2</v>
      </c>
      <c r="T312" s="6"/>
      <c r="U312" s="6"/>
      <c r="V312" s="6"/>
      <c r="W312" s="6"/>
      <c r="X312" s="6"/>
      <c r="Y312" s="6"/>
      <c r="Z312" s="6"/>
      <c r="AA312" t="s">
        <v>6</v>
      </c>
      <c r="AB312" s="2">
        <v>2312700000</v>
      </c>
      <c r="AC312" s="2">
        <v>5128000000</v>
      </c>
      <c r="AD312" t="s">
        <v>6</v>
      </c>
    </row>
    <row r="313" spans="1:30" x14ac:dyDescent="0.3">
      <c r="A313" s="1">
        <v>23743</v>
      </c>
      <c r="B313" s="6">
        <v>5.8200000000000002E-2</v>
      </c>
      <c r="C313" s="7">
        <f t="shared" si="8"/>
        <v>0.47936530445021253</v>
      </c>
      <c r="D313" s="7"/>
      <c r="E313" s="7"/>
      <c r="F313" s="7"/>
      <c r="G313" s="7"/>
      <c r="H313" s="7"/>
      <c r="I313" s="7"/>
      <c r="J313" s="6"/>
      <c r="K313" s="7">
        <f t="shared" si="9"/>
        <v>20860.917357106333</v>
      </c>
      <c r="L313" s="7"/>
      <c r="M313" s="7"/>
      <c r="N313" s="7"/>
      <c r="O313" s="7"/>
      <c r="P313" s="7"/>
      <c r="Q313" s="7"/>
      <c r="R313" s="7"/>
      <c r="S313" s="6">
        <v>5.8200000000000002E-2</v>
      </c>
      <c r="T313" s="6"/>
      <c r="U313" s="6"/>
      <c r="V313" s="6"/>
      <c r="W313" s="6"/>
      <c r="X313" s="6"/>
      <c r="Y313" s="6"/>
      <c r="Z313" s="6"/>
      <c r="AA313" t="s">
        <v>6</v>
      </c>
      <c r="AB313" s="2">
        <v>2254700000</v>
      </c>
      <c r="AC313" s="2">
        <v>5131000000</v>
      </c>
      <c r="AD313" t="s">
        <v>6</v>
      </c>
    </row>
    <row r="314" spans="1:30" x14ac:dyDescent="0.3">
      <c r="A314" s="1">
        <v>23774</v>
      </c>
      <c r="B314" s="6">
        <v>4.0999999999999995E-2</v>
      </c>
      <c r="C314" s="7">
        <f t="shared" si="8"/>
        <v>0.46048540293007928</v>
      </c>
      <c r="D314" s="7"/>
      <c r="E314" s="7"/>
      <c r="F314" s="7"/>
      <c r="G314" s="7"/>
      <c r="H314" s="7"/>
      <c r="I314" s="7"/>
      <c r="J314" s="6"/>
      <c r="K314" s="7">
        <f t="shared" si="9"/>
        <v>21716.214968747692</v>
      </c>
      <c r="L314" s="7"/>
      <c r="M314" s="7"/>
      <c r="N314" s="7"/>
      <c r="O314" s="7"/>
      <c r="P314" s="7"/>
      <c r="Q314" s="7"/>
      <c r="R314" s="7"/>
      <c r="S314" s="6">
        <v>4.0999999999999995E-2</v>
      </c>
      <c r="T314" s="6"/>
      <c r="U314" s="6"/>
      <c r="V314" s="6"/>
      <c r="W314" s="6"/>
      <c r="X314" s="6"/>
      <c r="Y314" s="6"/>
      <c r="Z314" s="6"/>
      <c r="AA314" t="s">
        <v>6</v>
      </c>
      <c r="AB314" s="2">
        <v>2230600000</v>
      </c>
      <c r="AC314" s="2">
        <v>5384000000</v>
      </c>
      <c r="AD314" t="s">
        <v>6</v>
      </c>
    </row>
    <row r="315" spans="1:30" x14ac:dyDescent="0.3">
      <c r="A315" s="1">
        <v>23802</v>
      </c>
      <c r="B315" s="6">
        <v>4.7400000000000005E-2</v>
      </c>
      <c r="C315" s="7">
        <f t="shared" si="8"/>
        <v>0.43964617426969566</v>
      </c>
      <c r="D315" s="7"/>
      <c r="E315" s="7"/>
      <c r="F315" s="7"/>
      <c r="G315" s="7"/>
      <c r="H315" s="7"/>
      <c r="I315" s="7"/>
      <c r="J315" s="6"/>
      <c r="K315" s="7">
        <f t="shared" si="9"/>
        <v>22745.563558266334</v>
      </c>
      <c r="L315" s="7"/>
      <c r="M315" s="7"/>
      <c r="N315" s="7"/>
      <c r="O315" s="7"/>
      <c r="P315" s="7"/>
      <c r="Q315" s="7"/>
      <c r="R315" s="7"/>
      <c r="S315" s="6">
        <v>4.7400000000000005E-2</v>
      </c>
      <c r="T315" s="6"/>
      <c r="U315" s="6"/>
      <c r="V315" s="6"/>
      <c r="W315" s="6"/>
      <c r="X315" s="6"/>
      <c r="Y315" s="6"/>
      <c r="Z315" s="6"/>
      <c r="AA315" t="s">
        <v>6</v>
      </c>
      <c r="AB315" s="2">
        <v>2459100000</v>
      </c>
      <c r="AC315" s="2">
        <v>5561000000</v>
      </c>
      <c r="AD315" t="s">
        <v>6</v>
      </c>
    </row>
    <row r="316" spans="1:30" x14ac:dyDescent="0.3">
      <c r="A316" s="1">
        <v>23833</v>
      </c>
      <c r="B316" s="6">
        <v>2.8500000000000001E-2</v>
      </c>
      <c r="C316" s="7">
        <f t="shared" si="8"/>
        <v>0.42746346550286407</v>
      </c>
      <c r="D316" s="7"/>
      <c r="E316" s="7"/>
      <c r="F316" s="7"/>
      <c r="G316" s="7"/>
      <c r="H316" s="7"/>
      <c r="I316" s="7"/>
      <c r="J316" s="6"/>
      <c r="K316" s="7">
        <f t="shared" si="9"/>
        <v>23393.812119676924</v>
      </c>
      <c r="L316" s="7"/>
      <c r="M316" s="7"/>
      <c r="N316" s="7"/>
      <c r="O316" s="7"/>
      <c r="P316" s="7"/>
      <c r="Q316" s="7"/>
      <c r="R316" s="7"/>
      <c r="S316" s="6">
        <v>2.8500000000000001E-2</v>
      </c>
      <c r="T316" s="6"/>
      <c r="U316" s="6"/>
      <c r="V316" s="6"/>
      <c r="W316" s="6"/>
      <c r="X316" s="6"/>
      <c r="Y316" s="6"/>
      <c r="Z316" s="6"/>
      <c r="AA316" t="s">
        <v>6</v>
      </c>
      <c r="AB316" s="2">
        <v>2489000000</v>
      </c>
      <c r="AC316" s="2">
        <v>5845000000</v>
      </c>
      <c r="AD316" t="s">
        <v>6</v>
      </c>
    </row>
    <row r="317" spans="1:30" x14ac:dyDescent="0.3">
      <c r="A317" s="1">
        <v>23863</v>
      </c>
      <c r="B317" s="6">
        <v>3.1899999999999998E-2</v>
      </c>
      <c r="C317" s="7">
        <f t="shared" si="8"/>
        <v>0.41424892480169012</v>
      </c>
      <c r="D317" s="7"/>
      <c r="E317" s="7"/>
      <c r="F317" s="7"/>
      <c r="G317" s="7"/>
      <c r="H317" s="7"/>
      <c r="I317" s="7"/>
      <c r="J317" s="6"/>
      <c r="K317" s="7">
        <f t="shared" si="9"/>
        <v>24140.074726294621</v>
      </c>
      <c r="L317" s="7"/>
      <c r="M317" s="7"/>
      <c r="N317" s="7"/>
      <c r="O317" s="7"/>
      <c r="P317" s="7"/>
      <c r="Q317" s="7"/>
      <c r="R317" s="7"/>
      <c r="S317" s="6">
        <v>3.1899999999999998E-2</v>
      </c>
      <c r="T317" s="6"/>
      <c r="U317" s="6"/>
      <c r="V317" s="6"/>
      <c r="W317" s="6"/>
      <c r="X317" s="6"/>
      <c r="Y317" s="6"/>
      <c r="Z317" s="6"/>
      <c r="AA317" t="s">
        <v>6</v>
      </c>
      <c r="AB317" s="2">
        <v>2677400000</v>
      </c>
      <c r="AC317" s="2">
        <v>6144000000</v>
      </c>
      <c r="AD317" t="s">
        <v>6</v>
      </c>
    </row>
    <row r="318" spans="1:30" x14ac:dyDescent="0.3">
      <c r="A318" s="1">
        <v>23894</v>
      </c>
      <c r="B318" s="6">
        <v>1.11E-2</v>
      </c>
      <c r="C318" s="7">
        <f t="shared" si="8"/>
        <v>0.40970124102629812</v>
      </c>
      <c r="D318" s="7"/>
      <c r="E318" s="7"/>
      <c r="F318" s="7"/>
      <c r="G318" s="7"/>
      <c r="H318" s="7"/>
      <c r="I318" s="7"/>
      <c r="J318" s="6"/>
      <c r="K318" s="7">
        <f t="shared" si="9"/>
        <v>24408.029555756493</v>
      </c>
      <c r="L318" s="7"/>
      <c r="M318" s="7"/>
      <c r="N318" s="7"/>
      <c r="O318" s="7"/>
      <c r="P318" s="7"/>
      <c r="Q318" s="7"/>
      <c r="R318" s="7"/>
      <c r="S318" s="6">
        <v>1.11E-2</v>
      </c>
      <c r="T318" s="6"/>
      <c r="U318" s="6"/>
      <c r="V318" s="6"/>
      <c r="W318" s="6"/>
      <c r="X318" s="6"/>
      <c r="Y318" s="6"/>
      <c r="Z318" s="6"/>
      <c r="AA318" t="s">
        <v>6</v>
      </c>
      <c r="AB318" s="2">
        <v>2784900000</v>
      </c>
      <c r="AC318" s="2">
        <v>6607000000</v>
      </c>
      <c r="AD318" t="s">
        <v>6</v>
      </c>
    </row>
    <row r="319" spans="1:30" x14ac:dyDescent="0.3">
      <c r="A319" s="1">
        <v>23924</v>
      </c>
      <c r="B319" s="6">
        <v>3.3799999999999997E-2</v>
      </c>
      <c r="C319" s="7">
        <f t="shared" si="8"/>
        <v>0.39630609501479797</v>
      </c>
      <c r="D319" s="7"/>
      <c r="E319" s="7"/>
      <c r="F319" s="7"/>
      <c r="G319" s="7"/>
      <c r="H319" s="7"/>
      <c r="I319" s="7"/>
      <c r="J319" s="6"/>
      <c r="K319" s="7">
        <f t="shared" si="9"/>
        <v>25233.020954741063</v>
      </c>
      <c r="L319" s="7"/>
      <c r="M319" s="7"/>
      <c r="N319" s="7"/>
      <c r="O319" s="7"/>
      <c r="P319" s="7"/>
      <c r="Q319" s="7"/>
      <c r="R319" s="7"/>
      <c r="S319" s="6">
        <v>3.3799999999999997E-2</v>
      </c>
      <c r="T319" s="6"/>
      <c r="U319" s="6"/>
      <c r="V319" s="6"/>
      <c r="W319" s="6"/>
      <c r="X319" s="6"/>
      <c r="Y319" s="6"/>
      <c r="Z319" s="6"/>
      <c r="AA319" t="s">
        <v>6</v>
      </c>
      <c r="AB319" s="2">
        <v>2927300000</v>
      </c>
      <c r="AC319" s="2">
        <v>6858000000</v>
      </c>
      <c r="AD319" t="s">
        <v>6</v>
      </c>
    </row>
    <row r="320" spans="1:30" x14ac:dyDescent="0.3">
      <c r="A320" s="1">
        <v>23955</v>
      </c>
      <c r="B320" s="6">
        <v>1.1200000000000002E-2</v>
      </c>
      <c r="C320" s="7">
        <f t="shared" si="8"/>
        <v>0.39191662877254541</v>
      </c>
      <c r="D320" s="7"/>
      <c r="E320" s="7"/>
      <c r="F320" s="7"/>
      <c r="G320" s="7"/>
      <c r="H320" s="7"/>
      <c r="I320" s="7"/>
      <c r="J320" s="6"/>
      <c r="K320" s="7">
        <f t="shared" si="9"/>
        <v>25515.630789434166</v>
      </c>
      <c r="L320" s="7"/>
      <c r="M320" s="7"/>
      <c r="N320" s="7"/>
      <c r="O320" s="7"/>
      <c r="P320" s="7"/>
      <c r="Q320" s="7"/>
      <c r="R320" s="7"/>
      <c r="S320" s="6">
        <v>1.1200000000000002E-2</v>
      </c>
      <c r="T320" s="6"/>
      <c r="U320" s="6"/>
      <c r="V320" s="6"/>
      <c r="W320" s="6"/>
      <c r="X320" s="6"/>
      <c r="Y320" s="6"/>
      <c r="Z320" s="6"/>
      <c r="AA320" t="s">
        <v>6</v>
      </c>
      <c r="AB320" s="2">
        <v>3079000000</v>
      </c>
      <c r="AC320" s="2">
        <v>7290000000</v>
      </c>
      <c r="AD320" t="s">
        <v>6</v>
      </c>
    </row>
    <row r="321" spans="1:30" x14ac:dyDescent="0.3">
      <c r="A321" s="1">
        <v>23986</v>
      </c>
      <c r="B321" s="6">
        <v>3.1899999999999998E-2</v>
      </c>
      <c r="C321" s="7">
        <f t="shared" si="8"/>
        <v>0.37980097758750403</v>
      </c>
      <c r="D321" s="7"/>
      <c r="E321" s="7"/>
      <c r="F321" s="7"/>
      <c r="G321" s="7"/>
      <c r="H321" s="7"/>
      <c r="I321" s="7"/>
      <c r="J321" s="6"/>
      <c r="K321" s="7">
        <f t="shared" si="9"/>
        <v>26329.579411617116</v>
      </c>
      <c r="L321" s="7"/>
      <c r="M321" s="7"/>
      <c r="N321" s="7"/>
      <c r="O321" s="7"/>
      <c r="P321" s="7"/>
      <c r="Q321" s="7"/>
      <c r="R321" s="7"/>
      <c r="S321" s="6">
        <v>3.1899999999999998E-2</v>
      </c>
      <c r="T321" s="6"/>
      <c r="U321" s="6"/>
      <c r="V321" s="6"/>
      <c r="W321" s="6"/>
      <c r="X321" s="6"/>
      <c r="Y321" s="6"/>
      <c r="Z321" s="6"/>
      <c r="AA321" t="s">
        <v>6</v>
      </c>
      <c r="AB321" s="2">
        <v>3226000000</v>
      </c>
      <c r="AC321" s="2">
        <v>7670000000</v>
      </c>
      <c r="AD321" t="s">
        <v>6</v>
      </c>
    </row>
    <row r="322" spans="1:30" x14ac:dyDescent="0.3">
      <c r="A322" s="1">
        <v>24016</v>
      </c>
      <c r="B322" s="6">
        <v>1.52E-2</v>
      </c>
      <c r="C322" s="7">
        <f t="shared" si="8"/>
        <v>0.37411443812795903</v>
      </c>
      <c r="D322" s="7"/>
      <c r="E322" s="7"/>
      <c r="F322" s="7"/>
      <c r="G322" s="7"/>
      <c r="H322" s="7"/>
      <c r="I322" s="7"/>
      <c r="J322" s="6"/>
      <c r="K322" s="7">
        <f t="shared" si="9"/>
        <v>26729.789018673699</v>
      </c>
      <c r="L322" s="7"/>
      <c r="M322" s="7"/>
      <c r="N322" s="7"/>
      <c r="O322" s="7"/>
      <c r="P322" s="7"/>
      <c r="Q322" s="7"/>
      <c r="R322" s="7"/>
      <c r="S322" s="6">
        <v>1.52E-2</v>
      </c>
      <c r="T322" s="6"/>
      <c r="U322" s="6"/>
      <c r="V322" s="6"/>
      <c r="W322" s="6"/>
      <c r="X322" s="6"/>
      <c r="Y322" s="6"/>
      <c r="Z322" s="6"/>
      <c r="AA322" t="s">
        <v>6</v>
      </c>
      <c r="AB322" s="2">
        <v>3443500000</v>
      </c>
      <c r="AC322" s="2">
        <v>8041000000</v>
      </c>
      <c r="AD322" t="s">
        <v>6</v>
      </c>
    </row>
    <row r="323" spans="1:30" x14ac:dyDescent="0.3">
      <c r="A323" s="1">
        <v>24047</v>
      </c>
      <c r="B323" s="6">
        <v>1.54E-2</v>
      </c>
      <c r="C323" s="7">
        <f t="shared" si="8"/>
        <v>0.36844045511912443</v>
      </c>
      <c r="D323" s="7"/>
      <c r="E323" s="7"/>
      <c r="F323" s="7"/>
      <c r="G323" s="7"/>
      <c r="H323" s="7"/>
      <c r="I323" s="7"/>
      <c r="J323" s="6"/>
      <c r="K323" s="7">
        <f t="shared" si="9"/>
        <v>27141.427769561276</v>
      </c>
      <c r="L323" s="7"/>
      <c r="M323" s="7"/>
      <c r="N323" s="7"/>
      <c r="O323" s="7"/>
      <c r="P323" s="7"/>
      <c r="Q323" s="7"/>
      <c r="R323" s="7"/>
      <c r="S323" s="6">
        <v>1.54E-2</v>
      </c>
      <c r="T323" s="6"/>
      <c r="U323" s="6"/>
      <c r="V323" s="6"/>
      <c r="W323" s="6"/>
      <c r="X323" s="6"/>
      <c r="Y323" s="6"/>
      <c r="Z323" s="6"/>
      <c r="AA323" t="s">
        <v>6</v>
      </c>
      <c r="AB323" s="2">
        <v>3479400000</v>
      </c>
      <c r="AC323" s="2">
        <v>8228000000</v>
      </c>
      <c r="AD323" t="s">
        <v>6</v>
      </c>
    </row>
    <row r="324" spans="1:30" x14ac:dyDescent="0.3">
      <c r="A324" s="1">
        <v>24077</v>
      </c>
      <c r="B324" s="6">
        <v>2.5600000000000001E-2</v>
      </c>
      <c r="C324" s="7">
        <f t="shared" si="8"/>
        <v>0.35924381349368606</v>
      </c>
      <c r="D324" s="7"/>
      <c r="E324" s="7"/>
      <c r="F324" s="7"/>
      <c r="G324" s="7"/>
      <c r="H324" s="7"/>
      <c r="I324" s="7"/>
      <c r="J324" s="6"/>
      <c r="K324" s="7">
        <f t="shared" si="9"/>
        <v>27836.248320462048</v>
      </c>
      <c r="L324" s="7"/>
      <c r="M324" s="7"/>
      <c r="N324" s="7"/>
      <c r="O324" s="7"/>
      <c r="P324" s="7"/>
      <c r="Q324" s="7"/>
      <c r="R324" s="7"/>
      <c r="S324" s="6">
        <v>2.5600000000000001E-2</v>
      </c>
      <c r="T324" s="6"/>
      <c r="U324" s="6"/>
      <c r="V324" s="6"/>
      <c r="W324" s="6"/>
      <c r="X324" s="6"/>
      <c r="Y324" s="6"/>
      <c r="Z324" s="6"/>
      <c r="AA324" t="s">
        <v>6</v>
      </c>
      <c r="AB324" s="2">
        <v>3844000000</v>
      </c>
      <c r="AC324" s="2">
        <v>9051000000</v>
      </c>
      <c r="AD324" t="s">
        <v>6</v>
      </c>
    </row>
    <row r="325" spans="1:30" x14ac:dyDescent="0.3">
      <c r="A325" s="1">
        <v>24108</v>
      </c>
      <c r="B325" s="6">
        <v>9.0800000000000006E-2</v>
      </c>
      <c r="C325" s="7">
        <f t="shared" si="8"/>
        <v>0.32933976301218015</v>
      </c>
      <c r="D325" s="7"/>
      <c r="E325" s="7"/>
      <c r="F325" s="7"/>
      <c r="G325" s="7"/>
      <c r="H325" s="7"/>
      <c r="I325" s="7"/>
      <c r="J325" s="6"/>
      <c r="K325" s="7">
        <f t="shared" si="9"/>
        <v>30363.77966796</v>
      </c>
      <c r="L325" s="7"/>
      <c r="M325" s="7"/>
      <c r="N325" s="7"/>
      <c r="O325" s="7"/>
      <c r="P325" s="7"/>
      <c r="Q325" s="7"/>
      <c r="R325" s="7"/>
      <c r="S325" s="6">
        <v>9.0800000000000006E-2</v>
      </c>
      <c r="T325" s="6"/>
      <c r="U325" s="6"/>
      <c r="V325" s="6"/>
      <c r="W325" s="6"/>
      <c r="X325" s="6"/>
      <c r="Y325" s="6"/>
      <c r="Z325" s="6"/>
      <c r="AA325" t="s">
        <v>6</v>
      </c>
      <c r="AB325" s="2">
        <v>3831100000</v>
      </c>
      <c r="AC325" s="2">
        <v>8780000000</v>
      </c>
      <c r="AD325" t="s">
        <v>6</v>
      </c>
    </row>
    <row r="326" spans="1:30" x14ac:dyDescent="0.3">
      <c r="A326" s="1">
        <v>24139</v>
      </c>
      <c r="B326" s="6">
        <v>4.1500000000000002E-2</v>
      </c>
      <c r="C326" s="7">
        <f t="shared" si="8"/>
        <v>0.3162167671744408</v>
      </c>
      <c r="D326" s="7"/>
      <c r="E326" s="7"/>
      <c r="F326" s="7"/>
      <c r="G326" s="7"/>
      <c r="H326" s="7"/>
      <c r="I326" s="7"/>
      <c r="J326" s="6"/>
      <c r="K326" s="7">
        <f t="shared" si="9"/>
        <v>31623.876524180341</v>
      </c>
      <c r="L326" s="7"/>
      <c r="M326" s="7"/>
      <c r="N326" s="7"/>
      <c r="O326" s="7"/>
      <c r="P326" s="7"/>
      <c r="Q326" s="7"/>
      <c r="R326" s="7"/>
      <c r="S326" s="6">
        <v>4.1500000000000002E-2</v>
      </c>
      <c r="T326" s="6"/>
      <c r="U326" s="6"/>
      <c r="V326" s="6"/>
      <c r="W326" s="6"/>
      <c r="X326" s="6"/>
      <c r="Y326" s="6"/>
      <c r="Z326" s="6"/>
      <c r="AA326" t="s">
        <v>6</v>
      </c>
      <c r="AB326" s="2">
        <v>3768100000</v>
      </c>
      <c r="AC326" s="2">
        <v>8852000000</v>
      </c>
      <c r="AD326" t="s">
        <v>6</v>
      </c>
    </row>
    <row r="327" spans="1:30" x14ac:dyDescent="0.3">
      <c r="A327" s="1">
        <v>24167</v>
      </c>
      <c r="B327" s="6">
        <v>3.5699999999999996E-2</v>
      </c>
      <c r="C327" s="7">
        <f t="shared" si="8"/>
        <v>0.30531695198845304</v>
      </c>
      <c r="D327" s="7"/>
      <c r="E327" s="7"/>
      <c r="F327" s="7"/>
      <c r="G327" s="7"/>
      <c r="H327" s="7"/>
      <c r="I327" s="7"/>
      <c r="J327" s="6"/>
      <c r="K327" s="7">
        <f t="shared" si="9"/>
        <v>32752.848916093582</v>
      </c>
      <c r="L327" s="7"/>
      <c r="M327" s="7"/>
      <c r="N327" s="7"/>
      <c r="O327" s="7"/>
      <c r="P327" s="7"/>
      <c r="Q327" s="7"/>
      <c r="R327" s="7"/>
      <c r="S327" s="6">
        <v>3.5699999999999996E-2</v>
      </c>
      <c r="T327" s="6"/>
      <c r="U327" s="6"/>
      <c r="V327" s="6"/>
      <c r="W327" s="6"/>
      <c r="X327" s="6"/>
      <c r="Y327" s="6"/>
      <c r="Z327" s="6"/>
      <c r="AA327" t="s">
        <v>6</v>
      </c>
      <c r="AB327" s="2">
        <v>3733500000</v>
      </c>
      <c r="AC327" s="2">
        <v>8775000000</v>
      </c>
      <c r="AD327" t="s">
        <v>6</v>
      </c>
    </row>
    <row r="328" spans="1:30" x14ac:dyDescent="0.3">
      <c r="A328" s="1">
        <v>24198</v>
      </c>
      <c r="B328" s="6">
        <v>4.7E-2</v>
      </c>
      <c r="C328" s="7">
        <f t="shared" si="8"/>
        <v>0.29161122443978327</v>
      </c>
      <c r="D328" s="7"/>
      <c r="E328" s="7"/>
      <c r="F328" s="7"/>
      <c r="G328" s="7"/>
      <c r="H328" s="7"/>
      <c r="I328" s="7"/>
      <c r="J328" s="6"/>
      <c r="K328" s="7">
        <f t="shared" si="9"/>
        <v>34292.232815149975</v>
      </c>
      <c r="L328" s="7"/>
      <c r="M328" s="7"/>
      <c r="N328" s="7"/>
      <c r="O328" s="7"/>
      <c r="P328" s="7"/>
      <c r="Q328" s="7"/>
      <c r="R328" s="7"/>
      <c r="S328" s="6">
        <v>4.7E-2</v>
      </c>
      <c r="T328" s="6"/>
      <c r="U328" s="6"/>
      <c r="V328" s="6"/>
      <c r="W328" s="6"/>
      <c r="X328" s="6"/>
      <c r="Y328" s="6"/>
      <c r="Z328" s="6"/>
      <c r="AA328" t="s">
        <v>6</v>
      </c>
      <c r="AB328" s="2">
        <v>3777100000</v>
      </c>
      <c r="AC328" s="2">
        <v>8817000000</v>
      </c>
      <c r="AD328" t="s">
        <v>6</v>
      </c>
    </row>
    <row r="329" spans="1:30" x14ac:dyDescent="0.3">
      <c r="A329" s="1">
        <v>24228</v>
      </c>
      <c r="B329" s="6">
        <v>2.8199999999999999E-2</v>
      </c>
      <c r="C329" s="7">
        <f t="shared" si="8"/>
        <v>0.28361332857399657</v>
      </c>
      <c r="D329" s="7"/>
      <c r="E329" s="7"/>
      <c r="F329" s="7"/>
      <c r="G329" s="7"/>
      <c r="H329" s="7"/>
      <c r="I329" s="7"/>
      <c r="J329" s="6"/>
      <c r="K329" s="7">
        <f t="shared" si="9"/>
        <v>35259.273780537202</v>
      </c>
      <c r="L329" s="7"/>
      <c r="M329" s="7"/>
      <c r="N329" s="7"/>
      <c r="O329" s="7"/>
      <c r="P329" s="7"/>
      <c r="Q329" s="7"/>
      <c r="R329" s="7"/>
      <c r="S329" s="6">
        <v>2.8199999999999999E-2</v>
      </c>
      <c r="T329" s="6"/>
      <c r="U329" s="6"/>
      <c r="V329" s="6"/>
      <c r="W329" s="6"/>
      <c r="X329" s="6"/>
      <c r="Y329" s="6"/>
      <c r="Z329" s="6"/>
      <c r="AA329" t="s">
        <v>6</v>
      </c>
      <c r="AB329" s="2">
        <v>3906700000</v>
      </c>
      <c r="AC329" s="2">
        <v>8994000000</v>
      </c>
      <c r="AD329" t="s">
        <v>6</v>
      </c>
    </row>
    <row r="330" spans="1:30" x14ac:dyDescent="0.3">
      <c r="A330" s="1">
        <v>24259</v>
      </c>
      <c r="B330" s="6">
        <v>3.3700000000000001E-2</v>
      </c>
      <c r="C330" s="7">
        <f t="shared" si="8"/>
        <v>0.27436715543580981</v>
      </c>
      <c r="D330" s="7"/>
      <c r="E330" s="7"/>
      <c r="F330" s="7"/>
      <c r="G330" s="7"/>
      <c r="H330" s="7"/>
      <c r="I330" s="7"/>
      <c r="J330" s="6"/>
      <c r="K330" s="7">
        <f t="shared" si="9"/>
        <v>36447.511306941306</v>
      </c>
      <c r="L330" s="7"/>
      <c r="M330" s="7"/>
      <c r="N330" s="7"/>
      <c r="O330" s="7"/>
      <c r="P330" s="7"/>
      <c r="Q330" s="7"/>
      <c r="R330" s="7"/>
      <c r="S330" s="6">
        <v>3.3700000000000001E-2</v>
      </c>
      <c r="T330" s="6"/>
      <c r="U330" s="6"/>
      <c r="V330" s="6"/>
      <c r="W330" s="6"/>
      <c r="X330" s="6"/>
      <c r="Y330" s="6"/>
      <c r="Z330" s="6"/>
      <c r="AA330" t="s">
        <v>6</v>
      </c>
      <c r="AB330" s="2">
        <v>3942500000</v>
      </c>
      <c r="AC330" s="2">
        <v>9357000000</v>
      </c>
      <c r="AD330" t="s">
        <v>6</v>
      </c>
    </row>
    <row r="331" spans="1:30" x14ac:dyDescent="0.3">
      <c r="A331" s="1">
        <v>24289</v>
      </c>
      <c r="B331" s="6">
        <v>1.8200000000000001E-2</v>
      </c>
      <c r="C331" s="7">
        <f t="shared" si="8"/>
        <v>0.269462930107847</v>
      </c>
      <c r="D331" s="7"/>
      <c r="E331" s="7"/>
      <c r="F331" s="7"/>
      <c r="G331" s="7"/>
      <c r="H331" s="7"/>
      <c r="I331" s="7"/>
      <c r="J331" s="6"/>
      <c r="K331" s="7">
        <f t="shared" si="9"/>
        <v>37110.856012727636</v>
      </c>
      <c r="L331" s="7"/>
      <c r="M331" s="7"/>
      <c r="N331" s="7"/>
      <c r="O331" s="7"/>
      <c r="P331" s="7"/>
      <c r="Q331" s="7"/>
      <c r="R331" s="7"/>
      <c r="S331" s="6">
        <v>1.8200000000000001E-2</v>
      </c>
      <c r="T331" s="6"/>
      <c r="U331" s="6"/>
      <c r="V331" s="6"/>
      <c r="W331" s="6"/>
      <c r="X331" s="6"/>
      <c r="Y331" s="6"/>
      <c r="Z331" s="6"/>
      <c r="AA331" t="s">
        <v>6</v>
      </c>
      <c r="AB331" s="2">
        <v>3948200000</v>
      </c>
      <c r="AC331" s="2">
        <v>9245000000</v>
      </c>
      <c r="AD331" t="s">
        <v>6</v>
      </c>
    </row>
    <row r="332" spans="1:30" x14ac:dyDescent="0.3">
      <c r="A332" s="1">
        <v>24320</v>
      </c>
      <c r="B332" s="6">
        <v>1.5800000000000002E-2</v>
      </c>
      <c r="C332" s="7">
        <f t="shared" si="8"/>
        <v>0.2652716382239092</v>
      </c>
      <c r="D332" s="7"/>
      <c r="E332" s="7"/>
      <c r="F332" s="7"/>
      <c r="G332" s="7"/>
      <c r="H332" s="7"/>
      <c r="I332" s="7"/>
      <c r="J332" s="6"/>
      <c r="K332" s="7">
        <f t="shared" si="9"/>
        <v>37697.207537728733</v>
      </c>
      <c r="L332" s="7"/>
      <c r="M332" s="7"/>
      <c r="N332" s="7"/>
      <c r="O332" s="7"/>
      <c r="P332" s="7"/>
      <c r="Q332" s="7"/>
      <c r="R332" s="7"/>
      <c r="S332" s="6">
        <v>1.5800000000000002E-2</v>
      </c>
      <c r="T332" s="6"/>
      <c r="U332" s="6"/>
      <c r="V332" s="6"/>
      <c r="W332" s="6"/>
      <c r="X332" s="6"/>
      <c r="Y332" s="6"/>
      <c r="Z332" s="6"/>
      <c r="AA332" t="s">
        <v>6</v>
      </c>
      <c r="AB332" s="2">
        <v>4013400000</v>
      </c>
      <c r="AC332" s="2">
        <v>9512000000</v>
      </c>
      <c r="AD332" t="s">
        <v>6</v>
      </c>
    </row>
    <row r="333" spans="1:30" x14ac:dyDescent="0.3">
      <c r="A333" s="1">
        <v>24351</v>
      </c>
      <c r="B333" s="6">
        <v>2.3E-2</v>
      </c>
      <c r="C333" s="7">
        <f t="shared" si="8"/>
        <v>0.25930756424624557</v>
      </c>
      <c r="D333" s="7"/>
      <c r="E333" s="7"/>
      <c r="F333" s="7"/>
      <c r="G333" s="7"/>
      <c r="H333" s="7"/>
      <c r="I333" s="7"/>
      <c r="J333" s="6"/>
      <c r="K333" s="7">
        <f t="shared" si="9"/>
        <v>38564.243311096492</v>
      </c>
      <c r="L333" s="7"/>
      <c r="M333" s="7"/>
      <c r="N333" s="7"/>
      <c r="O333" s="7"/>
      <c r="P333" s="7"/>
      <c r="Q333" s="7"/>
      <c r="R333" s="7"/>
      <c r="S333" s="6">
        <v>2.3E-2</v>
      </c>
      <c r="T333" s="6"/>
      <c r="U333" s="6"/>
      <c r="V333" s="6"/>
      <c r="W333" s="6"/>
      <c r="X333" s="6"/>
      <c r="Y333" s="6"/>
      <c r="Z333" s="6"/>
      <c r="AA333" t="s">
        <v>6</v>
      </c>
      <c r="AB333" s="2">
        <v>4150000000</v>
      </c>
      <c r="AC333" s="2">
        <v>9602000000</v>
      </c>
      <c r="AD333" t="s">
        <v>6</v>
      </c>
    </row>
    <row r="334" spans="1:30" x14ac:dyDescent="0.3">
      <c r="A334" s="1">
        <v>24381</v>
      </c>
      <c r="B334" s="6">
        <v>1.8100000000000002E-2</v>
      </c>
      <c r="C334" s="7">
        <f t="shared" si="8"/>
        <v>0.25469753879407286</v>
      </c>
      <c r="D334" s="7"/>
      <c r="E334" s="7"/>
      <c r="F334" s="7"/>
      <c r="G334" s="7"/>
      <c r="H334" s="7"/>
      <c r="I334" s="7"/>
      <c r="J334" s="6"/>
      <c r="K334" s="7">
        <f t="shared" si="9"/>
        <v>39262.25611502734</v>
      </c>
      <c r="L334" s="7"/>
      <c r="M334" s="7"/>
      <c r="N334" s="7"/>
      <c r="O334" s="7"/>
      <c r="P334" s="7"/>
      <c r="Q334" s="7"/>
      <c r="R334" s="7"/>
      <c r="S334" s="6">
        <v>1.8100000000000002E-2</v>
      </c>
      <c r="T334" s="6"/>
      <c r="U334" s="6"/>
      <c r="V334" s="6"/>
      <c r="W334" s="6"/>
      <c r="X334" s="6"/>
      <c r="Y334" s="6"/>
      <c r="Z334" s="6"/>
      <c r="AA334" t="s">
        <v>6</v>
      </c>
      <c r="AB334" s="2">
        <v>4197300000</v>
      </c>
      <c r="AC334" s="2">
        <v>9806000000</v>
      </c>
      <c r="AD334" t="s">
        <v>6</v>
      </c>
    </row>
    <row r="335" spans="1:30" x14ac:dyDescent="0.3">
      <c r="A335" s="1">
        <v>24412</v>
      </c>
      <c r="B335" s="6">
        <v>1.8799999999999997E-2</v>
      </c>
      <c r="C335" s="7">
        <f t="shared" si="8"/>
        <v>0.24999758421090781</v>
      </c>
      <c r="D335" s="7"/>
      <c r="E335" s="7"/>
      <c r="F335" s="7"/>
      <c r="G335" s="7"/>
      <c r="H335" s="7"/>
      <c r="I335" s="7"/>
      <c r="J335" s="6"/>
      <c r="K335" s="7">
        <f t="shared" si="9"/>
        <v>40000.386529989853</v>
      </c>
      <c r="L335" s="7"/>
      <c r="M335" s="7"/>
      <c r="N335" s="7"/>
      <c r="O335" s="7"/>
      <c r="P335" s="7"/>
      <c r="Q335" s="7"/>
      <c r="R335" s="7"/>
      <c r="S335" s="6">
        <v>1.8799999999999997E-2</v>
      </c>
      <c r="T335" s="6"/>
      <c r="U335" s="6"/>
      <c r="V335" s="6"/>
      <c r="W335" s="6"/>
      <c r="X335" s="6"/>
      <c r="Y335" s="6"/>
      <c r="Z335" s="6"/>
      <c r="AA335" t="s">
        <v>6</v>
      </c>
      <c r="AB335" s="2">
        <v>4346100000</v>
      </c>
      <c r="AC335" s="2">
        <v>9943000000</v>
      </c>
      <c r="AD335" t="s">
        <v>6</v>
      </c>
    </row>
    <row r="336" spans="1:30" x14ac:dyDescent="0.3">
      <c r="A336" s="1">
        <v>24442</v>
      </c>
      <c r="B336" s="6">
        <v>1.8000000000000002E-2</v>
      </c>
      <c r="C336" s="7">
        <f t="shared" si="8"/>
        <v>0.24557719470619627</v>
      </c>
      <c r="D336" s="7"/>
      <c r="E336" s="7"/>
      <c r="F336" s="7"/>
      <c r="G336" s="7"/>
      <c r="H336" s="7"/>
      <c r="I336" s="7"/>
      <c r="J336" s="6"/>
      <c r="K336" s="7">
        <f t="shared" si="9"/>
        <v>40720.393487529669</v>
      </c>
      <c r="L336" s="7"/>
      <c r="M336" s="7"/>
      <c r="N336" s="7"/>
      <c r="O336" s="7"/>
      <c r="P336" s="7"/>
      <c r="Q336" s="7"/>
      <c r="R336" s="7"/>
      <c r="S336" s="6">
        <v>1.8000000000000002E-2</v>
      </c>
      <c r="T336" s="6"/>
      <c r="U336" s="6"/>
      <c r="V336" s="6"/>
      <c r="W336" s="6"/>
      <c r="X336" s="6"/>
      <c r="Y336" s="6"/>
      <c r="Z336" s="6"/>
      <c r="AA336" t="s">
        <v>6</v>
      </c>
      <c r="AB336" s="2">
        <v>4761100000</v>
      </c>
      <c r="AC336" s="2">
        <v>10482000000</v>
      </c>
      <c r="AD336" t="s">
        <v>6</v>
      </c>
    </row>
    <row r="337" spans="1:30" x14ac:dyDescent="0.3">
      <c r="A337" s="1">
        <v>24473</v>
      </c>
      <c r="B337" s="6">
        <v>2.98E-2</v>
      </c>
      <c r="C337" s="7">
        <f t="shared" si="8"/>
        <v>0.23847076588288624</v>
      </c>
      <c r="D337" s="7">
        <v>100</v>
      </c>
      <c r="E337" s="7"/>
      <c r="F337" s="7"/>
      <c r="G337" s="7"/>
      <c r="H337" s="7"/>
      <c r="I337" s="7"/>
      <c r="J337" s="6"/>
      <c r="K337" s="7">
        <f t="shared" si="9"/>
        <v>41933.861213458054</v>
      </c>
      <c r="L337" s="7">
        <v>100</v>
      </c>
      <c r="M337" s="7"/>
      <c r="N337" s="7"/>
      <c r="O337" s="7"/>
      <c r="P337" s="7"/>
      <c r="Q337" s="7"/>
      <c r="R337" s="7"/>
      <c r="S337" s="6">
        <v>2.98E-2</v>
      </c>
      <c r="T337" s="6"/>
      <c r="U337" s="6"/>
      <c r="V337" s="6"/>
      <c r="W337" s="6"/>
      <c r="X337" s="6"/>
      <c r="Y337" s="6"/>
      <c r="Z337" s="6"/>
      <c r="AA337" t="s">
        <v>6</v>
      </c>
      <c r="AB337" s="2">
        <v>4630500000</v>
      </c>
      <c r="AC337" s="2">
        <v>10338000000</v>
      </c>
      <c r="AD337" t="s">
        <v>6</v>
      </c>
    </row>
    <row r="338" spans="1:30" x14ac:dyDescent="0.3">
      <c r="A338" s="1">
        <v>24504</v>
      </c>
      <c r="B338" s="6">
        <v>1.52E-2</v>
      </c>
      <c r="C338" s="7"/>
      <c r="D338" s="7">
        <f t="shared" ref="D338:D377" si="10">+$D$337/(1+((L338/100)-1))</f>
        <v>98.502758077226147</v>
      </c>
      <c r="E338" s="7"/>
      <c r="F338" s="7"/>
      <c r="G338" s="7"/>
      <c r="H338" s="7"/>
      <c r="I338" s="7"/>
      <c r="J338" s="6"/>
      <c r="K338" s="7"/>
      <c r="L338" s="7">
        <f t="shared" si="9"/>
        <v>101.52000000000001</v>
      </c>
      <c r="M338" s="7"/>
      <c r="N338" s="7"/>
      <c r="O338" s="7"/>
      <c r="P338" s="7"/>
      <c r="Q338" s="7"/>
      <c r="R338" s="7"/>
      <c r="T338" s="6">
        <v>1.52E-2</v>
      </c>
      <c r="U338" s="6"/>
      <c r="V338" s="6"/>
      <c r="W338" s="6"/>
      <c r="X338" s="6"/>
      <c r="Y338" s="6"/>
      <c r="Z338" s="6"/>
      <c r="AA338" t="s">
        <v>6</v>
      </c>
      <c r="AB338" s="2">
        <v>4844600</v>
      </c>
      <c r="AC338" s="2">
        <v>10584000</v>
      </c>
      <c r="AD338" t="s">
        <v>6</v>
      </c>
    </row>
    <row r="339" spans="1:30" x14ac:dyDescent="0.3">
      <c r="A339" s="1">
        <v>24532</v>
      </c>
      <c r="B339" s="6">
        <v>3.1300000000000001E-2</v>
      </c>
      <c r="C339" s="7"/>
      <c r="D339" s="7">
        <f t="shared" si="10"/>
        <v>95.513195071488553</v>
      </c>
      <c r="E339" s="7"/>
      <c r="F339" s="7"/>
      <c r="G339" s="7"/>
      <c r="H339" s="7"/>
      <c r="I339" s="7"/>
      <c r="J339" s="7"/>
      <c r="K339" s="7"/>
      <c r="L339" s="7">
        <f t="shared" si="9"/>
        <v>104.69757600000003</v>
      </c>
      <c r="M339" s="7"/>
      <c r="N339" s="7"/>
      <c r="O339" s="7"/>
      <c r="P339" s="7"/>
      <c r="Q339" s="7"/>
      <c r="R339" s="7"/>
      <c r="S339" s="6"/>
      <c r="T339" s="6">
        <v>3.1300000000000001E-2</v>
      </c>
      <c r="U339" s="6"/>
      <c r="V339" s="6"/>
      <c r="W339" s="6"/>
      <c r="X339" s="6"/>
      <c r="Y339" s="6"/>
      <c r="Z339" s="6"/>
      <c r="AA339" t="s">
        <v>6</v>
      </c>
      <c r="AB339" s="2">
        <v>5145000</v>
      </c>
      <c r="AC339" s="2">
        <v>10989000</v>
      </c>
      <c r="AD339" t="s">
        <v>6</v>
      </c>
    </row>
    <row r="340" spans="1:30" x14ac:dyDescent="0.3">
      <c r="A340" s="1">
        <v>24563</v>
      </c>
      <c r="B340" s="6">
        <v>3.78E-2</v>
      </c>
      <c r="C340" s="7"/>
      <c r="D340" s="7">
        <f t="shared" si="10"/>
        <v>92.034298584976426</v>
      </c>
      <c r="E340" s="7"/>
      <c r="F340" s="7"/>
      <c r="G340" s="7"/>
      <c r="H340" s="7"/>
      <c r="I340" s="7"/>
      <c r="J340" s="7"/>
      <c r="K340" s="7"/>
      <c r="L340" s="7">
        <f t="shared" si="9"/>
        <v>108.65514437280004</v>
      </c>
      <c r="M340" s="7"/>
      <c r="N340" s="7"/>
      <c r="O340" s="7"/>
      <c r="P340" s="7"/>
      <c r="Q340" s="7"/>
      <c r="R340" s="7"/>
      <c r="S340" s="6"/>
      <c r="T340" s="6">
        <v>3.78E-2</v>
      </c>
      <c r="U340" s="6"/>
      <c r="V340" s="6"/>
      <c r="W340" s="6"/>
      <c r="X340" s="6"/>
      <c r="Y340" s="6"/>
      <c r="Z340" s="6"/>
      <c r="AA340" t="s">
        <v>6</v>
      </c>
      <c r="AB340" s="2">
        <v>4979100</v>
      </c>
      <c r="AC340" s="2">
        <v>11599000</v>
      </c>
      <c r="AD340" t="s">
        <v>6</v>
      </c>
    </row>
    <row r="341" spans="1:30" x14ac:dyDescent="0.3">
      <c r="A341" s="1">
        <v>24593</v>
      </c>
      <c r="B341" s="6">
        <v>1.04E-2</v>
      </c>
      <c r="C341" s="7"/>
      <c r="D341" s="7">
        <f t="shared" si="10"/>
        <v>91.086993848947372</v>
      </c>
      <c r="E341" s="7"/>
      <c r="F341" s="7"/>
      <c r="G341" s="7"/>
      <c r="H341" s="7"/>
      <c r="I341" s="7"/>
      <c r="J341" s="7"/>
      <c r="K341" s="7"/>
      <c r="L341" s="7">
        <f t="shared" ref="L341:M379" si="11">+L340*(1+T341)</f>
        <v>109.78515787427716</v>
      </c>
      <c r="M341" s="7"/>
      <c r="N341" s="7"/>
      <c r="O341" s="7"/>
      <c r="P341" s="7"/>
      <c r="Q341" s="7"/>
      <c r="R341" s="7"/>
      <c r="S341" s="6"/>
      <c r="T341" s="6">
        <v>1.04E-2</v>
      </c>
      <c r="U341" s="6"/>
      <c r="V341" s="6"/>
      <c r="W341" s="6"/>
      <c r="X341" s="6"/>
      <c r="Y341" s="6"/>
      <c r="Z341" s="6"/>
      <c r="AA341" t="s">
        <v>6</v>
      </c>
      <c r="AB341" s="2">
        <v>5066000</v>
      </c>
      <c r="AC341" s="2">
        <v>12189000</v>
      </c>
      <c r="AD341" t="s">
        <v>6</v>
      </c>
    </row>
    <row r="342" spans="1:30" x14ac:dyDescent="0.3">
      <c r="A342" s="1">
        <v>24624</v>
      </c>
      <c r="B342" s="6">
        <v>1.01E-2</v>
      </c>
      <c r="C342" s="7"/>
      <c r="D342" s="7">
        <f t="shared" si="10"/>
        <v>90.17621408667199</v>
      </c>
      <c r="E342" s="7"/>
      <c r="F342" s="7"/>
      <c r="G342" s="7"/>
      <c r="H342" s="7"/>
      <c r="I342" s="7"/>
      <c r="J342" s="7"/>
      <c r="K342" s="7"/>
      <c r="L342" s="7">
        <f t="shared" si="11"/>
        <v>110.89398796880737</v>
      </c>
      <c r="M342" s="7"/>
      <c r="N342" s="7"/>
      <c r="O342" s="7"/>
      <c r="P342" s="7"/>
      <c r="Q342" s="7"/>
      <c r="R342" s="7"/>
      <c r="S342" s="6"/>
      <c r="T342" s="6">
        <v>1.01E-2</v>
      </c>
      <c r="U342" s="6"/>
      <c r="V342" s="6"/>
      <c r="W342" s="6"/>
      <c r="X342" s="6"/>
      <c r="Y342" s="6"/>
      <c r="Z342" s="6"/>
      <c r="AA342" t="s">
        <v>6</v>
      </c>
      <c r="AB342" s="2">
        <v>5188500</v>
      </c>
      <c r="AC342" s="2">
        <v>12753000</v>
      </c>
      <c r="AD342" t="s">
        <v>6</v>
      </c>
    </row>
    <row r="343" spans="1:30" x14ac:dyDescent="0.3">
      <c r="A343" s="1">
        <v>24654</v>
      </c>
      <c r="B343" s="6">
        <v>2.3099999999999999E-2</v>
      </c>
      <c r="C343" s="7"/>
      <c r="D343" s="7">
        <f t="shared" si="10"/>
        <v>88.140176020596215</v>
      </c>
      <c r="E343" s="7"/>
      <c r="F343" s="7"/>
      <c r="G343" s="7"/>
      <c r="H343" s="7"/>
      <c r="I343" s="7"/>
      <c r="J343" s="7"/>
      <c r="K343" s="7"/>
      <c r="L343" s="7">
        <f t="shared" si="11"/>
        <v>113.45563909088681</v>
      </c>
      <c r="M343" s="7"/>
      <c r="N343" s="7"/>
      <c r="O343" s="7"/>
      <c r="P343" s="7"/>
      <c r="Q343" s="7"/>
      <c r="R343" s="7"/>
      <c r="S343" s="6"/>
      <c r="T343" s="6">
        <v>2.3099999999999999E-2</v>
      </c>
      <c r="U343" s="6"/>
      <c r="V343" s="6"/>
      <c r="W343" s="6"/>
      <c r="X343" s="6"/>
      <c r="Y343" s="6"/>
      <c r="Z343" s="6"/>
      <c r="AA343" t="s">
        <v>6</v>
      </c>
      <c r="AB343" s="2">
        <v>5281600</v>
      </c>
      <c r="AC343" s="2">
        <v>12971000</v>
      </c>
      <c r="AD343" t="s">
        <v>6</v>
      </c>
    </row>
    <row r="344" spans="1:30" x14ac:dyDescent="0.3">
      <c r="A344" s="1">
        <v>24685</v>
      </c>
      <c r="B344" s="6">
        <v>1.01E-2</v>
      </c>
      <c r="C344" s="7"/>
      <c r="D344" s="7">
        <f t="shared" si="10"/>
        <v>87.258861519251766</v>
      </c>
      <c r="E344" s="7"/>
      <c r="F344" s="7"/>
      <c r="G344" s="7"/>
      <c r="H344" s="7"/>
      <c r="I344" s="7"/>
      <c r="J344" s="7"/>
      <c r="K344" s="7"/>
      <c r="L344" s="7">
        <f t="shared" si="11"/>
        <v>114.60154104570476</v>
      </c>
      <c r="M344" s="7"/>
      <c r="N344" s="7"/>
      <c r="O344" s="7"/>
      <c r="P344" s="7"/>
      <c r="Q344" s="7"/>
      <c r="R344" s="7"/>
      <c r="S344" s="6"/>
      <c r="T344" s="6">
        <v>1.01E-2</v>
      </c>
      <c r="U344" s="6"/>
      <c r="V344" s="6"/>
      <c r="W344" s="6"/>
      <c r="X344" s="6"/>
      <c r="Y344" s="6"/>
      <c r="Z344" s="6"/>
      <c r="AA344" t="s">
        <v>6</v>
      </c>
      <c r="AB344" s="2">
        <v>5246000</v>
      </c>
      <c r="AC344" s="2">
        <v>13479000</v>
      </c>
      <c r="AD344" t="s">
        <v>6</v>
      </c>
    </row>
    <row r="345" spans="1:30" x14ac:dyDescent="0.3">
      <c r="A345" s="1">
        <v>24716</v>
      </c>
      <c r="B345" s="6">
        <v>1.6500000000000001E-2</v>
      </c>
      <c r="C345" s="7"/>
      <c r="D345" s="7">
        <f t="shared" si="10"/>
        <v>85.842460914168015</v>
      </c>
      <c r="E345" s="7"/>
      <c r="F345" s="7"/>
      <c r="G345" s="7"/>
      <c r="H345" s="7"/>
      <c r="I345" s="7"/>
      <c r="J345" s="7"/>
      <c r="K345" s="7"/>
      <c r="L345" s="7">
        <f t="shared" si="11"/>
        <v>116.49246647295888</v>
      </c>
      <c r="M345" s="7"/>
      <c r="N345" s="7"/>
      <c r="O345" s="7"/>
      <c r="P345" s="7"/>
      <c r="Q345" s="7"/>
      <c r="R345" s="7"/>
      <c r="S345" s="6"/>
      <c r="T345" s="6">
        <v>1.6500000000000001E-2</v>
      </c>
      <c r="U345" s="6"/>
      <c r="V345" s="6"/>
      <c r="W345" s="6"/>
      <c r="X345" s="6"/>
      <c r="Y345" s="6"/>
      <c r="Z345" s="6"/>
      <c r="AA345" t="s">
        <v>6</v>
      </c>
      <c r="AB345" s="2">
        <v>5550300</v>
      </c>
      <c r="AC345" s="2">
        <v>13845000</v>
      </c>
      <c r="AD345" t="s">
        <v>6</v>
      </c>
    </row>
    <row r="346" spans="1:30" x14ac:dyDescent="0.3">
      <c r="A346" s="1">
        <v>24746</v>
      </c>
      <c r="B346" s="6">
        <v>1.83E-2</v>
      </c>
      <c r="C346" s="7"/>
      <c r="D346" s="7">
        <f t="shared" si="10"/>
        <v>84.299775031098903</v>
      </c>
      <c r="E346" s="7"/>
      <c r="F346" s="7"/>
      <c r="G346" s="7"/>
      <c r="H346" s="7"/>
      <c r="I346" s="7"/>
      <c r="J346" s="7"/>
      <c r="K346" s="7"/>
      <c r="L346" s="7">
        <f t="shared" si="11"/>
        <v>118.62427860941402</v>
      </c>
      <c r="M346" s="7"/>
      <c r="N346" s="7"/>
      <c r="O346" s="7"/>
      <c r="P346" s="7"/>
      <c r="Q346" s="7"/>
      <c r="R346" s="7"/>
      <c r="S346" s="6"/>
      <c r="T346" s="6">
        <v>1.83E-2</v>
      </c>
      <c r="U346" s="6"/>
      <c r="V346" s="6"/>
      <c r="W346" s="6"/>
      <c r="X346" s="6"/>
      <c r="Y346" s="6"/>
      <c r="Z346" s="6"/>
      <c r="AA346" t="s">
        <v>6</v>
      </c>
      <c r="AB346" s="2">
        <v>5511800</v>
      </c>
      <c r="AC346" s="2">
        <v>14120000</v>
      </c>
      <c r="AD346" t="s">
        <v>6</v>
      </c>
    </row>
    <row r="347" spans="1:30" x14ac:dyDescent="0.3">
      <c r="A347" s="1">
        <v>24777</v>
      </c>
      <c r="B347" s="6">
        <v>1.7899999999999999E-2</v>
      </c>
      <c r="C347" s="7"/>
      <c r="D347" s="7">
        <f t="shared" si="10"/>
        <v>82.817344563413798</v>
      </c>
      <c r="E347" s="7"/>
      <c r="F347" s="7"/>
      <c r="G347" s="7"/>
      <c r="H347" s="7"/>
      <c r="I347" s="7"/>
      <c r="J347" s="7"/>
      <c r="K347" s="7"/>
      <c r="L347" s="7">
        <f t="shared" si="11"/>
        <v>120.74765319652253</v>
      </c>
      <c r="M347" s="7"/>
      <c r="N347" s="7"/>
      <c r="O347" s="7"/>
      <c r="P347" s="7"/>
      <c r="Q347" s="7"/>
      <c r="R347" s="7"/>
      <c r="S347" s="6"/>
      <c r="T347" s="6">
        <v>1.7899999999999999E-2</v>
      </c>
      <c r="U347" s="6"/>
      <c r="V347" s="6"/>
      <c r="W347" s="6"/>
      <c r="X347" s="6"/>
      <c r="Y347" s="6"/>
      <c r="Z347" s="6"/>
      <c r="AA347" t="s">
        <v>6</v>
      </c>
      <c r="AB347" s="2">
        <v>5756300</v>
      </c>
      <c r="AC347" s="2">
        <v>14771000</v>
      </c>
      <c r="AD347" t="s">
        <v>6</v>
      </c>
    </row>
    <row r="348" spans="1:30" x14ac:dyDescent="0.3">
      <c r="A348" s="1">
        <v>24807</v>
      </c>
      <c r="B348" s="6">
        <v>7.9000000000000008E-3</v>
      </c>
      <c r="C348" s="7"/>
      <c r="D348" s="7">
        <f t="shared" si="10"/>
        <v>82.168215659702142</v>
      </c>
      <c r="E348" s="7"/>
      <c r="F348" s="7"/>
      <c r="G348" s="7"/>
      <c r="H348" s="7"/>
      <c r="I348" s="7"/>
      <c r="J348" s="7"/>
      <c r="K348" s="7"/>
      <c r="L348" s="7">
        <f t="shared" si="11"/>
        <v>121.70155965677506</v>
      </c>
      <c r="M348" s="7"/>
      <c r="N348" s="7"/>
      <c r="O348" s="7"/>
      <c r="P348" s="7"/>
      <c r="Q348" s="7"/>
      <c r="R348" s="7"/>
      <c r="S348" s="6"/>
      <c r="T348" s="6">
        <v>7.9000000000000008E-3</v>
      </c>
      <c r="U348" s="6"/>
      <c r="V348" s="6"/>
      <c r="W348" s="6"/>
      <c r="X348" s="6"/>
      <c r="Y348" s="6"/>
      <c r="Z348" s="6"/>
      <c r="AA348" t="s">
        <v>6</v>
      </c>
      <c r="AB348" s="2">
        <v>6095400</v>
      </c>
      <c r="AC348" s="2">
        <v>15004000</v>
      </c>
      <c r="AD348" t="s">
        <v>6</v>
      </c>
    </row>
    <row r="349" spans="1:30" x14ac:dyDescent="0.3">
      <c r="A349" s="1">
        <v>24838</v>
      </c>
      <c r="B349" s="6">
        <v>2.2200000000000001E-2</v>
      </c>
      <c r="C349" s="7"/>
      <c r="D349" s="7">
        <f t="shared" si="10"/>
        <v>80.383697573568924</v>
      </c>
      <c r="E349" s="7"/>
      <c r="F349" s="7"/>
      <c r="G349" s="7"/>
      <c r="H349" s="7"/>
      <c r="I349" s="7"/>
      <c r="J349" s="7"/>
      <c r="K349" s="7"/>
      <c r="L349" s="7">
        <f t="shared" si="11"/>
        <v>124.40333428115547</v>
      </c>
      <c r="M349" s="7"/>
      <c r="N349" s="7"/>
      <c r="O349" s="7"/>
      <c r="P349" s="7"/>
      <c r="Q349" s="7"/>
      <c r="R349" s="7"/>
      <c r="S349" s="6"/>
      <c r="T349" s="6">
        <v>2.2200000000000001E-2</v>
      </c>
      <c r="U349" s="6"/>
      <c r="V349" s="6"/>
      <c r="W349" s="6"/>
      <c r="X349" s="6"/>
      <c r="Y349" s="6"/>
      <c r="Z349" s="6"/>
      <c r="AA349" t="s">
        <v>6</v>
      </c>
      <c r="AB349" s="2">
        <v>6167900</v>
      </c>
      <c r="AC349" s="2">
        <v>15087000</v>
      </c>
      <c r="AD349" t="s">
        <v>6</v>
      </c>
    </row>
    <row r="350" spans="1:30" x14ac:dyDescent="0.3">
      <c r="A350" s="1">
        <v>24869</v>
      </c>
      <c r="B350" s="6">
        <v>3.1400000000000004E-2</v>
      </c>
      <c r="C350" s="7"/>
      <c r="D350" s="7">
        <f t="shared" si="10"/>
        <v>77.93649173314806</v>
      </c>
      <c r="E350" s="7"/>
      <c r="F350" s="7"/>
      <c r="G350" s="7"/>
      <c r="H350" s="7"/>
      <c r="I350" s="7"/>
      <c r="J350" s="7"/>
      <c r="K350" s="7"/>
      <c r="L350" s="7">
        <f t="shared" si="11"/>
        <v>128.30959897758376</v>
      </c>
      <c r="M350" s="7"/>
      <c r="N350" s="7"/>
      <c r="O350" s="7"/>
      <c r="P350" s="7"/>
      <c r="Q350" s="7"/>
      <c r="R350" s="7"/>
      <c r="S350" s="6"/>
      <c r="T350" s="6">
        <v>3.1400000000000004E-2</v>
      </c>
      <c r="U350" s="6"/>
      <c r="V350" s="6"/>
      <c r="W350" s="6"/>
      <c r="X350" s="6"/>
      <c r="Y350" s="6"/>
      <c r="Z350" s="6"/>
      <c r="AA350" t="s">
        <v>6</v>
      </c>
      <c r="AB350" s="2">
        <v>6311300</v>
      </c>
      <c r="AC350" s="2">
        <v>15508000</v>
      </c>
      <c r="AD350" t="s">
        <v>6</v>
      </c>
    </row>
    <row r="351" spans="1:30" x14ac:dyDescent="0.3">
      <c r="A351" s="1">
        <v>24898</v>
      </c>
      <c r="B351" s="6">
        <v>8.5000000000000006E-3</v>
      </c>
      <c r="C351" s="7"/>
      <c r="D351" s="7">
        <f t="shared" si="10"/>
        <v>77.279615005600462</v>
      </c>
      <c r="E351" s="7"/>
      <c r="F351" s="7"/>
      <c r="G351" s="7"/>
      <c r="H351" s="7"/>
      <c r="I351" s="7"/>
      <c r="J351" s="7"/>
      <c r="K351" s="7"/>
      <c r="L351" s="7">
        <f t="shared" si="11"/>
        <v>129.40023056889322</v>
      </c>
      <c r="M351" s="7"/>
      <c r="N351" s="7"/>
      <c r="O351" s="7"/>
      <c r="P351" s="7"/>
      <c r="Q351" s="7"/>
      <c r="R351" s="7"/>
      <c r="S351" s="6"/>
      <c r="T351" s="6">
        <v>8.5000000000000006E-3</v>
      </c>
      <c r="U351" s="6"/>
      <c r="V351" s="6"/>
      <c r="W351" s="6"/>
      <c r="X351" s="6"/>
      <c r="Y351" s="6"/>
      <c r="Z351" s="6"/>
      <c r="AA351" t="s">
        <v>6</v>
      </c>
      <c r="AB351" s="2">
        <v>6674500</v>
      </c>
      <c r="AC351" s="2">
        <v>16567000</v>
      </c>
      <c r="AD351" t="s">
        <v>6</v>
      </c>
    </row>
    <row r="352" spans="1:30" x14ac:dyDescent="0.3">
      <c r="A352" s="1">
        <v>24929</v>
      </c>
      <c r="B352" s="6">
        <v>2.5499999999999998E-2</v>
      </c>
      <c r="C352" s="7"/>
      <c r="D352" s="7">
        <f t="shared" si="10"/>
        <v>75.357986353584067</v>
      </c>
      <c r="E352" s="7"/>
      <c r="F352" s="7"/>
      <c r="G352" s="7"/>
      <c r="H352" s="7"/>
      <c r="I352" s="7"/>
      <c r="J352" s="7"/>
      <c r="K352" s="7"/>
      <c r="L352" s="7">
        <f t="shared" si="11"/>
        <v>132.6999364484</v>
      </c>
      <c r="M352" s="7"/>
      <c r="N352" s="7"/>
      <c r="O352" s="7"/>
      <c r="P352" s="7"/>
      <c r="Q352" s="7"/>
      <c r="R352" s="7"/>
      <c r="S352" s="6"/>
      <c r="T352" s="6">
        <v>2.5499999999999998E-2</v>
      </c>
      <c r="U352" s="6"/>
      <c r="V352" s="6"/>
      <c r="W352" s="6"/>
      <c r="X352" s="6"/>
      <c r="Y352" s="6"/>
      <c r="Z352" s="6"/>
      <c r="AA352" t="s">
        <v>6</v>
      </c>
      <c r="AB352" s="2">
        <v>6787200</v>
      </c>
      <c r="AC352" s="2">
        <v>17311000</v>
      </c>
      <c r="AD352" t="s">
        <v>6</v>
      </c>
    </row>
    <row r="353" spans="1:30" x14ac:dyDescent="0.3">
      <c r="A353" s="1">
        <v>24959</v>
      </c>
      <c r="B353" s="6">
        <v>2.9600000000000001E-2</v>
      </c>
      <c r="C353" s="7"/>
      <c r="D353" s="7">
        <f t="shared" si="10"/>
        <v>73.191517437435962</v>
      </c>
      <c r="E353" s="7"/>
      <c r="F353" s="7"/>
      <c r="G353" s="7"/>
      <c r="H353" s="7"/>
      <c r="I353" s="7"/>
      <c r="J353" s="7"/>
      <c r="K353" s="7"/>
      <c r="L353" s="7">
        <f t="shared" si="11"/>
        <v>136.62785456727264</v>
      </c>
      <c r="M353" s="7"/>
      <c r="N353" s="7"/>
      <c r="O353" s="7"/>
      <c r="P353" s="7"/>
      <c r="Q353" s="7"/>
      <c r="R353" s="7"/>
      <c r="S353" s="6"/>
      <c r="T353" s="6">
        <v>2.9600000000000001E-2</v>
      </c>
      <c r="U353" s="6"/>
      <c r="V353" s="6"/>
      <c r="W353" s="6"/>
      <c r="X353" s="6"/>
      <c r="Y353" s="6"/>
      <c r="Z353" s="6"/>
      <c r="AA353" t="s">
        <v>6</v>
      </c>
      <c r="AB353" s="2">
        <v>6856100</v>
      </c>
      <c r="AC353" s="2">
        <v>17547000</v>
      </c>
      <c r="AD353" t="s">
        <v>6</v>
      </c>
    </row>
    <row r="354" spans="1:30" x14ac:dyDescent="0.3">
      <c r="A354" s="1">
        <v>24990</v>
      </c>
      <c r="B354" s="6">
        <v>1.09E-2</v>
      </c>
      <c r="C354" s="7"/>
      <c r="D354" s="7">
        <f t="shared" si="10"/>
        <v>72.402332018435033</v>
      </c>
      <c r="E354" s="7"/>
      <c r="F354" s="7"/>
      <c r="G354" s="7"/>
      <c r="H354" s="7"/>
      <c r="I354" s="7"/>
      <c r="J354" s="7"/>
      <c r="K354" s="7"/>
      <c r="L354" s="7">
        <f t="shared" si="11"/>
        <v>138.11709818205588</v>
      </c>
      <c r="M354" s="7"/>
      <c r="N354" s="7"/>
      <c r="O354" s="7"/>
      <c r="P354" s="7"/>
      <c r="Q354" s="7"/>
      <c r="R354" s="7"/>
      <c r="S354" s="6"/>
      <c r="T354" s="6">
        <v>1.09E-2</v>
      </c>
      <c r="U354" s="6"/>
      <c r="V354" s="6"/>
      <c r="W354" s="6"/>
      <c r="X354" s="6"/>
      <c r="Y354" s="6"/>
      <c r="Z354" s="6"/>
      <c r="AA354" t="s">
        <v>6</v>
      </c>
      <c r="AB354" s="2">
        <v>7139200</v>
      </c>
      <c r="AC354" s="2">
        <v>17998000</v>
      </c>
      <c r="AD354" t="s">
        <v>6</v>
      </c>
    </row>
    <row r="355" spans="1:30" x14ac:dyDescent="0.3">
      <c r="A355" s="1">
        <v>25020</v>
      </c>
      <c r="B355" s="6">
        <v>1.54E-2</v>
      </c>
      <c r="C355" s="7"/>
      <c r="D355" s="7">
        <f t="shared" si="10"/>
        <v>71.304246620479645</v>
      </c>
      <c r="E355" s="7"/>
      <c r="F355" s="7"/>
      <c r="G355" s="7"/>
      <c r="H355" s="7"/>
      <c r="I355" s="7"/>
      <c r="J355" s="7"/>
      <c r="K355" s="7"/>
      <c r="L355" s="7">
        <f t="shared" si="11"/>
        <v>140.24410149405955</v>
      </c>
      <c r="M355" s="7"/>
      <c r="N355" s="7"/>
      <c r="O355" s="7"/>
      <c r="P355" s="7"/>
      <c r="Q355" s="7"/>
      <c r="R355" s="7"/>
      <c r="S355" s="6"/>
      <c r="T355" s="6">
        <v>1.54E-2</v>
      </c>
      <c r="U355" s="6"/>
      <c r="V355" s="6"/>
      <c r="W355" s="6"/>
      <c r="X355" s="6"/>
      <c r="Y355" s="6"/>
      <c r="Z355" s="6"/>
      <c r="AA355" t="s">
        <v>6</v>
      </c>
      <c r="AB355" s="2">
        <v>7012800</v>
      </c>
      <c r="AC355" s="2">
        <v>17924000</v>
      </c>
      <c r="AD355" t="s">
        <v>6</v>
      </c>
    </row>
    <row r="356" spans="1:30" x14ac:dyDescent="0.3">
      <c r="A356" s="1">
        <v>25051</v>
      </c>
      <c r="B356" s="6">
        <v>1.47E-2</v>
      </c>
      <c r="C356" s="7"/>
      <c r="D356" s="7">
        <f t="shared" si="10"/>
        <v>70.271259111540019</v>
      </c>
      <c r="E356" s="7"/>
      <c r="F356" s="7"/>
      <c r="G356" s="7"/>
      <c r="H356" s="7"/>
      <c r="I356" s="7"/>
      <c r="J356" s="7"/>
      <c r="K356" s="7"/>
      <c r="L356" s="7">
        <f t="shared" si="11"/>
        <v>142.30568978602221</v>
      </c>
      <c r="M356" s="7"/>
      <c r="N356" s="7"/>
      <c r="O356" s="7"/>
      <c r="P356" s="7"/>
      <c r="Q356" s="7"/>
      <c r="R356" s="7"/>
      <c r="S356" s="6"/>
      <c r="T356" s="6">
        <v>1.47E-2</v>
      </c>
      <c r="U356" s="6"/>
      <c r="V356" s="6"/>
      <c r="W356" s="6"/>
      <c r="X356" s="6"/>
      <c r="Y356" s="6"/>
      <c r="Z356" s="6"/>
      <c r="AA356" t="s">
        <v>6</v>
      </c>
      <c r="AB356" s="2">
        <v>7019200</v>
      </c>
      <c r="AC356" s="2">
        <v>18616000</v>
      </c>
      <c r="AD356" t="s">
        <v>6</v>
      </c>
    </row>
    <row r="357" spans="1:30" x14ac:dyDescent="0.3">
      <c r="A357" s="1">
        <v>25082</v>
      </c>
      <c r="B357" s="6">
        <v>1.1899999999999999E-2</v>
      </c>
      <c r="C357" s="7"/>
      <c r="D357" s="7">
        <f t="shared" si="10"/>
        <v>69.444865215475858</v>
      </c>
      <c r="E357" s="7"/>
      <c r="F357" s="7"/>
      <c r="G357" s="7"/>
      <c r="H357" s="7"/>
      <c r="I357" s="7"/>
      <c r="J357" s="7"/>
      <c r="K357" s="7"/>
      <c r="L357" s="7">
        <f t="shared" si="11"/>
        <v>143.99912749447589</v>
      </c>
      <c r="M357" s="7"/>
      <c r="N357" s="7"/>
      <c r="O357" s="7"/>
      <c r="P357" s="7"/>
      <c r="Q357" s="7"/>
      <c r="R357" s="7"/>
      <c r="S357" s="6"/>
      <c r="T357" s="6">
        <v>1.1899999999999999E-2</v>
      </c>
      <c r="U357" s="6"/>
      <c r="V357" s="6"/>
      <c r="W357" s="6"/>
      <c r="X357" s="6"/>
      <c r="Y357" s="6"/>
      <c r="Z357" s="6"/>
      <c r="AA357" t="s">
        <v>6</v>
      </c>
      <c r="AB357" s="2">
        <v>7146800</v>
      </c>
      <c r="AC357" s="2">
        <v>19268000</v>
      </c>
      <c r="AD357" t="s">
        <v>6</v>
      </c>
    </row>
    <row r="358" spans="1:30" x14ac:dyDescent="0.3">
      <c r="A358" s="1">
        <v>25112</v>
      </c>
      <c r="B358" s="6">
        <v>2.3300000000000001E-2</v>
      </c>
      <c r="C358" s="7"/>
      <c r="D358" s="7">
        <f t="shared" si="10"/>
        <v>67.863642348749963</v>
      </c>
      <c r="E358" s="7"/>
      <c r="F358" s="7"/>
      <c r="G358" s="7"/>
      <c r="H358" s="7"/>
      <c r="I358" s="7"/>
      <c r="J358" s="7"/>
      <c r="K358" s="7"/>
      <c r="L358" s="7">
        <f t="shared" si="11"/>
        <v>147.3543071650972</v>
      </c>
      <c r="M358" s="7"/>
      <c r="N358" s="7"/>
      <c r="O358" s="7"/>
      <c r="P358" s="7"/>
      <c r="Q358" s="7"/>
      <c r="R358" s="7"/>
      <c r="S358" s="6"/>
      <c r="T358" s="6">
        <v>2.3300000000000001E-2</v>
      </c>
      <c r="U358" s="6"/>
      <c r="V358" s="6"/>
      <c r="W358" s="6"/>
      <c r="X358" s="6"/>
      <c r="Y358" s="6"/>
      <c r="Z358" s="6"/>
      <c r="AA358" t="s">
        <v>6</v>
      </c>
      <c r="AB358" s="2">
        <v>7112600</v>
      </c>
      <c r="AC358" s="2">
        <v>19572000</v>
      </c>
      <c r="AD358" t="s">
        <v>6</v>
      </c>
    </row>
    <row r="359" spans="1:30" x14ac:dyDescent="0.3">
      <c r="A359" s="1">
        <v>25143</v>
      </c>
      <c r="B359" s="6">
        <v>1.9E-2</v>
      </c>
      <c r="C359" s="7"/>
      <c r="D359" s="7">
        <f t="shared" si="10"/>
        <v>66.598275121442555</v>
      </c>
      <c r="E359" s="7"/>
      <c r="F359" s="7"/>
      <c r="G359" s="7"/>
      <c r="H359" s="7"/>
      <c r="I359" s="7"/>
      <c r="J359" s="7"/>
      <c r="K359" s="7"/>
      <c r="L359" s="7">
        <f t="shared" si="11"/>
        <v>150.15403900123403</v>
      </c>
      <c r="M359" s="7"/>
      <c r="N359" s="7"/>
      <c r="O359" s="7"/>
      <c r="P359" s="7"/>
      <c r="Q359" s="7"/>
      <c r="R359" s="7"/>
      <c r="S359" s="6"/>
      <c r="T359" s="6">
        <v>1.9E-2</v>
      </c>
      <c r="U359" s="6"/>
      <c r="V359" s="6"/>
      <c r="W359" s="6"/>
      <c r="X359" s="6"/>
      <c r="Y359" s="6"/>
      <c r="Z359" s="6"/>
      <c r="AA359" t="s">
        <v>6</v>
      </c>
      <c r="AB359" s="2">
        <v>7614700</v>
      </c>
      <c r="AC359" s="2">
        <v>20290000</v>
      </c>
      <c r="AD359" t="s">
        <v>6</v>
      </c>
    </row>
    <row r="360" spans="1:30" x14ac:dyDescent="0.3">
      <c r="A360" s="1">
        <v>25173</v>
      </c>
      <c r="B360" s="6">
        <v>1.49E-2</v>
      </c>
      <c r="C360" s="7"/>
      <c r="D360" s="7">
        <f t="shared" si="10"/>
        <v>65.620529235828712</v>
      </c>
      <c r="E360" s="7"/>
      <c r="F360" s="7"/>
      <c r="G360" s="7"/>
      <c r="H360" s="7"/>
      <c r="I360" s="7"/>
      <c r="J360" s="7"/>
      <c r="K360" s="7"/>
      <c r="L360" s="7">
        <f t="shared" si="11"/>
        <v>152.39133418235241</v>
      </c>
      <c r="M360" s="7"/>
      <c r="N360" s="7"/>
      <c r="O360" s="7"/>
      <c r="P360" s="7"/>
      <c r="Q360" s="7"/>
      <c r="R360" s="7"/>
      <c r="S360" s="6"/>
      <c r="T360" s="6">
        <v>1.49E-2</v>
      </c>
      <c r="U360" s="6"/>
      <c r="V360" s="6"/>
      <c r="W360" s="6"/>
      <c r="X360" s="6"/>
      <c r="Y360" s="6"/>
      <c r="Z360" s="6"/>
      <c r="AA360" t="s">
        <v>6</v>
      </c>
      <c r="AB360" s="2">
        <v>8619100</v>
      </c>
      <c r="AC360" s="2">
        <v>21384000</v>
      </c>
      <c r="AD360" t="s">
        <v>6</v>
      </c>
    </row>
    <row r="361" spans="1:30" x14ac:dyDescent="0.3">
      <c r="A361" s="1">
        <v>25204</v>
      </c>
      <c r="B361" s="6">
        <v>2.06E-2</v>
      </c>
      <c r="C361" s="7"/>
      <c r="D361" s="7">
        <f t="shared" si="10"/>
        <v>64.296030997284646</v>
      </c>
      <c r="E361" s="7"/>
      <c r="F361" s="7"/>
      <c r="G361" s="7"/>
      <c r="H361" s="7"/>
      <c r="I361" s="7"/>
      <c r="J361" s="7"/>
      <c r="K361" s="7"/>
      <c r="L361" s="7">
        <f t="shared" si="11"/>
        <v>155.53059566650887</v>
      </c>
      <c r="M361" s="7"/>
      <c r="N361" s="7"/>
      <c r="O361" s="7"/>
      <c r="P361" s="7"/>
      <c r="Q361" s="7"/>
      <c r="R361" s="7"/>
      <c r="S361" s="6"/>
      <c r="T361" s="6">
        <v>2.06E-2</v>
      </c>
      <c r="U361" s="6"/>
      <c r="V361" s="6"/>
      <c r="W361" s="6"/>
      <c r="X361" s="6"/>
      <c r="Y361" s="6"/>
      <c r="Z361" s="6"/>
      <c r="AA361" t="s">
        <v>6</v>
      </c>
      <c r="AB361" s="2">
        <v>7935800</v>
      </c>
      <c r="AC361" s="2">
        <v>21118000</v>
      </c>
      <c r="AD361" t="s">
        <v>6</v>
      </c>
    </row>
    <row r="362" spans="1:30" x14ac:dyDescent="0.3">
      <c r="A362" s="1">
        <v>25235</v>
      </c>
      <c r="B362" s="6">
        <v>1.38E-2</v>
      </c>
      <c r="C362" s="7"/>
      <c r="D362" s="7">
        <f t="shared" si="10"/>
        <v>63.42082363117445</v>
      </c>
      <c r="E362" s="7"/>
      <c r="F362" s="7"/>
      <c r="G362" s="7"/>
      <c r="H362" s="7"/>
      <c r="I362" s="7"/>
      <c r="J362" s="7"/>
      <c r="K362" s="7"/>
      <c r="L362" s="7">
        <f t="shared" si="11"/>
        <v>157.67691788670669</v>
      </c>
      <c r="M362" s="7"/>
      <c r="N362" s="7"/>
      <c r="O362" s="7"/>
      <c r="P362" s="7"/>
      <c r="Q362" s="7"/>
      <c r="R362" s="7"/>
      <c r="S362" s="6"/>
      <c r="T362" s="6">
        <v>1.38E-2</v>
      </c>
      <c r="U362" s="6"/>
      <c r="V362" s="6"/>
      <c r="W362" s="6"/>
      <c r="X362" s="6"/>
      <c r="Y362" s="6"/>
      <c r="Z362" s="6"/>
      <c r="AA362" t="s">
        <v>6</v>
      </c>
      <c r="AB362" s="2">
        <v>8260100</v>
      </c>
      <c r="AC362" s="2">
        <v>21412000</v>
      </c>
      <c r="AD362" t="s">
        <v>6</v>
      </c>
    </row>
    <row r="363" spans="1:30" x14ac:dyDescent="0.3">
      <c r="A363" s="1">
        <v>25263</v>
      </c>
      <c r="B363" s="6">
        <v>1.1299999999999999E-2</v>
      </c>
      <c r="C363" s="7"/>
      <c r="D363" s="7">
        <f t="shared" si="10"/>
        <v>62.71217604190096</v>
      </c>
      <c r="E363" s="7"/>
      <c r="F363" s="7"/>
      <c r="G363" s="7"/>
      <c r="H363" s="7"/>
      <c r="I363" s="7"/>
      <c r="J363" s="7"/>
      <c r="K363" s="7"/>
      <c r="L363" s="7">
        <f t="shared" si="11"/>
        <v>159.45866705882648</v>
      </c>
      <c r="M363" s="7"/>
      <c r="N363" s="7"/>
      <c r="O363" s="7"/>
      <c r="P363" s="7"/>
      <c r="Q363" s="7"/>
      <c r="R363" s="7"/>
      <c r="S363" s="6"/>
      <c r="T363" s="6">
        <v>1.1299999999999999E-2</v>
      </c>
      <c r="U363" s="6"/>
      <c r="V363" s="6"/>
      <c r="W363" s="6"/>
      <c r="X363" s="6"/>
      <c r="Y363" s="6"/>
      <c r="Z363" s="6"/>
      <c r="AA363" t="s">
        <v>6</v>
      </c>
      <c r="AB363" s="2">
        <v>8188900</v>
      </c>
      <c r="AC363" s="2">
        <v>22264000</v>
      </c>
      <c r="AD363" t="s">
        <v>6</v>
      </c>
    </row>
    <row r="364" spans="1:30" x14ac:dyDescent="0.3">
      <c r="A364" s="1">
        <v>25294</v>
      </c>
      <c r="B364" s="6">
        <v>1.6399999999999998E-2</v>
      </c>
      <c r="C364" s="7"/>
      <c r="D364" s="7">
        <f t="shared" si="10"/>
        <v>61.700291265152472</v>
      </c>
      <c r="E364" s="7"/>
      <c r="F364" s="7"/>
      <c r="G364" s="7"/>
      <c r="H364" s="7"/>
      <c r="I364" s="7"/>
      <c r="J364" s="7"/>
      <c r="K364" s="7"/>
      <c r="L364" s="7">
        <f t="shared" si="11"/>
        <v>162.07378919859121</v>
      </c>
      <c r="M364" s="7"/>
      <c r="N364" s="7"/>
      <c r="O364" s="7"/>
      <c r="P364" s="7"/>
      <c r="Q364" s="7"/>
      <c r="R364" s="7"/>
      <c r="S364" s="6"/>
      <c r="T364" s="6">
        <v>1.6399999999999998E-2</v>
      </c>
      <c r="U364" s="6"/>
      <c r="V364" s="6"/>
      <c r="W364" s="6"/>
      <c r="X364" s="6"/>
      <c r="Y364" s="6"/>
      <c r="Z364" s="6"/>
      <c r="AA364" t="s">
        <v>6</v>
      </c>
      <c r="AB364" s="2">
        <v>8371200</v>
      </c>
      <c r="AC364" s="2">
        <v>22637000</v>
      </c>
      <c r="AD364" t="s">
        <v>6</v>
      </c>
    </row>
    <row r="365" spans="1:30" x14ac:dyDescent="0.3">
      <c r="A365" s="1">
        <v>25324</v>
      </c>
      <c r="B365" s="6">
        <v>3.6499999999999998E-2</v>
      </c>
      <c r="C365" s="7"/>
      <c r="D365" s="7">
        <f t="shared" si="10"/>
        <v>59.527536194068958</v>
      </c>
      <c r="E365" s="7"/>
      <c r="F365" s="7"/>
      <c r="G365" s="7"/>
      <c r="H365" s="7"/>
      <c r="I365" s="7"/>
      <c r="J365" s="7"/>
      <c r="K365" s="7"/>
      <c r="L365" s="7">
        <f t="shared" si="11"/>
        <v>167.98948250433978</v>
      </c>
      <c r="M365" s="7"/>
      <c r="N365" s="7"/>
      <c r="O365" s="7"/>
      <c r="P365" s="7"/>
      <c r="Q365" s="7"/>
      <c r="R365" s="7"/>
      <c r="S365" s="6"/>
      <c r="T365" s="6">
        <v>3.6499999999999998E-2</v>
      </c>
      <c r="U365" s="6"/>
      <c r="V365" s="6"/>
      <c r="W365" s="6"/>
      <c r="X365" s="6"/>
      <c r="Y365" s="6"/>
      <c r="Z365" s="6"/>
      <c r="AA365" t="s">
        <v>6</v>
      </c>
      <c r="AB365" s="2">
        <v>8490600</v>
      </c>
      <c r="AC365" s="2">
        <v>23015000</v>
      </c>
      <c r="AD365" t="s">
        <v>6</v>
      </c>
    </row>
    <row r="366" spans="1:30" x14ac:dyDescent="0.3">
      <c r="A366" s="1">
        <v>25355</v>
      </c>
      <c r="B366" s="6">
        <v>1.4199999999999999E-2</v>
      </c>
      <c r="C366" s="7"/>
      <c r="D366" s="7">
        <f t="shared" si="10"/>
        <v>58.694080254455692</v>
      </c>
      <c r="E366" s="7"/>
      <c r="F366" s="7"/>
      <c r="G366" s="7"/>
      <c r="H366" s="7"/>
      <c r="I366" s="7"/>
      <c r="J366" s="7"/>
      <c r="K366" s="7"/>
      <c r="L366" s="7">
        <f t="shared" si="11"/>
        <v>170.3749331559014</v>
      </c>
      <c r="M366" s="7"/>
      <c r="N366" s="7"/>
      <c r="O366" s="7"/>
      <c r="P366" s="7"/>
      <c r="Q366" s="7"/>
      <c r="R366" s="7"/>
      <c r="S366" s="6"/>
      <c r="T366" s="6">
        <v>1.4199999999999999E-2</v>
      </c>
      <c r="U366" s="6"/>
      <c r="V366" s="6"/>
      <c r="W366" s="6"/>
      <c r="X366" s="6"/>
      <c r="Y366" s="6"/>
      <c r="Z366" s="6"/>
      <c r="AA366" t="s">
        <v>6</v>
      </c>
      <c r="AB366" s="2">
        <v>8455000</v>
      </c>
      <c r="AC366" s="2">
        <v>23905000</v>
      </c>
      <c r="AD366" t="s">
        <v>6</v>
      </c>
    </row>
    <row r="367" spans="1:30" x14ac:dyDescent="0.3">
      <c r="A367" s="1">
        <v>25385</v>
      </c>
      <c r="B367" s="6">
        <v>1.52E-2</v>
      </c>
      <c r="C367" s="7"/>
      <c r="D367" s="7">
        <f t="shared" si="10"/>
        <v>57.815287878699451</v>
      </c>
      <c r="E367" s="7"/>
      <c r="F367" s="7"/>
      <c r="G367" s="7"/>
      <c r="H367" s="7"/>
      <c r="I367" s="7"/>
      <c r="J367" s="7"/>
      <c r="K367" s="7"/>
      <c r="L367" s="7">
        <f t="shared" si="11"/>
        <v>172.96463213987113</v>
      </c>
      <c r="M367" s="7"/>
      <c r="N367" s="7"/>
      <c r="O367" s="7"/>
      <c r="P367" s="7"/>
      <c r="Q367" s="7"/>
      <c r="R367" s="7"/>
      <c r="S367" s="6"/>
      <c r="T367" s="6">
        <v>1.52E-2</v>
      </c>
      <c r="U367" s="6"/>
      <c r="V367" s="6"/>
      <c r="W367" s="6"/>
      <c r="X367" s="6"/>
      <c r="Y367" s="6"/>
      <c r="Z367" s="6"/>
      <c r="AA367" t="s">
        <v>6</v>
      </c>
      <c r="AB367" s="2">
        <v>8370100</v>
      </c>
      <c r="AC367" s="2">
        <v>23514000</v>
      </c>
      <c r="AD367" t="s">
        <v>6</v>
      </c>
    </row>
    <row r="368" spans="1:30" x14ac:dyDescent="0.3">
      <c r="A368" s="1">
        <v>25416</v>
      </c>
      <c r="B368" s="6">
        <v>1.78E-2</v>
      </c>
      <c r="C368" s="7"/>
      <c r="D368" s="7">
        <f t="shared" si="10"/>
        <v>56.804173588818472</v>
      </c>
      <c r="E368" s="7"/>
      <c r="F368" s="7"/>
      <c r="G368" s="7"/>
      <c r="H368" s="7"/>
      <c r="I368" s="7"/>
      <c r="J368" s="7"/>
      <c r="K368" s="7"/>
      <c r="L368" s="7">
        <f t="shared" si="11"/>
        <v>176.04340259196084</v>
      </c>
      <c r="M368" s="7"/>
      <c r="N368" s="7"/>
      <c r="O368" s="7"/>
      <c r="P368" s="7"/>
      <c r="Q368" s="7"/>
      <c r="R368" s="7"/>
      <c r="S368" s="6"/>
      <c r="T368" s="6">
        <v>1.78E-2</v>
      </c>
      <c r="U368" s="6"/>
      <c r="V368" s="6"/>
      <c r="W368" s="6"/>
      <c r="X368" s="6"/>
      <c r="Y368" s="6"/>
      <c r="Z368" s="6"/>
      <c r="AA368" t="s">
        <v>6</v>
      </c>
      <c r="AB368" s="2">
        <v>8400000</v>
      </c>
      <c r="AC368" s="2">
        <v>24290000</v>
      </c>
      <c r="AD368" t="s">
        <v>6</v>
      </c>
    </row>
    <row r="369" spans="1:30" x14ac:dyDescent="0.3">
      <c r="A369" s="1">
        <v>25447</v>
      </c>
      <c r="B369" s="6">
        <v>1.7500000000000002E-2</v>
      </c>
      <c r="C369" s="7"/>
      <c r="D369" s="7">
        <f t="shared" si="10"/>
        <v>55.827197630288424</v>
      </c>
      <c r="E369" s="7"/>
      <c r="F369" s="7"/>
      <c r="G369" s="7"/>
      <c r="H369" s="7"/>
      <c r="I369" s="7"/>
      <c r="J369" s="7"/>
      <c r="K369" s="7"/>
      <c r="L369" s="7">
        <f t="shared" si="11"/>
        <v>179.12416213732016</v>
      </c>
      <c r="M369" s="7"/>
      <c r="N369" s="7"/>
      <c r="O369" s="7"/>
      <c r="P369" s="7"/>
      <c r="Q369" s="7"/>
      <c r="R369" s="7"/>
      <c r="S369" s="6"/>
      <c r="T369" s="6">
        <v>1.7500000000000002E-2</v>
      </c>
      <c r="U369" s="6"/>
      <c r="V369" s="6"/>
      <c r="W369" s="6"/>
      <c r="X369" s="6"/>
      <c r="Y369" s="6"/>
      <c r="Z369" s="6"/>
      <c r="AA369" t="s">
        <v>6</v>
      </c>
      <c r="AB369" s="2">
        <v>8436200</v>
      </c>
      <c r="AC369" s="2">
        <v>25019000</v>
      </c>
      <c r="AD369" t="s">
        <v>6</v>
      </c>
    </row>
    <row r="370" spans="1:30" x14ac:dyDescent="0.3">
      <c r="A370" s="1">
        <v>25477</v>
      </c>
      <c r="B370" s="6">
        <v>1.32E-2</v>
      </c>
      <c r="C370" s="7"/>
      <c r="D370" s="7">
        <f t="shared" si="10"/>
        <v>55.099879224524699</v>
      </c>
      <c r="E370" s="7"/>
      <c r="F370" s="7"/>
      <c r="G370" s="7"/>
      <c r="H370" s="7"/>
      <c r="I370" s="7"/>
      <c r="J370" s="7"/>
      <c r="K370" s="7"/>
      <c r="L370" s="7">
        <f t="shared" si="11"/>
        <v>181.48860107753279</v>
      </c>
      <c r="M370" s="7"/>
      <c r="N370" s="7"/>
      <c r="O370" s="7"/>
      <c r="P370" s="7"/>
      <c r="Q370" s="7"/>
      <c r="R370" s="7"/>
      <c r="S370" s="6"/>
      <c r="T370" s="6">
        <v>1.32E-2</v>
      </c>
      <c r="U370" s="6"/>
      <c r="V370" s="6"/>
      <c r="W370" s="6"/>
      <c r="X370" s="6"/>
      <c r="Y370" s="6"/>
      <c r="Z370" s="6"/>
      <c r="AA370" t="s">
        <v>6</v>
      </c>
      <c r="AB370" s="2">
        <v>8850300</v>
      </c>
      <c r="AC370" s="2">
        <v>25307000</v>
      </c>
      <c r="AD370" t="s">
        <v>6</v>
      </c>
    </row>
    <row r="371" spans="1:30" x14ac:dyDescent="0.3">
      <c r="A371" s="1">
        <v>25508</v>
      </c>
      <c r="B371" s="6">
        <v>1.2699999999999999E-2</v>
      </c>
      <c r="C371" s="7"/>
      <c r="D371" s="7">
        <f t="shared" si="10"/>
        <v>54.408886367655477</v>
      </c>
      <c r="E371" s="7"/>
      <c r="F371" s="7"/>
      <c r="G371" s="7"/>
      <c r="H371" s="7"/>
      <c r="I371" s="7"/>
      <c r="J371" s="7"/>
      <c r="K371" s="7"/>
      <c r="L371" s="7">
        <f t="shared" si="11"/>
        <v>183.79350631121744</v>
      </c>
      <c r="M371" s="7"/>
      <c r="N371" s="7"/>
      <c r="O371" s="7"/>
      <c r="P371" s="7"/>
      <c r="Q371" s="7"/>
      <c r="R371" s="7"/>
      <c r="S371" s="6"/>
      <c r="T371" s="6">
        <v>1.2699999999999999E-2</v>
      </c>
      <c r="U371" s="6"/>
      <c r="V371" s="6"/>
      <c r="W371" s="6"/>
      <c r="X371" s="6"/>
      <c r="Y371" s="6"/>
      <c r="Z371" s="6"/>
      <c r="AA371" t="s">
        <v>6</v>
      </c>
      <c r="AB371" s="2">
        <v>9200600</v>
      </c>
      <c r="AC371" s="2">
        <v>26573000</v>
      </c>
      <c r="AD371" t="s">
        <v>6</v>
      </c>
    </row>
    <row r="372" spans="1:30" x14ac:dyDescent="0.3">
      <c r="A372" s="1">
        <v>25538</v>
      </c>
      <c r="B372" s="6">
        <v>1.6399999999999998E-2</v>
      </c>
      <c r="C372" s="7"/>
      <c r="D372" s="7">
        <f t="shared" si="10"/>
        <v>53.530978323155729</v>
      </c>
      <c r="E372" s="7"/>
      <c r="F372" s="7"/>
      <c r="G372" s="7"/>
      <c r="H372" s="7"/>
      <c r="I372" s="7"/>
      <c r="J372" s="7"/>
      <c r="K372" s="7"/>
      <c r="L372" s="7">
        <f t="shared" si="11"/>
        <v>186.80771981472139</v>
      </c>
      <c r="M372" s="7"/>
      <c r="N372" s="7"/>
      <c r="O372" s="7"/>
      <c r="P372" s="7"/>
      <c r="Q372" s="7"/>
      <c r="R372" s="7"/>
      <c r="S372" s="6"/>
      <c r="T372" s="6">
        <v>1.6399999999999998E-2</v>
      </c>
      <c r="U372" s="6"/>
      <c r="V372" s="6"/>
      <c r="W372" s="6"/>
      <c r="X372" s="6"/>
      <c r="Y372" s="6"/>
      <c r="Z372" s="6"/>
      <c r="AA372" t="s">
        <v>6</v>
      </c>
      <c r="AB372" s="2">
        <v>10639200</v>
      </c>
      <c r="AC372" s="2">
        <v>28348000</v>
      </c>
      <c r="AD372" t="s">
        <v>6</v>
      </c>
    </row>
    <row r="373" spans="1:30" x14ac:dyDescent="0.3">
      <c r="A373" s="1">
        <v>25569</v>
      </c>
      <c r="B373" s="6">
        <v>1.38E-2</v>
      </c>
      <c r="C373" s="7"/>
      <c r="D373" s="7">
        <f t="shared" si="10"/>
        <v>52.802306493544805</v>
      </c>
      <c r="E373" s="7"/>
      <c r="F373" s="7"/>
      <c r="G373" s="7"/>
      <c r="H373" s="7"/>
      <c r="I373" s="7"/>
      <c r="J373" s="7"/>
      <c r="K373" s="7"/>
      <c r="L373" s="7">
        <f t="shared" si="11"/>
        <v>189.38566634816456</v>
      </c>
      <c r="M373" s="7"/>
      <c r="N373" s="7"/>
      <c r="O373" s="7"/>
      <c r="P373" s="7"/>
      <c r="Q373" s="7"/>
      <c r="R373" s="7"/>
      <c r="S373" s="6"/>
      <c r="T373" s="6">
        <v>1.38E-2</v>
      </c>
      <c r="U373" s="6"/>
      <c r="V373" s="6"/>
      <c r="W373" s="6"/>
      <c r="X373" s="6"/>
      <c r="Y373" s="6"/>
      <c r="Z373" s="6"/>
      <c r="AA373" t="s">
        <v>6</v>
      </c>
      <c r="AB373" s="2">
        <v>9866000</v>
      </c>
      <c r="AC373" s="2">
        <v>27017000</v>
      </c>
      <c r="AD373" t="s">
        <v>6</v>
      </c>
    </row>
    <row r="374" spans="1:30" x14ac:dyDescent="0.3">
      <c r="A374" s="1">
        <v>25600</v>
      </c>
      <c r="B374" s="6">
        <v>1.3000000000000001E-2</v>
      </c>
      <c r="C374" s="7"/>
      <c r="D374" s="7">
        <f t="shared" si="10"/>
        <v>52.124685580991915</v>
      </c>
      <c r="E374" s="7"/>
      <c r="F374" s="7"/>
      <c r="G374" s="7"/>
      <c r="H374" s="7"/>
      <c r="I374" s="7"/>
      <c r="J374" s="7"/>
      <c r="K374" s="7"/>
      <c r="L374" s="7">
        <f t="shared" si="11"/>
        <v>191.84768001069068</v>
      </c>
      <c r="M374" s="7"/>
      <c r="N374" s="7"/>
      <c r="O374" s="7"/>
      <c r="P374" s="7"/>
      <c r="Q374" s="7"/>
      <c r="R374" s="7"/>
      <c r="S374" s="6"/>
      <c r="T374" s="6">
        <v>1.3000000000000001E-2</v>
      </c>
      <c r="U374" s="6"/>
      <c r="V374" s="6"/>
      <c r="W374" s="6"/>
      <c r="X374" s="6"/>
      <c r="Y374" s="6"/>
      <c r="Z374" s="6"/>
      <c r="AA374" t="s">
        <v>6</v>
      </c>
      <c r="AB374" s="2">
        <v>9773000</v>
      </c>
      <c r="AC374" s="2">
        <v>27290000</v>
      </c>
      <c r="AD374" t="s">
        <v>6</v>
      </c>
    </row>
    <row r="375" spans="1:30" x14ac:dyDescent="0.3">
      <c r="A375" s="1">
        <v>25628</v>
      </c>
      <c r="B375" s="6">
        <v>1.34E-2</v>
      </c>
      <c r="C375" s="7"/>
      <c r="D375" s="7">
        <f t="shared" si="10"/>
        <v>51.435450543706253</v>
      </c>
      <c r="E375" s="7"/>
      <c r="F375" s="7"/>
      <c r="G375" s="7"/>
      <c r="H375" s="7"/>
      <c r="I375" s="7"/>
      <c r="J375" s="7"/>
      <c r="K375" s="7"/>
      <c r="L375" s="7">
        <f t="shared" si="11"/>
        <v>194.41843892283396</v>
      </c>
      <c r="M375" s="7"/>
      <c r="N375" s="7"/>
      <c r="O375" s="7"/>
      <c r="P375" s="7"/>
      <c r="Q375" s="7"/>
      <c r="R375" s="7"/>
      <c r="S375" s="6"/>
      <c r="T375" s="6">
        <v>1.34E-2</v>
      </c>
      <c r="U375" s="6"/>
      <c r="V375" s="6"/>
      <c r="W375" s="6"/>
      <c r="X375" s="6"/>
      <c r="Y375" s="6"/>
      <c r="Z375" s="6"/>
      <c r="AA375" t="s">
        <v>6</v>
      </c>
      <c r="AB375" s="2">
        <v>9471000</v>
      </c>
      <c r="AC375" s="2">
        <v>28057000</v>
      </c>
      <c r="AD375" t="s">
        <v>6</v>
      </c>
    </row>
    <row r="376" spans="1:30" x14ac:dyDescent="0.3">
      <c r="A376" s="1">
        <v>25659</v>
      </c>
      <c r="B376" s="6">
        <v>1.3600000000000001E-2</v>
      </c>
      <c r="C376" s="7"/>
      <c r="D376" s="7">
        <f t="shared" si="10"/>
        <v>50.745314269639152</v>
      </c>
      <c r="E376" s="7"/>
      <c r="F376" s="7"/>
      <c r="G376" s="7"/>
      <c r="H376" s="7"/>
      <c r="I376" s="7"/>
      <c r="J376" s="7"/>
      <c r="K376" s="7"/>
      <c r="L376" s="7">
        <f t="shared" si="11"/>
        <v>197.06252969218451</v>
      </c>
      <c r="M376" s="7"/>
      <c r="N376" s="7"/>
      <c r="O376" s="7"/>
      <c r="P376" s="7"/>
      <c r="Q376" s="7"/>
      <c r="R376" s="7"/>
      <c r="S376" s="6"/>
      <c r="T376" s="6">
        <v>1.3600000000000001E-2</v>
      </c>
      <c r="U376" s="6"/>
      <c r="V376" s="6"/>
      <c r="W376" s="6"/>
      <c r="X376" s="6"/>
      <c r="Y376" s="6"/>
      <c r="Z376" s="6"/>
      <c r="AA376" t="s">
        <v>6</v>
      </c>
      <c r="AB376" s="2">
        <v>9594000</v>
      </c>
      <c r="AC376" s="2">
        <v>28703000</v>
      </c>
      <c r="AD376" t="s">
        <v>6</v>
      </c>
    </row>
    <row r="377" spans="1:30" x14ac:dyDescent="0.3">
      <c r="A377" s="1">
        <v>25689</v>
      </c>
      <c r="B377" s="6">
        <v>9.7999999999999997E-3</v>
      </c>
      <c r="C377" s="7"/>
      <c r="D377" s="7">
        <f t="shared" si="10"/>
        <v>50.252836472211477</v>
      </c>
      <c r="E377" s="7">
        <v>100</v>
      </c>
      <c r="F377" s="7"/>
      <c r="G377" s="7"/>
      <c r="H377" s="7"/>
      <c r="I377" s="7"/>
      <c r="J377" s="7"/>
      <c r="K377" s="7"/>
      <c r="L377" s="7">
        <f t="shared" si="11"/>
        <v>198.99374248316792</v>
      </c>
      <c r="M377" s="7">
        <v>100</v>
      </c>
      <c r="N377" s="7"/>
      <c r="O377" s="7"/>
      <c r="P377" s="7"/>
      <c r="Q377" s="7"/>
      <c r="R377" s="7"/>
      <c r="S377" s="6"/>
      <c r="T377" s="6">
        <v>9.7999999999999997E-3</v>
      </c>
      <c r="U377" s="6"/>
      <c r="V377" s="6"/>
      <c r="W377" s="6"/>
      <c r="X377" s="6"/>
      <c r="Y377" s="6"/>
      <c r="Z377" s="6"/>
      <c r="AA377" t="s">
        <v>6</v>
      </c>
      <c r="AB377" s="2">
        <v>9927000</v>
      </c>
      <c r="AC377" s="2">
        <v>29723000</v>
      </c>
      <c r="AD377" t="s">
        <v>6</v>
      </c>
    </row>
    <row r="378" spans="1:30" x14ac:dyDescent="0.3">
      <c r="A378" s="1">
        <v>25720</v>
      </c>
      <c r="B378" s="6">
        <v>1.5100000000000001E-2</v>
      </c>
      <c r="C378" s="7"/>
      <c r="D378" s="7"/>
      <c r="E378" s="7">
        <f>+E$377/(1+((M378/100)-1))</f>
        <v>98.51246182642106</v>
      </c>
      <c r="F378" s="7"/>
      <c r="G378" s="7"/>
      <c r="H378" s="7"/>
      <c r="I378" s="7"/>
      <c r="J378" s="7"/>
      <c r="K378" s="7"/>
      <c r="L378" s="7"/>
      <c r="M378" s="7">
        <f t="shared" si="11"/>
        <v>101.50999999999999</v>
      </c>
      <c r="N378" s="7"/>
      <c r="O378" s="7"/>
      <c r="P378" s="7"/>
      <c r="Q378" s="7"/>
      <c r="R378" s="7"/>
      <c r="S378" s="6"/>
      <c r="T378" s="6"/>
      <c r="U378" s="6">
        <v>1.5100000000000001E-2</v>
      </c>
      <c r="V378" s="6"/>
      <c r="W378" s="6"/>
      <c r="X378" s="6"/>
      <c r="Y378" s="6"/>
      <c r="Z378" s="6"/>
      <c r="AA378" t="s">
        <v>6</v>
      </c>
      <c r="AB378" s="2">
        <v>10391000</v>
      </c>
      <c r="AC378" s="2">
        <v>30919000</v>
      </c>
      <c r="AD378" t="s">
        <v>6</v>
      </c>
    </row>
    <row r="379" spans="1:30" x14ac:dyDescent="0.3">
      <c r="A379" s="1">
        <v>25750</v>
      </c>
      <c r="B379" s="6">
        <v>7.9000000000000008E-3</v>
      </c>
      <c r="C379" s="7"/>
      <c r="D379" s="7"/>
      <c r="E379" s="7">
        <f t="shared" ref="E379:E442" si="12">+E$377/(1+((M379/100)-1))</f>
        <v>97.740313350948554</v>
      </c>
      <c r="F379" s="7"/>
      <c r="G379" s="7"/>
      <c r="H379" s="7"/>
      <c r="I379" s="7"/>
      <c r="J379" s="7"/>
      <c r="K379" s="7"/>
      <c r="L379" s="7"/>
      <c r="M379" s="7">
        <f t="shared" si="11"/>
        <v>102.31192899999999</v>
      </c>
      <c r="N379" s="7"/>
      <c r="O379" s="7"/>
      <c r="P379" s="7"/>
      <c r="Q379" s="7"/>
      <c r="R379" s="7"/>
      <c r="S379" s="6"/>
      <c r="T379" s="6"/>
      <c r="U379" s="6">
        <v>7.9000000000000008E-3</v>
      </c>
      <c r="V379" s="6"/>
      <c r="W379" s="6"/>
      <c r="X379" s="6"/>
      <c r="Y379" s="6"/>
      <c r="Z379" s="6"/>
      <c r="AA379" t="s">
        <v>6</v>
      </c>
      <c r="AB379" s="2">
        <v>10275000</v>
      </c>
      <c r="AC379" s="2">
        <v>30891000</v>
      </c>
      <c r="AD379" t="s">
        <v>6</v>
      </c>
    </row>
    <row r="380" spans="1:30" x14ac:dyDescent="0.3">
      <c r="A380" s="1">
        <v>25781</v>
      </c>
      <c r="B380" s="6">
        <v>1.5800000000000002E-2</v>
      </c>
      <c r="C380" s="7"/>
      <c r="D380" s="7"/>
      <c r="E380" s="7">
        <f t="shared" si="12"/>
        <v>96.220036769982812</v>
      </c>
      <c r="F380" s="7"/>
      <c r="G380" s="7"/>
      <c r="H380" s="7"/>
      <c r="I380" s="7"/>
      <c r="J380" s="7"/>
      <c r="K380" s="7"/>
      <c r="L380" s="7"/>
      <c r="M380" s="7">
        <f t="shared" ref="M380:M443" si="13">+M379*(1+U380)</f>
        <v>103.9284574782</v>
      </c>
      <c r="N380" s="7"/>
      <c r="O380" s="7"/>
      <c r="P380" s="7"/>
      <c r="Q380" s="7"/>
      <c r="R380" s="7"/>
      <c r="S380" s="6"/>
      <c r="T380" s="6"/>
      <c r="U380" s="6">
        <v>1.5800000000000002E-2</v>
      </c>
      <c r="V380" s="6"/>
      <c r="W380" s="6"/>
      <c r="X380" s="6"/>
      <c r="Y380" s="6"/>
      <c r="Z380" s="6"/>
      <c r="AA380" t="s">
        <v>6</v>
      </c>
      <c r="AB380" s="2">
        <v>10235000</v>
      </c>
      <c r="AC380" s="2">
        <v>31258000</v>
      </c>
      <c r="AD380" t="s">
        <v>6</v>
      </c>
    </row>
    <row r="381" spans="1:30" x14ac:dyDescent="0.3">
      <c r="A381" s="1">
        <v>25812</v>
      </c>
      <c r="B381" s="6">
        <v>2.4199999999999999E-2</v>
      </c>
      <c r="C381" s="7"/>
      <c r="D381" s="7"/>
      <c r="E381" s="7">
        <f t="shared" si="12"/>
        <v>93.946530726403836</v>
      </c>
      <c r="F381" s="7"/>
      <c r="G381" s="7"/>
      <c r="H381" s="7"/>
      <c r="I381" s="7"/>
      <c r="J381" s="7"/>
      <c r="K381" s="7"/>
      <c r="L381" s="7"/>
      <c r="M381" s="7">
        <f t="shared" si="13"/>
        <v>106.44352614917244</v>
      </c>
      <c r="N381" s="7"/>
      <c r="O381" s="7"/>
      <c r="P381" s="7"/>
      <c r="Q381" s="7"/>
      <c r="R381" s="7"/>
      <c r="S381" s="6"/>
      <c r="T381" s="6"/>
      <c r="U381" s="6">
        <v>2.4199999999999999E-2</v>
      </c>
      <c r="V381" s="6"/>
      <c r="W381" s="6"/>
      <c r="X381" s="6"/>
      <c r="Y381" s="6"/>
      <c r="Z381" s="6"/>
      <c r="AA381" t="s">
        <v>6</v>
      </c>
      <c r="AB381" s="2">
        <v>10190000</v>
      </c>
      <c r="AC381" s="2">
        <v>31423000</v>
      </c>
      <c r="AD381" t="s">
        <v>6</v>
      </c>
    </row>
    <row r="382" spans="1:30" x14ac:dyDescent="0.3">
      <c r="A382" s="1">
        <v>25842</v>
      </c>
      <c r="B382" s="6">
        <v>1.15E-2</v>
      </c>
      <c r="C382" s="7"/>
      <c r="D382" s="7"/>
      <c r="E382" s="7">
        <f t="shared" si="12"/>
        <v>92.878428795258358</v>
      </c>
      <c r="F382" s="7"/>
      <c r="G382" s="7"/>
      <c r="H382" s="7"/>
      <c r="I382" s="7"/>
      <c r="J382" s="7"/>
      <c r="K382" s="7"/>
      <c r="L382" s="7"/>
      <c r="M382" s="7">
        <f t="shared" si="13"/>
        <v>107.66762669988793</v>
      </c>
      <c r="N382" s="7"/>
      <c r="O382" s="7"/>
      <c r="P382" s="7"/>
      <c r="Q382" s="7"/>
      <c r="R382" s="7"/>
      <c r="S382" s="6"/>
      <c r="T382" s="6"/>
      <c r="U382" s="6">
        <v>1.15E-2</v>
      </c>
      <c r="V382" s="6"/>
      <c r="W382" s="6"/>
      <c r="X382" s="6"/>
      <c r="Y382" s="6"/>
      <c r="Z382" s="6"/>
      <c r="AA382" t="s">
        <v>6</v>
      </c>
      <c r="AB382" s="2">
        <v>10646000</v>
      </c>
      <c r="AC382" s="2">
        <v>32049000</v>
      </c>
      <c r="AD382" t="s">
        <v>6</v>
      </c>
    </row>
    <row r="383" spans="1:30" x14ac:dyDescent="0.3">
      <c r="A383" s="1">
        <v>25873</v>
      </c>
      <c r="B383" s="6">
        <v>9.5999999999999992E-3</v>
      </c>
      <c r="C383" s="7"/>
      <c r="D383" s="7"/>
      <c r="E383" s="7">
        <f t="shared" si="12"/>
        <v>91.995274163290773</v>
      </c>
      <c r="F383" s="7"/>
      <c r="G383" s="7"/>
      <c r="H383" s="7"/>
      <c r="I383" s="7"/>
      <c r="J383" s="7"/>
      <c r="K383" s="7"/>
      <c r="L383" s="7"/>
      <c r="M383" s="7">
        <f t="shared" si="13"/>
        <v>108.70123591620687</v>
      </c>
      <c r="N383" s="7"/>
      <c r="O383" s="7"/>
      <c r="P383" s="7"/>
      <c r="Q383" s="7"/>
      <c r="R383" s="7"/>
      <c r="S383" s="6"/>
      <c r="T383" s="6"/>
      <c r="U383" s="6">
        <v>9.5999999999999992E-3</v>
      </c>
      <c r="V383" s="6"/>
      <c r="W383" s="6"/>
      <c r="X383" s="6"/>
      <c r="Y383" s="6"/>
      <c r="Z383" s="6"/>
      <c r="AA383" t="s">
        <v>6</v>
      </c>
      <c r="AB383" s="2">
        <v>10889000</v>
      </c>
      <c r="AC383" s="2">
        <v>33337000</v>
      </c>
      <c r="AD383" t="s">
        <v>6</v>
      </c>
    </row>
    <row r="384" spans="1:30" x14ac:dyDescent="0.3">
      <c r="A384" s="1">
        <v>25903</v>
      </c>
      <c r="B384" s="6">
        <v>1.52E-2</v>
      </c>
      <c r="C384" s="7"/>
      <c r="D384" s="7"/>
      <c r="E384" s="7">
        <f t="shared" si="12"/>
        <v>90.617882351547237</v>
      </c>
      <c r="F384" s="7"/>
      <c r="G384" s="7"/>
      <c r="H384" s="7"/>
      <c r="I384" s="7"/>
      <c r="J384" s="7"/>
      <c r="K384" s="7"/>
      <c r="L384" s="7"/>
      <c r="M384" s="7">
        <f t="shared" si="13"/>
        <v>110.35349470213322</v>
      </c>
      <c r="N384" s="7"/>
      <c r="O384" s="7"/>
      <c r="P384" s="7"/>
      <c r="Q384" s="7"/>
      <c r="R384" s="7"/>
      <c r="S384" s="6"/>
      <c r="T384" s="6"/>
      <c r="U384" s="6">
        <v>1.52E-2</v>
      </c>
      <c r="V384" s="6"/>
      <c r="W384" s="6"/>
      <c r="X384" s="6"/>
      <c r="Y384" s="6"/>
      <c r="Z384" s="6"/>
      <c r="AA384" t="s">
        <v>6</v>
      </c>
      <c r="AB384" s="2">
        <v>12361000</v>
      </c>
      <c r="AC384" s="2">
        <v>35455000</v>
      </c>
      <c r="AD384" t="s">
        <v>6</v>
      </c>
    </row>
    <row r="385" spans="1:30" x14ac:dyDescent="0.3">
      <c r="A385" s="1">
        <v>25934</v>
      </c>
      <c r="B385" s="6">
        <v>2.18E-2</v>
      </c>
      <c r="C385" s="7"/>
      <c r="D385" s="7"/>
      <c r="E385" s="7">
        <f t="shared" si="12"/>
        <v>88.684558966086556</v>
      </c>
      <c r="F385" s="7"/>
      <c r="G385" s="7"/>
      <c r="H385" s="7"/>
      <c r="I385" s="7"/>
      <c r="J385" s="7"/>
      <c r="K385" s="7"/>
      <c r="L385" s="7"/>
      <c r="M385" s="7">
        <f t="shared" si="13"/>
        <v>112.75920088663973</v>
      </c>
      <c r="N385" s="7"/>
      <c r="O385" s="7"/>
      <c r="P385" s="7"/>
      <c r="Q385" s="7"/>
      <c r="R385" s="7"/>
      <c r="S385" s="6"/>
      <c r="T385" s="6"/>
      <c r="U385" s="6">
        <v>2.18E-2</v>
      </c>
      <c r="V385" s="6"/>
      <c r="W385" s="6"/>
      <c r="X385" s="6"/>
      <c r="Y385" s="6"/>
      <c r="Z385" s="6"/>
      <c r="AA385" t="s">
        <v>6</v>
      </c>
      <c r="AB385" s="2">
        <v>11641000</v>
      </c>
      <c r="AC385" s="2">
        <v>34489000</v>
      </c>
      <c r="AD385" t="s">
        <v>6</v>
      </c>
    </row>
    <row r="386" spans="1:30" x14ac:dyDescent="0.3">
      <c r="A386" s="1">
        <v>25965</v>
      </c>
      <c r="B386" s="6">
        <v>1.8500000000000003E-2</v>
      </c>
      <c r="C386" s="7"/>
      <c r="D386" s="7"/>
      <c r="E386" s="7">
        <f t="shared" si="12"/>
        <v>87.073695597532208</v>
      </c>
      <c r="F386" s="7"/>
      <c r="G386" s="7"/>
      <c r="H386" s="7"/>
      <c r="I386" s="7"/>
      <c r="J386" s="7"/>
      <c r="K386" s="7"/>
      <c r="L386" s="7"/>
      <c r="M386" s="7">
        <f t="shared" si="13"/>
        <v>114.84524610304257</v>
      </c>
      <c r="N386" s="7"/>
      <c r="O386" s="7"/>
      <c r="P386" s="7"/>
      <c r="Q386" s="7"/>
      <c r="R386" s="7"/>
      <c r="S386" s="6"/>
      <c r="T386" s="6"/>
      <c r="U386" s="6">
        <v>1.8500000000000003E-2</v>
      </c>
      <c r="V386" s="6"/>
      <c r="W386" s="6"/>
      <c r="X386" s="6"/>
      <c r="Y386" s="6"/>
      <c r="Z386" s="6"/>
      <c r="AA386" t="s">
        <v>6</v>
      </c>
      <c r="AB386" s="2">
        <v>11698000</v>
      </c>
      <c r="AC386" s="2">
        <v>34785000</v>
      </c>
      <c r="AD386" t="s">
        <v>6</v>
      </c>
    </row>
    <row r="387" spans="1:30" x14ac:dyDescent="0.3">
      <c r="A387" s="1">
        <v>25993</v>
      </c>
      <c r="B387" s="6">
        <v>2.8999999999999998E-2</v>
      </c>
      <c r="C387" s="7"/>
      <c r="D387" s="7"/>
      <c r="E387" s="7">
        <f t="shared" si="12"/>
        <v>84.619723612762115</v>
      </c>
      <c r="F387" s="7"/>
      <c r="G387" s="7"/>
      <c r="H387" s="7"/>
      <c r="I387" s="7"/>
      <c r="J387" s="7"/>
      <c r="K387" s="7"/>
      <c r="L387" s="7"/>
      <c r="M387" s="7">
        <f t="shared" si="13"/>
        <v>118.17575824003079</v>
      </c>
      <c r="N387" s="7"/>
      <c r="O387" s="7"/>
      <c r="P387" s="7"/>
      <c r="Q387" s="7"/>
      <c r="R387" s="7"/>
      <c r="S387" s="6"/>
      <c r="T387" s="6"/>
      <c r="U387" s="6">
        <v>2.8999999999999998E-2</v>
      </c>
      <c r="V387" s="6"/>
      <c r="W387" s="6"/>
      <c r="X387" s="6"/>
      <c r="Y387" s="6"/>
      <c r="Z387" s="6"/>
      <c r="AA387" t="s">
        <v>6</v>
      </c>
      <c r="AB387" s="2">
        <v>11335000</v>
      </c>
      <c r="AC387" s="2">
        <v>35056000</v>
      </c>
      <c r="AD387" t="s">
        <v>6</v>
      </c>
    </row>
    <row r="388" spans="1:30" x14ac:dyDescent="0.3">
      <c r="A388" s="1">
        <v>26024</v>
      </c>
      <c r="B388" s="6">
        <v>1.3300000000000001E-2</v>
      </c>
      <c r="C388" s="7"/>
      <c r="D388" s="7"/>
      <c r="E388" s="7">
        <f t="shared" si="12"/>
        <v>83.509053205133824</v>
      </c>
      <c r="F388" s="7"/>
      <c r="G388" s="7"/>
      <c r="H388" s="7"/>
      <c r="I388" s="7"/>
      <c r="J388" s="7"/>
      <c r="K388" s="7"/>
      <c r="L388" s="7"/>
      <c r="M388" s="7">
        <f t="shared" si="13"/>
        <v>119.74749582462321</v>
      </c>
      <c r="N388" s="7"/>
      <c r="O388" s="7"/>
      <c r="P388" s="7"/>
      <c r="Q388" s="7"/>
      <c r="R388" s="7"/>
      <c r="S388" s="6"/>
      <c r="T388" s="6"/>
      <c r="U388" s="6">
        <v>1.3300000000000001E-2</v>
      </c>
      <c r="V388" s="6"/>
      <c r="W388" s="6"/>
      <c r="X388" s="6"/>
      <c r="Y388" s="6"/>
      <c r="Z388" s="6"/>
      <c r="AA388" t="s">
        <v>6</v>
      </c>
      <c r="AB388" s="2">
        <v>11955000</v>
      </c>
      <c r="AC388" s="2">
        <v>36061000</v>
      </c>
      <c r="AD388" t="s">
        <v>6</v>
      </c>
    </row>
    <row r="389" spans="1:30" x14ac:dyDescent="0.3">
      <c r="A389" s="1">
        <v>26054</v>
      </c>
      <c r="B389" s="6">
        <v>1.7399999999999999E-2</v>
      </c>
      <c r="C389" s="7"/>
      <c r="D389" s="7"/>
      <c r="E389" s="7">
        <f t="shared" si="12"/>
        <v>82.080846476443696</v>
      </c>
      <c r="F389" s="7"/>
      <c r="G389" s="7"/>
      <c r="H389" s="7"/>
      <c r="I389" s="7"/>
      <c r="J389" s="7"/>
      <c r="K389" s="7"/>
      <c r="L389" s="7"/>
      <c r="M389" s="7">
        <f t="shared" si="13"/>
        <v>121.83110225197167</v>
      </c>
      <c r="N389" s="7"/>
      <c r="O389" s="7"/>
      <c r="P389" s="7"/>
      <c r="Q389" s="7"/>
      <c r="R389" s="7"/>
      <c r="S389" s="6"/>
      <c r="T389" s="6"/>
      <c r="U389" s="6">
        <v>1.7399999999999999E-2</v>
      </c>
      <c r="V389" s="6"/>
      <c r="W389" s="6"/>
      <c r="X389" s="6"/>
      <c r="Y389" s="6"/>
      <c r="Z389" s="6"/>
      <c r="AA389" t="s">
        <v>6</v>
      </c>
      <c r="AB389" s="2">
        <v>12412000</v>
      </c>
      <c r="AC389" s="2">
        <v>37163000</v>
      </c>
      <c r="AD389" t="s">
        <v>6</v>
      </c>
    </row>
    <row r="390" spans="1:30" x14ac:dyDescent="0.3">
      <c r="A390" s="1">
        <v>26085</v>
      </c>
      <c r="B390" s="6">
        <v>2.0099999999999996E-2</v>
      </c>
      <c r="C390" s="7"/>
      <c r="D390" s="7"/>
      <c r="E390" s="7">
        <f t="shared" si="12"/>
        <v>80.463529532833732</v>
      </c>
      <c r="F390" s="7"/>
      <c r="G390" s="7"/>
      <c r="H390" s="7"/>
      <c r="I390" s="7"/>
      <c r="J390" s="7"/>
      <c r="K390" s="7"/>
      <c r="L390" s="7"/>
      <c r="M390" s="7">
        <f t="shared" si="13"/>
        <v>124.27990740723631</v>
      </c>
      <c r="N390" s="7"/>
      <c r="O390" s="7"/>
      <c r="P390" s="7"/>
      <c r="Q390" s="7"/>
      <c r="R390" s="7"/>
      <c r="S390" s="6"/>
      <c r="T390" s="6"/>
      <c r="U390" s="6">
        <v>2.0099999999999996E-2</v>
      </c>
      <c r="V390" s="6"/>
      <c r="W390" s="6"/>
      <c r="X390" s="6"/>
      <c r="Y390" s="6"/>
      <c r="Z390" s="6"/>
      <c r="AA390" t="s">
        <v>6</v>
      </c>
      <c r="AB390" s="2">
        <v>12990000</v>
      </c>
      <c r="AC390" s="2">
        <v>39589000</v>
      </c>
      <c r="AD390" t="s">
        <v>6</v>
      </c>
    </row>
    <row r="391" spans="1:30" x14ac:dyDescent="0.3">
      <c r="A391" s="1">
        <v>26115</v>
      </c>
      <c r="B391" s="6">
        <v>1.3300000000000001E-2</v>
      </c>
      <c r="C391" s="7"/>
      <c r="D391" s="7"/>
      <c r="E391" s="7">
        <f t="shared" si="12"/>
        <v>79.407410966972975</v>
      </c>
      <c r="F391" s="7"/>
      <c r="G391" s="7"/>
      <c r="H391" s="7"/>
      <c r="I391" s="7"/>
      <c r="J391" s="7"/>
      <c r="K391" s="7"/>
      <c r="L391" s="7"/>
      <c r="M391" s="7">
        <f t="shared" si="13"/>
        <v>125.93283017575256</v>
      </c>
      <c r="N391" s="7"/>
      <c r="O391" s="7"/>
      <c r="P391" s="7"/>
      <c r="Q391" s="7"/>
      <c r="R391" s="7"/>
      <c r="S391" s="6"/>
      <c r="T391" s="6"/>
      <c r="U391" s="6">
        <v>1.3300000000000001E-2</v>
      </c>
      <c r="V391" s="6"/>
      <c r="W391" s="6"/>
      <c r="X391" s="6"/>
      <c r="Y391" s="6"/>
      <c r="Z391" s="6"/>
      <c r="AA391" t="s">
        <v>6</v>
      </c>
      <c r="AB391" s="2">
        <v>12774000</v>
      </c>
      <c r="AC391" s="2">
        <v>40058000</v>
      </c>
      <c r="AD391" t="s">
        <v>6</v>
      </c>
    </row>
    <row r="392" spans="1:30" x14ac:dyDescent="0.3">
      <c r="A392" s="1">
        <v>26146</v>
      </c>
      <c r="B392" s="6">
        <v>1.41E-2</v>
      </c>
      <c r="C392" s="7"/>
      <c r="D392" s="7"/>
      <c r="E392" s="7">
        <f t="shared" si="12"/>
        <v>78.303333958162895</v>
      </c>
      <c r="F392" s="7"/>
      <c r="G392" s="7"/>
      <c r="H392" s="7"/>
      <c r="I392" s="7"/>
      <c r="J392" s="7"/>
      <c r="K392" s="7"/>
      <c r="L392" s="7"/>
      <c r="M392" s="7">
        <f t="shared" si="13"/>
        <v>127.70848308123067</v>
      </c>
      <c r="N392" s="7"/>
      <c r="O392" s="7"/>
      <c r="P392" s="7"/>
      <c r="Q392" s="7"/>
      <c r="R392" s="7"/>
      <c r="S392" s="6"/>
      <c r="T392" s="6"/>
      <c r="U392" s="6">
        <v>1.41E-2</v>
      </c>
      <c r="V392" s="6"/>
      <c r="W392" s="6"/>
      <c r="X392" s="6"/>
      <c r="Y392" s="6"/>
      <c r="Z392" s="6"/>
      <c r="AA392" t="s">
        <v>6</v>
      </c>
      <c r="AB392" s="2">
        <v>13146000</v>
      </c>
      <c r="AC392" s="2">
        <v>40660000</v>
      </c>
      <c r="AD392" t="s">
        <v>6</v>
      </c>
    </row>
    <row r="393" spans="1:30" x14ac:dyDescent="0.3">
      <c r="A393" s="1">
        <v>26177</v>
      </c>
      <c r="B393" s="6">
        <v>7.7000000000000002E-3</v>
      </c>
      <c r="C393" s="7"/>
      <c r="D393" s="7"/>
      <c r="E393" s="7">
        <f t="shared" si="12"/>
        <v>77.705005416456174</v>
      </c>
      <c r="F393" s="7"/>
      <c r="G393" s="7"/>
      <c r="H393" s="7"/>
      <c r="I393" s="7"/>
      <c r="J393" s="7"/>
      <c r="K393" s="7"/>
      <c r="L393" s="7"/>
      <c r="M393" s="7">
        <f t="shared" si="13"/>
        <v>128.69183840095616</v>
      </c>
      <c r="N393" s="7"/>
      <c r="O393" s="7"/>
      <c r="P393" s="7"/>
      <c r="Q393" s="7"/>
      <c r="R393" s="7"/>
      <c r="S393" s="6"/>
      <c r="T393" s="6"/>
      <c r="U393" s="6">
        <v>7.7000000000000002E-3</v>
      </c>
      <c r="V393" s="6"/>
      <c r="W393" s="6"/>
      <c r="X393" s="6"/>
      <c r="Y393" s="6"/>
      <c r="Z393" s="6"/>
      <c r="AA393" t="s">
        <v>6</v>
      </c>
      <c r="AB393" s="2">
        <v>13191000</v>
      </c>
      <c r="AC393" s="2">
        <v>42296000</v>
      </c>
      <c r="AD393" t="s">
        <v>6</v>
      </c>
    </row>
    <row r="394" spans="1:30" x14ac:dyDescent="0.3">
      <c r="A394" s="1">
        <v>26207</v>
      </c>
      <c r="B394" s="6">
        <v>1.1899999999999999E-2</v>
      </c>
      <c r="C394" s="7"/>
      <c r="D394" s="7"/>
      <c r="E394" s="7">
        <f t="shared" si="12"/>
        <v>76.791190252451983</v>
      </c>
      <c r="F394" s="7"/>
      <c r="G394" s="7"/>
      <c r="H394" s="7"/>
      <c r="I394" s="7"/>
      <c r="J394" s="7"/>
      <c r="K394" s="7"/>
      <c r="L394" s="7"/>
      <c r="M394" s="7">
        <f t="shared" si="13"/>
        <v>130.22327127792755</v>
      </c>
      <c r="N394" s="7"/>
      <c r="O394" s="7"/>
      <c r="P394" s="7"/>
      <c r="Q394" s="7"/>
      <c r="R394" s="7"/>
      <c r="S394" s="6"/>
      <c r="T394" s="6"/>
      <c r="U394" s="6">
        <v>1.1899999999999999E-2</v>
      </c>
      <c r="V394" s="6"/>
      <c r="W394" s="6"/>
      <c r="X394" s="6"/>
      <c r="Y394" s="6"/>
      <c r="Z394" s="6"/>
      <c r="AA394" t="s">
        <v>6</v>
      </c>
      <c r="AB394" s="2">
        <v>13493000</v>
      </c>
      <c r="AC394" s="2">
        <v>43868000</v>
      </c>
      <c r="AD394" t="s">
        <v>6</v>
      </c>
    </row>
    <row r="395" spans="1:30" x14ac:dyDescent="0.3">
      <c r="A395" s="1">
        <v>26238</v>
      </c>
      <c r="B395" s="6">
        <v>1.29E-2</v>
      </c>
      <c r="C395" s="7"/>
      <c r="D395" s="7"/>
      <c r="E395" s="7">
        <f t="shared" si="12"/>
        <v>75.813199972802849</v>
      </c>
      <c r="F395" s="7"/>
      <c r="G395" s="7"/>
      <c r="H395" s="7"/>
      <c r="I395" s="7"/>
      <c r="J395" s="7"/>
      <c r="K395" s="7"/>
      <c r="L395" s="7"/>
      <c r="M395" s="7">
        <f t="shared" si="13"/>
        <v>131.90315147741279</v>
      </c>
      <c r="N395" s="7"/>
      <c r="O395" s="7"/>
      <c r="P395" s="7"/>
      <c r="Q395" s="7"/>
      <c r="R395" s="7"/>
      <c r="S395" s="6"/>
      <c r="T395" s="6"/>
      <c r="U395" s="6">
        <v>1.29E-2</v>
      </c>
      <c r="V395" s="6"/>
      <c r="W395" s="6"/>
      <c r="X395" s="6"/>
      <c r="Y395" s="6"/>
      <c r="Z395" s="6"/>
      <c r="AA395" t="s">
        <v>6</v>
      </c>
      <c r="AB395" s="2">
        <v>14683000</v>
      </c>
      <c r="AC395" s="2">
        <v>45520000</v>
      </c>
      <c r="AD395" t="s">
        <v>6</v>
      </c>
    </row>
    <row r="396" spans="1:30" x14ac:dyDescent="0.3">
      <c r="A396" s="1">
        <v>26268</v>
      </c>
      <c r="B396" s="6">
        <v>9.0000000000000011E-3</v>
      </c>
      <c r="C396" s="7"/>
      <c r="D396" s="7"/>
      <c r="E396" s="7">
        <f t="shared" si="12"/>
        <v>75.136967267396287</v>
      </c>
      <c r="F396" s="7"/>
      <c r="G396" s="7"/>
      <c r="H396" s="7"/>
      <c r="I396" s="7"/>
      <c r="J396" s="7"/>
      <c r="K396" s="7"/>
      <c r="L396" s="7"/>
      <c r="M396" s="7">
        <f t="shared" si="13"/>
        <v>133.09027984070948</v>
      </c>
      <c r="N396" s="7"/>
      <c r="O396" s="7"/>
      <c r="P396" s="7"/>
      <c r="Q396" s="7"/>
      <c r="R396" s="7"/>
      <c r="S396" s="6"/>
      <c r="T396" s="6"/>
      <c r="U396" s="6">
        <v>9.0000000000000011E-3</v>
      </c>
      <c r="V396" s="6"/>
      <c r="W396" s="6"/>
      <c r="X396" s="6"/>
      <c r="Y396" s="6"/>
      <c r="Z396" s="6"/>
      <c r="AA396" t="s">
        <v>6</v>
      </c>
      <c r="AB396" s="2">
        <v>16603000</v>
      </c>
      <c r="AC396" s="2">
        <v>46289000</v>
      </c>
      <c r="AD396" t="s">
        <v>6</v>
      </c>
    </row>
    <row r="397" spans="1:30" x14ac:dyDescent="0.3">
      <c r="A397" s="1">
        <v>26299</v>
      </c>
      <c r="B397" s="6">
        <v>2.2400000000000003E-2</v>
      </c>
      <c r="C397" s="7"/>
      <c r="D397" s="7"/>
      <c r="E397" s="7">
        <f t="shared" si="12"/>
        <v>73.490773931334402</v>
      </c>
      <c r="F397" s="7"/>
      <c r="G397" s="7"/>
      <c r="H397" s="7"/>
      <c r="I397" s="7"/>
      <c r="J397" s="7"/>
      <c r="K397" s="7"/>
      <c r="L397" s="7"/>
      <c r="M397" s="7">
        <f t="shared" si="13"/>
        <v>136.07150210914136</v>
      </c>
      <c r="N397" s="7"/>
      <c r="O397" s="7"/>
      <c r="P397" s="7"/>
      <c r="Q397" s="7"/>
      <c r="R397" s="7"/>
      <c r="S397" s="6"/>
      <c r="T397" s="6"/>
      <c r="U397" s="6">
        <v>2.2400000000000003E-2</v>
      </c>
      <c r="V397" s="6"/>
      <c r="W397" s="6"/>
      <c r="X397" s="6"/>
      <c r="Y397" s="6"/>
      <c r="Z397" s="6"/>
      <c r="AA397" t="s">
        <v>6</v>
      </c>
      <c r="AB397" s="2">
        <v>15989000</v>
      </c>
      <c r="AC397" s="2">
        <v>44438000</v>
      </c>
      <c r="AD397" t="s">
        <v>6</v>
      </c>
    </row>
    <row r="398" spans="1:30" x14ac:dyDescent="0.3">
      <c r="A398" s="1">
        <v>26330</v>
      </c>
      <c r="B398" s="6">
        <v>1.41E-2</v>
      </c>
      <c r="C398" s="7"/>
      <c r="D398" s="7"/>
      <c r="E398" s="7">
        <f t="shared" si="12"/>
        <v>72.468961573152939</v>
      </c>
      <c r="F398" s="7"/>
      <c r="G398" s="7"/>
      <c r="H398" s="7"/>
      <c r="I398" s="7"/>
      <c r="J398" s="7"/>
      <c r="K398" s="7"/>
      <c r="L398" s="7"/>
      <c r="M398" s="7">
        <f t="shared" si="13"/>
        <v>137.99011028888026</v>
      </c>
      <c r="N398" s="7"/>
      <c r="O398" s="7"/>
      <c r="P398" s="7"/>
      <c r="Q398" s="7"/>
      <c r="R398" s="7"/>
      <c r="S398" s="6"/>
      <c r="T398" s="6"/>
      <c r="U398" s="6">
        <v>1.41E-2</v>
      </c>
      <c r="V398" s="6"/>
      <c r="W398" s="6"/>
      <c r="X398" s="6"/>
      <c r="Y398" s="6"/>
      <c r="Z398" s="6"/>
      <c r="AA398" t="s">
        <v>6</v>
      </c>
      <c r="AB398" s="2">
        <v>15725000</v>
      </c>
      <c r="AC398" s="2">
        <v>45172000</v>
      </c>
      <c r="AD398" t="s">
        <v>6</v>
      </c>
    </row>
    <row r="399" spans="1:30" x14ac:dyDescent="0.3">
      <c r="A399" s="1">
        <v>26359</v>
      </c>
      <c r="B399" s="6">
        <v>0.01</v>
      </c>
      <c r="C399" s="7"/>
      <c r="D399" s="7"/>
      <c r="E399" s="7">
        <f t="shared" si="12"/>
        <v>71.751447102131635</v>
      </c>
      <c r="F399" s="7"/>
      <c r="G399" s="7"/>
      <c r="H399" s="7"/>
      <c r="I399" s="7"/>
      <c r="J399" s="7"/>
      <c r="K399" s="7"/>
      <c r="L399" s="7"/>
      <c r="M399" s="7">
        <f t="shared" si="13"/>
        <v>139.37001139176905</v>
      </c>
      <c r="N399" s="7"/>
      <c r="O399" s="7"/>
      <c r="P399" s="7"/>
      <c r="Q399" s="7"/>
      <c r="R399" s="7"/>
      <c r="S399" s="6"/>
      <c r="T399" s="6"/>
      <c r="U399" s="6">
        <v>0.01</v>
      </c>
      <c r="V399" s="6"/>
      <c r="W399" s="6"/>
      <c r="X399" s="6"/>
      <c r="Y399" s="6"/>
      <c r="Z399" s="6"/>
      <c r="AA399" t="s">
        <v>6</v>
      </c>
      <c r="AB399" s="2">
        <v>15730000</v>
      </c>
      <c r="AC399" s="2">
        <v>47252000</v>
      </c>
      <c r="AD399" t="s">
        <v>6</v>
      </c>
    </row>
    <row r="400" spans="1:30" x14ac:dyDescent="0.3">
      <c r="A400" s="1">
        <v>26390</v>
      </c>
      <c r="B400" s="6">
        <v>1.2199999999999999E-2</v>
      </c>
      <c r="C400" s="7"/>
      <c r="D400" s="7"/>
      <c r="E400" s="7">
        <f t="shared" si="12"/>
        <v>70.886630213526601</v>
      </c>
      <c r="F400" s="7"/>
      <c r="G400" s="7"/>
      <c r="H400" s="7"/>
      <c r="I400" s="7"/>
      <c r="J400" s="7"/>
      <c r="K400" s="7"/>
      <c r="L400" s="7"/>
      <c r="M400" s="7">
        <f t="shared" si="13"/>
        <v>141.07032553074865</v>
      </c>
      <c r="N400" s="7"/>
      <c r="O400" s="7"/>
      <c r="P400" s="7"/>
      <c r="Q400" s="7"/>
      <c r="R400" s="7"/>
      <c r="S400" s="6"/>
      <c r="T400" s="6"/>
      <c r="U400" s="6">
        <v>1.2199999999999999E-2</v>
      </c>
      <c r="V400" s="6"/>
      <c r="W400" s="6"/>
      <c r="X400" s="6"/>
      <c r="Y400" s="6"/>
      <c r="Z400" s="6"/>
      <c r="AA400" t="s">
        <v>6</v>
      </c>
      <c r="AB400" s="2">
        <v>16341000</v>
      </c>
      <c r="AC400" s="2">
        <v>47894000</v>
      </c>
      <c r="AD400" t="s">
        <v>6</v>
      </c>
    </row>
    <row r="401" spans="1:30" x14ac:dyDescent="0.3">
      <c r="A401" s="1">
        <v>26420</v>
      </c>
      <c r="B401" s="6">
        <v>6.6E-3</v>
      </c>
      <c r="C401" s="7"/>
      <c r="D401" s="7"/>
      <c r="E401" s="7">
        <f t="shared" si="12"/>
        <v>70.421846029730389</v>
      </c>
      <c r="F401" s="7"/>
      <c r="G401" s="7"/>
      <c r="H401" s="7"/>
      <c r="I401" s="7"/>
      <c r="J401" s="7"/>
      <c r="K401" s="7"/>
      <c r="L401" s="7"/>
      <c r="M401" s="7">
        <f t="shared" si="13"/>
        <v>142.00138967925159</v>
      </c>
      <c r="N401" s="7"/>
      <c r="O401" s="7"/>
      <c r="P401" s="7"/>
      <c r="Q401" s="7"/>
      <c r="R401" s="7"/>
      <c r="S401" s="6"/>
      <c r="T401" s="6"/>
      <c r="U401" s="6">
        <v>6.6E-3</v>
      </c>
      <c r="V401" s="6"/>
      <c r="W401" s="6"/>
      <c r="X401" s="6"/>
      <c r="Y401" s="6"/>
      <c r="Z401" s="6"/>
      <c r="AA401" t="s">
        <v>6</v>
      </c>
      <c r="AB401" s="2">
        <v>17372000</v>
      </c>
      <c r="AC401" s="2">
        <v>48862000</v>
      </c>
      <c r="AD401" t="s">
        <v>6</v>
      </c>
    </row>
    <row r="402" spans="1:30" x14ac:dyDescent="0.3">
      <c r="A402" s="1">
        <v>26451</v>
      </c>
      <c r="B402" s="6">
        <v>1.1200000000000002E-2</v>
      </c>
      <c r="C402" s="7"/>
      <c r="D402" s="7"/>
      <c r="E402" s="7">
        <f t="shared" si="12"/>
        <v>69.641857228768174</v>
      </c>
      <c r="F402" s="7"/>
      <c r="G402" s="7"/>
      <c r="H402" s="7"/>
      <c r="I402" s="7"/>
      <c r="J402" s="7"/>
      <c r="K402" s="7"/>
      <c r="L402" s="7"/>
      <c r="M402" s="7">
        <f t="shared" si="13"/>
        <v>143.59180524365922</v>
      </c>
      <c r="N402" s="7"/>
      <c r="O402" s="7"/>
      <c r="P402" s="7"/>
      <c r="Q402" s="7"/>
      <c r="R402" s="7"/>
      <c r="S402" s="6"/>
      <c r="T402" s="6"/>
      <c r="U402" s="6">
        <v>1.1200000000000002E-2</v>
      </c>
      <c r="V402" s="6"/>
      <c r="W402" s="6"/>
      <c r="X402" s="6"/>
      <c r="Y402" s="6"/>
      <c r="Z402" s="6"/>
      <c r="AA402" t="s">
        <v>6</v>
      </c>
      <c r="AB402" s="2">
        <v>17624000</v>
      </c>
      <c r="AC402" s="2">
        <v>51852000</v>
      </c>
      <c r="AD402" t="s">
        <v>6</v>
      </c>
    </row>
    <row r="403" spans="1:30" x14ac:dyDescent="0.3">
      <c r="A403" s="1">
        <v>26481</v>
      </c>
      <c r="B403" s="6">
        <v>2.3199999999999998E-2</v>
      </c>
      <c r="C403" s="7"/>
      <c r="D403" s="7"/>
      <c r="E403" s="7">
        <f t="shared" si="12"/>
        <v>68.062800262674116</v>
      </c>
      <c r="F403" s="7"/>
      <c r="G403" s="7"/>
      <c r="H403" s="7"/>
      <c r="I403" s="7"/>
      <c r="J403" s="7"/>
      <c r="K403" s="7"/>
      <c r="L403" s="7"/>
      <c r="M403" s="7">
        <f t="shared" si="13"/>
        <v>146.92313512531214</v>
      </c>
      <c r="N403" s="7"/>
      <c r="O403" s="7"/>
      <c r="P403" s="7"/>
      <c r="Q403" s="7"/>
      <c r="R403" s="7"/>
      <c r="S403" s="6"/>
      <c r="T403" s="6"/>
      <c r="U403" s="6">
        <v>2.3199999999999998E-2</v>
      </c>
      <c r="V403" s="6"/>
      <c r="W403" s="6"/>
      <c r="X403" s="6"/>
      <c r="Y403" s="6"/>
      <c r="Z403" s="6"/>
      <c r="AA403" t="s">
        <v>6</v>
      </c>
      <c r="AB403" s="2">
        <v>17908000</v>
      </c>
      <c r="AC403" s="2">
        <v>51390000</v>
      </c>
      <c r="AD403" t="s">
        <v>6</v>
      </c>
    </row>
    <row r="404" spans="1:30" x14ac:dyDescent="0.3">
      <c r="A404" s="1">
        <v>26512</v>
      </c>
      <c r="B404" s="6">
        <v>1.7500000000000002E-2</v>
      </c>
      <c r="C404" s="7"/>
      <c r="D404" s="7"/>
      <c r="E404" s="7">
        <f t="shared" si="12"/>
        <v>66.892186990343106</v>
      </c>
      <c r="F404" s="7"/>
      <c r="G404" s="7"/>
      <c r="H404" s="7"/>
      <c r="I404" s="7"/>
      <c r="J404" s="7"/>
      <c r="K404" s="7"/>
      <c r="L404" s="7"/>
      <c r="M404" s="7">
        <f t="shared" si="13"/>
        <v>149.49428999000511</v>
      </c>
      <c r="N404" s="7"/>
      <c r="O404" s="7"/>
      <c r="P404" s="7"/>
      <c r="Q404" s="7"/>
      <c r="R404" s="7"/>
      <c r="S404" s="6"/>
      <c r="T404" s="6"/>
      <c r="U404" s="6">
        <v>1.7500000000000002E-2</v>
      </c>
      <c r="V404" s="6"/>
      <c r="W404" s="6"/>
      <c r="X404" s="6"/>
      <c r="Y404" s="6"/>
      <c r="Z404" s="6"/>
      <c r="AA404" t="s">
        <v>6</v>
      </c>
      <c r="AB404" s="2">
        <v>15058000</v>
      </c>
      <c r="AC404" s="2">
        <v>51857000</v>
      </c>
      <c r="AD404" t="s">
        <v>6</v>
      </c>
    </row>
    <row r="405" spans="1:30" x14ac:dyDescent="0.3">
      <c r="A405" s="1">
        <v>26543</v>
      </c>
      <c r="B405" s="6">
        <v>1.55E-2</v>
      </c>
      <c r="C405" s="7"/>
      <c r="D405" s="7"/>
      <c r="E405" s="7">
        <f t="shared" si="12"/>
        <v>65.871183643863219</v>
      </c>
      <c r="F405" s="7"/>
      <c r="G405" s="7"/>
      <c r="H405" s="7"/>
      <c r="I405" s="7"/>
      <c r="J405" s="7"/>
      <c r="K405" s="7"/>
      <c r="L405" s="7"/>
      <c r="M405" s="7">
        <f t="shared" si="13"/>
        <v>151.81145148485021</v>
      </c>
      <c r="N405" s="7"/>
      <c r="O405" s="7"/>
      <c r="P405" s="7"/>
      <c r="Q405" s="7"/>
      <c r="R405" s="7"/>
      <c r="S405" s="6"/>
      <c r="T405" s="6"/>
      <c r="U405" s="6">
        <v>1.55E-2</v>
      </c>
      <c r="V405" s="6"/>
      <c r="W405" s="6"/>
      <c r="X405" s="6"/>
      <c r="Y405" s="6"/>
      <c r="Z405" s="6"/>
      <c r="AA405" t="s">
        <v>6</v>
      </c>
      <c r="AB405" s="2">
        <v>15634000</v>
      </c>
      <c r="AC405" s="2">
        <v>54438000</v>
      </c>
      <c r="AD405" t="s">
        <v>6</v>
      </c>
    </row>
    <row r="406" spans="1:30" x14ac:dyDescent="0.3">
      <c r="A406" s="1">
        <v>26573</v>
      </c>
      <c r="B406" s="6">
        <v>1.78E-2</v>
      </c>
      <c r="C406" s="7"/>
      <c r="D406" s="7"/>
      <c r="E406" s="7">
        <f t="shared" si="12"/>
        <v>64.719182200690923</v>
      </c>
      <c r="F406" s="7"/>
      <c r="G406" s="7"/>
      <c r="H406" s="7"/>
      <c r="I406" s="7"/>
      <c r="J406" s="7"/>
      <c r="K406" s="7"/>
      <c r="L406" s="7"/>
      <c r="M406" s="7">
        <f t="shared" si="13"/>
        <v>154.51369532128055</v>
      </c>
      <c r="N406" s="7"/>
      <c r="O406" s="7"/>
      <c r="P406" s="7"/>
      <c r="Q406" s="7"/>
      <c r="R406" s="7"/>
      <c r="S406" s="6"/>
      <c r="T406" s="6"/>
      <c r="U406" s="6">
        <v>1.78E-2</v>
      </c>
      <c r="V406" s="6"/>
      <c r="W406" s="6"/>
      <c r="X406" s="6"/>
      <c r="Y406" s="6"/>
      <c r="Z406" s="6"/>
      <c r="AA406" t="s">
        <v>6</v>
      </c>
      <c r="AB406" s="2">
        <v>16142000</v>
      </c>
      <c r="AC406" s="2">
        <v>56269000</v>
      </c>
      <c r="AD406" t="s">
        <v>6</v>
      </c>
    </row>
    <row r="407" spans="1:30" x14ac:dyDescent="0.3">
      <c r="A407" s="1">
        <v>26604</v>
      </c>
      <c r="B407" s="6">
        <v>8.8999999999999999E-3</v>
      </c>
      <c r="C407" s="7"/>
      <c r="D407" s="7"/>
      <c r="E407" s="7">
        <f t="shared" si="12"/>
        <v>64.148262662990319</v>
      </c>
      <c r="F407" s="7"/>
      <c r="G407" s="7"/>
      <c r="H407" s="7"/>
      <c r="I407" s="7"/>
      <c r="J407" s="7"/>
      <c r="K407" s="7"/>
      <c r="L407" s="7"/>
      <c r="M407" s="7">
        <f t="shared" si="13"/>
        <v>155.88886720963993</v>
      </c>
      <c r="N407" s="7"/>
      <c r="O407" s="7"/>
      <c r="P407" s="7"/>
      <c r="Q407" s="7"/>
      <c r="R407" s="7"/>
      <c r="S407" s="6"/>
      <c r="T407" s="6"/>
      <c r="U407" s="6">
        <v>8.8999999999999999E-3</v>
      </c>
      <c r="V407" s="6"/>
      <c r="W407" s="6"/>
      <c r="X407" s="6"/>
      <c r="Y407" s="6"/>
      <c r="Z407" s="6"/>
      <c r="AA407" t="s">
        <v>6</v>
      </c>
      <c r="AB407" s="2">
        <v>16656000</v>
      </c>
      <c r="AC407" s="2">
        <v>58052000</v>
      </c>
      <c r="AD407" t="s">
        <v>6</v>
      </c>
    </row>
    <row r="408" spans="1:30" x14ac:dyDescent="0.3">
      <c r="A408" s="1">
        <v>26634</v>
      </c>
      <c r="B408" s="6">
        <v>2.8000000000000004E-3</v>
      </c>
      <c r="C408" s="7"/>
      <c r="D408" s="7"/>
      <c r="E408" s="7">
        <f t="shared" si="12"/>
        <v>63.969149045662462</v>
      </c>
      <c r="F408" s="7"/>
      <c r="G408" s="7"/>
      <c r="H408" s="7"/>
      <c r="I408" s="7"/>
      <c r="J408" s="7"/>
      <c r="K408" s="7"/>
      <c r="L408" s="7"/>
      <c r="M408" s="7">
        <f t="shared" si="13"/>
        <v>156.32535603782691</v>
      </c>
      <c r="N408" s="7"/>
      <c r="O408" s="7"/>
      <c r="P408" s="7"/>
      <c r="Q408" s="7"/>
      <c r="R408" s="7"/>
      <c r="S408" s="6"/>
      <c r="T408" s="6"/>
      <c r="U408" s="6">
        <v>2.8000000000000004E-3</v>
      </c>
      <c r="V408" s="6"/>
      <c r="W408" s="6"/>
      <c r="X408" s="6"/>
      <c r="Y408" s="6"/>
      <c r="Z408" s="6"/>
      <c r="AA408" t="s">
        <v>6</v>
      </c>
      <c r="AB408" s="2">
        <v>20023000</v>
      </c>
      <c r="AC408" s="2">
        <v>63851000</v>
      </c>
      <c r="AD408" t="s">
        <v>6</v>
      </c>
    </row>
    <row r="409" spans="1:30" x14ac:dyDescent="0.3">
      <c r="A409" s="1">
        <v>26665</v>
      </c>
      <c r="B409" s="6">
        <v>1.21E-2</v>
      </c>
      <c r="C409" s="7"/>
      <c r="D409" s="7"/>
      <c r="E409" s="7">
        <f t="shared" si="12"/>
        <v>63.204376094914011</v>
      </c>
      <c r="F409" s="7"/>
      <c r="G409" s="7"/>
      <c r="H409" s="7"/>
      <c r="I409" s="7"/>
      <c r="J409" s="7"/>
      <c r="K409" s="7"/>
      <c r="L409" s="7"/>
      <c r="M409" s="7">
        <f t="shared" si="13"/>
        <v>158.21689284588462</v>
      </c>
      <c r="N409" s="7"/>
      <c r="O409" s="7"/>
      <c r="P409" s="7"/>
      <c r="Q409" s="7"/>
      <c r="R409" s="7"/>
      <c r="S409" s="6"/>
      <c r="T409" s="6"/>
      <c r="U409" s="6">
        <v>1.21E-2</v>
      </c>
      <c r="V409" s="6"/>
      <c r="W409" s="6"/>
      <c r="X409" s="6"/>
      <c r="Y409" s="6"/>
      <c r="Z409" s="6"/>
      <c r="AA409" t="s">
        <v>6</v>
      </c>
      <c r="AB409" s="2">
        <v>19715000</v>
      </c>
      <c r="AC409" s="2">
        <v>60683000</v>
      </c>
      <c r="AD409" t="s">
        <v>6</v>
      </c>
    </row>
    <row r="410" spans="1:30" x14ac:dyDescent="0.3">
      <c r="A410" s="1">
        <v>26696</v>
      </c>
      <c r="B410" s="6">
        <v>1.1000000000000001E-2</v>
      </c>
      <c r="C410" s="7"/>
      <c r="D410" s="7"/>
      <c r="E410" s="7">
        <f t="shared" si="12"/>
        <v>62.516692477659745</v>
      </c>
      <c r="F410" s="7"/>
      <c r="G410" s="7"/>
      <c r="H410" s="7"/>
      <c r="I410" s="7"/>
      <c r="J410" s="7"/>
      <c r="K410" s="7"/>
      <c r="L410" s="7"/>
      <c r="M410" s="7">
        <f t="shared" si="13"/>
        <v>159.95727866718934</v>
      </c>
      <c r="N410" s="7"/>
      <c r="O410" s="7"/>
      <c r="P410" s="7"/>
      <c r="Q410" s="7"/>
      <c r="R410" s="7"/>
      <c r="S410" s="6"/>
      <c r="T410" s="6"/>
      <c r="U410" s="6">
        <v>1.1000000000000001E-2</v>
      </c>
      <c r="V410" s="6"/>
      <c r="W410" s="6"/>
      <c r="X410" s="6"/>
      <c r="Y410" s="6"/>
      <c r="Z410" s="6"/>
      <c r="AA410" t="s">
        <v>6</v>
      </c>
      <c r="AB410" s="2">
        <v>19517000</v>
      </c>
      <c r="AC410" s="2">
        <v>62854000</v>
      </c>
      <c r="AD410" t="s">
        <v>6</v>
      </c>
    </row>
    <row r="411" spans="1:30" x14ac:dyDescent="0.3">
      <c r="A411" s="1">
        <v>26724</v>
      </c>
      <c r="B411" s="6">
        <v>1.5900000000000001E-2</v>
      </c>
      <c r="C411" s="7"/>
      <c r="D411" s="7"/>
      <c r="E411" s="7">
        <f t="shared" si="12"/>
        <v>61.538234548341123</v>
      </c>
      <c r="F411" s="7"/>
      <c r="G411" s="7"/>
      <c r="H411" s="7"/>
      <c r="I411" s="7"/>
      <c r="J411" s="7"/>
      <c r="K411" s="7"/>
      <c r="L411" s="7"/>
      <c r="M411" s="7">
        <f t="shared" si="13"/>
        <v>162.50059939799766</v>
      </c>
      <c r="N411" s="7"/>
      <c r="O411" s="7"/>
      <c r="P411" s="7"/>
      <c r="Q411" s="7"/>
      <c r="R411" s="7"/>
      <c r="S411" s="6"/>
      <c r="T411" s="6"/>
      <c r="U411" s="6">
        <v>1.5900000000000001E-2</v>
      </c>
      <c r="V411" s="6"/>
      <c r="W411" s="6"/>
      <c r="X411" s="6"/>
      <c r="Y411" s="6"/>
      <c r="Z411" s="6"/>
      <c r="AA411" t="s">
        <v>6</v>
      </c>
      <c r="AB411" s="2">
        <v>19739000</v>
      </c>
      <c r="AC411" s="2">
        <v>64966000</v>
      </c>
      <c r="AD411" t="s">
        <v>6</v>
      </c>
    </row>
    <row r="412" spans="1:30" x14ac:dyDescent="0.3">
      <c r="A412" s="1">
        <v>26755</v>
      </c>
      <c r="B412" s="6">
        <v>1.7000000000000001E-2</v>
      </c>
      <c r="C412" s="7"/>
      <c r="D412" s="7"/>
      <c r="E412" s="7">
        <f t="shared" si="12"/>
        <v>60.509571827277412</v>
      </c>
      <c r="F412" s="7"/>
      <c r="G412" s="7"/>
      <c r="H412" s="7"/>
      <c r="I412" s="7"/>
      <c r="J412" s="7"/>
      <c r="K412" s="7"/>
      <c r="L412" s="7"/>
      <c r="M412" s="7">
        <f t="shared" si="13"/>
        <v>165.26310958776361</v>
      </c>
      <c r="N412" s="7"/>
      <c r="O412" s="7"/>
      <c r="P412" s="7"/>
      <c r="Q412" s="7"/>
      <c r="R412" s="7"/>
      <c r="S412" s="6"/>
      <c r="T412" s="6"/>
      <c r="U412" s="6">
        <v>1.7000000000000001E-2</v>
      </c>
      <c r="V412" s="6"/>
      <c r="W412" s="6"/>
      <c r="X412" s="6"/>
      <c r="Y412" s="6"/>
      <c r="Z412" s="6"/>
      <c r="AA412" t="s">
        <v>6</v>
      </c>
      <c r="AB412" s="2">
        <v>20952000</v>
      </c>
      <c r="AC412" s="2">
        <v>68611000</v>
      </c>
      <c r="AD412" t="s">
        <v>6</v>
      </c>
    </row>
    <row r="413" spans="1:30" x14ac:dyDescent="0.3">
      <c r="A413" s="1">
        <v>26785</v>
      </c>
      <c r="B413" s="6">
        <v>8.1000000000000013E-3</v>
      </c>
      <c r="C413" s="7"/>
      <c r="D413" s="7"/>
      <c r="E413" s="7">
        <f t="shared" si="12"/>
        <v>60.02338242959766</v>
      </c>
      <c r="F413" s="7"/>
      <c r="G413" s="7"/>
      <c r="H413" s="7"/>
      <c r="I413" s="7"/>
      <c r="J413" s="7"/>
      <c r="K413" s="7"/>
      <c r="L413" s="7"/>
      <c r="M413" s="7">
        <f t="shared" si="13"/>
        <v>166.6017407754245</v>
      </c>
      <c r="N413" s="7"/>
      <c r="O413" s="7"/>
      <c r="P413" s="7"/>
      <c r="Q413" s="7"/>
      <c r="R413" s="7"/>
      <c r="S413" s="6"/>
      <c r="T413" s="6"/>
      <c r="U413" s="6">
        <v>8.1000000000000013E-3</v>
      </c>
      <c r="V413" s="6"/>
      <c r="W413" s="6"/>
      <c r="X413" s="6"/>
      <c r="Y413" s="6"/>
      <c r="Z413" s="6"/>
      <c r="AA413" t="s">
        <v>6</v>
      </c>
      <c r="AB413" s="2">
        <v>21844000</v>
      </c>
      <c r="AC413" s="2">
        <v>71229000</v>
      </c>
      <c r="AD413" t="s">
        <v>6</v>
      </c>
    </row>
    <row r="414" spans="1:30" x14ac:dyDescent="0.3">
      <c r="A414" s="1">
        <v>26816</v>
      </c>
      <c r="B414" s="6">
        <v>7.8000000000000005E-3</v>
      </c>
      <c r="C414" s="7"/>
      <c r="D414" s="7"/>
      <c r="E414" s="7">
        <f t="shared" si="12"/>
        <v>59.558823605474949</v>
      </c>
      <c r="F414" s="7"/>
      <c r="G414" s="7"/>
      <c r="H414" s="7"/>
      <c r="I414" s="7"/>
      <c r="J414" s="7"/>
      <c r="K414" s="7"/>
      <c r="L414" s="7"/>
      <c r="M414" s="7">
        <f t="shared" si="13"/>
        <v>167.90123435347283</v>
      </c>
      <c r="N414" s="7"/>
      <c r="O414" s="7"/>
      <c r="P414" s="7"/>
      <c r="Q414" s="7"/>
      <c r="R414" s="7"/>
      <c r="S414" s="6"/>
      <c r="T414" s="6"/>
      <c r="U414" s="6">
        <v>7.8000000000000005E-3</v>
      </c>
      <c r="V414" s="6"/>
      <c r="W414" s="6"/>
      <c r="X414" s="6"/>
      <c r="Y414" s="6"/>
      <c r="Z414" s="6"/>
      <c r="AA414" t="s">
        <v>6</v>
      </c>
      <c r="AB414" s="2">
        <v>23871000</v>
      </c>
      <c r="AC414" s="2">
        <v>76748000</v>
      </c>
      <c r="AD414" t="s">
        <v>6</v>
      </c>
    </row>
    <row r="415" spans="1:30" x14ac:dyDescent="0.3">
      <c r="A415" s="1">
        <v>26846</v>
      </c>
      <c r="B415" s="6">
        <v>1.0800000000000001E-2</v>
      </c>
      <c r="C415" s="7"/>
      <c r="D415" s="7"/>
      <c r="E415" s="7">
        <f t="shared" si="12"/>
        <v>58.922461026389946</v>
      </c>
      <c r="F415" s="7"/>
      <c r="G415" s="7"/>
      <c r="H415" s="7"/>
      <c r="I415" s="7"/>
      <c r="J415" s="7"/>
      <c r="K415" s="7"/>
      <c r="L415" s="7"/>
      <c r="M415" s="7">
        <f t="shared" si="13"/>
        <v>169.71456768449033</v>
      </c>
      <c r="N415" s="7"/>
      <c r="O415" s="7"/>
      <c r="P415" s="7"/>
      <c r="Q415" s="7"/>
      <c r="R415" s="7"/>
      <c r="S415" s="6"/>
      <c r="T415" s="6"/>
      <c r="U415" s="6">
        <v>1.0800000000000001E-2</v>
      </c>
      <c r="V415" s="6"/>
      <c r="W415" s="6"/>
      <c r="X415" s="6"/>
      <c r="Y415" s="6"/>
      <c r="Z415" s="6"/>
      <c r="AA415" t="s">
        <v>6</v>
      </c>
      <c r="AB415" s="2">
        <v>23912000</v>
      </c>
      <c r="AC415" s="2">
        <v>76684000</v>
      </c>
      <c r="AD415" t="s">
        <v>6</v>
      </c>
    </row>
    <row r="416" spans="1:30" x14ac:dyDescent="0.3">
      <c r="A416" s="1">
        <v>26877</v>
      </c>
      <c r="B416" s="6">
        <v>1.0700000000000001E-2</v>
      </c>
      <c r="C416" s="7"/>
      <c r="D416" s="7"/>
      <c r="E416" s="7">
        <f t="shared" si="12"/>
        <v>58.29866530759864</v>
      </c>
      <c r="F416" s="7"/>
      <c r="G416" s="7"/>
      <c r="H416" s="7"/>
      <c r="I416" s="7"/>
      <c r="J416" s="7"/>
      <c r="K416" s="7"/>
      <c r="L416" s="7"/>
      <c r="M416" s="7">
        <f t="shared" si="13"/>
        <v>171.53051355871438</v>
      </c>
      <c r="N416" s="7"/>
      <c r="O416" s="7"/>
      <c r="P416" s="7"/>
      <c r="Q416" s="7"/>
      <c r="R416" s="7"/>
      <c r="S416" s="6"/>
      <c r="T416" s="6"/>
      <c r="U416" s="6">
        <v>1.0700000000000001E-2</v>
      </c>
      <c r="V416" s="6"/>
      <c r="W416" s="6"/>
      <c r="X416" s="6"/>
      <c r="Y416" s="6"/>
      <c r="Z416" s="6"/>
      <c r="AA416" t="s">
        <v>6</v>
      </c>
      <c r="AB416" s="2">
        <v>22413000</v>
      </c>
      <c r="AC416" s="2">
        <v>78644000</v>
      </c>
      <c r="AD416" t="s">
        <v>6</v>
      </c>
    </row>
    <row r="417" spans="1:30" x14ac:dyDescent="0.3">
      <c r="A417" s="1">
        <v>26908</v>
      </c>
      <c r="B417" s="6">
        <v>1.24E-2</v>
      </c>
      <c r="C417" s="7"/>
      <c r="D417" s="7"/>
      <c r="E417" s="7">
        <f t="shared" si="12"/>
        <v>57.584616068351089</v>
      </c>
      <c r="F417" s="7"/>
      <c r="G417" s="7"/>
      <c r="H417" s="7"/>
      <c r="I417" s="7"/>
      <c r="J417" s="7"/>
      <c r="K417" s="7"/>
      <c r="L417" s="7"/>
      <c r="M417" s="7">
        <f t="shared" si="13"/>
        <v>173.65749192684243</v>
      </c>
      <c r="N417" s="7"/>
      <c r="O417" s="7"/>
      <c r="P417" s="7"/>
      <c r="Q417" s="7"/>
      <c r="R417" s="7"/>
      <c r="S417" s="6"/>
      <c r="T417" s="6"/>
      <c r="U417" s="6">
        <v>1.24E-2</v>
      </c>
      <c r="V417" s="6"/>
      <c r="W417" s="6"/>
      <c r="X417" s="6"/>
      <c r="Y417" s="6"/>
      <c r="Z417" s="6"/>
      <c r="AA417" t="s">
        <v>6</v>
      </c>
      <c r="AB417" s="2">
        <v>23109000</v>
      </c>
      <c r="AC417" s="2">
        <v>83011000</v>
      </c>
      <c r="AD417" t="s">
        <v>6</v>
      </c>
    </row>
    <row r="418" spans="1:30" x14ac:dyDescent="0.3">
      <c r="A418" s="1">
        <v>26938</v>
      </c>
      <c r="B418" s="6">
        <v>1.1200000000000002E-2</v>
      </c>
      <c r="C418" s="7"/>
      <c r="D418" s="7"/>
      <c r="E418" s="7">
        <f t="shared" si="12"/>
        <v>56.946811776454794</v>
      </c>
      <c r="F418" s="7"/>
      <c r="G418" s="7"/>
      <c r="H418" s="7"/>
      <c r="I418" s="7"/>
      <c r="J418" s="7"/>
      <c r="K418" s="7"/>
      <c r="L418" s="7"/>
      <c r="M418" s="7">
        <f t="shared" si="13"/>
        <v>175.60245583642308</v>
      </c>
      <c r="N418" s="7"/>
      <c r="O418" s="7"/>
      <c r="P418" s="7"/>
      <c r="Q418" s="7"/>
      <c r="R418" s="7"/>
      <c r="S418" s="6"/>
      <c r="T418" s="6"/>
      <c r="U418" s="6">
        <v>1.1200000000000002E-2</v>
      </c>
      <c r="V418" s="6"/>
      <c r="W418" s="6"/>
      <c r="X418" s="6"/>
      <c r="Y418" s="6"/>
      <c r="Z418" s="6"/>
      <c r="AA418" t="s">
        <v>6</v>
      </c>
      <c r="AB418" s="2">
        <v>24411000</v>
      </c>
      <c r="AC418" s="2">
        <v>85511000</v>
      </c>
      <c r="AD418" t="s">
        <v>6</v>
      </c>
    </row>
    <row r="419" spans="1:30" x14ac:dyDescent="0.3">
      <c r="A419" s="1">
        <v>26969</v>
      </c>
      <c r="B419" s="6">
        <v>9.300000000000001E-3</v>
      </c>
      <c r="C419" s="7"/>
      <c r="D419" s="7"/>
      <c r="E419" s="7">
        <f t="shared" si="12"/>
        <v>56.422086373184165</v>
      </c>
      <c r="F419" s="7"/>
      <c r="G419" s="7"/>
      <c r="H419" s="7"/>
      <c r="I419" s="7"/>
      <c r="J419" s="7"/>
      <c r="K419" s="7"/>
      <c r="L419" s="7"/>
      <c r="M419" s="7">
        <f t="shared" si="13"/>
        <v>177.23555867570184</v>
      </c>
      <c r="N419" s="7"/>
      <c r="O419" s="7"/>
      <c r="P419" s="7"/>
      <c r="Q419" s="7"/>
      <c r="R419" s="7"/>
      <c r="S419" s="6"/>
      <c r="T419" s="6"/>
      <c r="U419" s="6">
        <v>9.300000000000001E-3</v>
      </c>
      <c r="V419" s="6"/>
      <c r="W419" s="6"/>
      <c r="X419" s="6"/>
      <c r="Y419" s="6"/>
      <c r="Z419" s="6"/>
      <c r="AA419" t="s">
        <v>6</v>
      </c>
      <c r="AB419" s="2">
        <v>24863000</v>
      </c>
      <c r="AC419" s="2">
        <v>88630000</v>
      </c>
      <c r="AD419" t="s">
        <v>6</v>
      </c>
    </row>
    <row r="420" spans="1:30" x14ac:dyDescent="0.3">
      <c r="A420" s="1">
        <v>26999</v>
      </c>
      <c r="B420" s="6">
        <v>5.1999999999999998E-3</v>
      </c>
      <c r="C420" s="7"/>
      <c r="D420" s="7"/>
      <c r="E420" s="7">
        <f t="shared" si="12"/>
        <v>56.130209284902669</v>
      </c>
      <c r="F420" s="7"/>
      <c r="G420" s="7"/>
      <c r="H420" s="7"/>
      <c r="I420" s="7"/>
      <c r="J420" s="7"/>
      <c r="K420" s="7"/>
      <c r="L420" s="7"/>
      <c r="M420" s="7">
        <f t="shared" si="13"/>
        <v>178.15718358081551</v>
      </c>
      <c r="N420" s="7"/>
      <c r="O420" s="7"/>
      <c r="P420" s="7"/>
      <c r="Q420" s="7"/>
      <c r="R420" s="7"/>
      <c r="S420" s="6"/>
      <c r="T420" s="6"/>
      <c r="U420" s="6">
        <v>5.1999999999999998E-3</v>
      </c>
      <c r="V420" s="6"/>
      <c r="W420" s="6"/>
      <c r="X420" s="6"/>
      <c r="Y420" s="6"/>
      <c r="Z420" s="6"/>
      <c r="AA420" t="s">
        <v>6</v>
      </c>
      <c r="AB420" s="2">
        <v>28217000</v>
      </c>
      <c r="AC420" s="2">
        <v>93888000</v>
      </c>
      <c r="AD420" t="s">
        <v>6</v>
      </c>
    </row>
    <row r="421" spans="1:30" x14ac:dyDescent="0.3">
      <c r="A421" s="1">
        <v>27030</v>
      </c>
      <c r="B421" s="6">
        <v>9.3999999999999986E-3</v>
      </c>
      <c r="C421" s="7"/>
      <c r="D421" s="7"/>
      <c r="E421" s="7">
        <f t="shared" si="12"/>
        <v>55.607498796218209</v>
      </c>
      <c r="F421" s="7"/>
      <c r="G421" s="7"/>
      <c r="H421" s="7"/>
      <c r="I421" s="7"/>
      <c r="J421" s="7"/>
      <c r="K421" s="7"/>
      <c r="L421" s="7"/>
      <c r="M421" s="7">
        <f t="shared" si="13"/>
        <v>179.8318611064752</v>
      </c>
      <c r="N421" s="7"/>
      <c r="O421" s="7"/>
      <c r="P421" s="7"/>
      <c r="Q421" s="7"/>
      <c r="R421" s="7"/>
      <c r="S421" s="6"/>
      <c r="T421" s="6"/>
      <c r="U421" s="6">
        <v>9.3999999999999986E-3</v>
      </c>
      <c r="V421" s="6"/>
      <c r="W421" s="6"/>
      <c r="X421" s="6"/>
      <c r="Y421" s="6"/>
      <c r="Z421" s="6"/>
      <c r="AA421" t="s">
        <v>6</v>
      </c>
      <c r="AB421" s="2">
        <v>27449000</v>
      </c>
      <c r="AC421" s="2">
        <v>90124000</v>
      </c>
      <c r="AD421" t="s">
        <v>6</v>
      </c>
    </row>
    <row r="422" spans="1:30" x14ac:dyDescent="0.3">
      <c r="A422" s="1">
        <v>27061</v>
      </c>
      <c r="B422" s="6">
        <v>3.56E-2</v>
      </c>
      <c r="C422" s="7"/>
      <c r="D422" s="7"/>
      <c r="E422" s="7">
        <f t="shared" si="12"/>
        <v>53.695923905193325</v>
      </c>
      <c r="F422" s="7"/>
      <c r="G422" s="7"/>
      <c r="H422" s="7"/>
      <c r="I422" s="7"/>
      <c r="J422" s="7"/>
      <c r="K422" s="7"/>
      <c r="L422" s="7"/>
      <c r="M422" s="7">
        <f t="shared" si="13"/>
        <v>186.23387536186573</v>
      </c>
      <c r="N422" s="7"/>
      <c r="O422" s="7"/>
      <c r="P422" s="7"/>
      <c r="Q422" s="7"/>
      <c r="R422" s="7"/>
      <c r="S422" s="6"/>
      <c r="T422" s="6"/>
      <c r="U422" s="6">
        <v>3.56E-2</v>
      </c>
      <c r="V422" s="6"/>
      <c r="W422" s="6"/>
      <c r="X422" s="6"/>
      <c r="Y422" s="6"/>
      <c r="Z422" s="6"/>
      <c r="AA422" t="s">
        <v>6</v>
      </c>
      <c r="AB422" s="2">
        <v>28105000</v>
      </c>
      <c r="AC422" s="2">
        <v>94294000</v>
      </c>
      <c r="AD422" t="s">
        <v>6</v>
      </c>
    </row>
    <row r="423" spans="1:30" x14ac:dyDescent="0.3">
      <c r="A423" s="1">
        <v>27089</v>
      </c>
      <c r="B423" s="6">
        <v>4.1599999999999998E-2</v>
      </c>
      <c r="C423" s="7"/>
      <c r="D423" s="7"/>
      <c r="E423" s="7">
        <f t="shared" si="12"/>
        <v>51.551386237704797</v>
      </c>
      <c r="F423" s="7"/>
      <c r="G423" s="7"/>
      <c r="H423" s="7"/>
      <c r="I423" s="7"/>
      <c r="J423" s="7"/>
      <c r="K423" s="7"/>
      <c r="L423" s="7"/>
      <c r="M423" s="7">
        <f t="shared" si="13"/>
        <v>193.98120457691937</v>
      </c>
      <c r="N423" s="7"/>
      <c r="O423" s="7"/>
      <c r="P423" s="7"/>
      <c r="Q423" s="7"/>
      <c r="R423" s="7"/>
      <c r="S423" s="6"/>
      <c r="T423" s="6"/>
      <c r="U423" s="6">
        <v>4.1599999999999998E-2</v>
      </c>
      <c r="V423" s="6"/>
      <c r="W423" s="6"/>
      <c r="X423" s="6"/>
      <c r="Y423" s="6"/>
      <c r="Z423" s="6"/>
      <c r="AA423" t="s">
        <v>6</v>
      </c>
      <c r="AB423" s="2">
        <v>27289000</v>
      </c>
      <c r="AC423" s="2">
        <v>97555000</v>
      </c>
      <c r="AD423" t="s">
        <v>6</v>
      </c>
    </row>
    <row r="424" spans="1:30" x14ac:dyDescent="0.3">
      <c r="A424" s="1">
        <v>27120</v>
      </c>
      <c r="B424" s="6">
        <v>5.1200000000000002E-2</v>
      </c>
      <c r="C424" s="7"/>
      <c r="D424" s="7"/>
      <c r="E424" s="7">
        <f t="shared" si="12"/>
        <v>49.040512022169715</v>
      </c>
      <c r="F424" s="7"/>
      <c r="G424" s="7"/>
      <c r="H424" s="7"/>
      <c r="I424" s="7"/>
      <c r="J424" s="7"/>
      <c r="K424" s="7"/>
      <c r="L424" s="7"/>
      <c r="M424" s="7">
        <f t="shared" si="13"/>
        <v>203.91304225125762</v>
      </c>
      <c r="N424" s="7"/>
      <c r="O424" s="7"/>
      <c r="P424" s="7"/>
      <c r="Q424" s="7"/>
      <c r="R424" s="7"/>
      <c r="S424" s="6"/>
      <c r="T424" s="6"/>
      <c r="U424" s="6">
        <v>5.1200000000000002E-2</v>
      </c>
      <c r="V424" s="6"/>
      <c r="W424" s="6"/>
      <c r="X424" s="6"/>
      <c r="Y424" s="6"/>
      <c r="Z424" s="6"/>
      <c r="AA424" t="s">
        <v>6</v>
      </c>
      <c r="AB424" s="2">
        <v>28309000</v>
      </c>
      <c r="AC424" s="2">
        <v>98825000</v>
      </c>
      <c r="AD424" t="s">
        <v>6</v>
      </c>
    </row>
    <row r="425" spans="1:30" x14ac:dyDescent="0.3">
      <c r="A425" s="1">
        <v>27150</v>
      </c>
      <c r="B425" s="6">
        <v>1.8600000000000002E-2</v>
      </c>
      <c r="C425" s="7"/>
      <c r="D425" s="7"/>
      <c r="E425" s="7">
        <f t="shared" si="12"/>
        <v>48.145014747859534</v>
      </c>
      <c r="F425" s="7"/>
      <c r="G425" s="7"/>
      <c r="H425" s="7"/>
      <c r="I425" s="7"/>
      <c r="J425" s="7"/>
      <c r="K425" s="7"/>
      <c r="L425" s="7"/>
      <c r="M425" s="7">
        <f t="shared" si="13"/>
        <v>207.70582483713099</v>
      </c>
      <c r="N425" s="7"/>
      <c r="O425" s="7"/>
      <c r="P425" s="7"/>
      <c r="Q425" s="7"/>
      <c r="R425" s="7"/>
      <c r="S425" s="6"/>
      <c r="T425" s="6"/>
      <c r="U425" s="6">
        <v>1.8600000000000002E-2</v>
      </c>
      <c r="V425" s="6"/>
      <c r="W425" s="6"/>
      <c r="X425" s="6"/>
      <c r="Y425" s="6"/>
      <c r="Z425" s="6"/>
      <c r="AA425" t="s">
        <v>6</v>
      </c>
      <c r="AB425" s="2">
        <v>28294000</v>
      </c>
      <c r="AC425" s="2">
        <v>100560000</v>
      </c>
      <c r="AD425" t="s">
        <v>6</v>
      </c>
    </row>
    <row r="426" spans="1:30" x14ac:dyDescent="0.3">
      <c r="A426" s="1">
        <v>27181</v>
      </c>
      <c r="B426" s="6">
        <v>1.2800000000000001E-2</v>
      </c>
      <c r="C426" s="7"/>
      <c r="D426" s="7"/>
      <c r="E426" s="7">
        <f t="shared" si="12"/>
        <v>47.536546946938714</v>
      </c>
      <c r="F426" s="7"/>
      <c r="G426" s="7"/>
      <c r="H426" s="7"/>
      <c r="I426" s="7"/>
      <c r="J426" s="7"/>
      <c r="K426" s="7"/>
      <c r="L426" s="7"/>
      <c r="M426" s="7">
        <f t="shared" si="13"/>
        <v>210.36445939504625</v>
      </c>
      <c r="N426" s="7"/>
      <c r="O426" s="7"/>
      <c r="P426" s="7"/>
      <c r="Q426" s="7"/>
      <c r="R426" s="7"/>
      <c r="S426" s="6"/>
      <c r="T426" s="6"/>
      <c r="U426" s="6">
        <v>1.2800000000000001E-2</v>
      </c>
      <c r="V426" s="6"/>
      <c r="W426" s="6"/>
      <c r="X426" s="6"/>
      <c r="Y426" s="6"/>
      <c r="Z426" s="6"/>
      <c r="AA426" t="s">
        <v>6</v>
      </c>
      <c r="AB426" s="2">
        <v>29326000</v>
      </c>
      <c r="AC426" s="2">
        <v>105084000</v>
      </c>
      <c r="AD426" t="s">
        <v>6</v>
      </c>
    </row>
    <row r="427" spans="1:30" x14ac:dyDescent="0.3">
      <c r="A427" s="1">
        <v>27211</v>
      </c>
      <c r="B427" s="6">
        <v>2.2200000000000001E-2</v>
      </c>
      <c r="C427" s="7"/>
      <c r="D427" s="7"/>
      <c r="E427" s="7">
        <f t="shared" si="12"/>
        <v>46.504154712325104</v>
      </c>
      <c r="F427" s="7"/>
      <c r="G427" s="7"/>
      <c r="H427" s="7"/>
      <c r="I427" s="7"/>
      <c r="J427" s="7"/>
      <c r="K427" s="7"/>
      <c r="L427" s="7"/>
      <c r="M427" s="7">
        <f t="shared" si="13"/>
        <v>215.03455039361629</v>
      </c>
      <c r="N427" s="7"/>
      <c r="O427" s="7"/>
      <c r="P427" s="7"/>
      <c r="Q427" s="7"/>
      <c r="R427" s="7"/>
      <c r="S427" s="6"/>
      <c r="T427" s="6"/>
      <c r="U427" s="6">
        <v>2.2200000000000001E-2</v>
      </c>
      <c r="V427" s="6"/>
      <c r="W427" s="6"/>
      <c r="X427" s="6"/>
      <c r="Y427" s="6"/>
      <c r="Z427" s="6"/>
      <c r="AA427" t="s">
        <v>6</v>
      </c>
      <c r="AB427" s="2">
        <v>28863000</v>
      </c>
      <c r="AC427" s="2">
        <v>102704000</v>
      </c>
      <c r="AD427" t="s">
        <v>6</v>
      </c>
    </row>
    <row r="428" spans="1:30" x14ac:dyDescent="0.3">
      <c r="A428" s="1">
        <v>27242</v>
      </c>
      <c r="B428" s="6">
        <v>1.95E-2</v>
      </c>
      <c r="C428" s="7"/>
      <c r="D428" s="7"/>
      <c r="E428" s="7">
        <f t="shared" si="12"/>
        <v>45.614668673197741</v>
      </c>
      <c r="F428" s="7"/>
      <c r="G428" s="7"/>
      <c r="H428" s="7"/>
      <c r="I428" s="7"/>
      <c r="J428" s="7"/>
      <c r="K428" s="7"/>
      <c r="L428" s="7"/>
      <c r="M428" s="7">
        <f t="shared" si="13"/>
        <v>219.22772412629183</v>
      </c>
      <c r="N428" s="7"/>
      <c r="O428" s="7"/>
      <c r="P428" s="7"/>
      <c r="Q428" s="7"/>
      <c r="R428" s="7"/>
      <c r="S428" s="6"/>
      <c r="T428" s="6"/>
      <c r="U428" s="6">
        <v>1.95E-2</v>
      </c>
      <c r="V428" s="6"/>
      <c r="W428" s="6"/>
      <c r="X428" s="6"/>
      <c r="Y428" s="6"/>
      <c r="Z428" s="6"/>
      <c r="AA428" t="s">
        <v>6</v>
      </c>
      <c r="AB428" s="2">
        <v>28061000</v>
      </c>
      <c r="AC428" s="2">
        <v>107892000</v>
      </c>
      <c r="AD428" t="s">
        <v>6</v>
      </c>
    </row>
    <row r="429" spans="1:30" x14ac:dyDescent="0.3">
      <c r="A429" s="1">
        <v>27273</v>
      </c>
      <c r="B429" s="6">
        <v>1.61E-2</v>
      </c>
      <c r="C429" s="7"/>
      <c r="D429" s="7"/>
      <c r="E429" s="7">
        <f t="shared" si="12"/>
        <v>44.891908939275403</v>
      </c>
      <c r="F429" s="7"/>
      <c r="G429" s="7"/>
      <c r="H429" s="7"/>
      <c r="I429" s="7"/>
      <c r="J429" s="7"/>
      <c r="K429" s="7"/>
      <c r="L429" s="7"/>
      <c r="M429" s="7">
        <f t="shared" si="13"/>
        <v>222.75729048472513</v>
      </c>
      <c r="N429" s="7"/>
      <c r="O429" s="7"/>
      <c r="P429" s="7"/>
      <c r="Q429" s="7"/>
      <c r="R429" s="7"/>
      <c r="S429" s="6"/>
      <c r="T429" s="6"/>
      <c r="U429" s="6">
        <v>1.61E-2</v>
      </c>
      <c r="V429" s="6"/>
      <c r="W429" s="6"/>
      <c r="X429" s="6"/>
      <c r="Y429" s="6"/>
      <c r="Z429" s="6"/>
      <c r="AA429" t="s">
        <v>6</v>
      </c>
      <c r="AB429" s="2">
        <v>28295000</v>
      </c>
      <c r="AC429" s="2">
        <v>108057000</v>
      </c>
      <c r="AD429" t="s">
        <v>6</v>
      </c>
    </row>
    <row r="430" spans="1:30" x14ac:dyDescent="0.3">
      <c r="A430" s="1">
        <v>27303</v>
      </c>
      <c r="B430" s="6">
        <v>1.6799999999999999E-2</v>
      </c>
      <c r="C430" s="7"/>
      <c r="D430" s="7"/>
      <c r="E430" s="7">
        <f t="shared" si="12"/>
        <v>44.150185817540716</v>
      </c>
      <c r="F430" s="7"/>
      <c r="G430" s="7"/>
      <c r="H430" s="7"/>
      <c r="I430" s="7"/>
      <c r="J430" s="7"/>
      <c r="K430" s="7"/>
      <c r="L430" s="7"/>
      <c r="M430" s="7">
        <f t="shared" si="13"/>
        <v>226.4996129648685</v>
      </c>
      <c r="N430" s="7"/>
      <c r="O430" s="7"/>
      <c r="P430" s="7"/>
      <c r="Q430" s="7"/>
      <c r="R430" s="7"/>
      <c r="S430" s="6"/>
      <c r="T430" s="6"/>
      <c r="U430" s="6">
        <v>1.6799999999999999E-2</v>
      </c>
      <c r="V430" s="6"/>
      <c r="W430" s="6"/>
      <c r="X430" s="6"/>
      <c r="Y430" s="6"/>
      <c r="Z430" s="6"/>
      <c r="AA430" t="s">
        <v>6</v>
      </c>
      <c r="AB430" s="2">
        <v>27730000</v>
      </c>
      <c r="AC430" s="2">
        <v>110694000</v>
      </c>
      <c r="AD430" t="s">
        <v>6</v>
      </c>
    </row>
    <row r="431" spans="1:30" x14ac:dyDescent="0.3">
      <c r="A431" s="1">
        <v>27334</v>
      </c>
      <c r="B431" s="6">
        <v>2.2200000000000001E-2</v>
      </c>
      <c r="C431" s="7"/>
      <c r="D431" s="7"/>
      <c r="E431" s="7">
        <f t="shared" si="12"/>
        <v>43.191338111466173</v>
      </c>
      <c r="F431" s="7"/>
      <c r="G431" s="7"/>
      <c r="H431" s="7"/>
      <c r="I431" s="7"/>
      <c r="J431" s="7"/>
      <c r="K431" s="7"/>
      <c r="L431" s="7"/>
      <c r="M431" s="7">
        <f t="shared" si="13"/>
        <v>231.5279043726886</v>
      </c>
      <c r="N431" s="7"/>
      <c r="O431" s="7"/>
      <c r="P431" s="7"/>
      <c r="Q431" s="7"/>
      <c r="R431" s="7"/>
      <c r="S431" s="6"/>
      <c r="T431" s="6"/>
      <c r="U431" s="6">
        <v>2.2200000000000001E-2</v>
      </c>
      <c r="V431" s="6"/>
      <c r="W431" s="6"/>
      <c r="X431" s="6"/>
      <c r="Y431" s="6"/>
      <c r="Z431" s="6"/>
      <c r="AA431" t="s">
        <v>6</v>
      </c>
      <c r="AB431" s="2">
        <v>30450000</v>
      </c>
      <c r="AC431" s="2">
        <v>118326000</v>
      </c>
      <c r="AD431" t="s">
        <v>6</v>
      </c>
    </row>
    <row r="432" spans="1:30" x14ac:dyDescent="0.3">
      <c r="A432" s="1">
        <v>27364</v>
      </c>
      <c r="B432" s="6">
        <v>2.3799999999999998E-2</v>
      </c>
      <c r="C432" s="7"/>
      <c r="D432" s="7"/>
      <c r="E432" s="7">
        <f t="shared" si="12"/>
        <v>42.187280827765356</v>
      </c>
      <c r="F432" s="7"/>
      <c r="G432" s="7"/>
      <c r="H432" s="7"/>
      <c r="I432" s="7"/>
      <c r="J432" s="7"/>
      <c r="K432" s="7"/>
      <c r="L432" s="7"/>
      <c r="M432" s="7">
        <f t="shared" si="13"/>
        <v>237.0382684967586</v>
      </c>
      <c r="N432" s="7"/>
      <c r="O432" s="7"/>
      <c r="P432" s="7"/>
      <c r="Q432" s="7"/>
      <c r="R432" s="7"/>
      <c r="S432" s="6"/>
      <c r="T432" s="6"/>
      <c r="U432" s="6">
        <v>2.3799999999999998E-2</v>
      </c>
      <c r="V432" s="6"/>
      <c r="W432" s="6"/>
      <c r="X432" s="6"/>
      <c r="Y432" s="6"/>
      <c r="Z432" s="6"/>
      <c r="AA432" t="s">
        <v>6</v>
      </c>
      <c r="AB432" s="2">
        <v>36908000</v>
      </c>
      <c r="AC432" s="2">
        <v>125345000</v>
      </c>
      <c r="AD432" t="s">
        <v>6</v>
      </c>
    </row>
    <row r="433" spans="1:30" x14ac:dyDescent="0.3">
      <c r="A433" s="1">
        <v>27395</v>
      </c>
      <c r="B433" s="6">
        <v>2.7799999999999998E-2</v>
      </c>
      <c r="C433" s="7"/>
      <c r="D433" s="7"/>
      <c r="E433" s="7">
        <f t="shared" si="12"/>
        <v>41.046196563305458</v>
      </c>
      <c r="F433" s="7"/>
      <c r="G433" s="7"/>
      <c r="H433" s="7"/>
      <c r="I433" s="7"/>
      <c r="J433" s="7"/>
      <c r="K433" s="7"/>
      <c r="L433" s="7"/>
      <c r="M433" s="7">
        <f t="shared" si="13"/>
        <v>243.62793236096852</v>
      </c>
      <c r="N433" s="7"/>
      <c r="O433" s="7"/>
      <c r="P433" s="7"/>
      <c r="Q433" s="7"/>
      <c r="R433" s="7"/>
      <c r="S433" s="6"/>
      <c r="T433" s="6"/>
      <c r="U433" s="6">
        <v>2.7799999999999998E-2</v>
      </c>
      <c r="V433" s="6"/>
      <c r="W433" s="6"/>
      <c r="X433" s="6"/>
      <c r="Y433" s="6"/>
      <c r="Z433" s="6"/>
      <c r="AA433" t="s">
        <v>6</v>
      </c>
      <c r="AB433" s="2">
        <v>31713000</v>
      </c>
      <c r="AC433" s="2">
        <v>116417000</v>
      </c>
      <c r="AD433" t="s">
        <v>6</v>
      </c>
    </row>
    <row r="434" spans="1:30" x14ac:dyDescent="0.3">
      <c r="A434" s="1">
        <v>27426</v>
      </c>
      <c r="B434" s="6">
        <v>2.41E-2</v>
      </c>
      <c r="C434" s="7"/>
      <c r="D434" s="7"/>
      <c r="E434" s="7">
        <f t="shared" si="12"/>
        <v>40.080262243243297</v>
      </c>
      <c r="F434" s="7"/>
      <c r="G434" s="7"/>
      <c r="H434" s="7"/>
      <c r="I434" s="7"/>
      <c r="J434" s="7"/>
      <c r="K434" s="7"/>
      <c r="L434" s="7"/>
      <c r="M434" s="7">
        <f t="shared" si="13"/>
        <v>249.49936553086786</v>
      </c>
      <c r="N434" s="7"/>
      <c r="O434" s="7"/>
      <c r="P434" s="7"/>
      <c r="Q434" s="7"/>
      <c r="R434" s="7"/>
      <c r="S434" s="6"/>
      <c r="T434" s="6"/>
      <c r="U434" s="6">
        <v>2.41E-2</v>
      </c>
      <c r="V434" s="6"/>
      <c r="W434" s="6"/>
      <c r="X434" s="6"/>
      <c r="Y434" s="6"/>
      <c r="Z434" s="6"/>
      <c r="AA434" t="s">
        <v>6</v>
      </c>
      <c r="AB434" s="2">
        <v>30528000</v>
      </c>
      <c r="AC434" s="2">
        <v>116792000</v>
      </c>
      <c r="AD434" t="s">
        <v>6</v>
      </c>
    </row>
    <row r="435" spans="1:30" x14ac:dyDescent="0.3">
      <c r="A435" s="1">
        <v>27454</v>
      </c>
      <c r="B435" s="6">
        <v>1.29E-2</v>
      </c>
      <c r="C435" s="7"/>
      <c r="D435" s="7"/>
      <c r="E435" s="7">
        <f t="shared" si="12"/>
        <v>39.569811672665907</v>
      </c>
      <c r="F435" s="7"/>
      <c r="G435" s="7"/>
      <c r="H435" s="7"/>
      <c r="I435" s="7"/>
      <c r="J435" s="7"/>
      <c r="K435" s="7"/>
      <c r="L435" s="7"/>
      <c r="M435" s="7">
        <f t="shared" si="13"/>
        <v>252.71790734621604</v>
      </c>
      <c r="N435" s="7"/>
      <c r="O435" s="7"/>
      <c r="P435" s="7"/>
      <c r="Q435" s="7"/>
      <c r="R435" s="7"/>
      <c r="S435" s="6"/>
      <c r="T435" s="6"/>
      <c r="U435" s="6">
        <v>1.29E-2</v>
      </c>
      <c r="V435" s="6"/>
      <c r="W435" s="6"/>
      <c r="X435" s="6"/>
      <c r="Y435" s="6"/>
      <c r="Z435" s="6"/>
      <c r="AA435" t="s">
        <v>6</v>
      </c>
      <c r="AB435" s="2">
        <v>32168000</v>
      </c>
      <c r="AC435" s="2">
        <v>121239000</v>
      </c>
      <c r="AD435" t="s">
        <v>6</v>
      </c>
    </row>
    <row r="436" spans="1:30" x14ac:dyDescent="0.3">
      <c r="A436" s="1">
        <v>27485</v>
      </c>
      <c r="B436" s="6">
        <v>2.2200000000000001E-2</v>
      </c>
      <c r="C436" s="7"/>
      <c r="D436" s="7"/>
      <c r="E436" s="7">
        <f t="shared" si="12"/>
        <v>38.710439906736362</v>
      </c>
      <c r="F436" s="7"/>
      <c r="G436" s="7"/>
      <c r="H436" s="7"/>
      <c r="I436" s="7"/>
      <c r="J436" s="7"/>
      <c r="K436" s="7"/>
      <c r="L436" s="7"/>
      <c r="M436" s="7">
        <f t="shared" si="13"/>
        <v>258.32824488930203</v>
      </c>
      <c r="N436" s="7"/>
      <c r="O436" s="7"/>
      <c r="P436" s="7"/>
      <c r="Q436" s="7"/>
      <c r="R436" s="7"/>
      <c r="S436" s="6"/>
      <c r="T436" s="6"/>
      <c r="U436" s="6">
        <v>2.2200000000000001E-2</v>
      </c>
      <c r="V436" s="6"/>
      <c r="W436" s="6"/>
      <c r="X436" s="6"/>
      <c r="Y436" s="6"/>
      <c r="Z436" s="6"/>
      <c r="AA436" t="s">
        <v>6</v>
      </c>
      <c r="AB436" s="2">
        <v>32128000</v>
      </c>
      <c r="AC436" s="2">
        <v>123915000</v>
      </c>
      <c r="AD436" t="s">
        <v>6</v>
      </c>
    </row>
    <row r="437" spans="1:30" x14ac:dyDescent="0.3">
      <c r="A437" s="1">
        <v>27515</v>
      </c>
      <c r="B437" s="6">
        <v>1.89E-2</v>
      </c>
      <c r="C437" s="7"/>
      <c r="D437" s="7"/>
      <c r="E437" s="7">
        <f t="shared" si="12"/>
        <v>37.99238385193479</v>
      </c>
      <c r="F437" s="7"/>
      <c r="G437" s="7"/>
      <c r="H437" s="7"/>
      <c r="I437" s="7"/>
      <c r="J437" s="7"/>
      <c r="K437" s="7"/>
      <c r="L437" s="7"/>
      <c r="M437" s="7">
        <f t="shared" si="13"/>
        <v>263.21064871770983</v>
      </c>
      <c r="N437" s="7"/>
      <c r="O437" s="7"/>
      <c r="P437" s="7"/>
      <c r="Q437" s="7"/>
      <c r="R437" s="7"/>
      <c r="S437" s="6"/>
      <c r="T437" s="6"/>
      <c r="U437" s="6">
        <v>1.89E-2</v>
      </c>
      <c r="V437" s="6"/>
      <c r="W437" s="6"/>
      <c r="X437" s="6"/>
      <c r="Y437" s="6"/>
      <c r="Z437" s="6"/>
      <c r="AA437" t="s">
        <v>6</v>
      </c>
      <c r="AB437" s="2">
        <v>32033000</v>
      </c>
      <c r="AC437" s="2">
        <v>129887000</v>
      </c>
      <c r="AD437" t="s">
        <v>6</v>
      </c>
    </row>
    <row r="438" spans="1:30" x14ac:dyDescent="0.3">
      <c r="A438" s="1">
        <v>27546</v>
      </c>
      <c r="B438" s="6">
        <v>2.9600000000000001E-2</v>
      </c>
      <c r="C438" s="7"/>
      <c r="D438" s="7"/>
      <c r="E438" s="7">
        <f t="shared" si="12"/>
        <v>36.900139716331381</v>
      </c>
      <c r="F438" s="7"/>
      <c r="G438" s="7"/>
      <c r="H438" s="7"/>
      <c r="I438" s="7"/>
      <c r="J438" s="7"/>
      <c r="K438" s="7"/>
      <c r="L438" s="7"/>
      <c r="M438" s="7">
        <f t="shared" si="13"/>
        <v>271.00168391975404</v>
      </c>
      <c r="N438" s="7"/>
      <c r="O438" s="7"/>
      <c r="P438" s="7"/>
      <c r="Q438" s="7"/>
      <c r="R438" s="7"/>
      <c r="S438" s="6"/>
      <c r="T438" s="6"/>
      <c r="U438" s="6">
        <v>2.9600000000000001E-2</v>
      </c>
      <c r="V438" s="6"/>
      <c r="W438" s="6"/>
      <c r="X438" s="6"/>
      <c r="Y438" s="6"/>
      <c r="Z438" s="6"/>
      <c r="AA438" t="s">
        <v>6</v>
      </c>
      <c r="AB438" s="2">
        <v>34659000</v>
      </c>
      <c r="AC438" s="2">
        <v>138543000</v>
      </c>
      <c r="AD438" t="s">
        <v>6</v>
      </c>
    </row>
    <row r="439" spans="1:30" x14ac:dyDescent="0.3">
      <c r="A439" s="1">
        <v>27576</v>
      </c>
      <c r="B439" s="6">
        <v>2.0199999999999999E-2</v>
      </c>
      <c r="C439" s="7"/>
      <c r="D439" s="7"/>
      <c r="E439" s="7">
        <f t="shared" si="12"/>
        <v>36.169515503167403</v>
      </c>
      <c r="F439" s="7"/>
      <c r="G439" s="7"/>
      <c r="H439" s="7"/>
      <c r="I439" s="7"/>
      <c r="J439" s="7"/>
      <c r="K439" s="7"/>
      <c r="L439" s="7"/>
      <c r="M439" s="7">
        <f t="shared" si="13"/>
        <v>276.47591793493308</v>
      </c>
      <c r="N439" s="7"/>
      <c r="O439" s="7"/>
      <c r="P439" s="7"/>
      <c r="Q439" s="7"/>
      <c r="R439" s="7"/>
      <c r="S439" s="6"/>
      <c r="T439" s="6"/>
      <c r="U439" s="6">
        <v>2.0199999999999999E-2</v>
      </c>
      <c r="V439" s="6"/>
      <c r="W439" s="6"/>
      <c r="X439" s="6"/>
      <c r="Y439" s="6"/>
      <c r="Z439" s="6"/>
      <c r="AA439" t="s">
        <v>6</v>
      </c>
      <c r="AB439" s="2">
        <v>35720000</v>
      </c>
      <c r="AC439" s="2">
        <v>137720000</v>
      </c>
      <c r="AD439" t="s">
        <v>6</v>
      </c>
    </row>
    <row r="440" spans="1:30" x14ac:dyDescent="0.3">
      <c r="A440" s="1">
        <v>27607</v>
      </c>
      <c r="B440" s="6">
        <v>3.3000000000000002E-2</v>
      </c>
      <c r="C440" s="7"/>
      <c r="D440" s="7"/>
      <c r="E440" s="7">
        <f t="shared" si="12"/>
        <v>35.014051793966509</v>
      </c>
      <c r="F440" s="7"/>
      <c r="G440" s="7"/>
      <c r="H440" s="7"/>
      <c r="I440" s="7"/>
      <c r="J440" s="7"/>
      <c r="K440" s="7"/>
      <c r="L440" s="7"/>
      <c r="M440" s="7">
        <f t="shared" si="13"/>
        <v>285.59962322678587</v>
      </c>
      <c r="N440" s="7"/>
      <c r="O440" s="7"/>
      <c r="P440" s="7"/>
      <c r="Q440" s="7"/>
      <c r="R440" s="7"/>
      <c r="S440" s="6"/>
      <c r="T440" s="6"/>
      <c r="U440" s="6">
        <v>3.3000000000000002E-2</v>
      </c>
      <c r="V440" s="6"/>
      <c r="W440" s="6"/>
      <c r="X440" s="6"/>
      <c r="Y440" s="6"/>
      <c r="Z440" s="6"/>
      <c r="AA440" t="s">
        <v>6</v>
      </c>
      <c r="AB440" s="2">
        <v>35810000</v>
      </c>
      <c r="AC440" s="2">
        <v>146875000</v>
      </c>
      <c r="AD440" t="s">
        <v>6</v>
      </c>
    </row>
    <row r="441" spans="1:30" x14ac:dyDescent="0.3">
      <c r="A441" s="1">
        <v>27638</v>
      </c>
      <c r="B441" s="6">
        <v>1.9099999999999999E-2</v>
      </c>
      <c r="C441" s="7"/>
      <c r="D441" s="7"/>
      <c r="E441" s="7">
        <f t="shared" si="12"/>
        <v>34.357817480096664</v>
      </c>
      <c r="F441" s="7"/>
      <c r="G441" s="7"/>
      <c r="H441" s="7"/>
      <c r="I441" s="7"/>
      <c r="J441" s="7"/>
      <c r="K441" s="7"/>
      <c r="L441" s="7"/>
      <c r="M441" s="7">
        <f t="shared" si="13"/>
        <v>291.05457603041742</v>
      </c>
      <c r="N441" s="7"/>
      <c r="O441" s="7"/>
      <c r="P441" s="7"/>
      <c r="Q441" s="7"/>
      <c r="R441" s="7"/>
      <c r="S441" s="6"/>
      <c r="T441" s="6"/>
      <c r="U441" s="6">
        <v>1.9099999999999999E-2</v>
      </c>
      <c r="V441" s="6"/>
      <c r="W441" s="6"/>
      <c r="X441" s="6"/>
      <c r="Y441" s="6"/>
      <c r="Z441" s="6"/>
      <c r="AA441" t="s">
        <v>6</v>
      </c>
      <c r="AB441" s="2">
        <v>36910000</v>
      </c>
      <c r="AC441" s="2">
        <v>150191000</v>
      </c>
      <c r="AD441" t="s">
        <v>6</v>
      </c>
    </row>
    <row r="442" spans="1:30" x14ac:dyDescent="0.3">
      <c r="A442" s="1">
        <v>27668</v>
      </c>
      <c r="B442" s="6">
        <v>2.06E-2</v>
      </c>
      <c r="C442" s="7"/>
      <c r="D442" s="7"/>
      <c r="E442" s="7">
        <f t="shared" si="12"/>
        <v>33.664332236034355</v>
      </c>
      <c r="F442" s="7"/>
      <c r="G442" s="7"/>
      <c r="H442" s="7"/>
      <c r="I442" s="7"/>
      <c r="J442" s="7"/>
      <c r="K442" s="7"/>
      <c r="L442" s="7"/>
      <c r="M442" s="7">
        <f t="shared" si="13"/>
        <v>297.05030029664402</v>
      </c>
      <c r="N442" s="7"/>
      <c r="O442" s="7"/>
      <c r="P442" s="7"/>
      <c r="Q442" s="7"/>
      <c r="R442" s="7"/>
      <c r="S442" s="6"/>
      <c r="T442" s="6"/>
      <c r="U442" s="6">
        <v>2.06E-2</v>
      </c>
      <c r="V442" s="6"/>
      <c r="W442" s="6"/>
      <c r="X442" s="6"/>
      <c r="Y442" s="6"/>
      <c r="Z442" s="6"/>
      <c r="AA442" t="s">
        <v>6</v>
      </c>
      <c r="AB442" s="2">
        <v>37812000</v>
      </c>
      <c r="AC442" s="2">
        <v>152159000</v>
      </c>
      <c r="AD442" t="s">
        <v>6</v>
      </c>
    </row>
    <row r="443" spans="1:30" x14ac:dyDescent="0.3">
      <c r="A443" s="1">
        <v>27699</v>
      </c>
      <c r="B443" s="6">
        <v>1.84E-2</v>
      </c>
      <c r="C443" s="7"/>
      <c r="D443" s="7"/>
      <c r="E443" s="7">
        <f t="shared" ref="E443:E506" si="14">+E$377/(1+((M443/100)-1))</f>
        <v>33.056099996106006</v>
      </c>
      <c r="F443" s="7"/>
      <c r="G443" s="7"/>
      <c r="H443" s="7"/>
      <c r="I443" s="7"/>
      <c r="J443" s="7"/>
      <c r="K443" s="7"/>
      <c r="L443" s="7"/>
      <c r="M443" s="7">
        <f t="shared" si="13"/>
        <v>302.51602582210228</v>
      </c>
      <c r="N443" s="7"/>
      <c r="O443" s="7"/>
      <c r="P443" s="7"/>
      <c r="Q443" s="7"/>
      <c r="R443" s="7"/>
      <c r="S443" s="6"/>
      <c r="T443" s="6"/>
      <c r="U443" s="6">
        <v>1.84E-2</v>
      </c>
      <c r="V443" s="6"/>
      <c r="W443" s="6"/>
      <c r="X443" s="6"/>
      <c r="Y443" s="6"/>
      <c r="Z443" s="6"/>
      <c r="AA443" t="s">
        <v>6</v>
      </c>
      <c r="AB443" s="2">
        <v>40937000</v>
      </c>
      <c r="AC443" s="2">
        <v>164880000</v>
      </c>
      <c r="AD443" t="s">
        <v>6</v>
      </c>
    </row>
    <row r="444" spans="1:30" x14ac:dyDescent="0.3">
      <c r="A444" s="1">
        <v>27729</v>
      </c>
      <c r="B444" s="6">
        <v>1.3000000000000001E-2</v>
      </c>
      <c r="C444" s="7"/>
      <c r="D444" s="7"/>
      <c r="E444" s="7">
        <f t="shared" si="14"/>
        <v>32.631885484803561</v>
      </c>
      <c r="F444" s="7"/>
      <c r="G444" s="7"/>
      <c r="H444" s="7"/>
      <c r="I444" s="7"/>
      <c r="J444" s="7"/>
      <c r="K444" s="7"/>
      <c r="L444" s="7"/>
      <c r="M444" s="7">
        <f t="shared" ref="M444:M507" si="15">+M443*(1+U444)</f>
        <v>306.4487341577896</v>
      </c>
      <c r="N444" s="7"/>
      <c r="O444" s="7"/>
      <c r="P444" s="7"/>
      <c r="Q444" s="7"/>
      <c r="R444" s="7"/>
      <c r="S444" s="6"/>
      <c r="T444" s="6"/>
      <c r="U444" s="6">
        <v>1.3000000000000001E-2</v>
      </c>
      <c r="V444" s="6"/>
      <c r="W444" s="6"/>
      <c r="X444" s="6"/>
      <c r="Y444" s="6"/>
      <c r="Z444" s="6"/>
      <c r="AA444" t="s">
        <v>6</v>
      </c>
      <c r="AB444" s="2">
        <v>49955000</v>
      </c>
      <c r="AC444" s="2">
        <v>179922000</v>
      </c>
      <c r="AD444" t="s">
        <v>6</v>
      </c>
    </row>
    <row r="445" spans="1:30" x14ac:dyDescent="0.3">
      <c r="A445" s="1">
        <v>27760</v>
      </c>
      <c r="B445" s="6">
        <v>3.15E-2</v>
      </c>
      <c r="C445" s="7"/>
      <c r="D445" s="7"/>
      <c r="E445" s="7">
        <f t="shared" si="14"/>
        <v>31.635371289193955</v>
      </c>
      <c r="F445" s="7"/>
      <c r="G445" s="7"/>
      <c r="H445" s="7"/>
      <c r="I445" s="7"/>
      <c r="J445" s="7"/>
      <c r="K445" s="7"/>
      <c r="L445" s="7"/>
      <c r="M445" s="7">
        <f t="shared" si="15"/>
        <v>316.10186928375998</v>
      </c>
      <c r="N445" s="7"/>
      <c r="O445" s="7"/>
      <c r="P445" s="7"/>
      <c r="Q445" s="7"/>
      <c r="R445" s="7"/>
      <c r="S445" s="6"/>
      <c r="T445" s="6"/>
      <c r="U445" s="6">
        <v>3.15E-2</v>
      </c>
      <c r="V445" s="6"/>
      <c r="W445" s="6"/>
      <c r="X445" s="6"/>
      <c r="Y445" s="6"/>
      <c r="Z445" s="6"/>
      <c r="AA445" t="s">
        <v>6</v>
      </c>
      <c r="AB445" s="2">
        <v>46858000</v>
      </c>
      <c r="AC445" s="2">
        <v>169626000</v>
      </c>
      <c r="AD445" t="s">
        <v>6</v>
      </c>
    </row>
    <row r="446" spans="1:30" x14ac:dyDescent="0.3">
      <c r="A446" s="1">
        <v>27791</v>
      </c>
      <c r="B446" s="6">
        <v>5.5800000000000002E-2</v>
      </c>
      <c r="C446" s="7"/>
      <c r="D446" s="7"/>
      <c r="E446" s="7">
        <f t="shared" si="14"/>
        <v>29.963412852049583</v>
      </c>
      <c r="F446" s="7"/>
      <c r="G446" s="7"/>
      <c r="H446" s="7"/>
      <c r="I446" s="7"/>
      <c r="J446" s="7"/>
      <c r="K446" s="7"/>
      <c r="L446" s="7"/>
      <c r="M446" s="7">
        <f t="shared" si="15"/>
        <v>333.74035358979381</v>
      </c>
      <c r="N446" s="7"/>
      <c r="O446" s="7"/>
      <c r="P446" s="7"/>
      <c r="Q446" s="7"/>
      <c r="R446" s="7"/>
      <c r="S446" s="6"/>
      <c r="T446" s="6"/>
      <c r="U446" s="6">
        <v>5.5800000000000002E-2</v>
      </c>
      <c r="V446" s="6"/>
      <c r="W446" s="6"/>
      <c r="X446" s="6"/>
      <c r="Y446" s="6"/>
      <c r="Z446" s="6"/>
      <c r="AA446" t="s">
        <v>6</v>
      </c>
      <c r="AB446" s="2">
        <v>44990000</v>
      </c>
      <c r="AC446" s="2">
        <v>172702000</v>
      </c>
      <c r="AD446" t="s">
        <v>6</v>
      </c>
    </row>
    <row r="447" spans="1:30" x14ac:dyDescent="0.3">
      <c r="A447" s="1">
        <v>27820</v>
      </c>
      <c r="B447" s="6">
        <v>2.2599999999999999E-2</v>
      </c>
      <c r="C447" s="7"/>
      <c r="D447" s="7"/>
      <c r="E447" s="7">
        <f t="shared" si="14"/>
        <v>29.30120560536826</v>
      </c>
      <c r="F447" s="7"/>
      <c r="G447" s="7"/>
      <c r="H447" s="7"/>
      <c r="I447" s="7"/>
      <c r="J447" s="7"/>
      <c r="K447" s="7"/>
      <c r="L447" s="7"/>
      <c r="M447" s="7">
        <f t="shared" si="15"/>
        <v>341.28288558092316</v>
      </c>
      <c r="N447" s="7"/>
      <c r="O447" s="7"/>
      <c r="P447" s="7"/>
      <c r="Q447" s="7"/>
      <c r="R447" s="7"/>
      <c r="S447" s="6"/>
      <c r="T447" s="6"/>
      <c r="U447" s="6">
        <v>2.2599999999999999E-2</v>
      </c>
      <c r="V447" s="6"/>
      <c r="W447" s="6"/>
      <c r="X447" s="6"/>
      <c r="Y447" s="6"/>
      <c r="Z447" s="6"/>
      <c r="AA447" t="s">
        <v>6</v>
      </c>
      <c r="AB447" s="2">
        <v>44205000</v>
      </c>
      <c r="AC447" s="2">
        <v>175163000</v>
      </c>
      <c r="AD447" t="s">
        <v>6</v>
      </c>
    </row>
    <row r="448" spans="1:30" x14ac:dyDescent="0.3">
      <c r="A448" s="1">
        <v>27851</v>
      </c>
      <c r="B448" s="6">
        <v>2.6499999999999999E-2</v>
      </c>
      <c r="C448" s="7"/>
      <c r="D448" s="7"/>
      <c r="E448" s="7">
        <f t="shared" si="14"/>
        <v>28.54476922101146</v>
      </c>
      <c r="F448" s="7"/>
      <c r="G448" s="7"/>
      <c r="H448" s="7"/>
      <c r="I448" s="7"/>
      <c r="J448" s="7"/>
      <c r="K448" s="7"/>
      <c r="L448" s="7"/>
      <c r="M448" s="7">
        <f t="shared" si="15"/>
        <v>350.32688204881759</v>
      </c>
      <c r="N448" s="7"/>
      <c r="O448" s="7"/>
      <c r="P448" s="7"/>
      <c r="Q448" s="7"/>
      <c r="R448" s="7"/>
      <c r="S448" s="6"/>
      <c r="T448" s="6"/>
      <c r="U448" s="6">
        <v>2.6499999999999999E-2</v>
      </c>
      <c r="V448" s="6"/>
      <c r="W448" s="6"/>
      <c r="X448" s="6"/>
      <c r="Y448" s="6"/>
      <c r="Z448" s="6"/>
      <c r="AA448" t="s">
        <v>6</v>
      </c>
      <c r="AB448" s="2">
        <v>45428000</v>
      </c>
      <c r="AC448" s="2">
        <v>180621000</v>
      </c>
      <c r="AD448" t="s">
        <v>6</v>
      </c>
    </row>
    <row r="449" spans="1:30" x14ac:dyDescent="0.3">
      <c r="A449" s="1">
        <v>27881</v>
      </c>
      <c r="B449" s="6">
        <v>2.5000000000000001E-2</v>
      </c>
      <c r="C449" s="7"/>
      <c r="D449" s="7"/>
      <c r="E449" s="7">
        <f t="shared" si="14"/>
        <v>27.848555337572154</v>
      </c>
      <c r="F449" s="7"/>
      <c r="G449" s="7"/>
      <c r="H449" s="7"/>
      <c r="I449" s="7"/>
      <c r="J449" s="7"/>
      <c r="K449" s="7"/>
      <c r="L449" s="7"/>
      <c r="M449" s="7">
        <f t="shared" si="15"/>
        <v>359.08505410003801</v>
      </c>
      <c r="N449" s="7"/>
      <c r="O449" s="7"/>
      <c r="P449" s="7"/>
      <c r="Q449" s="7"/>
      <c r="R449" s="7"/>
      <c r="S449" s="6"/>
      <c r="T449" s="6"/>
      <c r="U449" s="6">
        <v>2.5000000000000001E-2</v>
      </c>
      <c r="V449" s="6"/>
      <c r="W449" s="6"/>
      <c r="X449" s="6"/>
      <c r="Y449" s="6"/>
      <c r="Z449" s="6"/>
      <c r="AA449" t="s">
        <v>6</v>
      </c>
      <c r="AB449" s="2">
        <v>46600000</v>
      </c>
      <c r="AC449" s="2">
        <v>187467000</v>
      </c>
      <c r="AD449" t="s">
        <v>6</v>
      </c>
    </row>
    <row r="450" spans="1:30" x14ac:dyDescent="0.3">
      <c r="A450" s="1">
        <v>27912</v>
      </c>
      <c r="B450" s="6">
        <v>1.8100000000000002E-2</v>
      </c>
      <c r="C450" s="7"/>
      <c r="D450" s="7"/>
      <c r="E450" s="7">
        <f t="shared" si="14"/>
        <v>27.353457752256315</v>
      </c>
      <c r="F450" s="7"/>
      <c r="G450" s="7"/>
      <c r="H450" s="7"/>
      <c r="I450" s="7"/>
      <c r="J450" s="7"/>
      <c r="K450" s="7"/>
      <c r="L450" s="7"/>
      <c r="M450" s="7">
        <f t="shared" si="15"/>
        <v>365.58449357924871</v>
      </c>
      <c r="N450" s="7"/>
      <c r="O450" s="7"/>
      <c r="P450" s="7"/>
      <c r="Q450" s="7"/>
      <c r="R450" s="7"/>
      <c r="S450" s="6"/>
      <c r="T450" s="6"/>
      <c r="U450" s="6">
        <v>1.8100000000000002E-2</v>
      </c>
      <c r="V450" s="6"/>
      <c r="W450" s="6"/>
      <c r="X450" s="6"/>
      <c r="Y450" s="6"/>
      <c r="Z450" s="6"/>
      <c r="AA450" t="s">
        <v>6</v>
      </c>
      <c r="AB450" s="2">
        <v>51317000</v>
      </c>
      <c r="AC450" s="2">
        <v>204459000</v>
      </c>
      <c r="AD450" t="s">
        <v>6</v>
      </c>
    </row>
    <row r="451" spans="1:30" x14ac:dyDescent="0.3">
      <c r="A451" s="1">
        <v>27942</v>
      </c>
      <c r="B451" s="6">
        <v>2.0400000000000001E-2</v>
      </c>
      <c r="C451" s="7"/>
      <c r="D451" s="7"/>
      <c r="E451" s="7">
        <f t="shared" si="14"/>
        <v>26.806603050035587</v>
      </c>
      <c r="F451" s="7"/>
      <c r="G451" s="7"/>
      <c r="H451" s="7"/>
      <c r="I451" s="7"/>
      <c r="J451" s="7"/>
      <c r="K451" s="7"/>
      <c r="L451" s="7"/>
      <c r="M451" s="7">
        <f t="shared" si="15"/>
        <v>373.04241724826539</v>
      </c>
      <c r="N451" s="7"/>
      <c r="O451" s="7"/>
      <c r="P451" s="7"/>
      <c r="Q451" s="7"/>
      <c r="R451" s="7"/>
      <c r="S451" s="6"/>
      <c r="T451" s="6"/>
      <c r="U451" s="6">
        <v>2.0400000000000001E-2</v>
      </c>
      <c r="V451" s="6"/>
      <c r="W451" s="6"/>
      <c r="X451" s="6"/>
      <c r="Y451" s="6"/>
      <c r="Z451" s="6"/>
      <c r="AA451" t="s">
        <v>6</v>
      </c>
      <c r="AB451" s="2">
        <v>55473000</v>
      </c>
      <c r="AC451" s="2">
        <v>202441000</v>
      </c>
      <c r="AD451" t="s">
        <v>6</v>
      </c>
    </row>
    <row r="452" spans="1:30" x14ac:dyDescent="0.3">
      <c r="A452" s="1">
        <v>27973</v>
      </c>
      <c r="B452" s="6">
        <v>3.5200000000000002E-2</v>
      </c>
      <c r="C452" s="7"/>
      <c r="D452" s="7"/>
      <c r="E452" s="7">
        <f t="shared" si="14"/>
        <v>25.895095682028202</v>
      </c>
      <c r="F452" s="7"/>
      <c r="G452" s="7"/>
      <c r="H452" s="7"/>
      <c r="I452" s="7"/>
      <c r="J452" s="7"/>
      <c r="K452" s="7"/>
      <c r="L452" s="7"/>
      <c r="M452" s="7">
        <f t="shared" si="15"/>
        <v>386.17351033540427</v>
      </c>
      <c r="N452" s="7"/>
      <c r="O452" s="7"/>
      <c r="P452" s="7"/>
      <c r="Q452" s="7"/>
      <c r="R452" s="7"/>
      <c r="S452" s="6"/>
      <c r="T452" s="6"/>
      <c r="U452" s="6">
        <v>3.5200000000000002E-2</v>
      </c>
      <c r="V452" s="6"/>
      <c r="W452" s="6"/>
      <c r="X452" s="6"/>
      <c r="Y452" s="6"/>
      <c r="Z452" s="6"/>
      <c r="AA452" t="s">
        <v>6</v>
      </c>
      <c r="AB452" s="2">
        <v>58204000</v>
      </c>
      <c r="AC452" s="2">
        <v>202683000</v>
      </c>
      <c r="AD452" t="s">
        <v>6</v>
      </c>
    </row>
    <row r="453" spans="1:30" x14ac:dyDescent="0.3">
      <c r="A453" s="1">
        <v>28004</v>
      </c>
      <c r="B453" s="6">
        <v>2.6600000000000002E-2</v>
      </c>
      <c r="C453" s="7"/>
      <c r="D453" s="7"/>
      <c r="E453" s="7">
        <f t="shared" si="14"/>
        <v>25.224133724944672</v>
      </c>
      <c r="F453" s="7"/>
      <c r="G453" s="7"/>
      <c r="H453" s="7"/>
      <c r="I453" s="7"/>
      <c r="J453" s="7"/>
      <c r="K453" s="7"/>
      <c r="L453" s="7"/>
      <c r="M453" s="7">
        <f t="shared" si="15"/>
        <v>396.44572571032603</v>
      </c>
      <c r="N453" s="7"/>
      <c r="O453" s="7"/>
      <c r="P453" s="7"/>
      <c r="Q453" s="7"/>
      <c r="R453" s="7"/>
      <c r="S453" s="6"/>
      <c r="T453" s="6"/>
      <c r="U453" s="6">
        <v>2.6600000000000002E-2</v>
      </c>
      <c r="V453" s="6"/>
      <c r="W453" s="6"/>
      <c r="X453" s="6"/>
      <c r="Y453" s="6"/>
      <c r="Z453" s="6"/>
      <c r="AA453" t="s">
        <v>6</v>
      </c>
      <c r="AB453" s="2">
        <v>59879000</v>
      </c>
      <c r="AC453" s="2">
        <v>208098000</v>
      </c>
      <c r="AD453" t="s">
        <v>6</v>
      </c>
    </row>
    <row r="454" spans="1:30" x14ac:dyDescent="0.3">
      <c r="A454" s="1">
        <v>28034</v>
      </c>
      <c r="B454" s="6">
        <v>2.3199999999999998E-2</v>
      </c>
      <c r="C454" s="7"/>
      <c r="D454" s="7"/>
      <c r="E454" s="7">
        <f t="shared" si="14"/>
        <v>24.65220262406633</v>
      </c>
      <c r="F454" s="7"/>
      <c r="G454" s="7"/>
      <c r="H454" s="7"/>
      <c r="I454" s="7"/>
      <c r="J454" s="7"/>
      <c r="K454" s="7"/>
      <c r="L454" s="7"/>
      <c r="M454" s="7">
        <f t="shared" si="15"/>
        <v>405.64326654680565</v>
      </c>
      <c r="N454" s="7"/>
      <c r="O454" s="7"/>
      <c r="P454" s="7"/>
      <c r="Q454" s="7"/>
      <c r="R454" s="7"/>
      <c r="S454" s="6"/>
      <c r="T454" s="6"/>
      <c r="U454" s="6">
        <v>2.3199999999999998E-2</v>
      </c>
      <c r="V454" s="6"/>
      <c r="W454" s="6"/>
      <c r="X454" s="6"/>
      <c r="Y454" s="6"/>
      <c r="Z454" s="6"/>
      <c r="AA454" t="s">
        <v>6</v>
      </c>
      <c r="AB454" s="2">
        <v>62051000</v>
      </c>
      <c r="AC454" s="2">
        <v>217410000</v>
      </c>
      <c r="AD454" t="s">
        <v>6</v>
      </c>
    </row>
    <row r="455" spans="1:30" x14ac:dyDescent="0.3">
      <c r="A455" s="1">
        <v>28065</v>
      </c>
      <c r="B455" s="6">
        <v>1.77E-2</v>
      </c>
      <c r="C455" s="7"/>
      <c r="D455" s="7"/>
      <c r="E455" s="7">
        <f t="shared" si="14"/>
        <v>24.223447601519435</v>
      </c>
      <c r="F455" s="7"/>
      <c r="G455" s="7"/>
      <c r="H455" s="7"/>
      <c r="I455" s="7"/>
      <c r="J455" s="7"/>
      <c r="K455" s="7"/>
      <c r="L455" s="7"/>
      <c r="M455" s="7">
        <f t="shared" si="15"/>
        <v>412.82315236468412</v>
      </c>
      <c r="N455" s="7"/>
      <c r="O455" s="7"/>
      <c r="P455" s="7"/>
      <c r="Q455" s="7"/>
      <c r="R455" s="7"/>
      <c r="S455" s="6"/>
      <c r="T455" s="6"/>
      <c r="U455" s="6">
        <v>1.77E-2</v>
      </c>
      <c r="V455" s="6"/>
      <c r="W455" s="6"/>
      <c r="X455" s="6"/>
      <c r="Y455" s="6"/>
      <c r="Z455" s="6"/>
      <c r="AA455" t="s">
        <v>6</v>
      </c>
      <c r="AB455" s="2">
        <v>67853000</v>
      </c>
      <c r="AC455" s="2">
        <v>226161000</v>
      </c>
      <c r="AD455" t="s">
        <v>6</v>
      </c>
    </row>
    <row r="456" spans="1:30" x14ac:dyDescent="0.3">
      <c r="A456" s="1">
        <v>28095</v>
      </c>
      <c r="B456" s="6">
        <v>2.4799999999999999E-2</v>
      </c>
      <c r="C456" s="7"/>
      <c r="D456" s="7"/>
      <c r="E456" s="7">
        <f t="shared" si="14"/>
        <v>23.637243951521697</v>
      </c>
      <c r="F456" s="7"/>
      <c r="G456" s="7"/>
      <c r="H456" s="7"/>
      <c r="I456" s="7"/>
      <c r="J456" s="7"/>
      <c r="K456" s="7"/>
      <c r="L456" s="7"/>
      <c r="M456" s="7">
        <f t="shared" si="15"/>
        <v>423.06116654332828</v>
      </c>
      <c r="N456" s="7"/>
      <c r="O456" s="7"/>
      <c r="P456" s="7"/>
      <c r="Q456" s="7"/>
      <c r="R456" s="7"/>
      <c r="S456" s="6"/>
      <c r="T456" s="6"/>
      <c r="U456" s="6">
        <v>2.4799999999999999E-2</v>
      </c>
      <c r="V456" s="6"/>
      <c r="W456" s="6"/>
      <c r="X456" s="6"/>
      <c r="Y456" s="6"/>
      <c r="Z456" s="6"/>
      <c r="AA456" t="s">
        <v>6</v>
      </c>
      <c r="AB456" s="2">
        <v>79484000</v>
      </c>
      <c r="AC456" s="2">
        <v>248706000</v>
      </c>
      <c r="AD456" t="s">
        <v>6</v>
      </c>
    </row>
    <row r="457" spans="1:30" x14ac:dyDescent="0.3">
      <c r="A457" s="1">
        <v>28126</v>
      </c>
      <c r="B457" s="6">
        <v>3.6200000000000003E-2</v>
      </c>
      <c r="C457" s="7"/>
      <c r="D457" s="7"/>
      <c r="E457" s="7">
        <f t="shared" si="14"/>
        <v>22.811468781626807</v>
      </c>
      <c r="F457" s="7"/>
      <c r="G457" s="7"/>
      <c r="H457" s="7"/>
      <c r="I457" s="7"/>
      <c r="J457" s="7"/>
      <c r="K457" s="7"/>
      <c r="L457" s="7"/>
      <c r="M457" s="7">
        <f t="shared" si="15"/>
        <v>438.37598077219678</v>
      </c>
      <c r="N457" s="7"/>
      <c r="O457" s="7"/>
      <c r="P457" s="7"/>
      <c r="Q457" s="7"/>
      <c r="R457" s="7"/>
      <c r="S457" s="6"/>
      <c r="T457" s="6"/>
      <c r="U457" s="6">
        <v>3.6200000000000003E-2</v>
      </c>
      <c r="V457" s="6"/>
      <c r="W457" s="6"/>
      <c r="X457" s="6"/>
      <c r="Y457" s="6"/>
      <c r="Z457" s="6"/>
      <c r="AA457" t="s">
        <v>6</v>
      </c>
      <c r="AB457" s="2">
        <v>83988000</v>
      </c>
      <c r="AC457" s="2">
        <v>228831000</v>
      </c>
      <c r="AD457" t="s">
        <v>6</v>
      </c>
    </row>
    <row r="458" spans="1:30" x14ac:dyDescent="0.3">
      <c r="A458" s="1">
        <v>28157</v>
      </c>
      <c r="B458" s="6">
        <v>3.9900000000000005E-2</v>
      </c>
      <c r="C458" s="7"/>
      <c r="D458" s="7"/>
      <c r="E458" s="7">
        <f t="shared" si="14"/>
        <v>21.936213849049722</v>
      </c>
      <c r="F458" s="7"/>
      <c r="G458" s="7"/>
      <c r="H458" s="7"/>
      <c r="I458" s="7"/>
      <c r="J458" s="7"/>
      <c r="K458" s="7"/>
      <c r="L458" s="7"/>
      <c r="M458" s="7">
        <f t="shared" si="15"/>
        <v>455.86718240500744</v>
      </c>
      <c r="N458" s="7"/>
      <c r="O458" s="7"/>
      <c r="P458" s="7"/>
      <c r="Q458" s="7"/>
      <c r="R458" s="7"/>
      <c r="S458" s="6"/>
      <c r="T458" s="6"/>
      <c r="U458" s="6">
        <v>3.9900000000000005E-2</v>
      </c>
      <c r="V458" s="6"/>
      <c r="W458" s="6"/>
      <c r="X458" s="6"/>
      <c r="Y458" s="6"/>
      <c r="Z458" s="6"/>
      <c r="AA458" t="s">
        <v>6</v>
      </c>
      <c r="AB458" s="2">
        <v>80921000</v>
      </c>
      <c r="AC458" s="2">
        <v>232628000</v>
      </c>
      <c r="AD458" t="s">
        <v>6</v>
      </c>
    </row>
    <row r="459" spans="1:30" x14ac:dyDescent="0.3">
      <c r="A459" s="1">
        <v>28185</v>
      </c>
      <c r="B459" s="6">
        <v>4.8000000000000001E-2</v>
      </c>
      <c r="C459" s="7"/>
      <c r="D459" s="7"/>
      <c r="E459" s="7">
        <f t="shared" si="14"/>
        <v>20.931501764360423</v>
      </c>
      <c r="F459" s="7"/>
      <c r="G459" s="7"/>
      <c r="H459" s="7"/>
      <c r="I459" s="7"/>
      <c r="J459" s="7"/>
      <c r="K459" s="7"/>
      <c r="L459" s="7"/>
      <c r="M459" s="7">
        <f t="shared" si="15"/>
        <v>477.74880716044783</v>
      </c>
      <c r="N459" s="7"/>
      <c r="O459" s="7"/>
      <c r="P459" s="7"/>
      <c r="Q459" s="7"/>
      <c r="R459" s="7"/>
      <c r="S459" s="6"/>
      <c r="T459" s="6"/>
      <c r="U459" s="6">
        <v>4.8000000000000001E-2</v>
      </c>
      <c r="V459" s="6"/>
      <c r="W459" s="6"/>
      <c r="X459" s="6"/>
      <c r="Y459" s="6"/>
      <c r="Z459" s="6"/>
      <c r="AA459" t="s">
        <v>6</v>
      </c>
      <c r="AB459" s="2">
        <v>79046000</v>
      </c>
      <c r="AC459" s="2">
        <v>239464000</v>
      </c>
      <c r="AD459" t="s">
        <v>6</v>
      </c>
    </row>
    <row r="460" spans="1:30" x14ac:dyDescent="0.3">
      <c r="A460" s="1">
        <v>28216</v>
      </c>
      <c r="B460" s="6">
        <v>4.4299999999999999E-2</v>
      </c>
      <c r="C460" s="7"/>
      <c r="D460" s="7"/>
      <c r="E460" s="7">
        <f t="shared" si="14"/>
        <v>20.043571544920443</v>
      </c>
      <c r="F460" s="7"/>
      <c r="G460" s="7"/>
      <c r="H460" s="7"/>
      <c r="I460" s="7"/>
      <c r="J460" s="7"/>
      <c r="K460" s="7"/>
      <c r="L460" s="7"/>
      <c r="M460" s="7">
        <f t="shared" si="15"/>
        <v>498.91307931765567</v>
      </c>
      <c r="N460" s="7"/>
      <c r="O460" s="7"/>
      <c r="P460" s="7"/>
      <c r="Q460" s="7"/>
      <c r="R460" s="7"/>
      <c r="S460" s="6"/>
      <c r="T460" s="6"/>
      <c r="U460" s="6">
        <v>4.4299999999999999E-2</v>
      </c>
      <c r="V460" s="6"/>
      <c r="W460" s="6"/>
      <c r="X460" s="6"/>
      <c r="Y460" s="6"/>
      <c r="Z460" s="6"/>
      <c r="AA460" t="s">
        <v>6</v>
      </c>
      <c r="AB460" s="2">
        <v>83700000</v>
      </c>
      <c r="AC460" s="2">
        <v>255727000</v>
      </c>
      <c r="AD460" t="s">
        <v>6</v>
      </c>
    </row>
    <row r="461" spans="1:30" x14ac:dyDescent="0.3">
      <c r="A461" s="1">
        <v>28246</v>
      </c>
      <c r="B461" s="6">
        <v>2.1600000000000001E-2</v>
      </c>
      <c r="C461" s="7"/>
      <c r="D461" s="7"/>
      <c r="E461" s="7">
        <f t="shared" si="14"/>
        <v>19.619784206069347</v>
      </c>
      <c r="F461" s="7"/>
      <c r="G461" s="7"/>
      <c r="H461" s="7"/>
      <c r="I461" s="7"/>
      <c r="J461" s="7"/>
      <c r="K461" s="7"/>
      <c r="L461" s="7"/>
      <c r="M461" s="7">
        <f t="shared" si="15"/>
        <v>509.68960183091707</v>
      </c>
      <c r="N461" s="7"/>
      <c r="O461" s="7"/>
      <c r="P461" s="7"/>
      <c r="Q461" s="7"/>
      <c r="R461" s="7"/>
      <c r="S461" s="6"/>
      <c r="T461" s="6"/>
      <c r="U461" s="6">
        <v>2.1600000000000001E-2</v>
      </c>
      <c r="V461" s="6"/>
      <c r="W461" s="6"/>
      <c r="X461" s="6"/>
      <c r="Y461" s="6"/>
      <c r="Z461" s="6"/>
      <c r="AA461" t="s">
        <v>6</v>
      </c>
      <c r="AB461" s="2">
        <v>87705000</v>
      </c>
      <c r="AC461" s="2">
        <v>259534000</v>
      </c>
      <c r="AD461" t="s">
        <v>6</v>
      </c>
    </row>
    <row r="462" spans="1:30" x14ac:dyDescent="0.3">
      <c r="A462" s="1">
        <v>28277</v>
      </c>
      <c r="B462" s="6">
        <v>2.5699999999999997E-2</v>
      </c>
      <c r="C462" s="7"/>
      <c r="D462" s="7"/>
      <c r="E462" s="7">
        <f t="shared" si="14"/>
        <v>19.128189730008135</v>
      </c>
      <c r="F462" s="7"/>
      <c r="G462" s="7"/>
      <c r="H462" s="7"/>
      <c r="I462" s="7"/>
      <c r="J462" s="7"/>
      <c r="K462" s="7"/>
      <c r="L462" s="7"/>
      <c r="M462" s="7">
        <f t="shared" si="15"/>
        <v>522.78862459797165</v>
      </c>
      <c r="N462" s="7"/>
      <c r="O462" s="7"/>
      <c r="P462" s="7"/>
      <c r="Q462" s="7"/>
      <c r="R462" s="7"/>
      <c r="S462" s="6"/>
      <c r="T462" s="6"/>
      <c r="U462" s="6">
        <v>2.5699999999999997E-2</v>
      </c>
      <c r="V462" s="6"/>
      <c r="W462" s="6"/>
      <c r="X462" s="6"/>
      <c r="Y462" s="6"/>
      <c r="Z462" s="6"/>
      <c r="AA462" t="s">
        <v>6</v>
      </c>
      <c r="AB462" s="2">
        <v>93623000</v>
      </c>
      <c r="AC462" s="2">
        <v>275941000</v>
      </c>
      <c r="AD462" t="s">
        <v>6</v>
      </c>
    </row>
    <row r="463" spans="1:30" x14ac:dyDescent="0.3">
      <c r="A463" s="1">
        <v>28307</v>
      </c>
      <c r="B463" s="6">
        <v>1.9299999999999998E-2</v>
      </c>
      <c r="C463" s="7"/>
      <c r="D463" s="7"/>
      <c r="E463" s="7">
        <f t="shared" si="14"/>
        <v>18.766005817726022</v>
      </c>
      <c r="F463" s="7"/>
      <c r="G463" s="7"/>
      <c r="H463" s="7"/>
      <c r="I463" s="7"/>
      <c r="J463" s="7"/>
      <c r="K463" s="7"/>
      <c r="L463" s="7"/>
      <c r="M463" s="7">
        <f t="shared" si="15"/>
        <v>532.87844505271255</v>
      </c>
      <c r="N463" s="7"/>
      <c r="O463" s="7"/>
      <c r="P463" s="7"/>
      <c r="Q463" s="7"/>
      <c r="R463" s="7"/>
      <c r="S463" s="6"/>
      <c r="T463" s="6"/>
      <c r="U463" s="6">
        <v>1.9299999999999998E-2</v>
      </c>
      <c r="V463" s="6"/>
      <c r="W463" s="6"/>
      <c r="X463" s="6"/>
      <c r="Y463" s="6"/>
      <c r="Z463" s="6"/>
      <c r="AA463" t="s">
        <v>6</v>
      </c>
      <c r="AB463" s="2">
        <v>100395000</v>
      </c>
      <c r="AC463" s="2">
        <v>277429000</v>
      </c>
      <c r="AD463" t="s">
        <v>6</v>
      </c>
    </row>
    <row r="464" spans="1:30" x14ac:dyDescent="0.3">
      <c r="A464" s="1">
        <v>28338</v>
      </c>
      <c r="B464" s="6">
        <v>1.5700000000000002E-2</v>
      </c>
      <c r="C464" s="7"/>
      <c r="D464" s="7"/>
      <c r="E464" s="7">
        <f t="shared" si="14"/>
        <v>18.475933659275398</v>
      </c>
      <c r="F464" s="7"/>
      <c r="G464" s="7"/>
      <c r="H464" s="7"/>
      <c r="I464" s="7"/>
      <c r="J464" s="7"/>
      <c r="K464" s="7"/>
      <c r="L464" s="7"/>
      <c r="M464" s="7">
        <f t="shared" si="15"/>
        <v>541.2446366400402</v>
      </c>
      <c r="N464" s="7"/>
      <c r="O464" s="7"/>
      <c r="P464" s="7"/>
      <c r="Q464" s="7"/>
      <c r="R464" s="7"/>
      <c r="S464" s="6"/>
      <c r="T464" s="6"/>
      <c r="U464" s="6">
        <v>1.5700000000000002E-2</v>
      </c>
      <c r="V464" s="6"/>
      <c r="W464" s="6"/>
      <c r="X464" s="6"/>
      <c r="Y464" s="6"/>
      <c r="Z464" s="6"/>
      <c r="AA464" t="s">
        <v>6</v>
      </c>
      <c r="AB464" s="2">
        <v>100359000</v>
      </c>
      <c r="AC464" s="2">
        <v>282832000</v>
      </c>
      <c r="AD464" t="s">
        <v>6</v>
      </c>
    </row>
    <row r="465" spans="1:30" x14ac:dyDescent="0.3">
      <c r="A465" s="1">
        <v>28369</v>
      </c>
      <c r="B465" s="6">
        <v>1.9900000000000001E-2</v>
      </c>
      <c r="C465" s="7"/>
      <c r="D465" s="7"/>
      <c r="E465" s="7">
        <f t="shared" si="14"/>
        <v>18.115436473453666</v>
      </c>
      <c r="F465" s="7"/>
      <c r="G465" s="7"/>
      <c r="H465" s="7"/>
      <c r="I465" s="7"/>
      <c r="J465" s="7"/>
      <c r="K465" s="7"/>
      <c r="L465" s="7"/>
      <c r="M465" s="7">
        <f t="shared" si="15"/>
        <v>552.01540490917705</v>
      </c>
      <c r="N465" s="7"/>
      <c r="O465" s="7"/>
      <c r="P465" s="7"/>
      <c r="Q465" s="7"/>
      <c r="R465" s="7"/>
      <c r="S465" s="6"/>
      <c r="T465" s="6"/>
      <c r="U465" s="6">
        <v>1.9900000000000001E-2</v>
      </c>
      <c r="V465" s="6"/>
      <c r="W465" s="6"/>
      <c r="X465" s="6"/>
      <c r="Y465" s="6"/>
      <c r="Z465" s="6"/>
      <c r="AA465" t="s">
        <v>6</v>
      </c>
      <c r="AB465" s="2">
        <v>102093000</v>
      </c>
      <c r="AC465" s="2">
        <v>294606000</v>
      </c>
      <c r="AD465" t="s">
        <v>6</v>
      </c>
    </row>
    <row r="466" spans="1:30" x14ac:dyDescent="0.3">
      <c r="A466" s="1">
        <v>28399</v>
      </c>
      <c r="B466" s="6">
        <v>2.2599999999999999E-2</v>
      </c>
      <c r="C466" s="7"/>
      <c r="D466" s="7"/>
      <c r="E466" s="7">
        <f t="shared" si="14"/>
        <v>17.71507576124943</v>
      </c>
      <c r="F466" s="7"/>
      <c r="G466" s="7"/>
      <c r="H466" s="7"/>
      <c r="I466" s="7"/>
      <c r="J466" s="7"/>
      <c r="K466" s="7"/>
      <c r="L466" s="7"/>
      <c r="M466" s="7">
        <f t="shared" si="15"/>
        <v>564.49095306012441</v>
      </c>
      <c r="N466" s="7"/>
      <c r="O466" s="7"/>
      <c r="P466" s="7"/>
      <c r="Q466" s="7"/>
      <c r="R466" s="7"/>
      <c r="S466" s="6"/>
      <c r="T466" s="6"/>
      <c r="U466" s="6">
        <v>2.2599999999999999E-2</v>
      </c>
      <c r="V466" s="6"/>
      <c r="W466" s="6"/>
      <c r="X466" s="6"/>
      <c r="Y466" s="6"/>
      <c r="Z466" s="6"/>
      <c r="AA466" t="s">
        <v>6</v>
      </c>
      <c r="AB466" s="2">
        <v>106718000</v>
      </c>
      <c r="AC466" s="2">
        <v>304453000</v>
      </c>
      <c r="AD466" t="s">
        <v>6</v>
      </c>
    </row>
    <row r="467" spans="1:30" x14ac:dyDescent="0.3">
      <c r="A467" s="1">
        <v>28430</v>
      </c>
      <c r="B467" s="6">
        <v>2.86E-2</v>
      </c>
      <c r="C467" s="7"/>
      <c r="D467" s="7"/>
      <c r="E467" s="7">
        <f t="shared" si="14"/>
        <v>17.222511920328049</v>
      </c>
      <c r="F467" s="7"/>
      <c r="G467" s="7"/>
      <c r="H467" s="7"/>
      <c r="I467" s="7"/>
      <c r="J467" s="7"/>
      <c r="K467" s="7"/>
      <c r="L467" s="7"/>
      <c r="M467" s="7">
        <f t="shared" si="15"/>
        <v>580.635394317644</v>
      </c>
      <c r="N467" s="7"/>
      <c r="O467" s="7"/>
      <c r="P467" s="7"/>
      <c r="Q467" s="7"/>
      <c r="R467" s="7"/>
      <c r="S467" s="6"/>
      <c r="T467" s="6"/>
      <c r="U467" s="6">
        <v>2.86E-2</v>
      </c>
      <c r="V467" s="6"/>
      <c r="W467" s="6"/>
      <c r="X467" s="6"/>
      <c r="Y467" s="6"/>
      <c r="Z467" s="6"/>
      <c r="AA467" t="s">
        <v>6</v>
      </c>
      <c r="AB467" s="2">
        <v>113588000</v>
      </c>
      <c r="AC467" s="2">
        <v>312037000</v>
      </c>
      <c r="AD467" t="s">
        <v>6</v>
      </c>
    </row>
    <row r="468" spans="1:30" x14ac:dyDescent="0.3">
      <c r="A468" s="1">
        <v>28460</v>
      </c>
      <c r="B468" s="6">
        <v>2.7999999999999997E-2</v>
      </c>
      <c r="C468" s="7"/>
      <c r="D468" s="7"/>
      <c r="E468" s="7">
        <f t="shared" si="14"/>
        <v>16.753416264910552</v>
      </c>
      <c r="F468" s="7"/>
      <c r="G468" s="7"/>
      <c r="H468" s="7"/>
      <c r="I468" s="7"/>
      <c r="J468" s="7"/>
      <c r="K468" s="7"/>
      <c r="L468" s="7"/>
      <c r="M468" s="7">
        <f t="shared" si="15"/>
        <v>596.89318535853806</v>
      </c>
      <c r="N468" s="7"/>
      <c r="O468" s="7"/>
      <c r="P468" s="7"/>
      <c r="Q468" s="7"/>
      <c r="R468" s="7"/>
      <c r="S468" s="6"/>
      <c r="T468" s="6"/>
      <c r="U468" s="6">
        <v>2.7999999999999997E-2</v>
      </c>
      <c r="V468" s="6"/>
      <c r="W468" s="6"/>
      <c r="X468" s="6"/>
      <c r="Y468" s="6"/>
      <c r="Z468" s="6"/>
      <c r="AA468" t="s">
        <v>6</v>
      </c>
      <c r="AB468" s="2">
        <v>129843000</v>
      </c>
      <c r="AC468" s="2">
        <v>343223000</v>
      </c>
      <c r="AD468" t="s">
        <v>6</v>
      </c>
    </row>
    <row r="469" spans="1:30" x14ac:dyDescent="0.3">
      <c r="A469" s="1">
        <v>28491</v>
      </c>
      <c r="B469" s="6">
        <v>1.7500000000000002E-2</v>
      </c>
      <c r="C469" s="7"/>
      <c r="D469" s="7"/>
      <c r="E469" s="7">
        <f t="shared" si="14"/>
        <v>16.465273970428058</v>
      </c>
      <c r="F469" s="7"/>
      <c r="G469" s="7"/>
      <c r="H469" s="7"/>
      <c r="I469" s="7"/>
      <c r="J469" s="7"/>
      <c r="K469" s="7"/>
      <c r="L469" s="7"/>
      <c r="M469" s="7">
        <f t="shared" si="15"/>
        <v>607.33881610231253</v>
      </c>
      <c r="N469" s="7"/>
      <c r="O469" s="7"/>
      <c r="P469" s="7"/>
      <c r="Q469" s="7"/>
      <c r="R469" s="7"/>
      <c r="S469" s="6"/>
      <c r="T469" s="6"/>
      <c r="U469" s="6">
        <v>1.7500000000000002E-2</v>
      </c>
      <c r="V469" s="6"/>
      <c r="W469" s="6"/>
      <c r="X469" s="6"/>
      <c r="Y469" s="6"/>
      <c r="Z469" s="6"/>
      <c r="AA469" t="s">
        <v>6</v>
      </c>
      <c r="AB469" s="2">
        <v>128034000</v>
      </c>
      <c r="AC469" s="2">
        <v>321171000</v>
      </c>
      <c r="AD469" t="s">
        <v>6</v>
      </c>
    </row>
    <row r="470" spans="1:30" x14ac:dyDescent="0.3">
      <c r="A470" s="1">
        <v>28522</v>
      </c>
      <c r="B470" s="6">
        <v>3.8599999999999995E-2</v>
      </c>
      <c r="C470" s="7"/>
      <c r="D470" s="7"/>
      <c r="E470" s="7">
        <f t="shared" si="14"/>
        <v>15.853335230529614</v>
      </c>
      <c r="F470" s="7"/>
      <c r="G470" s="7"/>
      <c r="H470" s="7"/>
      <c r="I470" s="7"/>
      <c r="J470" s="7"/>
      <c r="K470" s="7"/>
      <c r="L470" s="7"/>
      <c r="M470" s="7">
        <f t="shared" si="15"/>
        <v>630.78209440386183</v>
      </c>
      <c r="N470" s="7"/>
      <c r="O470" s="7"/>
      <c r="P470" s="7"/>
      <c r="Q470" s="7"/>
      <c r="R470" s="7"/>
      <c r="S470" s="6"/>
      <c r="T470" s="6"/>
      <c r="U470" s="6">
        <v>3.8599999999999995E-2</v>
      </c>
      <c r="V470" s="6"/>
      <c r="W470" s="6"/>
      <c r="X470" s="6"/>
      <c r="Y470" s="6"/>
      <c r="Z470" s="6"/>
      <c r="AA470" t="s">
        <v>6</v>
      </c>
      <c r="AB470" s="2">
        <v>123408000</v>
      </c>
      <c r="AC470" s="2">
        <v>328309000</v>
      </c>
      <c r="AD470" t="s">
        <v>6</v>
      </c>
    </row>
    <row r="471" spans="1:30" x14ac:dyDescent="0.3">
      <c r="A471" s="1">
        <v>28550</v>
      </c>
      <c r="B471" s="6">
        <v>2.5499999999999998E-2</v>
      </c>
      <c r="C471" s="7"/>
      <c r="D471" s="7"/>
      <c r="E471" s="7">
        <f t="shared" si="14"/>
        <v>15.459127479794844</v>
      </c>
      <c r="F471" s="7"/>
      <c r="G471" s="7"/>
      <c r="H471" s="7"/>
      <c r="I471" s="7"/>
      <c r="J471" s="7"/>
      <c r="K471" s="7"/>
      <c r="L471" s="7"/>
      <c r="M471" s="7">
        <f t="shared" si="15"/>
        <v>646.86703781116034</v>
      </c>
      <c r="N471" s="7"/>
      <c r="O471" s="7"/>
      <c r="P471" s="7"/>
      <c r="Q471" s="7"/>
      <c r="R471" s="7"/>
      <c r="S471" s="6"/>
      <c r="T471" s="6"/>
      <c r="U471" s="6">
        <v>2.5499999999999998E-2</v>
      </c>
      <c r="V471" s="6"/>
      <c r="W471" s="6"/>
      <c r="X471" s="6"/>
      <c r="Y471" s="6"/>
      <c r="Z471" s="6"/>
      <c r="AA471" t="s">
        <v>6</v>
      </c>
      <c r="AB471" s="2">
        <v>122218000</v>
      </c>
      <c r="AC471" s="2">
        <v>338909000</v>
      </c>
      <c r="AD471" t="s">
        <v>6</v>
      </c>
    </row>
    <row r="472" spans="1:30" x14ac:dyDescent="0.3">
      <c r="A472" s="1">
        <v>28581</v>
      </c>
      <c r="B472" s="6">
        <v>1.8600000000000002E-2</v>
      </c>
      <c r="C472" s="7"/>
      <c r="D472" s="7"/>
      <c r="E472" s="7">
        <f t="shared" si="14"/>
        <v>15.176838287644655</v>
      </c>
      <c r="F472" s="7"/>
      <c r="G472" s="7"/>
      <c r="H472" s="7"/>
      <c r="I472" s="7"/>
      <c r="J472" s="7"/>
      <c r="K472" s="7"/>
      <c r="L472" s="7"/>
      <c r="M472" s="7">
        <f t="shared" si="15"/>
        <v>658.89876471444791</v>
      </c>
      <c r="N472" s="7"/>
      <c r="O472" s="7"/>
      <c r="P472" s="7"/>
      <c r="Q472" s="7"/>
      <c r="R472" s="7"/>
      <c r="S472" s="6"/>
      <c r="T472" s="6"/>
      <c r="U472" s="6">
        <v>1.8600000000000002E-2</v>
      </c>
      <c r="V472" s="6"/>
      <c r="W472" s="6"/>
      <c r="X472" s="6"/>
      <c r="Y472" s="6"/>
      <c r="Z472" s="6"/>
      <c r="AA472" t="s">
        <v>6</v>
      </c>
      <c r="AB472" s="2">
        <v>130819000</v>
      </c>
      <c r="AC472" s="2">
        <v>354454000</v>
      </c>
      <c r="AD472" t="s">
        <v>6</v>
      </c>
    </row>
    <row r="473" spans="1:30" x14ac:dyDescent="0.3">
      <c r="A473" s="1">
        <v>28611</v>
      </c>
      <c r="B473" s="6">
        <v>2.92E-2</v>
      </c>
      <c r="C473" s="7"/>
      <c r="D473" s="7"/>
      <c r="E473" s="7">
        <f t="shared" si="14"/>
        <v>14.746247850412608</v>
      </c>
      <c r="F473" s="7"/>
      <c r="G473" s="7"/>
      <c r="H473" s="7"/>
      <c r="I473" s="7"/>
      <c r="J473" s="7"/>
      <c r="K473" s="7"/>
      <c r="L473" s="7"/>
      <c r="M473" s="7">
        <f t="shared" si="15"/>
        <v>678.13860864410969</v>
      </c>
      <c r="N473" s="7"/>
      <c r="O473" s="7"/>
      <c r="P473" s="7"/>
      <c r="Q473" s="7"/>
      <c r="R473" s="7"/>
      <c r="S473" s="6"/>
      <c r="T473" s="6"/>
      <c r="U473" s="6">
        <v>2.92E-2</v>
      </c>
      <c r="V473" s="6"/>
      <c r="W473" s="6"/>
      <c r="X473" s="6"/>
      <c r="Y473" s="6"/>
      <c r="Z473" s="6"/>
      <c r="AA473" t="s">
        <v>6</v>
      </c>
      <c r="AB473" s="2">
        <v>133935000</v>
      </c>
      <c r="AC473" s="2">
        <v>358574000</v>
      </c>
      <c r="AD473" t="s">
        <v>6</v>
      </c>
    </row>
    <row r="474" spans="1:30" x14ac:dyDescent="0.3">
      <c r="A474" s="1">
        <v>28642</v>
      </c>
      <c r="B474" s="6">
        <v>0.05</v>
      </c>
      <c r="C474" s="7"/>
      <c r="D474" s="7"/>
      <c r="E474" s="7">
        <f t="shared" si="14"/>
        <v>14.044045571821531</v>
      </c>
      <c r="F474" s="7"/>
      <c r="G474" s="7"/>
      <c r="H474" s="7"/>
      <c r="I474" s="7"/>
      <c r="J474" s="7"/>
      <c r="K474" s="7"/>
      <c r="L474" s="7"/>
      <c r="M474" s="7">
        <f t="shared" si="15"/>
        <v>712.04553907631521</v>
      </c>
      <c r="N474" s="7"/>
      <c r="O474" s="7"/>
      <c r="P474" s="7"/>
      <c r="Q474" s="7"/>
      <c r="R474" s="7"/>
      <c r="S474" s="6"/>
      <c r="T474" s="6"/>
      <c r="U474" s="6">
        <v>0.05</v>
      </c>
      <c r="V474" s="6"/>
      <c r="W474" s="6"/>
      <c r="X474" s="6"/>
      <c r="Y474" s="6"/>
      <c r="Z474" s="6"/>
      <c r="AA474" t="s">
        <v>6</v>
      </c>
      <c r="AB474" s="2">
        <v>137938000</v>
      </c>
      <c r="AC474" s="2">
        <v>381592000</v>
      </c>
      <c r="AD474" t="s">
        <v>6</v>
      </c>
    </row>
    <row r="475" spans="1:30" x14ac:dyDescent="0.3">
      <c r="A475" s="1">
        <v>28672</v>
      </c>
      <c r="B475" s="6">
        <v>4.2199999999999994E-2</v>
      </c>
      <c r="C475" s="7"/>
      <c r="D475" s="7"/>
      <c r="E475" s="7">
        <f t="shared" si="14"/>
        <v>13.475384352160365</v>
      </c>
      <c r="F475" s="7"/>
      <c r="G475" s="7"/>
      <c r="H475" s="7"/>
      <c r="I475" s="7"/>
      <c r="J475" s="7"/>
      <c r="K475" s="7"/>
      <c r="L475" s="7"/>
      <c r="M475" s="7">
        <f t="shared" si="15"/>
        <v>742.0938608253357</v>
      </c>
      <c r="N475" s="7"/>
      <c r="O475" s="7"/>
      <c r="P475" s="7"/>
      <c r="Q475" s="7"/>
      <c r="R475" s="7"/>
      <c r="S475" s="6"/>
      <c r="T475" s="6"/>
      <c r="U475" s="6">
        <v>4.2199999999999994E-2</v>
      </c>
      <c r="V475" s="6"/>
      <c r="W475" s="6"/>
      <c r="X475" s="6"/>
      <c r="Y475" s="6"/>
      <c r="Z475" s="6"/>
      <c r="AA475" t="s">
        <v>6</v>
      </c>
      <c r="AB475" s="2">
        <v>147439000</v>
      </c>
      <c r="AC475" s="2">
        <v>383871000</v>
      </c>
      <c r="AD475" t="s">
        <v>6</v>
      </c>
    </row>
    <row r="476" spans="1:30" x14ac:dyDescent="0.3">
      <c r="A476" s="1">
        <v>28703</v>
      </c>
      <c r="B476" s="6">
        <v>2.63E-2</v>
      </c>
      <c r="C476" s="7"/>
      <c r="D476" s="7"/>
      <c r="E476" s="7">
        <f t="shared" si="14"/>
        <v>13.130063677443598</v>
      </c>
      <c r="F476" s="7"/>
      <c r="G476" s="7"/>
      <c r="H476" s="7"/>
      <c r="I476" s="7"/>
      <c r="J476" s="7"/>
      <c r="K476" s="7"/>
      <c r="L476" s="7"/>
      <c r="M476" s="7">
        <f t="shared" si="15"/>
        <v>761.61092936504201</v>
      </c>
      <c r="N476" s="7"/>
      <c r="O476" s="7"/>
      <c r="P476" s="7"/>
      <c r="Q476" s="7"/>
      <c r="R476" s="7"/>
      <c r="S476" s="6"/>
      <c r="T476" s="6"/>
      <c r="U476" s="6">
        <v>2.63E-2</v>
      </c>
      <c r="V476" s="6"/>
      <c r="W476" s="6"/>
      <c r="X476" s="6"/>
      <c r="Y476" s="6"/>
      <c r="Z476" s="6"/>
      <c r="AA476" t="s">
        <v>6</v>
      </c>
      <c r="AB476" s="2">
        <v>152822000</v>
      </c>
      <c r="AC476" s="2">
        <v>395961000</v>
      </c>
      <c r="AD476" t="s">
        <v>6</v>
      </c>
    </row>
    <row r="477" spans="1:30" x14ac:dyDescent="0.3">
      <c r="A477" s="1">
        <v>28734</v>
      </c>
      <c r="B477" s="6">
        <v>2.4500000000000001E-2</v>
      </c>
      <c r="C477" s="7"/>
      <c r="D477" s="7"/>
      <c r="E477" s="7">
        <f t="shared" si="14"/>
        <v>12.816069963341725</v>
      </c>
      <c r="F477" s="7"/>
      <c r="G477" s="7"/>
      <c r="H477" s="7"/>
      <c r="I477" s="7"/>
      <c r="J477" s="7"/>
      <c r="K477" s="7"/>
      <c r="L477" s="7"/>
      <c r="M477" s="7">
        <f t="shared" si="15"/>
        <v>780.27039713448551</v>
      </c>
      <c r="N477" s="7"/>
      <c r="O477" s="7"/>
      <c r="P477" s="7"/>
      <c r="Q477" s="7"/>
      <c r="R477" s="7"/>
      <c r="S477" s="6"/>
      <c r="T477" s="6"/>
      <c r="U477" s="6">
        <v>2.4500000000000001E-2</v>
      </c>
      <c r="V477" s="6"/>
      <c r="W477" s="6"/>
      <c r="X477" s="6"/>
      <c r="Y477" s="6"/>
      <c r="Z477" s="6"/>
      <c r="AA477" t="s">
        <v>6</v>
      </c>
      <c r="AB477" s="2">
        <v>159218000</v>
      </c>
      <c r="AC477" s="2">
        <v>415091000</v>
      </c>
      <c r="AD477" t="s">
        <v>6</v>
      </c>
    </row>
    <row r="478" spans="1:30" x14ac:dyDescent="0.3">
      <c r="A478" s="1">
        <v>28764</v>
      </c>
      <c r="B478" s="6">
        <v>2.7000000000000003E-2</v>
      </c>
      <c r="C478" s="7"/>
      <c r="D478" s="7"/>
      <c r="E478" s="7">
        <f t="shared" si="14"/>
        <v>12.479133362552803</v>
      </c>
      <c r="F478" s="7"/>
      <c r="G478" s="7"/>
      <c r="H478" s="7"/>
      <c r="I478" s="7"/>
      <c r="J478" s="7"/>
      <c r="K478" s="7"/>
      <c r="L478" s="7"/>
      <c r="M478" s="7">
        <f t="shared" si="15"/>
        <v>801.3376978571165</v>
      </c>
      <c r="N478" s="7"/>
      <c r="O478" s="7"/>
      <c r="P478" s="7"/>
      <c r="Q478" s="7"/>
      <c r="R478" s="7"/>
      <c r="S478" s="6"/>
      <c r="T478" s="6"/>
      <c r="U478" s="6">
        <v>2.7000000000000003E-2</v>
      </c>
      <c r="V478" s="6"/>
      <c r="W478" s="6"/>
      <c r="X478" s="6"/>
      <c r="Y478" s="6"/>
      <c r="Z478" s="6"/>
      <c r="AA478" t="s">
        <v>6</v>
      </c>
      <c r="AB478" s="2">
        <v>168387000</v>
      </c>
      <c r="AC478" s="2">
        <v>425545000</v>
      </c>
      <c r="AD478" t="s">
        <v>6</v>
      </c>
    </row>
    <row r="479" spans="1:30" x14ac:dyDescent="0.3">
      <c r="A479" s="1">
        <v>28795</v>
      </c>
      <c r="B479" s="6">
        <v>2.5099999999999997E-2</v>
      </c>
      <c r="C479" s="7"/>
      <c r="D479" s="7"/>
      <c r="E479" s="7">
        <f t="shared" si="14"/>
        <v>12.173576590140282</v>
      </c>
      <c r="F479" s="7"/>
      <c r="G479" s="7"/>
      <c r="H479" s="7"/>
      <c r="I479" s="7"/>
      <c r="J479" s="7"/>
      <c r="K479" s="7"/>
      <c r="L479" s="7"/>
      <c r="M479" s="7">
        <f t="shared" si="15"/>
        <v>821.45127407333007</v>
      </c>
      <c r="N479" s="7"/>
      <c r="O479" s="7"/>
      <c r="P479" s="7"/>
      <c r="Q479" s="7"/>
      <c r="R479" s="7"/>
      <c r="S479" s="6"/>
      <c r="T479" s="6"/>
      <c r="U479" s="6">
        <v>2.5099999999999997E-2</v>
      </c>
      <c r="V479" s="6"/>
      <c r="W479" s="6"/>
      <c r="X479" s="6"/>
      <c r="Y479" s="6"/>
      <c r="Z479" s="6"/>
      <c r="AA479" t="s">
        <v>6</v>
      </c>
      <c r="AB479" s="2">
        <v>175019000</v>
      </c>
      <c r="AC479" s="2">
        <v>442387000</v>
      </c>
      <c r="AD479" t="s">
        <v>6</v>
      </c>
    </row>
    <row r="480" spans="1:30" x14ac:dyDescent="0.3">
      <c r="A480" s="1">
        <v>28825</v>
      </c>
      <c r="B480" s="6">
        <v>1.6500000000000001E-2</v>
      </c>
      <c r="C480" s="7"/>
      <c r="D480" s="7"/>
      <c r="E480" s="7">
        <f t="shared" si="14"/>
        <v>11.975973035061765</v>
      </c>
      <c r="F480" s="7"/>
      <c r="G480" s="7"/>
      <c r="H480" s="7"/>
      <c r="I480" s="7"/>
      <c r="J480" s="7"/>
      <c r="K480" s="7"/>
      <c r="L480" s="7"/>
      <c r="M480" s="7">
        <f t="shared" si="15"/>
        <v>835.00522009553993</v>
      </c>
      <c r="N480" s="7"/>
      <c r="O480" s="7"/>
      <c r="P480" s="7"/>
      <c r="Q480" s="7"/>
      <c r="R480" s="7"/>
      <c r="S480" s="6"/>
      <c r="T480" s="6"/>
      <c r="U480" s="6">
        <v>1.6500000000000001E-2</v>
      </c>
      <c r="V480" s="6"/>
      <c r="W480" s="6"/>
      <c r="X480" s="6"/>
      <c r="Y480" s="6"/>
      <c r="Z480" s="6"/>
      <c r="AA480" t="s">
        <v>6</v>
      </c>
      <c r="AB480" s="2">
        <v>193669000</v>
      </c>
      <c r="AC480" s="2">
        <v>484609000</v>
      </c>
      <c r="AD480" t="s">
        <v>6</v>
      </c>
    </row>
    <row r="481" spans="1:30" x14ac:dyDescent="0.3">
      <c r="A481" s="1">
        <v>28856</v>
      </c>
      <c r="B481" s="6">
        <v>4.1299999999999996E-2</v>
      </c>
      <c r="C481" s="7"/>
      <c r="D481" s="7"/>
      <c r="E481" s="7">
        <f t="shared" si="14"/>
        <v>11.500982459485034</v>
      </c>
      <c r="F481" s="7"/>
      <c r="G481" s="7"/>
      <c r="H481" s="7"/>
      <c r="I481" s="7"/>
      <c r="J481" s="7"/>
      <c r="K481" s="7"/>
      <c r="L481" s="7"/>
      <c r="M481" s="7">
        <f t="shared" si="15"/>
        <v>869.49093568548562</v>
      </c>
      <c r="N481" s="7"/>
      <c r="O481" s="7"/>
      <c r="P481" s="7"/>
      <c r="Q481" s="7"/>
      <c r="R481" s="7"/>
      <c r="S481" s="6"/>
      <c r="T481" s="6"/>
      <c r="U481" s="6">
        <v>4.1299999999999996E-2</v>
      </c>
      <c r="V481" s="6"/>
      <c r="W481" s="6"/>
      <c r="X481" s="6"/>
      <c r="Y481" s="6"/>
      <c r="Z481" s="6"/>
      <c r="AA481" t="s">
        <v>6</v>
      </c>
      <c r="AB481" s="2">
        <v>196694000</v>
      </c>
      <c r="AC481" s="2">
        <v>458164000</v>
      </c>
      <c r="AD481" t="s">
        <v>6</v>
      </c>
    </row>
    <row r="482" spans="1:30" x14ac:dyDescent="0.3">
      <c r="A482" s="1">
        <v>28887</v>
      </c>
      <c r="B482" s="6">
        <v>2.1400000000000002E-2</v>
      </c>
      <c r="C482" s="7"/>
      <c r="D482" s="7"/>
      <c r="E482" s="7">
        <f t="shared" si="14"/>
        <v>11.260018072728641</v>
      </c>
      <c r="F482" s="7"/>
      <c r="G482" s="7"/>
      <c r="H482" s="7"/>
      <c r="I482" s="7"/>
      <c r="J482" s="7"/>
      <c r="K482" s="7"/>
      <c r="L482" s="7"/>
      <c r="M482" s="7">
        <f t="shared" si="15"/>
        <v>888.09804170915504</v>
      </c>
      <c r="N482" s="7"/>
      <c r="O482" s="7"/>
      <c r="P482" s="7"/>
      <c r="Q482" s="7"/>
      <c r="R482" s="7"/>
      <c r="S482" s="6"/>
      <c r="T482" s="6"/>
      <c r="U482" s="6">
        <v>2.1400000000000002E-2</v>
      </c>
      <c r="V482" s="6"/>
      <c r="W482" s="6"/>
      <c r="X482" s="6"/>
      <c r="Y482" s="6"/>
      <c r="Z482" s="6"/>
      <c r="AA482" t="s">
        <v>6</v>
      </c>
      <c r="AB482" s="2">
        <v>202309000</v>
      </c>
      <c r="AC482" s="2">
        <v>487953000</v>
      </c>
      <c r="AD482" t="s">
        <v>6</v>
      </c>
    </row>
    <row r="483" spans="1:30" x14ac:dyDescent="0.3">
      <c r="A483" s="1">
        <v>28915</v>
      </c>
      <c r="B483" s="6">
        <v>5.91E-2</v>
      </c>
      <c r="C483" s="7"/>
      <c r="D483" s="7"/>
      <c r="E483" s="7">
        <f t="shared" si="14"/>
        <v>10.631685461928658</v>
      </c>
      <c r="F483" s="7"/>
      <c r="G483" s="7"/>
      <c r="H483" s="7"/>
      <c r="I483" s="7"/>
      <c r="J483" s="7"/>
      <c r="K483" s="7"/>
      <c r="L483" s="7"/>
      <c r="M483" s="7">
        <f t="shared" si="15"/>
        <v>940.58463597416608</v>
      </c>
      <c r="N483" s="7"/>
      <c r="O483" s="7"/>
      <c r="P483" s="7"/>
      <c r="Q483" s="7"/>
      <c r="R483" s="7"/>
      <c r="S483" s="6"/>
      <c r="T483" s="6"/>
      <c r="U483" s="6">
        <v>5.91E-2</v>
      </c>
      <c r="V483" s="6"/>
      <c r="W483" s="6"/>
      <c r="X483" s="6"/>
      <c r="Y483" s="6"/>
      <c r="Z483" s="6"/>
      <c r="AA483" t="s">
        <v>6</v>
      </c>
      <c r="AB483" s="2">
        <v>199266000</v>
      </c>
      <c r="AC483" s="2">
        <v>486911000</v>
      </c>
      <c r="AD483" t="s">
        <v>6</v>
      </c>
    </row>
    <row r="484" spans="1:30" x14ac:dyDescent="0.3">
      <c r="A484" s="1">
        <v>28946</v>
      </c>
      <c r="B484" s="6">
        <v>3.3599999999999998E-2</v>
      </c>
      <c r="C484" s="7"/>
      <c r="D484" s="7"/>
      <c r="E484" s="7">
        <f t="shared" si="14"/>
        <v>10.28607339582881</v>
      </c>
      <c r="F484" s="7"/>
      <c r="G484" s="7"/>
      <c r="H484" s="7"/>
      <c r="I484" s="7"/>
      <c r="J484" s="7"/>
      <c r="K484" s="7"/>
      <c r="L484" s="7"/>
      <c r="M484" s="7">
        <f t="shared" si="15"/>
        <v>972.18827974289809</v>
      </c>
      <c r="N484" s="7"/>
      <c r="O484" s="7"/>
      <c r="P484" s="7"/>
      <c r="Q484" s="7"/>
      <c r="R484" s="7"/>
      <c r="S484" s="6"/>
      <c r="T484" s="6"/>
      <c r="U484" s="6">
        <v>3.3599999999999998E-2</v>
      </c>
      <c r="V484" s="6"/>
      <c r="W484" s="6"/>
      <c r="X484" s="6"/>
      <c r="Y484" s="6"/>
      <c r="Z484" s="6"/>
      <c r="AA484" t="s">
        <v>6</v>
      </c>
      <c r="AB484" s="2">
        <v>202374000</v>
      </c>
      <c r="AC484" s="2">
        <v>499207000</v>
      </c>
      <c r="AD484" t="s">
        <v>6</v>
      </c>
    </row>
    <row r="485" spans="1:30" x14ac:dyDescent="0.3">
      <c r="A485" s="1">
        <v>28976</v>
      </c>
      <c r="B485" s="6">
        <v>2.0899999999999998E-2</v>
      </c>
      <c r="C485" s="7"/>
      <c r="D485" s="7"/>
      <c r="E485" s="7">
        <f t="shared" si="14"/>
        <v>10.075495539062405</v>
      </c>
      <c r="F485" s="7"/>
      <c r="G485" s="7"/>
      <c r="H485" s="7"/>
      <c r="I485" s="7"/>
      <c r="J485" s="7"/>
      <c r="K485" s="7"/>
      <c r="L485" s="7"/>
      <c r="M485" s="7">
        <f t="shared" si="15"/>
        <v>992.50701478952453</v>
      </c>
      <c r="N485" s="7"/>
      <c r="O485" s="7"/>
      <c r="P485" s="7"/>
      <c r="Q485" s="7"/>
      <c r="R485" s="7"/>
      <c r="S485" s="6"/>
      <c r="T485" s="6"/>
      <c r="U485" s="6">
        <v>2.0899999999999998E-2</v>
      </c>
      <c r="V485" s="6"/>
      <c r="W485" s="6"/>
      <c r="X485" s="6"/>
      <c r="Y485" s="6"/>
      <c r="Z485" s="6"/>
      <c r="AA485" t="s">
        <v>6</v>
      </c>
      <c r="AB485" s="2">
        <v>207102000</v>
      </c>
      <c r="AC485" s="2">
        <v>516310000</v>
      </c>
      <c r="AD485" t="s">
        <v>6</v>
      </c>
    </row>
    <row r="486" spans="1:30" x14ac:dyDescent="0.3">
      <c r="A486" s="1">
        <v>29007</v>
      </c>
      <c r="B486" s="6">
        <v>4.3400000000000001E-2</v>
      </c>
      <c r="C486" s="7"/>
      <c r="D486" s="7"/>
      <c r="E486" s="7">
        <f t="shared" si="14"/>
        <v>9.6564074554939676</v>
      </c>
      <c r="F486" s="7"/>
      <c r="G486" s="7"/>
      <c r="H486" s="7"/>
      <c r="I486" s="7"/>
      <c r="J486" s="7"/>
      <c r="K486" s="7"/>
      <c r="L486" s="7"/>
      <c r="M486" s="7">
        <f t="shared" si="15"/>
        <v>1035.58181923139</v>
      </c>
      <c r="N486" s="7"/>
      <c r="O486" s="7"/>
      <c r="P486" s="7"/>
      <c r="Q486" s="7"/>
      <c r="R486" s="7"/>
      <c r="S486" s="6"/>
      <c r="T486" s="6"/>
      <c r="U486" s="6">
        <v>4.3400000000000001E-2</v>
      </c>
      <c r="V486" s="6"/>
      <c r="W486" s="6"/>
      <c r="X486" s="6"/>
      <c r="Y486" s="6"/>
      <c r="Z486" s="6"/>
      <c r="AA486" t="s">
        <v>6</v>
      </c>
      <c r="AB486" s="2">
        <v>215106000</v>
      </c>
      <c r="AC486" s="2">
        <v>564956000</v>
      </c>
      <c r="AD486" t="s">
        <v>6</v>
      </c>
    </row>
    <row r="487" spans="1:30" x14ac:dyDescent="0.3">
      <c r="A487" s="1">
        <v>29037</v>
      </c>
      <c r="B487" s="6">
        <v>4.3499999999999997E-2</v>
      </c>
      <c r="C487" s="7"/>
      <c r="D487" s="7"/>
      <c r="E487" s="7">
        <f t="shared" si="14"/>
        <v>9.2538643560076341</v>
      </c>
      <c r="F487" s="7"/>
      <c r="G487" s="7"/>
      <c r="H487" s="7"/>
      <c r="I487" s="7"/>
      <c r="J487" s="7"/>
      <c r="K487" s="7"/>
      <c r="L487" s="7"/>
      <c r="M487" s="7">
        <f t="shared" si="15"/>
        <v>1080.6296283679555</v>
      </c>
      <c r="N487" s="7"/>
      <c r="O487" s="7"/>
      <c r="P487" s="7"/>
      <c r="Q487" s="7"/>
      <c r="R487" s="7"/>
      <c r="S487" s="6"/>
      <c r="T487" s="6"/>
      <c r="U487" s="6">
        <v>4.3499999999999997E-2</v>
      </c>
      <c r="V487" s="6"/>
      <c r="W487" s="6"/>
      <c r="X487" s="6"/>
      <c r="Y487" s="6"/>
      <c r="Z487" s="6"/>
      <c r="AA487" t="s">
        <v>6</v>
      </c>
      <c r="AB487" s="2">
        <v>229711000</v>
      </c>
      <c r="AC487" s="2">
        <v>575432000</v>
      </c>
      <c r="AD487" t="s">
        <v>6</v>
      </c>
    </row>
    <row r="488" spans="1:30" x14ac:dyDescent="0.3">
      <c r="A488" s="1">
        <v>29068</v>
      </c>
      <c r="B488" s="6">
        <v>3.4000000000000002E-2</v>
      </c>
      <c r="C488" s="7"/>
      <c r="D488" s="7"/>
      <c r="E488" s="7">
        <f t="shared" si="14"/>
        <v>8.9495786808584477</v>
      </c>
      <c r="F488" s="7"/>
      <c r="G488" s="7"/>
      <c r="H488" s="7"/>
      <c r="I488" s="7"/>
      <c r="J488" s="7"/>
      <c r="K488" s="7"/>
      <c r="L488" s="7"/>
      <c r="M488" s="7">
        <f t="shared" si="15"/>
        <v>1117.371035732466</v>
      </c>
      <c r="N488" s="7"/>
      <c r="O488" s="7"/>
      <c r="P488" s="7"/>
      <c r="Q488" s="7"/>
      <c r="R488" s="7"/>
      <c r="S488" s="6"/>
      <c r="T488" s="6"/>
      <c r="U488" s="6">
        <v>3.4000000000000002E-2</v>
      </c>
      <c r="V488" s="6"/>
      <c r="W488" s="6"/>
      <c r="X488" s="6"/>
      <c r="Y488" s="6"/>
      <c r="Z488" s="6"/>
      <c r="AA488" t="s">
        <v>6</v>
      </c>
      <c r="AB488" s="2">
        <v>237372000</v>
      </c>
      <c r="AC488" s="2">
        <v>587464000</v>
      </c>
      <c r="AD488" t="s">
        <v>6</v>
      </c>
    </row>
    <row r="489" spans="1:30" x14ac:dyDescent="0.3">
      <c r="A489" s="1">
        <v>29099</v>
      </c>
      <c r="B489" s="6">
        <v>6.4500000000000002E-2</v>
      </c>
      <c r="C489" s="7"/>
      <c r="D489" s="7"/>
      <c r="E489" s="7">
        <f t="shared" si="14"/>
        <v>8.4073073563724261</v>
      </c>
      <c r="F489" s="7"/>
      <c r="G489" s="7"/>
      <c r="H489" s="7"/>
      <c r="I489" s="7"/>
      <c r="J489" s="7"/>
      <c r="K489" s="7"/>
      <c r="L489" s="7"/>
      <c r="M489" s="7">
        <f t="shared" si="15"/>
        <v>1189.44146753721</v>
      </c>
      <c r="N489" s="7"/>
      <c r="O489" s="7"/>
      <c r="P489" s="7"/>
      <c r="Q489" s="7"/>
      <c r="R489" s="7"/>
      <c r="S489" s="6"/>
      <c r="T489" s="6"/>
      <c r="U489" s="6">
        <v>6.4500000000000002E-2</v>
      </c>
      <c r="V489" s="6"/>
      <c r="W489" s="6"/>
      <c r="X489" s="6"/>
      <c r="Y489" s="6"/>
      <c r="Z489" s="6"/>
      <c r="AA489" t="s">
        <v>6</v>
      </c>
      <c r="AB489" s="2">
        <v>251087000</v>
      </c>
      <c r="AC489" s="2">
        <v>634111000</v>
      </c>
      <c r="AD489" t="s">
        <v>6</v>
      </c>
    </row>
    <row r="490" spans="1:30" x14ac:dyDescent="0.3">
      <c r="A490" s="1">
        <v>29129</v>
      </c>
      <c r="B490" s="6">
        <v>4.7E-2</v>
      </c>
      <c r="C490" s="7"/>
      <c r="D490" s="7"/>
      <c r="E490" s="7">
        <f t="shared" si="14"/>
        <v>8.0299019640615334</v>
      </c>
      <c r="F490" s="7"/>
      <c r="G490" s="7"/>
      <c r="H490" s="7"/>
      <c r="I490" s="7"/>
      <c r="J490" s="7"/>
      <c r="K490" s="7"/>
      <c r="L490" s="7"/>
      <c r="M490" s="7">
        <f t="shared" si="15"/>
        <v>1245.3452165114588</v>
      </c>
      <c r="N490" s="7"/>
      <c r="O490" s="7"/>
      <c r="P490" s="7"/>
      <c r="Q490" s="7"/>
      <c r="R490" s="7"/>
      <c r="S490" s="6"/>
      <c r="T490" s="6"/>
      <c r="U490" s="6">
        <v>4.7E-2</v>
      </c>
      <c r="V490" s="6"/>
      <c r="W490" s="6"/>
      <c r="X490" s="6"/>
      <c r="Y490" s="6"/>
      <c r="Z490" s="6"/>
      <c r="AA490" t="s">
        <v>6</v>
      </c>
      <c r="AB490" s="2">
        <v>268243000</v>
      </c>
      <c r="AC490" s="2">
        <v>656871000</v>
      </c>
      <c r="AD490" t="s">
        <v>6</v>
      </c>
    </row>
    <row r="491" spans="1:30" x14ac:dyDescent="0.3">
      <c r="A491" s="1">
        <v>29160</v>
      </c>
      <c r="B491" s="6">
        <v>4.7199999999999999E-2</v>
      </c>
      <c r="C491" s="7"/>
      <c r="D491" s="7"/>
      <c r="E491" s="7">
        <f t="shared" si="14"/>
        <v>7.66797360968443</v>
      </c>
      <c r="F491" s="7"/>
      <c r="G491" s="7"/>
      <c r="H491" s="7"/>
      <c r="I491" s="7"/>
      <c r="J491" s="7"/>
      <c r="K491" s="7"/>
      <c r="L491" s="7"/>
      <c r="M491" s="7">
        <f t="shared" si="15"/>
        <v>1304.1255107307995</v>
      </c>
      <c r="N491" s="7"/>
      <c r="O491" s="7"/>
      <c r="P491" s="7"/>
      <c r="Q491" s="7"/>
      <c r="R491" s="7"/>
      <c r="S491" s="6"/>
      <c r="T491" s="6"/>
      <c r="U491" s="6">
        <v>4.7199999999999999E-2</v>
      </c>
      <c r="V491" s="6"/>
      <c r="W491" s="6"/>
      <c r="X491" s="6"/>
      <c r="Y491" s="6"/>
      <c r="Z491" s="6"/>
      <c r="AA491" t="s">
        <v>6</v>
      </c>
      <c r="AB491" s="2">
        <v>292706000</v>
      </c>
      <c r="AC491" s="2">
        <v>707479000</v>
      </c>
      <c r="AD491" t="s">
        <v>6</v>
      </c>
    </row>
    <row r="492" spans="1:30" x14ac:dyDescent="0.3">
      <c r="A492" s="1">
        <v>29190</v>
      </c>
      <c r="B492" s="6">
        <v>7.0599999999999996E-2</v>
      </c>
      <c r="C492" s="7"/>
      <c r="D492" s="7"/>
      <c r="E492" s="7">
        <f t="shared" si="14"/>
        <v>7.1623142253730894</v>
      </c>
      <c r="F492" s="7"/>
      <c r="G492" s="7"/>
      <c r="H492" s="7"/>
      <c r="I492" s="7"/>
      <c r="J492" s="7"/>
      <c r="K492" s="7"/>
      <c r="L492" s="7"/>
      <c r="M492" s="7">
        <f t="shared" si="15"/>
        <v>1396.196771788394</v>
      </c>
      <c r="N492" s="7"/>
      <c r="O492" s="7"/>
      <c r="P492" s="7"/>
      <c r="Q492" s="7"/>
      <c r="R492" s="7"/>
      <c r="S492" s="6"/>
      <c r="T492" s="6"/>
      <c r="U492" s="6">
        <v>7.0599999999999996E-2</v>
      </c>
      <c r="V492" s="6"/>
      <c r="W492" s="6"/>
      <c r="X492" s="6"/>
      <c r="Y492" s="6"/>
      <c r="Z492" s="6"/>
      <c r="AA492" t="s">
        <v>6</v>
      </c>
      <c r="AB492" s="2">
        <v>366247000</v>
      </c>
      <c r="AC492" s="2">
        <v>838226000</v>
      </c>
      <c r="AD492" t="s">
        <v>6</v>
      </c>
    </row>
    <row r="493" spans="1:30" x14ac:dyDescent="0.3">
      <c r="A493" s="1">
        <v>29221</v>
      </c>
      <c r="B493" s="6">
        <v>4.4800000000000006E-2</v>
      </c>
      <c r="C493" s="7"/>
      <c r="D493" s="7"/>
      <c r="E493" s="7">
        <f t="shared" si="14"/>
        <v>6.8552012111151317</v>
      </c>
      <c r="F493" s="7"/>
      <c r="G493" s="7"/>
      <c r="H493" s="7"/>
      <c r="I493" s="7"/>
      <c r="J493" s="7"/>
      <c r="K493" s="7"/>
      <c r="L493" s="7"/>
      <c r="M493" s="7">
        <f t="shared" si="15"/>
        <v>1458.7463871645141</v>
      </c>
      <c r="N493" s="7"/>
      <c r="O493" s="7"/>
      <c r="P493" s="7"/>
      <c r="Q493" s="7"/>
      <c r="R493" s="7"/>
      <c r="S493" s="6"/>
      <c r="T493" s="6"/>
      <c r="U493" s="6">
        <v>4.4800000000000006E-2</v>
      </c>
      <c r="V493" s="6"/>
      <c r="W493" s="6"/>
      <c r="X493" s="6"/>
      <c r="Y493" s="6"/>
      <c r="Z493" s="6"/>
      <c r="AA493">
        <v>6.62</v>
      </c>
      <c r="AB493" s="2">
        <v>339824000</v>
      </c>
      <c r="AC493" s="2">
        <v>814000000</v>
      </c>
      <c r="AD493" t="s">
        <v>6</v>
      </c>
    </row>
    <row r="494" spans="1:30" x14ac:dyDescent="0.3">
      <c r="A494" s="1">
        <v>29252</v>
      </c>
      <c r="B494" s="6">
        <v>3.3500000000000002E-2</v>
      </c>
      <c r="C494" s="7"/>
      <c r="D494" s="7"/>
      <c r="E494" s="7">
        <f t="shared" si="14"/>
        <v>6.6329958501355888</v>
      </c>
      <c r="F494" s="7"/>
      <c r="G494" s="7"/>
      <c r="H494" s="7"/>
      <c r="I494" s="7"/>
      <c r="J494" s="7"/>
      <c r="K494" s="7"/>
      <c r="L494" s="7"/>
      <c r="M494" s="7">
        <f t="shared" si="15"/>
        <v>1507.6143911345255</v>
      </c>
      <c r="N494" s="7"/>
      <c r="O494" s="7"/>
      <c r="P494" s="7"/>
      <c r="Q494" s="7"/>
      <c r="R494" s="7"/>
      <c r="S494" s="6"/>
      <c r="T494" s="6"/>
      <c r="U494" s="6">
        <v>3.3500000000000002E-2</v>
      </c>
      <c r="V494" s="6"/>
      <c r="W494" s="6"/>
      <c r="X494" s="6"/>
      <c r="Y494" s="6"/>
      <c r="Z494" s="6"/>
      <c r="AA494">
        <v>4.62</v>
      </c>
      <c r="AB494" s="2">
        <v>323939000</v>
      </c>
      <c r="AC494" s="2">
        <v>845000000</v>
      </c>
      <c r="AD494" t="s">
        <v>6</v>
      </c>
    </row>
    <row r="495" spans="1:30" x14ac:dyDescent="0.3">
      <c r="A495" s="1">
        <v>29281</v>
      </c>
      <c r="B495" s="6">
        <v>4.3400000000000001E-2</v>
      </c>
      <c r="C495" s="7"/>
      <c r="D495" s="7"/>
      <c r="E495" s="7">
        <f t="shared" si="14"/>
        <v>6.3570978053820095</v>
      </c>
      <c r="F495" s="7"/>
      <c r="G495" s="7"/>
      <c r="H495" s="7"/>
      <c r="I495" s="7"/>
      <c r="J495" s="7"/>
      <c r="K495" s="7"/>
      <c r="L495" s="7"/>
      <c r="M495" s="7">
        <f t="shared" si="15"/>
        <v>1573.0448557097641</v>
      </c>
      <c r="N495" s="7"/>
      <c r="O495" s="7"/>
      <c r="P495" s="7"/>
      <c r="Q495" s="7"/>
      <c r="R495" s="7"/>
      <c r="S495" s="6"/>
      <c r="T495" s="6"/>
      <c r="U495" s="6">
        <v>4.3400000000000001E-2</v>
      </c>
      <c r="V495" s="6"/>
      <c r="W495" s="6"/>
      <c r="X495" s="6"/>
      <c r="Y495" s="6"/>
      <c r="Z495" s="6"/>
      <c r="AA495">
        <v>6.04</v>
      </c>
      <c r="AB495" s="2">
        <v>337933000</v>
      </c>
      <c r="AC495" s="2">
        <v>878000000</v>
      </c>
      <c r="AD495" t="s">
        <v>6</v>
      </c>
    </row>
    <row r="496" spans="1:30" x14ac:dyDescent="0.3">
      <c r="A496" s="1">
        <v>29312</v>
      </c>
      <c r="B496" s="6">
        <v>3.9300000000000002E-2</v>
      </c>
      <c r="C496" s="7"/>
      <c r="D496" s="7"/>
      <c r="E496" s="7">
        <f t="shared" si="14"/>
        <v>6.1167110606966322</v>
      </c>
      <c r="F496" s="7"/>
      <c r="G496" s="7"/>
      <c r="H496" s="7"/>
      <c r="I496" s="7"/>
      <c r="J496" s="7"/>
      <c r="K496" s="7"/>
      <c r="L496" s="7"/>
      <c r="M496" s="7">
        <f t="shared" si="15"/>
        <v>1634.8655185391576</v>
      </c>
      <c r="N496" s="7"/>
      <c r="O496" s="7"/>
      <c r="P496" s="7"/>
      <c r="Q496" s="7"/>
      <c r="R496" s="7"/>
      <c r="S496" s="6"/>
      <c r="T496" s="6"/>
      <c r="U496" s="6">
        <v>3.9300000000000002E-2</v>
      </c>
      <c r="V496" s="6"/>
      <c r="W496" s="6"/>
      <c r="X496" s="6"/>
      <c r="Y496" s="6"/>
      <c r="Z496" s="6"/>
      <c r="AA496">
        <v>5.29</v>
      </c>
      <c r="AB496" s="2">
        <v>364959000</v>
      </c>
      <c r="AC496" s="2">
        <v>957000000</v>
      </c>
      <c r="AD496" t="s">
        <v>6</v>
      </c>
    </row>
    <row r="497" spans="1:30" x14ac:dyDescent="0.3">
      <c r="A497" s="1">
        <v>29342</v>
      </c>
      <c r="B497" s="6">
        <v>6.5199999999999994E-2</v>
      </c>
      <c r="C497" s="7"/>
      <c r="D497" s="7"/>
      <c r="E497" s="7">
        <f t="shared" si="14"/>
        <v>5.7423122988139621</v>
      </c>
      <c r="F497" s="7"/>
      <c r="G497" s="7"/>
      <c r="H497" s="7"/>
      <c r="I497" s="7"/>
      <c r="J497" s="7"/>
      <c r="K497" s="7"/>
      <c r="L497" s="7"/>
      <c r="M497" s="7">
        <f t="shared" si="15"/>
        <v>1741.4587503479106</v>
      </c>
      <c r="N497" s="7"/>
      <c r="O497" s="7"/>
      <c r="P497" s="7"/>
      <c r="Q497" s="7"/>
      <c r="R497" s="7"/>
      <c r="S497" s="6"/>
      <c r="T497" s="6"/>
      <c r="U497" s="6">
        <v>6.5199999999999994E-2</v>
      </c>
      <c r="V497" s="6"/>
      <c r="W497" s="6"/>
      <c r="X497" s="6"/>
      <c r="Y497" s="6"/>
      <c r="Z497" s="6"/>
      <c r="AA497">
        <v>5.7</v>
      </c>
      <c r="AB497" s="2">
        <v>372738000</v>
      </c>
      <c r="AC497" s="2">
        <v>1011000000</v>
      </c>
      <c r="AD497" t="s">
        <v>6</v>
      </c>
    </row>
    <row r="498" spans="1:30" x14ac:dyDescent="0.3">
      <c r="A498" s="1">
        <v>29373</v>
      </c>
      <c r="B498" s="6">
        <v>5.0199999999999995E-2</v>
      </c>
      <c r="C498" s="7"/>
      <c r="D498" s="7"/>
      <c r="E498" s="7">
        <f t="shared" si="14"/>
        <v>5.467827365086614</v>
      </c>
      <c r="F498" s="7"/>
      <c r="G498" s="7"/>
      <c r="H498" s="7"/>
      <c r="I498" s="7"/>
      <c r="J498" s="7"/>
      <c r="K498" s="7"/>
      <c r="L498" s="7"/>
      <c r="M498" s="7">
        <f t="shared" si="15"/>
        <v>1828.8799796153758</v>
      </c>
      <c r="N498" s="7"/>
      <c r="O498" s="7"/>
      <c r="P498" s="7"/>
      <c r="Q498" s="7"/>
      <c r="R498" s="7"/>
      <c r="S498" s="6"/>
      <c r="T498" s="6"/>
      <c r="U498" s="6">
        <v>5.0199999999999995E-2</v>
      </c>
      <c r="V498" s="6"/>
      <c r="W498" s="6"/>
      <c r="X498" s="6"/>
      <c r="Y498" s="6"/>
      <c r="Z498" s="6"/>
      <c r="AA498">
        <v>5.31</v>
      </c>
      <c r="AB498" s="2">
        <v>416236000</v>
      </c>
      <c r="AC498" s="2">
        <v>1101000000</v>
      </c>
      <c r="AD498" t="s">
        <v>6</v>
      </c>
    </row>
    <row r="499" spans="1:30" x14ac:dyDescent="0.3">
      <c r="A499" s="1">
        <v>29403</v>
      </c>
      <c r="B499" s="6">
        <v>5.2400000000000002E-2</v>
      </c>
      <c r="C499" s="7"/>
      <c r="D499" s="7"/>
      <c r="E499" s="7">
        <f t="shared" si="14"/>
        <v>5.1955790242176114</v>
      </c>
      <c r="F499" s="7"/>
      <c r="G499" s="7"/>
      <c r="H499" s="7"/>
      <c r="I499" s="7"/>
      <c r="J499" s="7"/>
      <c r="K499" s="7"/>
      <c r="L499" s="7"/>
      <c r="M499" s="7">
        <f t="shared" si="15"/>
        <v>1924.7132905472215</v>
      </c>
      <c r="N499" s="7"/>
      <c r="O499" s="7"/>
      <c r="P499" s="7"/>
      <c r="Q499" s="7"/>
      <c r="R499" s="7"/>
      <c r="S499" s="6"/>
      <c r="T499" s="6"/>
      <c r="U499" s="6">
        <v>5.2400000000000002E-2</v>
      </c>
      <c r="V499" s="6"/>
      <c r="W499" s="6"/>
      <c r="X499" s="6"/>
      <c r="Y499" s="6"/>
      <c r="Z499" s="6"/>
      <c r="AA499">
        <v>5.55</v>
      </c>
      <c r="AB499" s="2">
        <v>439890000</v>
      </c>
      <c r="AC499" s="2">
        <v>1076000000</v>
      </c>
      <c r="AD499" t="s">
        <v>6</v>
      </c>
    </row>
    <row r="500" spans="1:30" x14ac:dyDescent="0.3">
      <c r="A500" s="1">
        <v>29434</v>
      </c>
      <c r="B500" s="6">
        <v>5.4600000000000003E-2</v>
      </c>
      <c r="C500" s="7"/>
      <c r="D500" s="7"/>
      <c r="E500" s="7">
        <f t="shared" si="14"/>
        <v>4.9265873546535284</v>
      </c>
      <c r="F500" s="7"/>
      <c r="G500" s="7"/>
      <c r="H500" s="7"/>
      <c r="I500" s="7"/>
      <c r="J500" s="7"/>
      <c r="K500" s="7"/>
      <c r="L500" s="7"/>
      <c r="M500" s="7">
        <f t="shared" si="15"/>
        <v>2029.8026362110998</v>
      </c>
      <c r="N500" s="7"/>
      <c r="O500" s="7"/>
      <c r="P500" s="7"/>
      <c r="Q500" s="7"/>
      <c r="R500" s="7"/>
      <c r="S500" s="6"/>
      <c r="T500" s="6"/>
      <c r="U500" s="6">
        <v>5.4600000000000003E-2</v>
      </c>
      <c r="V500" s="6"/>
      <c r="W500" s="6"/>
      <c r="X500" s="6"/>
      <c r="Y500" s="6"/>
      <c r="Z500" s="6"/>
      <c r="AA500">
        <v>4.95</v>
      </c>
      <c r="AB500" s="2">
        <v>446615000</v>
      </c>
      <c r="AC500" s="2">
        <v>1129000000</v>
      </c>
      <c r="AD500" t="s">
        <v>6</v>
      </c>
    </row>
    <row r="501" spans="1:30" x14ac:dyDescent="0.3">
      <c r="A501" s="1">
        <v>29465</v>
      </c>
      <c r="B501" s="6">
        <v>6.1500000000000006E-2</v>
      </c>
      <c r="C501" s="7"/>
      <c r="D501" s="7"/>
      <c r="E501" s="7">
        <f t="shared" si="14"/>
        <v>4.6411562455520761</v>
      </c>
      <c r="F501" s="7"/>
      <c r="G501" s="7"/>
      <c r="H501" s="7"/>
      <c r="I501" s="7"/>
      <c r="J501" s="7"/>
      <c r="K501" s="7"/>
      <c r="L501" s="7"/>
      <c r="M501" s="7">
        <f t="shared" si="15"/>
        <v>2154.6354983380825</v>
      </c>
      <c r="N501" s="7"/>
      <c r="O501" s="7"/>
      <c r="P501" s="7"/>
      <c r="Q501" s="7"/>
      <c r="R501" s="7"/>
      <c r="S501" s="6"/>
      <c r="T501" s="6"/>
      <c r="U501" s="6">
        <v>6.1500000000000006E-2</v>
      </c>
      <c r="V501" s="6"/>
      <c r="W501" s="6"/>
      <c r="X501" s="6"/>
      <c r="Y501" s="6"/>
      <c r="Z501" s="6"/>
      <c r="AA501">
        <v>4.2300000000000004</v>
      </c>
      <c r="AB501" s="2">
        <v>459175000</v>
      </c>
      <c r="AC501" s="2">
        <v>1170000000</v>
      </c>
      <c r="AD501" t="s">
        <v>6</v>
      </c>
    </row>
    <row r="502" spans="1:30" x14ac:dyDescent="0.3">
      <c r="A502" s="1">
        <v>29495</v>
      </c>
      <c r="B502" s="6">
        <v>6.7799999999999999E-2</v>
      </c>
      <c r="C502" s="7"/>
      <c r="D502" s="7"/>
      <c r="E502" s="7">
        <f t="shared" si="14"/>
        <v>4.3464658602285775</v>
      </c>
      <c r="F502" s="7"/>
      <c r="G502" s="7"/>
      <c r="H502" s="7"/>
      <c r="I502" s="7"/>
      <c r="J502" s="7"/>
      <c r="K502" s="7"/>
      <c r="L502" s="7"/>
      <c r="M502" s="7">
        <f t="shared" si="15"/>
        <v>2300.7197851254045</v>
      </c>
      <c r="N502" s="7"/>
      <c r="O502" s="7"/>
      <c r="P502" s="7"/>
      <c r="Q502" s="7"/>
      <c r="R502" s="7"/>
      <c r="S502" s="6"/>
      <c r="T502" s="6"/>
      <c r="U502" s="6">
        <v>6.7799999999999999E-2</v>
      </c>
      <c r="V502" s="6"/>
      <c r="W502" s="6"/>
      <c r="X502" s="6"/>
      <c r="Y502" s="6"/>
      <c r="Z502" s="6"/>
      <c r="AA502">
        <v>9.48</v>
      </c>
      <c r="AB502" s="2">
        <v>468517000</v>
      </c>
      <c r="AC502" s="2">
        <v>1221000000</v>
      </c>
      <c r="AD502" t="s">
        <v>6</v>
      </c>
    </row>
    <row r="503" spans="1:30" x14ac:dyDescent="0.3">
      <c r="A503" s="1">
        <v>29526</v>
      </c>
      <c r="B503" s="6">
        <v>6.8199999999999997E-2</v>
      </c>
      <c r="C503" s="7"/>
      <c r="D503" s="7"/>
      <c r="E503" s="7">
        <f t="shared" si="14"/>
        <v>4.0689626102121119</v>
      </c>
      <c r="F503" s="7"/>
      <c r="G503" s="7"/>
      <c r="H503" s="7"/>
      <c r="I503" s="7"/>
      <c r="J503" s="7"/>
      <c r="K503" s="7"/>
      <c r="L503" s="7"/>
      <c r="M503" s="7">
        <f t="shared" si="15"/>
        <v>2457.6288744709573</v>
      </c>
      <c r="N503" s="7"/>
      <c r="O503" s="7"/>
      <c r="P503" s="7"/>
      <c r="Q503" s="7"/>
      <c r="R503" s="7"/>
      <c r="S503" s="6"/>
      <c r="T503" s="6"/>
      <c r="U503" s="6">
        <v>6.8199999999999997E-2</v>
      </c>
      <c r="V503" s="6"/>
      <c r="W503" s="6"/>
      <c r="X503" s="6"/>
      <c r="Y503" s="6"/>
      <c r="Z503" s="6"/>
      <c r="AA503">
        <v>6.67</v>
      </c>
      <c r="AB503" s="2">
        <v>512562000</v>
      </c>
      <c r="AC503" s="2">
        <v>1326000000</v>
      </c>
      <c r="AD503" t="s">
        <v>6</v>
      </c>
    </row>
    <row r="504" spans="1:30" x14ac:dyDescent="0.3">
      <c r="A504" s="1">
        <v>29556</v>
      </c>
      <c r="B504" s="6">
        <v>4.9699999999999994E-2</v>
      </c>
      <c r="C504" s="7"/>
      <c r="D504" s="7"/>
      <c r="E504" s="7">
        <f t="shared" si="14"/>
        <v>3.8763100030600279</v>
      </c>
      <c r="F504" s="7"/>
      <c r="G504" s="7"/>
      <c r="H504" s="7"/>
      <c r="I504" s="7"/>
      <c r="J504" s="7"/>
      <c r="K504" s="7"/>
      <c r="L504" s="7"/>
      <c r="M504" s="7">
        <f t="shared" si="15"/>
        <v>2579.7730295321639</v>
      </c>
      <c r="N504" s="7"/>
      <c r="O504" s="7"/>
      <c r="P504" s="7"/>
      <c r="Q504" s="7"/>
      <c r="R504" s="7"/>
      <c r="S504" s="6"/>
      <c r="T504" s="6"/>
      <c r="U504" s="6">
        <v>4.9699999999999994E-2</v>
      </c>
      <c r="V504" s="6"/>
      <c r="W504" s="6"/>
      <c r="X504" s="6"/>
      <c r="Y504" s="6"/>
      <c r="Z504" s="6"/>
      <c r="AA504">
        <v>6.61</v>
      </c>
      <c r="AB504" s="2">
        <v>580353000</v>
      </c>
      <c r="AC504" s="2">
        <v>1487000000</v>
      </c>
      <c r="AD504" t="s">
        <v>6</v>
      </c>
    </row>
    <row r="505" spans="1:30" x14ac:dyDescent="0.3">
      <c r="A505" s="1">
        <v>29587</v>
      </c>
      <c r="B505" s="6">
        <v>4.9200000000000001E-2</v>
      </c>
      <c r="C505" s="7"/>
      <c r="D505" s="7"/>
      <c r="E505" s="7">
        <f t="shared" si="14"/>
        <v>3.6945386990659821</v>
      </c>
      <c r="F505" s="7"/>
      <c r="G505" s="7"/>
      <c r="H505" s="7"/>
      <c r="I505" s="7"/>
      <c r="J505" s="7"/>
      <c r="K505" s="7"/>
      <c r="L505" s="7"/>
      <c r="M505" s="7">
        <f t="shared" si="15"/>
        <v>2706.6978625851461</v>
      </c>
      <c r="N505" s="7"/>
      <c r="O505" s="7"/>
      <c r="P505" s="7"/>
      <c r="Q505" s="7"/>
      <c r="R505" s="7"/>
      <c r="S505" s="6"/>
      <c r="T505" s="6"/>
      <c r="U505" s="6">
        <v>4.9200000000000001E-2</v>
      </c>
      <c r="V505" s="6"/>
      <c r="W505" s="6"/>
      <c r="X505" s="6"/>
      <c r="Y505" s="6"/>
      <c r="Z505" s="6"/>
      <c r="AA505">
        <v>6.84</v>
      </c>
      <c r="AB505" s="2">
        <v>580291000</v>
      </c>
      <c r="AC505" s="2">
        <v>1366000000</v>
      </c>
      <c r="AD505" t="s">
        <v>6</v>
      </c>
    </row>
    <row r="506" spans="1:30" x14ac:dyDescent="0.3">
      <c r="A506" s="1">
        <v>29618</v>
      </c>
      <c r="B506" s="6">
        <v>8.4100000000000008E-2</v>
      </c>
      <c r="C506" s="7"/>
      <c r="D506" s="7"/>
      <c r="E506" s="7">
        <f t="shared" si="14"/>
        <v>3.4079316475103605</v>
      </c>
      <c r="F506" s="7"/>
      <c r="G506" s="7"/>
      <c r="H506" s="7"/>
      <c r="I506" s="7"/>
      <c r="J506" s="7"/>
      <c r="K506" s="7"/>
      <c r="L506" s="7"/>
      <c r="M506" s="7">
        <f t="shared" si="15"/>
        <v>2934.3311528285572</v>
      </c>
      <c r="N506" s="7"/>
      <c r="O506" s="7"/>
      <c r="P506" s="7"/>
      <c r="Q506" s="7"/>
      <c r="R506" s="7"/>
      <c r="S506" s="6"/>
      <c r="T506" s="6"/>
      <c r="U506" s="6">
        <v>8.4100000000000008E-2</v>
      </c>
      <c r="V506" s="6"/>
      <c r="W506" s="6"/>
      <c r="X506" s="6"/>
      <c r="Y506" s="6"/>
      <c r="Z506" s="6"/>
      <c r="AA506">
        <v>6.4</v>
      </c>
      <c r="AB506" s="2">
        <v>574021000</v>
      </c>
      <c r="AC506" s="2">
        <v>1425000000</v>
      </c>
      <c r="AD506" t="s">
        <v>6</v>
      </c>
    </row>
    <row r="507" spans="1:30" x14ac:dyDescent="0.3">
      <c r="A507" s="1">
        <v>29646</v>
      </c>
      <c r="B507" s="6">
        <v>5.28E-2</v>
      </c>
      <c r="C507" s="7"/>
      <c r="D507" s="7"/>
      <c r="E507" s="7">
        <f t="shared" ref="E507:E566" si="16">+E$377/(1+((M507/100)-1))</f>
        <v>3.2370171423920602</v>
      </c>
      <c r="F507" s="7"/>
      <c r="G507" s="7"/>
      <c r="H507" s="7"/>
      <c r="I507" s="7"/>
      <c r="J507" s="7"/>
      <c r="K507" s="7"/>
      <c r="L507" s="7"/>
      <c r="M507" s="7">
        <f t="shared" si="15"/>
        <v>3089.2638376979048</v>
      </c>
      <c r="N507" s="7"/>
      <c r="O507" s="7"/>
      <c r="P507" s="7"/>
      <c r="Q507" s="7"/>
      <c r="R507" s="7"/>
      <c r="S507" s="6"/>
      <c r="T507" s="6"/>
      <c r="U507" s="6">
        <v>5.28E-2</v>
      </c>
      <c r="V507" s="6"/>
      <c r="W507" s="6"/>
      <c r="X507" s="6"/>
      <c r="Y507" s="6"/>
      <c r="Z507" s="6"/>
      <c r="AA507">
        <v>4.97</v>
      </c>
      <c r="AB507" s="2">
        <v>573731000</v>
      </c>
      <c r="AC507" s="2">
        <v>1394000000</v>
      </c>
      <c r="AD507" t="s">
        <v>6</v>
      </c>
    </row>
    <row r="508" spans="1:30" x14ac:dyDescent="0.3">
      <c r="A508" s="1">
        <v>29677</v>
      </c>
      <c r="B508" s="6">
        <v>5.4000000000000006E-2</v>
      </c>
      <c r="C508" s="7"/>
      <c r="D508" s="7"/>
      <c r="E508" s="7">
        <f t="shared" si="16"/>
        <v>3.0711737593852559</v>
      </c>
      <c r="F508" s="7"/>
      <c r="G508" s="7"/>
      <c r="H508" s="7"/>
      <c r="I508" s="7"/>
      <c r="J508" s="7"/>
      <c r="K508" s="7"/>
      <c r="L508" s="7"/>
      <c r="M508" s="7">
        <f t="shared" ref="M508:N568" si="17">+M507*(1+U508)</f>
        <v>3256.0840849335918</v>
      </c>
      <c r="N508" s="7"/>
      <c r="O508" s="7"/>
      <c r="P508" s="7"/>
      <c r="Q508" s="7"/>
      <c r="R508" s="7"/>
      <c r="S508" s="6"/>
      <c r="T508" s="6"/>
      <c r="U508" s="6">
        <v>5.4000000000000006E-2</v>
      </c>
      <c r="V508" s="6"/>
      <c r="W508" s="6"/>
      <c r="X508" s="6"/>
      <c r="Y508" s="6"/>
      <c r="Z508" s="6"/>
      <c r="AA508">
        <v>6.46</v>
      </c>
      <c r="AB508" s="2">
        <v>565801000</v>
      </c>
      <c r="AC508" s="2">
        <v>1512000000</v>
      </c>
      <c r="AD508" t="s">
        <v>6</v>
      </c>
    </row>
    <row r="509" spans="1:30" x14ac:dyDescent="0.3">
      <c r="A509" s="1">
        <v>29707</v>
      </c>
      <c r="B509" s="6">
        <v>6.3E-2</v>
      </c>
      <c r="C509" s="7"/>
      <c r="D509" s="7"/>
      <c r="E509" s="7">
        <f t="shared" si="16"/>
        <v>2.8891568761855657</v>
      </c>
      <c r="F509" s="7"/>
      <c r="G509" s="7"/>
      <c r="H509" s="7"/>
      <c r="I509" s="7"/>
      <c r="J509" s="7"/>
      <c r="K509" s="7"/>
      <c r="L509" s="7"/>
      <c r="M509" s="7">
        <f t="shared" si="17"/>
        <v>3461.2173822844079</v>
      </c>
      <c r="N509" s="7"/>
      <c r="O509" s="7"/>
      <c r="P509" s="7"/>
      <c r="Q509" s="7"/>
      <c r="R509" s="7"/>
      <c r="S509" s="6"/>
      <c r="T509" s="6"/>
      <c r="U509" s="6">
        <v>6.3E-2</v>
      </c>
      <c r="V509" s="6"/>
      <c r="W509" s="6"/>
      <c r="X509" s="6"/>
      <c r="Y509" s="6"/>
      <c r="Z509" s="6"/>
      <c r="AA509">
        <v>5.56</v>
      </c>
      <c r="AB509" s="2">
        <v>597848000</v>
      </c>
      <c r="AC509" s="2">
        <v>1583000000</v>
      </c>
      <c r="AD509" t="s">
        <v>6</v>
      </c>
    </row>
    <row r="510" spans="1:30" x14ac:dyDescent="0.3">
      <c r="A510" s="1">
        <v>29738</v>
      </c>
      <c r="B510" s="6">
        <v>4.2099999999999999E-2</v>
      </c>
      <c r="C510" s="7"/>
      <c r="D510" s="7"/>
      <c r="E510" s="7">
        <f t="shared" si="16"/>
        <v>2.7724372672349733</v>
      </c>
      <c r="F510" s="7"/>
      <c r="G510" s="7"/>
      <c r="H510" s="7"/>
      <c r="I510" s="7"/>
      <c r="J510" s="7"/>
      <c r="K510" s="7"/>
      <c r="L510" s="7"/>
      <c r="M510" s="7">
        <f t="shared" si="17"/>
        <v>3606.9346340785814</v>
      </c>
      <c r="N510" s="7"/>
      <c r="O510" s="7"/>
      <c r="P510" s="7"/>
      <c r="Q510" s="7"/>
      <c r="R510" s="7"/>
      <c r="S510" s="6"/>
      <c r="T510" s="6"/>
      <c r="U510" s="6">
        <v>4.2099999999999999E-2</v>
      </c>
      <c r="V510" s="6"/>
      <c r="W510" s="6"/>
      <c r="X510" s="6"/>
      <c r="Y510" s="6"/>
      <c r="Z510" s="6"/>
      <c r="AA510">
        <v>5.52</v>
      </c>
      <c r="AB510" s="2">
        <v>646193000</v>
      </c>
      <c r="AC510" s="2">
        <v>1718000000</v>
      </c>
      <c r="AD510" t="s">
        <v>6</v>
      </c>
    </row>
    <row r="511" spans="1:30" x14ac:dyDescent="0.3">
      <c r="A511" s="1">
        <v>29768</v>
      </c>
      <c r="B511" s="6">
        <v>5.0900000000000001E-2</v>
      </c>
      <c r="C511" s="7"/>
      <c r="D511" s="7"/>
      <c r="E511" s="7">
        <f t="shared" si="16"/>
        <v>2.6381551691264375</v>
      </c>
      <c r="F511" s="7"/>
      <c r="G511" s="7"/>
      <c r="H511" s="7"/>
      <c r="I511" s="7"/>
      <c r="J511" s="7"/>
      <c r="K511" s="7"/>
      <c r="L511" s="7"/>
      <c r="M511" s="7">
        <f t="shared" si="17"/>
        <v>3790.527606953181</v>
      </c>
      <c r="N511" s="7"/>
      <c r="O511" s="7"/>
      <c r="P511" s="7"/>
      <c r="Q511" s="7"/>
      <c r="R511" s="7"/>
      <c r="S511" s="6"/>
      <c r="T511" s="6"/>
      <c r="U511" s="6">
        <v>5.0900000000000001E-2</v>
      </c>
      <c r="V511" s="6"/>
      <c r="W511" s="6"/>
      <c r="X511" s="6"/>
      <c r="Y511" s="6"/>
      <c r="Z511" s="6"/>
      <c r="AA511">
        <v>6.26</v>
      </c>
      <c r="AB511" s="2">
        <v>689100000</v>
      </c>
      <c r="AC511" s="2">
        <v>1725000000</v>
      </c>
      <c r="AD511" t="s">
        <v>6</v>
      </c>
    </row>
    <row r="512" spans="1:30" x14ac:dyDescent="0.3">
      <c r="A512" s="1">
        <v>29799</v>
      </c>
      <c r="B512" s="6">
        <v>8.5699999999999998E-2</v>
      </c>
      <c r="C512" s="7"/>
      <c r="D512" s="7"/>
      <c r="E512" s="7">
        <f t="shared" si="16"/>
        <v>2.429911733560318</v>
      </c>
      <c r="F512" s="7"/>
      <c r="G512" s="7"/>
      <c r="H512" s="7"/>
      <c r="I512" s="7"/>
      <c r="J512" s="7"/>
      <c r="K512" s="7"/>
      <c r="L512" s="7"/>
      <c r="M512" s="7">
        <f t="shared" si="17"/>
        <v>4115.3758228690695</v>
      </c>
      <c r="N512" s="7"/>
      <c r="O512" s="7"/>
      <c r="P512" s="7"/>
      <c r="Q512" s="7"/>
      <c r="R512" s="7"/>
      <c r="S512" s="6"/>
      <c r="T512" s="6"/>
      <c r="U512" s="6">
        <v>8.5699999999999998E-2</v>
      </c>
      <c r="V512" s="6"/>
      <c r="W512" s="6"/>
      <c r="X512" s="6"/>
      <c r="Y512" s="6"/>
      <c r="Z512" s="6"/>
      <c r="AA512">
        <v>5.5</v>
      </c>
      <c r="AB512" s="2">
        <v>714335000</v>
      </c>
      <c r="AC512" s="2">
        <v>1803000000</v>
      </c>
      <c r="AD512" t="s">
        <v>6</v>
      </c>
    </row>
    <row r="513" spans="1:30" x14ac:dyDescent="0.3">
      <c r="A513" s="1">
        <v>29830</v>
      </c>
      <c r="B513" s="6">
        <v>4.3400000000000001E-2</v>
      </c>
      <c r="C513" s="7"/>
      <c r="D513" s="7"/>
      <c r="E513" s="7">
        <f t="shared" si="16"/>
        <v>2.3288400743342126</v>
      </c>
      <c r="F513" s="7"/>
      <c r="G513" s="7"/>
      <c r="H513" s="7"/>
      <c r="I513" s="7"/>
      <c r="J513" s="7"/>
      <c r="K513" s="7"/>
      <c r="L513" s="7"/>
      <c r="M513" s="7">
        <f t="shared" si="17"/>
        <v>4293.9831335815879</v>
      </c>
      <c r="N513" s="7"/>
      <c r="O513" s="7"/>
      <c r="P513" s="7"/>
      <c r="Q513" s="7"/>
      <c r="R513" s="7"/>
      <c r="S513" s="6"/>
      <c r="T513" s="6"/>
      <c r="U513" s="6">
        <v>4.3400000000000001E-2</v>
      </c>
      <c r="V513" s="6"/>
      <c r="W513" s="6"/>
      <c r="X513" s="6"/>
      <c r="Y513" s="6"/>
      <c r="Z513" s="6"/>
      <c r="AA513">
        <v>5.26</v>
      </c>
      <c r="AB513" s="2">
        <v>739984000</v>
      </c>
      <c r="AC513" s="2">
        <v>1881000000</v>
      </c>
      <c r="AD513" t="s">
        <v>6</v>
      </c>
    </row>
    <row r="514" spans="1:30" x14ac:dyDescent="0.3">
      <c r="A514" s="1">
        <v>29860</v>
      </c>
      <c r="B514" s="6">
        <v>4.6500000000000007E-2</v>
      </c>
      <c r="C514" s="7"/>
      <c r="D514" s="7"/>
      <c r="E514" s="7">
        <f t="shared" si="16"/>
        <v>2.2253607972615503</v>
      </c>
      <c r="F514" s="7"/>
      <c r="G514" s="7"/>
      <c r="H514" s="7"/>
      <c r="I514" s="7"/>
      <c r="J514" s="7"/>
      <c r="K514" s="7"/>
      <c r="L514" s="7"/>
      <c r="M514" s="7">
        <f t="shared" si="17"/>
        <v>4493.6533492931321</v>
      </c>
      <c r="N514" s="7"/>
      <c r="O514" s="7"/>
      <c r="P514" s="7"/>
      <c r="Q514" s="7"/>
      <c r="R514" s="7"/>
      <c r="S514" s="6"/>
      <c r="T514" s="6"/>
      <c r="U514" s="6">
        <v>4.6500000000000007E-2</v>
      </c>
      <c r="V514" s="6"/>
      <c r="W514" s="6"/>
      <c r="X514" s="6"/>
      <c r="Y514" s="6"/>
      <c r="Z514" s="6"/>
      <c r="AA514">
        <v>5.08</v>
      </c>
      <c r="AB514" s="2">
        <v>767684000</v>
      </c>
      <c r="AC514" s="2">
        <v>2104000000</v>
      </c>
      <c r="AD514" t="s">
        <v>6</v>
      </c>
    </row>
    <row r="515" spans="1:30" x14ac:dyDescent="0.3">
      <c r="A515" s="1">
        <v>29891</v>
      </c>
      <c r="B515" s="6">
        <v>4.9200000000000001E-2</v>
      </c>
      <c r="C515" s="7"/>
      <c r="D515" s="7"/>
      <c r="E515" s="7">
        <f t="shared" si="16"/>
        <v>2.1210072410041465</v>
      </c>
      <c r="F515" s="7"/>
      <c r="G515" s="7"/>
      <c r="H515" s="7"/>
      <c r="I515" s="7"/>
      <c r="J515" s="7"/>
      <c r="K515" s="7"/>
      <c r="L515" s="7"/>
      <c r="M515" s="7">
        <f t="shared" si="17"/>
        <v>4714.7410940783539</v>
      </c>
      <c r="N515" s="7"/>
      <c r="O515" s="7"/>
      <c r="P515" s="7"/>
      <c r="Q515" s="7"/>
      <c r="R515" s="7"/>
      <c r="S515" s="6"/>
      <c r="T515" s="6"/>
      <c r="U515" s="6">
        <v>4.9200000000000001E-2</v>
      </c>
      <c r="V515" s="6"/>
      <c r="W515" s="6"/>
      <c r="X515" s="6"/>
      <c r="Y515" s="6"/>
      <c r="Z515" s="6"/>
      <c r="AA515">
        <v>5.27</v>
      </c>
      <c r="AB515" s="2">
        <v>862272000</v>
      </c>
      <c r="AC515" s="2">
        <v>2289000000</v>
      </c>
      <c r="AD515" t="s">
        <v>6</v>
      </c>
    </row>
    <row r="516" spans="1:30" x14ac:dyDescent="0.3">
      <c r="A516" s="1">
        <v>29921</v>
      </c>
      <c r="B516" s="6">
        <v>4.4400000000000002E-2</v>
      </c>
      <c r="C516" s="7"/>
      <c r="D516" s="7"/>
      <c r="E516" s="7">
        <f t="shared" si="16"/>
        <v>2.0308380323670492</v>
      </c>
      <c r="F516" s="7"/>
      <c r="G516" s="7"/>
      <c r="H516" s="7"/>
      <c r="I516" s="7"/>
      <c r="J516" s="7"/>
      <c r="K516" s="7"/>
      <c r="L516" s="7"/>
      <c r="M516" s="7">
        <f t="shared" si="17"/>
        <v>4924.0755986554332</v>
      </c>
      <c r="N516" s="7"/>
      <c r="O516" s="7"/>
      <c r="P516" s="7"/>
      <c r="Q516" s="7"/>
      <c r="R516" s="7"/>
      <c r="S516" s="6"/>
      <c r="T516" s="6"/>
      <c r="U516" s="6">
        <v>4.4400000000000002E-2</v>
      </c>
      <c r="V516" s="6"/>
      <c r="W516" s="6"/>
      <c r="X516" s="6"/>
      <c r="Y516" s="6"/>
      <c r="Z516" s="6"/>
      <c r="AA516">
        <v>5.93</v>
      </c>
      <c r="AB516" s="2">
        <v>970535000</v>
      </c>
      <c r="AC516" s="2">
        <v>2790000000</v>
      </c>
      <c r="AD516" t="s">
        <v>6</v>
      </c>
    </row>
    <row r="517" spans="1:30" x14ac:dyDescent="0.3">
      <c r="A517" s="1">
        <v>29952</v>
      </c>
      <c r="B517" s="6">
        <v>3.9399999999999998E-2</v>
      </c>
      <c r="C517" s="7"/>
      <c r="D517" s="7"/>
      <c r="E517" s="7">
        <f t="shared" si="16"/>
        <v>1.953856101950211</v>
      </c>
      <c r="F517" s="7"/>
      <c r="G517" s="7"/>
      <c r="H517" s="7"/>
      <c r="I517" s="7"/>
      <c r="J517" s="7"/>
      <c r="K517" s="7"/>
      <c r="L517" s="7"/>
      <c r="M517" s="7">
        <f t="shared" si="17"/>
        <v>5118.0841772424574</v>
      </c>
      <c r="N517" s="7"/>
      <c r="O517" s="7"/>
      <c r="P517" s="7"/>
      <c r="Q517" s="7"/>
      <c r="R517" s="7"/>
      <c r="S517" s="6"/>
      <c r="T517" s="6"/>
      <c r="U517" s="6">
        <v>3.9399999999999998E-2</v>
      </c>
      <c r="V517" s="6"/>
      <c r="W517" s="6"/>
      <c r="X517" s="6"/>
      <c r="Y517" s="6"/>
      <c r="Z517" s="6"/>
      <c r="AA517">
        <v>6.97</v>
      </c>
      <c r="AB517" s="2">
        <v>1070000000</v>
      </c>
      <c r="AC517" s="2">
        <v>2615000000</v>
      </c>
      <c r="AD517" t="s">
        <v>6</v>
      </c>
    </row>
    <row r="518" spans="1:30" x14ac:dyDescent="0.3">
      <c r="A518" s="1">
        <v>29983</v>
      </c>
      <c r="B518" s="6">
        <v>5.9000000000000004E-2</v>
      </c>
      <c r="C518" s="7"/>
      <c r="D518" s="7"/>
      <c r="E518" s="7">
        <f t="shared" si="16"/>
        <v>1.8450010405573285</v>
      </c>
      <c r="F518" s="7"/>
      <c r="G518" s="7"/>
      <c r="H518" s="7"/>
      <c r="I518" s="7"/>
      <c r="J518" s="7"/>
      <c r="K518" s="7"/>
      <c r="L518" s="7"/>
      <c r="M518" s="7">
        <f t="shared" si="17"/>
        <v>5420.0511436997622</v>
      </c>
      <c r="N518" s="7"/>
      <c r="O518" s="7"/>
      <c r="P518" s="7"/>
      <c r="Q518" s="7"/>
      <c r="R518" s="7"/>
      <c r="S518" s="6"/>
      <c r="T518" s="6"/>
      <c r="U518" s="6">
        <v>5.9000000000000004E-2</v>
      </c>
      <c r="V518" s="6"/>
      <c r="W518" s="6"/>
      <c r="X518" s="6"/>
      <c r="Y518" s="6"/>
      <c r="Z518" s="6"/>
      <c r="AA518">
        <v>6.64</v>
      </c>
      <c r="AB518" s="2">
        <v>1035000000</v>
      </c>
      <c r="AC518" s="2">
        <v>2673000000</v>
      </c>
      <c r="AD518" t="s">
        <v>6</v>
      </c>
    </row>
    <row r="519" spans="1:30" x14ac:dyDescent="0.3">
      <c r="A519" s="1">
        <v>30011</v>
      </c>
      <c r="B519" s="6">
        <v>5.8099999999999999E-2</v>
      </c>
      <c r="C519" s="7"/>
      <c r="D519" s="7"/>
      <c r="E519" s="7">
        <f t="shared" si="16"/>
        <v>1.7436925059609947</v>
      </c>
      <c r="F519" s="7"/>
      <c r="G519" s="7"/>
      <c r="H519" s="7"/>
      <c r="I519" s="7"/>
      <c r="J519" s="7"/>
      <c r="K519" s="7"/>
      <c r="L519" s="7"/>
      <c r="M519" s="7">
        <f t="shared" si="17"/>
        <v>5734.9561151487187</v>
      </c>
      <c r="N519" s="7"/>
      <c r="O519" s="7"/>
      <c r="P519" s="7"/>
      <c r="Q519" s="7"/>
      <c r="R519" s="7"/>
      <c r="S519" s="6"/>
      <c r="T519" s="6"/>
      <c r="U519" s="6">
        <v>5.8099999999999999E-2</v>
      </c>
      <c r="V519" s="6"/>
      <c r="W519" s="6"/>
      <c r="X519" s="6"/>
      <c r="Y519" s="6"/>
      <c r="Z519" s="6"/>
      <c r="AA519">
        <v>5.71</v>
      </c>
      <c r="AB519" s="2">
        <v>1089000000</v>
      </c>
      <c r="AC519" s="2">
        <v>2611000000</v>
      </c>
      <c r="AD519" t="s">
        <v>6</v>
      </c>
    </row>
    <row r="520" spans="1:30" x14ac:dyDescent="0.3">
      <c r="A520" s="1">
        <v>30042</v>
      </c>
      <c r="B520" s="6">
        <v>5.3399999999999996E-2</v>
      </c>
      <c r="C520" s="7"/>
      <c r="D520" s="7"/>
      <c r="E520" s="7">
        <f t="shared" si="16"/>
        <v>1.6552995120191709</v>
      </c>
      <c r="F520" s="7"/>
      <c r="G520" s="7"/>
      <c r="H520" s="7"/>
      <c r="I520" s="7"/>
      <c r="J520" s="7"/>
      <c r="K520" s="7"/>
      <c r="L520" s="7"/>
      <c r="M520" s="7">
        <f t="shared" si="17"/>
        <v>6041.20277169766</v>
      </c>
      <c r="N520" s="7"/>
      <c r="O520" s="7"/>
      <c r="P520" s="7"/>
      <c r="Q520" s="7"/>
      <c r="R520" s="7"/>
      <c r="S520" s="6"/>
      <c r="T520" s="6"/>
      <c r="U520" s="6">
        <v>5.3399999999999996E-2</v>
      </c>
      <c r="V520" s="6"/>
      <c r="W520" s="6"/>
      <c r="X520" s="6"/>
      <c r="Y520" s="6"/>
      <c r="Z520" s="6"/>
      <c r="AA520">
        <v>5.89</v>
      </c>
      <c r="AB520" s="2">
        <v>1050000000</v>
      </c>
      <c r="AC520" s="2">
        <v>2817000000</v>
      </c>
      <c r="AD520" t="s">
        <v>6</v>
      </c>
    </row>
    <row r="521" spans="1:30" x14ac:dyDescent="0.3">
      <c r="A521" s="1">
        <v>30072</v>
      </c>
      <c r="B521" s="6">
        <v>6.0199999999999997E-2</v>
      </c>
      <c r="C521" s="7"/>
      <c r="D521" s="7"/>
      <c r="E521" s="7">
        <f t="shared" si="16"/>
        <v>1.5613087266734305</v>
      </c>
      <c r="F521" s="7"/>
      <c r="G521" s="7"/>
      <c r="H521" s="7"/>
      <c r="I521" s="7"/>
      <c r="J521" s="7"/>
      <c r="K521" s="7"/>
      <c r="L521" s="7"/>
      <c r="M521" s="7">
        <f t="shared" si="17"/>
        <v>6404.8831785538596</v>
      </c>
      <c r="N521" s="7"/>
      <c r="O521" s="7"/>
      <c r="P521" s="7"/>
      <c r="Q521" s="7"/>
      <c r="R521" s="7"/>
      <c r="S521" s="6"/>
      <c r="T521" s="6"/>
      <c r="U521" s="6">
        <v>6.0199999999999997E-2</v>
      </c>
      <c r="V521" s="6"/>
      <c r="W521" s="6"/>
      <c r="X521" s="6"/>
      <c r="Y521" s="6"/>
      <c r="Z521" s="6"/>
      <c r="AA521">
        <v>6.66</v>
      </c>
      <c r="AB521" s="2">
        <v>1121000000</v>
      </c>
      <c r="AC521" s="2">
        <v>2991000000</v>
      </c>
      <c r="AD521" t="s">
        <v>6</v>
      </c>
    </row>
    <row r="522" spans="1:30" x14ac:dyDescent="0.3">
      <c r="A522" s="1">
        <v>30103</v>
      </c>
      <c r="B522" s="6">
        <v>8.3699999999999997E-2</v>
      </c>
      <c r="C522" s="7"/>
      <c r="D522" s="7"/>
      <c r="E522" s="7">
        <f t="shared" si="16"/>
        <v>1.4407204269386644</v>
      </c>
      <c r="F522" s="7"/>
      <c r="G522" s="7"/>
      <c r="H522" s="7"/>
      <c r="I522" s="7"/>
      <c r="J522" s="7"/>
      <c r="K522" s="7"/>
      <c r="L522" s="7"/>
      <c r="M522" s="7">
        <f t="shared" si="17"/>
        <v>6940.9719005988172</v>
      </c>
      <c r="N522" s="7"/>
      <c r="O522" s="7"/>
      <c r="P522" s="7"/>
      <c r="Q522" s="7"/>
      <c r="R522" s="7"/>
      <c r="S522" s="6"/>
      <c r="T522" s="6"/>
      <c r="U522" s="6">
        <v>8.3699999999999997E-2</v>
      </c>
      <c r="V522" s="6"/>
      <c r="W522" s="6"/>
      <c r="X522" s="6"/>
      <c r="Y522" s="6"/>
      <c r="Z522" s="6"/>
      <c r="AA522">
        <v>7.1</v>
      </c>
      <c r="AB522" s="2">
        <v>1220000000</v>
      </c>
      <c r="AC522" s="2">
        <v>3211000000</v>
      </c>
      <c r="AD522" t="s">
        <v>6</v>
      </c>
    </row>
    <row r="523" spans="1:30" x14ac:dyDescent="0.3">
      <c r="A523" s="1">
        <v>30133</v>
      </c>
      <c r="B523" s="6">
        <v>6.7099999999999993E-2</v>
      </c>
      <c r="C523" s="7"/>
      <c r="D523" s="7"/>
      <c r="E523" s="7">
        <f t="shared" si="16"/>
        <v>1.3501269111973238</v>
      </c>
      <c r="F523" s="7"/>
      <c r="G523" s="7"/>
      <c r="H523" s="7"/>
      <c r="I523" s="7"/>
      <c r="J523" s="7"/>
      <c r="K523" s="7"/>
      <c r="L523" s="7"/>
      <c r="M523" s="7">
        <f t="shared" si="17"/>
        <v>7406.7111151289973</v>
      </c>
      <c r="N523" s="7"/>
      <c r="O523" s="7"/>
      <c r="P523" s="7"/>
      <c r="Q523" s="7"/>
      <c r="R523" s="7"/>
      <c r="S523" s="6"/>
      <c r="T523" s="6"/>
      <c r="U523" s="6">
        <v>6.7099999999999993E-2</v>
      </c>
      <c r="V523" s="6"/>
      <c r="W523" s="6"/>
      <c r="X523" s="6"/>
      <c r="Y523" s="6"/>
      <c r="Z523" s="6"/>
      <c r="AA523">
        <v>6.36</v>
      </c>
      <c r="AB523" s="2">
        <v>1298000000</v>
      </c>
      <c r="AC523" s="2">
        <v>3357000000</v>
      </c>
      <c r="AD523" t="s">
        <v>6</v>
      </c>
    </row>
    <row r="524" spans="1:30" x14ac:dyDescent="0.3">
      <c r="A524" s="1">
        <v>30164</v>
      </c>
      <c r="B524" s="6">
        <v>6.3E-2</v>
      </c>
      <c r="C524" s="7"/>
      <c r="D524" s="7"/>
      <c r="E524" s="7">
        <f t="shared" si="16"/>
        <v>1.2701099823116877</v>
      </c>
      <c r="F524" s="7"/>
      <c r="G524" s="7"/>
      <c r="H524" s="7"/>
      <c r="I524" s="7"/>
      <c r="J524" s="7"/>
      <c r="K524" s="7"/>
      <c r="L524" s="7"/>
      <c r="M524" s="7">
        <f t="shared" si="17"/>
        <v>7873.3339153821235</v>
      </c>
      <c r="N524" s="7"/>
      <c r="O524" s="7"/>
      <c r="P524" s="7"/>
      <c r="Q524" s="7"/>
      <c r="R524" s="7"/>
      <c r="S524" s="6"/>
      <c r="T524" s="6"/>
      <c r="U524" s="6">
        <v>6.3E-2</v>
      </c>
      <c r="V524" s="6"/>
      <c r="W524" s="6"/>
      <c r="X524" s="6"/>
      <c r="Y524" s="6"/>
      <c r="Z524" s="6"/>
      <c r="AA524">
        <v>5.97</v>
      </c>
      <c r="AB524" s="2">
        <v>1334000000</v>
      </c>
      <c r="AC524" s="2">
        <v>3378000000</v>
      </c>
      <c r="AD524" t="s">
        <v>6</v>
      </c>
    </row>
    <row r="525" spans="1:30" x14ac:dyDescent="0.3">
      <c r="A525" s="1">
        <v>30195</v>
      </c>
      <c r="B525" s="6">
        <v>3.6200000000000003E-2</v>
      </c>
      <c r="C525" s="7"/>
      <c r="D525" s="7"/>
      <c r="E525" s="7">
        <f t="shared" si="16"/>
        <v>1.2257382573940241</v>
      </c>
      <c r="F525" s="7"/>
      <c r="G525" s="7"/>
      <c r="H525" s="7"/>
      <c r="I525" s="7"/>
      <c r="J525" s="7"/>
      <c r="K525" s="7"/>
      <c r="L525" s="7"/>
      <c r="M525" s="7">
        <f t="shared" si="17"/>
        <v>8158.3486031189568</v>
      </c>
      <c r="N525" s="7"/>
      <c r="O525" s="7"/>
      <c r="P525" s="7"/>
      <c r="Q525" s="7"/>
      <c r="R525" s="7"/>
      <c r="S525" s="6"/>
      <c r="T525" s="6"/>
      <c r="U525" s="6">
        <v>3.6200000000000003E-2</v>
      </c>
      <c r="V525" s="6"/>
      <c r="W525" s="6"/>
      <c r="X525" s="6"/>
      <c r="Y525" s="6"/>
      <c r="Z525" s="6"/>
      <c r="AA525">
        <v>5.08</v>
      </c>
      <c r="AB525" s="2">
        <v>1356000000</v>
      </c>
      <c r="AC525" s="2">
        <v>3544000000</v>
      </c>
      <c r="AD525" t="s">
        <v>6</v>
      </c>
    </row>
    <row r="526" spans="1:30" x14ac:dyDescent="0.3">
      <c r="A526" s="1">
        <v>30225</v>
      </c>
      <c r="B526" s="6">
        <v>3.6499999999999998E-2</v>
      </c>
      <c r="C526" s="7"/>
      <c r="D526" s="7"/>
      <c r="E526" s="7">
        <f t="shared" si="16"/>
        <v>1.1825742956044611</v>
      </c>
      <c r="F526" s="7"/>
      <c r="G526" s="7"/>
      <c r="H526" s="7"/>
      <c r="I526" s="7"/>
      <c r="J526" s="7"/>
      <c r="K526" s="7"/>
      <c r="L526" s="7"/>
      <c r="M526" s="7">
        <f t="shared" si="17"/>
        <v>8456.1283271327993</v>
      </c>
      <c r="N526" s="7"/>
      <c r="O526" s="7"/>
      <c r="P526" s="7"/>
      <c r="Q526" s="7"/>
      <c r="R526" s="7"/>
      <c r="S526" s="6"/>
      <c r="T526" s="6"/>
      <c r="U526" s="6">
        <v>3.6499999999999998E-2</v>
      </c>
      <c r="V526" s="6"/>
      <c r="W526" s="6"/>
      <c r="X526" s="6"/>
      <c r="Y526" s="6"/>
      <c r="Z526" s="6"/>
      <c r="AA526">
        <v>4.4400000000000004</v>
      </c>
      <c r="AB526" s="2">
        <v>1461000000</v>
      </c>
      <c r="AC526" s="2">
        <v>3830000000</v>
      </c>
      <c r="AD526" t="s">
        <v>6</v>
      </c>
    </row>
    <row r="527" spans="1:30" x14ac:dyDescent="0.3">
      <c r="A527" s="1">
        <v>30256</v>
      </c>
      <c r="B527" s="6">
        <v>5.3699999999999998E-2</v>
      </c>
      <c r="C527" s="7"/>
      <c r="D527" s="7"/>
      <c r="E527" s="7">
        <f t="shared" si="16"/>
        <v>1.1223064397878533</v>
      </c>
      <c r="F527" s="7"/>
      <c r="G527" s="7"/>
      <c r="H527" s="7"/>
      <c r="I527" s="7"/>
      <c r="J527" s="7"/>
      <c r="K527" s="7"/>
      <c r="L527" s="7"/>
      <c r="M527" s="7">
        <f t="shared" si="17"/>
        <v>8910.2224182998307</v>
      </c>
      <c r="N527" s="7"/>
      <c r="O527" s="7"/>
      <c r="P527" s="7"/>
      <c r="Q527" s="7"/>
      <c r="R527" s="7"/>
      <c r="S527" s="6"/>
      <c r="T527" s="6"/>
      <c r="U527" s="6">
        <v>5.3699999999999998E-2</v>
      </c>
      <c r="V527" s="6"/>
      <c r="W527" s="6"/>
      <c r="X527" s="6"/>
      <c r="Y527" s="6"/>
      <c r="Z527" s="6"/>
      <c r="AA527">
        <v>5.29</v>
      </c>
      <c r="AB527" s="2">
        <v>1706000000</v>
      </c>
      <c r="AC527" s="2">
        <v>4149000000</v>
      </c>
      <c r="AD527" t="s">
        <v>6</v>
      </c>
    </row>
    <row r="528" spans="1:30" x14ac:dyDescent="0.3">
      <c r="A528" s="1">
        <v>30286</v>
      </c>
      <c r="B528" s="6">
        <v>7.5600000000000001E-2</v>
      </c>
      <c r="C528" s="7"/>
      <c r="D528" s="7"/>
      <c r="E528" s="7">
        <f t="shared" si="16"/>
        <v>1.0434236145294284</v>
      </c>
      <c r="F528" s="7"/>
      <c r="G528" s="7"/>
      <c r="H528" s="7"/>
      <c r="I528" s="7"/>
      <c r="J528" s="7"/>
      <c r="K528" s="7"/>
      <c r="L528" s="7"/>
      <c r="M528" s="7">
        <f t="shared" si="17"/>
        <v>9583.8352331232982</v>
      </c>
      <c r="N528" s="7"/>
      <c r="O528" s="7"/>
      <c r="P528" s="7"/>
      <c r="Q528" s="7"/>
      <c r="R528" s="7"/>
      <c r="S528" s="6"/>
      <c r="T528" s="6"/>
      <c r="U528" s="6">
        <v>7.5600000000000001E-2</v>
      </c>
      <c r="V528" s="6"/>
      <c r="W528" s="6"/>
      <c r="X528" s="6"/>
      <c r="Y528" s="6"/>
      <c r="Z528" s="6"/>
      <c r="AA528">
        <v>7.81</v>
      </c>
      <c r="AB528" s="2">
        <v>1944000000</v>
      </c>
      <c r="AC528" s="2">
        <v>4644000000</v>
      </c>
      <c r="AD528" t="s">
        <v>6</v>
      </c>
    </row>
    <row r="529" spans="1:30" x14ac:dyDescent="0.3">
      <c r="A529" s="1">
        <v>30317</v>
      </c>
      <c r="B529" s="6">
        <v>7.1900000000000006E-2</v>
      </c>
      <c r="C529" s="7"/>
      <c r="D529" s="7"/>
      <c r="E529" s="7">
        <f t="shared" si="16"/>
        <v>0.97343372938653649</v>
      </c>
      <c r="F529" s="7"/>
      <c r="G529" s="7"/>
      <c r="H529" s="7"/>
      <c r="I529" s="7"/>
      <c r="J529" s="7"/>
      <c r="K529" s="7"/>
      <c r="L529" s="7"/>
      <c r="M529" s="7">
        <f t="shared" si="17"/>
        <v>10272.912986384865</v>
      </c>
      <c r="N529" s="7"/>
      <c r="O529" s="7"/>
      <c r="P529" s="7"/>
      <c r="Q529" s="7"/>
      <c r="R529" s="7"/>
      <c r="S529" s="6"/>
      <c r="T529" s="6"/>
      <c r="U529" s="6">
        <v>7.1900000000000006E-2</v>
      </c>
      <c r="V529" s="6"/>
      <c r="W529" s="6"/>
      <c r="X529" s="6"/>
      <c r="Y529" s="6"/>
      <c r="Z529" s="6"/>
      <c r="AA529">
        <v>8.64</v>
      </c>
      <c r="AB529" s="2">
        <v>2059000000</v>
      </c>
      <c r="AC529" s="2">
        <v>4682000000</v>
      </c>
      <c r="AD529" t="s">
        <v>6</v>
      </c>
    </row>
    <row r="530" spans="1:30" x14ac:dyDescent="0.3">
      <c r="A530" s="1">
        <v>30348</v>
      </c>
      <c r="B530" s="6">
        <v>8.09E-2</v>
      </c>
      <c r="C530" s="7"/>
      <c r="D530" s="7"/>
      <c r="E530" s="7">
        <f t="shared" si="16"/>
        <v>0.90057704633780766</v>
      </c>
      <c r="F530" s="7"/>
      <c r="G530" s="7"/>
      <c r="H530" s="7"/>
      <c r="I530" s="7"/>
      <c r="J530" s="7"/>
      <c r="K530" s="7"/>
      <c r="L530" s="7"/>
      <c r="M530" s="7">
        <f t="shared" si="17"/>
        <v>11103.991646983401</v>
      </c>
      <c r="N530" s="7"/>
      <c r="O530" s="7"/>
      <c r="P530" s="7"/>
      <c r="Q530" s="7"/>
      <c r="R530" s="7"/>
      <c r="S530" s="6"/>
      <c r="T530" s="6"/>
      <c r="U530" s="6">
        <v>8.09E-2</v>
      </c>
      <c r="V530" s="6"/>
      <c r="W530" s="6"/>
      <c r="X530" s="6"/>
      <c r="Y530" s="6"/>
      <c r="Z530" s="6"/>
      <c r="AA530">
        <v>7.86</v>
      </c>
      <c r="AB530" s="2">
        <v>2163000000</v>
      </c>
      <c r="AC530" s="2">
        <v>4752000000</v>
      </c>
      <c r="AD530" t="s">
        <v>6</v>
      </c>
    </row>
    <row r="531" spans="1:30" x14ac:dyDescent="0.3">
      <c r="A531" s="1">
        <v>30376</v>
      </c>
      <c r="B531" s="6">
        <v>9.8800000000000013E-2</v>
      </c>
      <c r="C531" s="7"/>
      <c r="D531" s="7"/>
      <c r="E531" s="7">
        <f t="shared" si="16"/>
        <v>0.81960051541482315</v>
      </c>
      <c r="F531" s="7"/>
      <c r="G531" s="7"/>
      <c r="H531" s="7"/>
      <c r="I531" s="7"/>
      <c r="J531" s="7"/>
      <c r="K531" s="7"/>
      <c r="L531" s="7"/>
      <c r="M531" s="7">
        <f t="shared" si="17"/>
        <v>12201.066021705361</v>
      </c>
      <c r="N531" s="7"/>
      <c r="O531" s="7"/>
      <c r="P531" s="7"/>
      <c r="Q531" s="7"/>
      <c r="R531" s="7"/>
      <c r="S531" s="6"/>
      <c r="T531" s="6"/>
      <c r="U531" s="6">
        <v>9.8800000000000013E-2</v>
      </c>
      <c r="V531" s="6"/>
      <c r="W531" s="6"/>
      <c r="X531" s="6"/>
      <c r="Y531" s="6"/>
      <c r="Z531" s="6"/>
      <c r="AA531">
        <v>7.34</v>
      </c>
      <c r="AB531" s="2">
        <v>2072000000</v>
      </c>
      <c r="AC531" s="2">
        <v>4656000000</v>
      </c>
      <c r="AD531" t="s">
        <v>6</v>
      </c>
    </row>
    <row r="532" spans="1:30" x14ac:dyDescent="0.3">
      <c r="A532" s="1">
        <v>30407</v>
      </c>
      <c r="B532" s="6">
        <v>6.4000000000000001E-2</v>
      </c>
      <c r="C532" s="7"/>
      <c r="D532" s="7"/>
      <c r="E532" s="7">
        <f t="shared" si="16"/>
        <v>0.77030123629212688</v>
      </c>
      <c r="F532" s="7"/>
      <c r="G532" s="7"/>
      <c r="H532" s="7"/>
      <c r="I532" s="7"/>
      <c r="J532" s="7"/>
      <c r="K532" s="7"/>
      <c r="L532" s="7"/>
      <c r="M532" s="7">
        <f t="shared" si="17"/>
        <v>12981.934247094505</v>
      </c>
      <c r="N532" s="7"/>
      <c r="O532" s="7"/>
      <c r="P532" s="7"/>
      <c r="Q532" s="7"/>
      <c r="R532" s="7"/>
      <c r="S532" s="6"/>
      <c r="T532" s="6"/>
      <c r="U532" s="6">
        <v>6.4000000000000001E-2</v>
      </c>
      <c r="V532" s="6"/>
      <c r="W532" s="6"/>
      <c r="X532" s="6"/>
      <c r="Y532" s="6"/>
      <c r="Z532" s="6"/>
      <c r="AA532">
        <v>6.58</v>
      </c>
      <c r="AB532" s="2">
        <v>2174000000</v>
      </c>
      <c r="AC532" s="2">
        <v>5041000000</v>
      </c>
      <c r="AD532" t="s">
        <v>6</v>
      </c>
    </row>
    <row r="533" spans="1:30" x14ac:dyDescent="0.3">
      <c r="A533" s="1">
        <v>30437</v>
      </c>
      <c r="B533" s="6">
        <v>4.9699999999999994E-2</v>
      </c>
      <c r="C533" s="7"/>
      <c r="D533" s="7"/>
      <c r="E533" s="7">
        <f t="shared" si="16"/>
        <v>0.73382989072318472</v>
      </c>
      <c r="F533" s="7"/>
      <c r="G533" s="7"/>
      <c r="H533" s="7"/>
      <c r="I533" s="7"/>
      <c r="J533" s="7"/>
      <c r="K533" s="7"/>
      <c r="L533" s="7"/>
      <c r="M533" s="7">
        <f t="shared" si="17"/>
        <v>13627.136379175103</v>
      </c>
      <c r="N533" s="7"/>
      <c r="O533" s="7"/>
      <c r="P533" s="7"/>
      <c r="Q533" s="7"/>
      <c r="R533" s="7"/>
      <c r="S533" s="6"/>
      <c r="T533" s="6"/>
      <c r="U533" s="6">
        <v>4.9699999999999994E-2</v>
      </c>
      <c r="V533" s="6"/>
      <c r="W533" s="6"/>
      <c r="X533" s="6"/>
      <c r="Y533" s="6"/>
      <c r="Z533" s="6"/>
      <c r="AA533">
        <v>6.48</v>
      </c>
      <c r="AB533" s="2">
        <v>2292000000</v>
      </c>
      <c r="AC533" s="2">
        <v>5211000000</v>
      </c>
      <c r="AD533" t="s">
        <v>6</v>
      </c>
    </row>
    <row r="534" spans="1:30" x14ac:dyDescent="0.3">
      <c r="A534" s="1">
        <v>30468</v>
      </c>
      <c r="B534" s="6">
        <v>0.1177</v>
      </c>
      <c r="C534" s="7"/>
      <c r="D534" s="7"/>
      <c r="E534" s="7">
        <f t="shared" si="16"/>
        <v>0.65655353916362602</v>
      </c>
      <c r="F534" s="7"/>
      <c r="G534" s="7"/>
      <c r="H534" s="7"/>
      <c r="I534" s="7"/>
      <c r="J534" s="7"/>
      <c r="K534" s="7"/>
      <c r="L534" s="7"/>
      <c r="M534" s="7">
        <f t="shared" si="17"/>
        <v>15231.050331004011</v>
      </c>
      <c r="N534" s="7"/>
      <c r="O534" s="7"/>
      <c r="P534" s="7"/>
      <c r="Q534" s="7"/>
      <c r="R534" s="7"/>
      <c r="S534" s="6"/>
      <c r="T534" s="6"/>
      <c r="U534" s="6">
        <v>0.1177</v>
      </c>
      <c r="V534" s="6"/>
      <c r="W534" s="6"/>
      <c r="X534" s="6"/>
      <c r="Y534" s="6"/>
      <c r="Z534" s="6"/>
      <c r="AA534">
        <v>9.8800000000000008</v>
      </c>
      <c r="AB534" s="2">
        <v>2361000000</v>
      </c>
      <c r="AC534" s="2">
        <v>5841000000</v>
      </c>
      <c r="AD534" t="s">
        <v>6</v>
      </c>
    </row>
    <row r="535" spans="1:30" x14ac:dyDescent="0.3">
      <c r="A535" s="1">
        <v>30498</v>
      </c>
      <c r="B535" s="6">
        <v>0.12560000000000002</v>
      </c>
      <c r="C535" s="7"/>
      <c r="D535" s="7"/>
      <c r="E535" s="7">
        <f t="shared" si="16"/>
        <v>0.58329205682624918</v>
      </c>
      <c r="F535" s="7"/>
      <c r="G535" s="7"/>
      <c r="H535" s="7"/>
      <c r="I535" s="7"/>
      <c r="J535" s="7"/>
      <c r="K535" s="7"/>
      <c r="L535" s="7"/>
      <c r="M535" s="7">
        <f t="shared" si="17"/>
        <v>17144.070252578113</v>
      </c>
      <c r="N535" s="7"/>
      <c r="O535" s="7"/>
      <c r="P535" s="7"/>
      <c r="Q535" s="7"/>
      <c r="R535" s="7"/>
      <c r="S535" s="6"/>
      <c r="T535" s="6"/>
      <c r="U535" s="6">
        <v>0.12560000000000002</v>
      </c>
      <c r="V535" s="6"/>
      <c r="W535" s="6"/>
      <c r="X535" s="6"/>
      <c r="Y535" s="6"/>
      <c r="Z535" s="6"/>
      <c r="AA535">
        <v>10.08</v>
      </c>
      <c r="AB535" s="2">
        <v>2662000000</v>
      </c>
      <c r="AC535" s="2">
        <v>5935000000</v>
      </c>
      <c r="AD535" t="s">
        <v>6</v>
      </c>
    </row>
    <row r="536" spans="1:30" x14ac:dyDescent="0.3">
      <c r="A536" s="1">
        <v>30529</v>
      </c>
      <c r="B536" s="6">
        <v>7.3300000000000004E-2</v>
      </c>
      <c r="C536" s="7"/>
      <c r="D536" s="7"/>
      <c r="E536" s="7">
        <f t="shared" si="16"/>
        <v>0.54345668203321451</v>
      </c>
      <c r="F536" s="7"/>
      <c r="G536" s="7"/>
      <c r="H536" s="7"/>
      <c r="I536" s="7"/>
      <c r="J536" s="7"/>
      <c r="K536" s="7"/>
      <c r="L536" s="7"/>
      <c r="M536" s="7">
        <f t="shared" si="17"/>
        <v>18400.730602092088</v>
      </c>
      <c r="N536" s="7"/>
      <c r="O536" s="7"/>
      <c r="P536" s="7"/>
      <c r="Q536" s="7"/>
      <c r="R536" s="7"/>
      <c r="S536" s="6"/>
      <c r="T536" s="6"/>
      <c r="U536" s="6">
        <v>7.3300000000000004E-2</v>
      </c>
      <c r="V536" s="6"/>
      <c r="W536" s="6"/>
      <c r="X536" s="6"/>
      <c r="Y536" s="6"/>
      <c r="Z536" s="6"/>
      <c r="AA536">
        <v>9.11</v>
      </c>
      <c r="AB536" s="2">
        <v>2350000000</v>
      </c>
      <c r="AC536" s="2">
        <v>6172000000</v>
      </c>
      <c r="AD536" t="s">
        <v>6</v>
      </c>
    </row>
    <row r="537" spans="1:30" x14ac:dyDescent="0.3">
      <c r="A537" s="1">
        <v>30560</v>
      </c>
      <c r="B537" s="6">
        <v>0.1143</v>
      </c>
      <c r="C537" s="7"/>
      <c r="D537" s="7"/>
      <c r="E537" s="7">
        <f t="shared" si="16"/>
        <v>0.48771128244926371</v>
      </c>
      <c r="F537" s="7"/>
      <c r="G537" s="7"/>
      <c r="H537" s="7"/>
      <c r="I537" s="7"/>
      <c r="J537" s="7"/>
      <c r="K537" s="7"/>
      <c r="L537" s="7"/>
      <c r="M537" s="7">
        <f t="shared" si="17"/>
        <v>20503.934109911213</v>
      </c>
      <c r="N537" s="7"/>
      <c r="O537" s="7"/>
      <c r="P537" s="7"/>
      <c r="Q537" s="7"/>
      <c r="R537" s="7"/>
      <c r="S537" s="6"/>
      <c r="T537" s="6"/>
      <c r="U537" s="6">
        <v>0.1143</v>
      </c>
      <c r="V537" s="6"/>
      <c r="W537" s="6"/>
      <c r="X537" s="6"/>
      <c r="Y537" s="6"/>
      <c r="Z537" s="6"/>
      <c r="AA537">
        <v>10.3</v>
      </c>
      <c r="AB537" s="2">
        <v>2669000000</v>
      </c>
      <c r="AC537" s="2">
        <v>6761000000</v>
      </c>
      <c r="AD537" t="s">
        <v>6</v>
      </c>
    </row>
    <row r="538" spans="1:30" x14ac:dyDescent="0.3">
      <c r="A538" s="1">
        <v>30590</v>
      </c>
      <c r="B538" s="6">
        <v>9.5799999999999996E-2</v>
      </c>
      <c r="C538" s="7"/>
      <c r="D538" s="7"/>
      <c r="E538" s="7">
        <f t="shared" si="16"/>
        <v>0.44507326377921491</v>
      </c>
      <c r="F538" s="7"/>
      <c r="G538" s="7"/>
      <c r="H538" s="7"/>
      <c r="I538" s="7"/>
      <c r="J538" s="7"/>
      <c r="K538" s="7"/>
      <c r="L538" s="7"/>
      <c r="M538" s="7">
        <f t="shared" si="17"/>
        <v>22468.210997640708</v>
      </c>
      <c r="N538" s="7"/>
      <c r="O538" s="7"/>
      <c r="P538" s="7"/>
      <c r="Q538" s="7"/>
      <c r="R538" s="7"/>
      <c r="S538" s="6"/>
      <c r="T538" s="6"/>
      <c r="U538" s="6">
        <v>9.5799999999999996E-2</v>
      </c>
      <c r="V538" s="6"/>
      <c r="W538" s="6"/>
      <c r="X538" s="6"/>
      <c r="Y538" s="6"/>
      <c r="Z538" s="6"/>
      <c r="AA538">
        <v>8.8699999999999992</v>
      </c>
      <c r="AB538" s="2">
        <v>2821000000</v>
      </c>
      <c r="AC538" s="2">
        <v>7383000000</v>
      </c>
      <c r="AD538" t="s">
        <v>6</v>
      </c>
    </row>
    <row r="539" spans="1:30" x14ac:dyDescent="0.3">
      <c r="A539" s="1">
        <v>30621</v>
      </c>
      <c r="B539" s="6">
        <v>4.41E-2</v>
      </c>
      <c r="C539" s="7"/>
      <c r="D539" s="7"/>
      <c r="E539" s="7">
        <f t="shared" si="16"/>
        <v>0.42627455586554436</v>
      </c>
      <c r="F539" s="7"/>
      <c r="G539" s="7"/>
      <c r="H539" s="7"/>
      <c r="I539" s="7"/>
      <c r="J539" s="7"/>
      <c r="K539" s="7"/>
      <c r="L539" s="7"/>
      <c r="M539" s="7">
        <f t="shared" si="17"/>
        <v>23459.059102636664</v>
      </c>
      <c r="N539" s="7"/>
      <c r="O539" s="7"/>
      <c r="P539" s="7"/>
      <c r="Q539" s="7"/>
      <c r="R539" s="7"/>
      <c r="S539" s="6"/>
      <c r="T539" s="6"/>
      <c r="U539" s="6">
        <v>4.41E-2</v>
      </c>
      <c r="V539" s="6"/>
      <c r="W539" s="6"/>
      <c r="X539" s="6"/>
      <c r="Y539" s="6"/>
      <c r="Z539" s="6"/>
      <c r="AA539">
        <v>7.38</v>
      </c>
      <c r="AB539" s="2">
        <v>3189000000</v>
      </c>
      <c r="AC539" s="2">
        <v>7882000000</v>
      </c>
      <c r="AD539" t="s">
        <v>6</v>
      </c>
    </row>
    <row r="540" spans="1:30" x14ac:dyDescent="0.3">
      <c r="A540" s="1">
        <v>30651</v>
      </c>
      <c r="B540" s="6">
        <v>7.8899999999999998E-2</v>
      </c>
      <c r="C540" s="7"/>
      <c r="D540" s="7"/>
      <c r="E540" s="7">
        <f t="shared" si="16"/>
        <v>0.39510108060575072</v>
      </c>
      <c r="F540" s="7"/>
      <c r="G540" s="7"/>
      <c r="H540" s="7"/>
      <c r="I540" s="7"/>
      <c r="J540" s="7"/>
      <c r="K540" s="7"/>
      <c r="L540" s="7"/>
      <c r="M540" s="7">
        <f t="shared" si="17"/>
        <v>25309.978865834695</v>
      </c>
      <c r="N540" s="7"/>
      <c r="O540" s="7"/>
      <c r="P540" s="7"/>
      <c r="Q540" s="7"/>
      <c r="R540" s="7"/>
      <c r="S540" s="6"/>
      <c r="T540" s="6"/>
      <c r="U540" s="6">
        <v>7.8899999999999998E-2</v>
      </c>
      <c r="V540" s="6"/>
      <c r="W540" s="6"/>
      <c r="X540" s="6"/>
      <c r="Y540" s="6"/>
      <c r="Z540" s="6"/>
      <c r="AA540">
        <v>8.68</v>
      </c>
      <c r="AB540" s="2">
        <v>3495000000</v>
      </c>
      <c r="AC540" s="2">
        <v>9177000000</v>
      </c>
      <c r="AD540" t="s">
        <v>6</v>
      </c>
    </row>
    <row r="541" spans="1:30" x14ac:dyDescent="0.3">
      <c r="A541" s="1">
        <v>30682</v>
      </c>
      <c r="B541" s="6">
        <v>8.9800000000000005E-2</v>
      </c>
      <c r="C541" s="7"/>
      <c r="D541" s="7"/>
      <c r="E541" s="7">
        <f t="shared" si="16"/>
        <v>0.36254457754243952</v>
      </c>
      <c r="F541" s="7"/>
      <c r="G541" s="7"/>
      <c r="H541" s="7"/>
      <c r="I541" s="7"/>
      <c r="J541" s="7"/>
      <c r="K541" s="7"/>
      <c r="L541" s="7"/>
      <c r="M541" s="7">
        <f t="shared" si="17"/>
        <v>27582.814967986655</v>
      </c>
      <c r="N541" s="7"/>
      <c r="O541" s="7"/>
      <c r="P541" s="7"/>
      <c r="Q541" s="7"/>
      <c r="R541" s="7"/>
      <c r="S541" s="6"/>
      <c r="T541" s="6"/>
      <c r="U541" s="6">
        <v>8.9800000000000005E-2</v>
      </c>
      <c r="V541" s="6"/>
      <c r="W541" s="6"/>
      <c r="X541" s="6"/>
      <c r="Y541" s="6"/>
      <c r="Z541" s="6"/>
      <c r="AA541">
        <v>9.67</v>
      </c>
      <c r="AB541" s="2">
        <v>3784000000</v>
      </c>
      <c r="AC541" s="2">
        <v>9125000000</v>
      </c>
      <c r="AD541" t="s">
        <v>6</v>
      </c>
    </row>
    <row r="542" spans="1:30" x14ac:dyDescent="0.3">
      <c r="A542" s="1">
        <v>30713</v>
      </c>
      <c r="B542" s="6">
        <v>0.1016</v>
      </c>
      <c r="C542" s="7"/>
      <c r="D542" s="7"/>
      <c r="E542" s="7">
        <f t="shared" si="16"/>
        <v>0.32910727808863438</v>
      </c>
      <c r="F542" s="7"/>
      <c r="G542" s="7"/>
      <c r="H542" s="7"/>
      <c r="I542" s="7"/>
      <c r="J542" s="7"/>
      <c r="K542" s="7"/>
      <c r="L542" s="7"/>
      <c r="M542" s="7">
        <f t="shared" si="17"/>
        <v>30385.228968734096</v>
      </c>
      <c r="N542" s="7"/>
      <c r="O542" s="7"/>
      <c r="P542" s="7"/>
      <c r="Q542" s="7"/>
      <c r="R542" s="7"/>
      <c r="S542" s="6"/>
      <c r="T542" s="6"/>
      <c r="U542" s="6">
        <v>0.1016</v>
      </c>
      <c r="V542" s="6"/>
      <c r="W542" s="6"/>
      <c r="X542" s="6"/>
      <c r="Y542" s="6"/>
      <c r="Z542" s="6"/>
      <c r="AA542">
        <v>9.5</v>
      </c>
      <c r="AB542" s="2">
        <v>3744000000</v>
      </c>
      <c r="AC542" s="2">
        <v>9261000000</v>
      </c>
      <c r="AD542" t="s">
        <v>6</v>
      </c>
    </row>
    <row r="543" spans="1:30" x14ac:dyDescent="0.3">
      <c r="A543" s="1">
        <v>30742</v>
      </c>
      <c r="B543" s="6">
        <v>8.9099999999999999E-2</v>
      </c>
      <c r="C543" s="7"/>
      <c r="D543" s="7"/>
      <c r="E543" s="7">
        <f t="shared" si="16"/>
        <v>0.30218279137694826</v>
      </c>
      <c r="F543" s="7"/>
      <c r="G543" s="7"/>
      <c r="H543" s="7"/>
      <c r="I543" s="7"/>
      <c r="J543" s="7"/>
      <c r="K543" s="7"/>
      <c r="L543" s="7"/>
      <c r="M543" s="7">
        <f t="shared" si="17"/>
        <v>33092.552869848303</v>
      </c>
      <c r="N543" s="7"/>
      <c r="O543" s="7"/>
      <c r="P543" s="7"/>
      <c r="Q543" s="7"/>
      <c r="R543" s="7"/>
      <c r="S543" s="6"/>
      <c r="T543" s="6"/>
      <c r="U543" s="6">
        <v>8.9099999999999999E-2</v>
      </c>
      <c r="V543" s="6"/>
      <c r="W543" s="6"/>
      <c r="X543" s="6"/>
      <c r="Y543" s="6"/>
      <c r="Z543" s="6"/>
      <c r="AA543">
        <v>8.94</v>
      </c>
      <c r="AB543" s="2">
        <v>3539000000</v>
      </c>
      <c r="AC543" s="2">
        <v>10052000000</v>
      </c>
      <c r="AD543" t="s">
        <v>6</v>
      </c>
    </row>
    <row r="544" spans="1:30" x14ac:dyDescent="0.3">
      <c r="A544" s="1">
        <v>30773</v>
      </c>
      <c r="B544" s="6">
        <v>7.9299999999999995E-2</v>
      </c>
      <c r="C544" s="7"/>
      <c r="D544" s="7"/>
      <c r="E544" s="7">
        <f t="shared" si="16"/>
        <v>0.27998034964972507</v>
      </c>
      <c r="F544" s="7"/>
      <c r="G544" s="7"/>
      <c r="H544" s="7"/>
      <c r="I544" s="7"/>
      <c r="J544" s="7"/>
      <c r="K544" s="7"/>
      <c r="L544" s="7"/>
      <c r="M544" s="7">
        <f t="shared" si="17"/>
        <v>35716.792312427271</v>
      </c>
      <c r="N544" s="7"/>
      <c r="O544" s="7"/>
      <c r="P544" s="7"/>
      <c r="Q544" s="7"/>
      <c r="R544" s="7"/>
      <c r="S544" s="6"/>
      <c r="T544" s="6"/>
      <c r="U544" s="6">
        <v>7.9299999999999995E-2</v>
      </c>
      <c r="V544" s="6"/>
      <c r="W544" s="6"/>
      <c r="X544" s="6"/>
      <c r="Y544" s="6"/>
      <c r="Z544" s="6"/>
      <c r="AA544">
        <v>9.5399999999999991</v>
      </c>
      <c r="AB544" s="2">
        <v>4179000000</v>
      </c>
      <c r="AC544" s="2">
        <v>11514000000</v>
      </c>
      <c r="AD544" t="s">
        <v>6</v>
      </c>
    </row>
    <row r="545" spans="1:30" x14ac:dyDescent="0.3">
      <c r="A545" s="1">
        <v>30803</v>
      </c>
      <c r="B545" s="6">
        <v>6.6900000000000001E-2</v>
      </c>
      <c r="C545" s="7"/>
      <c r="D545" s="7"/>
      <c r="E545" s="7">
        <f t="shared" si="16"/>
        <v>0.262424172508881</v>
      </c>
      <c r="F545" s="7"/>
      <c r="G545" s="7"/>
      <c r="H545" s="7"/>
      <c r="I545" s="7"/>
      <c r="J545" s="7"/>
      <c r="K545" s="7"/>
      <c r="L545" s="7"/>
      <c r="M545" s="7">
        <f t="shared" si="17"/>
        <v>38106.245718128652</v>
      </c>
      <c r="N545" s="7"/>
      <c r="O545" s="7"/>
      <c r="P545" s="7"/>
      <c r="Q545" s="7"/>
      <c r="R545" s="7"/>
      <c r="S545" s="6"/>
      <c r="T545" s="6"/>
      <c r="U545" s="6">
        <v>6.6900000000000001E-2</v>
      </c>
      <c r="V545" s="6"/>
      <c r="W545" s="6"/>
      <c r="X545" s="6"/>
      <c r="Y545" s="6"/>
      <c r="Z545" s="6"/>
      <c r="AA545">
        <v>9.0500000000000007</v>
      </c>
      <c r="AB545" s="2">
        <v>4435000000</v>
      </c>
      <c r="AC545" s="2">
        <v>12126000000</v>
      </c>
      <c r="AD545" t="s">
        <v>6</v>
      </c>
    </row>
    <row r="546" spans="1:30" x14ac:dyDescent="0.3">
      <c r="A546" s="1">
        <v>30834</v>
      </c>
      <c r="B546" s="6">
        <v>0.11689999999999999</v>
      </c>
      <c r="C546" s="7"/>
      <c r="D546" s="7"/>
      <c r="E546" s="7">
        <f t="shared" si="16"/>
        <v>0.23495762602639536</v>
      </c>
      <c r="F546" s="7"/>
      <c r="G546" s="7"/>
      <c r="H546" s="7"/>
      <c r="I546" s="7"/>
      <c r="J546" s="7"/>
      <c r="K546" s="7"/>
      <c r="L546" s="7"/>
      <c r="M546" s="7">
        <f t="shared" si="17"/>
        <v>42560.865842577892</v>
      </c>
      <c r="N546" s="7"/>
      <c r="O546" s="7"/>
      <c r="P546" s="7"/>
      <c r="Q546" s="7"/>
      <c r="R546" s="7"/>
      <c r="S546" s="6"/>
      <c r="T546" s="6"/>
      <c r="U546" s="6">
        <v>0.11689999999999999</v>
      </c>
      <c r="V546" s="6"/>
      <c r="W546" s="6"/>
      <c r="X546" s="6"/>
      <c r="Y546" s="6"/>
      <c r="Z546" s="6"/>
      <c r="AA546">
        <v>10.08</v>
      </c>
      <c r="AB546" s="2">
        <v>5782000000</v>
      </c>
      <c r="AC546" s="2">
        <v>12945000000</v>
      </c>
      <c r="AD546" t="s">
        <v>6</v>
      </c>
    </row>
    <row r="547" spans="1:30" x14ac:dyDescent="0.3">
      <c r="A547" s="1">
        <v>30864</v>
      </c>
      <c r="B547" s="6">
        <v>7.9199999999999993E-2</v>
      </c>
      <c r="C547" s="7"/>
      <c r="D547" s="7"/>
      <c r="E547" s="7">
        <f t="shared" si="16"/>
        <v>0.21771462752631149</v>
      </c>
      <c r="F547" s="7"/>
      <c r="G547" s="7"/>
      <c r="H547" s="7"/>
      <c r="I547" s="7"/>
      <c r="J547" s="7"/>
      <c r="K547" s="7"/>
      <c r="L547" s="7"/>
      <c r="M547" s="7">
        <f t="shared" si="17"/>
        <v>45931.686417310062</v>
      </c>
      <c r="N547" s="7"/>
      <c r="O547" s="7"/>
      <c r="P547" s="7"/>
      <c r="Q547" s="7"/>
      <c r="R547" s="7"/>
      <c r="S547" s="6"/>
      <c r="T547" s="6"/>
      <c r="U547" s="6">
        <v>7.9199999999999993E-2</v>
      </c>
      <c r="V547" s="6"/>
      <c r="W547" s="6"/>
      <c r="X547" s="6"/>
      <c r="Y547" s="6"/>
      <c r="Z547" s="6"/>
      <c r="AA547">
        <v>9.7200000000000006</v>
      </c>
      <c r="AB547" s="2">
        <v>6391000000</v>
      </c>
      <c r="AC547" s="2">
        <v>14168000000</v>
      </c>
      <c r="AD547" t="s">
        <v>6</v>
      </c>
    </row>
    <row r="548" spans="1:30" x14ac:dyDescent="0.3">
      <c r="A548" s="1">
        <v>30895</v>
      </c>
      <c r="B548" s="6">
        <v>8.0600000000000005E-2</v>
      </c>
      <c r="C548" s="7"/>
      <c r="D548" s="7"/>
      <c r="E548" s="7">
        <f t="shared" si="16"/>
        <v>0.20147568714261657</v>
      </c>
      <c r="F548" s="7"/>
      <c r="G548" s="7"/>
      <c r="H548" s="7"/>
      <c r="I548" s="7"/>
      <c r="J548" s="7"/>
      <c r="K548" s="7"/>
      <c r="L548" s="7"/>
      <c r="M548" s="7">
        <f t="shared" si="17"/>
        <v>49633.780342545251</v>
      </c>
      <c r="N548" s="7"/>
      <c r="O548" s="7"/>
      <c r="P548" s="7"/>
      <c r="Q548" s="7"/>
      <c r="R548" s="7"/>
      <c r="S548" s="6"/>
      <c r="T548" s="6"/>
      <c r="U548" s="6">
        <v>8.0600000000000005E-2</v>
      </c>
      <c r="V548" s="6"/>
      <c r="W548" s="6"/>
      <c r="X548" s="6"/>
      <c r="Y548" s="6"/>
      <c r="Z548" s="6"/>
      <c r="AA548">
        <v>9.35</v>
      </c>
      <c r="AB548" s="2">
        <v>7015000000</v>
      </c>
      <c r="AC548" s="2">
        <v>15324000000</v>
      </c>
      <c r="AD548" t="s">
        <v>6</v>
      </c>
    </row>
    <row r="549" spans="1:30" x14ac:dyDescent="0.3">
      <c r="A549" s="1">
        <v>30926</v>
      </c>
      <c r="B549" s="6">
        <v>9.1999999999999998E-2</v>
      </c>
      <c r="C549" s="7"/>
      <c r="D549" s="7"/>
      <c r="E549" s="7">
        <f t="shared" si="16"/>
        <v>0.1845015450023961</v>
      </c>
      <c r="F549" s="7"/>
      <c r="G549" s="7"/>
      <c r="H549" s="7"/>
      <c r="I549" s="7"/>
      <c r="J549" s="7"/>
      <c r="K549" s="7"/>
      <c r="L549" s="7"/>
      <c r="M549" s="7">
        <f t="shared" si="17"/>
        <v>54200.088134059421</v>
      </c>
      <c r="N549" s="7"/>
      <c r="O549" s="7"/>
      <c r="P549" s="7"/>
      <c r="Q549" s="7"/>
      <c r="R549" s="7"/>
      <c r="S549" s="6"/>
      <c r="T549" s="6"/>
      <c r="U549" s="6">
        <v>9.1999999999999998E-2</v>
      </c>
      <c r="V549" s="6"/>
      <c r="W549" s="6"/>
      <c r="X549" s="6"/>
      <c r="Y549" s="6"/>
      <c r="Z549" s="6"/>
      <c r="AA549">
        <v>11.75</v>
      </c>
      <c r="AB549" s="2">
        <v>7743000000</v>
      </c>
      <c r="AC549" s="2">
        <v>17402000000</v>
      </c>
      <c r="AD549" t="s">
        <v>6</v>
      </c>
    </row>
    <row r="550" spans="1:30" x14ac:dyDescent="0.3">
      <c r="A550" s="1">
        <v>30956</v>
      </c>
      <c r="B550" s="6">
        <v>9.4800000000000009E-2</v>
      </c>
      <c r="C550" s="7"/>
      <c r="D550" s="7"/>
      <c r="E550" s="7">
        <f t="shared" si="16"/>
        <v>0.1685253425305043</v>
      </c>
      <c r="F550" s="7"/>
      <c r="G550" s="7"/>
      <c r="H550" s="7"/>
      <c r="I550" s="7"/>
      <c r="J550" s="7"/>
      <c r="K550" s="7"/>
      <c r="L550" s="7"/>
      <c r="M550" s="7">
        <f t="shared" si="17"/>
        <v>59338.256489168256</v>
      </c>
      <c r="N550" s="7"/>
      <c r="O550" s="7"/>
      <c r="P550" s="7"/>
      <c r="Q550" s="7"/>
      <c r="R550" s="7"/>
      <c r="S550" s="6"/>
      <c r="T550" s="6"/>
      <c r="U550" s="6">
        <v>9.4800000000000009E-2</v>
      </c>
      <c r="V550" s="6"/>
      <c r="W550" s="6"/>
      <c r="X550" s="6"/>
      <c r="Y550" s="6"/>
      <c r="Z550" s="6"/>
      <c r="AA550">
        <v>10.44</v>
      </c>
      <c r="AB550" s="2">
        <v>8229000000</v>
      </c>
      <c r="AC550" s="2">
        <v>18188000000</v>
      </c>
      <c r="AD550" t="s">
        <v>6</v>
      </c>
    </row>
    <row r="551" spans="1:30" x14ac:dyDescent="0.3">
      <c r="A551" s="1">
        <v>30987</v>
      </c>
      <c r="B551" s="6">
        <v>9.6000000000000002E-2</v>
      </c>
      <c r="C551" s="7"/>
      <c r="D551" s="7"/>
      <c r="E551" s="7">
        <f t="shared" si="16"/>
        <v>0.15376399865921925</v>
      </c>
      <c r="F551" s="7"/>
      <c r="G551" s="7"/>
      <c r="H551" s="7"/>
      <c r="I551" s="7"/>
      <c r="J551" s="7"/>
      <c r="K551" s="7"/>
      <c r="L551" s="7"/>
      <c r="M551" s="7">
        <f t="shared" si="17"/>
        <v>65034.729112128414</v>
      </c>
      <c r="N551" s="7"/>
      <c r="O551" s="7"/>
      <c r="P551" s="7"/>
      <c r="Q551" s="7"/>
      <c r="R551" s="7"/>
      <c r="S551" s="6"/>
      <c r="T551" s="6"/>
      <c r="U551" s="6">
        <v>9.6000000000000002E-2</v>
      </c>
      <c r="V551" s="6"/>
      <c r="W551" s="6"/>
      <c r="X551" s="6"/>
      <c r="Y551" s="6"/>
      <c r="Z551" s="6"/>
      <c r="AA551">
        <v>10.53</v>
      </c>
      <c r="AB551" s="2">
        <v>9427000000</v>
      </c>
      <c r="AC551" s="2">
        <v>21229000000</v>
      </c>
      <c r="AD551" t="s">
        <v>6</v>
      </c>
    </row>
    <row r="552" spans="1:30" x14ac:dyDescent="0.3">
      <c r="A552" s="1">
        <v>31017</v>
      </c>
      <c r="B552" s="6">
        <v>8.4100000000000008E-2</v>
      </c>
      <c r="C552" s="7"/>
      <c r="D552" s="7"/>
      <c r="E552" s="7">
        <f t="shared" si="16"/>
        <v>0.14183562278315581</v>
      </c>
      <c r="F552" s="7"/>
      <c r="G552" s="7"/>
      <c r="H552" s="7"/>
      <c r="I552" s="7"/>
      <c r="J552" s="7"/>
      <c r="K552" s="7"/>
      <c r="L552" s="7"/>
      <c r="M552" s="7">
        <f t="shared" si="17"/>
        <v>70504.149830458424</v>
      </c>
      <c r="N552" s="7"/>
      <c r="O552" s="7"/>
      <c r="P552" s="7"/>
      <c r="Q552" s="7"/>
      <c r="R552" s="7"/>
      <c r="S552" s="6"/>
      <c r="T552" s="6"/>
      <c r="U552" s="6">
        <v>8.4100000000000008E-2</v>
      </c>
      <c r="V552" s="6"/>
      <c r="W552" s="6"/>
      <c r="X552" s="6"/>
      <c r="Y552" s="6"/>
      <c r="Z552" s="6"/>
      <c r="AA552">
        <v>11.98</v>
      </c>
      <c r="AB552" s="2">
        <v>12725000000</v>
      </c>
      <c r="AC552" s="2">
        <v>27698000000</v>
      </c>
      <c r="AD552" t="s">
        <v>6</v>
      </c>
    </row>
    <row r="553" spans="1:30" x14ac:dyDescent="0.3">
      <c r="A553" s="1">
        <v>31048</v>
      </c>
      <c r="B553" s="6">
        <v>0.1118</v>
      </c>
      <c r="C553" s="7"/>
      <c r="D553" s="7"/>
      <c r="E553" s="7">
        <f t="shared" si="16"/>
        <v>0.12757296526637507</v>
      </c>
      <c r="F553" s="7"/>
      <c r="G553" s="7"/>
      <c r="H553" s="7"/>
      <c r="I553" s="7"/>
      <c r="J553" s="7"/>
      <c r="K553" s="7"/>
      <c r="L553" s="7"/>
      <c r="M553" s="7">
        <f t="shared" si="17"/>
        <v>78386.513781503672</v>
      </c>
      <c r="N553" s="7"/>
      <c r="O553" s="7"/>
      <c r="P553" s="7"/>
      <c r="Q553" s="7"/>
      <c r="R553" s="7"/>
      <c r="S553" s="6"/>
      <c r="T553" s="6"/>
      <c r="U553" s="6">
        <v>0.1118</v>
      </c>
      <c r="V553" s="6"/>
      <c r="W553" s="6"/>
      <c r="X553" s="6"/>
      <c r="Y553" s="6"/>
      <c r="Z553" s="6"/>
      <c r="AA553">
        <v>11.76</v>
      </c>
      <c r="AB553" s="2">
        <v>13269000000</v>
      </c>
      <c r="AC553" s="2">
        <v>24940000000</v>
      </c>
      <c r="AD553" t="s">
        <v>6</v>
      </c>
    </row>
    <row r="554" spans="1:30" x14ac:dyDescent="0.3">
      <c r="A554" s="1">
        <v>31079</v>
      </c>
      <c r="B554" s="6">
        <v>9.69E-2</v>
      </c>
      <c r="C554" s="7"/>
      <c r="D554" s="7"/>
      <c r="E554" s="7">
        <f t="shared" si="16"/>
        <v>0.11630318649500876</v>
      </c>
      <c r="F554" s="7"/>
      <c r="G554" s="7"/>
      <c r="H554" s="7"/>
      <c r="I554" s="7"/>
      <c r="J554" s="7"/>
      <c r="K554" s="7"/>
      <c r="L554" s="7"/>
      <c r="M554" s="7">
        <f t="shared" si="17"/>
        <v>85982.166966931371</v>
      </c>
      <c r="N554" s="7"/>
      <c r="O554" s="7"/>
      <c r="P554" s="7"/>
      <c r="Q554" s="7"/>
      <c r="R554" s="7"/>
      <c r="S554" s="6"/>
      <c r="T554" s="6"/>
      <c r="U554" s="6">
        <v>9.69E-2</v>
      </c>
      <c r="V554" s="6"/>
      <c r="W554" s="6"/>
      <c r="X554" s="6"/>
      <c r="Y554" s="6"/>
      <c r="Z554" s="6"/>
      <c r="AA554">
        <v>10.87</v>
      </c>
      <c r="AB554" s="2">
        <v>15069000000</v>
      </c>
      <c r="AC554" s="2">
        <v>28129000000</v>
      </c>
      <c r="AD554" t="s">
        <v>6</v>
      </c>
    </row>
    <row r="555" spans="1:30" x14ac:dyDescent="0.3">
      <c r="A555" s="1">
        <v>31107</v>
      </c>
      <c r="B555" s="6">
        <v>0.1079</v>
      </c>
      <c r="C555" s="7"/>
      <c r="D555" s="7"/>
      <c r="E555" s="7">
        <f t="shared" si="16"/>
        <v>0.1049762492057124</v>
      </c>
      <c r="F555" s="7"/>
      <c r="G555" s="7"/>
      <c r="H555" s="7"/>
      <c r="I555" s="7"/>
      <c r="J555" s="7"/>
      <c r="K555" s="7"/>
      <c r="L555" s="7"/>
      <c r="M555" s="7">
        <f t="shared" si="17"/>
        <v>95259.642782663257</v>
      </c>
      <c r="N555" s="7"/>
      <c r="O555" s="7"/>
      <c r="P555" s="7"/>
      <c r="Q555" s="7"/>
      <c r="R555" s="7"/>
      <c r="S555" s="6"/>
      <c r="T555" s="6"/>
      <c r="U555" s="6">
        <v>0.1079</v>
      </c>
      <c r="V555" s="6"/>
      <c r="W555" s="6"/>
      <c r="X555" s="6"/>
      <c r="Y555" s="6"/>
      <c r="Z555" s="6"/>
      <c r="AA555">
        <v>10.16</v>
      </c>
      <c r="AB555" s="2">
        <v>14427000000</v>
      </c>
      <c r="AC555" s="2">
        <v>30994000000</v>
      </c>
      <c r="AD555" t="s">
        <v>6</v>
      </c>
    </row>
    <row r="556" spans="1:30" x14ac:dyDescent="0.3">
      <c r="A556" s="1">
        <v>31138</v>
      </c>
      <c r="B556" s="6">
        <v>8.3299999999999999E-2</v>
      </c>
      <c r="C556" s="7"/>
      <c r="D556" s="7"/>
      <c r="E556" s="7">
        <f t="shared" si="16"/>
        <v>9.6904134778650786E-2</v>
      </c>
      <c r="F556" s="7"/>
      <c r="G556" s="7"/>
      <c r="H556" s="7"/>
      <c r="I556" s="7"/>
      <c r="J556" s="7"/>
      <c r="K556" s="7"/>
      <c r="L556" s="7"/>
      <c r="M556" s="7">
        <f t="shared" si="17"/>
        <v>103194.7710264591</v>
      </c>
      <c r="N556" s="7"/>
      <c r="O556" s="7"/>
      <c r="P556" s="7"/>
      <c r="Q556" s="7"/>
      <c r="R556" s="7"/>
      <c r="S556" s="6"/>
      <c r="T556" s="6"/>
      <c r="U556" s="6">
        <v>8.3299999999999999E-2</v>
      </c>
      <c r="V556" s="6"/>
      <c r="W556" s="6"/>
      <c r="X556" s="6"/>
      <c r="Y556" s="6"/>
      <c r="Z556" s="6"/>
      <c r="AA556">
        <v>8.1999999999999993</v>
      </c>
      <c r="AB556" s="2">
        <v>14602000000</v>
      </c>
      <c r="AC556" s="2">
        <v>34324000000</v>
      </c>
      <c r="AD556" t="s">
        <v>6</v>
      </c>
    </row>
    <row r="557" spans="1:30" x14ac:dyDescent="0.3">
      <c r="A557" s="1">
        <v>31168</v>
      </c>
      <c r="B557" s="6">
        <v>8.9099999999999999E-2</v>
      </c>
      <c r="C557" s="7"/>
      <c r="D557" s="7"/>
      <c r="E557" s="7">
        <f t="shared" si="16"/>
        <v>8.8976342648655574E-2</v>
      </c>
      <c r="F557" s="7"/>
      <c r="G557" s="7"/>
      <c r="H557" s="7"/>
      <c r="I557" s="7"/>
      <c r="J557" s="7"/>
      <c r="K557" s="7"/>
      <c r="L557" s="7"/>
      <c r="M557" s="7">
        <f t="shared" si="17"/>
        <v>112389.4251249166</v>
      </c>
      <c r="N557" s="7"/>
      <c r="O557" s="7"/>
      <c r="P557" s="7"/>
      <c r="Q557" s="7"/>
      <c r="R557" s="7"/>
      <c r="S557" s="6"/>
      <c r="T557" s="6"/>
      <c r="U557" s="6">
        <v>8.9099999999999999E-2</v>
      </c>
      <c r="V557" s="6"/>
      <c r="W557" s="6"/>
      <c r="X557" s="6"/>
      <c r="Y557" s="6"/>
      <c r="Z557" s="6"/>
      <c r="AA557">
        <v>7.2</v>
      </c>
      <c r="AB557" s="2">
        <v>16532000000</v>
      </c>
      <c r="AC557" s="2">
        <v>37206000000</v>
      </c>
      <c r="AD557" t="s">
        <v>6</v>
      </c>
    </row>
    <row r="558" spans="1:30" x14ac:dyDescent="0.3">
      <c r="A558" s="1">
        <v>31199</v>
      </c>
      <c r="B558" s="6">
        <v>8.1600000000000006E-2</v>
      </c>
      <c r="C558" s="7"/>
      <c r="D558" s="7"/>
      <c r="E558" s="7">
        <f t="shared" si="16"/>
        <v>8.2263630407410873E-2</v>
      </c>
      <c r="F558" s="7"/>
      <c r="G558" s="7"/>
      <c r="H558" s="7"/>
      <c r="I558" s="7"/>
      <c r="J558" s="7"/>
      <c r="K558" s="7"/>
      <c r="L558" s="7"/>
      <c r="M558" s="7">
        <f t="shared" si="17"/>
        <v>121560.40221510977</v>
      </c>
      <c r="N558" s="7"/>
      <c r="O558" s="7"/>
      <c r="P558" s="7"/>
      <c r="Q558" s="7"/>
      <c r="R558" s="7"/>
      <c r="S558" s="6"/>
      <c r="T558" s="6"/>
      <c r="U558" s="6">
        <v>8.1600000000000006E-2</v>
      </c>
      <c r="V558" s="6"/>
      <c r="W558" s="6"/>
      <c r="X558" s="6"/>
      <c r="Y558" s="6"/>
      <c r="Z558" s="6"/>
      <c r="AA558">
        <v>8.49</v>
      </c>
      <c r="AB558" s="2">
        <v>17829000000</v>
      </c>
      <c r="AC558" s="2">
        <v>44266000000</v>
      </c>
      <c r="AD558" t="s">
        <v>6</v>
      </c>
    </row>
    <row r="559" spans="1:30" x14ac:dyDescent="0.3">
      <c r="A559" s="1">
        <v>31229</v>
      </c>
      <c r="B559" s="6">
        <v>0.114</v>
      </c>
      <c r="C559" s="7"/>
      <c r="D559" s="7"/>
      <c r="E559" s="7">
        <f t="shared" si="16"/>
        <v>7.3845269665539365E-2</v>
      </c>
      <c r="F559" s="7"/>
      <c r="G559" s="7"/>
      <c r="H559" s="7"/>
      <c r="I559" s="7"/>
      <c r="J559" s="7"/>
      <c r="K559" s="7"/>
      <c r="L559" s="7"/>
      <c r="M559" s="7">
        <f t="shared" si="17"/>
        <v>135418.2880676323</v>
      </c>
      <c r="N559" s="7"/>
      <c r="O559" s="7"/>
      <c r="P559" s="7"/>
      <c r="Q559" s="7"/>
      <c r="R559" s="7"/>
      <c r="S559" s="6"/>
      <c r="T559" s="6"/>
      <c r="U559" s="6">
        <v>0.114</v>
      </c>
      <c r="V559" s="6"/>
      <c r="W559" s="6"/>
      <c r="X559" s="6"/>
      <c r="Y559" s="6"/>
      <c r="Z559" s="6"/>
      <c r="AA559">
        <v>10.31</v>
      </c>
      <c r="AB559" s="2">
        <v>19626000000</v>
      </c>
      <c r="AC559" s="2">
        <v>49101000000</v>
      </c>
      <c r="AD559" t="s">
        <v>6</v>
      </c>
    </row>
    <row r="560" spans="1:30" x14ac:dyDescent="0.3">
      <c r="A560" s="1">
        <v>31260</v>
      </c>
      <c r="B560" s="6">
        <v>0.11710000000000001</v>
      </c>
      <c r="C560" s="7"/>
      <c r="D560" s="7"/>
      <c r="E560" s="7">
        <f t="shared" si="16"/>
        <v>6.6104439768632506E-2</v>
      </c>
      <c r="F560" s="7"/>
      <c r="G560" s="7"/>
      <c r="H560" s="7"/>
      <c r="I560" s="7"/>
      <c r="J560" s="7"/>
      <c r="K560" s="7"/>
      <c r="L560" s="7"/>
      <c r="M560" s="7">
        <f t="shared" si="17"/>
        <v>151275.76960035204</v>
      </c>
      <c r="N560" s="7"/>
      <c r="O560" s="7"/>
      <c r="P560" s="7"/>
      <c r="Q560" s="7"/>
      <c r="R560" s="7"/>
      <c r="S560" s="6"/>
      <c r="T560" s="6"/>
      <c r="U560" s="6">
        <v>0.11710000000000001</v>
      </c>
      <c r="V560" s="6"/>
      <c r="W560" s="6"/>
      <c r="X560" s="6"/>
      <c r="Y560" s="6"/>
      <c r="Z560" s="6"/>
      <c r="AA560">
        <v>12.05</v>
      </c>
      <c r="AB560" s="2">
        <v>22377000000</v>
      </c>
      <c r="AC560" s="2">
        <v>56029000000</v>
      </c>
      <c r="AD560" t="s">
        <v>6</v>
      </c>
    </row>
    <row r="561" spans="1:30" x14ac:dyDescent="0.3">
      <c r="A561" s="1">
        <v>31291</v>
      </c>
      <c r="B561" s="6">
        <v>7.6200000000000004E-2</v>
      </c>
      <c r="C561" s="7"/>
      <c r="D561" s="7"/>
      <c r="E561" s="7">
        <f t="shared" si="16"/>
        <v>6.1423935856376607E-2</v>
      </c>
      <c r="F561" s="7"/>
      <c r="G561" s="7"/>
      <c r="H561" s="7"/>
      <c r="I561" s="7"/>
      <c r="J561" s="7"/>
      <c r="K561" s="7"/>
      <c r="L561" s="7"/>
      <c r="M561" s="7">
        <f t="shared" si="17"/>
        <v>162802.98324389887</v>
      </c>
      <c r="N561" s="7"/>
      <c r="O561" s="7"/>
      <c r="P561" s="7"/>
      <c r="Q561" s="7"/>
      <c r="R561" s="7"/>
      <c r="S561" s="6"/>
      <c r="T561" s="6"/>
      <c r="U561" s="6">
        <v>7.6200000000000004E-2</v>
      </c>
      <c r="V561" s="6"/>
      <c r="W561" s="6"/>
      <c r="X561" s="6"/>
      <c r="Y561" s="6"/>
      <c r="Z561" s="6"/>
      <c r="AA561">
        <v>11.12</v>
      </c>
      <c r="AB561" s="2">
        <v>25763000000</v>
      </c>
      <c r="AC561" s="2">
        <v>65014000000</v>
      </c>
      <c r="AD561" t="s">
        <v>6</v>
      </c>
    </row>
    <row r="562" spans="1:30" x14ac:dyDescent="0.3">
      <c r="A562" s="1">
        <v>31321</v>
      </c>
      <c r="B562" s="6">
        <v>0.12089999999999999</v>
      </c>
      <c r="C562" s="7"/>
      <c r="D562" s="7"/>
      <c r="E562" s="7">
        <f t="shared" si="16"/>
        <v>5.4798765149769474E-2</v>
      </c>
      <c r="F562" s="7"/>
      <c r="G562" s="7"/>
      <c r="H562" s="7"/>
      <c r="I562" s="7"/>
      <c r="J562" s="7"/>
      <c r="K562" s="7"/>
      <c r="L562" s="7"/>
      <c r="M562" s="7">
        <f t="shared" si="17"/>
        <v>182485.86391808625</v>
      </c>
      <c r="N562" s="7"/>
      <c r="O562" s="7"/>
      <c r="P562" s="7"/>
      <c r="Q562" s="7"/>
      <c r="R562" s="7"/>
      <c r="S562" s="6"/>
      <c r="T562" s="6"/>
      <c r="U562" s="6">
        <v>0.12089999999999999</v>
      </c>
      <c r="V562" s="6"/>
      <c r="W562" s="6"/>
      <c r="X562" s="6"/>
      <c r="Y562" s="6"/>
      <c r="Z562" s="6"/>
      <c r="AA562">
        <v>10.62</v>
      </c>
      <c r="AB562" s="2">
        <v>26817000000</v>
      </c>
      <c r="AC562" s="2">
        <v>67505000000</v>
      </c>
      <c r="AD562" t="s">
        <v>6</v>
      </c>
    </row>
    <row r="563" spans="1:30" x14ac:dyDescent="0.3">
      <c r="A563" s="1">
        <v>31352</v>
      </c>
      <c r="B563" s="6">
        <v>0.12759999999999999</v>
      </c>
      <c r="C563" s="7"/>
      <c r="D563" s="7"/>
      <c r="E563" s="7">
        <f t="shared" si="16"/>
        <v>4.8597698784825713E-2</v>
      </c>
      <c r="F563" s="7"/>
      <c r="G563" s="7"/>
      <c r="H563" s="7"/>
      <c r="I563" s="7"/>
      <c r="J563" s="7"/>
      <c r="K563" s="7"/>
      <c r="L563" s="7"/>
      <c r="M563" s="7">
        <f t="shared" si="17"/>
        <v>205771.06015403406</v>
      </c>
      <c r="N563" s="7"/>
      <c r="O563" s="7"/>
      <c r="P563" s="7"/>
      <c r="Q563" s="7"/>
      <c r="R563" s="7"/>
      <c r="S563" s="6"/>
      <c r="T563" s="6"/>
      <c r="U563" s="6">
        <v>0.12759999999999999</v>
      </c>
      <c r="V563" s="6"/>
      <c r="W563" s="6"/>
      <c r="X563" s="6"/>
      <c r="Y563" s="6"/>
      <c r="Z563" s="6"/>
      <c r="AA563">
        <v>13.97</v>
      </c>
      <c r="AB563" s="2">
        <v>32106000000</v>
      </c>
      <c r="AC563" s="2">
        <v>83917000000</v>
      </c>
      <c r="AD563" t="s">
        <v>6</v>
      </c>
    </row>
    <row r="564" spans="1:30" x14ac:dyDescent="0.3">
      <c r="A564" s="1">
        <v>31382</v>
      </c>
      <c r="B564" s="6">
        <v>0.1246</v>
      </c>
      <c r="C564" s="7"/>
      <c r="D564" s="7"/>
      <c r="E564" s="7">
        <f t="shared" si="16"/>
        <v>4.3213319211120142E-2</v>
      </c>
      <c r="F564" s="7"/>
      <c r="G564" s="7"/>
      <c r="H564" s="7"/>
      <c r="I564" s="7"/>
      <c r="J564" s="7"/>
      <c r="K564" s="7"/>
      <c r="L564" s="7"/>
      <c r="M564" s="7">
        <f t="shared" si="17"/>
        <v>231410.13424922671</v>
      </c>
      <c r="N564" s="7"/>
      <c r="O564" s="7"/>
      <c r="P564" s="7"/>
      <c r="Q564" s="7"/>
      <c r="R564" s="7"/>
      <c r="S564" s="6"/>
      <c r="T564" s="6"/>
      <c r="U564" s="6">
        <v>0.1246</v>
      </c>
      <c r="V564" s="6"/>
      <c r="W564" s="6"/>
      <c r="X564" s="6"/>
      <c r="Y564" s="6"/>
      <c r="Z564" s="6"/>
      <c r="AA564">
        <v>15.07</v>
      </c>
      <c r="AB564" s="2">
        <v>45468000000</v>
      </c>
      <c r="AC564" s="2">
        <v>111976000000</v>
      </c>
      <c r="AD564" t="s">
        <v>6</v>
      </c>
    </row>
    <row r="565" spans="1:30" x14ac:dyDescent="0.3">
      <c r="A565" s="1">
        <v>31413</v>
      </c>
      <c r="B565" s="6">
        <v>0.14050000000000001</v>
      </c>
      <c r="C565" s="7"/>
      <c r="D565" s="7"/>
      <c r="E565" s="7">
        <f t="shared" si="16"/>
        <v>3.7889802026409597E-2</v>
      </c>
      <c r="F565" s="7"/>
      <c r="G565" s="7"/>
      <c r="H565" s="7"/>
      <c r="I565" s="7"/>
      <c r="J565" s="7"/>
      <c r="K565" s="7"/>
      <c r="L565" s="7"/>
      <c r="M565" s="7">
        <f t="shared" si="17"/>
        <v>263923.25811124308</v>
      </c>
      <c r="N565" s="7"/>
      <c r="O565" s="7"/>
      <c r="P565" s="7"/>
      <c r="Q565" s="7"/>
      <c r="R565" s="7"/>
      <c r="S565" s="6"/>
      <c r="T565" s="6"/>
      <c r="U565" s="6">
        <v>0.14050000000000001</v>
      </c>
      <c r="V565" s="6"/>
      <c r="W565" s="6"/>
      <c r="X565" s="6"/>
      <c r="Y565" s="6"/>
      <c r="Z565" s="6"/>
      <c r="AA565">
        <v>14.37</v>
      </c>
      <c r="AB565" s="2">
        <v>45941000000</v>
      </c>
      <c r="AC565" s="2">
        <v>102136000000</v>
      </c>
      <c r="AD565" t="s">
        <v>6</v>
      </c>
    </row>
    <row r="566" spans="1:30" x14ac:dyDescent="0.3">
      <c r="A566" s="1">
        <v>31444</v>
      </c>
      <c r="B566" s="6">
        <v>0.10859999999999999</v>
      </c>
      <c r="C566" s="7"/>
      <c r="D566" s="7"/>
      <c r="E566" s="7">
        <f t="shared" si="16"/>
        <v>3.417806424897131E-2</v>
      </c>
      <c r="F566" s="7">
        <v>100</v>
      </c>
      <c r="G566" s="7"/>
      <c r="H566" s="7"/>
      <c r="I566" s="7"/>
      <c r="J566" s="7"/>
      <c r="K566" s="7"/>
      <c r="L566" s="7"/>
      <c r="M566" s="7">
        <f t="shared" si="17"/>
        <v>292585.32394212409</v>
      </c>
      <c r="N566" s="7">
        <v>100</v>
      </c>
      <c r="O566" s="7"/>
      <c r="P566" s="7"/>
      <c r="Q566" s="7"/>
      <c r="R566" s="7"/>
      <c r="S566" s="6"/>
      <c r="T566" s="6"/>
      <c r="U566" s="6">
        <v>0.10859999999999999</v>
      </c>
      <c r="V566" s="6"/>
      <c r="W566" s="6"/>
      <c r="X566" s="6"/>
      <c r="Y566" s="6"/>
      <c r="Z566" s="6"/>
      <c r="AA566">
        <v>12.72</v>
      </c>
      <c r="AB566" s="2">
        <v>51535000000</v>
      </c>
      <c r="AC566" s="2">
        <v>116536000000</v>
      </c>
      <c r="AD566" t="s">
        <v>6</v>
      </c>
    </row>
    <row r="567" spans="1:30" x14ac:dyDescent="0.3">
      <c r="A567" s="1">
        <v>31472</v>
      </c>
      <c r="B567" s="6">
        <v>1.83E-2</v>
      </c>
      <c r="C567" s="7"/>
      <c r="D567" s="7"/>
      <c r="E567" s="7"/>
      <c r="F567" s="7">
        <f>+F$566/(1+((N567/100)-1))</f>
        <v>98.202887164882654</v>
      </c>
      <c r="G567" s="7"/>
      <c r="H567" s="7"/>
      <c r="I567" s="7"/>
      <c r="J567" s="7"/>
      <c r="K567" s="7"/>
      <c r="L567" s="7"/>
      <c r="M567" s="7"/>
      <c r="N567" s="7">
        <f t="shared" si="17"/>
        <v>101.83</v>
      </c>
      <c r="O567" s="7"/>
      <c r="P567" s="7"/>
      <c r="Q567" s="7"/>
      <c r="R567" s="7"/>
      <c r="S567" s="6"/>
      <c r="T567" s="6"/>
      <c r="U567" s="6"/>
      <c r="V567" s="6">
        <v>1.83E-2</v>
      </c>
      <c r="W567" s="6"/>
      <c r="X567" s="6"/>
      <c r="Y567" s="6"/>
      <c r="Z567" s="6"/>
      <c r="AA567">
        <v>4.7699999999999996</v>
      </c>
      <c r="AB567" s="2">
        <v>70029000</v>
      </c>
      <c r="AC567" s="2">
        <v>210012000</v>
      </c>
      <c r="AD567" t="s">
        <v>6</v>
      </c>
    </row>
    <row r="568" spans="1:30" x14ac:dyDescent="0.3">
      <c r="A568" s="1">
        <v>31503</v>
      </c>
      <c r="B568" s="6">
        <v>2.3099999999999999E-2</v>
      </c>
      <c r="C568" s="7"/>
      <c r="D568" s="7"/>
      <c r="E568" s="7"/>
      <c r="F568" s="7">
        <f t="shared" ref="F568:F600" si="18">+F$566/(1+((N568/100)-1))</f>
        <v>95.985619357719344</v>
      </c>
      <c r="G568" s="7"/>
      <c r="H568" s="7"/>
      <c r="I568" s="7"/>
      <c r="J568" s="7"/>
      <c r="K568" s="7"/>
      <c r="L568" s="7"/>
      <c r="M568" s="7"/>
      <c r="N568" s="7">
        <f t="shared" si="17"/>
        <v>104.18227299999998</v>
      </c>
      <c r="O568" s="7"/>
      <c r="P568" s="7"/>
      <c r="Q568" s="7"/>
      <c r="R568" s="7"/>
      <c r="S568" s="6"/>
      <c r="T568" s="6"/>
      <c r="U568" s="6"/>
      <c r="V568" s="6">
        <v>2.3099999999999999E-2</v>
      </c>
      <c r="W568" s="6"/>
      <c r="X568" s="6"/>
      <c r="Y568" s="6"/>
      <c r="Z568" s="6"/>
      <c r="AA568">
        <v>0.78</v>
      </c>
      <c r="AB568" s="2">
        <v>94782000</v>
      </c>
      <c r="AC568" s="2">
        <v>250481000</v>
      </c>
      <c r="AD568" t="s">
        <v>6</v>
      </c>
    </row>
    <row r="569" spans="1:30" x14ac:dyDescent="0.3">
      <c r="A569" s="1">
        <v>31533</v>
      </c>
      <c r="B569" s="6">
        <v>1.9199999999999998E-2</v>
      </c>
      <c r="C569" s="7"/>
      <c r="D569" s="7"/>
      <c r="E569" s="7"/>
      <c r="F569" s="7">
        <f t="shared" si="18"/>
        <v>94.177413027589623</v>
      </c>
      <c r="G569" s="7"/>
      <c r="H569" s="7"/>
      <c r="I569" s="7"/>
      <c r="J569" s="7"/>
      <c r="K569" s="7"/>
      <c r="L569" s="7"/>
      <c r="M569" s="7"/>
      <c r="N569" s="7">
        <f t="shared" ref="N569:O603" si="19">+N568*(1+V569)</f>
        <v>106.18257264159999</v>
      </c>
      <c r="O569" s="7"/>
      <c r="P569" s="7"/>
      <c r="Q569" s="7"/>
      <c r="R569" s="7"/>
      <c r="S569" s="6"/>
      <c r="T569" s="6"/>
      <c r="U569" s="6"/>
      <c r="V569" s="6">
        <v>1.9199999999999998E-2</v>
      </c>
      <c r="W569" s="6"/>
      <c r="X569" s="6"/>
      <c r="Y569" s="6"/>
      <c r="Z569" s="6"/>
      <c r="AA569">
        <v>1.4</v>
      </c>
      <c r="AB569" s="2">
        <v>109024000</v>
      </c>
      <c r="AC569" s="2">
        <v>288894000</v>
      </c>
      <c r="AD569" t="s">
        <v>6</v>
      </c>
    </row>
    <row r="570" spans="1:30" x14ac:dyDescent="0.3">
      <c r="A570" s="1">
        <v>31564</v>
      </c>
      <c r="B570" s="6">
        <v>9.5999999999999992E-3</v>
      </c>
      <c r="C570" s="7"/>
      <c r="D570" s="7"/>
      <c r="E570" s="7"/>
      <c r="F570" s="7">
        <f t="shared" si="18"/>
        <v>93.281906723048351</v>
      </c>
      <c r="G570" s="7"/>
      <c r="H570" s="7"/>
      <c r="I570" s="7"/>
      <c r="J570" s="7"/>
      <c r="K570" s="7"/>
      <c r="L570" s="7"/>
      <c r="M570" s="7"/>
      <c r="N570" s="7">
        <f t="shared" si="19"/>
        <v>107.20192533895936</v>
      </c>
      <c r="O570" s="7"/>
      <c r="P570" s="7"/>
      <c r="Q570" s="7"/>
      <c r="R570" s="7"/>
      <c r="S570" s="6"/>
      <c r="T570" s="6"/>
      <c r="U570" s="6"/>
      <c r="V570" s="6">
        <v>9.5999999999999992E-3</v>
      </c>
      <c r="W570" s="6"/>
      <c r="X570" s="6"/>
      <c r="Y570" s="6"/>
      <c r="Z570" s="6"/>
      <c r="AA570">
        <v>1.27</v>
      </c>
      <c r="AB570" s="2">
        <v>120553000</v>
      </c>
      <c r="AC570" s="2">
        <v>334090000</v>
      </c>
      <c r="AD570" t="s">
        <v>6</v>
      </c>
    </row>
    <row r="571" spans="1:30" x14ac:dyDescent="0.3">
      <c r="A571" s="1">
        <v>31594</v>
      </c>
      <c r="B571" s="6">
        <v>1.0700000000000001E-2</v>
      </c>
      <c r="C571" s="7"/>
      <c r="D571" s="7"/>
      <c r="E571" s="7"/>
      <c r="F571" s="7">
        <f t="shared" si="18"/>
        <v>92.294357102056352</v>
      </c>
      <c r="G571" s="7"/>
      <c r="H571" s="7"/>
      <c r="I571" s="7"/>
      <c r="J571" s="7"/>
      <c r="K571" s="7"/>
      <c r="L571" s="7"/>
      <c r="M571" s="7"/>
      <c r="N571" s="7">
        <f t="shared" si="19"/>
        <v>108.34898594008621</v>
      </c>
      <c r="O571" s="7"/>
      <c r="P571" s="7"/>
      <c r="Q571" s="7"/>
      <c r="R571" s="7"/>
      <c r="S571" s="6"/>
      <c r="T571" s="6"/>
      <c r="U571" s="6"/>
      <c r="V571" s="6">
        <v>1.0700000000000001E-2</v>
      </c>
      <c r="W571" s="6"/>
      <c r="X571" s="6"/>
      <c r="Y571" s="6"/>
      <c r="Z571" s="6"/>
      <c r="AA571">
        <v>1.71</v>
      </c>
      <c r="AB571" s="2">
        <v>137558000</v>
      </c>
      <c r="AC571" s="2">
        <v>333311000</v>
      </c>
      <c r="AD571" t="s">
        <v>6</v>
      </c>
    </row>
    <row r="572" spans="1:30" x14ac:dyDescent="0.3">
      <c r="A572" s="1">
        <v>31625</v>
      </c>
      <c r="B572" s="6">
        <v>1.8799999999999997E-2</v>
      </c>
      <c r="C572" s="7"/>
      <c r="D572" s="7"/>
      <c r="E572" s="7"/>
      <c r="F572" s="7">
        <f t="shared" si="18"/>
        <v>90.591241757024306</v>
      </c>
      <c r="G572" s="7"/>
      <c r="H572" s="7"/>
      <c r="I572" s="7"/>
      <c r="J572" s="7"/>
      <c r="K572" s="7"/>
      <c r="L572" s="7"/>
      <c r="M572" s="7"/>
      <c r="N572" s="7">
        <f t="shared" si="19"/>
        <v>110.38594687575983</v>
      </c>
      <c r="O572" s="7"/>
      <c r="P572" s="7"/>
      <c r="Q572" s="7"/>
      <c r="R572" s="7"/>
      <c r="S572" s="6"/>
      <c r="T572" s="6"/>
      <c r="U572" s="6"/>
      <c r="V572" s="6">
        <v>1.8799999999999997E-2</v>
      </c>
      <c r="W572" s="6"/>
      <c r="X572" s="6"/>
      <c r="Y572" s="6"/>
      <c r="Z572" s="6"/>
      <c r="AA572">
        <v>3.55</v>
      </c>
      <c r="AB572" s="2">
        <v>145798000</v>
      </c>
      <c r="AC572" s="2">
        <v>356193000</v>
      </c>
      <c r="AD572" t="s">
        <v>6</v>
      </c>
    </row>
    <row r="573" spans="1:30" x14ac:dyDescent="0.3">
      <c r="A573" s="1">
        <v>31656</v>
      </c>
      <c r="B573" s="6">
        <v>1.43E-2</v>
      </c>
      <c r="C573" s="7"/>
      <c r="D573" s="7"/>
      <c r="E573" s="7"/>
      <c r="F573" s="7">
        <f t="shared" si="18"/>
        <v>89.314050830153121</v>
      </c>
      <c r="G573" s="7"/>
      <c r="H573" s="7"/>
      <c r="I573" s="7"/>
      <c r="J573" s="7"/>
      <c r="K573" s="7"/>
      <c r="L573" s="7"/>
      <c r="M573" s="7"/>
      <c r="N573" s="7">
        <f t="shared" si="19"/>
        <v>111.96446591608318</v>
      </c>
      <c r="O573" s="7"/>
      <c r="P573" s="7"/>
      <c r="Q573" s="7"/>
      <c r="R573" s="7"/>
      <c r="S573" s="6"/>
      <c r="T573" s="6"/>
      <c r="U573" s="6"/>
      <c r="V573" s="6">
        <v>1.43E-2</v>
      </c>
      <c r="W573" s="6"/>
      <c r="X573" s="6"/>
      <c r="Y573" s="6"/>
      <c r="Z573" s="6"/>
      <c r="AA573">
        <v>1.72</v>
      </c>
      <c r="AB573" s="2">
        <v>149852000</v>
      </c>
      <c r="AC573" s="2">
        <v>375906000</v>
      </c>
      <c r="AD573" t="s">
        <v>6</v>
      </c>
    </row>
    <row r="574" spans="1:30" x14ac:dyDescent="0.3">
      <c r="A574" s="1">
        <v>31686</v>
      </c>
      <c r="B574" s="6">
        <v>3.0800000000000001E-2</v>
      </c>
      <c r="C574" s="7"/>
      <c r="D574" s="7"/>
      <c r="E574" s="7"/>
      <c r="F574" s="7">
        <f t="shared" si="18"/>
        <v>86.645373331541634</v>
      </c>
      <c r="G574" s="7"/>
      <c r="H574" s="7"/>
      <c r="I574" s="7"/>
      <c r="J574" s="7"/>
      <c r="K574" s="7"/>
      <c r="L574" s="7"/>
      <c r="M574" s="7"/>
      <c r="N574" s="7">
        <f t="shared" si="19"/>
        <v>115.41297146629854</v>
      </c>
      <c r="O574" s="7"/>
      <c r="P574" s="7"/>
      <c r="Q574" s="7"/>
      <c r="R574" s="7"/>
      <c r="S574" s="6"/>
      <c r="T574" s="6"/>
      <c r="U574" s="6"/>
      <c r="V574" s="6">
        <v>3.0800000000000001E-2</v>
      </c>
      <c r="W574" s="6"/>
      <c r="X574" s="6"/>
      <c r="Y574" s="6"/>
      <c r="Z574" s="6"/>
      <c r="AA574">
        <v>1.9</v>
      </c>
      <c r="AB574" s="2">
        <v>157605000</v>
      </c>
      <c r="AC574" s="2">
        <v>403240000</v>
      </c>
      <c r="AD574" t="s">
        <v>6</v>
      </c>
    </row>
    <row r="575" spans="1:30" x14ac:dyDescent="0.3">
      <c r="A575" s="1">
        <v>31717</v>
      </c>
      <c r="B575" s="6">
        <v>4.4299999999999999E-2</v>
      </c>
      <c r="C575" s="7"/>
      <c r="D575" s="7"/>
      <c r="E575" s="7"/>
      <c r="F575" s="7">
        <f t="shared" si="18"/>
        <v>82.969810716787919</v>
      </c>
      <c r="G575" s="7"/>
      <c r="H575" s="7"/>
      <c r="I575" s="7"/>
      <c r="J575" s="7"/>
      <c r="K575" s="7"/>
      <c r="L575" s="7"/>
      <c r="M575" s="7"/>
      <c r="N575" s="7">
        <f t="shared" si="19"/>
        <v>120.52576610225557</v>
      </c>
      <c r="O575" s="7"/>
      <c r="P575" s="7"/>
      <c r="Q575" s="7"/>
      <c r="R575" s="7"/>
      <c r="S575" s="6"/>
      <c r="T575" s="6"/>
      <c r="U575" s="6"/>
      <c r="V575" s="6">
        <v>4.4299999999999999E-2</v>
      </c>
      <c r="W575" s="6"/>
      <c r="X575" s="6"/>
      <c r="Y575" s="6"/>
      <c r="Z575" s="6"/>
      <c r="AA575">
        <v>5.45</v>
      </c>
      <c r="AB575" s="2">
        <v>172456000</v>
      </c>
      <c r="AC575" s="2">
        <v>421915000</v>
      </c>
      <c r="AD575" t="s">
        <v>6</v>
      </c>
    </row>
    <row r="576" spans="1:30" x14ac:dyDescent="0.3">
      <c r="A576" s="1">
        <v>31747</v>
      </c>
      <c r="B576" s="6">
        <v>0.10300000000000001</v>
      </c>
      <c r="C576" s="7"/>
      <c r="D576" s="7"/>
      <c r="E576" s="7"/>
      <c r="F576" s="7">
        <f t="shared" si="18"/>
        <v>75.221949879227495</v>
      </c>
      <c r="G576" s="7"/>
      <c r="H576" s="7"/>
      <c r="I576" s="7"/>
      <c r="J576" s="7"/>
      <c r="K576" s="7"/>
      <c r="L576" s="7"/>
      <c r="M576" s="7"/>
      <c r="N576" s="7">
        <f t="shared" si="19"/>
        <v>132.93992001078789</v>
      </c>
      <c r="O576" s="7"/>
      <c r="P576" s="7"/>
      <c r="Q576" s="7"/>
      <c r="R576" s="7"/>
      <c r="S576" s="6"/>
      <c r="T576" s="6"/>
      <c r="U576" s="6"/>
      <c r="V576" s="6">
        <v>0.10300000000000001</v>
      </c>
      <c r="W576" s="6"/>
      <c r="X576" s="6"/>
      <c r="Y576" s="6"/>
      <c r="Z576" s="6"/>
      <c r="AA576">
        <v>11.65</v>
      </c>
      <c r="AB576" s="2">
        <v>178895000</v>
      </c>
      <c r="AC576" s="2">
        <v>455476000</v>
      </c>
      <c r="AD576" t="s">
        <v>6</v>
      </c>
    </row>
    <row r="577" spans="1:30" x14ac:dyDescent="0.3">
      <c r="A577" s="1">
        <v>31778</v>
      </c>
      <c r="B577" s="6">
        <v>0.13750000000000001</v>
      </c>
      <c r="C577" s="7"/>
      <c r="D577" s="7"/>
      <c r="E577" s="7"/>
      <c r="F577" s="7">
        <f t="shared" si="18"/>
        <v>66.12918670701319</v>
      </c>
      <c r="G577" s="7"/>
      <c r="H577" s="7"/>
      <c r="I577" s="7"/>
      <c r="J577" s="7"/>
      <c r="K577" s="7"/>
      <c r="L577" s="7"/>
      <c r="M577" s="7"/>
      <c r="N577" s="7">
        <f t="shared" si="19"/>
        <v>151.21915901227121</v>
      </c>
      <c r="O577" s="7"/>
      <c r="P577" s="7"/>
      <c r="Q577" s="7"/>
      <c r="R577" s="7"/>
      <c r="S577" s="6"/>
      <c r="T577" s="6"/>
      <c r="U577" s="6"/>
      <c r="V577" s="6">
        <v>0.13750000000000001</v>
      </c>
      <c r="W577" s="6"/>
      <c r="X577" s="6"/>
      <c r="Y577" s="6"/>
      <c r="Z577" s="6"/>
      <c r="AA577">
        <v>13.21</v>
      </c>
      <c r="AB577" s="2">
        <v>172444000</v>
      </c>
      <c r="AC577" s="2">
        <v>356055000</v>
      </c>
      <c r="AD577" t="s">
        <v>6</v>
      </c>
    </row>
    <row r="578" spans="1:30" x14ac:dyDescent="0.3">
      <c r="A578" s="1">
        <v>31809</v>
      </c>
      <c r="B578" s="6">
        <v>0.1128</v>
      </c>
      <c r="C578" s="7"/>
      <c r="D578" s="7"/>
      <c r="E578" s="7"/>
      <c r="F578" s="7">
        <f t="shared" si="18"/>
        <v>59.425940606589862</v>
      </c>
      <c r="G578" s="7"/>
      <c r="H578" s="7"/>
      <c r="I578" s="7"/>
      <c r="J578" s="7"/>
      <c r="K578" s="7"/>
      <c r="L578" s="7"/>
      <c r="M578" s="7"/>
      <c r="N578" s="7">
        <f t="shared" si="19"/>
        <v>168.27668014885541</v>
      </c>
      <c r="O578" s="7"/>
      <c r="P578" s="7"/>
      <c r="Q578" s="7"/>
      <c r="R578" s="7"/>
      <c r="S578" s="6"/>
      <c r="T578" s="6"/>
      <c r="U578" s="6"/>
      <c r="V578" s="6">
        <v>0.1128</v>
      </c>
      <c r="W578" s="6"/>
      <c r="X578" s="6"/>
      <c r="Y578" s="6"/>
      <c r="Z578" s="6"/>
      <c r="AA578">
        <v>12.64</v>
      </c>
      <c r="AB578" s="2">
        <v>164309000</v>
      </c>
      <c r="AC578" s="2">
        <v>377484000</v>
      </c>
      <c r="AD578" t="s">
        <v>6</v>
      </c>
    </row>
    <row r="579" spans="1:30" x14ac:dyDescent="0.3">
      <c r="A579" s="1">
        <v>31837</v>
      </c>
      <c r="B579" s="6">
        <v>0.1197</v>
      </c>
      <c r="C579" s="7"/>
      <c r="D579" s="7"/>
      <c r="E579" s="7"/>
      <c r="F579" s="7">
        <f t="shared" si="18"/>
        <v>53.073091548262809</v>
      </c>
      <c r="G579" s="7"/>
      <c r="H579" s="7"/>
      <c r="I579" s="7"/>
      <c r="J579" s="7"/>
      <c r="K579" s="7"/>
      <c r="L579" s="7"/>
      <c r="M579" s="7"/>
      <c r="N579" s="7">
        <f t="shared" si="19"/>
        <v>188.41939876267338</v>
      </c>
      <c r="O579" s="7"/>
      <c r="P579" s="7"/>
      <c r="Q579" s="7"/>
      <c r="R579" s="7"/>
      <c r="S579" s="6"/>
      <c r="T579" s="6"/>
      <c r="U579" s="6"/>
      <c r="V579" s="6">
        <v>0.1197</v>
      </c>
      <c r="W579" s="6"/>
      <c r="X579" s="6"/>
      <c r="Y579" s="6"/>
      <c r="Z579" s="6"/>
      <c r="AA579">
        <v>16.37</v>
      </c>
      <c r="AB579" s="2">
        <v>169213000</v>
      </c>
      <c r="AC579" s="2">
        <v>424991000</v>
      </c>
      <c r="AD579" t="s">
        <v>6</v>
      </c>
    </row>
    <row r="580" spans="1:30" x14ac:dyDescent="0.3">
      <c r="A580" s="1">
        <v>31868</v>
      </c>
      <c r="B580" s="6">
        <v>0.16550000000000001</v>
      </c>
      <c r="C580" s="7"/>
      <c r="D580" s="7"/>
      <c r="E580" s="7"/>
      <c r="F580" s="7">
        <f t="shared" si="18"/>
        <v>45.536758085167577</v>
      </c>
      <c r="G580" s="7"/>
      <c r="H580" s="7"/>
      <c r="I580" s="7"/>
      <c r="J580" s="7"/>
      <c r="K580" s="7"/>
      <c r="L580" s="7"/>
      <c r="M580" s="7"/>
      <c r="N580" s="7">
        <f t="shared" si="19"/>
        <v>219.60280925789581</v>
      </c>
      <c r="O580" s="7"/>
      <c r="P580" s="7"/>
      <c r="Q580" s="7"/>
      <c r="R580" s="7"/>
      <c r="S580" s="6"/>
      <c r="T580" s="6"/>
      <c r="U580" s="6"/>
      <c r="V580" s="6">
        <v>0.16550000000000001</v>
      </c>
      <c r="W580" s="6"/>
      <c r="X580" s="6"/>
      <c r="Y580" s="6"/>
      <c r="Z580" s="6"/>
      <c r="AA580">
        <v>19.100000000000001</v>
      </c>
      <c r="AB580" s="2">
        <v>187023000</v>
      </c>
      <c r="AC580" s="2">
        <v>357719000</v>
      </c>
      <c r="AD580" t="s">
        <v>6</v>
      </c>
    </row>
    <row r="581" spans="1:30" x14ac:dyDescent="0.3">
      <c r="A581" s="1">
        <v>31898</v>
      </c>
      <c r="B581" s="6">
        <v>0.26489999999999997</v>
      </c>
      <c r="C581" s="7"/>
      <c r="D581" s="7"/>
      <c r="E581" s="7"/>
      <c r="F581" s="7">
        <f t="shared" si="18"/>
        <v>36.000283093657664</v>
      </c>
      <c r="G581" s="7"/>
      <c r="H581" s="7"/>
      <c r="I581" s="7"/>
      <c r="J581" s="7"/>
      <c r="K581" s="7"/>
      <c r="L581" s="7"/>
      <c r="M581" s="7"/>
      <c r="N581" s="7">
        <f t="shared" si="19"/>
        <v>277.77559343031237</v>
      </c>
      <c r="O581" s="7"/>
      <c r="P581" s="7"/>
      <c r="Q581" s="7"/>
      <c r="R581" s="7"/>
      <c r="S581" s="6"/>
      <c r="T581" s="6"/>
      <c r="U581" s="6"/>
      <c r="V581" s="6">
        <v>0.26489999999999997</v>
      </c>
      <c r="W581" s="6"/>
      <c r="X581" s="6"/>
      <c r="Y581" s="6"/>
      <c r="Z581" s="6"/>
      <c r="AA581">
        <v>21.45</v>
      </c>
      <c r="AB581" s="2">
        <v>184563000</v>
      </c>
      <c r="AC581" s="2">
        <v>361154000</v>
      </c>
      <c r="AD581" t="s">
        <v>6</v>
      </c>
    </row>
    <row r="582" spans="1:30" x14ac:dyDescent="0.3">
      <c r="A582" s="1">
        <v>31929</v>
      </c>
      <c r="B582" s="6">
        <v>0.2676</v>
      </c>
      <c r="C582" s="7"/>
      <c r="D582" s="7"/>
      <c r="E582" s="7"/>
      <c r="F582" s="7">
        <f t="shared" si="18"/>
        <v>28.400349553216842</v>
      </c>
      <c r="G582" s="7"/>
      <c r="H582" s="7"/>
      <c r="I582" s="7"/>
      <c r="J582" s="7"/>
      <c r="K582" s="7"/>
      <c r="L582" s="7"/>
      <c r="M582" s="7"/>
      <c r="N582" s="7">
        <f t="shared" si="19"/>
        <v>352.10834223226396</v>
      </c>
      <c r="O582" s="7"/>
      <c r="P582" s="7"/>
      <c r="Q582" s="7"/>
      <c r="R582" s="7"/>
      <c r="S582" s="6"/>
      <c r="T582" s="6"/>
      <c r="U582" s="6"/>
      <c r="V582" s="6">
        <v>0.2676</v>
      </c>
      <c r="W582" s="6"/>
      <c r="X582" s="6"/>
      <c r="Y582" s="6"/>
      <c r="Z582" s="6"/>
      <c r="AA582">
        <v>19.71</v>
      </c>
      <c r="AB582" s="2">
        <v>170057000</v>
      </c>
      <c r="AC582" s="2">
        <v>475166000</v>
      </c>
      <c r="AD582" t="s">
        <v>6</v>
      </c>
    </row>
    <row r="583" spans="1:30" x14ac:dyDescent="0.3">
      <c r="A583" s="1">
        <v>31959</v>
      </c>
      <c r="B583" s="6">
        <v>9.2399999999999996E-2</v>
      </c>
      <c r="C583" s="7"/>
      <c r="D583" s="7"/>
      <c r="E583" s="7"/>
      <c r="F583" s="7">
        <f t="shared" si="18"/>
        <v>25.998122989030428</v>
      </c>
      <c r="G583" s="7"/>
      <c r="H583" s="7"/>
      <c r="I583" s="7"/>
      <c r="J583" s="7"/>
      <c r="K583" s="7"/>
      <c r="L583" s="7"/>
      <c r="M583" s="7"/>
      <c r="N583" s="7">
        <f t="shared" si="19"/>
        <v>384.64315305452516</v>
      </c>
      <c r="O583" s="7"/>
      <c r="P583" s="7"/>
      <c r="Q583" s="7"/>
      <c r="R583" s="7"/>
      <c r="S583" s="6"/>
      <c r="T583" s="6"/>
      <c r="U583" s="6"/>
      <c r="V583" s="6">
        <v>9.2399999999999996E-2</v>
      </c>
      <c r="W583" s="6"/>
      <c r="X583" s="6"/>
      <c r="Y583" s="6"/>
      <c r="Z583" s="6"/>
      <c r="AA583">
        <v>9.2100000000000009</v>
      </c>
      <c r="AB583" s="2">
        <v>219014000</v>
      </c>
      <c r="AC583" s="2">
        <v>522629000</v>
      </c>
      <c r="AD583" t="s">
        <v>6</v>
      </c>
    </row>
    <row r="584" spans="1:30" x14ac:dyDescent="0.3">
      <c r="A584" s="1">
        <v>31990</v>
      </c>
      <c r="B584" s="6">
        <v>4.4500000000000005E-2</v>
      </c>
      <c r="C584" s="7"/>
      <c r="D584" s="7"/>
      <c r="E584" s="7"/>
      <c r="F584" s="7">
        <f t="shared" si="18"/>
        <v>24.890495920565275</v>
      </c>
      <c r="G584" s="7"/>
      <c r="H584" s="7"/>
      <c r="I584" s="7"/>
      <c r="J584" s="7"/>
      <c r="K584" s="7"/>
      <c r="L584" s="7"/>
      <c r="M584" s="7"/>
      <c r="N584" s="7">
        <f t="shared" si="19"/>
        <v>401.75977336545151</v>
      </c>
      <c r="O584" s="7"/>
      <c r="P584" s="7"/>
      <c r="Q584" s="7"/>
      <c r="R584" s="7"/>
      <c r="S584" s="6"/>
      <c r="T584" s="6"/>
      <c r="U584" s="6"/>
      <c r="V584" s="6">
        <v>4.4500000000000005E-2</v>
      </c>
      <c r="W584" s="6"/>
      <c r="X584" s="6"/>
      <c r="Y584" s="6"/>
      <c r="Z584" s="6"/>
      <c r="AA584">
        <v>4.87</v>
      </c>
      <c r="AB584" s="2">
        <v>271299000</v>
      </c>
      <c r="AC584" s="2">
        <v>573539000</v>
      </c>
      <c r="AD584" t="s">
        <v>6</v>
      </c>
    </row>
    <row r="585" spans="1:30" x14ac:dyDescent="0.3">
      <c r="A585" s="1">
        <v>32021</v>
      </c>
      <c r="B585" s="6">
        <v>6.7299999999999999E-2</v>
      </c>
      <c r="C585" s="7"/>
      <c r="D585" s="7"/>
      <c r="E585" s="7"/>
      <c r="F585" s="7">
        <f t="shared" si="18"/>
        <v>23.320993085885203</v>
      </c>
      <c r="G585" s="7"/>
      <c r="H585" s="7"/>
      <c r="I585" s="7"/>
      <c r="J585" s="7"/>
      <c r="K585" s="7"/>
      <c r="L585" s="7"/>
      <c r="M585" s="7"/>
      <c r="N585" s="7">
        <f t="shared" si="19"/>
        <v>428.79820611294639</v>
      </c>
      <c r="O585" s="7"/>
      <c r="P585" s="7"/>
      <c r="Q585" s="7"/>
      <c r="R585" s="7"/>
      <c r="S585" s="6"/>
      <c r="T585" s="6"/>
      <c r="U585" s="6"/>
      <c r="V585" s="6">
        <v>6.7299999999999999E-2</v>
      </c>
      <c r="W585" s="6"/>
      <c r="X585" s="6"/>
      <c r="Y585" s="6"/>
      <c r="Z585" s="6"/>
      <c r="AA585">
        <v>7.78</v>
      </c>
      <c r="AB585" s="2">
        <v>324931000</v>
      </c>
      <c r="AC585" s="2">
        <v>622894000</v>
      </c>
      <c r="AD585" t="s">
        <v>6</v>
      </c>
    </row>
    <row r="586" spans="1:30" x14ac:dyDescent="0.3">
      <c r="A586" s="1">
        <v>32051</v>
      </c>
      <c r="B586" s="6">
        <v>0.1017</v>
      </c>
      <c r="C586" s="7"/>
      <c r="D586" s="7"/>
      <c r="E586" s="7"/>
      <c r="F586" s="7">
        <f t="shared" si="18"/>
        <v>21.168188332472727</v>
      </c>
      <c r="G586" s="7"/>
      <c r="H586" s="7"/>
      <c r="I586" s="7"/>
      <c r="J586" s="7"/>
      <c r="K586" s="7"/>
      <c r="L586" s="7"/>
      <c r="M586" s="7"/>
      <c r="N586" s="7">
        <f t="shared" si="19"/>
        <v>472.40698367463301</v>
      </c>
      <c r="O586" s="7"/>
      <c r="P586" s="7"/>
      <c r="Q586" s="7"/>
      <c r="R586" s="7"/>
      <c r="S586" s="6"/>
      <c r="T586" s="6"/>
      <c r="U586" s="6"/>
      <c r="V586" s="6">
        <v>0.1017</v>
      </c>
      <c r="W586" s="6"/>
      <c r="X586" s="6"/>
      <c r="Y586" s="6"/>
      <c r="Z586" s="6"/>
      <c r="AA586">
        <v>11.22</v>
      </c>
      <c r="AB586" s="2">
        <v>373186000</v>
      </c>
      <c r="AC586" s="2">
        <v>695783000</v>
      </c>
      <c r="AD586" t="s">
        <v>6</v>
      </c>
    </row>
    <row r="587" spans="1:30" x14ac:dyDescent="0.3">
      <c r="A587" s="1">
        <v>32082</v>
      </c>
      <c r="B587" s="6">
        <v>0.13400000000000001</v>
      </c>
      <c r="C587" s="7"/>
      <c r="D587" s="7"/>
      <c r="E587" s="7"/>
      <c r="F587" s="7">
        <f t="shared" si="18"/>
        <v>18.66683274468495</v>
      </c>
      <c r="G587" s="7"/>
      <c r="H587" s="7"/>
      <c r="I587" s="7"/>
      <c r="J587" s="7"/>
      <c r="K587" s="7"/>
      <c r="L587" s="7"/>
      <c r="M587" s="7"/>
      <c r="N587" s="7">
        <f t="shared" si="19"/>
        <v>535.70951948703373</v>
      </c>
      <c r="O587" s="7"/>
      <c r="P587" s="7"/>
      <c r="Q587" s="7"/>
      <c r="R587" s="7"/>
      <c r="S587" s="6"/>
      <c r="T587" s="6"/>
      <c r="U587" s="6"/>
      <c r="V587" s="6">
        <v>0.13400000000000001</v>
      </c>
      <c r="W587" s="6"/>
      <c r="X587" s="6"/>
      <c r="Y587" s="6"/>
      <c r="Z587" s="6"/>
      <c r="AA587">
        <v>15.08</v>
      </c>
      <c r="AB587" s="2">
        <v>389235000</v>
      </c>
      <c r="AC587" s="2">
        <v>792059000</v>
      </c>
      <c r="AD587" t="s">
        <v>6</v>
      </c>
    </row>
    <row r="588" spans="1:30" x14ac:dyDescent="0.3">
      <c r="A588" s="1">
        <v>32112</v>
      </c>
      <c r="B588" s="6">
        <v>0.15920000000000001</v>
      </c>
      <c r="C588" s="7"/>
      <c r="D588" s="7"/>
      <c r="E588" s="7"/>
      <c r="F588" s="7">
        <f t="shared" si="18"/>
        <v>16.103202850832425</v>
      </c>
      <c r="G588" s="7"/>
      <c r="H588" s="7"/>
      <c r="I588" s="7"/>
      <c r="J588" s="7"/>
      <c r="K588" s="7"/>
      <c r="L588" s="7"/>
      <c r="M588" s="7"/>
      <c r="N588" s="7">
        <f t="shared" si="19"/>
        <v>620.99447498936945</v>
      </c>
      <c r="O588" s="7"/>
      <c r="P588" s="7"/>
      <c r="Q588" s="7"/>
      <c r="R588" s="7"/>
      <c r="S588" s="6"/>
      <c r="T588" s="6"/>
      <c r="U588" s="6"/>
      <c r="V588" s="6">
        <v>0.15920000000000001</v>
      </c>
      <c r="W588" s="6"/>
      <c r="X588" s="6"/>
      <c r="Y588" s="6"/>
      <c r="Z588" s="6"/>
      <c r="AA588">
        <v>14.15</v>
      </c>
      <c r="AB588" s="2">
        <v>503531000</v>
      </c>
      <c r="AC588" s="2">
        <v>1035920000</v>
      </c>
      <c r="AD588" t="s">
        <v>6</v>
      </c>
    </row>
    <row r="589" spans="1:30" x14ac:dyDescent="0.3">
      <c r="A589" s="1">
        <v>32143</v>
      </c>
      <c r="B589" s="6">
        <v>0.14699999999999999</v>
      </c>
      <c r="C589" s="7"/>
      <c r="D589" s="7"/>
      <c r="E589" s="7"/>
      <c r="F589" s="7">
        <f t="shared" si="18"/>
        <v>14.039409634553119</v>
      </c>
      <c r="G589" s="7"/>
      <c r="H589" s="7"/>
      <c r="I589" s="7"/>
      <c r="J589" s="7"/>
      <c r="K589" s="7"/>
      <c r="L589" s="7"/>
      <c r="M589" s="7"/>
      <c r="N589" s="7">
        <f t="shared" si="19"/>
        <v>712.28066281280678</v>
      </c>
      <c r="O589" s="7"/>
      <c r="P589" s="7"/>
      <c r="Q589" s="7"/>
      <c r="R589" s="7"/>
      <c r="S589" s="6"/>
      <c r="T589" s="6"/>
      <c r="U589" s="6"/>
      <c r="V589" s="6">
        <v>0.14699999999999999</v>
      </c>
      <c r="W589" s="6"/>
      <c r="X589" s="6"/>
      <c r="Y589" s="6"/>
      <c r="Z589" s="6"/>
      <c r="AA589">
        <v>18.89</v>
      </c>
      <c r="AB589" s="2">
        <v>505379000</v>
      </c>
      <c r="AC589" s="2">
        <v>929000000</v>
      </c>
      <c r="AD589" t="s">
        <v>6</v>
      </c>
    </row>
    <row r="590" spans="1:30" x14ac:dyDescent="0.3">
      <c r="A590" s="1">
        <v>32174</v>
      </c>
      <c r="B590" s="6">
        <v>0.1338</v>
      </c>
      <c r="C590" s="7"/>
      <c r="D590" s="7"/>
      <c r="E590" s="7"/>
      <c r="F590" s="7">
        <f t="shared" si="18"/>
        <v>12.382615659334203</v>
      </c>
      <c r="G590" s="7"/>
      <c r="H590" s="7"/>
      <c r="I590" s="7"/>
      <c r="J590" s="7"/>
      <c r="K590" s="7"/>
      <c r="L590" s="7"/>
      <c r="M590" s="7"/>
      <c r="N590" s="7">
        <f t="shared" si="19"/>
        <v>807.58381549716023</v>
      </c>
      <c r="O590" s="7"/>
      <c r="P590" s="7"/>
      <c r="Q590" s="7"/>
      <c r="R590" s="7"/>
      <c r="S590" s="6"/>
      <c r="T590" s="6"/>
      <c r="U590" s="6"/>
      <c r="V590" s="6">
        <v>0.1338</v>
      </c>
      <c r="W590" s="6"/>
      <c r="X590" s="6"/>
      <c r="Y590" s="6"/>
      <c r="Z590" s="6"/>
      <c r="AA590">
        <v>15.7</v>
      </c>
      <c r="AB590" s="2">
        <v>469509000</v>
      </c>
      <c r="AC590" s="2">
        <v>1026000000</v>
      </c>
      <c r="AD590" t="s">
        <v>6</v>
      </c>
    </row>
    <row r="591" spans="1:30" x14ac:dyDescent="0.3">
      <c r="A591" s="1">
        <v>32203</v>
      </c>
      <c r="B591" s="6">
        <v>0.1865</v>
      </c>
      <c r="C591" s="7"/>
      <c r="D591" s="7"/>
      <c r="E591" s="7"/>
      <c r="F591" s="7">
        <f t="shared" si="18"/>
        <v>10.436254243012391</v>
      </c>
      <c r="G591" s="7"/>
      <c r="H591" s="7"/>
      <c r="I591" s="7"/>
      <c r="J591" s="7"/>
      <c r="K591" s="7"/>
      <c r="L591" s="7"/>
      <c r="M591" s="7"/>
      <c r="N591" s="7">
        <f t="shared" si="19"/>
        <v>958.19819708738066</v>
      </c>
      <c r="O591" s="7"/>
      <c r="P591" s="7"/>
      <c r="Q591" s="7"/>
      <c r="R591" s="7"/>
      <c r="S591" s="6"/>
      <c r="T591" s="6"/>
      <c r="U591" s="6"/>
      <c r="V591" s="6">
        <v>0.1865</v>
      </c>
      <c r="W591" s="6"/>
      <c r="X591" s="6"/>
      <c r="Y591" s="6"/>
      <c r="Z591" s="6"/>
      <c r="AA591">
        <v>17.600000000000001</v>
      </c>
      <c r="AB591" s="2">
        <v>675373000</v>
      </c>
      <c r="AC591" s="2">
        <v>1170000000</v>
      </c>
      <c r="AD591" t="s">
        <v>6</v>
      </c>
    </row>
    <row r="592" spans="1:30" x14ac:dyDescent="0.3">
      <c r="A592" s="1">
        <v>32234</v>
      </c>
      <c r="B592" s="6">
        <v>0.21170000000000003</v>
      </c>
      <c r="C592" s="7"/>
      <c r="D592" s="7"/>
      <c r="E592" s="7"/>
      <c r="F592" s="7">
        <f t="shared" si="18"/>
        <v>8.6129027341853526</v>
      </c>
      <c r="G592" s="7"/>
      <c r="H592" s="7"/>
      <c r="I592" s="7"/>
      <c r="J592" s="7"/>
      <c r="K592" s="7"/>
      <c r="L592" s="7"/>
      <c r="M592" s="7"/>
      <c r="N592" s="7">
        <f t="shared" si="19"/>
        <v>1161.0487554107792</v>
      </c>
      <c r="O592" s="7"/>
      <c r="P592" s="7"/>
      <c r="Q592" s="7"/>
      <c r="R592" s="7"/>
      <c r="S592" s="6"/>
      <c r="T592" s="6"/>
      <c r="U592" s="6"/>
      <c r="V592" s="6">
        <v>0.21170000000000003</v>
      </c>
      <c r="W592" s="6"/>
      <c r="X592" s="6"/>
      <c r="Y592" s="6"/>
      <c r="Z592" s="6"/>
      <c r="AA592">
        <v>19.29</v>
      </c>
      <c r="AB592" s="2">
        <v>726125000</v>
      </c>
      <c r="AC592" s="2">
        <v>1325000000</v>
      </c>
      <c r="AD592" t="s">
        <v>6</v>
      </c>
    </row>
    <row r="593" spans="1:30" x14ac:dyDescent="0.3">
      <c r="A593" s="1">
        <v>32264</v>
      </c>
      <c r="B593" s="6">
        <v>0.16250000000000001</v>
      </c>
      <c r="C593" s="7"/>
      <c r="D593" s="7"/>
      <c r="E593" s="7"/>
      <c r="F593" s="7">
        <f t="shared" si="18"/>
        <v>7.4089485885465383</v>
      </c>
      <c r="G593" s="7"/>
      <c r="H593" s="7"/>
      <c r="I593" s="7"/>
      <c r="J593" s="7"/>
      <c r="K593" s="7"/>
      <c r="L593" s="7"/>
      <c r="M593" s="7"/>
      <c r="N593" s="7">
        <f t="shared" si="19"/>
        <v>1349.7191781650311</v>
      </c>
      <c r="O593" s="7"/>
      <c r="P593" s="7"/>
      <c r="Q593" s="7"/>
      <c r="R593" s="7"/>
      <c r="S593" s="6"/>
      <c r="T593" s="6"/>
      <c r="U593" s="6"/>
      <c r="V593" s="6">
        <v>0.16250000000000001</v>
      </c>
      <c r="W593" s="6"/>
      <c r="X593" s="6"/>
      <c r="Y593" s="6"/>
      <c r="Z593" s="6"/>
      <c r="AA593">
        <v>17.420000000000002</v>
      </c>
      <c r="AB593" s="2">
        <v>837455000</v>
      </c>
      <c r="AC593" s="2">
        <v>1581000000</v>
      </c>
      <c r="AD593" t="s">
        <v>6</v>
      </c>
    </row>
    <row r="594" spans="1:30" x14ac:dyDescent="0.3">
      <c r="A594" s="1">
        <v>32295</v>
      </c>
      <c r="B594" s="6">
        <v>0.217</v>
      </c>
      <c r="C594" s="7"/>
      <c r="D594" s="7"/>
      <c r="E594" s="7"/>
      <c r="F594" s="7">
        <f t="shared" si="18"/>
        <v>6.0878788730867184</v>
      </c>
      <c r="G594" s="7"/>
      <c r="H594" s="7"/>
      <c r="I594" s="7"/>
      <c r="J594" s="7"/>
      <c r="K594" s="7"/>
      <c r="L594" s="7"/>
      <c r="M594" s="7"/>
      <c r="N594" s="7">
        <f t="shared" si="19"/>
        <v>1642.6082398268429</v>
      </c>
      <c r="O594" s="7"/>
      <c r="P594" s="7"/>
      <c r="Q594" s="7"/>
      <c r="R594" s="7"/>
      <c r="S594" s="6"/>
      <c r="T594" s="6"/>
      <c r="U594" s="6"/>
      <c r="V594" s="6">
        <v>0.217</v>
      </c>
      <c r="W594" s="6"/>
      <c r="X594" s="6"/>
      <c r="Y594" s="6"/>
      <c r="Z594" s="6"/>
      <c r="AA594">
        <v>22</v>
      </c>
      <c r="AB594" s="2">
        <v>911031000</v>
      </c>
      <c r="AC594" s="2">
        <v>1844000000</v>
      </c>
      <c r="AD594" t="s">
        <v>6</v>
      </c>
    </row>
    <row r="595" spans="1:30" x14ac:dyDescent="0.3">
      <c r="A595" s="1">
        <v>32325</v>
      </c>
      <c r="B595" s="6">
        <v>0.22649999999999998</v>
      </c>
      <c r="C595" s="7"/>
      <c r="D595" s="7"/>
      <c r="E595" s="7"/>
      <c r="F595" s="7">
        <f t="shared" si="18"/>
        <v>4.9636191382688297</v>
      </c>
      <c r="G595" s="7"/>
      <c r="H595" s="7"/>
      <c r="I595" s="7"/>
      <c r="J595" s="7"/>
      <c r="K595" s="7"/>
      <c r="L595" s="7"/>
      <c r="M595" s="7"/>
      <c r="N595" s="7">
        <f t="shared" si="19"/>
        <v>2014.6590061476227</v>
      </c>
      <c r="O595" s="7"/>
      <c r="P595" s="7"/>
      <c r="Q595" s="7"/>
      <c r="R595" s="7"/>
      <c r="S595" s="6"/>
      <c r="T595" s="6"/>
      <c r="U595" s="6"/>
      <c r="V595" s="6">
        <v>0.22649999999999998</v>
      </c>
      <c r="W595" s="6"/>
      <c r="X595" s="6"/>
      <c r="Y595" s="6"/>
      <c r="Z595" s="6"/>
      <c r="AA595">
        <v>21.91</v>
      </c>
      <c r="AB595" s="2">
        <v>1003891000</v>
      </c>
      <c r="AC595" s="2">
        <v>2047000000</v>
      </c>
      <c r="AD595" s="2">
        <v>14328802230</v>
      </c>
    </row>
    <row r="596" spans="1:30" x14ac:dyDescent="0.3">
      <c r="A596" s="1">
        <v>32356</v>
      </c>
      <c r="B596" s="6">
        <v>0.19670000000000001</v>
      </c>
      <c r="C596" s="7"/>
      <c r="D596" s="7"/>
      <c r="E596" s="7"/>
      <c r="F596" s="7">
        <f t="shared" si="18"/>
        <v>4.1477556098176906</v>
      </c>
      <c r="G596" s="7"/>
      <c r="H596" s="7"/>
      <c r="I596" s="7"/>
      <c r="J596" s="7"/>
      <c r="K596" s="7"/>
      <c r="L596" s="7"/>
      <c r="M596" s="7"/>
      <c r="N596" s="7">
        <f t="shared" si="19"/>
        <v>2410.9424326568601</v>
      </c>
      <c r="O596" s="7"/>
      <c r="P596" s="7"/>
      <c r="Q596" s="7"/>
      <c r="R596" s="7"/>
      <c r="S596" s="6"/>
      <c r="T596" s="6"/>
      <c r="U596" s="6"/>
      <c r="V596" s="6">
        <v>0.19670000000000001</v>
      </c>
      <c r="W596" s="6"/>
      <c r="X596" s="6"/>
      <c r="Y596" s="6"/>
      <c r="Z596" s="6"/>
      <c r="AA596">
        <v>21.59</v>
      </c>
      <c r="AB596" s="2">
        <v>1083191000</v>
      </c>
      <c r="AC596" s="2">
        <v>2275000000</v>
      </c>
      <c r="AD596" s="2">
        <v>17432364000</v>
      </c>
    </row>
    <row r="597" spans="1:30" x14ac:dyDescent="0.3">
      <c r="A597" s="1">
        <v>32387</v>
      </c>
      <c r="B597" s="6">
        <v>0.23600000000000002</v>
      </c>
      <c r="C597" s="7"/>
      <c r="D597" s="7"/>
      <c r="E597" s="7"/>
      <c r="F597" s="7">
        <f t="shared" si="18"/>
        <v>3.3557893283314644</v>
      </c>
      <c r="G597" s="7"/>
      <c r="H597" s="7"/>
      <c r="I597" s="7"/>
      <c r="J597" s="7"/>
      <c r="K597" s="7"/>
      <c r="L597" s="7"/>
      <c r="M597" s="7"/>
      <c r="N597" s="7">
        <f t="shared" si="19"/>
        <v>2979.924846763879</v>
      </c>
      <c r="O597" s="7"/>
      <c r="P597" s="7"/>
      <c r="Q597" s="7"/>
      <c r="R597" s="7"/>
      <c r="S597" s="6"/>
      <c r="T597" s="6"/>
      <c r="U597" s="6"/>
      <c r="V597" s="6">
        <v>0.23600000000000002</v>
      </c>
      <c r="W597" s="6"/>
      <c r="X597" s="6"/>
      <c r="Y597" s="6"/>
      <c r="Z597" s="6"/>
      <c r="AA597">
        <v>27.45</v>
      </c>
      <c r="AB597" s="2">
        <v>1426396000</v>
      </c>
      <c r="AC597" s="2">
        <v>2899000000</v>
      </c>
      <c r="AD597" s="2">
        <v>21652380000</v>
      </c>
    </row>
    <row r="598" spans="1:30" x14ac:dyDescent="0.3">
      <c r="A598" s="1">
        <v>32417</v>
      </c>
      <c r="B598" s="6">
        <v>0.2848</v>
      </c>
      <c r="C598" s="7"/>
      <c r="D598" s="7"/>
      <c r="E598" s="7"/>
      <c r="F598" s="7">
        <f t="shared" si="18"/>
        <v>2.6119157287760464</v>
      </c>
      <c r="G598" s="7"/>
      <c r="H598" s="7"/>
      <c r="I598" s="7"/>
      <c r="J598" s="7"/>
      <c r="K598" s="7"/>
      <c r="L598" s="7"/>
      <c r="M598" s="7"/>
      <c r="N598" s="7">
        <f t="shared" si="19"/>
        <v>3828.6074431222314</v>
      </c>
      <c r="O598" s="7"/>
      <c r="P598" s="7"/>
      <c r="Q598" s="7"/>
      <c r="R598" s="7"/>
      <c r="S598" s="6"/>
      <c r="T598" s="6"/>
      <c r="U598" s="6"/>
      <c r="V598" s="6">
        <v>0.2848</v>
      </c>
      <c r="W598" s="6"/>
      <c r="X598" s="6"/>
      <c r="Y598" s="6"/>
      <c r="Z598" s="6"/>
      <c r="AA598">
        <v>25.62</v>
      </c>
      <c r="AB598" s="2">
        <v>1850104000</v>
      </c>
      <c r="AC598" s="2">
        <v>3837000000</v>
      </c>
      <c r="AD598" s="2">
        <v>27485102903</v>
      </c>
    </row>
    <row r="599" spans="1:30" x14ac:dyDescent="0.3">
      <c r="A599" s="1">
        <v>32448</v>
      </c>
      <c r="B599" s="6">
        <v>0.25769999999999998</v>
      </c>
      <c r="C599" s="7"/>
      <c r="D599" s="7"/>
      <c r="E599" s="7"/>
      <c r="F599" s="7">
        <f t="shared" si="18"/>
        <v>2.0767398654496674</v>
      </c>
      <c r="G599" s="7"/>
      <c r="H599" s="7"/>
      <c r="I599" s="7"/>
      <c r="J599" s="7"/>
      <c r="K599" s="7"/>
      <c r="L599" s="7"/>
      <c r="M599" s="7"/>
      <c r="N599" s="7">
        <f t="shared" si="19"/>
        <v>4815.2395812148307</v>
      </c>
      <c r="O599" s="7"/>
      <c r="P599" s="7"/>
      <c r="Q599" s="7"/>
      <c r="R599" s="7"/>
      <c r="S599" s="6"/>
      <c r="T599" s="6"/>
      <c r="U599" s="6"/>
      <c r="V599" s="6">
        <v>0.25769999999999998</v>
      </c>
      <c r="W599" s="6"/>
      <c r="X599" s="6"/>
      <c r="Y599" s="6"/>
      <c r="Z599" s="6"/>
      <c r="AA599">
        <v>27.94</v>
      </c>
      <c r="AB599" s="2">
        <v>2197172000</v>
      </c>
      <c r="AC599" s="2">
        <v>4613000000</v>
      </c>
      <c r="AD599" s="2">
        <v>34626640000</v>
      </c>
    </row>
    <row r="600" spans="1:30" x14ac:dyDescent="0.3">
      <c r="A600" s="1">
        <v>32478</v>
      </c>
      <c r="B600" s="6">
        <v>0.27889999999999998</v>
      </c>
      <c r="C600" s="7"/>
      <c r="D600" s="7"/>
      <c r="E600" s="7"/>
      <c r="F600" s="7">
        <f t="shared" si="18"/>
        <v>1.6238485146998731</v>
      </c>
      <c r="G600" s="7">
        <v>100</v>
      </c>
      <c r="H600" s="7"/>
      <c r="I600" s="7"/>
      <c r="J600" s="7"/>
      <c r="K600" s="7"/>
      <c r="L600" s="7"/>
      <c r="M600" s="7"/>
      <c r="N600" s="7">
        <f t="shared" si="19"/>
        <v>6158.2099004156462</v>
      </c>
      <c r="O600" s="7">
        <v>100</v>
      </c>
      <c r="P600" s="7"/>
      <c r="Q600" s="7"/>
      <c r="R600" s="7"/>
      <c r="S600" s="6"/>
      <c r="T600" s="6"/>
      <c r="U600" s="6"/>
      <c r="V600" s="6">
        <v>0.27889999999999998</v>
      </c>
      <c r="W600" s="6"/>
      <c r="X600" s="6"/>
      <c r="Y600" s="6"/>
      <c r="Z600" s="6"/>
      <c r="AA600">
        <v>28.7</v>
      </c>
      <c r="AB600" s="2">
        <v>3637152000</v>
      </c>
      <c r="AC600" s="2">
        <v>6944000000</v>
      </c>
      <c r="AD600" s="2">
        <v>46395824000</v>
      </c>
    </row>
    <row r="601" spans="1:30" x14ac:dyDescent="0.3">
      <c r="A601" s="1">
        <v>32509</v>
      </c>
      <c r="B601" s="6">
        <v>0.31109999999999999</v>
      </c>
      <c r="C601" s="7"/>
      <c r="D601" s="7"/>
      <c r="E601" s="7"/>
      <c r="F601" s="7"/>
      <c r="G601" s="7">
        <f t="shared" ref="G601:G614" si="20">+G$600/(1+((O601/100)-1))</f>
        <v>76.271832812142478</v>
      </c>
      <c r="H601" s="7"/>
      <c r="I601" s="7"/>
      <c r="J601" s="7"/>
      <c r="K601" s="7"/>
      <c r="L601" s="7"/>
      <c r="M601" s="7"/>
      <c r="N601" s="7"/>
      <c r="O601" s="7">
        <f t="shared" si="19"/>
        <v>131.10999999999999</v>
      </c>
      <c r="P601" s="7"/>
      <c r="Q601" s="7"/>
      <c r="R601" s="7"/>
      <c r="S601" s="6"/>
      <c r="T601" s="6"/>
      <c r="U601" s="6"/>
      <c r="V601" s="6"/>
      <c r="W601" s="6">
        <v>0.31109999999999999</v>
      </c>
      <c r="X601" s="6"/>
      <c r="Y601" s="6"/>
      <c r="Z601" s="6"/>
      <c r="AA601">
        <v>37.49</v>
      </c>
      <c r="AB601" s="2">
        <v>4117000</v>
      </c>
      <c r="AC601" s="2">
        <v>8469000</v>
      </c>
      <c r="AD601" s="2">
        <v>53851000</v>
      </c>
    </row>
    <row r="602" spans="1:30" x14ac:dyDescent="0.3">
      <c r="A602" s="1">
        <v>32540</v>
      </c>
      <c r="B602" s="6">
        <v>0.1401</v>
      </c>
      <c r="C602" s="7"/>
      <c r="D602" s="7"/>
      <c r="E602" s="7"/>
      <c r="F602" s="7"/>
      <c r="G602" s="7">
        <f t="shared" si="20"/>
        <v>66.899248146778788</v>
      </c>
      <c r="H602" s="7"/>
      <c r="I602" s="7"/>
      <c r="J602" s="7"/>
      <c r="K602" s="7"/>
      <c r="L602" s="7"/>
      <c r="M602" s="7"/>
      <c r="N602" s="7"/>
      <c r="O602" s="7">
        <f t="shared" si="19"/>
        <v>149.47851099999997</v>
      </c>
      <c r="P602" s="7"/>
      <c r="Q602" s="7"/>
      <c r="R602" s="7"/>
      <c r="S602" s="6"/>
      <c r="T602" s="6"/>
      <c r="U602" s="6"/>
      <c r="V602" s="6"/>
      <c r="W602" s="6">
        <v>0.1401</v>
      </c>
      <c r="X602" s="6"/>
      <c r="Y602" s="6"/>
      <c r="Z602" s="6"/>
      <c r="AA602">
        <v>16.78</v>
      </c>
      <c r="AB602" s="2">
        <v>4925000</v>
      </c>
      <c r="AC602" s="2">
        <v>8892000</v>
      </c>
      <c r="AD602" s="2">
        <v>60412000</v>
      </c>
    </row>
    <row r="603" spans="1:30" x14ac:dyDescent="0.3">
      <c r="A603" s="1">
        <v>32568</v>
      </c>
      <c r="B603" s="6">
        <v>6.4600000000000005E-2</v>
      </c>
      <c r="C603" s="7"/>
      <c r="D603" s="7"/>
      <c r="E603" s="7"/>
      <c r="F603" s="7"/>
      <c r="G603" s="7">
        <f t="shared" si="20"/>
        <v>62.839797244766849</v>
      </c>
      <c r="H603" s="7"/>
      <c r="I603" s="7"/>
      <c r="J603" s="7"/>
      <c r="K603" s="7"/>
      <c r="L603" s="7"/>
      <c r="M603" s="7"/>
      <c r="N603" s="7"/>
      <c r="O603" s="7">
        <f t="shared" si="19"/>
        <v>159.13482281059996</v>
      </c>
      <c r="P603" s="7"/>
      <c r="Q603" s="7"/>
      <c r="R603" s="7"/>
      <c r="S603" s="6"/>
      <c r="T603" s="6"/>
      <c r="U603" s="6"/>
      <c r="V603" s="6"/>
      <c r="W603" s="6">
        <v>6.4600000000000005E-2</v>
      </c>
      <c r="X603" s="6"/>
      <c r="Y603" s="6"/>
      <c r="Z603" s="6"/>
      <c r="AA603">
        <v>6.82</v>
      </c>
      <c r="AB603" s="2">
        <v>5773000</v>
      </c>
      <c r="AC603" s="2">
        <v>9749000</v>
      </c>
      <c r="AD603" s="2">
        <v>70465682</v>
      </c>
    </row>
    <row r="604" spans="1:30" x14ac:dyDescent="0.3">
      <c r="A604" s="1">
        <v>32599</v>
      </c>
      <c r="B604" s="6">
        <v>0.1002</v>
      </c>
      <c r="C604" s="7"/>
      <c r="D604" s="7"/>
      <c r="E604" s="7"/>
      <c r="F604" s="7"/>
      <c r="G604" s="7">
        <f t="shared" si="20"/>
        <v>57.116703549142741</v>
      </c>
      <c r="H604" s="7"/>
      <c r="I604" s="7"/>
      <c r="J604" s="7"/>
      <c r="K604" s="7"/>
      <c r="L604" s="7"/>
      <c r="M604" s="7"/>
      <c r="N604" s="7"/>
      <c r="O604" s="7">
        <f t="shared" ref="O604:P619" si="21">+O603*(1+W604)</f>
        <v>175.08013205622208</v>
      </c>
      <c r="P604" s="7"/>
      <c r="Q604" s="7"/>
      <c r="R604" s="7"/>
      <c r="S604" s="6"/>
      <c r="T604" s="6"/>
      <c r="U604" s="6"/>
      <c r="V604" s="6"/>
      <c r="W604" s="6">
        <v>0.1002</v>
      </c>
      <c r="X604" s="6"/>
      <c r="Y604" s="6"/>
      <c r="Z604" s="6"/>
      <c r="AA604">
        <v>8.33</v>
      </c>
      <c r="AB604" s="2">
        <v>6549000</v>
      </c>
      <c r="AC604" s="2">
        <v>14624000</v>
      </c>
      <c r="AD604" s="2">
        <v>83397000</v>
      </c>
    </row>
    <row r="605" spans="1:30" x14ac:dyDescent="0.3">
      <c r="A605" s="1">
        <v>32629</v>
      </c>
      <c r="B605" s="6">
        <v>0.16589999999999999</v>
      </c>
      <c r="C605" s="7"/>
      <c r="D605" s="7"/>
      <c r="E605" s="7"/>
      <c r="F605" s="7"/>
      <c r="G605" s="7">
        <f t="shared" si="20"/>
        <v>48.989367483611588</v>
      </c>
      <c r="H605" s="7"/>
      <c r="I605" s="7"/>
      <c r="J605" s="7"/>
      <c r="K605" s="7"/>
      <c r="L605" s="7"/>
      <c r="M605" s="7"/>
      <c r="N605" s="7"/>
      <c r="O605" s="7">
        <f t="shared" si="21"/>
        <v>204.12592596434931</v>
      </c>
      <c r="P605" s="7"/>
      <c r="Q605" s="7"/>
      <c r="R605" s="7"/>
      <c r="S605" s="6"/>
      <c r="T605" s="6"/>
      <c r="U605" s="6"/>
      <c r="V605" s="6"/>
      <c r="W605" s="6">
        <v>0.16589999999999999</v>
      </c>
      <c r="X605" s="6"/>
      <c r="Y605" s="6"/>
      <c r="Z605" s="6"/>
      <c r="AA605">
        <v>17.920000000000002</v>
      </c>
      <c r="AB605" s="2">
        <v>8748000</v>
      </c>
      <c r="AC605" s="2">
        <v>13985000</v>
      </c>
      <c r="AD605" s="2">
        <v>89313395</v>
      </c>
    </row>
    <row r="606" spans="1:30" x14ac:dyDescent="0.3">
      <c r="A606" s="1">
        <v>32660</v>
      </c>
      <c r="B606" s="6">
        <v>0.25290000000000001</v>
      </c>
      <c r="C606" s="7"/>
      <c r="D606" s="7"/>
      <c r="E606" s="7"/>
      <c r="F606" s="7"/>
      <c r="G606" s="7">
        <f t="shared" si="20"/>
        <v>39.100780176878914</v>
      </c>
      <c r="H606" s="7"/>
      <c r="I606" s="7"/>
      <c r="J606" s="7"/>
      <c r="K606" s="7"/>
      <c r="L606" s="7"/>
      <c r="M606" s="7"/>
      <c r="N606" s="7"/>
      <c r="O606" s="7">
        <f t="shared" si="21"/>
        <v>255.74937264073321</v>
      </c>
      <c r="P606" s="7"/>
      <c r="Q606" s="7"/>
      <c r="R606" s="7"/>
      <c r="S606" s="6"/>
      <c r="T606" s="6"/>
      <c r="U606" s="6"/>
      <c r="V606" s="6"/>
      <c r="W606" s="6">
        <v>0.25290000000000001</v>
      </c>
      <c r="X606" s="6"/>
      <c r="Y606" s="6"/>
      <c r="Z606" s="6"/>
      <c r="AA606">
        <v>28.65</v>
      </c>
      <c r="AB606" s="2">
        <v>10138000</v>
      </c>
      <c r="AC606" s="2">
        <v>15872000</v>
      </c>
      <c r="AD606" s="2">
        <v>106284000</v>
      </c>
    </row>
    <row r="607" spans="1:30" x14ac:dyDescent="0.3">
      <c r="A607" s="1">
        <v>32690</v>
      </c>
      <c r="B607" s="6">
        <v>0.28059999999999996</v>
      </c>
      <c r="C607" s="7"/>
      <c r="D607" s="7"/>
      <c r="E607" s="7"/>
      <c r="F607" s="7"/>
      <c r="G607" s="7">
        <f t="shared" si="20"/>
        <v>30.533172088770041</v>
      </c>
      <c r="H607" s="7"/>
      <c r="I607" s="7"/>
      <c r="J607" s="7"/>
      <c r="K607" s="7"/>
      <c r="L607" s="7"/>
      <c r="M607" s="7"/>
      <c r="N607" s="7"/>
      <c r="O607" s="7">
        <f t="shared" si="21"/>
        <v>327.51264660372294</v>
      </c>
      <c r="P607" s="7"/>
      <c r="Q607" s="7"/>
      <c r="R607" s="7"/>
      <c r="S607" s="6"/>
      <c r="T607" s="6"/>
      <c r="U607" s="6"/>
      <c r="V607" s="6"/>
      <c r="W607" s="6">
        <v>0.28059999999999996</v>
      </c>
      <c r="X607" s="6"/>
      <c r="Y607" s="6"/>
      <c r="Z607" s="6"/>
      <c r="AA607">
        <v>27.74</v>
      </c>
      <c r="AB607" s="2">
        <v>11020000</v>
      </c>
      <c r="AC607" s="2">
        <v>17557000</v>
      </c>
      <c r="AD607" s="2">
        <v>130474000</v>
      </c>
    </row>
    <row r="608" spans="1:30" x14ac:dyDescent="0.3">
      <c r="A608" s="1">
        <v>32721</v>
      </c>
      <c r="B608" s="6">
        <v>0.3095</v>
      </c>
      <c r="C608" s="7"/>
      <c r="D608" s="7"/>
      <c r="E608" s="7"/>
      <c r="F608" s="7"/>
      <c r="G608" s="7">
        <f t="shared" si="20"/>
        <v>23.316664443505189</v>
      </c>
      <c r="H608" s="7"/>
      <c r="I608" s="7"/>
      <c r="J608" s="7"/>
      <c r="K608" s="7"/>
      <c r="L608" s="7"/>
      <c r="M608" s="7"/>
      <c r="N608" s="7"/>
      <c r="O608" s="7">
        <f t="shared" si="21"/>
        <v>428.87781072757514</v>
      </c>
      <c r="P608" s="7"/>
      <c r="Q608" s="7"/>
      <c r="R608" s="7"/>
      <c r="S608" s="6"/>
      <c r="T608" s="6"/>
      <c r="U608" s="6"/>
      <c r="V608" s="6"/>
      <c r="W608" s="6">
        <v>0.3095</v>
      </c>
      <c r="X608" s="6"/>
      <c r="Y608" s="6"/>
      <c r="Z608" s="6"/>
      <c r="AA608">
        <v>33.71</v>
      </c>
      <c r="AB608" s="2">
        <v>13027000</v>
      </c>
      <c r="AC608" s="2">
        <v>20412000</v>
      </c>
      <c r="AD608" s="2">
        <v>167541000</v>
      </c>
    </row>
    <row r="609" spans="1:30" x14ac:dyDescent="0.3">
      <c r="A609" s="1">
        <v>32752</v>
      </c>
      <c r="B609" s="6">
        <v>0.35830000000000001</v>
      </c>
      <c r="C609" s="7"/>
      <c r="D609" s="7"/>
      <c r="E609" s="7"/>
      <c r="F609" s="7"/>
      <c r="G609" s="7">
        <f t="shared" si="20"/>
        <v>17.166063788194943</v>
      </c>
      <c r="H609" s="7"/>
      <c r="I609" s="7"/>
      <c r="J609" s="7"/>
      <c r="K609" s="7"/>
      <c r="L609" s="7"/>
      <c r="M609" s="7"/>
      <c r="N609" s="7"/>
      <c r="O609" s="7">
        <f t="shared" si="21"/>
        <v>582.54473031126531</v>
      </c>
      <c r="P609" s="7"/>
      <c r="Q609" s="7"/>
      <c r="R609" s="7"/>
      <c r="S609" s="6"/>
      <c r="T609" s="6"/>
      <c r="U609" s="6"/>
      <c r="V609" s="6"/>
      <c r="W609" s="6">
        <v>0.35830000000000001</v>
      </c>
      <c r="X609" s="6"/>
      <c r="Y609" s="6"/>
      <c r="Z609" s="6"/>
      <c r="AA609">
        <v>37.56</v>
      </c>
      <c r="AB609" s="2">
        <v>17238000</v>
      </c>
      <c r="AC609" s="2">
        <v>27847000</v>
      </c>
      <c r="AD609" s="2">
        <v>219995168</v>
      </c>
    </row>
    <row r="610" spans="1:30" x14ac:dyDescent="0.3">
      <c r="A610" s="1">
        <v>32782</v>
      </c>
      <c r="B610" s="6">
        <v>0.37290000000000001</v>
      </c>
      <c r="C610" s="7"/>
      <c r="D610" s="7"/>
      <c r="E610" s="7"/>
      <c r="F610" s="7"/>
      <c r="G610" s="7">
        <f t="shared" si="20"/>
        <v>12.503506291933093</v>
      </c>
      <c r="H610" s="7"/>
      <c r="I610" s="7"/>
      <c r="J610" s="7"/>
      <c r="K610" s="7"/>
      <c r="L610" s="7"/>
      <c r="M610" s="7"/>
      <c r="N610" s="7"/>
      <c r="O610" s="7">
        <f t="shared" si="21"/>
        <v>799.77566024433611</v>
      </c>
      <c r="P610" s="7"/>
      <c r="Q610" s="7"/>
      <c r="R610" s="7"/>
      <c r="S610" s="6"/>
      <c r="T610" s="6"/>
      <c r="U610" s="6"/>
      <c r="V610" s="6"/>
      <c r="W610" s="6">
        <v>0.37290000000000001</v>
      </c>
      <c r="X610" s="6"/>
      <c r="Y610" s="6"/>
      <c r="Z610" s="6"/>
      <c r="AA610">
        <v>39.770000000000003</v>
      </c>
      <c r="AB610" s="2">
        <v>22317000</v>
      </c>
      <c r="AC610" s="2">
        <v>37921000</v>
      </c>
      <c r="AD610" s="2">
        <v>298359000</v>
      </c>
    </row>
    <row r="611" spans="1:30" x14ac:dyDescent="0.3">
      <c r="A611" s="1">
        <v>32813</v>
      </c>
      <c r="B611" s="6">
        <v>0.42959999999999998</v>
      </c>
      <c r="C611" s="7"/>
      <c r="D611" s="7"/>
      <c r="E611" s="7"/>
      <c r="F611" s="7"/>
      <c r="G611" s="7">
        <f t="shared" si="20"/>
        <v>8.7461571711899087</v>
      </c>
      <c r="H611" s="7"/>
      <c r="I611" s="7"/>
      <c r="J611" s="7"/>
      <c r="K611" s="7"/>
      <c r="L611" s="7"/>
      <c r="M611" s="7"/>
      <c r="N611" s="7"/>
      <c r="O611" s="7">
        <f t="shared" si="21"/>
        <v>1143.3592838853028</v>
      </c>
      <c r="P611" s="7"/>
      <c r="Q611" s="7"/>
      <c r="R611" s="7"/>
      <c r="S611" s="6"/>
      <c r="T611" s="6"/>
      <c r="U611" s="6"/>
      <c r="V611" s="6"/>
      <c r="W611" s="6">
        <v>0.42959999999999998</v>
      </c>
      <c r="X611" s="6"/>
      <c r="Y611" s="6"/>
      <c r="Z611" s="6"/>
      <c r="AA611">
        <v>47.82</v>
      </c>
      <c r="AB611" s="2">
        <v>36116000</v>
      </c>
      <c r="AC611" s="2">
        <v>53442000</v>
      </c>
      <c r="AD611" s="2">
        <v>408068000</v>
      </c>
    </row>
    <row r="612" spans="1:30" x14ac:dyDescent="0.3">
      <c r="A612" s="1">
        <v>32843</v>
      </c>
      <c r="B612" s="6">
        <v>0.51819999999999999</v>
      </c>
      <c r="C612" s="7"/>
      <c r="D612" s="7"/>
      <c r="E612" s="7"/>
      <c r="F612" s="7"/>
      <c r="G612" s="7">
        <f t="shared" si="20"/>
        <v>5.7608728567974632</v>
      </c>
      <c r="H612" s="7"/>
      <c r="I612" s="7"/>
      <c r="J612" s="7"/>
      <c r="K612" s="7"/>
      <c r="L612" s="7"/>
      <c r="M612" s="7"/>
      <c r="N612" s="7"/>
      <c r="O612" s="7">
        <f t="shared" si="21"/>
        <v>1735.8480647946667</v>
      </c>
      <c r="P612" s="7"/>
      <c r="Q612" s="7"/>
      <c r="R612" s="7"/>
      <c r="S612" s="6"/>
      <c r="T612" s="6"/>
      <c r="U612" s="6"/>
      <c r="V612" s="6"/>
      <c r="W612" s="6">
        <v>0.51819999999999999</v>
      </c>
      <c r="X612" s="6"/>
      <c r="Y612" s="6"/>
      <c r="Z612" s="6"/>
      <c r="AA612">
        <v>51.5</v>
      </c>
      <c r="AB612" s="2">
        <v>67436000</v>
      </c>
      <c r="AC612" s="2">
        <v>103060000</v>
      </c>
      <c r="AD612" s="2">
        <v>657871116</v>
      </c>
    </row>
    <row r="613" spans="1:30" x14ac:dyDescent="0.3">
      <c r="A613" s="1">
        <v>32874</v>
      </c>
      <c r="B613" s="6">
        <v>0.74529999999999996</v>
      </c>
      <c r="C613" s="7"/>
      <c r="D613" s="7"/>
      <c r="E613" s="7"/>
      <c r="F613" s="7"/>
      <c r="G613" s="7">
        <f t="shared" si="20"/>
        <v>3.3007923318612642</v>
      </c>
      <c r="H613" s="7"/>
      <c r="I613" s="7"/>
      <c r="J613" s="7"/>
      <c r="K613" s="7"/>
      <c r="L613" s="7"/>
      <c r="M613" s="7"/>
      <c r="N613" s="7"/>
      <c r="O613" s="7">
        <f t="shared" si="21"/>
        <v>3029.5756274861315</v>
      </c>
      <c r="P613" s="7"/>
      <c r="Q613" s="7"/>
      <c r="R613" s="7"/>
      <c r="S613" s="6"/>
      <c r="T613" s="6"/>
      <c r="U613" s="6"/>
      <c r="V613" s="6"/>
      <c r="W613" s="6">
        <v>0.74529999999999996</v>
      </c>
      <c r="X613" s="6"/>
      <c r="Y613" s="6"/>
      <c r="Z613" s="6"/>
      <c r="AA613">
        <v>67.55</v>
      </c>
      <c r="AB613" s="2">
        <v>80300000</v>
      </c>
      <c r="AC613" s="2">
        <v>116907000</v>
      </c>
      <c r="AD613" s="2">
        <v>964526000</v>
      </c>
    </row>
    <row r="614" spans="1:30" x14ac:dyDescent="0.3">
      <c r="A614" s="1">
        <v>32905</v>
      </c>
      <c r="B614" s="6">
        <v>0.7016</v>
      </c>
      <c r="C614" s="7"/>
      <c r="D614" s="7"/>
      <c r="E614" s="7"/>
      <c r="F614" s="7"/>
      <c r="G614" s="7">
        <f t="shared" si="20"/>
        <v>1.9398168381883309</v>
      </c>
      <c r="H614" s="7">
        <v>100</v>
      </c>
      <c r="I614" s="7"/>
      <c r="J614" s="7"/>
      <c r="K614" s="7"/>
      <c r="L614" s="7"/>
      <c r="M614" s="7"/>
      <c r="N614" s="7"/>
      <c r="O614" s="7">
        <f t="shared" si="21"/>
        <v>5155.1258877304017</v>
      </c>
      <c r="P614" s="7">
        <v>100</v>
      </c>
      <c r="Q614" s="7"/>
      <c r="R614" s="7"/>
      <c r="S614" s="6"/>
      <c r="T614" s="6"/>
      <c r="U614" s="6"/>
      <c r="V614" s="6"/>
      <c r="W614" s="6">
        <v>0.7016</v>
      </c>
      <c r="X614" s="6"/>
      <c r="Y614" s="6"/>
      <c r="Z614" s="6"/>
      <c r="AA614">
        <v>75.73</v>
      </c>
      <c r="AB614" s="2">
        <v>140004000</v>
      </c>
      <c r="AC614" s="2">
        <v>224276000</v>
      </c>
      <c r="AD614" s="2">
        <v>1816797735</v>
      </c>
    </row>
    <row r="615" spans="1:30" x14ac:dyDescent="0.3">
      <c r="A615" s="1">
        <v>32933</v>
      </c>
      <c r="B615" s="6">
        <v>0.79110000000000003</v>
      </c>
      <c r="C615" s="7"/>
      <c r="D615" s="7"/>
      <c r="E615" s="7"/>
      <c r="F615" s="7"/>
      <c r="G615" s="7"/>
      <c r="H615" s="7">
        <f t="shared" ref="H615:H655" si="22">+H$614/(1+((P615/100)-1))</f>
        <v>55.831611858634353</v>
      </c>
      <c r="I615" s="7"/>
      <c r="J615" s="7"/>
      <c r="K615" s="7"/>
      <c r="L615" s="7"/>
      <c r="M615" s="7"/>
      <c r="N615" s="7"/>
      <c r="O615" s="7"/>
      <c r="P615" s="7">
        <f t="shared" si="21"/>
        <v>179.11</v>
      </c>
      <c r="Q615" s="7"/>
      <c r="R615" s="7"/>
      <c r="S615" s="6"/>
      <c r="T615" s="6"/>
      <c r="U615" s="6"/>
      <c r="V615" s="6"/>
      <c r="W615" s="6"/>
      <c r="X615" s="6">
        <v>0.79110000000000003</v>
      </c>
      <c r="Y615" s="6"/>
      <c r="Z615" s="6"/>
      <c r="AA615">
        <v>82.39</v>
      </c>
      <c r="AB615" s="2">
        <v>342362000</v>
      </c>
      <c r="AC615" s="2">
        <v>659607000</v>
      </c>
      <c r="AD615" s="2">
        <v>2649684000</v>
      </c>
    </row>
    <row r="616" spans="1:30" x14ac:dyDescent="0.3">
      <c r="A616" s="1">
        <v>32964</v>
      </c>
      <c r="B616" s="6">
        <v>0.20190000000000002</v>
      </c>
      <c r="C616" s="7"/>
      <c r="D616" s="7"/>
      <c r="E616" s="7"/>
      <c r="F616" s="7"/>
      <c r="G616" s="7"/>
      <c r="H616" s="7">
        <f t="shared" si="22"/>
        <v>46.452792960008615</v>
      </c>
      <c r="I616" s="7"/>
      <c r="J616" s="7"/>
      <c r="K616" s="7"/>
      <c r="L616" s="7"/>
      <c r="M616" s="7"/>
      <c r="N616" s="7"/>
      <c r="O616" s="7"/>
      <c r="P616" s="7">
        <f t="shared" si="21"/>
        <v>215.27230900000001</v>
      </c>
      <c r="Q616" s="7"/>
      <c r="R616" s="7"/>
      <c r="S616" s="6"/>
      <c r="T616" s="6"/>
      <c r="U616" s="6"/>
      <c r="V616" s="6"/>
      <c r="W616" s="6"/>
      <c r="X616" s="6">
        <v>0.20190000000000002</v>
      </c>
      <c r="Y616" s="6"/>
      <c r="Z616" s="6"/>
      <c r="AA616">
        <v>15.52</v>
      </c>
      <c r="AB616" s="2">
        <v>582095000</v>
      </c>
      <c r="AC616" s="2">
        <v>894133000</v>
      </c>
      <c r="AD616" s="2">
        <v>2499644000</v>
      </c>
    </row>
    <row r="617" spans="1:30" x14ac:dyDescent="0.3">
      <c r="A617" s="1">
        <v>32994</v>
      </c>
      <c r="B617" s="6">
        <v>8.5299999999999987E-2</v>
      </c>
      <c r="C617" s="7"/>
      <c r="D617" s="7"/>
      <c r="E617" s="7"/>
      <c r="F617" s="7"/>
      <c r="G617" s="7"/>
      <c r="H617" s="7">
        <f t="shared" si="22"/>
        <v>42.801799465593504</v>
      </c>
      <c r="I617" s="7"/>
      <c r="J617" s="7"/>
      <c r="K617" s="7"/>
      <c r="L617" s="7"/>
      <c r="M617" s="7"/>
      <c r="N617" s="7"/>
      <c r="O617" s="7"/>
      <c r="P617" s="7">
        <f t="shared" si="21"/>
        <v>233.63503695769998</v>
      </c>
      <c r="Q617" s="7"/>
      <c r="R617" s="7"/>
      <c r="S617" s="6"/>
      <c r="T617" s="6"/>
      <c r="U617" s="6"/>
      <c r="V617" s="6"/>
      <c r="W617" s="6"/>
      <c r="X617" s="6">
        <v>8.5299999999999987E-2</v>
      </c>
      <c r="Y617" s="6"/>
      <c r="Z617" s="6"/>
      <c r="AA617">
        <v>7.59</v>
      </c>
      <c r="AB617" s="2">
        <v>921528000</v>
      </c>
      <c r="AC617" s="2">
        <v>1216242000</v>
      </c>
      <c r="AD617" s="2">
        <v>2814313000</v>
      </c>
    </row>
    <row r="618" spans="1:30" x14ac:dyDescent="0.3">
      <c r="A618" s="1">
        <v>33025</v>
      </c>
      <c r="B618" s="6">
        <v>0.11699999999999999</v>
      </c>
      <c r="C618" s="7"/>
      <c r="D618" s="7"/>
      <c r="E618" s="7"/>
      <c r="F618" s="7"/>
      <c r="G618" s="7"/>
      <c r="H618" s="7">
        <f t="shared" si="22"/>
        <v>38.318531303127571</v>
      </c>
      <c r="I618" s="7"/>
      <c r="J618" s="7"/>
      <c r="K618" s="7"/>
      <c r="L618" s="7"/>
      <c r="M618" s="7"/>
      <c r="N618" s="7"/>
      <c r="O618" s="7"/>
      <c r="P618" s="7">
        <f t="shared" si="21"/>
        <v>260.97033628175086</v>
      </c>
      <c r="Q618" s="7"/>
      <c r="R618" s="7"/>
      <c r="S618" s="6"/>
      <c r="T618" s="6"/>
      <c r="U618" s="6"/>
      <c r="V618" s="6"/>
      <c r="W618" s="6"/>
      <c r="X618" s="6">
        <v>0.11699999999999999</v>
      </c>
      <c r="Y618" s="6"/>
      <c r="Z618" s="6"/>
      <c r="AA618">
        <v>11.75</v>
      </c>
      <c r="AB618" s="2">
        <v>836766000</v>
      </c>
      <c r="AC618" s="2">
        <v>1209917000</v>
      </c>
      <c r="AD618" s="2">
        <v>3163549735</v>
      </c>
    </row>
    <row r="619" spans="1:30" x14ac:dyDescent="0.3">
      <c r="A619" s="1">
        <v>33055</v>
      </c>
      <c r="B619" s="6">
        <v>0.11310000000000001</v>
      </c>
      <c r="C619" s="7"/>
      <c r="D619" s="7"/>
      <c r="E619" s="7"/>
      <c r="F619" s="7"/>
      <c r="G619" s="7"/>
      <c r="H619" s="7">
        <f t="shared" si="22"/>
        <v>34.425057320211636</v>
      </c>
      <c r="I619" s="7"/>
      <c r="J619" s="7"/>
      <c r="K619" s="7"/>
      <c r="L619" s="7"/>
      <c r="M619" s="7"/>
      <c r="N619" s="7"/>
      <c r="O619" s="7"/>
      <c r="P619" s="7">
        <f t="shared" si="21"/>
        <v>290.48608131521689</v>
      </c>
      <c r="Q619" s="7"/>
      <c r="R619" s="7"/>
      <c r="S619" s="6"/>
      <c r="T619" s="6"/>
      <c r="U619" s="6"/>
      <c r="V619" s="6"/>
      <c r="W619" s="6"/>
      <c r="X619" s="6">
        <v>0.11310000000000001</v>
      </c>
      <c r="Y619" s="6"/>
      <c r="Z619" s="6"/>
      <c r="AA619">
        <v>12.92</v>
      </c>
      <c r="AB619" s="2">
        <v>761582000</v>
      </c>
      <c r="AC619" s="2">
        <v>1209318000</v>
      </c>
      <c r="AD619" s="2">
        <v>3539478000</v>
      </c>
    </row>
    <row r="620" spans="1:30" x14ac:dyDescent="0.3">
      <c r="A620" s="1">
        <v>33086</v>
      </c>
      <c r="B620" s="6">
        <v>0.1183</v>
      </c>
      <c r="C620" s="7"/>
      <c r="D620" s="7"/>
      <c r="E620" s="7"/>
      <c r="F620" s="7"/>
      <c r="G620" s="7"/>
      <c r="H620" s="7">
        <f t="shared" si="22"/>
        <v>30.783383099536472</v>
      </c>
      <c r="I620" s="7"/>
      <c r="J620" s="7"/>
      <c r="K620" s="7"/>
      <c r="L620" s="7"/>
      <c r="M620" s="7"/>
      <c r="N620" s="7"/>
      <c r="O620" s="7"/>
      <c r="P620" s="7">
        <f t="shared" ref="P620:Q658" si="23">+P619*(1+X620)</f>
        <v>324.85058473480706</v>
      </c>
      <c r="Q620" s="7"/>
      <c r="R620" s="7"/>
      <c r="S620" s="6"/>
      <c r="T620" s="6"/>
      <c r="U620" s="6"/>
      <c r="V620" s="6"/>
      <c r="W620" s="6"/>
      <c r="X620" s="6">
        <v>0.1183</v>
      </c>
      <c r="Y620" s="6"/>
      <c r="Z620" s="6"/>
      <c r="AA620">
        <v>12.88</v>
      </c>
      <c r="AB620" s="2">
        <v>781612000</v>
      </c>
      <c r="AC620" s="2">
        <v>1321417000</v>
      </c>
      <c r="AD620" s="2">
        <v>4087781986</v>
      </c>
    </row>
    <row r="621" spans="1:30" x14ac:dyDescent="0.3">
      <c r="A621" s="1">
        <v>33117</v>
      </c>
      <c r="B621" s="6">
        <v>0.1313</v>
      </c>
      <c r="C621" s="7"/>
      <c r="D621" s="7"/>
      <c r="E621" s="7"/>
      <c r="F621" s="7"/>
      <c r="G621" s="7"/>
      <c r="H621" s="7">
        <f t="shared" si="22"/>
        <v>27.210627684554471</v>
      </c>
      <c r="I621" s="7"/>
      <c r="J621" s="7"/>
      <c r="K621" s="7"/>
      <c r="L621" s="7"/>
      <c r="M621" s="7"/>
      <c r="N621" s="7"/>
      <c r="O621" s="7"/>
      <c r="P621" s="7">
        <f t="shared" si="23"/>
        <v>367.50346651048721</v>
      </c>
      <c r="Q621" s="7"/>
      <c r="R621" s="7"/>
      <c r="S621" s="6"/>
      <c r="T621" s="6"/>
      <c r="U621" s="6"/>
      <c r="V621" s="6"/>
      <c r="W621" s="6"/>
      <c r="X621" s="6">
        <v>0.1313</v>
      </c>
      <c r="Y621" s="6"/>
      <c r="Z621" s="6"/>
      <c r="AA621">
        <v>14.41</v>
      </c>
      <c r="AB621" s="2">
        <v>921385000</v>
      </c>
      <c r="AC621" s="2">
        <v>1515340000</v>
      </c>
      <c r="AD621" s="2">
        <v>4828612000</v>
      </c>
    </row>
    <row r="622" spans="1:30" x14ac:dyDescent="0.3">
      <c r="A622" s="1">
        <v>33147</v>
      </c>
      <c r="B622" s="6">
        <v>0.1583</v>
      </c>
      <c r="C622" s="7"/>
      <c r="D622" s="7"/>
      <c r="E622" s="7"/>
      <c r="F622" s="7"/>
      <c r="G622" s="7"/>
      <c r="H622" s="7">
        <f t="shared" si="22"/>
        <v>23.491865392864081</v>
      </c>
      <c r="I622" s="7"/>
      <c r="J622" s="7"/>
      <c r="K622" s="7"/>
      <c r="L622" s="7"/>
      <c r="M622" s="7"/>
      <c r="N622" s="7"/>
      <c r="O622" s="7"/>
      <c r="P622" s="7">
        <f t="shared" si="23"/>
        <v>425.67926525909741</v>
      </c>
      <c r="Q622" s="7"/>
      <c r="R622" s="7"/>
      <c r="S622" s="6"/>
      <c r="T622" s="6"/>
      <c r="U622" s="6"/>
      <c r="V622" s="6"/>
      <c r="W622" s="6"/>
      <c r="X622" s="6">
        <v>0.1583</v>
      </c>
      <c r="Y622" s="6"/>
      <c r="Z622" s="6"/>
      <c r="AA622">
        <v>14.36</v>
      </c>
      <c r="AB622" s="2">
        <v>919840000</v>
      </c>
      <c r="AC622" s="2">
        <v>1518617000</v>
      </c>
      <c r="AD622" s="2">
        <v>5484658739</v>
      </c>
    </row>
    <row r="623" spans="1:30" x14ac:dyDescent="0.3">
      <c r="A623" s="1">
        <v>33178</v>
      </c>
      <c r="B623" s="6">
        <v>0.18559999999999999</v>
      </c>
      <c r="C623" s="7"/>
      <c r="D623" s="7"/>
      <c r="E623" s="7"/>
      <c r="F623" s="7"/>
      <c r="G623" s="7"/>
      <c r="H623" s="7">
        <f t="shared" si="22"/>
        <v>19.814326410985224</v>
      </c>
      <c r="I623" s="7"/>
      <c r="J623" s="7"/>
      <c r="K623" s="7"/>
      <c r="L623" s="7"/>
      <c r="M623" s="7"/>
      <c r="N623" s="7"/>
      <c r="O623" s="7"/>
      <c r="P623" s="7">
        <f t="shared" si="23"/>
        <v>504.6853368911859</v>
      </c>
      <c r="Q623" s="7"/>
      <c r="R623" s="7"/>
      <c r="S623" s="6"/>
      <c r="T623" s="6"/>
      <c r="U623" s="6"/>
      <c r="V623" s="6"/>
      <c r="W623" s="6"/>
      <c r="X623" s="6">
        <v>0.18559999999999999</v>
      </c>
      <c r="Y623" s="6"/>
      <c r="Z623" s="6"/>
      <c r="AA623">
        <v>16.809999999999999</v>
      </c>
      <c r="AB623" s="2">
        <v>1026263000</v>
      </c>
      <c r="AC623" s="2">
        <v>1810876000</v>
      </c>
      <c r="AD623" s="2">
        <v>6368333000</v>
      </c>
    </row>
    <row r="624" spans="1:30" x14ac:dyDescent="0.3">
      <c r="A624" s="1">
        <v>33208</v>
      </c>
      <c r="B624" s="6">
        <v>0.1603</v>
      </c>
      <c r="C624" s="7"/>
      <c r="D624" s="7"/>
      <c r="E624" s="7"/>
      <c r="F624" s="7"/>
      <c r="G624" s="7"/>
      <c r="H624" s="7">
        <f t="shared" si="22"/>
        <v>17.076899432030704</v>
      </c>
      <c r="I624" s="7"/>
      <c r="J624" s="7"/>
      <c r="K624" s="7"/>
      <c r="L624" s="7"/>
      <c r="M624" s="7"/>
      <c r="N624" s="7"/>
      <c r="O624" s="7"/>
      <c r="P624" s="7">
        <f t="shared" si="23"/>
        <v>585.58639639484295</v>
      </c>
      <c r="Q624" s="7"/>
      <c r="R624" s="7"/>
      <c r="S624" s="6"/>
      <c r="T624" s="6"/>
      <c r="U624" s="6"/>
      <c r="V624" s="6"/>
      <c r="W624" s="6"/>
      <c r="X624" s="6">
        <v>0.1603</v>
      </c>
      <c r="Y624" s="6"/>
      <c r="Z624" s="6"/>
      <c r="AA624">
        <v>18.440000000000001</v>
      </c>
      <c r="AB624" s="2">
        <v>1621271000</v>
      </c>
      <c r="AC624" s="2">
        <v>2510247000</v>
      </c>
      <c r="AD624" s="2">
        <v>7762055000</v>
      </c>
    </row>
    <row r="625" spans="1:30" x14ac:dyDescent="0.3">
      <c r="A625" s="1">
        <v>33239</v>
      </c>
      <c r="B625" s="6">
        <v>0.2102</v>
      </c>
      <c r="C625" s="7"/>
      <c r="D625" s="7"/>
      <c r="E625" s="7"/>
      <c r="F625" s="7"/>
      <c r="G625" s="7"/>
      <c r="H625" s="7">
        <f t="shared" si="22"/>
        <v>14.110807661568916</v>
      </c>
      <c r="I625" s="7"/>
      <c r="J625" s="7"/>
      <c r="K625" s="7"/>
      <c r="L625" s="7"/>
      <c r="M625" s="7"/>
      <c r="N625" s="7"/>
      <c r="O625" s="7"/>
      <c r="P625" s="7">
        <f t="shared" si="23"/>
        <v>708.67665691703894</v>
      </c>
      <c r="Q625" s="7"/>
      <c r="R625" s="7"/>
      <c r="S625" s="6"/>
      <c r="T625" s="6"/>
      <c r="U625" s="6"/>
      <c r="V625" s="6"/>
      <c r="W625" s="6"/>
      <c r="X625" s="6">
        <v>0.2102</v>
      </c>
      <c r="Y625" s="6"/>
      <c r="Z625" s="6"/>
      <c r="AA625">
        <v>20.75</v>
      </c>
      <c r="AB625" s="2">
        <v>1309126000</v>
      </c>
      <c r="AC625" s="2">
        <v>2138125000</v>
      </c>
      <c r="AD625" s="2">
        <v>8698615000</v>
      </c>
    </row>
    <row r="626" spans="1:30" x14ac:dyDescent="0.3">
      <c r="A626" s="1">
        <v>33270</v>
      </c>
      <c r="B626" s="6">
        <v>0.2054</v>
      </c>
      <c r="C626" s="7"/>
      <c r="D626" s="7"/>
      <c r="E626" s="7"/>
      <c r="F626" s="7"/>
      <c r="G626" s="7"/>
      <c r="H626" s="7">
        <f t="shared" si="22"/>
        <v>11.706327909050039</v>
      </c>
      <c r="I626" s="7"/>
      <c r="J626" s="7"/>
      <c r="K626" s="7"/>
      <c r="L626" s="7"/>
      <c r="M626" s="7"/>
      <c r="N626" s="7"/>
      <c r="O626" s="7"/>
      <c r="P626" s="7">
        <f t="shared" si="23"/>
        <v>854.23884224779874</v>
      </c>
      <c r="Q626" s="7"/>
      <c r="R626" s="7"/>
      <c r="S626" s="6"/>
      <c r="T626" s="6"/>
      <c r="U626" s="6"/>
      <c r="V626" s="6"/>
      <c r="W626" s="6"/>
      <c r="X626" s="6">
        <v>0.2054</v>
      </c>
      <c r="Y626" s="6"/>
      <c r="Z626" s="6"/>
      <c r="AA626">
        <v>20.72</v>
      </c>
      <c r="AB626" s="2">
        <v>1812081000</v>
      </c>
      <c r="AC626" s="2">
        <v>3303990000</v>
      </c>
      <c r="AD626" s="2">
        <v>10183296193</v>
      </c>
    </row>
    <row r="627" spans="1:30" x14ac:dyDescent="0.3">
      <c r="A627" s="1">
        <v>33298</v>
      </c>
      <c r="B627" s="6">
        <v>7.4800000000000005E-2</v>
      </c>
      <c r="C627" s="7"/>
      <c r="D627" s="7"/>
      <c r="E627" s="7"/>
      <c r="F627" s="7"/>
      <c r="G627" s="7"/>
      <c r="H627" s="7">
        <f t="shared" si="22"/>
        <v>10.891633707713099</v>
      </c>
      <c r="I627" s="7"/>
      <c r="J627" s="7"/>
      <c r="K627" s="7"/>
      <c r="L627" s="7"/>
      <c r="M627" s="7"/>
      <c r="N627" s="7"/>
      <c r="O627" s="7"/>
      <c r="P627" s="7">
        <f t="shared" si="23"/>
        <v>918.13590764793412</v>
      </c>
      <c r="Q627" s="7"/>
      <c r="R627" s="7"/>
      <c r="S627" s="6"/>
      <c r="T627" s="6"/>
      <c r="U627" s="6"/>
      <c r="V627" s="6"/>
      <c r="W627" s="6"/>
      <c r="X627" s="6">
        <v>7.4800000000000005E-2</v>
      </c>
      <c r="Y627" s="6"/>
      <c r="Z627" s="6"/>
      <c r="AA627">
        <v>11.92</v>
      </c>
      <c r="AB627" s="2">
        <v>2023811000</v>
      </c>
      <c r="AC627" s="2">
        <v>3454989000</v>
      </c>
      <c r="AD627" s="2">
        <v>11836893173</v>
      </c>
    </row>
    <row r="628" spans="1:30" x14ac:dyDescent="0.3">
      <c r="A628" s="1">
        <v>33329</v>
      </c>
      <c r="B628" s="6">
        <v>7.1900000000000006E-2</v>
      </c>
      <c r="C628" s="7"/>
      <c r="D628" s="7"/>
      <c r="E628" s="7"/>
      <c r="F628" s="7"/>
      <c r="G628" s="7"/>
      <c r="H628" s="7">
        <f t="shared" si="22"/>
        <v>10.161053930136298</v>
      </c>
      <c r="I628" s="7"/>
      <c r="J628" s="7"/>
      <c r="K628" s="7"/>
      <c r="L628" s="7"/>
      <c r="M628" s="7"/>
      <c r="N628" s="7"/>
      <c r="O628" s="7"/>
      <c r="P628" s="7">
        <f t="shared" si="23"/>
        <v>984.14987940782066</v>
      </c>
      <c r="Q628" s="7"/>
      <c r="R628" s="7"/>
      <c r="S628" s="6"/>
      <c r="T628" s="6"/>
      <c r="U628" s="6"/>
      <c r="V628" s="6"/>
      <c r="W628" s="6"/>
      <c r="X628" s="6">
        <v>7.1900000000000006E-2</v>
      </c>
      <c r="Y628" s="6"/>
      <c r="Z628" s="6"/>
      <c r="AA628">
        <v>4.99</v>
      </c>
      <c r="AB628" s="2">
        <v>2027009000</v>
      </c>
      <c r="AC628" s="2">
        <v>3517605000</v>
      </c>
      <c r="AD628" s="2">
        <v>12985087000</v>
      </c>
    </row>
    <row r="629" spans="1:30" x14ac:dyDescent="0.3">
      <c r="A629" s="1">
        <v>33359</v>
      </c>
      <c r="B629" s="6">
        <v>5.7599999999999998E-2</v>
      </c>
      <c r="C629" s="7"/>
      <c r="D629" s="7"/>
      <c r="E629" s="7"/>
      <c r="F629" s="7"/>
      <c r="G629" s="7"/>
      <c r="H629" s="7">
        <f t="shared" si="22"/>
        <v>9.607653110945817</v>
      </c>
      <c r="I629" s="7"/>
      <c r="J629" s="7"/>
      <c r="K629" s="7"/>
      <c r="L629" s="7"/>
      <c r="M629" s="7"/>
      <c r="N629" s="7"/>
      <c r="O629" s="7"/>
      <c r="P629" s="7">
        <f t="shared" si="23"/>
        <v>1040.8369124617113</v>
      </c>
      <c r="Q629" s="7"/>
      <c r="R629" s="7"/>
      <c r="S629" s="6"/>
      <c r="T629" s="6"/>
      <c r="U629" s="6"/>
      <c r="V629" s="6"/>
      <c r="W629" s="6"/>
      <c r="X629" s="6">
        <v>5.7599999999999998E-2</v>
      </c>
      <c r="Y629" s="6"/>
      <c r="Z629" s="6"/>
      <c r="AA629">
        <v>7.43</v>
      </c>
      <c r="AB629" s="2">
        <v>2249493000</v>
      </c>
      <c r="AC629" s="2">
        <v>3873366000</v>
      </c>
      <c r="AD629" s="2">
        <v>14662926000</v>
      </c>
    </row>
    <row r="630" spans="1:30" x14ac:dyDescent="0.3">
      <c r="A630" s="1">
        <v>33390</v>
      </c>
      <c r="B630" s="6">
        <v>9.7799999999999998E-2</v>
      </c>
      <c r="C630" s="7"/>
      <c r="D630" s="7"/>
      <c r="E630" s="7"/>
      <c r="F630" s="7"/>
      <c r="G630" s="7"/>
      <c r="H630" s="7">
        <f t="shared" si="22"/>
        <v>8.7517335679958279</v>
      </c>
      <c r="I630" s="7"/>
      <c r="J630" s="7"/>
      <c r="K630" s="7"/>
      <c r="L630" s="7"/>
      <c r="M630" s="7"/>
      <c r="N630" s="7"/>
      <c r="O630" s="7"/>
      <c r="P630" s="7">
        <f t="shared" si="23"/>
        <v>1142.6307625004665</v>
      </c>
      <c r="Q630" s="7"/>
      <c r="R630" s="7"/>
      <c r="S630" s="6"/>
      <c r="T630" s="6"/>
      <c r="U630" s="6"/>
      <c r="V630" s="6"/>
      <c r="W630" s="6"/>
      <c r="X630" s="6">
        <v>9.7799999999999998E-2</v>
      </c>
      <c r="Y630" s="6"/>
      <c r="Z630" s="6"/>
      <c r="AA630">
        <v>11.19</v>
      </c>
      <c r="AB630" s="2">
        <v>2474855000</v>
      </c>
      <c r="AC630" s="2">
        <v>4400597000</v>
      </c>
      <c r="AD630" s="2">
        <v>16568472000</v>
      </c>
    </row>
    <row r="631" spans="1:30" x14ac:dyDescent="0.3">
      <c r="A631" s="1">
        <v>33420</v>
      </c>
      <c r="B631" s="6">
        <v>0.113</v>
      </c>
      <c r="C631" s="7"/>
      <c r="D631" s="7"/>
      <c r="E631" s="7"/>
      <c r="F631" s="7"/>
      <c r="G631" s="7"/>
      <c r="H631" s="7">
        <f t="shared" si="22"/>
        <v>7.8631927834643545</v>
      </c>
      <c r="I631" s="7"/>
      <c r="J631" s="7"/>
      <c r="K631" s="7"/>
      <c r="L631" s="7"/>
      <c r="M631" s="7"/>
      <c r="N631" s="7"/>
      <c r="O631" s="7"/>
      <c r="P631" s="7">
        <f t="shared" si="23"/>
        <v>1271.7480386630193</v>
      </c>
      <c r="Q631" s="7"/>
      <c r="R631" s="7"/>
      <c r="S631" s="6"/>
      <c r="T631" s="6"/>
      <c r="U631" s="6"/>
      <c r="V631" s="6"/>
      <c r="W631" s="6"/>
      <c r="X631" s="6">
        <v>0.113</v>
      </c>
      <c r="Y631" s="6"/>
      <c r="Z631" s="6"/>
      <c r="AA631">
        <v>12.41</v>
      </c>
      <c r="AB631" s="2">
        <v>2571339000</v>
      </c>
      <c r="AC631" s="2">
        <v>4389224000</v>
      </c>
      <c r="AD631" s="2">
        <v>18720356000</v>
      </c>
    </row>
    <row r="632" spans="1:30" x14ac:dyDescent="0.3">
      <c r="A632" s="1">
        <v>33451</v>
      </c>
      <c r="B632" s="6">
        <v>0.14419999999999999</v>
      </c>
      <c r="C632" s="7"/>
      <c r="D632" s="7"/>
      <c r="E632" s="7"/>
      <c r="F632" s="7"/>
      <c r="G632" s="7"/>
      <c r="H632" s="7">
        <f t="shared" si="22"/>
        <v>6.87221882840793</v>
      </c>
      <c r="I632" s="7"/>
      <c r="J632" s="7"/>
      <c r="K632" s="7"/>
      <c r="L632" s="7"/>
      <c r="M632" s="7"/>
      <c r="N632" s="7"/>
      <c r="O632" s="7"/>
      <c r="P632" s="7">
        <f t="shared" si="23"/>
        <v>1455.1341058382268</v>
      </c>
      <c r="Q632" s="7"/>
      <c r="R632" s="7"/>
      <c r="S632" s="6"/>
      <c r="T632" s="6"/>
      <c r="U632" s="6"/>
      <c r="V632" s="6"/>
      <c r="W632" s="6"/>
      <c r="X632" s="6">
        <v>0.14419999999999999</v>
      </c>
      <c r="Y632" s="6"/>
      <c r="Z632" s="6"/>
      <c r="AA632">
        <v>15.63</v>
      </c>
      <c r="AB632" s="2">
        <v>2812154000</v>
      </c>
      <c r="AC632" s="2">
        <v>5008668000</v>
      </c>
      <c r="AD632" s="2">
        <v>21649760152</v>
      </c>
    </row>
    <row r="633" spans="1:30" x14ac:dyDescent="0.3">
      <c r="A633" s="1">
        <v>33482</v>
      </c>
      <c r="B633" s="6">
        <v>0.16210000000000002</v>
      </c>
      <c r="C633" s="7"/>
      <c r="D633" s="7"/>
      <c r="E633" s="7"/>
      <c r="F633" s="7"/>
      <c r="G633" s="7"/>
      <c r="H633" s="7">
        <f t="shared" si="22"/>
        <v>5.9136208832354615</v>
      </c>
      <c r="I633" s="7"/>
      <c r="J633" s="7"/>
      <c r="K633" s="7"/>
      <c r="L633" s="7"/>
      <c r="M633" s="7"/>
      <c r="N633" s="7"/>
      <c r="O633" s="7"/>
      <c r="P633" s="7">
        <f t="shared" si="23"/>
        <v>1691.0113443946036</v>
      </c>
      <c r="Q633" s="7"/>
      <c r="R633" s="7"/>
      <c r="S633" s="6"/>
      <c r="T633" s="6"/>
      <c r="U633" s="6"/>
      <c r="V633" s="6"/>
      <c r="W633" s="6"/>
      <c r="X633" s="6">
        <v>0.16210000000000002</v>
      </c>
      <c r="Y633" s="6"/>
      <c r="Z633" s="6"/>
      <c r="AA633">
        <v>15.63</v>
      </c>
      <c r="AB633" s="2">
        <v>3209976000</v>
      </c>
      <c r="AC633" s="2">
        <v>6351820000</v>
      </c>
      <c r="AD633" s="2">
        <v>25867583809</v>
      </c>
    </row>
    <row r="634" spans="1:30" x14ac:dyDescent="0.3">
      <c r="A634" s="1">
        <v>33512</v>
      </c>
      <c r="B634" s="6">
        <v>0.25170000000000003</v>
      </c>
      <c r="C634" s="7"/>
      <c r="D634" s="7"/>
      <c r="E634" s="7"/>
      <c r="F634" s="7"/>
      <c r="G634" s="7"/>
      <c r="H634" s="7">
        <f t="shared" si="22"/>
        <v>4.7244714254497575</v>
      </c>
      <c r="I634" s="7"/>
      <c r="J634" s="7"/>
      <c r="K634" s="7"/>
      <c r="L634" s="7"/>
      <c r="M634" s="7"/>
      <c r="N634" s="7"/>
      <c r="O634" s="7"/>
      <c r="P634" s="7">
        <f t="shared" si="23"/>
        <v>2116.6388997787253</v>
      </c>
      <c r="Q634" s="7"/>
      <c r="R634" s="7"/>
      <c r="S634" s="6"/>
      <c r="T634" s="6"/>
      <c r="U634" s="6"/>
      <c r="V634" s="6"/>
      <c r="W634" s="6"/>
      <c r="X634" s="6">
        <v>0.25170000000000003</v>
      </c>
      <c r="Y634" s="6"/>
      <c r="Z634" s="6"/>
      <c r="AA634">
        <v>20.23</v>
      </c>
      <c r="AB634" s="2">
        <v>3478608000</v>
      </c>
      <c r="AC634" s="2">
        <v>5974229000</v>
      </c>
      <c r="AD634" s="2">
        <v>30523783736</v>
      </c>
    </row>
    <row r="635" spans="1:30" x14ac:dyDescent="0.3">
      <c r="A635" s="1">
        <v>33543</v>
      </c>
      <c r="B635" s="6">
        <v>0.25390000000000001</v>
      </c>
      <c r="C635" s="7"/>
      <c r="D635" s="7"/>
      <c r="E635" s="7"/>
      <c r="F635" s="7"/>
      <c r="G635" s="7"/>
      <c r="H635" s="7">
        <f t="shared" si="22"/>
        <v>3.7678215371638544</v>
      </c>
      <c r="I635" s="7"/>
      <c r="J635" s="7"/>
      <c r="K635" s="7"/>
      <c r="L635" s="7"/>
      <c r="M635" s="7"/>
      <c r="N635" s="7"/>
      <c r="O635" s="7"/>
      <c r="P635" s="7">
        <f t="shared" si="23"/>
        <v>2654.0535164325438</v>
      </c>
      <c r="Q635" s="7"/>
      <c r="R635" s="7"/>
      <c r="S635" s="6"/>
      <c r="T635" s="6"/>
      <c r="U635" s="6"/>
      <c r="V635" s="6"/>
      <c r="W635" s="6"/>
      <c r="X635" s="6">
        <v>0.25390000000000001</v>
      </c>
      <c r="Y635" s="6"/>
      <c r="Z635" s="6"/>
      <c r="AA635">
        <v>25.21</v>
      </c>
      <c r="AB635" s="2">
        <v>4446288000</v>
      </c>
      <c r="AC635" s="2">
        <v>7345239000</v>
      </c>
      <c r="AD635" s="2">
        <v>39290120048</v>
      </c>
    </row>
    <row r="636" spans="1:30" x14ac:dyDescent="0.3">
      <c r="A636" s="1">
        <v>33573</v>
      </c>
      <c r="B636" s="6">
        <v>0.23250000000000001</v>
      </c>
      <c r="C636" s="7"/>
      <c r="D636" s="7"/>
      <c r="E636" s="7"/>
      <c r="F636" s="7"/>
      <c r="G636" s="7"/>
      <c r="H636" s="7">
        <f t="shared" si="22"/>
        <v>3.0570560139260485</v>
      </c>
      <c r="I636" s="7"/>
      <c r="J636" s="7"/>
      <c r="K636" s="7"/>
      <c r="L636" s="7"/>
      <c r="M636" s="7"/>
      <c r="N636" s="7"/>
      <c r="O636" s="7"/>
      <c r="P636" s="7">
        <f t="shared" si="23"/>
        <v>3271.1209590031099</v>
      </c>
      <c r="Q636" s="7"/>
      <c r="R636" s="7"/>
      <c r="S636" s="6"/>
      <c r="T636" s="6"/>
      <c r="U636" s="6"/>
      <c r="V636" s="6"/>
      <c r="W636" s="6"/>
      <c r="X636" s="6">
        <v>0.23250000000000001</v>
      </c>
      <c r="Y636" s="6"/>
      <c r="Z636" s="6"/>
      <c r="AA636">
        <v>23.71</v>
      </c>
      <c r="AB636" s="2">
        <v>6342169000</v>
      </c>
      <c r="AC636" s="2">
        <v>10811561000</v>
      </c>
      <c r="AD636" s="2">
        <v>53191329789</v>
      </c>
    </row>
    <row r="637" spans="1:30" x14ac:dyDescent="0.3">
      <c r="A637" s="1">
        <v>33604</v>
      </c>
      <c r="B637" s="6">
        <v>0.25890000000000002</v>
      </c>
      <c r="C637" s="7"/>
      <c r="D637" s="7"/>
      <c r="E637" s="7"/>
      <c r="F637" s="7"/>
      <c r="G637" s="7"/>
      <c r="H637" s="7">
        <f t="shared" si="22"/>
        <v>2.4283549240813787</v>
      </c>
      <c r="I637" s="7"/>
      <c r="J637" s="7"/>
      <c r="K637" s="7"/>
      <c r="L637" s="7"/>
      <c r="M637" s="7"/>
      <c r="N637" s="7"/>
      <c r="O637" s="7"/>
      <c r="P637" s="7">
        <f t="shared" si="23"/>
        <v>4118.0141752890158</v>
      </c>
      <c r="Q637" s="7"/>
      <c r="R637" s="7"/>
      <c r="S637" s="6"/>
      <c r="T637" s="6"/>
      <c r="U637" s="6"/>
      <c r="V637" s="6"/>
      <c r="W637" s="6"/>
      <c r="X637" s="6">
        <v>0.25890000000000002</v>
      </c>
      <c r="Y637" s="6"/>
      <c r="Z637" s="6"/>
      <c r="AA637">
        <v>25.94</v>
      </c>
      <c r="AB637" s="2">
        <v>5723211000</v>
      </c>
      <c r="AC637" s="2">
        <v>10260640000</v>
      </c>
      <c r="AD637" s="2">
        <v>66819287403</v>
      </c>
    </row>
    <row r="638" spans="1:30" x14ac:dyDescent="0.3">
      <c r="A638" s="1">
        <v>33635</v>
      </c>
      <c r="B638" s="6">
        <v>0.2157</v>
      </c>
      <c r="C638" s="7"/>
      <c r="D638" s="7"/>
      <c r="E638" s="7"/>
      <c r="F638" s="7"/>
      <c r="G638" s="7"/>
      <c r="H638" s="7">
        <f t="shared" si="22"/>
        <v>1.997495207766208</v>
      </c>
      <c r="I638" s="7"/>
      <c r="J638" s="7"/>
      <c r="K638" s="7"/>
      <c r="L638" s="7"/>
      <c r="M638" s="7"/>
      <c r="N638" s="7"/>
      <c r="O638" s="7"/>
      <c r="P638" s="7">
        <f t="shared" si="23"/>
        <v>5006.2698328988563</v>
      </c>
      <c r="Q638" s="7"/>
      <c r="R638" s="7"/>
      <c r="S638" s="6"/>
      <c r="T638" s="6"/>
      <c r="U638" s="6"/>
      <c r="V638" s="6"/>
      <c r="W638" s="6"/>
      <c r="X638" s="6">
        <v>0.2157</v>
      </c>
      <c r="Y638" s="6"/>
      <c r="Z638" s="6"/>
      <c r="AA638">
        <v>24.32</v>
      </c>
      <c r="AB638" s="2">
        <v>8145480000</v>
      </c>
      <c r="AC638" s="2">
        <v>13816712000</v>
      </c>
      <c r="AD638" s="2">
        <v>87794596593</v>
      </c>
    </row>
    <row r="639" spans="1:30" x14ac:dyDescent="0.3">
      <c r="A639" s="1">
        <v>33664</v>
      </c>
      <c r="B639" s="6">
        <v>0.21739999999999998</v>
      </c>
      <c r="C639" s="7"/>
      <c r="D639" s="7"/>
      <c r="E639" s="7"/>
      <c r="F639" s="7"/>
      <c r="G639" s="7"/>
      <c r="H639" s="7">
        <f t="shared" si="22"/>
        <v>1.6407879150371349</v>
      </c>
      <c r="I639" s="7"/>
      <c r="J639" s="7"/>
      <c r="K639" s="7"/>
      <c r="L639" s="7"/>
      <c r="M639" s="7"/>
      <c r="N639" s="7"/>
      <c r="O639" s="7"/>
      <c r="P639" s="7">
        <f t="shared" si="23"/>
        <v>6094.6328945710675</v>
      </c>
      <c r="Q639" s="7"/>
      <c r="R639" s="7"/>
      <c r="S639" s="6"/>
      <c r="T639" s="6"/>
      <c r="U639" s="6"/>
      <c r="V639" s="6"/>
      <c r="W639" s="6"/>
      <c r="X639" s="6">
        <v>0.21739999999999998</v>
      </c>
      <c r="Y639" s="6"/>
      <c r="Z639" s="6"/>
      <c r="AA639">
        <v>21.4</v>
      </c>
      <c r="AB639" s="2">
        <v>8375663000</v>
      </c>
      <c r="AC639" s="2">
        <v>13991466000</v>
      </c>
      <c r="AD639" s="2">
        <v>110129308395</v>
      </c>
    </row>
    <row r="640" spans="1:30" x14ac:dyDescent="0.3">
      <c r="A640" s="1">
        <v>33695</v>
      </c>
      <c r="B640" s="6">
        <v>0.2273</v>
      </c>
      <c r="C640" s="7"/>
      <c r="D640" s="7"/>
      <c r="E640" s="7"/>
      <c r="F640" s="7"/>
      <c r="G640" s="7"/>
      <c r="H640" s="7">
        <f t="shared" si="22"/>
        <v>1.3369085920615456</v>
      </c>
      <c r="I640" s="7"/>
      <c r="J640" s="7"/>
      <c r="K640" s="7"/>
      <c r="L640" s="7"/>
      <c r="M640" s="7"/>
      <c r="N640" s="7"/>
      <c r="O640" s="7"/>
      <c r="P640" s="7">
        <f t="shared" si="23"/>
        <v>7479.9429515070715</v>
      </c>
      <c r="Q640" s="7"/>
      <c r="R640" s="7"/>
      <c r="S640" s="6"/>
      <c r="T640" s="6"/>
      <c r="U640" s="6"/>
      <c r="V640" s="6"/>
      <c r="W640" s="6"/>
      <c r="X640" s="6">
        <v>0.2273</v>
      </c>
      <c r="Y640" s="6"/>
      <c r="Z640" s="6"/>
      <c r="AA640">
        <v>19.93</v>
      </c>
      <c r="AB640" s="2">
        <v>11041319000</v>
      </c>
      <c r="AC640" s="2">
        <v>17716833000</v>
      </c>
      <c r="AD640" s="2">
        <v>137049958384</v>
      </c>
    </row>
    <row r="641" spans="1:30" x14ac:dyDescent="0.3">
      <c r="A641" s="1">
        <v>33725</v>
      </c>
      <c r="B641" s="6">
        <v>0.2253</v>
      </c>
      <c r="C641" s="7"/>
      <c r="D641" s="7"/>
      <c r="E641" s="7"/>
      <c r="F641" s="7"/>
      <c r="G641" s="7"/>
      <c r="H641" s="7">
        <f t="shared" si="22"/>
        <v>1.0910867477854773</v>
      </c>
      <c r="I641" s="7"/>
      <c r="J641" s="7"/>
      <c r="K641" s="7"/>
      <c r="L641" s="7"/>
      <c r="M641" s="7"/>
      <c r="N641" s="7"/>
      <c r="O641" s="7"/>
      <c r="P641" s="7">
        <f t="shared" si="23"/>
        <v>9165.1740984816151</v>
      </c>
      <c r="Q641" s="7"/>
      <c r="R641" s="7"/>
      <c r="S641" s="6"/>
      <c r="T641" s="6"/>
      <c r="U641" s="6"/>
      <c r="V641" s="6"/>
      <c r="W641" s="6"/>
      <c r="X641" s="6">
        <v>0.2253</v>
      </c>
      <c r="Y641" s="6"/>
      <c r="Z641" s="6"/>
      <c r="AA641">
        <v>24.86</v>
      </c>
      <c r="AB641" s="2">
        <v>12099824000</v>
      </c>
      <c r="AC641" s="2">
        <v>20427047000</v>
      </c>
      <c r="AD641" s="2">
        <v>171648941466</v>
      </c>
    </row>
    <row r="642" spans="1:30" x14ac:dyDescent="0.3">
      <c r="A642" s="1">
        <v>33756</v>
      </c>
      <c r="B642" s="6">
        <v>0.22450000000000001</v>
      </c>
      <c r="C642" s="7"/>
      <c r="D642" s="7"/>
      <c r="E642" s="7"/>
      <c r="F642" s="7"/>
      <c r="G642" s="7"/>
      <c r="H642" s="7">
        <f t="shared" si="22"/>
        <v>0.89104675196854022</v>
      </c>
      <c r="I642" s="7"/>
      <c r="J642" s="7"/>
      <c r="K642" s="7"/>
      <c r="L642" s="7"/>
      <c r="M642" s="7"/>
      <c r="N642" s="7"/>
      <c r="O642" s="7"/>
      <c r="P642" s="7">
        <f t="shared" si="23"/>
        <v>11222.755683590736</v>
      </c>
      <c r="Q642" s="7"/>
      <c r="R642" s="7"/>
      <c r="S642" s="6"/>
      <c r="T642" s="6"/>
      <c r="U642" s="6"/>
      <c r="V642" s="6"/>
      <c r="W642" s="6"/>
      <c r="X642" s="6">
        <v>0.22450000000000001</v>
      </c>
      <c r="Y642" s="6"/>
      <c r="Z642" s="6"/>
      <c r="AA642">
        <v>20.21</v>
      </c>
      <c r="AB642" s="2">
        <v>13900962000</v>
      </c>
      <c r="AC642" s="2">
        <v>26258835000</v>
      </c>
      <c r="AD642" s="2">
        <v>218777529000</v>
      </c>
    </row>
    <row r="643" spans="1:30" x14ac:dyDescent="0.3">
      <c r="A643" s="1">
        <v>33786</v>
      </c>
      <c r="B643" s="6">
        <v>0.21100000000000002</v>
      </c>
      <c r="C643" s="7"/>
      <c r="D643" s="7"/>
      <c r="E643" s="7"/>
      <c r="F643" s="7"/>
      <c r="G643" s="7"/>
      <c r="H643" s="7">
        <f t="shared" si="22"/>
        <v>0.73579417999053687</v>
      </c>
      <c r="I643" s="7"/>
      <c r="J643" s="7"/>
      <c r="K643" s="7"/>
      <c r="L643" s="7"/>
      <c r="M643" s="7"/>
      <c r="N643" s="7"/>
      <c r="O643" s="7"/>
      <c r="P643" s="7">
        <f t="shared" si="23"/>
        <v>13590.757132828383</v>
      </c>
      <c r="Q643" s="7"/>
      <c r="R643" s="7"/>
      <c r="S643" s="6"/>
      <c r="T643" s="6"/>
      <c r="U643" s="6"/>
      <c r="V643" s="6"/>
      <c r="W643" s="6"/>
      <c r="X643" s="6">
        <v>0.21100000000000002</v>
      </c>
      <c r="Y643" s="6"/>
      <c r="Z643" s="6"/>
      <c r="AA643">
        <v>21.83</v>
      </c>
      <c r="AB643" s="2">
        <v>16742986000</v>
      </c>
      <c r="AC643" s="2">
        <v>29920022000</v>
      </c>
      <c r="AD643" s="2">
        <v>275884374168</v>
      </c>
    </row>
    <row r="644" spans="1:30" x14ac:dyDescent="0.3">
      <c r="A644" s="1">
        <v>33817</v>
      </c>
      <c r="B644" s="6">
        <v>0.2316</v>
      </c>
      <c r="C644" s="7"/>
      <c r="D644" s="7"/>
      <c r="E644" s="7"/>
      <c r="F644" s="7"/>
      <c r="G644" s="7"/>
      <c r="H644" s="7">
        <f t="shared" si="22"/>
        <v>0.59742950632554148</v>
      </c>
      <c r="I644" s="7"/>
      <c r="J644" s="7"/>
      <c r="K644" s="7"/>
      <c r="L644" s="7"/>
      <c r="M644" s="7"/>
      <c r="N644" s="7"/>
      <c r="O644" s="7"/>
      <c r="P644" s="7">
        <f t="shared" si="23"/>
        <v>16738.376484791435</v>
      </c>
      <c r="Q644" s="7"/>
      <c r="R644" s="7"/>
      <c r="S644" s="6"/>
      <c r="T644" s="6"/>
      <c r="U644" s="6"/>
      <c r="V644" s="6"/>
      <c r="W644" s="6"/>
      <c r="X644" s="6">
        <v>0.2316</v>
      </c>
      <c r="Y644" s="6"/>
      <c r="Z644" s="6"/>
      <c r="AA644">
        <v>22.14</v>
      </c>
      <c r="AB644" s="2">
        <v>20404046000</v>
      </c>
      <c r="AC644" s="2">
        <v>38554650000</v>
      </c>
      <c r="AD644" s="2">
        <v>353177314184</v>
      </c>
    </row>
    <row r="645" spans="1:30" x14ac:dyDescent="0.3">
      <c r="A645" s="1">
        <v>33848</v>
      </c>
      <c r="B645" s="6">
        <v>0.24410000000000001</v>
      </c>
      <c r="C645" s="7"/>
      <c r="D645" s="7"/>
      <c r="E645" s="7"/>
      <c r="F645" s="7"/>
      <c r="G645" s="7"/>
      <c r="H645" s="7">
        <f t="shared" si="22"/>
        <v>0.48021019719117553</v>
      </c>
      <c r="I645" s="7"/>
      <c r="J645" s="7"/>
      <c r="K645" s="7"/>
      <c r="L645" s="7"/>
      <c r="M645" s="7"/>
      <c r="N645" s="7"/>
      <c r="O645" s="7"/>
      <c r="P645" s="7">
        <f t="shared" si="23"/>
        <v>20824.214184729026</v>
      </c>
      <c r="Q645" s="7"/>
      <c r="R645" s="7"/>
      <c r="S645" s="6"/>
      <c r="T645" s="6"/>
      <c r="U645" s="6"/>
      <c r="V645" s="6"/>
      <c r="W645" s="6"/>
      <c r="X645" s="6">
        <v>0.24410000000000001</v>
      </c>
      <c r="Y645" s="6"/>
      <c r="Z645" s="6"/>
      <c r="AA645">
        <v>24.63</v>
      </c>
      <c r="AB645" s="2">
        <v>25421278000</v>
      </c>
      <c r="AC645" s="2">
        <v>47273420000</v>
      </c>
      <c r="AD645" s="2">
        <v>444471942168</v>
      </c>
    </row>
    <row r="646" spans="1:30" x14ac:dyDescent="0.3">
      <c r="A646" s="1">
        <v>33878</v>
      </c>
      <c r="B646" s="6">
        <v>0.2646</v>
      </c>
      <c r="C646" s="7"/>
      <c r="D646" s="7"/>
      <c r="E646" s="7"/>
      <c r="F646" s="7"/>
      <c r="G646" s="7"/>
      <c r="H646" s="7">
        <f t="shared" si="22"/>
        <v>0.37973287774092646</v>
      </c>
      <c r="I646" s="7"/>
      <c r="J646" s="7"/>
      <c r="K646" s="7"/>
      <c r="L646" s="7"/>
      <c r="M646" s="7"/>
      <c r="N646" s="7"/>
      <c r="O646" s="7"/>
      <c r="P646" s="7">
        <f t="shared" si="23"/>
        <v>26334.301258008323</v>
      </c>
      <c r="Q646" s="7"/>
      <c r="R646" s="7"/>
      <c r="S646" s="6"/>
      <c r="T646" s="6"/>
      <c r="U646" s="6"/>
      <c r="V646" s="6"/>
      <c r="W646" s="6"/>
      <c r="X646" s="6">
        <v>0.2646</v>
      </c>
      <c r="Y646" s="6"/>
      <c r="Z646" s="6"/>
      <c r="AA646">
        <v>25.24</v>
      </c>
      <c r="AB646" s="2">
        <v>32047929000</v>
      </c>
      <c r="AC646" s="2">
        <v>55606923000</v>
      </c>
      <c r="AD646" s="2">
        <v>557689625692</v>
      </c>
    </row>
    <row r="647" spans="1:30" x14ac:dyDescent="0.3">
      <c r="A647" s="1">
        <v>33909</v>
      </c>
      <c r="B647" s="6">
        <v>0.21890000000000001</v>
      </c>
      <c r="C647" s="7"/>
      <c r="D647" s="7"/>
      <c r="E647" s="7"/>
      <c r="F647" s="7"/>
      <c r="G647" s="7"/>
      <c r="H647" s="7">
        <f t="shared" si="22"/>
        <v>0.31153735149801165</v>
      </c>
      <c r="I647" s="7"/>
      <c r="J647" s="7"/>
      <c r="K647" s="7"/>
      <c r="L647" s="7"/>
      <c r="M647" s="7"/>
      <c r="N647" s="7"/>
      <c r="O647" s="7"/>
      <c r="P647" s="7">
        <f t="shared" si="23"/>
        <v>32098.879803386346</v>
      </c>
      <c r="Q647" s="7"/>
      <c r="R647" s="7"/>
      <c r="S647" s="6"/>
      <c r="T647" s="6"/>
      <c r="U647" s="6"/>
      <c r="V647" s="6"/>
      <c r="W647" s="6"/>
      <c r="X647" s="6">
        <v>0.21890000000000001</v>
      </c>
      <c r="Y647" s="6"/>
      <c r="Z647" s="6"/>
      <c r="AA647">
        <v>22.49</v>
      </c>
      <c r="AB647" s="2">
        <v>42501088000</v>
      </c>
      <c r="AC647" s="2">
        <v>78280000000</v>
      </c>
      <c r="AD647" s="2">
        <v>696748374266</v>
      </c>
    </row>
    <row r="648" spans="1:30" x14ac:dyDescent="0.3">
      <c r="A648" s="1">
        <v>33939</v>
      </c>
      <c r="B648" s="6">
        <v>0.25290000000000001</v>
      </c>
      <c r="C648" s="7"/>
      <c r="D648" s="7"/>
      <c r="E648" s="7"/>
      <c r="F648" s="7"/>
      <c r="G648" s="7"/>
      <c r="H648" s="7">
        <f t="shared" si="22"/>
        <v>0.24865300622396974</v>
      </c>
      <c r="I648" s="7"/>
      <c r="J648" s="7"/>
      <c r="K648" s="7"/>
      <c r="L648" s="7"/>
      <c r="M648" s="7"/>
      <c r="N648" s="7"/>
      <c r="O648" s="7"/>
      <c r="P648" s="7">
        <f t="shared" si="23"/>
        <v>40216.68650566275</v>
      </c>
      <c r="Q648" s="7"/>
      <c r="R648" s="7"/>
      <c r="S648" s="6"/>
      <c r="T648" s="6"/>
      <c r="U648" s="6"/>
      <c r="V648" s="6"/>
      <c r="W648" s="6"/>
      <c r="X648" s="6">
        <v>0.25290000000000001</v>
      </c>
      <c r="Y648" s="6"/>
      <c r="Z648" s="6"/>
      <c r="AA648">
        <v>25.24</v>
      </c>
      <c r="AB648" s="2">
        <v>69210235000</v>
      </c>
      <c r="AC648" s="2">
        <v>104575000000</v>
      </c>
      <c r="AD648" s="2">
        <v>915033719000</v>
      </c>
    </row>
    <row r="649" spans="1:30" x14ac:dyDescent="0.3">
      <c r="A649" s="1">
        <v>33970</v>
      </c>
      <c r="B649" s="6">
        <v>0.2742</v>
      </c>
      <c r="C649" s="7"/>
      <c r="D649" s="7"/>
      <c r="E649" s="7"/>
      <c r="F649" s="7"/>
      <c r="G649" s="7"/>
      <c r="H649" s="7">
        <f t="shared" si="22"/>
        <v>0.1951444092167397</v>
      </c>
      <c r="I649" s="7"/>
      <c r="J649" s="7"/>
      <c r="K649" s="7"/>
      <c r="L649" s="7"/>
      <c r="M649" s="7"/>
      <c r="N649" s="7"/>
      <c r="O649" s="7"/>
      <c r="P649" s="7">
        <f t="shared" si="23"/>
        <v>51244.101945515475</v>
      </c>
      <c r="Q649" s="7"/>
      <c r="R649" s="7"/>
      <c r="S649" s="6"/>
      <c r="T649" s="6"/>
      <c r="U649" s="6"/>
      <c r="V649" s="6"/>
      <c r="W649" s="6"/>
      <c r="X649" s="6">
        <v>0.2742</v>
      </c>
      <c r="Y649" s="6"/>
      <c r="Z649" s="6"/>
      <c r="AA649">
        <v>30.35</v>
      </c>
      <c r="AB649" s="2">
        <v>63437349000</v>
      </c>
      <c r="AC649" s="2">
        <v>104995000000</v>
      </c>
      <c r="AD649" s="2">
        <v>1163755672136</v>
      </c>
    </row>
    <row r="650" spans="1:30" x14ac:dyDescent="0.3">
      <c r="A650" s="1">
        <v>34001</v>
      </c>
      <c r="B650" s="6">
        <v>0.251</v>
      </c>
      <c r="C650" s="7"/>
      <c r="D650" s="7"/>
      <c r="E650" s="7"/>
      <c r="F650" s="7"/>
      <c r="G650" s="7"/>
      <c r="H650" s="7">
        <f t="shared" si="22"/>
        <v>0.15599073478556333</v>
      </c>
      <c r="I650" s="7"/>
      <c r="J650" s="7"/>
      <c r="K650" s="7"/>
      <c r="L650" s="7"/>
      <c r="M650" s="7"/>
      <c r="N650" s="7"/>
      <c r="O650" s="7"/>
      <c r="P650" s="7">
        <f t="shared" si="23"/>
        <v>64106.371533839854</v>
      </c>
      <c r="Q650" s="7"/>
      <c r="R650" s="7"/>
      <c r="S650" s="6"/>
      <c r="T650" s="6"/>
      <c r="U650" s="6"/>
      <c r="V650" s="6"/>
      <c r="W650" s="6"/>
      <c r="X650" s="6">
        <v>0.251</v>
      </c>
      <c r="Y650" s="6"/>
      <c r="Z650" s="6"/>
      <c r="AA650">
        <v>24.98</v>
      </c>
      <c r="AB650" s="2">
        <v>77070830000</v>
      </c>
      <c r="AC650" s="2">
        <v>144449000000</v>
      </c>
      <c r="AD650" s="2">
        <v>1438070088572</v>
      </c>
    </row>
    <row r="651" spans="1:30" x14ac:dyDescent="0.3">
      <c r="A651" s="1">
        <v>34029</v>
      </c>
      <c r="B651" s="6">
        <v>0.25159999999999999</v>
      </c>
      <c r="C651" s="7"/>
      <c r="D651" s="7"/>
      <c r="E651" s="7"/>
      <c r="F651" s="7"/>
      <c r="G651" s="7"/>
      <c r="H651" s="7">
        <f t="shared" si="22"/>
        <v>0.12463305751483168</v>
      </c>
      <c r="I651" s="7"/>
      <c r="J651" s="7"/>
      <c r="K651" s="7"/>
      <c r="L651" s="7"/>
      <c r="M651" s="7"/>
      <c r="N651" s="7"/>
      <c r="O651" s="7"/>
      <c r="P651" s="7">
        <f t="shared" si="23"/>
        <v>80235.534611753959</v>
      </c>
      <c r="Q651" s="7"/>
      <c r="R651" s="7"/>
      <c r="S651" s="6"/>
      <c r="T651" s="6"/>
      <c r="U651" s="6"/>
      <c r="V651" s="6"/>
      <c r="W651" s="6"/>
      <c r="X651" s="6">
        <v>0.25159999999999999</v>
      </c>
      <c r="Y651" s="6"/>
      <c r="Z651" s="6"/>
      <c r="AA651">
        <v>27.26</v>
      </c>
      <c r="AB651" s="2">
        <v>93649340000</v>
      </c>
      <c r="AC651" s="2">
        <v>162189000000</v>
      </c>
      <c r="AD651" s="2">
        <v>1840887175840</v>
      </c>
    </row>
    <row r="652" spans="1:30" x14ac:dyDescent="0.3">
      <c r="A652" s="1">
        <v>34060</v>
      </c>
      <c r="B652" s="6">
        <v>0.28739999999999999</v>
      </c>
      <c r="C652" s="7"/>
      <c r="D652" s="7"/>
      <c r="E652" s="7"/>
      <c r="F652" s="7"/>
      <c r="G652" s="7"/>
      <c r="H652" s="7">
        <f t="shared" si="22"/>
        <v>9.6809893983868023E-2</v>
      </c>
      <c r="I652" s="7"/>
      <c r="J652" s="7"/>
      <c r="K652" s="7"/>
      <c r="L652" s="7"/>
      <c r="M652" s="7"/>
      <c r="N652" s="7"/>
      <c r="O652" s="7"/>
      <c r="P652" s="7">
        <f t="shared" si="23"/>
        <v>103295.22725917204</v>
      </c>
      <c r="Q652" s="7"/>
      <c r="R652" s="7"/>
      <c r="S652" s="6"/>
      <c r="T652" s="6"/>
      <c r="U652" s="6"/>
      <c r="V652" s="6"/>
      <c r="W652" s="6"/>
      <c r="X652" s="6">
        <v>0.28739999999999999</v>
      </c>
      <c r="Y652" s="6"/>
      <c r="Z652" s="6"/>
      <c r="AA652">
        <v>27.75</v>
      </c>
      <c r="AB652" s="2">
        <v>117291220000</v>
      </c>
      <c r="AC652" s="2">
        <v>225928000000</v>
      </c>
      <c r="AD652" s="2">
        <v>2384141494000</v>
      </c>
    </row>
    <row r="653" spans="1:30" x14ac:dyDescent="0.3">
      <c r="A653" s="1">
        <v>34090</v>
      </c>
      <c r="B653" s="6">
        <v>0.29139999999999999</v>
      </c>
      <c r="C653" s="7"/>
      <c r="D653" s="7"/>
      <c r="E653" s="7"/>
      <c r="F653" s="7"/>
      <c r="G653" s="7"/>
      <c r="H653" s="7">
        <f t="shared" si="22"/>
        <v>7.4965072002375732E-2</v>
      </c>
      <c r="I653" s="7"/>
      <c r="J653" s="7"/>
      <c r="K653" s="7"/>
      <c r="L653" s="7"/>
      <c r="M653" s="7"/>
      <c r="N653" s="7"/>
      <c r="O653" s="7"/>
      <c r="P653" s="7">
        <f t="shared" si="23"/>
        <v>133395.45648249477</v>
      </c>
      <c r="Q653" s="7"/>
      <c r="R653" s="7"/>
      <c r="S653" s="6"/>
      <c r="T653" s="6"/>
      <c r="U653" s="6"/>
      <c r="V653" s="6"/>
      <c r="W653" s="6"/>
      <c r="X653" s="6">
        <v>0.29139999999999999</v>
      </c>
      <c r="Y653" s="6"/>
      <c r="Z653" s="6"/>
      <c r="AA653">
        <v>27.69</v>
      </c>
      <c r="AB653" s="2">
        <v>147360333000</v>
      </c>
      <c r="AC653" s="2">
        <v>291091000000</v>
      </c>
      <c r="AD653" s="2">
        <v>3098175886000</v>
      </c>
    </row>
    <row r="654" spans="1:30" x14ac:dyDescent="0.3">
      <c r="A654" s="1">
        <v>34121</v>
      </c>
      <c r="B654" s="6">
        <v>0.30530000000000002</v>
      </c>
      <c r="C654" s="7"/>
      <c r="D654" s="7"/>
      <c r="E654" s="7"/>
      <c r="F654" s="7"/>
      <c r="G654" s="7"/>
      <c r="H654" s="7">
        <f t="shared" si="22"/>
        <v>5.7431297021662255E-2</v>
      </c>
      <c r="I654" s="7"/>
      <c r="J654" s="7"/>
      <c r="K654" s="7"/>
      <c r="L654" s="7"/>
      <c r="M654" s="7"/>
      <c r="N654" s="7"/>
      <c r="O654" s="7"/>
      <c r="P654" s="7">
        <f t="shared" si="23"/>
        <v>174121.08934660041</v>
      </c>
      <c r="Q654" s="7"/>
      <c r="R654" s="7"/>
      <c r="S654" s="6"/>
      <c r="T654" s="6"/>
      <c r="U654" s="6"/>
      <c r="V654" s="6"/>
      <c r="W654" s="6"/>
      <c r="X654" s="6">
        <v>0.30530000000000002</v>
      </c>
      <c r="Y654" s="6"/>
      <c r="Z654" s="6"/>
      <c r="AA654">
        <v>30.07</v>
      </c>
      <c r="AB654" s="2">
        <v>175947517000</v>
      </c>
      <c r="AC654" s="2">
        <v>343392000000</v>
      </c>
      <c r="AD654" s="2">
        <v>4076672836000</v>
      </c>
    </row>
    <row r="655" spans="1:30" x14ac:dyDescent="0.3">
      <c r="A655" s="1">
        <v>34151</v>
      </c>
      <c r="B655" s="6">
        <v>0.30890000000000001</v>
      </c>
      <c r="C655" s="7"/>
      <c r="D655" s="7"/>
      <c r="E655" s="7"/>
      <c r="F655" s="7"/>
      <c r="G655" s="7"/>
      <c r="H655" s="7">
        <f t="shared" si="22"/>
        <v>4.387752847556136E-2</v>
      </c>
      <c r="I655" s="7">
        <v>100</v>
      </c>
      <c r="J655" s="7"/>
      <c r="K655" s="7"/>
      <c r="L655" s="7"/>
      <c r="M655" s="7"/>
      <c r="N655" s="7"/>
      <c r="O655" s="7"/>
      <c r="P655" s="7">
        <f t="shared" si="23"/>
        <v>227907.09384576525</v>
      </c>
      <c r="Q655" s="7">
        <v>100</v>
      </c>
      <c r="R655" s="7"/>
      <c r="S655" s="6"/>
      <c r="T655" s="6"/>
      <c r="U655" s="6"/>
      <c r="V655" s="6"/>
      <c r="W655" s="6"/>
      <c r="X655" s="6">
        <v>0.30890000000000001</v>
      </c>
      <c r="Y655" s="6"/>
      <c r="Z655" s="6"/>
      <c r="AA655">
        <v>30.72</v>
      </c>
      <c r="AB655" s="2">
        <v>242139295000</v>
      </c>
      <c r="AC655" s="2">
        <v>452243000000</v>
      </c>
      <c r="AD655" s="2">
        <v>5392323202000</v>
      </c>
    </row>
    <row r="656" spans="1:30" x14ac:dyDescent="0.3">
      <c r="A656" s="1">
        <v>34182</v>
      </c>
      <c r="B656" s="6">
        <v>0.3397</v>
      </c>
      <c r="C656" s="7"/>
      <c r="D656" s="7"/>
      <c r="E656" s="7"/>
      <c r="F656" s="7"/>
      <c r="G656" s="7"/>
      <c r="H656" s="7"/>
      <c r="I656" s="7">
        <f t="shared" ref="I656:I666" si="24">+I$655/(1+((Q656/100)-1))</f>
        <v>74.643576920206016</v>
      </c>
      <c r="J656" s="7"/>
      <c r="K656" s="7"/>
      <c r="L656" s="7"/>
      <c r="M656" s="7"/>
      <c r="N656" s="7"/>
      <c r="O656" s="7"/>
      <c r="P656" s="7"/>
      <c r="Q656" s="7">
        <f t="shared" si="23"/>
        <v>133.97</v>
      </c>
      <c r="R656" s="7"/>
      <c r="S656" s="6"/>
      <c r="T656" s="6"/>
      <c r="U656" s="6"/>
      <c r="V656" s="6"/>
      <c r="W656" s="6"/>
      <c r="X656" s="6"/>
      <c r="Y656" s="6">
        <v>0.3397</v>
      </c>
      <c r="Z656" s="6"/>
      <c r="AA656">
        <v>32.96</v>
      </c>
      <c r="AB656" s="2">
        <v>303609972</v>
      </c>
      <c r="AC656" s="2">
        <v>564806750</v>
      </c>
      <c r="AD656" s="2">
        <v>7301842941</v>
      </c>
    </row>
    <row r="657" spans="1:30" x14ac:dyDescent="0.3">
      <c r="A657" s="1">
        <v>34213</v>
      </c>
      <c r="B657" s="6">
        <v>0.34119999999999995</v>
      </c>
      <c r="C657" s="7"/>
      <c r="D657" s="7"/>
      <c r="E657" s="7"/>
      <c r="F657" s="7"/>
      <c r="G657" s="7"/>
      <c r="H657" s="7"/>
      <c r="I657" s="7">
        <f t="shared" si="24"/>
        <v>55.654322189238002</v>
      </c>
      <c r="J657" s="7"/>
      <c r="K657" s="7"/>
      <c r="L657" s="7"/>
      <c r="M657" s="7"/>
      <c r="N657" s="7"/>
      <c r="O657" s="7"/>
      <c r="P657" s="7"/>
      <c r="Q657" s="7">
        <f t="shared" si="23"/>
        <v>179.680564</v>
      </c>
      <c r="R657" s="7"/>
      <c r="S657" s="6"/>
      <c r="T657" s="6"/>
      <c r="U657" s="6"/>
      <c r="V657" s="6"/>
      <c r="W657" s="6"/>
      <c r="X657" s="6"/>
      <c r="Y657" s="6">
        <v>0.34119999999999995</v>
      </c>
      <c r="Z657" s="6"/>
      <c r="AA657">
        <v>35.69</v>
      </c>
      <c r="AB657" s="2">
        <v>382364042</v>
      </c>
      <c r="AC657" s="2">
        <v>740627000</v>
      </c>
      <c r="AD657" s="2">
        <v>9797927803</v>
      </c>
    </row>
    <row r="658" spans="1:30" x14ac:dyDescent="0.3">
      <c r="A658" s="1">
        <v>34243</v>
      </c>
      <c r="B658" s="6">
        <v>0.35229999999999995</v>
      </c>
      <c r="C658" s="7"/>
      <c r="D658" s="7"/>
      <c r="E658" s="7"/>
      <c r="F658" s="7"/>
      <c r="G658" s="7"/>
      <c r="H658" s="7"/>
      <c r="I658" s="7">
        <f t="shared" si="24"/>
        <v>41.155307394245369</v>
      </c>
      <c r="J658" s="7"/>
      <c r="K658" s="7"/>
      <c r="L658" s="7"/>
      <c r="M658" s="7"/>
      <c r="N658" s="7"/>
      <c r="O658" s="7"/>
      <c r="P658" s="7"/>
      <c r="Q658" s="7">
        <f t="shared" si="23"/>
        <v>242.98202669720001</v>
      </c>
      <c r="R658" s="7"/>
      <c r="S658" s="6"/>
      <c r="T658" s="6"/>
      <c r="U658" s="6"/>
      <c r="V658" s="6"/>
      <c r="W658" s="6"/>
      <c r="X658" s="6"/>
      <c r="Y658" s="6">
        <v>0.35229999999999995</v>
      </c>
      <c r="Z658" s="6"/>
      <c r="AA658">
        <v>33.92</v>
      </c>
      <c r="AB658" s="2">
        <v>559484940</v>
      </c>
      <c r="AC658" s="2">
        <v>943178000</v>
      </c>
      <c r="AD658" s="2">
        <v>13620521962</v>
      </c>
    </row>
    <row r="659" spans="1:30" x14ac:dyDescent="0.3">
      <c r="A659" s="1">
        <v>34274</v>
      </c>
      <c r="B659" s="6">
        <v>0.35840000000000005</v>
      </c>
      <c r="C659" s="7"/>
      <c r="D659" s="7"/>
      <c r="E659" s="7"/>
      <c r="F659" s="7"/>
      <c r="G659" s="7"/>
      <c r="H659" s="7"/>
      <c r="I659" s="7">
        <f t="shared" si="24"/>
        <v>30.29689884735377</v>
      </c>
      <c r="J659" s="7"/>
      <c r="K659" s="7"/>
      <c r="L659" s="7"/>
      <c r="M659" s="7"/>
      <c r="N659" s="7"/>
      <c r="O659" s="7"/>
      <c r="P659" s="7"/>
      <c r="Q659" s="7">
        <f t="shared" ref="Q659:R674" si="25">+Q658*(1+Y659)</f>
        <v>330.06678506547649</v>
      </c>
      <c r="R659" s="7"/>
      <c r="S659" s="6"/>
      <c r="T659" s="6"/>
      <c r="U659" s="6"/>
      <c r="V659" s="6"/>
      <c r="W659" s="6"/>
      <c r="X659" s="6"/>
      <c r="Y659" s="6">
        <v>0.35840000000000005</v>
      </c>
      <c r="Z659" s="6"/>
      <c r="AA659">
        <v>35.56</v>
      </c>
      <c r="AB659" s="2">
        <v>788618000</v>
      </c>
      <c r="AC659" s="2">
        <v>1482613000</v>
      </c>
      <c r="AD659" s="2">
        <v>19146386229</v>
      </c>
    </row>
    <row r="660" spans="1:30" x14ac:dyDescent="0.3">
      <c r="A660" s="1">
        <v>34304</v>
      </c>
      <c r="B660" s="6">
        <v>0.38520000000000004</v>
      </c>
      <c r="C660" s="7"/>
      <c r="D660" s="7"/>
      <c r="E660" s="7"/>
      <c r="F660" s="7"/>
      <c r="G660" s="7"/>
      <c r="H660" s="7"/>
      <c r="I660" s="7">
        <f t="shared" si="24"/>
        <v>21.871858827139597</v>
      </c>
      <c r="J660" s="7"/>
      <c r="K660" s="7"/>
      <c r="L660" s="7"/>
      <c r="M660" s="7"/>
      <c r="N660" s="7"/>
      <c r="O660" s="7"/>
      <c r="P660" s="7"/>
      <c r="Q660" s="7">
        <f t="shared" si="25"/>
        <v>457.20851067269803</v>
      </c>
      <c r="R660" s="7"/>
      <c r="S660" s="6"/>
      <c r="T660" s="6"/>
      <c r="U660" s="6"/>
      <c r="V660" s="6"/>
      <c r="W660" s="6"/>
      <c r="X660" s="6"/>
      <c r="Y660" s="6">
        <v>0.38520000000000004</v>
      </c>
      <c r="Z660" s="6"/>
      <c r="AA660">
        <v>36.840000000000003</v>
      </c>
      <c r="AB660" s="2">
        <v>1421004971</v>
      </c>
      <c r="AC660" s="2">
        <v>2331395000</v>
      </c>
      <c r="AD660" s="2">
        <v>28113219053</v>
      </c>
    </row>
    <row r="661" spans="1:30" x14ac:dyDescent="0.3">
      <c r="A661" s="1">
        <v>34335</v>
      </c>
      <c r="B661" s="6">
        <v>0.40299999999999997</v>
      </c>
      <c r="C661" s="7"/>
      <c r="D661" s="7"/>
      <c r="E661" s="7"/>
      <c r="F661" s="7"/>
      <c r="G661" s="7"/>
      <c r="H661" s="7"/>
      <c r="I661" s="7">
        <f t="shared" si="24"/>
        <v>15.589350553912759</v>
      </c>
      <c r="J661" s="7"/>
      <c r="K661" s="7"/>
      <c r="L661" s="7"/>
      <c r="M661" s="7"/>
      <c r="N661" s="7"/>
      <c r="O661" s="7"/>
      <c r="P661" s="7"/>
      <c r="Q661" s="7">
        <f t="shared" si="25"/>
        <v>641.46354047379532</v>
      </c>
      <c r="R661" s="7"/>
      <c r="S661" s="6"/>
      <c r="T661" s="6"/>
      <c r="U661" s="6"/>
      <c r="V661" s="6"/>
      <c r="W661" s="6"/>
      <c r="X661" s="6"/>
      <c r="Y661" s="6">
        <v>0.40299999999999997</v>
      </c>
      <c r="Z661" s="6"/>
      <c r="AA661">
        <v>41.31</v>
      </c>
      <c r="AB661" s="2">
        <v>1561857084</v>
      </c>
      <c r="AC661" s="2">
        <v>2788455000</v>
      </c>
      <c r="AD661" s="2">
        <v>40176254696</v>
      </c>
    </row>
    <row r="662" spans="1:30" x14ac:dyDescent="0.3">
      <c r="A662" s="1">
        <v>34366</v>
      </c>
      <c r="B662" s="6">
        <v>0.38189999999999996</v>
      </c>
      <c r="C662" s="7"/>
      <c r="D662" s="7"/>
      <c r="E662" s="7"/>
      <c r="F662" s="7"/>
      <c r="G662" s="7"/>
      <c r="H662" s="7"/>
      <c r="I662" s="7">
        <f t="shared" si="24"/>
        <v>11.281098888423735</v>
      </c>
      <c r="J662" s="7"/>
      <c r="K662" s="7"/>
      <c r="L662" s="7"/>
      <c r="M662" s="7"/>
      <c r="N662" s="7"/>
      <c r="O662" s="7"/>
      <c r="P662" s="7"/>
      <c r="Q662" s="7">
        <f t="shared" si="25"/>
        <v>886.43846658073767</v>
      </c>
      <c r="R662" s="7"/>
      <c r="S662" s="6"/>
      <c r="T662" s="6"/>
      <c r="U662" s="6"/>
      <c r="V662" s="6"/>
      <c r="W662" s="6"/>
      <c r="X662" s="6"/>
      <c r="Y662" s="6">
        <v>0.38189999999999996</v>
      </c>
      <c r="Z662" s="6"/>
      <c r="AA662">
        <v>40.270000000000003</v>
      </c>
      <c r="AB662" s="2">
        <v>2128576967</v>
      </c>
      <c r="AC662" s="2">
        <v>4274863000</v>
      </c>
      <c r="AD662" s="2">
        <v>55357215012</v>
      </c>
    </row>
    <row r="663" spans="1:30" x14ac:dyDescent="0.3">
      <c r="A663" s="1">
        <v>34394</v>
      </c>
      <c r="B663" s="6">
        <v>0.4194</v>
      </c>
      <c r="C663" s="7"/>
      <c r="D663" s="7"/>
      <c r="E663" s="7"/>
      <c r="F663" s="7"/>
      <c r="G663" s="7"/>
      <c r="H663" s="7"/>
      <c r="I663" s="7">
        <f t="shared" si="24"/>
        <v>7.947794059760275</v>
      </c>
      <c r="J663" s="7"/>
      <c r="K663" s="7"/>
      <c r="L663" s="7"/>
      <c r="M663" s="7"/>
      <c r="N663" s="7"/>
      <c r="O663" s="7"/>
      <c r="P663" s="7"/>
      <c r="Q663" s="7">
        <f t="shared" si="25"/>
        <v>1258.2107594646991</v>
      </c>
      <c r="R663" s="7"/>
      <c r="S663" s="6"/>
      <c r="T663" s="6"/>
      <c r="U663" s="6"/>
      <c r="V663" s="6"/>
      <c r="W663" s="6"/>
      <c r="X663" s="6"/>
      <c r="Y663" s="6">
        <v>0.4194</v>
      </c>
      <c r="Z663" s="6"/>
      <c r="AA663">
        <v>42.75</v>
      </c>
      <c r="AB663" s="2">
        <v>2845092044</v>
      </c>
      <c r="AC663" s="2">
        <v>5299764000</v>
      </c>
      <c r="AD663" s="2">
        <v>79607920016</v>
      </c>
    </row>
    <row r="664" spans="1:30" x14ac:dyDescent="0.3">
      <c r="A664" s="1">
        <v>34425</v>
      </c>
      <c r="B664" s="6">
        <v>0.4622</v>
      </c>
      <c r="C664" s="7"/>
      <c r="D664" s="7"/>
      <c r="E664" s="7"/>
      <c r="F664" s="7"/>
      <c r="G664" s="7"/>
      <c r="H664" s="7"/>
      <c r="I664" s="7">
        <f t="shared" si="24"/>
        <v>5.4355040758858406</v>
      </c>
      <c r="J664" s="7"/>
      <c r="K664" s="7"/>
      <c r="L664" s="7"/>
      <c r="M664" s="7"/>
      <c r="N664" s="7"/>
      <c r="O664" s="7"/>
      <c r="P664" s="7"/>
      <c r="Q664" s="7">
        <f t="shared" si="25"/>
        <v>1839.7557724892829</v>
      </c>
      <c r="R664" s="7"/>
      <c r="S664" s="6"/>
      <c r="T664" s="6"/>
      <c r="U664" s="6"/>
      <c r="V664" s="6"/>
      <c r="W664" s="6"/>
      <c r="X664" s="6"/>
      <c r="Y664" s="6">
        <v>0.4622</v>
      </c>
      <c r="Z664" s="6"/>
      <c r="AA664">
        <v>42.68</v>
      </c>
      <c r="AB664" s="2">
        <v>4296644996</v>
      </c>
      <c r="AC664" s="2">
        <v>7731705000</v>
      </c>
      <c r="AD664" s="2">
        <v>114889323601</v>
      </c>
    </row>
    <row r="665" spans="1:30" x14ac:dyDescent="0.3">
      <c r="A665" s="1">
        <v>34455</v>
      </c>
      <c r="B665" s="6">
        <v>0.45100000000000001</v>
      </c>
      <c r="C665" s="7"/>
      <c r="D665" s="7"/>
      <c r="E665" s="7"/>
      <c r="F665" s="7"/>
      <c r="G665" s="7"/>
      <c r="H665" s="7"/>
      <c r="I665" s="7">
        <f t="shared" si="24"/>
        <v>3.7460400247317991</v>
      </c>
      <c r="J665" s="7"/>
      <c r="K665" s="7"/>
      <c r="L665" s="7"/>
      <c r="M665" s="7"/>
      <c r="N665" s="7"/>
      <c r="O665" s="7"/>
      <c r="P665" s="7"/>
      <c r="Q665" s="7">
        <f t="shared" si="25"/>
        <v>2669.4856258819495</v>
      </c>
      <c r="R665" s="7"/>
      <c r="S665" s="6"/>
      <c r="T665" s="6"/>
      <c r="U665" s="6"/>
      <c r="V665" s="6"/>
      <c r="W665" s="6"/>
      <c r="X665" s="6"/>
      <c r="Y665" s="6">
        <v>0.45100000000000001</v>
      </c>
      <c r="Z665" s="6"/>
      <c r="AA665">
        <v>44.03</v>
      </c>
      <c r="AB665" s="2">
        <v>6280570977</v>
      </c>
      <c r="AC665" s="2">
        <v>11600945000</v>
      </c>
      <c r="AD665" s="2">
        <v>172419184819</v>
      </c>
    </row>
    <row r="666" spans="1:30" x14ac:dyDescent="0.3">
      <c r="A666" s="1">
        <v>34486</v>
      </c>
      <c r="B666" s="6">
        <v>0.50749999999999995</v>
      </c>
      <c r="C666" s="7"/>
      <c r="D666" s="7"/>
      <c r="E666" s="7"/>
      <c r="F666" s="7"/>
      <c r="G666" s="7"/>
      <c r="H666" s="7"/>
      <c r="I666" s="7">
        <f t="shared" si="24"/>
        <v>2.484935339788922</v>
      </c>
      <c r="J666" s="7">
        <v>100</v>
      </c>
      <c r="K666" s="7"/>
      <c r="L666" s="7"/>
      <c r="M666" s="7"/>
      <c r="N666" s="7"/>
      <c r="O666" s="7"/>
      <c r="P666" s="7"/>
      <c r="Q666" s="7">
        <f t="shared" si="25"/>
        <v>4024.2495810170385</v>
      </c>
      <c r="R666" s="7">
        <v>100</v>
      </c>
      <c r="S666" s="6"/>
      <c r="T666" s="6"/>
      <c r="U666" s="6"/>
      <c r="V666" s="6"/>
      <c r="W666" s="6"/>
      <c r="X666" s="6"/>
      <c r="Y666" s="6">
        <v>0.50749999999999995</v>
      </c>
      <c r="Z666" s="6"/>
      <c r="AA666">
        <v>47.43</v>
      </c>
      <c r="AB666" s="2">
        <v>8737628286</v>
      </c>
      <c r="AC666" s="2">
        <v>20531931750</v>
      </c>
      <c r="AD666" s="2">
        <v>258393106150</v>
      </c>
    </row>
    <row r="667" spans="1:30" x14ac:dyDescent="0.3">
      <c r="A667" s="1">
        <v>34516</v>
      </c>
      <c r="B667" s="6">
        <v>6.9500000000000006E-2</v>
      </c>
      <c r="C667" s="7"/>
      <c r="D667" s="7"/>
      <c r="E667" s="7"/>
      <c r="F667" s="7"/>
      <c r="G667" s="7"/>
      <c r="H667" s="7"/>
      <c r="I667" s="7"/>
      <c r="J667" s="7">
        <f>+J$666/(1+((R667/100)-1))</f>
        <v>93.501636278634862</v>
      </c>
      <c r="K667" s="7"/>
      <c r="L667" s="7"/>
      <c r="M667" s="7"/>
      <c r="N667" s="7"/>
      <c r="O667" s="7"/>
      <c r="P667" s="7"/>
      <c r="Q667" s="7"/>
      <c r="R667" s="7">
        <f t="shared" si="25"/>
        <v>106.95000000000002</v>
      </c>
      <c r="S667" s="6"/>
      <c r="T667" s="6"/>
      <c r="U667" s="6"/>
      <c r="V667" s="6"/>
      <c r="W667" s="6"/>
      <c r="X667" s="6"/>
      <c r="Y667" s="6"/>
      <c r="Z667" s="6">
        <v>6.9500000000000006E-2</v>
      </c>
      <c r="AA667">
        <v>6.84</v>
      </c>
      <c r="AB667" s="2">
        <v>7533465</v>
      </c>
      <c r="AC667" s="2">
        <v>10687238</v>
      </c>
      <c r="AD667" s="2">
        <v>100694127</v>
      </c>
    </row>
    <row r="668" spans="1:30" x14ac:dyDescent="0.3">
      <c r="A668" s="1">
        <v>34547</v>
      </c>
      <c r="B668" s="6">
        <v>1.95E-2</v>
      </c>
      <c r="C668" s="7"/>
      <c r="D668" s="7"/>
      <c r="E668" s="7"/>
      <c r="F668" s="7"/>
      <c r="G668" s="7"/>
      <c r="H668" s="7"/>
      <c r="I668" s="7"/>
      <c r="J668" s="7">
        <f t="shared" ref="J668:J731" si="26">+J$666/(1+((R668/100)-1))</f>
        <v>91.713228326272542</v>
      </c>
      <c r="K668" s="7"/>
      <c r="L668" s="7"/>
      <c r="M668" s="7"/>
      <c r="N668" s="7"/>
      <c r="O668" s="7"/>
      <c r="P668" s="7"/>
      <c r="Q668" s="7"/>
      <c r="R668" s="7">
        <f t="shared" si="25"/>
        <v>109.03552500000002</v>
      </c>
      <c r="S668" s="6"/>
      <c r="T668" s="6"/>
      <c r="U668" s="6"/>
      <c r="V668" s="6"/>
      <c r="W668" s="6"/>
      <c r="X668" s="6"/>
      <c r="Y668" s="6"/>
      <c r="Z668" s="6">
        <v>1.95E-2</v>
      </c>
      <c r="AA668">
        <v>1.86</v>
      </c>
      <c r="AB668" s="2">
        <v>9414282</v>
      </c>
      <c r="AC668" s="2">
        <v>12901778</v>
      </c>
      <c r="AD668" s="2">
        <v>106837649</v>
      </c>
    </row>
    <row r="669" spans="1:30" x14ac:dyDescent="0.3">
      <c r="A669" s="1">
        <v>34578</v>
      </c>
      <c r="B669" s="6">
        <v>8.199999999999999E-3</v>
      </c>
      <c r="C669" s="7"/>
      <c r="D669" s="7"/>
      <c r="E669" s="7"/>
      <c r="F669" s="7"/>
      <c r="G669" s="7"/>
      <c r="H669" s="7"/>
      <c r="I669" s="7"/>
      <c r="J669" s="7">
        <f t="shared" si="26"/>
        <v>90.967296495013429</v>
      </c>
      <c r="K669" s="7"/>
      <c r="L669" s="7"/>
      <c r="M669" s="7"/>
      <c r="N669" s="7"/>
      <c r="O669" s="7"/>
      <c r="P669" s="7"/>
      <c r="Q669" s="7"/>
      <c r="R669" s="7">
        <f t="shared" si="25"/>
        <v>109.92961630500002</v>
      </c>
      <c r="S669" s="6"/>
      <c r="T669" s="6"/>
      <c r="U669" s="6"/>
      <c r="V669" s="6"/>
      <c r="W669" s="6"/>
      <c r="X669" s="6"/>
      <c r="Y669" s="6"/>
      <c r="Z669" s="6">
        <v>8.199999999999999E-3</v>
      </c>
      <c r="AA669">
        <v>1.53</v>
      </c>
      <c r="AB669" s="2">
        <v>12788598</v>
      </c>
      <c r="AC669" s="2">
        <v>15844246</v>
      </c>
      <c r="AD669" s="2">
        <v>111761262</v>
      </c>
    </row>
    <row r="670" spans="1:30" x14ac:dyDescent="0.3">
      <c r="A670" s="1">
        <v>34608</v>
      </c>
      <c r="B670" s="6">
        <v>3.1699999999999999E-2</v>
      </c>
      <c r="C670" s="7"/>
      <c r="D670" s="7"/>
      <c r="E670" s="7"/>
      <c r="F670" s="7"/>
      <c r="G670" s="7"/>
      <c r="H670" s="7"/>
      <c r="I670" s="7"/>
      <c r="J670" s="7">
        <f t="shared" si="26"/>
        <v>88.172236594953389</v>
      </c>
      <c r="K670" s="7"/>
      <c r="L670" s="7"/>
      <c r="M670" s="7"/>
      <c r="N670" s="7"/>
      <c r="O670" s="7"/>
      <c r="P670" s="7"/>
      <c r="Q670" s="7"/>
      <c r="R670" s="7">
        <f t="shared" si="25"/>
        <v>113.41438514186854</v>
      </c>
      <c r="S670" s="6"/>
      <c r="T670" s="6"/>
      <c r="U670" s="6"/>
      <c r="V670" s="6"/>
      <c r="W670" s="6"/>
      <c r="X670" s="6"/>
      <c r="Y670" s="6"/>
      <c r="Z670" s="6">
        <v>3.1699999999999999E-2</v>
      </c>
      <c r="AA670">
        <v>2.62</v>
      </c>
      <c r="AB670" s="2">
        <v>12999423</v>
      </c>
      <c r="AC670" s="2">
        <v>16735495</v>
      </c>
      <c r="AD670" s="2">
        <v>118862514</v>
      </c>
    </row>
    <row r="671" spans="1:30" x14ac:dyDescent="0.3">
      <c r="A671" s="1">
        <v>34639</v>
      </c>
      <c r="B671" s="6">
        <v>3.0200000000000001E-2</v>
      </c>
      <c r="C671" s="7"/>
      <c r="D671" s="7"/>
      <c r="E671" s="7"/>
      <c r="F671" s="7"/>
      <c r="G671" s="7"/>
      <c r="H671" s="7"/>
      <c r="I671" s="7"/>
      <c r="J671" s="7">
        <f t="shared" si="26"/>
        <v>85.587494268058052</v>
      </c>
      <c r="K671" s="7"/>
      <c r="L671" s="7"/>
      <c r="M671" s="7"/>
      <c r="N671" s="7"/>
      <c r="O671" s="7"/>
      <c r="P671" s="7"/>
      <c r="Q671" s="7"/>
      <c r="R671" s="7">
        <f t="shared" si="25"/>
        <v>116.83949957315296</v>
      </c>
      <c r="S671" s="6"/>
      <c r="T671" s="6"/>
      <c r="U671" s="6"/>
      <c r="V671" s="6"/>
      <c r="W671" s="6"/>
      <c r="X671" s="6"/>
      <c r="Y671" s="6"/>
      <c r="Z671" s="6">
        <v>3.0200000000000001E-2</v>
      </c>
      <c r="AA671">
        <v>2.81</v>
      </c>
      <c r="AB671" s="2">
        <v>13255532</v>
      </c>
      <c r="AC671" s="2">
        <v>17825475</v>
      </c>
      <c r="AD671" s="2">
        <v>124425301</v>
      </c>
    </row>
    <row r="672" spans="1:30" x14ac:dyDescent="0.3">
      <c r="A672" s="1">
        <v>34669</v>
      </c>
      <c r="B672" s="6">
        <v>1.2500000000000001E-2</v>
      </c>
      <c r="C672" s="7"/>
      <c r="D672" s="7"/>
      <c r="E672" s="7"/>
      <c r="F672" s="7"/>
      <c r="G672" s="7"/>
      <c r="H672" s="7"/>
      <c r="I672" s="7"/>
      <c r="J672" s="7">
        <f t="shared" si="26"/>
        <v>84.530858536353634</v>
      </c>
      <c r="K672" s="7"/>
      <c r="L672" s="7"/>
      <c r="M672" s="7"/>
      <c r="N672" s="7"/>
      <c r="O672" s="7"/>
      <c r="P672" s="7"/>
      <c r="Q672" s="7"/>
      <c r="R672" s="7">
        <f t="shared" si="25"/>
        <v>118.29999331781737</v>
      </c>
      <c r="S672" s="6"/>
      <c r="T672" s="6"/>
      <c r="U672" s="6"/>
      <c r="V672" s="6"/>
      <c r="W672" s="6"/>
      <c r="X672" s="6"/>
      <c r="Y672" s="6"/>
      <c r="Z672" s="6">
        <v>1.2500000000000001E-2</v>
      </c>
      <c r="AA672">
        <v>1.71</v>
      </c>
      <c r="AB672" s="2">
        <v>17684551</v>
      </c>
      <c r="AC672" s="2">
        <v>22772664</v>
      </c>
      <c r="AD672" s="2">
        <v>132560545</v>
      </c>
    </row>
    <row r="673" spans="1:30" x14ac:dyDescent="0.3">
      <c r="A673" s="1">
        <v>34700</v>
      </c>
      <c r="B673" s="6">
        <v>8.0000000000000002E-3</v>
      </c>
      <c r="C673" s="7"/>
      <c r="D673" s="7"/>
      <c r="E673" s="7"/>
      <c r="F673" s="7"/>
      <c r="G673" s="7"/>
      <c r="H673" s="7"/>
      <c r="I673" s="7"/>
      <c r="J673" s="7">
        <f t="shared" si="26"/>
        <v>83.859978706700034</v>
      </c>
      <c r="K673" s="7"/>
      <c r="L673" s="7"/>
      <c r="M673" s="7"/>
      <c r="N673" s="7"/>
      <c r="O673" s="7"/>
      <c r="P673" s="7"/>
      <c r="Q673" s="7"/>
      <c r="R673" s="7">
        <f t="shared" si="25"/>
        <v>119.24639326435991</v>
      </c>
      <c r="S673" s="6"/>
      <c r="T673" s="6"/>
      <c r="U673" s="6"/>
      <c r="V673" s="6"/>
      <c r="W673" s="6"/>
      <c r="X673" s="6"/>
      <c r="Y673" s="6"/>
      <c r="Z673" s="6">
        <v>8.0000000000000002E-3</v>
      </c>
      <c r="AA673">
        <v>1.7</v>
      </c>
      <c r="AB673" s="2">
        <v>16736801</v>
      </c>
      <c r="AC673" s="2">
        <v>18217441</v>
      </c>
      <c r="AD673" s="2">
        <v>139850454</v>
      </c>
    </row>
    <row r="674" spans="1:30" x14ac:dyDescent="0.3">
      <c r="A674" s="1">
        <v>34731</v>
      </c>
      <c r="B674" s="6">
        <v>1.32E-2</v>
      </c>
      <c r="C674" s="7"/>
      <c r="D674" s="7"/>
      <c r="E674" s="7"/>
      <c r="F674" s="7"/>
      <c r="G674" s="7"/>
      <c r="H674" s="7"/>
      <c r="I674" s="7"/>
      <c r="J674" s="7">
        <f t="shared" si="26"/>
        <v>82.767448387978703</v>
      </c>
      <c r="K674" s="7"/>
      <c r="L674" s="7"/>
      <c r="M674" s="7"/>
      <c r="N674" s="7"/>
      <c r="O674" s="7"/>
      <c r="P674" s="7"/>
      <c r="Q674" s="7"/>
      <c r="R674" s="7">
        <f t="shared" si="25"/>
        <v>120.82044565544948</v>
      </c>
      <c r="S674" s="6"/>
      <c r="T674" s="6"/>
      <c r="U674" s="6"/>
      <c r="V674" s="6"/>
      <c r="W674" s="6"/>
      <c r="X674" s="6"/>
      <c r="Y674" s="6"/>
      <c r="Z674" s="6">
        <v>1.32E-2</v>
      </c>
      <c r="AA674">
        <v>1.02</v>
      </c>
      <c r="AB674" s="2">
        <v>15821058</v>
      </c>
      <c r="AC674" s="2">
        <v>19885525</v>
      </c>
      <c r="AD674" s="2">
        <v>143811901</v>
      </c>
    </row>
    <row r="675" spans="1:30" x14ac:dyDescent="0.3">
      <c r="A675" s="1">
        <v>34759</v>
      </c>
      <c r="B675" s="6">
        <v>1.9199999999999998E-2</v>
      </c>
      <c r="C675" s="7"/>
      <c r="D675" s="7"/>
      <c r="E675" s="7"/>
      <c r="F675" s="7"/>
      <c r="G675" s="7"/>
      <c r="H675" s="7"/>
      <c r="I675" s="7"/>
      <c r="J675" s="7">
        <f t="shared" si="26"/>
        <v>81.208249988205154</v>
      </c>
      <c r="K675" s="7"/>
      <c r="L675" s="7"/>
      <c r="M675" s="7"/>
      <c r="N675" s="7"/>
      <c r="O675" s="7"/>
      <c r="P675" s="7"/>
      <c r="Q675" s="7"/>
      <c r="R675" s="7">
        <f t="shared" ref="R675:R738" si="27">+R674*(1+Z675)</f>
        <v>123.14019821203412</v>
      </c>
      <c r="S675" s="6"/>
      <c r="T675" s="6"/>
      <c r="U675" s="6"/>
      <c r="V675" s="6"/>
      <c r="W675" s="6"/>
      <c r="X675" s="6"/>
      <c r="Y675" s="6"/>
      <c r="Z675" s="6">
        <v>1.9199999999999998E-2</v>
      </c>
      <c r="AA675">
        <v>1.55</v>
      </c>
      <c r="AB675" s="2">
        <v>15582104</v>
      </c>
      <c r="AC675" s="2">
        <v>17082321</v>
      </c>
      <c r="AD675" s="2">
        <v>145943548</v>
      </c>
    </row>
    <row r="676" spans="1:30" x14ac:dyDescent="0.3">
      <c r="A676" s="1">
        <v>34790</v>
      </c>
      <c r="B676" s="6">
        <v>2.64E-2</v>
      </c>
      <c r="C676" s="7"/>
      <c r="D676" s="7"/>
      <c r="E676" s="7"/>
      <c r="F676" s="7"/>
      <c r="G676" s="7"/>
      <c r="H676" s="7"/>
      <c r="I676" s="7"/>
      <c r="J676" s="7">
        <f t="shared" si="26"/>
        <v>79.11949531196916</v>
      </c>
      <c r="K676" s="7"/>
      <c r="L676" s="7"/>
      <c r="M676" s="7"/>
      <c r="N676" s="7"/>
      <c r="O676" s="7"/>
      <c r="P676" s="7"/>
      <c r="Q676" s="7"/>
      <c r="R676" s="7">
        <f t="shared" si="27"/>
        <v>126.39109944483182</v>
      </c>
      <c r="S676" s="6"/>
      <c r="T676" s="6"/>
      <c r="U676" s="6"/>
      <c r="V676" s="6"/>
      <c r="W676" s="6"/>
      <c r="X676" s="6"/>
      <c r="Y676" s="6"/>
      <c r="Z676" s="6">
        <v>2.64E-2</v>
      </c>
      <c r="AA676">
        <v>2.4300000000000002</v>
      </c>
      <c r="AB676" s="2">
        <v>13827961</v>
      </c>
      <c r="AC676" s="2">
        <v>17141943</v>
      </c>
      <c r="AD676" s="2">
        <v>147295324</v>
      </c>
    </row>
    <row r="677" spans="1:30" x14ac:dyDescent="0.3">
      <c r="A677" s="1">
        <v>34820</v>
      </c>
      <c r="B677" s="6">
        <v>1.9699999999999999E-2</v>
      </c>
      <c r="C677" s="7"/>
      <c r="D677" s="7"/>
      <c r="E677" s="7"/>
      <c r="F677" s="7"/>
      <c r="G677" s="7"/>
      <c r="H677" s="7"/>
      <c r="I677" s="7"/>
      <c r="J677" s="7">
        <f t="shared" si="26"/>
        <v>77.590953527477851</v>
      </c>
      <c r="K677" s="7"/>
      <c r="L677" s="7"/>
      <c r="M677" s="7"/>
      <c r="N677" s="7"/>
      <c r="O677" s="7"/>
      <c r="P677" s="7"/>
      <c r="Q677" s="7"/>
      <c r="R677" s="7">
        <f t="shared" si="27"/>
        <v>128.88100410389501</v>
      </c>
      <c r="S677" s="6"/>
      <c r="T677" s="6"/>
      <c r="U677" s="6"/>
      <c r="V677" s="6"/>
      <c r="W677" s="6"/>
      <c r="X677" s="6"/>
      <c r="Y677" s="6"/>
      <c r="Z677" s="6">
        <v>1.9699999999999999E-2</v>
      </c>
      <c r="AA677">
        <v>2.67</v>
      </c>
      <c r="AB677" s="2">
        <v>13812206</v>
      </c>
      <c r="AC677" s="2">
        <v>16077908</v>
      </c>
      <c r="AD677" s="2">
        <v>147327440</v>
      </c>
    </row>
    <row r="678" spans="1:30" x14ac:dyDescent="0.3">
      <c r="A678" s="1">
        <v>34851</v>
      </c>
      <c r="B678" s="6">
        <v>2.6600000000000002E-2</v>
      </c>
      <c r="C678" s="7"/>
      <c r="D678" s="7"/>
      <c r="E678" s="7"/>
      <c r="F678" s="7"/>
      <c r="G678" s="7"/>
      <c r="H678" s="7"/>
      <c r="I678" s="7"/>
      <c r="J678" s="7">
        <f t="shared" si="26"/>
        <v>75.580511910654451</v>
      </c>
      <c r="K678" s="7"/>
      <c r="L678" s="7"/>
      <c r="M678" s="7"/>
      <c r="N678" s="7"/>
      <c r="O678" s="7"/>
      <c r="P678" s="7"/>
      <c r="Q678" s="7"/>
      <c r="R678" s="7">
        <f t="shared" si="27"/>
        <v>132.30923881305861</v>
      </c>
      <c r="S678" s="6"/>
      <c r="T678" s="6"/>
      <c r="U678" s="6"/>
      <c r="V678" s="6"/>
      <c r="W678" s="6"/>
      <c r="X678" s="6"/>
      <c r="Y678" s="6"/>
      <c r="Z678" s="6">
        <v>2.6600000000000002E-2</v>
      </c>
      <c r="AA678">
        <v>2.2599999999999998</v>
      </c>
      <c r="AB678" s="2">
        <v>13943397</v>
      </c>
      <c r="AC678" s="2">
        <v>17621988</v>
      </c>
      <c r="AD678" s="2">
        <v>151293207</v>
      </c>
    </row>
    <row r="679" spans="1:30" x14ac:dyDescent="0.3">
      <c r="A679" s="1">
        <v>34881</v>
      </c>
      <c r="B679" s="6">
        <v>3.7200000000000004E-2</v>
      </c>
      <c r="C679" s="7"/>
      <c r="D679" s="7"/>
      <c r="E679" s="7"/>
      <c r="F679" s="7"/>
      <c r="G679" s="7"/>
      <c r="H679" s="7"/>
      <c r="I679" s="7"/>
      <c r="J679" s="7">
        <f t="shared" si="26"/>
        <v>72.869756952038614</v>
      </c>
      <c r="K679" s="7"/>
      <c r="L679" s="7"/>
      <c r="M679" s="7"/>
      <c r="N679" s="7"/>
      <c r="O679" s="7"/>
      <c r="P679" s="7"/>
      <c r="Q679" s="7"/>
      <c r="R679" s="7">
        <f t="shared" si="27"/>
        <v>137.23114249690437</v>
      </c>
      <c r="S679" s="6"/>
      <c r="T679" s="6"/>
      <c r="U679" s="6"/>
      <c r="V679" s="6"/>
      <c r="W679" s="6"/>
      <c r="X679" s="6"/>
      <c r="Y679" s="6"/>
      <c r="Z679" s="6">
        <v>3.7200000000000004E-2</v>
      </c>
      <c r="AA679">
        <v>2.36</v>
      </c>
      <c r="AB679" s="2">
        <v>15033623</v>
      </c>
      <c r="AC679" s="2">
        <v>17878924</v>
      </c>
      <c r="AD679" s="2">
        <v>156021148</v>
      </c>
    </row>
    <row r="680" spans="1:30" x14ac:dyDescent="0.3">
      <c r="A680" s="1">
        <v>34912</v>
      </c>
      <c r="B680" s="6">
        <v>1.43E-2</v>
      </c>
      <c r="C680" s="7"/>
      <c r="D680" s="7"/>
      <c r="E680" s="7"/>
      <c r="F680" s="7"/>
      <c r="G680" s="7"/>
      <c r="H680" s="7"/>
      <c r="I680" s="7"/>
      <c r="J680" s="7">
        <f t="shared" si="26"/>
        <v>71.842410482143976</v>
      </c>
      <c r="K680" s="7"/>
      <c r="L680" s="7"/>
      <c r="M680" s="7"/>
      <c r="N680" s="7"/>
      <c r="O680" s="7"/>
      <c r="P680" s="7"/>
      <c r="Q680" s="7"/>
      <c r="R680" s="7">
        <f t="shared" si="27"/>
        <v>139.19354783461009</v>
      </c>
      <c r="S680" s="6"/>
      <c r="T680" s="6"/>
      <c r="U680" s="6"/>
      <c r="V680" s="6"/>
      <c r="W680" s="6"/>
      <c r="X680" s="6"/>
      <c r="Y680" s="6"/>
      <c r="Z680" s="6">
        <v>1.43E-2</v>
      </c>
      <c r="AA680">
        <v>0.99</v>
      </c>
      <c r="AB680" s="2">
        <v>15613676</v>
      </c>
      <c r="AC680" s="2">
        <v>17775620</v>
      </c>
      <c r="AD680" s="2">
        <v>162112288</v>
      </c>
    </row>
    <row r="681" spans="1:30" x14ac:dyDescent="0.3">
      <c r="A681" s="1">
        <v>34943</v>
      </c>
      <c r="B681" s="6">
        <v>7.4000000000000003E-3</v>
      </c>
      <c r="C681" s="7"/>
      <c r="D681" s="7"/>
      <c r="E681" s="7"/>
      <c r="F681" s="7"/>
      <c r="G681" s="7"/>
      <c r="H681" s="7"/>
      <c r="I681" s="7"/>
      <c r="J681" s="7">
        <f t="shared" si="26"/>
        <v>71.314681836553476</v>
      </c>
      <c r="K681" s="7"/>
      <c r="L681" s="7"/>
      <c r="M681" s="7"/>
      <c r="N681" s="7"/>
      <c r="O681" s="7"/>
      <c r="P681" s="7"/>
      <c r="Q681" s="7"/>
      <c r="R681" s="7">
        <f t="shared" si="27"/>
        <v>140.2235800885862</v>
      </c>
      <c r="S681" s="6"/>
      <c r="T681" s="6"/>
      <c r="U681" s="6"/>
      <c r="V681" s="6"/>
      <c r="W681" s="6"/>
      <c r="X681" s="6"/>
      <c r="Y681" s="6"/>
      <c r="Z681" s="6">
        <v>7.4000000000000003E-3</v>
      </c>
      <c r="AA681">
        <v>0.99</v>
      </c>
      <c r="AB681" s="2">
        <v>13454019</v>
      </c>
      <c r="AC681" s="2">
        <v>19068611</v>
      </c>
      <c r="AD681" s="2">
        <v>165951630</v>
      </c>
    </row>
    <row r="682" spans="1:30" x14ac:dyDescent="0.3">
      <c r="A682" s="1">
        <v>34973</v>
      </c>
      <c r="B682" s="6">
        <v>1.4800000000000001E-2</v>
      </c>
      <c r="C682" s="7"/>
      <c r="D682" s="7"/>
      <c r="E682" s="7"/>
      <c r="F682" s="7"/>
      <c r="G682" s="7"/>
      <c r="H682" s="7"/>
      <c r="I682" s="7"/>
      <c r="J682" s="7">
        <f t="shared" si="26"/>
        <v>70.274617497589162</v>
      </c>
      <c r="K682" s="7"/>
      <c r="L682" s="7"/>
      <c r="M682" s="7"/>
      <c r="N682" s="7"/>
      <c r="O682" s="7"/>
      <c r="P682" s="7"/>
      <c r="Q682" s="7"/>
      <c r="R682" s="7">
        <f t="shared" si="27"/>
        <v>142.29888907389727</v>
      </c>
      <c r="S682" s="6"/>
      <c r="T682" s="6"/>
      <c r="U682" s="6"/>
      <c r="V682" s="6"/>
      <c r="W682" s="6"/>
      <c r="X682" s="6"/>
      <c r="Y682" s="6"/>
      <c r="Z682" s="6">
        <v>1.4800000000000001E-2</v>
      </c>
      <c r="AA682">
        <v>1.41</v>
      </c>
      <c r="AB682" s="2">
        <v>15352196</v>
      </c>
      <c r="AC682" s="2">
        <v>19754622</v>
      </c>
      <c r="AD682" s="2">
        <v>168632941</v>
      </c>
    </row>
    <row r="683" spans="1:30" x14ac:dyDescent="0.3">
      <c r="A683" s="1">
        <v>35004</v>
      </c>
      <c r="B683" s="6">
        <v>1.1699999999999999E-2</v>
      </c>
      <c r="C683" s="7"/>
      <c r="D683" s="7"/>
      <c r="E683" s="7"/>
      <c r="F683" s="7"/>
      <c r="G683" s="7"/>
      <c r="H683" s="7"/>
      <c r="I683" s="7"/>
      <c r="J683" s="7">
        <f t="shared" si="26"/>
        <v>69.46191311415356</v>
      </c>
      <c r="K683" s="7"/>
      <c r="L683" s="7"/>
      <c r="M683" s="7"/>
      <c r="N683" s="7"/>
      <c r="O683" s="7"/>
      <c r="P683" s="7"/>
      <c r="Q683" s="7"/>
      <c r="R683" s="7">
        <f t="shared" si="27"/>
        <v>143.96378607606187</v>
      </c>
      <c r="S683" s="6"/>
      <c r="T683" s="6"/>
      <c r="U683" s="6"/>
      <c r="V683" s="6"/>
      <c r="W683" s="6"/>
      <c r="X683" s="6"/>
      <c r="Y683" s="6"/>
      <c r="Z683" s="6">
        <v>1.1699999999999999E-2</v>
      </c>
      <c r="AA683">
        <v>1.47</v>
      </c>
      <c r="AB683" s="2">
        <v>15559017</v>
      </c>
      <c r="AC683" s="2">
        <v>21912091</v>
      </c>
      <c r="AD683" s="2">
        <v>171861277</v>
      </c>
    </row>
    <row r="684" spans="1:30" x14ac:dyDescent="0.3">
      <c r="A684" s="1">
        <v>35034</v>
      </c>
      <c r="B684" s="6">
        <v>1.21E-2</v>
      </c>
      <c r="C684" s="7"/>
      <c r="D684" s="7"/>
      <c r="E684" s="7"/>
      <c r="F684" s="7"/>
      <c r="G684" s="7"/>
      <c r="H684" s="7"/>
      <c r="I684" s="7"/>
      <c r="J684" s="7">
        <f t="shared" si="26"/>
        <v>68.631472299331648</v>
      </c>
      <c r="K684" s="7"/>
      <c r="L684" s="7"/>
      <c r="M684" s="7"/>
      <c r="N684" s="7"/>
      <c r="O684" s="7"/>
      <c r="P684" s="7"/>
      <c r="Q684" s="7"/>
      <c r="R684" s="7">
        <f t="shared" si="27"/>
        <v>145.70574788758222</v>
      </c>
      <c r="S684" s="6"/>
      <c r="T684" s="6"/>
      <c r="U684" s="6"/>
      <c r="V684" s="6"/>
      <c r="W684" s="6"/>
      <c r="X684" s="6"/>
      <c r="Y684" s="6"/>
      <c r="Z684" s="6">
        <v>1.21E-2</v>
      </c>
      <c r="AA684">
        <v>1.56</v>
      </c>
      <c r="AB684" s="2">
        <v>21681591</v>
      </c>
      <c r="AC684" s="2">
        <v>28492903</v>
      </c>
      <c r="AD684" s="2">
        <v>178751575</v>
      </c>
    </row>
    <row r="685" spans="1:30" x14ac:dyDescent="0.3">
      <c r="A685" s="1">
        <v>35065</v>
      </c>
      <c r="B685" s="6">
        <v>1.8200000000000001E-2</v>
      </c>
      <c r="C685" s="7"/>
      <c r="D685" s="7"/>
      <c r="E685" s="7"/>
      <c r="F685" s="7"/>
      <c r="G685" s="7"/>
      <c r="H685" s="7"/>
      <c r="I685" s="7"/>
      <c r="J685" s="7">
        <f t="shared" si="26"/>
        <v>67.404706638510746</v>
      </c>
      <c r="K685" s="7"/>
      <c r="L685" s="7"/>
      <c r="M685" s="7"/>
      <c r="N685" s="7"/>
      <c r="O685" s="7"/>
      <c r="P685" s="7"/>
      <c r="Q685" s="7"/>
      <c r="R685" s="7">
        <f t="shared" si="27"/>
        <v>148.35759249913622</v>
      </c>
      <c r="S685" s="6"/>
      <c r="T685" s="6"/>
      <c r="U685" s="6"/>
      <c r="V685" s="6"/>
      <c r="W685" s="6"/>
      <c r="X685" s="6"/>
      <c r="Y685" s="6"/>
      <c r="Z685" s="6">
        <v>1.8200000000000001E-2</v>
      </c>
      <c r="AA685">
        <v>1.34</v>
      </c>
      <c r="AB685" s="2">
        <v>22433703</v>
      </c>
      <c r="AC685" s="2">
        <v>23481820</v>
      </c>
      <c r="AD685" s="2">
        <v>175037084</v>
      </c>
    </row>
    <row r="686" spans="1:30" x14ac:dyDescent="0.3">
      <c r="A686" s="1">
        <v>35096</v>
      </c>
      <c r="B686" s="6">
        <v>4.0000000000000001E-3</v>
      </c>
      <c r="C686" s="7"/>
      <c r="D686" s="7"/>
      <c r="E686" s="7"/>
      <c r="F686" s="7"/>
      <c r="G686" s="7"/>
      <c r="H686" s="7"/>
      <c r="I686" s="7"/>
      <c r="J686" s="7">
        <f t="shared" si="26"/>
        <v>67.136161990548558</v>
      </c>
      <c r="K686" s="7"/>
      <c r="L686" s="7"/>
      <c r="M686" s="7"/>
      <c r="N686" s="7"/>
      <c r="O686" s="7"/>
      <c r="P686" s="7"/>
      <c r="Q686" s="7"/>
      <c r="R686" s="7">
        <f t="shared" si="27"/>
        <v>148.95102286913277</v>
      </c>
      <c r="S686" s="6"/>
      <c r="T686" s="6"/>
      <c r="U686" s="6"/>
      <c r="V686" s="6"/>
      <c r="W686" s="6"/>
      <c r="X686" s="6"/>
      <c r="Y686" s="6"/>
      <c r="Z686" s="6">
        <v>4.0000000000000001E-3</v>
      </c>
      <c r="AA686">
        <v>1.03</v>
      </c>
      <c r="AB686" s="2">
        <v>17007151</v>
      </c>
      <c r="AC686" s="2">
        <v>23095259</v>
      </c>
      <c r="AD686" s="2">
        <v>174828178</v>
      </c>
    </row>
    <row r="687" spans="1:30" x14ac:dyDescent="0.3">
      <c r="A687" s="1">
        <v>35125</v>
      </c>
      <c r="B687" s="6">
        <v>2.3E-3</v>
      </c>
      <c r="C687" s="7"/>
      <c r="D687" s="7"/>
      <c r="E687" s="7"/>
      <c r="F687" s="7"/>
      <c r="G687" s="7"/>
      <c r="H687" s="7"/>
      <c r="I687" s="7"/>
      <c r="J687" s="7">
        <f t="shared" si="26"/>
        <v>66.982103153295967</v>
      </c>
      <c r="K687" s="7"/>
      <c r="L687" s="7"/>
      <c r="M687" s="7"/>
      <c r="N687" s="7"/>
      <c r="O687" s="7"/>
      <c r="P687" s="7"/>
      <c r="Q687" s="7"/>
      <c r="R687" s="7">
        <f t="shared" si="27"/>
        <v>149.29361022173177</v>
      </c>
      <c r="S687" s="6"/>
      <c r="T687" s="6"/>
      <c r="U687" s="6"/>
      <c r="V687" s="6"/>
      <c r="W687" s="6"/>
      <c r="X687" s="6"/>
      <c r="Y687" s="6"/>
      <c r="Z687" s="6">
        <v>2.3E-3</v>
      </c>
      <c r="AA687">
        <v>0.35</v>
      </c>
      <c r="AB687" s="2">
        <v>16185537</v>
      </c>
      <c r="AC687" s="2">
        <v>22985492</v>
      </c>
      <c r="AD687" s="2">
        <v>175383395</v>
      </c>
    </row>
    <row r="688" spans="1:30" x14ac:dyDescent="0.3">
      <c r="A688" s="1">
        <v>35156</v>
      </c>
      <c r="B688" s="6">
        <v>1.6200000000000003E-2</v>
      </c>
      <c r="C688" s="7"/>
      <c r="D688" s="7"/>
      <c r="E688" s="7"/>
      <c r="F688" s="7"/>
      <c r="G688" s="7"/>
      <c r="H688" s="7"/>
      <c r="I688" s="7"/>
      <c r="J688" s="7">
        <f t="shared" si="26"/>
        <v>65.914291628907662</v>
      </c>
      <c r="K688" s="7"/>
      <c r="L688" s="7"/>
      <c r="M688" s="7"/>
      <c r="N688" s="7"/>
      <c r="O688" s="7"/>
      <c r="P688" s="7"/>
      <c r="Q688" s="7"/>
      <c r="R688" s="7">
        <f t="shared" si="27"/>
        <v>151.71216670732383</v>
      </c>
      <c r="S688" s="6"/>
      <c r="T688" s="6"/>
      <c r="U688" s="6"/>
      <c r="V688" s="6"/>
      <c r="W688" s="6"/>
      <c r="X688" s="6"/>
      <c r="Y688" s="6"/>
      <c r="Z688" s="6">
        <v>1.6200000000000003E-2</v>
      </c>
      <c r="AA688">
        <v>1.26</v>
      </c>
      <c r="AB688" s="2">
        <v>15001636</v>
      </c>
      <c r="AC688" s="2">
        <v>23276407</v>
      </c>
      <c r="AD688" s="2">
        <v>173647972</v>
      </c>
    </row>
    <row r="689" spans="1:30" x14ac:dyDescent="0.3">
      <c r="A689" s="1">
        <v>35186</v>
      </c>
      <c r="B689" s="6">
        <v>1.34E-2</v>
      </c>
      <c r="C689" s="7"/>
      <c r="D689" s="7"/>
      <c r="E689" s="7"/>
      <c r="F689" s="7"/>
      <c r="G689" s="7"/>
      <c r="H689" s="7"/>
      <c r="I689" s="7"/>
      <c r="J689" s="7">
        <f t="shared" si="26"/>
        <v>65.042719191738371</v>
      </c>
      <c r="K689" s="7"/>
      <c r="L689" s="7"/>
      <c r="M689" s="7"/>
      <c r="N689" s="7"/>
      <c r="O689" s="7"/>
      <c r="P689" s="7"/>
      <c r="Q689" s="7"/>
      <c r="R689" s="7">
        <f t="shared" si="27"/>
        <v>153.74510974120199</v>
      </c>
      <c r="S689" s="6"/>
      <c r="T689" s="6"/>
      <c r="U689" s="6"/>
      <c r="V689" s="6"/>
      <c r="W689" s="6"/>
      <c r="X689" s="6"/>
      <c r="Y689" s="6"/>
      <c r="Z689" s="6">
        <v>1.34E-2</v>
      </c>
      <c r="AA689">
        <v>1.22</v>
      </c>
      <c r="AB689" s="2">
        <v>16271648</v>
      </c>
      <c r="AC689" s="2">
        <v>22761723</v>
      </c>
      <c r="AD689" s="2">
        <v>172226628</v>
      </c>
    </row>
    <row r="690" spans="1:30" x14ac:dyDescent="0.3">
      <c r="A690" s="1">
        <v>35217</v>
      </c>
      <c r="B690" s="6">
        <v>1.41E-2</v>
      </c>
      <c r="C690" s="7"/>
      <c r="D690" s="7"/>
      <c r="E690" s="7"/>
      <c r="F690" s="7"/>
      <c r="G690" s="7"/>
      <c r="H690" s="7"/>
      <c r="I690" s="7"/>
      <c r="J690" s="7">
        <f t="shared" si="26"/>
        <v>64.13836820011673</v>
      </c>
      <c r="K690" s="7"/>
      <c r="L690" s="7"/>
      <c r="M690" s="7"/>
      <c r="N690" s="7"/>
      <c r="O690" s="7"/>
      <c r="P690" s="7"/>
      <c r="Q690" s="7"/>
      <c r="R690" s="7">
        <f t="shared" si="27"/>
        <v>155.91291578855294</v>
      </c>
      <c r="S690" s="6"/>
      <c r="T690" s="6"/>
      <c r="U690" s="6"/>
      <c r="V690" s="6"/>
      <c r="W690" s="6"/>
      <c r="X690" s="6"/>
      <c r="Y690" s="6"/>
      <c r="Z690" s="6">
        <v>1.41E-2</v>
      </c>
      <c r="AA690">
        <v>1.19</v>
      </c>
      <c r="AB690" s="2">
        <v>16806685</v>
      </c>
      <c r="AC690" s="2">
        <v>23513221</v>
      </c>
      <c r="AD690" s="2">
        <v>173468300</v>
      </c>
    </row>
    <row r="691" spans="1:30" x14ac:dyDescent="0.3">
      <c r="A691" s="1">
        <v>35247</v>
      </c>
      <c r="B691" s="6">
        <v>1.3100000000000001E-2</v>
      </c>
      <c r="C691" s="7"/>
      <c r="D691" s="7"/>
      <c r="E691" s="7"/>
      <c r="F691" s="7"/>
      <c r="G691" s="7"/>
      <c r="H691" s="7"/>
      <c r="I691" s="7"/>
      <c r="J691" s="7">
        <f t="shared" si="26"/>
        <v>63.309020037623839</v>
      </c>
      <c r="K691" s="7"/>
      <c r="L691" s="7"/>
      <c r="M691" s="7"/>
      <c r="N691" s="7"/>
      <c r="O691" s="7"/>
      <c r="P691" s="7"/>
      <c r="Q691" s="7"/>
      <c r="R691" s="7">
        <f t="shared" si="27"/>
        <v>157.955374985383</v>
      </c>
      <c r="S691" s="6"/>
      <c r="T691" s="6"/>
      <c r="U691" s="6"/>
      <c r="V691" s="6"/>
      <c r="W691" s="6"/>
      <c r="X691" s="6"/>
      <c r="Y691" s="6"/>
      <c r="Z691" s="6">
        <v>1.3100000000000001E-2</v>
      </c>
      <c r="AA691">
        <v>1.1100000000000001</v>
      </c>
      <c r="AB691" s="2">
        <v>18748145</v>
      </c>
      <c r="AC691" s="2">
        <v>23107137</v>
      </c>
      <c r="AD691" s="2">
        <v>172412324</v>
      </c>
    </row>
    <row r="692" spans="1:30" x14ac:dyDescent="0.3">
      <c r="A692" s="1">
        <v>35278</v>
      </c>
      <c r="B692" s="6">
        <v>3.4000000000000002E-3</v>
      </c>
      <c r="C692" s="7"/>
      <c r="D692" s="7"/>
      <c r="E692" s="7"/>
      <c r="F692" s="7"/>
      <c r="G692" s="7"/>
      <c r="H692" s="7"/>
      <c r="I692" s="7"/>
      <c r="J692" s="7">
        <f t="shared" si="26"/>
        <v>63.094498741901376</v>
      </c>
      <c r="K692" s="7"/>
      <c r="L692" s="7"/>
      <c r="M692" s="7"/>
      <c r="N692" s="7"/>
      <c r="O692" s="7"/>
      <c r="P692" s="7"/>
      <c r="Q692" s="7"/>
      <c r="R692" s="7">
        <f t="shared" si="27"/>
        <v>158.49242326033331</v>
      </c>
      <c r="S692" s="6"/>
      <c r="T692" s="6"/>
      <c r="U692" s="6"/>
      <c r="V692" s="6"/>
      <c r="W692" s="6"/>
      <c r="X692" s="6"/>
      <c r="Y692" s="6"/>
      <c r="Z692" s="6">
        <v>3.4000000000000002E-3</v>
      </c>
      <c r="AA692">
        <v>0.44</v>
      </c>
      <c r="AB692" s="2">
        <v>15686504</v>
      </c>
      <c r="AC692" s="2">
        <v>23477144</v>
      </c>
      <c r="AD692" s="2">
        <v>173006068</v>
      </c>
    </row>
    <row r="693" spans="1:30" x14ac:dyDescent="0.3">
      <c r="A693" s="1">
        <v>35309</v>
      </c>
      <c r="B693" s="6">
        <v>7.000000000000001E-4</v>
      </c>
      <c r="C693" s="7"/>
      <c r="D693" s="7"/>
      <c r="E693" s="7"/>
      <c r="F693" s="7"/>
      <c r="G693" s="7"/>
      <c r="H693" s="7"/>
      <c r="I693" s="7"/>
      <c r="J693" s="7">
        <f t="shared" si="26"/>
        <v>63.050363487460153</v>
      </c>
      <c r="K693" s="7"/>
      <c r="L693" s="7"/>
      <c r="M693" s="7"/>
      <c r="N693" s="7"/>
      <c r="O693" s="7"/>
      <c r="P693" s="7"/>
      <c r="Q693" s="7"/>
      <c r="R693" s="7">
        <f t="shared" si="27"/>
        <v>158.60336795661553</v>
      </c>
      <c r="S693" s="6"/>
      <c r="T693" s="6"/>
      <c r="U693" s="6"/>
      <c r="V693" s="6"/>
      <c r="W693" s="6"/>
      <c r="X693" s="6"/>
      <c r="Y693" s="6"/>
      <c r="Z693" s="6">
        <v>7.000000000000001E-4</v>
      </c>
      <c r="AA693">
        <v>0.15</v>
      </c>
      <c r="AB693" s="2">
        <v>20638304</v>
      </c>
      <c r="AC693" s="2">
        <v>25143255</v>
      </c>
      <c r="AD693" s="2">
        <v>176993375</v>
      </c>
    </row>
    <row r="694" spans="1:30" x14ac:dyDescent="0.3">
      <c r="A694" s="1">
        <v>35339</v>
      </c>
      <c r="B694" s="6">
        <v>5.7999999999999996E-3</v>
      </c>
      <c r="C694" s="7"/>
      <c r="D694" s="7"/>
      <c r="E694" s="7"/>
      <c r="F694" s="7"/>
      <c r="G694" s="7"/>
      <c r="H694" s="7"/>
      <c r="I694" s="7"/>
      <c r="J694" s="7">
        <f t="shared" si="26"/>
        <v>62.68678016251755</v>
      </c>
      <c r="K694" s="7"/>
      <c r="L694" s="7"/>
      <c r="M694" s="7"/>
      <c r="N694" s="7"/>
      <c r="O694" s="7"/>
      <c r="P694" s="7"/>
      <c r="Q694" s="7"/>
      <c r="R694" s="7">
        <f t="shared" si="27"/>
        <v>159.52326749076391</v>
      </c>
      <c r="S694" s="6"/>
      <c r="T694" s="6"/>
      <c r="U694" s="6"/>
      <c r="V694" s="6"/>
      <c r="W694" s="6"/>
      <c r="X694" s="6"/>
      <c r="Y694" s="6"/>
      <c r="Z694" s="6">
        <v>5.7999999999999996E-3</v>
      </c>
      <c r="AA694">
        <v>0.3</v>
      </c>
      <c r="AB694" s="2">
        <v>15564832</v>
      </c>
      <c r="AC694" s="2">
        <v>23171129</v>
      </c>
      <c r="AD694" s="2">
        <v>179182481</v>
      </c>
    </row>
    <row r="695" spans="1:30" x14ac:dyDescent="0.3">
      <c r="A695" s="1">
        <v>35370</v>
      </c>
      <c r="B695" s="6">
        <v>3.4000000000000002E-3</v>
      </c>
      <c r="C695" s="7"/>
      <c r="D695" s="7"/>
      <c r="E695" s="7"/>
      <c r="F695" s="7"/>
      <c r="G695" s="7"/>
      <c r="H695" s="7"/>
      <c r="I695" s="7"/>
      <c r="J695" s="7">
        <f t="shared" si="26"/>
        <v>62.474367313651129</v>
      </c>
      <c r="K695" s="7"/>
      <c r="L695" s="7"/>
      <c r="M695" s="7"/>
      <c r="N695" s="7"/>
      <c r="O695" s="7"/>
      <c r="P695" s="7"/>
      <c r="Q695" s="7"/>
      <c r="R695" s="7">
        <f t="shared" si="27"/>
        <v>160.06564660023253</v>
      </c>
      <c r="S695" s="6"/>
      <c r="T695" s="6"/>
      <c r="U695" s="6"/>
      <c r="V695" s="6"/>
      <c r="W695" s="6"/>
      <c r="X695" s="6"/>
      <c r="Y695" s="6"/>
      <c r="Z695" s="6">
        <v>3.4000000000000002E-3</v>
      </c>
      <c r="AA695">
        <v>0.32</v>
      </c>
      <c r="AB695" s="2">
        <v>15668464</v>
      </c>
      <c r="AC695" s="2">
        <v>24383240</v>
      </c>
      <c r="AD695" s="2">
        <v>182157237</v>
      </c>
    </row>
    <row r="696" spans="1:30" x14ac:dyDescent="0.3">
      <c r="A696" s="1">
        <v>35400</v>
      </c>
      <c r="B696" s="6">
        <v>1.7000000000000001E-3</v>
      </c>
      <c r="C696" s="7"/>
      <c r="D696" s="7"/>
      <c r="E696" s="7"/>
      <c r="F696" s="7"/>
      <c r="G696" s="7"/>
      <c r="H696" s="7"/>
      <c r="I696" s="7"/>
      <c r="J696" s="7">
        <f t="shared" si="26"/>
        <v>62.368341133723796</v>
      </c>
      <c r="K696" s="7"/>
      <c r="L696" s="7"/>
      <c r="M696" s="7"/>
      <c r="N696" s="7"/>
      <c r="O696" s="7"/>
      <c r="P696" s="7"/>
      <c r="Q696" s="7"/>
      <c r="R696" s="7">
        <f t="shared" si="27"/>
        <v>160.33775819945294</v>
      </c>
      <c r="S696" s="6"/>
      <c r="T696" s="6"/>
      <c r="U696" s="6"/>
      <c r="V696" s="6"/>
      <c r="W696" s="6"/>
      <c r="X696" s="6"/>
      <c r="Y696" s="6"/>
      <c r="Z696" s="6">
        <v>1.7000000000000001E-3</v>
      </c>
      <c r="AA696">
        <v>0.47</v>
      </c>
      <c r="AB696" s="2">
        <v>19795697</v>
      </c>
      <c r="AC696" s="2">
        <v>29807483</v>
      </c>
      <c r="AD696" s="2">
        <v>188734369</v>
      </c>
    </row>
    <row r="697" spans="1:30" x14ac:dyDescent="0.3">
      <c r="A697" s="1">
        <v>35431</v>
      </c>
      <c r="B697" s="6">
        <v>1.23E-2</v>
      </c>
      <c r="C697" s="7"/>
      <c r="D697" s="7"/>
      <c r="E697" s="7"/>
      <c r="F697" s="7"/>
      <c r="G697" s="7"/>
      <c r="H697" s="7"/>
      <c r="I697" s="7"/>
      <c r="J697" s="7">
        <f t="shared" si="26"/>
        <v>61.610531595104014</v>
      </c>
      <c r="K697" s="7"/>
      <c r="L697" s="7"/>
      <c r="M697" s="7"/>
      <c r="N697" s="7"/>
      <c r="O697" s="7"/>
      <c r="P697" s="7"/>
      <c r="Q697" s="7"/>
      <c r="R697" s="7">
        <f t="shared" si="27"/>
        <v>162.3099126253062</v>
      </c>
      <c r="S697" s="6"/>
      <c r="T697" s="6"/>
      <c r="U697" s="6"/>
      <c r="V697" s="6"/>
      <c r="W697" s="6"/>
      <c r="X697" s="6"/>
      <c r="Y697" s="6"/>
      <c r="Z697" s="6">
        <v>1.23E-2</v>
      </c>
      <c r="AA697">
        <v>1.18</v>
      </c>
      <c r="AB697" s="2">
        <v>23859941</v>
      </c>
      <c r="AC697" s="2">
        <v>33123796</v>
      </c>
      <c r="AD697" s="2">
        <v>189274171</v>
      </c>
    </row>
    <row r="698" spans="1:30" x14ac:dyDescent="0.3">
      <c r="A698" s="1">
        <v>35462</v>
      </c>
      <c r="B698" s="6">
        <v>1E-4</v>
      </c>
      <c r="C698" s="7"/>
      <c r="D698" s="7"/>
      <c r="E698" s="7"/>
      <c r="F698" s="7"/>
      <c r="G698" s="7"/>
      <c r="H698" s="7"/>
      <c r="I698" s="7"/>
      <c r="J698" s="7">
        <f t="shared" si="26"/>
        <v>61.604371157988226</v>
      </c>
      <c r="K698" s="7"/>
      <c r="L698" s="7"/>
      <c r="M698" s="7"/>
      <c r="N698" s="7"/>
      <c r="O698" s="7"/>
      <c r="P698" s="7"/>
      <c r="Q698" s="7"/>
      <c r="R698" s="7">
        <f t="shared" si="27"/>
        <v>162.32614361656871</v>
      </c>
      <c r="S698" s="6"/>
      <c r="T698" s="6"/>
      <c r="U698" s="6"/>
      <c r="V698" s="6"/>
      <c r="W698" s="6"/>
      <c r="X698" s="6"/>
      <c r="Y698" s="6"/>
      <c r="Z698" s="6">
        <v>1E-4</v>
      </c>
      <c r="AA698">
        <v>0.5</v>
      </c>
      <c r="AB698" s="2">
        <v>20285377</v>
      </c>
      <c r="AC698" s="2">
        <v>36236904</v>
      </c>
      <c r="AD698" s="2">
        <v>192906132</v>
      </c>
    </row>
    <row r="699" spans="1:30" x14ac:dyDescent="0.3">
      <c r="A699" s="1">
        <v>35490</v>
      </c>
      <c r="B699" s="6">
        <v>2.0999999999999999E-3</v>
      </c>
      <c r="C699" s="7"/>
      <c r="D699" s="7"/>
      <c r="E699" s="7"/>
      <c r="F699" s="7"/>
      <c r="G699" s="7"/>
      <c r="H699" s="7"/>
      <c r="I699" s="7"/>
      <c r="J699" s="7">
        <f t="shared" si="26"/>
        <v>61.475273084510754</v>
      </c>
      <c r="K699" s="7"/>
      <c r="L699" s="7"/>
      <c r="M699" s="7"/>
      <c r="N699" s="7"/>
      <c r="O699" s="7"/>
      <c r="P699" s="7"/>
      <c r="Q699" s="7"/>
      <c r="R699" s="7">
        <f t="shared" si="27"/>
        <v>162.66702851816351</v>
      </c>
      <c r="S699" s="6"/>
      <c r="T699" s="6"/>
      <c r="U699" s="6"/>
      <c r="V699" s="6"/>
      <c r="W699" s="6"/>
      <c r="X699" s="6"/>
      <c r="Y699" s="6"/>
      <c r="Z699" s="6">
        <v>2.0999999999999999E-3</v>
      </c>
      <c r="AA699">
        <v>0.51</v>
      </c>
      <c r="AB699" s="2">
        <v>22324340</v>
      </c>
      <c r="AC699" s="2">
        <v>37448610</v>
      </c>
      <c r="AD699" s="2">
        <v>195738732</v>
      </c>
    </row>
    <row r="700" spans="1:30" x14ac:dyDescent="0.3">
      <c r="A700" s="1">
        <v>35521</v>
      </c>
      <c r="B700" s="6">
        <v>6.4000000000000003E-3</v>
      </c>
      <c r="C700" s="7"/>
      <c r="D700" s="7"/>
      <c r="E700" s="7"/>
      <c r="F700" s="7"/>
      <c r="G700" s="7"/>
      <c r="H700" s="7"/>
      <c r="I700" s="7"/>
      <c r="J700" s="7">
        <f t="shared" si="26"/>
        <v>61.084333351063947</v>
      </c>
      <c r="K700" s="7"/>
      <c r="L700" s="7"/>
      <c r="M700" s="7"/>
      <c r="N700" s="7"/>
      <c r="O700" s="7"/>
      <c r="P700" s="7"/>
      <c r="Q700" s="7"/>
      <c r="R700" s="7">
        <f t="shared" si="27"/>
        <v>163.70809750067974</v>
      </c>
      <c r="S700" s="6"/>
      <c r="T700" s="6"/>
      <c r="U700" s="6"/>
      <c r="V700" s="6"/>
      <c r="W700" s="6"/>
      <c r="X700" s="6"/>
      <c r="Y700" s="6"/>
      <c r="Z700" s="6">
        <v>6.4000000000000003E-3</v>
      </c>
      <c r="AA700">
        <v>0.88</v>
      </c>
      <c r="AB700" s="2">
        <v>27291306</v>
      </c>
      <c r="AC700" s="2">
        <v>36298117</v>
      </c>
      <c r="AD700" s="2">
        <v>195848416</v>
      </c>
    </row>
    <row r="701" spans="1:30" x14ac:dyDescent="0.3">
      <c r="A701" s="1">
        <v>35551</v>
      </c>
      <c r="B701" s="6">
        <v>5.5000000000000005E-3</v>
      </c>
      <c r="C701" s="7"/>
      <c r="D701" s="7"/>
      <c r="E701" s="7"/>
      <c r="F701" s="7"/>
      <c r="G701" s="7"/>
      <c r="H701" s="7"/>
      <c r="I701" s="7"/>
      <c r="J701" s="7">
        <f t="shared" si="26"/>
        <v>60.750207211401239</v>
      </c>
      <c r="K701" s="7"/>
      <c r="L701" s="7"/>
      <c r="M701" s="7"/>
      <c r="N701" s="7"/>
      <c r="O701" s="7"/>
      <c r="P701" s="7"/>
      <c r="Q701" s="7"/>
      <c r="R701" s="7">
        <f t="shared" si="27"/>
        <v>164.60849203693348</v>
      </c>
      <c r="S701" s="6"/>
      <c r="T701" s="6"/>
      <c r="U701" s="6"/>
      <c r="V701" s="6"/>
      <c r="W701" s="6"/>
      <c r="X701" s="6"/>
      <c r="Y701" s="6"/>
      <c r="Z701" s="6">
        <v>5.5000000000000005E-3</v>
      </c>
      <c r="AA701">
        <v>0.41</v>
      </c>
      <c r="AB701" s="2">
        <v>21740103</v>
      </c>
      <c r="AC701" s="2">
        <v>36860743</v>
      </c>
      <c r="AD701" s="2">
        <v>198244959</v>
      </c>
    </row>
    <row r="702" spans="1:30" x14ac:dyDescent="0.3">
      <c r="A702" s="1">
        <v>35582</v>
      </c>
      <c r="B702" s="6">
        <v>1.4199999999999999E-2</v>
      </c>
      <c r="C702" s="7"/>
      <c r="D702" s="7"/>
      <c r="E702" s="7"/>
      <c r="F702" s="7"/>
      <c r="G702" s="7"/>
      <c r="H702" s="7"/>
      <c r="I702" s="7"/>
      <c r="J702" s="7">
        <f t="shared" si="26"/>
        <v>59.899632430882704</v>
      </c>
      <c r="K702" s="7"/>
      <c r="L702" s="7"/>
      <c r="M702" s="7"/>
      <c r="N702" s="7"/>
      <c r="O702" s="7"/>
      <c r="P702" s="7"/>
      <c r="Q702" s="7"/>
      <c r="R702" s="7">
        <f t="shared" si="27"/>
        <v>166.94593262385794</v>
      </c>
      <c r="S702" s="6"/>
      <c r="T702" s="6"/>
      <c r="U702" s="6"/>
      <c r="V702" s="6"/>
      <c r="W702" s="6"/>
      <c r="X702" s="6"/>
      <c r="Y702" s="6"/>
      <c r="Z702" s="6">
        <v>1.4199999999999999E-2</v>
      </c>
      <c r="AA702">
        <v>0.54</v>
      </c>
      <c r="AB702" s="2">
        <v>24688145</v>
      </c>
      <c r="AC702" s="2">
        <v>37841978</v>
      </c>
      <c r="AD702" s="2">
        <v>205191931</v>
      </c>
    </row>
    <row r="703" spans="1:30" x14ac:dyDescent="0.3">
      <c r="A703" s="1">
        <v>35612</v>
      </c>
      <c r="B703" s="6">
        <v>1.1000000000000001E-3</v>
      </c>
      <c r="C703" s="7"/>
      <c r="D703" s="7"/>
      <c r="E703" s="7"/>
      <c r="F703" s="7"/>
      <c r="G703" s="7"/>
      <c r="H703" s="7"/>
      <c r="I703" s="7"/>
      <c r="J703" s="7">
        <f t="shared" si="26"/>
        <v>59.833815234125161</v>
      </c>
      <c r="K703" s="7"/>
      <c r="L703" s="7"/>
      <c r="M703" s="7"/>
      <c r="N703" s="7"/>
      <c r="O703" s="7"/>
      <c r="P703" s="7"/>
      <c r="Q703" s="7"/>
      <c r="R703" s="7">
        <f t="shared" si="27"/>
        <v>167.1295731497442</v>
      </c>
      <c r="S703" s="6"/>
      <c r="T703" s="6"/>
      <c r="U703" s="6"/>
      <c r="V703" s="6"/>
      <c r="W703" s="6"/>
      <c r="X703" s="6"/>
      <c r="Y703" s="6"/>
      <c r="Z703" s="6">
        <v>1.1000000000000001E-3</v>
      </c>
      <c r="AA703">
        <v>0.22</v>
      </c>
      <c r="AB703" s="2">
        <v>24215769</v>
      </c>
      <c r="AC703" s="2">
        <v>35906316</v>
      </c>
      <c r="AD703" s="2">
        <v>204296617</v>
      </c>
    </row>
    <row r="704" spans="1:30" x14ac:dyDescent="0.3">
      <c r="A704" s="1">
        <v>35643</v>
      </c>
      <c r="B704" s="6">
        <v>-7.6E-3</v>
      </c>
      <c r="C704" s="7"/>
      <c r="D704" s="7"/>
      <c r="E704" s="7"/>
      <c r="F704" s="7"/>
      <c r="G704" s="7"/>
      <c r="H704" s="7"/>
      <c r="I704" s="7"/>
      <c r="J704" s="7">
        <f t="shared" si="26"/>
        <v>60.292034697828662</v>
      </c>
      <c r="K704" s="7"/>
      <c r="L704" s="7"/>
      <c r="M704" s="7"/>
      <c r="N704" s="7"/>
      <c r="O704" s="7"/>
      <c r="P704" s="7"/>
      <c r="Q704" s="7"/>
      <c r="R704" s="7">
        <f t="shared" si="27"/>
        <v>165.85938839380614</v>
      </c>
      <c r="S704" s="6"/>
      <c r="T704" s="6"/>
      <c r="U704" s="6"/>
      <c r="V704" s="6"/>
      <c r="W704" s="6"/>
      <c r="X704" s="6"/>
      <c r="Y704" s="6"/>
      <c r="Z704" s="6">
        <v>-7.6E-3</v>
      </c>
      <c r="AA704">
        <v>-0.02</v>
      </c>
      <c r="AB704" s="2">
        <v>21867701</v>
      </c>
      <c r="AC704" s="2">
        <v>37775700</v>
      </c>
      <c r="AD704" s="2">
        <v>209695447</v>
      </c>
    </row>
    <row r="705" spans="1:30" x14ac:dyDescent="0.3">
      <c r="A705" s="1">
        <v>35674</v>
      </c>
      <c r="B705" s="6">
        <v>1E-4</v>
      </c>
      <c r="C705" s="7"/>
      <c r="D705" s="7"/>
      <c r="E705" s="7"/>
      <c r="F705" s="7"/>
      <c r="G705" s="7"/>
      <c r="H705" s="7"/>
      <c r="I705" s="7"/>
      <c r="J705" s="7">
        <f t="shared" si="26"/>
        <v>60.286006097218937</v>
      </c>
      <c r="K705" s="7"/>
      <c r="L705" s="7"/>
      <c r="M705" s="7"/>
      <c r="N705" s="7"/>
      <c r="O705" s="7"/>
      <c r="P705" s="7"/>
      <c r="Q705" s="7"/>
      <c r="R705" s="7">
        <f t="shared" si="27"/>
        <v>165.87597433264551</v>
      </c>
      <c r="S705" s="6"/>
      <c r="T705" s="6"/>
      <c r="U705" s="6"/>
      <c r="V705" s="6"/>
      <c r="W705" s="6"/>
      <c r="X705" s="6"/>
      <c r="Y705" s="6"/>
      <c r="Z705" s="6">
        <v>1E-4</v>
      </c>
      <c r="AA705">
        <v>0.06</v>
      </c>
      <c r="AB705" s="2">
        <v>24700091</v>
      </c>
      <c r="AC705" s="2">
        <v>39116753</v>
      </c>
      <c r="AD705" s="2">
        <v>217061918</v>
      </c>
    </row>
    <row r="706" spans="1:30" x14ac:dyDescent="0.3">
      <c r="A706" s="1">
        <v>35704</v>
      </c>
      <c r="B706" s="6">
        <v>2.2000000000000001E-3</v>
      </c>
      <c r="C706" s="7"/>
      <c r="D706" s="7"/>
      <c r="E706" s="7"/>
      <c r="F706" s="7"/>
      <c r="G706" s="7"/>
      <c r="H706" s="7"/>
      <c r="I706" s="7"/>
      <c r="J706" s="7">
        <f t="shared" si="26"/>
        <v>60.153668027558311</v>
      </c>
      <c r="K706" s="7"/>
      <c r="L706" s="7"/>
      <c r="M706" s="7"/>
      <c r="N706" s="7"/>
      <c r="O706" s="7"/>
      <c r="P706" s="7"/>
      <c r="Q706" s="7"/>
      <c r="R706" s="7">
        <f t="shared" si="27"/>
        <v>166.24090147617733</v>
      </c>
      <c r="S706" s="6"/>
      <c r="T706" s="6"/>
      <c r="U706" s="6"/>
      <c r="V706" s="6"/>
      <c r="W706" s="6"/>
      <c r="X706" s="6"/>
      <c r="Y706" s="6"/>
      <c r="Z706" s="6">
        <v>2.2000000000000001E-3</v>
      </c>
      <c r="AA706">
        <v>0.23</v>
      </c>
      <c r="AB706" s="2">
        <v>26147409</v>
      </c>
      <c r="AC706" s="2">
        <v>39284420</v>
      </c>
      <c r="AD706" s="2">
        <v>222660888</v>
      </c>
    </row>
    <row r="707" spans="1:30" x14ac:dyDescent="0.3">
      <c r="A707" s="1">
        <v>35735</v>
      </c>
      <c r="B707" s="6">
        <v>5.3E-3</v>
      </c>
      <c r="C707" s="7"/>
      <c r="D707" s="7"/>
      <c r="E707" s="7"/>
      <c r="F707" s="7"/>
      <c r="G707" s="7"/>
      <c r="H707" s="7"/>
      <c r="I707" s="7"/>
      <c r="J707" s="7">
        <f t="shared" si="26"/>
        <v>59.836534395263413</v>
      </c>
      <c r="K707" s="7"/>
      <c r="L707" s="7"/>
      <c r="M707" s="7"/>
      <c r="N707" s="7"/>
      <c r="O707" s="7"/>
      <c r="P707" s="7"/>
      <c r="Q707" s="7"/>
      <c r="R707" s="7">
        <f t="shared" si="27"/>
        <v>167.12197825400108</v>
      </c>
      <c r="S707" s="6"/>
      <c r="T707" s="6"/>
      <c r="U707" s="6"/>
      <c r="V707" s="6"/>
      <c r="W707" s="6"/>
      <c r="X707" s="6"/>
      <c r="Y707" s="6"/>
      <c r="Z707" s="6">
        <v>5.3E-3</v>
      </c>
      <c r="AA707">
        <v>0.17</v>
      </c>
      <c r="AB707" s="2">
        <v>22972423</v>
      </c>
      <c r="AC707" s="2">
        <v>40023882</v>
      </c>
      <c r="AD707" s="2">
        <v>230699363</v>
      </c>
    </row>
    <row r="708" spans="1:30" x14ac:dyDescent="0.3">
      <c r="A708" s="1">
        <v>35765</v>
      </c>
      <c r="B708" s="6">
        <v>5.6999999999999993E-3</v>
      </c>
      <c r="C708" s="7"/>
      <c r="D708" s="7"/>
      <c r="E708" s="7"/>
      <c r="F708" s="7"/>
      <c r="G708" s="7"/>
      <c r="H708" s="7"/>
      <c r="I708" s="7"/>
      <c r="J708" s="7">
        <f t="shared" si="26"/>
        <v>59.497399219711063</v>
      </c>
      <c r="K708" s="7"/>
      <c r="L708" s="7"/>
      <c r="M708" s="7"/>
      <c r="N708" s="7"/>
      <c r="O708" s="7"/>
      <c r="P708" s="7"/>
      <c r="Q708" s="7"/>
      <c r="R708" s="7">
        <f t="shared" si="27"/>
        <v>168.07457353004889</v>
      </c>
      <c r="S708" s="6"/>
      <c r="T708" s="6"/>
      <c r="U708" s="6"/>
      <c r="V708" s="6"/>
      <c r="W708" s="6"/>
      <c r="X708" s="6"/>
      <c r="Y708" s="6"/>
      <c r="Z708" s="6">
        <v>5.6999999999999993E-3</v>
      </c>
      <c r="AA708">
        <v>0.43</v>
      </c>
      <c r="AB708" s="2">
        <v>31828332</v>
      </c>
      <c r="AC708" s="2">
        <v>47362722</v>
      </c>
      <c r="AD708" s="2">
        <v>239775207</v>
      </c>
    </row>
    <row r="709" spans="1:30" x14ac:dyDescent="0.3">
      <c r="A709" s="1">
        <v>35796</v>
      </c>
      <c r="B709" s="6">
        <v>2.3999999999999998E-3</v>
      </c>
      <c r="C709" s="7"/>
      <c r="D709" s="7"/>
      <c r="E709" s="7"/>
      <c r="F709" s="7"/>
      <c r="G709" s="7"/>
      <c r="H709" s="7"/>
      <c r="I709" s="7"/>
      <c r="J709" s="7">
        <f t="shared" si="26"/>
        <v>59.354947346080472</v>
      </c>
      <c r="K709" s="7"/>
      <c r="L709" s="7"/>
      <c r="M709" s="7"/>
      <c r="N709" s="7"/>
      <c r="O709" s="7"/>
      <c r="P709" s="7"/>
      <c r="Q709" s="7"/>
      <c r="R709" s="7">
        <f t="shared" si="27"/>
        <v>168.47795250652101</v>
      </c>
      <c r="S709" s="6"/>
      <c r="T709" s="6"/>
      <c r="U709" s="6"/>
      <c r="V709" s="6"/>
      <c r="W709" s="6"/>
      <c r="X709" s="6"/>
      <c r="Y709" s="6"/>
      <c r="Z709" s="6">
        <v>2.3999999999999998E-3</v>
      </c>
      <c r="AA709">
        <v>0.71</v>
      </c>
      <c r="AB709" s="2">
        <v>30564327</v>
      </c>
      <c r="AC709" s="2">
        <v>42619626</v>
      </c>
      <c r="AD709" s="2">
        <v>241755357</v>
      </c>
    </row>
    <row r="710" spans="1:30" x14ac:dyDescent="0.3">
      <c r="A710" s="1">
        <v>35827</v>
      </c>
      <c r="B710" s="6">
        <v>-1.6000000000000001E-3</v>
      </c>
      <c r="C710" s="7"/>
      <c r="D710" s="7"/>
      <c r="E710" s="7"/>
      <c r="F710" s="7"/>
      <c r="G710" s="7"/>
      <c r="H710" s="7"/>
      <c r="I710" s="7"/>
      <c r="J710" s="7">
        <f t="shared" si="26"/>
        <v>59.450067454006884</v>
      </c>
      <c r="K710" s="7"/>
      <c r="L710" s="7"/>
      <c r="M710" s="7"/>
      <c r="N710" s="7"/>
      <c r="O710" s="7"/>
      <c r="P710" s="7"/>
      <c r="Q710" s="7"/>
      <c r="R710" s="7">
        <f t="shared" si="27"/>
        <v>168.20838778251056</v>
      </c>
      <c r="S710" s="6"/>
      <c r="T710" s="6"/>
      <c r="U710" s="6"/>
      <c r="V710" s="6"/>
      <c r="W710" s="6"/>
      <c r="X710" s="6"/>
      <c r="Y710" s="6"/>
      <c r="Z710" s="6">
        <v>-1.6000000000000001E-3</v>
      </c>
      <c r="AA710">
        <v>0.46</v>
      </c>
      <c r="AB710" s="2">
        <v>29091028</v>
      </c>
      <c r="AC710" s="2">
        <v>42820595</v>
      </c>
      <c r="AD710" s="2">
        <v>243452578</v>
      </c>
    </row>
    <row r="711" spans="1:30" x14ac:dyDescent="0.3">
      <c r="A711" s="1">
        <v>35855</v>
      </c>
      <c r="B711" s="6">
        <v>-2.3E-3</v>
      </c>
      <c r="C711" s="7"/>
      <c r="D711" s="7"/>
      <c r="E711" s="7"/>
      <c r="F711" s="7"/>
      <c r="G711" s="7"/>
      <c r="H711" s="7"/>
      <c r="I711" s="7"/>
      <c r="J711" s="7">
        <f t="shared" si="26"/>
        <v>59.587117825004391</v>
      </c>
      <c r="K711" s="7"/>
      <c r="L711" s="7"/>
      <c r="M711" s="7"/>
      <c r="N711" s="7"/>
      <c r="O711" s="7"/>
      <c r="P711" s="7"/>
      <c r="Q711" s="7"/>
      <c r="R711" s="7">
        <f t="shared" si="27"/>
        <v>167.8215084906108</v>
      </c>
      <c r="S711" s="6"/>
      <c r="T711" s="6"/>
      <c r="U711" s="6"/>
      <c r="V711" s="6"/>
      <c r="W711" s="6"/>
      <c r="X711" s="6"/>
      <c r="Y711" s="6"/>
      <c r="Z711" s="6">
        <v>-2.3E-3</v>
      </c>
      <c r="AA711">
        <v>0.34</v>
      </c>
      <c r="AB711" s="2">
        <v>29985079</v>
      </c>
      <c r="AC711" s="2">
        <v>41922152</v>
      </c>
      <c r="AD711" s="2">
        <v>244425419</v>
      </c>
    </row>
    <row r="712" spans="1:30" x14ac:dyDescent="0.3">
      <c r="A712" s="1">
        <v>35886</v>
      </c>
      <c r="B712" s="6">
        <v>6.1999999999999998E-3</v>
      </c>
      <c r="C712" s="7"/>
      <c r="D712" s="7"/>
      <c r="E712" s="7"/>
      <c r="F712" s="7"/>
      <c r="G712" s="7"/>
      <c r="H712" s="7"/>
      <c r="I712" s="7"/>
      <c r="J712" s="7">
        <f t="shared" si="26"/>
        <v>59.219954109525325</v>
      </c>
      <c r="K712" s="7"/>
      <c r="L712" s="7"/>
      <c r="M712" s="7"/>
      <c r="N712" s="7"/>
      <c r="O712" s="7"/>
      <c r="P712" s="7"/>
      <c r="Q712" s="7"/>
      <c r="R712" s="7">
        <f t="shared" si="27"/>
        <v>168.86200184325259</v>
      </c>
      <c r="S712" s="6"/>
      <c r="T712" s="6"/>
      <c r="U712" s="6"/>
      <c r="V712" s="6"/>
      <c r="W712" s="6"/>
      <c r="X712" s="6"/>
      <c r="Y712" s="6"/>
      <c r="Z712" s="6">
        <v>6.1999999999999998E-3</v>
      </c>
      <c r="AA712">
        <v>0.24</v>
      </c>
      <c r="AB712" s="2">
        <v>30655275</v>
      </c>
      <c r="AC712" s="2">
        <v>42274904</v>
      </c>
      <c r="AD712" s="2">
        <v>242189887</v>
      </c>
    </row>
    <row r="713" spans="1:30" x14ac:dyDescent="0.3">
      <c r="A713" s="1">
        <v>35916</v>
      </c>
      <c r="B713" s="6">
        <v>5.1999999999999998E-3</v>
      </c>
      <c r="C713" s="7"/>
      <c r="D713" s="7"/>
      <c r="E713" s="7"/>
      <c r="F713" s="7"/>
      <c r="G713" s="7"/>
      <c r="H713" s="7"/>
      <c r="I713" s="7"/>
      <c r="J713" s="7">
        <f t="shared" si="26"/>
        <v>58.913603371990973</v>
      </c>
      <c r="K713" s="7"/>
      <c r="L713" s="7"/>
      <c r="M713" s="7"/>
      <c r="N713" s="7"/>
      <c r="O713" s="7"/>
      <c r="P713" s="7"/>
      <c r="Q713" s="7"/>
      <c r="R713" s="7">
        <f t="shared" si="27"/>
        <v>169.74008425283751</v>
      </c>
      <c r="S713" s="6"/>
      <c r="T713" s="6"/>
      <c r="U713" s="6"/>
      <c r="V713" s="6"/>
      <c r="W713" s="6"/>
      <c r="X713" s="6"/>
      <c r="Y713" s="6"/>
      <c r="Z713" s="6">
        <v>5.1999999999999998E-3</v>
      </c>
      <c r="AA713">
        <v>0.5</v>
      </c>
      <c r="AB713" s="2">
        <v>31099191</v>
      </c>
      <c r="AC713" s="2">
        <v>42502086</v>
      </c>
      <c r="AD713" s="2">
        <v>243612653</v>
      </c>
    </row>
    <row r="714" spans="1:30" x14ac:dyDescent="0.3">
      <c r="A714" s="1">
        <v>35947</v>
      </c>
      <c r="B714" s="6">
        <v>1.9E-3</v>
      </c>
      <c r="C714" s="7"/>
      <c r="D714" s="7"/>
      <c r="E714" s="7"/>
      <c r="F714" s="7"/>
      <c r="G714" s="7"/>
      <c r="H714" s="7"/>
      <c r="I714" s="7"/>
      <c r="J714" s="7">
        <f t="shared" si="26"/>
        <v>58.801879800370273</v>
      </c>
      <c r="K714" s="7"/>
      <c r="L714" s="7"/>
      <c r="M714" s="7"/>
      <c r="N714" s="7"/>
      <c r="O714" s="7"/>
      <c r="P714" s="7"/>
      <c r="Q714" s="7"/>
      <c r="R714" s="7">
        <f t="shared" si="27"/>
        <v>170.0625904129179</v>
      </c>
      <c r="S714" s="6"/>
      <c r="T714" s="6"/>
      <c r="U714" s="6"/>
      <c r="V714" s="6"/>
      <c r="W714" s="6"/>
      <c r="X714" s="6"/>
      <c r="Y714" s="6"/>
      <c r="Z714" s="6">
        <v>1.9E-3</v>
      </c>
      <c r="AA714">
        <v>0.02</v>
      </c>
      <c r="AB714" s="2">
        <v>37221147</v>
      </c>
      <c r="AC714" s="2">
        <v>44060070</v>
      </c>
      <c r="AD714" s="2">
        <v>247305992</v>
      </c>
    </row>
    <row r="715" spans="1:30" x14ac:dyDescent="0.3">
      <c r="A715" s="1">
        <v>35977</v>
      </c>
      <c r="B715" s="6">
        <v>-7.7000000000000002E-3</v>
      </c>
      <c r="C715" s="7"/>
      <c r="D715" s="7"/>
      <c r="E715" s="7"/>
      <c r="F715" s="7"/>
      <c r="G715" s="7"/>
      <c r="H715" s="7"/>
      <c r="I715" s="7"/>
      <c r="J715" s="7">
        <f t="shared" si="26"/>
        <v>59.258167691595567</v>
      </c>
      <c r="K715" s="7"/>
      <c r="L715" s="7"/>
      <c r="M715" s="7"/>
      <c r="N715" s="7"/>
      <c r="O715" s="7"/>
      <c r="P715" s="7"/>
      <c r="Q715" s="7"/>
      <c r="R715" s="7">
        <f t="shared" si="27"/>
        <v>168.75310846673841</v>
      </c>
      <c r="S715" s="6"/>
      <c r="T715" s="6"/>
      <c r="U715" s="6"/>
      <c r="V715" s="6"/>
      <c r="W715" s="6"/>
      <c r="X715" s="6"/>
      <c r="Y715" s="6"/>
      <c r="Z715" s="6">
        <v>-7.7000000000000002E-3</v>
      </c>
      <c r="AA715">
        <v>-0.12</v>
      </c>
      <c r="AB715" s="2">
        <v>32985867</v>
      </c>
      <c r="AC715" s="2">
        <v>43981738</v>
      </c>
      <c r="AD715" s="2">
        <v>247646602</v>
      </c>
    </row>
    <row r="716" spans="1:30" x14ac:dyDescent="0.3">
      <c r="A716" s="1">
        <v>36008</v>
      </c>
      <c r="B716" s="6">
        <v>-0.01</v>
      </c>
      <c r="C716" s="7"/>
      <c r="D716" s="7"/>
      <c r="E716" s="7"/>
      <c r="F716" s="7"/>
      <c r="G716" s="7"/>
      <c r="H716" s="7"/>
      <c r="I716" s="7"/>
      <c r="J716" s="7">
        <f t="shared" si="26"/>
        <v>59.856735042015728</v>
      </c>
      <c r="K716" s="7"/>
      <c r="L716" s="7"/>
      <c r="M716" s="7"/>
      <c r="N716" s="7"/>
      <c r="O716" s="7"/>
      <c r="P716" s="7"/>
      <c r="Q716" s="7"/>
      <c r="R716" s="7">
        <f t="shared" si="27"/>
        <v>167.06557738207101</v>
      </c>
      <c r="S716" s="6"/>
      <c r="T716" s="6"/>
      <c r="U716" s="6"/>
      <c r="V716" s="6"/>
      <c r="W716" s="6"/>
      <c r="X716" s="6"/>
      <c r="Y716" s="6"/>
      <c r="Z716" s="6">
        <v>-0.01</v>
      </c>
      <c r="AA716">
        <v>-0.51</v>
      </c>
      <c r="AB716" s="2">
        <v>35412822</v>
      </c>
      <c r="AC716" s="2">
        <v>44308331</v>
      </c>
      <c r="AD716" s="2">
        <v>248168301</v>
      </c>
    </row>
    <row r="717" spans="1:30" x14ac:dyDescent="0.3">
      <c r="A717" s="1">
        <v>36039</v>
      </c>
      <c r="B717" s="6">
        <v>-6.6E-3</v>
      </c>
      <c r="C717" s="7"/>
      <c r="D717" s="7"/>
      <c r="E717" s="7"/>
      <c r="F717" s="7"/>
      <c r="G717" s="7"/>
      <c r="H717" s="7"/>
      <c r="I717" s="7"/>
      <c r="J717" s="7">
        <f t="shared" si="26"/>
        <v>60.254414175574517</v>
      </c>
      <c r="K717" s="7"/>
      <c r="L717" s="7"/>
      <c r="M717" s="7"/>
      <c r="N717" s="7"/>
      <c r="O717" s="7"/>
      <c r="P717" s="7"/>
      <c r="Q717" s="7"/>
      <c r="R717" s="7">
        <f t="shared" si="27"/>
        <v>165.96294457134934</v>
      </c>
      <c r="S717" s="6"/>
      <c r="T717" s="6"/>
      <c r="U717" s="6"/>
      <c r="V717" s="6"/>
      <c r="W717" s="6"/>
      <c r="X717" s="6"/>
      <c r="Y717" s="6"/>
      <c r="Z717" s="6">
        <v>-6.6E-3</v>
      </c>
      <c r="AA717">
        <v>-0.22</v>
      </c>
      <c r="AB717" s="2">
        <v>32002091</v>
      </c>
      <c r="AC717" s="2">
        <v>43933681</v>
      </c>
      <c r="AD717" s="2">
        <v>245774199</v>
      </c>
    </row>
    <row r="718" spans="1:30" x14ac:dyDescent="0.3">
      <c r="A718" s="1">
        <v>36069</v>
      </c>
      <c r="B718" s="6">
        <v>2.0000000000000001E-4</v>
      </c>
      <c r="C718" s="7"/>
      <c r="D718" s="7"/>
      <c r="E718" s="7"/>
      <c r="F718" s="7"/>
      <c r="G718" s="7"/>
      <c r="H718" s="7"/>
      <c r="I718" s="7"/>
      <c r="J718" s="7">
        <f t="shared" si="26"/>
        <v>60.242365702434036</v>
      </c>
      <c r="K718" s="7"/>
      <c r="L718" s="7"/>
      <c r="M718" s="7"/>
      <c r="N718" s="7"/>
      <c r="O718" s="7"/>
      <c r="P718" s="7"/>
      <c r="Q718" s="7"/>
      <c r="R718" s="7">
        <f t="shared" si="27"/>
        <v>165.9961371602636</v>
      </c>
      <c r="S718" s="6"/>
      <c r="T718" s="6"/>
      <c r="U718" s="6"/>
      <c r="V718" s="6"/>
      <c r="W718" s="6"/>
      <c r="X718" s="6"/>
      <c r="Y718" s="6"/>
      <c r="Z718" s="6">
        <v>2.0000000000000001E-4</v>
      </c>
      <c r="AA718">
        <v>0.02</v>
      </c>
      <c r="AB718" s="2">
        <v>32826436</v>
      </c>
      <c r="AC718" s="2">
        <v>43031345</v>
      </c>
      <c r="AD718" s="2">
        <v>247229516</v>
      </c>
    </row>
    <row r="719" spans="1:30" x14ac:dyDescent="0.3">
      <c r="A719" s="1">
        <v>36100</v>
      </c>
      <c r="B719" s="6">
        <v>-4.4000000000000003E-3</v>
      </c>
      <c r="C719" s="7"/>
      <c r="D719" s="7"/>
      <c r="E719" s="7"/>
      <c r="F719" s="7"/>
      <c r="G719" s="7"/>
      <c r="H719" s="7"/>
      <c r="I719" s="7"/>
      <c r="J719" s="7">
        <f t="shared" si="26"/>
        <v>60.508603558089632</v>
      </c>
      <c r="K719" s="7"/>
      <c r="L719" s="7"/>
      <c r="M719" s="7"/>
      <c r="N719" s="7"/>
      <c r="O719" s="7"/>
      <c r="P719" s="7"/>
      <c r="Q719" s="7"/>
      <c r="R719" s="7">
        <f t="shared" si="27"/>
        <v>165.26575415675845</v>
      </c>
      <c r="S719" s="6"/>
      <c r="T719" s="6"/>
      <c r="U719" s="6"/>
      <c r="V719" s="6"/>
      <c r="W719" s="6"/>
      <c r="X719" s="6"/>
      <c r="Y719" s="6"/>
      <c r="Z719" s="6">
        <v>-4.4000000000000003E-3</v>
      </c>
      <c r="AA719">
        <v>-0.12</v>
      </c>
      <c r="AB719" s="2">
        <v>39737748</v>
      </c>
      <c r="AC719" s="2">
        <v>46117494</v>
      </c>
      <c r="AD719" s="2">
        <v>251309991</v>
      </c>
    </row>
    <row r="720" spans="1:30" x14ac:dyDescent="0.3">
      <c r="A720" s="1">
        <v>36130</v>
      </c>
      <c r="B720" s="6">
        <v>-1.1999999999999999E-3</v>
      </c>
      <c r="C720" s="7"/>
      <c r="D720" s="7"/>
      <c r="E720" s="7"/>
      <c r="F720" s="7"/>
      <c r="G720" s="7"/>
      <c r="H720" s="7"/>
      <c r="I720" s="7"/>
      <c r="J720" s="7">
        <f t="shared" si="26"/>
        <v>60.581301119432943</v>
      </c>
      <c r="K720" s="7"/>
      <c r="L720" s="7"/>
      <c r="M720" s="7"/>
      <c r="N720" s="7"/>
      <c r="O720" s="7"/>
      <c r="P720" s="7"/>
      <c r="Q720" s="7"/>
      <c r="R720" s="7">
        <f t="shared" si="27"/>
        <v>165.06743525177035</v>
      </c>
      <c r="S720" s="6"/>
      <c r="T720" s="6"/>
      <c r="U720" s="6"/>
      <c r="V720" s="6"/>
      <c r="W720" s="6"/>
      <c r="X720" s="6"/>
      <c r="Y720" s="6"/>
      <c r="Z720" s="6">
        <v>-1.1999999999999999E-3</v>
      </c>
      <c r="AA720">
        <v>0.33</v>
      </c>
      <c r="AB720" s="2">
        <v>39184378</v>
      </c>
      <c r="AC720" s="2">
        <v>50707266</v>
      </c>
      <c r="AD720" s="2">
        <v>254965130</v>
      </c>
    </row>
    <row r="721" spans="1:30" x14ac:dyDescent="0.3">
      <c r="A721" s="1">
        <v>36161</v>
      </c>
      <c r="B721" s="6">
        <v>5.0000000000000001E-3</v>
      </c>
      <c r="C721" s="7"/>
      <c r="D721" s="7"/>
      <c r="E721" s="7"/>
      <c r="F721" s="7"/>
      <c r="G721" s="7"/>
      <c r="H721" s="7"/>
      <c r="I721" s="7"/>
      <c r="J721" s="7">
        <f t="shared" si="26"/>
        <v>60.279901611376062</v>
      </c>
      <c r="K721" s="7"/>
      <c r="L721" s="7"/>
      <c r="M721" s="7"/>
      <c r="N721" s="7"/>
      <c r="O721" s="7"/>
      <c r="P721" s="7"/>
      <c r="Q721" s="7"/>
      <c r="R721" s="7">
        <f t="shared" si="27"/>
        <v>165.89277242802919</v>
      </c>
      <c r="S721" s="6"/>
      <c r="T721" s="6"/>
      <c r="U721" s="6"/>
      <c r="V721" s="6"/>
      <c r="W721" s="6"/>
      <c r="X721" s="6"/>
      <c r="Y721" s="6"/>
      <c r="Z721" s="6">
        <v>5.0000000000000001E-3</v>
      </c>
      <c r="AA721">
        <v>0.7</v>
      </c>
      <c r="AB721" s="2">
        <v>39635374</v>
      </c>
      <c r="AC721" s="2">
        <v>49957188</v>
      </c>
      <c r="AD721" s="2">
        <v>254930105</v>
      </c>
    </row>
    <row r="722" spans="1:30" x14ac:dyDescent="0.3">
      <c r="A722" s="1">
        <v>36192</v>
      </c>
      <c r="B722" s="6">
        <v>1.41E-2</v>
      </c>
      <c r="C722" s="7"/>
      <c r="D722" s="7"/>
      <c r="E722" s="7"/>
      <c r="F722" s="7"/>
      <c r="G722" s="7"/>
      <c r="H722" s="7"/>
      <c r="I722" s="7"/>
      <c r="J722" s="7">
        <f t="shared" si="26"/>
        <v>59.441772617469738</v>
      </c>
      <c r="K722" s="7"/>
      <c r="L722" s="7"/>
      <c r="M722" s="7"/>
      <c r="N722" s="7"/>
      <c r="O722" s="7"/>
      <c r="P722" s="7"/>
      <c r="Q722" s="7"/>
      <c r="R722" s="7">
        <f t="shared" si="27"/>
        <v>168.23186051926442</v>
      </c>
      <c r="S722" s="6"/>
      <c r="T722" s="6"/>
      <c r="U722" s="6"/>
      <c r="V722" s="6"/>
      <c r="W722" s="6"/>
      <c r="X722" s="6"/>
      <c r="Y722" s="6"/>
      <c r="Z722" s="6">
        <v>1.41E-2</v>
      </c>
      <c r="AA722">
        <v>1.05</v>
      </c>
      <c r="AB722" s="2">
        <v>37856112</v>
      </c>
      <c r="AC722" s="2">
        <v>47817257</v>
      </c>
      <c r="AD722" s="2">
        <v>259568056</v>
      </c>
    </row>
    <row r="723" spans="1:30" x14ac:dyDescent="0.3">
      <c r="A723" s="1">
        <v>36220</v>
      </c>
      <c r="B723" s="6">
        <v>5.6000000000000008E-3</v>
      </c>
      <c r="C723" s="7"/>
      <c r="D723" s="7"/>
      <c r="E723" s="7"/>
      <c r="F723" s="7"/>
      <c r="G723" s="7"/>
      <c r="H723" s="7"/>
      <c r="I723" s="7"/>
      <c r="J723" s="7">
        <f t="shared" si="26"/>
        <v>59.1107524040073</v>
      </c>
      <c r="K723" s="7"/>
      <c r="L723" s="7"/>
      <c r="M723" s="7"/>
      <c r="N723" s="7"/>
      <c r="O723" s="7"/>
      <c r="P723" s="7"/>
      <c r="Q723" s="7"/>
      <c r="R723" s="7">
        <f t="shared" si="27"/>
        <v>169.17395893817229</v>
      </c>
      <c r="S723" s="6"/>
      <c r="T723" s="6"/>
      <c r="U723" s="6"/>
      <c r="V723" s="6"/>
      <c r="W723" s="6"/>
      <c r="X723" s="6"/>
      <c r="Y723" s="6"/>
      <c r="Z723" s="6">
        <v>5.6000000000000008E-3</v>
      </c>
      <c r="AA723">
        <v>1.1000000000000001</v>
      </c>
      <c r="AB723" s="2">
        <v>37232284</v>
      </c>
      <c r="AC723" s="2">
        <v>45497048</v>
      </c>
      <c r="AD723" s="2">
        <v>260900171</v>
      </c>
    </row>
    <row r="724" spans="1:30" x14ac:dyDescent="0.3">
      <c r="A724" s="1">
        <v>36251</v>
      </c>
      <c r="B724" s="6">
        <v>4.6999999999999993E-3</v>
      </c>
      <c r="C724" s="7"/>
      <c r="D724" s="7"/>
      <c r="E724" s="7"/>
      <c r="F724" s="7"/>
      <c r="G724" s="7"/>
      <c r="H724" s="7"/>
      <c r="I724" s="7"/>
      <c r="J724" s="7">
        <f t="shared" si="26"/>
        <v>58.834231515882664</v>
      </c>
      <c r="K724" s="7"/>
      <c r="L724" s="7"/>
      <c r="M724" s="7"/>
      <c r="N724" s="7"/>
      <c r="O724" s="7"/>
      <c r="P724" s="7"/>
      <c r="Q724" s="7"/>
      <c r="R724" s="7">
        <f t="shared" si="27"/>
        <v>169.96907654518168</v>
      </c>
      <c r="S724" s="6"/>
      <c r="T724" s="6"/>
      <c r="U724" s="6"/>
      <c r="V724" s="6"/>
      <c r="W724" s="6"/>
      <c r="X724" s="6"/>
      <c r="Y724" s="6"/>
      <c r="Z724" s="6">
        <v>4.6999999999999993E-3</v>
      </c>
      <c r="AA724">
        <v>0.56000000000000005</v>
      </c>
      <c r="AB724" s="2">
        <v>36351614</v>
      </c>
      <c r="AC724" s="2">
        <v>44075657</v>
      </c>
      <c r="AD724" s="2">
        <v>257075021</v>
      </c>
    </row>
    <row r="725" spans="1:30" x14ac:dyDescent="0.3">
      <c r="A725" s="1">
        <v>36281</v>
      </c>
      <c r="B725" s="6">
        <v>-3.7000000000000002E-3</v>
      </c>
      <c r="C725" s="7"/>
      <c r="D725" s="7"/>
      <c r="E725" s="7"/>
      <c r="F725" s="7"/>
      <c r="G725" s="7"/>
      <c r="H725" s="7"/>
      <c r="I725" s="7"/>
      <c r="J725" s="7">
        <f t="shared" si="26"/>
        <v>59.052726604318636</v>
      </c>
      <c r="K725" s="7"/>
      <c r="L725" s="7"/>
      <c r="M725" s="7"/>
      <c r="N725" s="7"/>
      <c r="O725" s="7"/>
      <c r="P725" s="7"/>
      <c r="Q725" s="7"/>
      <c r="R725" s="7">
        <f t="shared" si="27"/>
        <v>169.34019096196451</v>
      </c>
      <c r="S725" s="6"/>
      <c r="T725" s="6"/>
      <c r="U725" s="6"/>
      <c r="V725" s="6"/>
      <c r="W725" s="6"/>
      <c r="X725" s="6"/>
      <c r="Y725" s="6"/>
      <c r="Z725" s="6">
        <v>-3.7000000000000002E-3</v>
      </c>
      <c r="AA725">
        <v>0.3</v>
      </c>
      <c r="AB725" s="2">
        <v>40434992</v>
      </c>
      <c r="AC725" s="2">
        <v>44052226</v>
      </c>
      <c r="AD725" s="2">
        <v>258344677</v>
      </c>
    </row>
    <row r="726" spans="1:30" x14ac:dyDescent="0.3">
      <c r="A726" s="1">
        <v>36312</v>
      </c>
      <c r="B726" s="6">
        <v>-8.0000000000000004E-4</v>
      </c>
      <c r="C726" s="7"/>
      <c r="D726" s="7"/>
      <c r="E726" s="7"/>
      <c r="F726" s="7"/>
      <c r="G726" s="7"/>
      <c r="H726" s="7"/>
      <c r="I726" s="7"/>
      <c r="J726" s="7">
        <f t="shared" si="26"/>
        <v>59.100006609606325</v>
      </c>
      <c r="K726" s="7"/>
      <c r="L726" s="7"/>
      <c r="M726" s="7"/>
      <c r="N726" s="7"/>
      <c r="O726" s="7"/>
      <c r="P726" s="7"/>
      <c r="Q726" s="7"/>
      <c r="R726" s="7">
        <f t="shared" si="27"/>
        <v>169.20471880919493</v>
      </c>
      <c r="S726" s="6"/>
      <c r="T726" s="6"/>
      <c r="U726" s="6"/>
      <c r="V726" s="6"/>
      <c r="W726" s="6"/>
      <c r="X726" s="6"/>
      <c r="Y726" s="6"/>
      <c r="Z726" s="6">
        <v>-8.0000000000000004E-4</v>
      </c>
      <c r="AA726">
        <v>0.19</v>
      </c>
      <c r="AB726" s="2">
        <v>33177584</v>
      </c>
      <c r="AC726" s="2">
        <v>45939541</v>
      </c>
      <c r="AD726" s="2">
        <v>260973090</v>
      </c>
    </row>
    <row r="727" spans="1:30" x14ac:dyDescent="0.3">
      <c r="A727" s="1">
        <v>36342</v>
      </c>
      <c r="B727" s="6">
        <v>1.09E-2</v>
      </c>
      <c r="C727" s="7"/>
      <c r="D727" s="7"/>
      <c r="E727" s="7"/>
      <c r="F727" s="7"/>
      <c r="G727" s="7"/>
      <c r="H727" s="7"/>
      <c r="I727" s="7"/>
      <c r="J727" s="7">
        <f t="shared" si="26"/>
        <v>58.462762498374047</v>
      </c>
      <c r="K727" s="7"/>
      <c r="L727" s="7"/>
      <c r="M727" s="7"/>
      <c r="N727" s="7"/>
      <c r="O727" s="7"/>
      <c r="P727" s="7"/>
      <c r="Q727" s="7"/>
      <c r="R727" s="7">
        <f t="shared" si="27"/>
        <v>171.04905024421515</v>
      </c>
      <c r="S727" s="6"/>
      <c r="T727" s="6"/>
      <c r="U727" s="6"/>
      <c r="V727" s="6"/>
      <c r="W727" s="6"/>
      <c r="X727" s="6"/>
      <c r="Y727" s="6"/>
      <c r="Z727" s="6">
        <v>1.09E-2</v>
      </c>
      <c r="AA727">
        <v>1.0900000000000001</v>
      </c>
      <c r="AB727" s="2">
        <v>41162443</v>
      </c>
      <c r="AC727" s="2">
        <v>48011511</v>
      </c>
      <c r="AD727" s="2">
        <v>260036100</v>
      </c>
    </row>
    <row r="728" spans="1:30" x14ac:dyDescent="0.3">
      <c r="A728" s="1">
        <v>36373</v>
      </c>
      <c r="B728" s="6">
        <v>7.4000000000000003E-3</v>
      </c>
      <c r="C728" s="7"/>
      <c r="D728" s="7"/>
      <c r="E728" s="7"/>
      <c r="F728" s="7"/>
      <c r="G728" s="7"/>
      <c r="H728" s="7"/>
      <c r="I728" s="7"/>
      <c r="J728" s="7">
        <f t="shared" si="26"/>
        <v>58.033315960268069</v>
      </c>
      <c r="K728" s="7"/>
      <c r="L728" s="7"/>
      <c r="M728" s="7"/>
      <c r="N728" s="7"/>
      <c r="O728" s="7"/>
      <c r="P728" s="7"/>
      <c r="Q728" s="7"/>
      <c r="R728" s="7">
        <f t="shared" si="27"/>
        <v>172.31481321602234</v>
      </c>
      <c r="S728" s="6"/>
      <c r="T728" s="6"/>
      <c r="U728" s="6"/>
      <c r="V728" s="6"/>
      <c r="W728" s="6"/>
      <c r="X728" s="6"/>
      <c r="Y728" s="6"/>
      <c r="Z728" s="6">
        <v>7.4000000000000003E-3</v>
      </c>
      <c r="AA728">
        <v>0.56000000000000005</v>
      </c>
      <c r="AB728" s="2">
        <v>33870441</v>
      </c>
      <c r="AC728" s="2">
        <v>47508989</v>
      </c>
      <c r="AD728" s="2">
        <v>259187285</v>
      </c>
    </row>
    <row r="729" spans="1:30" x14ac:dyDescent="0.3">
      <c r="A729" s="1">
        <v>36404</v>
      </c>
      <c r="B729" s="6">
        <v>9.1000000000000004E-3</v>
      </c>
      <c r="C729" s="7"/>
      <c r="D729" s="7"/>
      <c r="E729" s="7"/>
      <c r="F729" s="7"/>
      <c r="G729" s="7"/>
      <c r="H729" s="7"/>
      <c r="I729" s="7"/>
      <c r="J729" s="7">
        <f t="shared" si="26"/>
        <v>57.509975186074776</v>
      </c>
      <c r="K729" s="7"/>
      <c r="L729" s="7"/>
      <c r="M729" s="7"/>
      <c r="N729" s="7"/>
      <c r="O729" s="7"/>
      <c r="P729" s="7"/>
      <c r="Q729" s="7"/>
      <c r="R729" s="7">
        <f t="shared" si="27"/>
        <v>173.88287801628817</v>
      </c>
      <c r="S729" s="6"/>
      <c r="T729" s="6"/>
      <c r="U729" s="6"/>
      <c r="V729" s="6"/>
      <c r="W729" s="6"/>
      <c r="X729" s="6"/>
      <c r="Y729" s="6"/>
      <c r="Z729" s="6">
        <v>9.1000000000000004E-3</v>
      </c>
      <c r="AA729">
        <v>0.31</v>
      </c>
      <c r="AB729" s="2">
        <v>35970589</v>
      </c>
      <c r="AC729" s="2">
        <v>46988943</v>
      </c>
      <c r="AD729" s="2">
        <v>257450042</v>
      </c>
    </row>
    <row r="730" spans="1:30" x14ac:dyDescent="0.3">
      <c r="A730" s="1">
        <v>36434</v>
      </c>
      <c r="B730" s="6">
        <v>1.1299999999999999E-2</v>
      </c>
      <c r="C730" s="7"/>
      <c r="D730" s="7"/>
      <c r="E730" s="7"/>
      <c r="F730" s="7"/>
      <c r="G730" s="7"/>
      <c r="H730" s="7"/>
      <c r="I730" s="7"/>
      <c r="J730" s="7">
        <f t="shared" si="26"/>
        <v>56.867373861440491</v>
      </c>
      <c r="K730" s="7"/>
      <c r="L730" s="7"/>
      <c r="M730" s="7"/>
      <c r="N730" s="7"/>
      <c r="O730" s="7"/>
      <c r="P730" s="7"/>
      <c r="Q730" s="7"/>
      <c r="R730" s="7">
        <f t="shared" si="27"/>
        <v>175.84775453787225</v>
      </c>
      <c r="S730" s="6"/>
      <c r="T730" s="6"/>
      <c r="U730" s="6"/>
      <c r="V730" s="6"/>
      <c r="W730" s="6"/>
      <c r="X730" s="6"/>
      <c r="Y730" s="6"/>
      <c r="Z730" s="6">
        <v>1.1299999999999999E-2</v>
      </c>
      <c r="AA730">
        <v>1.19</v>
      </c>
      <c r="AB730" s="2">
        <v>35849684</v>
      </c>
      <c r="AC730" s="2">
        <v>48580640</v>
      </c>
      <c r="AD730" s="2">
        <v>259628490</v>
      </c>
    </row>
    <row r="731" spans="1:30" x14ac:dyDescent="0.3">
      <c r="A731" s="1">
        <v>36465</v>
      </c>
      <c r="B731" s="6">
        <v>1.4800000000000001E-2</v>
      </c>
      <c r="C731" s="7"/>
      <c r="D731" s="7"/>
      <c r="E731" s="7"/>
      <c r="F731" s="7"/>
      <c r="G731" s="7"/>
      <c r="H731" s="7"/>
      <c r="I731" s="7"/>
      <c r="J731" s="7">
        <f t="shared" si="26"/>
        <v>56.038011294285077</v>
      </c>
      <c r="K731" s="7"/>
      <c r="L731" s="7"/>
      <c r="M731" s="7"/>
      <c r="N731" s="7"/>
      <c r="O731" s="7"/>
      <c r="P731" s="7"/>
      <c r="Q731" s="7"/>
      <c r="R731" s="7">
        <f t="shared" si="27"/>
        <v>178.45030130503275</v>
      </c>
      <c r="S731" s="6"/>
      <c r="T731" s="6"/>
      <c r="U731" s="6"/>
      <c r="V731" s="6"/>
      <c r="W731" s="6"/>
      <c r="X731" s="6"/>
      <c r="Y731" s="6"/>
      <c r="Z731" s="6">
        <v>1.4800000000000001E-2</v>
      </c>
      <c r="AA731">
        <v>0.95</v>
      </c>
      <c r="AB731" s="2">
        <v>37337401</v>
      </c>
      <c r="AC731" s="2">
        <v>51580026</v>
      </c>
      <c r="AD731" s="2">
        <v>262754640</v>
      </c>
    </row>
    <row r="732" spans="1:30" x14ac:dyDescent="0.3">
      <c r="A732" s="1">
        <v>36495</v>
      </c>
      <c r="B732" s="6">
        <v>4.8999999999999998E-3</v>
      </c>
      <c r="C732" s="7"/>
      <c r="D732" s="7"/>
      <c r="E732" s="7"/>
      <c r="F732" s="7"/>
      <c r="G732" s="7"/>
      <c r="H732" s="7"/>
      <c r="I732" s="7"/>
      <c r="J732" s="7">
        <f t="shared" ref="J732:J795" si="28">+J$666/(1+((R732/100)-1))</f>
        <v>55.764763950925541</v>
      </c>
      <c r="K732" s="7"/>
      <c r="L732" s="7"/>
      <c r="M732" s="7"/>
      <c r="N732" s="7"/>
      <c r="O732" s="7"/>
      <c r="P732" s="7"/>
      <c r="Q732" s="7"/>
      <c r="R732" s="7">
        <f t="shared" si="27"/>
        <v>179.32470778142741</v>
      </c>
      <c r="S732" s="6"/>
      <c r="T732" s="6"/>
      <c r="U732" s="6"/>
      <c r="V732" s="6"/>
      <c r="W732" s="6"/>
      <c r="X732" s="6"/>
      <c r="Y732" s="6"/>
      <c r="Z732" s="6">
        <v>4.8999999999999998E-3</v>
      </c>
      <c r="AA732">
        <v>0.6</v>
      </c>
      <c r="AB732" s="2">
        <v>48430157</v>
      </c>
      <c r="AC732" s="2">
        <v>62744441</v>
      </c>
      <c r="AD732" s="2">
        <v>274769738</v>
      </c>
    </row>
    <row r="733" spans="1:30" x14ac:dyDescent="0.3">
      <c r="A733" s="1">
        <v>36526</v>
      </c>
      <c r="B733" s="6">
        <v>5.6999999999999993E-3</v>
      </c>
      <c r="C733" s="7"/>
      <c r="D733" s="7"/>
      <c r="E733" s="7"/>
      <c r="F733" s="7"/>
      <c r="G733" s="7"/>
      <c r="H733" s="7"/>
      <c r="I733" s="7"/>
      <c r="J733" s="7">
        <f t="shared" si="28"/>
        <v>55.448706324873761</v>
      </c>
      <c r="K733" s="7"/>
      <c r="L733" s="7"/>
      <c r="M733" s="7"/>
      <c r="N733" s="7"/>
      <c r="O733" s="7"/>
      <c r="P733" s="7"/>
      <c r="Q733" s="7"/>
      <c r="R733" s="7">
        <f t="shared" si="27"/>
        <v>180.34685861578154</v>
      </c>
      <c r="S733" s="6"/>
      <c r="T733" s="6"/>
      <c r="U733" s="6"/>
      <c r="V733" s="6"/>
      <c r="W733" s="6"/>
      <c r="X733" s="6"/>
      <c r="Y733" s="6"/>
      <c r="Z733" s="6">
        <v>5.6999999999999993E-3</v>
      </c>
      <c r="AA733">
        <v>0.62</v>
      </c>
      <c r="AB733" s="2">
        <v>41892638</v>
      </c>
      <c r="AC733" s="2">
        <v>56633254</v>
      </c>
      <c r="AD733" s="2">
        <v>269834203</v>
      </c>
    </row>
    <row r="734" spans="1:30" x14ac:dyDescent="0.3">
      <c r="A734" s="1">
        <v>36557</v>
      </c>
      <c r="B734" s="6">
        <v>-2.3E-3</v>
      </c>
      <c r="C734" s="7"/>
      <c r="D734" s="7"/>
      <c r="E734" s="7"/>
      <c r="F734" s="7"/>
      <c r="G734" s="7"/>
      <c r="H734" s="7"/>
      <c r="I734" s="7"/>
      <c r="J734" s="7">
        <f t="shared" si="28"/>
        <v>55.576532349277095</v>
      </c>
      <c r="K734" s="7"/>
      <c r="L734" s="7"/>
      <c r="M734" s="7"/>
      <c r="N734" s="7"/>
      <c r="O734" s="7"/>
      <c r="P734" s="7"/>
      <c r="Q734" s="7"/>
      <c r="R734" s="7">
        <f t="shared" si="27"/>
        <v>179.93206084096525</v>
      </c>
      <c r="S734" s="6"/>
      <c r="T734" s="6"/>
      <c r="U734" s="6"/>
      <c r="V734" s="6"/>
      <c r="W734" s="6"/>
      <c r="X734" s="6"/>
      <c r="Y734" s="6"/>
      <c r="Z734" s="6">
        <v>-2.3E-3</v>
      </c>
      <c r="AA734">
        <v>0.13</v>
      </c>
      <c r="AB734" s="2">
        <v>41920442</v>
      </c>
      <c r="AC734" s="2">
        <v>54038049</v>
      </c>
      <c r="AD734" s="2">
        <v>261493972</v>
      </c>
    </row>
    <row r="735" spans="1:30" x14ac:dyDescent="0.3">
      <c r="A735" s="1">
        <v>36586</v>
      </c>
      <c r="B735" s="6">
        <v>2.3E-3</v>
      </c>
      <c r="C735" s="7"/>
      <c r="D735" s="7"/>
      <c r="E735" s="7"/>
      <c r="F735" s="7"/>
      <c r="G735" s="7"/>
      <c r="H735" s="7"/>
      <c r="I735" s="7"/>
      <c r="J735" s="7">
        <f t="shared" si="28"/>
        <v>55.448999650081916</v>
      </c>
      <c r="K735" s="7"/>
      <c r="L735" s="7"/>
      <c r="M735" s="7"/>
      <c r="N735" s="7"/>
      <c r="O735" s="7"/>
      <c r="P735" s="7"/>
      <c r="Q735" s="7"/>
      <c r="R735" s="7">
        <f t="shared" si="27"/>
        <v>180.34590458089946</v>
      </c>
      <c r="S735" s="6"/>
      <c r="T735" s="6"/>
      <c r="U735" s="6"/>
      <c r="V735" s="6"/>
      <c r="W735" s="6"/>
      <c r="X735" s="6"/>
      <c r="Y735" s="6"/>
      <c r="Z735" s="6">
        <v>2.3E-3</v>
      </c>
      <c r="AA735">
        <v>0.22</v>
      </c>
      <c r="AB735" s="2">
        <v>39093507</v>
      </c>
      <c r="AC735" s="2">
        <v>53255346</v>
      </c>
      <c r="AD735" s="2">
        <v>261426958</v>
      </c>
    </row>
    <row r="736" spans="1:30" x14ac:dyDescent="0.3">
      <c r="A736" s="1">
        <v>36617</v>
      </c>
      <c r="B736" s="6">
        <v>8.9999999999999998E-4</v>
      </c>
      <c r="C736" s="7"/>
      <c r="D736" s="7"/>
      <c r="E736" s="7"/>
      <c r="F736" s="7"/>
      <c r="G736" s="7"/>
      <c r="H736" s="7"/>
      <c r="I736" s="7"/>
      <c r="J736" s="7">
        <f t="shared" si="28"/>
        <v>55.399140423700587</v>
      </c>
      <c r="K736" s="7"/>
      <c r="L736" s="7"/>
      <c r="M736" s="7"/>
      <c r="N736" s="7"/>
      <c r="O736" s="7"/>
      <c r="P736" s="7"/>
      <c r="Q736" s="7"/>
      <c r="R736" s="7">
        <f t="shared" si="27"/>
        <v>180.50821589502226</v>
      </c>
      <c r="S736" s="6"/>
      <c r="T736" s="6"/>
      <c r="U736" s="6"/>
      <c r="V736" s="6"/>
      <c r="W736" s="6"/>
      <c r="X736" s="6"/>
      <c r="Y736" s="6"/>
      <c r="Z736" s="6">
        <v>8.9999999999999998E-4</v>
      </c>
      <c r="AA736">
        <v>0.42</v>
      </c>
      <c r="AB736" s="2">
        <v>37720874</v>
      </c>
      <c r="AC736" s="2">
        <v>53668551</v>
      </c>
      <c r="AD736" s="2">
        <v>259792946</v>
      </c>
    </row>
    <row r="737" spans="1:30" x14ac:dyDescent="0.3">
      <c r="A737" s="1">
        <v>36647</v>
      </c>
      <c r="B737" s="6">
        <v>2.9999999999999997E-4</v>
      </c>
      <c r="C737" s="7"/>
      <c r="D737" s="7"/>
      <c r="E737" s="7"/>
      <c r="F737" s="7"/>
      <c r="G737" s="7"/>
      <c r="H737" s="7"/>
      <c r="I737" s="7"/>
      <c r="J737" s="7">
        <f t="shared" si="28"/>
        <v>55.382525666000788</v>
      </c>
      <c r="K737" s="7"/>
      <c r="L737" s="7"/>
      <c r="M737" s="7"/>
      <c r="N737" s="7"/>
      <c r="O737" s="7"/>
      <c r="P737" s="7"/>
      <c r="Q737" s="7"/>
      <c r="R737" s="7">
        <f t="shared" si="27"/>
        <v>180.56236835979075</v>
      </c>
      <c r="S737" s="6"/>
      <c r="T737" s="6"/>
      <c r="U737" s="6"/>
      <c r="V737" s="6"/>
      <c r="W737" s="6"/>
      <c r="X737" s="6"/>
      <c r="Y737" s="6"/>
      <c r="Z737" s="6">
        <v>2.9999999999999997E-4</v>
      </c>
      <c r="AA737">
        <v>0.01</v>
      </c>
      <c r="AB737" s="2">
        <v>35875831</v>
      </c>
      <c r="AC737" s="2">
        <v>52976100</v>
      </c>
      <c r="AD737" s="2">
        <v>259849804</v>
      </c>
    </row>
    <row r="738" spans="1:30" x14ac:dyDescent="0.3">
      <c r="A738" s="1">
        <v>36678</v>
      </c>
      <c r="B738" s="6">
        <v>1.8E-3</v>
      </c>
      <c r="C738" s="7"/>
      <c r="D738" s="7"/>
      <c r="E738" s="7"/>
      <c r="F738" s="7"/>
      <c r="G738" s="7"/>
      <c r="H738" s="7"/>
      <c r="I738" s="7"/>
      <c r="J738" s="7">
        <f t="shared" si="28"/>
        <v>55.283016236774593</v>
      </c>
      <c r="K738" s="7"/>
      <c r="L738" s="7"/>
      <c r="M738" s="7"/>
      <c r="N738" s="7"/>
      <c r="O738" s="7"/>
      <c r="P738" s="7"/>
      <c r="Q738" s="7"/>
      <c r="R738" s="7">
        <f t="shared" si="27"/>
        <v>180.88738062283838</v>
      </c>
      <c r="S738" s="6"/>
      <c r="T738" s="6"/>
      <c r="U738" s="6"/>
      <c r="V738" s="6"/>
      <c r="W738" s="6"/>
      <c r="X738" s="6"/>
      <c r="Y738" s="6"/>
      <c r="Z738" s="6">
        <v>1.8E-3</v>
      </c>
      <c r="AA738">
        <v>0.23</v>
      </c>
      <c r="AB738" s="2">
        <v>32316217</v>
      </c>
      <c r="AC738" s="2">
        <v>54696730</v>
      </c>
      <c r="AD738" s="2">
        <v>260097175</v>
      </c>
    </row>
    <row r="739" spans="1:30" x14ac:dyDescent="0.3">
      <c r="A739" s="1">
        <v>36708</v>
      </c>
      <c r="B739" s="6">
        <v>1.3999999999999999E-2</v>
      </c>
      <c r="C739" s="7"/>
      <c r="D739" s="7"/>
      <c r="E739" s="7"/>
      <c r="F739" s="7"/>
      <c r="G739" s="7"/>
      <c r="H739" s="7"/>
      <c r="I739" s="7"/>
      <c r="J739" s="7">
        <f t="shared" si="28"/>
        <v>54.519739878475924</v>
      </c>
      <c r="K739" s="7"/>
      <c r="L739" s="7"/>
      <c r="M739" s="7"/>
      <c r="N739" s="7"/>
      <c r="O739" s="7"/>
      <c r="P739" s="7"/>
      <c r="Q739" s="7"/>
      <c r="R739" s="7">
        <f t="shared" ref="R739:R802" si="29">+R738*(1+Z739)</f>
        <v>183.41980395155812</v>
      </c>
      <c r="S739" s="6"/>
      <c r="T739" s="6"/>
      <c r="U739" s="6"/>
      <c r="V739" s="6"/>
      <c r="W739" s="6"/>
      <c r="X739" s="6"/>
      <c r="Y739" s="6"/>
      <c r="Z739" s="6">
        <v>1.3999999999999999E-2</v>
      </c>
      <c r="AA739">
        <v>1.61</v>
      </c>
      <c r="AB739" s="2">
        <v>36452164</v>
      </c>
      <c r="AC739" s="2">
        <v>57077894</v>
      </c>
      <c r="AD739" s="2">
        <v>262669758</v>
      </c>
    </row>
    <row r="740" spans="1:30" x14ac:dyDescent="0.3">
      <c r="A740" s="1">
        <v>36739</v>
      </c>
      <c r="B740" s="6">
        <v>1.55E-2</v>
      </c>
      <c r="C740" s="7"/>
      <c r="D740" s="7"/>
      <c r="E740" s="7"/>
      <c r="F740" s="7"/>
      <c r="G740" s="7"/>
      <c r="H740" s="7"/>
      <c r="I740" s="7"/>
      <c r="J740" s="7">
        <f t="shared" si="28"/>
        <v>53.687582352019625</v>
      </c>
      <c r="K740" s="7"/>
      <c r="L740" s="7"/>
      <c r="M740" s="7"/>
      <c r="N740" s="7"/>
      <c r="O740" s="7"/>
      <c r="P740" s="7"/>
      <c r="Q740" s="7"/>
      <c r="R740" s="7">
        <f t="shared" si="29"/>
        <v>186.26281091280728</v>
      </c>
      <c r="S740" s="6"/>
      <c r="T740" s="6"/>
      <c r="U740" s="6"/>
      <c r="V740" s="6"/>
      <c r="W740" s="6"/>
      <c r="X740" s="6"/>
      <c r="Y740" s="6"/>
      <c r="Z740" s="6">
        <v>1.55E-2</v>
      </c>
      <c r="AA740">
        <v>1.31</v>
      </c>
      <c r="AB740" s="2">
        <v>39122151</v>
      </c>
      <c r="AC740" s="2">
        <v>56626345</v>
      </c>
      <c r="AD740" s="2">
        <v>264098974</v>
      </c>
    </row>
    <row r="741" spans="1:30" x14ac:dyDescent="0.3">
      <c r="A741" s="1">
        <v>36770</v>
      </c>
      <c r="B741" s="6">
        <v>2.7000000000000001E-3</v>
      </c>
      <c r="C741" s="7"/>
      <c r="D741" s="7"/>
      <c r="E741" s="7"/>
      <c r="F741" s="7"/>
      <c r="G741" s="7"/>
      <c r="H741" s="7"/>
      <c r="I741" s="7"/>
      <c r="J741" s="7">
        <f t="shared" si="28"/>
        <v>53.543016208257328</v>
      </c>
      <c r="K741" s="7"/>
      <c r="L741" s="7"/>
      <c r="M741" s="7"/>
      <c r="N741" s="7"/>
      <c r="O741" s="7"/>
      <c r="P741" s="7"/>
      <c r="Q741" s="7"/>
      <c r="R741" s="7">
        <f t="shared" si="29"/>
        <v>186.76572050227185</v>
      </c>
      <c r="S741" s="6"/>
      <c r="T741" s="6"/>
      <c r="U741" s="6"/>
      <c r="V741" s="6"/>
      <c r="W741" s="6"/>
      <c r="X741" s="6"/>
      <c r="Y741" s="6"/>
      <c r="Z741" s="6">
        <v>2.7000000000000001E-3</v>
      </c>
      <c r="AA741">
        <v>0.23</v>
      </c>
      <c r="AB741" s="2">
        <v>37521173</v>
      </c>
      <c r="AC741" s="2">
        <v>59451342</v>
      </c>
      <c r="AD741" s="2">
        <v>264758892</v>
      </c>
    </row>
    <row r="742" spans="1:30" x14ac:dyDescent="0.3">
      <c r="A742" s="1">
        <v>36800</v>
      </c>
      <c r="B742" s="6">
        <v>1E-4</v>
      </c>
      <c r="C742" s="7"/>
      <c r="D742" s="7"/>
      <c r="E742" s="7"/>
      <c r="F742" s="7"/>
      <c r="G742" s="7"/>
      <c r="H742" s="7"/>
      <c r="I742" s="7"/>
      <c r="J742" s="7">
        <f t="shared" si="28"/>
        <v>53.537662442013136</v>
      </c>
      <c r="K742" s="7"/>
      <c r="L742" s="7"/>
      <c r="M742" s="7"/>
      <c r="N742" s="7"/>
      <c r="O742" s="7"/>
      <c r="P742" s="7"/>
      <c r="Q742" s="7"/>
      <c r="R742" s="7">
        <f t="shared" si="29"/>
        <v>186.78439707432207</v>
      </c>
      <c r="S742" s="6"/>
      <c r="T742" s="6"/>
      <c r="U742" s="6"/>
      <c r="V742" s="6"/>
      <c r="W742" s="6"/>
      <c r="X742" s="6"/>
      <c r="Y742" s="6"/>
      <c r="Z742" s="6">
        <v>1E-4</v>
      </c>
      <c r="AA742">
        <v>0.14000000000000001</v>
      </c>
      <c r="AB742" s="2">
        <v>38636085</v>
      </c>
      <c r="AC742" s="2">
        <v>60166406</v>
      </c>
      <c r="AD742" s="2">
        <v>265690888</v>
      </c>
    </row>
    <row r="743" spans="1:30" x14ac:dyDescent="0.3">
      <c r="A743" s="1">
        <v>36831</v>
      </c>
      <c r="B743" s="6">
        <v>-5.0000000000000001E-4</v>
      </c>
      <c r="C743" s="7"/>
      <c r="D743" s="7"/>
      <c r="E743" s="7"/>
      <c r="F743" s="7"/>
      <c r="G743" s="7"/>
      <c r="H743" s="7"/>
      <c r="I743" s="7"/>
      <c r="J743" s="7">
        <f t="shared" si="28"/>
        <v>53.564444664345302</v>
      </c>
      <c r="K743" s="7"/>
      <c r="L743" s="7"/>
      <c r="M743" s="7"/>
      <c r="N743" s="7"/>
      <c r="O743" s="7"/>
      <c r="P743" s="7"/>
      <c r="Q743" s="7"/>
      <c r="R743" s="7">
        <f t="shared" si="29"/>
        <v>186.69100487578493</v>
      </c>
      <c r="S743" s="6"/>
      <c r="T743" s="6"/>
      <c r="U743" s="6"/>
      <c r="V743" s="6"/>
      <c r="W743" s="6"/>
      <c r="X743" s="6"/>
      <c r="Y743" s="6"/>
      <c r="Z743" s="6">
        <v>-5.0000000000000001E-4</v>
      </c>
      <c r="AA743">
        <v>0.32</v>
      </c>
      <c r="AB743" s="2">
        <v>40730882</v>
      </c>
      <c r="AC743" s="2">
        <v>63052800</v>
      </c>
      <c r="AD743" s="2">
        <v>271618418</v>
      </c>
    </row>
    <row r="744" spans="1:30" x14ac:dyDescent="0.3">
      <c r="A744" s="1">
        <v>36861</v>
      </c>
      <c r="B744" s="6">
        <v>2.5999999999999999E-3</v>
      </c>
      <c r="C744" s="7"/>
      <c r="D744" s="7"/>
      <c r="E744" s="7"/>
      <c r="F744" s="7"/>
      <c r="G744" s="7"/>
      <c r="H744" s="7"/>
      <c r="I744" s="7"/>
      <c r="J744" s="7">
        <f t="shared" si="28"/>
        <v>53.425538264856677</v>
      </c>
      <c r="K744" s="7"/>
      <c r="L744" s="7"/>
      <c r="M744" s="7"/>
      <c r="N744" s="7"/>
      <c r="O744" s="7"/>
      <c r="P744" s="7"/>
      <c r="Q744" s="7"/>
      <c r="R744" s="7">
        <f t="shared" si="29"/>
        <v>187.17640148846195</v>
      </c>
      <c r="S744" s="6"/>
      <c r="T744" s="6"/>
      <c r="U744" s="6"/>
      <c r="V744" s="6"/>
      <c r="W744" s="6"/>
      <c r="X744" s="6"/>
      <c r="Y744" s="6"/>
      <c r="Z744" s="6">
        <v>2.5999999999999999E-3</v>
      </c>
      <c r="AA744">
        <v>0.59</v>
      </c>
      <c r="AB744" s="2">
        <v>47686213</v>
      </c>
      <c r="AC744" s="2">
        <v>74352468</v>
      </c>
      <c r="AD744" s="2">
        <v>283784809</v>
      </c>
    </row>
    <row r="745" spans="1:30" x14ac:dyDescent="0.3">
      <c r="A745" s="1">
        <v>36892</v>
      </c>
      <c r="B745" s="6">
        <v>3.8E-3</v>
      </c>
      <c r="C745" s="7"/>
      <c r="D745" s="7"/>
      <c r="E745" s="7"/>
      <c r="F745" s="7"/>
      <c r="G745" s="7"/>
      <c r="H745" s="7"/>
      <c r="I745" s="7"/>
      <c r="J745" s="7">
        <f t="shared" si="28"/>
        <v>53.223289763754408</v>
      </c>
      <c r="K745" s="7"/>
      <c r="L745" s="7"/>
      <c r="M745" s="7"/>
      <c r="N745" s="7"/>
      <c r="O745" s="7"/>
      <c r="P745" s="7"/>
      <c r="Q745" s="7"/>
      <c r="R745" s="7">
        <f t="shared" si="29"/>
        <v>187.88767181411811</v>
      </c>
      <c r="S745" s="6"/>
      <c r="T745" s="6"/>
      <c r="U745" s="6"/>
      <c r="V745" s="6"/>
      <c r="W745" s="6"/>
      <c r="X745" s="6"/>
      <c r="Y745" s="6"/>
      <c r="Z745" s="6">
        <v>3.8E-3</v>
      </c>
      <c r="AA745">
        <v>0.56999999999999995</v>
      </c>
      <c r="AB745" s="2">
        <v>42363820</v>
      </c>
      <c r="AC745" s="2">
        <v>66549099</v>
      </c>
      <c r="AD745" s="2">
        <v>276497688</v>
      </c>
    </row>
    <row r="746" spans="1:30" x14ac:dyDescent="0.3">
      <c r="A746" s="1">
        <v>36923</v>
      </c>
      <c r="B746" s="6">
        <v>1.1000000000000001E-3</v>
      </c>
      <c r="C746" s="7"/>
      <c r="D746" s="7"/>
      <c r="E746" s="7"/>
      <c r="F746" s="7"/>
      <c r="G746" s="7"/>
      <c r="H746" s="7"/>
      <c r="I746" s="7"/>
      <c r="J746" s="7">
        <f t="shared" si="28"/>
        <v>53.164808474432533</v>
      </c>
      <c r="K746" s="7"/>
      <c r="L746" s="7"/>
      <c r="M746" s="7"/>
      <c r="N746" s="7"/>
      <c r="O746" s="7"/>
      <c r="P746" s="7"/>
      <c r="Q746" s="7"/>
      <c r="R746" s="7">
        <f t="shared" si="29"/>
        <v>188.09434825311365</v>
      </c>
      <c r="S746" s="6"/>
      <c r="T746" s="6"/>
      <c r="U746" s="6"/>
      <c r="V746" s="6"/>
      <c r="W746" s="6"/>
      <c r="X746" s="6"/>
      <c r="Y746" s="6"/>
      <c r="Z746" s="6">
        <v>1.1000000000000001E-3</v>
      </c>
      <c r="AA746">
        <v>0.46</v>
      </c>
      <c r="AB746" s="2">
        <v>47891196</v>
      </c>
      <c r="AC746" s="2">
        <v>68309887</v>
      </c>
      <c r="AD746" s="2">
        <v>279762508</v>
      </c>
    </row>
    <row r="747" spans="1:30" x14ac:dyDescent="0.3">
      <c r="A747" s="1">
        <v>36951</v>
      </c>
      <c r="B747" s="6">
        <v>5.1000000000000004E-3</v>
      </c>
      <c r="C747" s="7"/>
      <c r="D747" s="7"/>
      <c r="E747" s="7"/>
      <c r="F747" s="7"/>
      <c r="G747" s="7"/>
      <c r="H747" s="7"/>
      <c r="I747" s="7"/>
      <c r="J747" s="7">
        <f t="shared" si="28"/>
        <v>52.895043751300889</v>
      </c>
      <c r="K747" s="7"/>
      <c r="L747" s="7"/>
      <c r="M747" s="7"/>
      <c r="N747" s="7"/>
      <c r="O747" s="7"/>
      <c r="P747" s="7"/>
      <c r="Q747" s="7"/>
      <c r="R747" s="7">
        <f t="shared" si="29"/>
        <v>189.05362942920456</v>
      </c>
      <c r="S747" s="6"/>
      <c r="T747" s="6"/>
      <c r="U747" s="6"/>
      <c r="V747" s="6"/>
      <c r="W747" s="6"/>
      <c r="X747" s="6"/>
      <c r="Y747" s="6"/>
      <c r="Z747" s="6">
        <v>5.1000000000000004E-3</v>
      </c>
      <c r="AA747">
        <v>0.38</v>
      </c>
      <c r="AB747" s="2">
        <v>41367748</v>
      </c>
      <c r="AC747" s="2">
        <v>66032790</v>
      </c>
      <c r="AD747" s="2">
        <v>278378236</v>
      </c>
    </row>
    <row r="748" spans="1:30" x14ac:dyDescent="0.3">
      <c r="A748" s="1">
        <v>36982</v>
      </c>
      <c r="B748" s="6">
        <v>6.0999999999999995E-3</v>
      </c>
      <c r="C748" s="7"/>
      <c r="D748" s="7"/>
      <c r="E748" s="7"/>
      <c r="F748" s="7"/>
      <c r="G748" s="7"/>
      <c r="H748" s="7"/>
      <c r="I748" s="7"/>
      <c r="J748" s="7">
        <f t="shared" si="28"/>
        <v>52.574340275619605</v>
      </c>
      <c r="K748" s="7"/>
      <c r="L748" s="7"/>
      <c r="M748" s="7"/>
      <c r="N748" s="7"/>
      <c r="O748" s="7"/>
      <c r="P748" s="7"/>
      <c r="Q748" s="7"/>
      <c r="R748" s="7">
        <f t="shared" si="29"/>
        <v>190.20685656872271</v>
      </c>
      <c r="S748" s="6"/>
      <c r="T748" s="6"/>
      <c r="U748" s="6"/>
      <c r="V748" s="6"/>
      <c r="W748" s="6"/>
      <c r="X748" s="6"/>
      <c r="Y748" s="6"/>
      <c r="Z748" s="6">
        <v>6.0999999999999995E-3</v>
      </c>
      <c r="AA748">
        <v>0.57999999999999996</v>
      </c>
      <c r="AB748" s="2">
        <v>40910723</v>
      </c>
      <c r="AC748" s="2">
        <v>65811791</v>
      </c>
      <c r="AD748" s="2">
        <v>279598547</v>
      </c>
    </row>
    <row r="749" spans="1:30" x14ac:dyDescent="0.3">
      <c r="A749" s="1">
        <v>37012</v>
      </c>
      <c r="B749" s="6">
        <v>1.7000000000000001E-3</v>
      </c>
      <c r="C749" s="7"/>
      <c r="D749" s="7"/>
      <c r="E749" s="7"/>
      <c r="F749" s="7"/>
      <c r="G749" s="7"/>
      <c r="H749" s="7"/>
      <c r="I749" s="7"/>
      <c r="J749" s="7">
        <f t="shared" si="28"/>
        <v>52.485115579135069</v>
      </c>
      <c r="K749" s="7"/>
      <c r="L749" s="7"/>
      <c r="M749" s="7"/>
      <c r="N749" s="7"/>
      <c r="O749" s="7"/>
      <c r="P749" s="7"/>
      <c r="Q749" s="7"/>
      <c r="R749" s="7">
        <f t="shared" si="29"/>
        <v>190.53020822488955</v>
      </c>
      <c r="S749" s="6"/>
      <c r="T749" s="6"/>
      <c r="U749" s="6"/>
      <c r="V749" s="6"/>
      <c r="W749" s="6"/>
      <c r="X749" s="6"/>
      <c r="Y749" s="6"/>
      <c r="Z749" s="6">
        <v>1.7000000000000001E-3</v>
      </c>
      <c r="AA749">
        <v>0.41</v>
      </c>
      <c r="AB749" s="2">
        <v>41452767</v>
      </c>
      <c r="AC749" s="2">
        <v>65461974</v>
      </c>
      <c r="AD749" s="2">
        <v>283478495</v>
      </c>
    </row>
    <row r="750" spans="1:30" x14ac:dyDescent="0.3">
      <c r="A750" s="1">
        <v>37043</v>
      </c>
      <c r="B750" s="6">
        <v>8.5000000000000006E-3</v>
      </c>
      <c r="C750" s="7"/>
      <c r="D750" s="7"/>
      <c r="E750" s="7"/>
      <c r="F750" s="7"/>
      <c r="G750" s="7"/>
      <c r="H750" s="7"/>
      <c r="I750" s="7"/>
      <c r="J750" s="7">
        <f t="shared" si="28"/>
        <v>52.042752185557838</v>
      </c>
      <c r="K750" s="7"/>
      <c r="L750" s="7"/>
      <c r="M750" s="7"/>
      <c r="N750" s="7"/>
      <c r="O750" s="7"/>
      <c r="P750" s="7"/>
      <c r="Q750" s="7"/>
      <c r="R750" s="7">
        <f t="shared" si="29"/>
        <v>192.14971499480109</v>
      </c>
      <c r="S750" s="6"/>
      <c r="T750" s="6"/>
      <c r="U750" s="6"/>
      <c r="V750" s="6"/>
      <c r="W750" s="6"/>
      <c r="X750" s="6"/>
      <c r="Y750" s="6"/>
      <c r="Z750" s="6">
        <v>8.5000000000000006E-3</v>
      </c>
      <c r="AA750">
        <v>0.52</v>
      </c>
      <c r="AB750" s="2">
        <v>41974056</v>
      </c>
      <c r="AC750" s="2">
        <v>66395565</v>
      </c>
      <c r="AD750" s="2">
        <v>289058653</v>
      </c>
    </row>
    <row r="751" spans="1:30" x14ac:dyDescent="0.3">
      <c r="A751" s="1">
        <v>37073</v>
      </c>
      <c r="B751" s="6">
        <v>1.21E-2</v>
      </c>
      <c r="C751" s="7"/>
      <c r="D751" s="7"/>
      <c r="E751" s="7"/>
      <c r="F751" s="7"/>
      <c r="G751" s="7"/>
      <c r="H751" s="7"/>
      <c r="I751" s="7"/>
      <c r="J751" s="7">
        <f t="shared" si="28"/>
        <v>51.42056336879542</v>
      </c>
      <c r="K751" s="7"/>
      <c r="L751" s="7"/>
      <c r="M751" s="7"/>
      <c r="N751" s="7"/>
      <c r="O751" s="7"/>
      <c r="P751" s="7"/>
      <c r="Q751" s="7"/>
      <c r="R751" s="7">
        <f t="shared" si="29"/>
        <v>194.47472654623817</v>
      </c>
      <c r="S751" s="6"/>
      <c r="T751" s="6"/>
      <c r="U751" s="6"/>
      <c r="V751" s="6"/>
      <c r="W751" s="6"/>
      <c r="X751" s="6"/>
      <c r="Y751" s="6"/>
      <c r="Z751" s="6">
        <v>1.21E-2</v>
      </c>
      <c r="AA751">
        <v>1.33</v>
      </c>
      <c r="AB751" s="2">
        <v>41594145</v>
      </c>
      <c r="AC751" s="2">
        <v>67328517</v>
      </c>
      <c r="AD751" s="2">
        <v>290466494</v>
      </c>
    </row>
    <row r="752" spans="1:30" x14ac:dyDescent="0.3">
      <c r="A752" s="1">
        <v>37104</v>
      </c>
      <c r="B752" s="6">
        <v>1.15E-2</v>
      </c>
      <c r="C752" s="7"/>
      <c r="D752" s="7"/>
      <c r="E752" s="7"/>
      <c r="F752" s="7"/>
      <c r="G752" s="7"/>
      <c r="H752" s="7"/>
      <c r="I752" s="7"/>
      <c r="J752" s="7">
        <f t="shared" si="28"/>
        <v>50.835949944434425</v>
      </c>
      <c r="K752" s="7"/>
      <c r="L752" s="7"/>
      <c r="M752" s="7"/>
      <c r="N752" s="7"/>
      <c r="O752" s="7"/>
      <c r="P752" s="7"/>
      <c r="Q752" s="7"/>
      <c r="R752" s="7">
        <f t="shared" si="29"/>
        <v>196.71118590151991</v>
      </c>
      <c r="S752" s="6"/>
      <c r="T752" s="6"/>
      <c r="U752" s="6"/>
      <c r="V752" s="6"/>
      <c r="W752" s="6"/>
      <c r="X752" s="6"/>
      <c r="Y752" s="6"/>
      <c r="Z752" s="6">
        <v>1.15E-2</v>
      </c>
      <c r="AA752">
        <v>0.7</v>
      </c>
      <c r="AB752" s="2">
        <v>42629109</v>
      </c>
      <c r="AC752" s="2">
        <v>67571709</v>
      </c>
      <c r="AD752" s="2">
        <v>295618891</v>
      </c>
    </row>
    <row r="753" spans="1:30" x14ac:dyDescent="0.3">
      <c r="A753" s="1">
        <v>37135</v>
      </c>
      <c r="B753" s="6">
        <v>3.2000000000000002E-3</v>
      </c>
      <c r="C753" s="7"/>
      <c r="D753" s="7"/>
      <c r="E753" s="7"/>
      <c r="F753" s="7"/>
      <c r="G753" s="7"/>
      <c r="H753" s="7"/>
      <c r="I753" s="7"/>
      <c r="J753" s="7">
        <f t="shared" si="28"/>
        <v>50.673793804260782</v>
      </c>
      <c r="K753" s="7"/>
      <c r="L753" s="7"/>
      <c r="M753" s="7"/>
      <c r="N753" s="7"/>
      <c r="O753" s="7"/>
      <c r="P753" s="7"/>
      <c r="Q753" s="7"/>
      <c r="R753" s="7">
        <f t="shared" si="29"/>
        <v>197.34066169640479</v>
      </c>
      <c r="S753" s="6"/>
      <c r="T753" s="6"/>
      <c r="U753" s="6"/>
      <c r="V753" s="6"/>
      <c r="W753" s="6"/>
      <c r="X753" s="6"/>
      <c r="Y753" s="6"/>
      <c r="Z753" s="6">
        <v>3.2000000000000002E-3</v>
      </c>
      <c r="AA753">
        <v>0.28000000000000003</v>
      </c>
      <c r="AB753" s="2">
        <v>45482012</v>
      </c>
      <c r="AC753" s="2">
        <v>68485780</v>
      </c>
      <c r="AD753" s="2">
        <v>296574994</v>
      </c>
    </row>
    <row r="754" spans="1:30" x14ac:dyDescent="0.3">
      <c r="A754" s="1">
        <v>37165</v>
      </c>
      <c r="B754" s="6">
        <v>7.4000000000000003E-3</v>
      </c>
      <c r="C754" s="7"/>
      <c r="D754" s="7"/>
      <c r="E754" s="7"/>
      <c r="F754" s="7"/>
      <c r="G754" s="7"/>
      <c r="H754" s="7"/>
      <c r="I754" s="7"/>
      <c r="J754" s="7">
        <f t="shared" si="28"/>
        <v>50.301562243657713</v>
      </c>
      <c r="K754" s="7"/>
      <c r="L754" s="7"/>
      <c r="M754" s="7"/>
      <c r="N754" s="7"/>
      <c r="O754" s="7"/>
      <c r="P754" s="7"/>
      <c r="Q754" s="7"/>
      <c r="R754" s="7">
        <f t="shared" si="29"/>
        <v>198.80098259295821</v>
      </c>
      <c r="S754" s="6"/>
      <c r="T754" s="6"/>
      <c r="U754" s="6"/>
      <c r="V754" s="6"/>
      <c r="W754" s="6"/>
      <c r="X754" s="6"/>
      <c r="Y754" s="6"/>
      <c r="Z754" s="6">
        <v>7.4000000000000003E-3</v>
      </c>
      <c r="AA754">
        <v>0.83</v>
      </c>
      <c r="AB754" s="2">
        <v>43074939</v>
      </c>
      <c r="AC754" s="2">
        <v>67524432</v>
      </c>
      <c r="AD754" s="2">
        <v>295900745</v>
      </c>
    </row>
    <row r="755" spans="1:30" x14ac:dyDescent="0.3">
      <c r="A755" s="1">
        <v>37196</v>
      </c>
      <c r="B755" s="6">
        <v>6.0999999999999995E-3</v>
      </c>
      <c r="C755" s="7"/>
      <c r="D755" s="7"/>
      <c r="E755" s="7"/>
      <c r="F755" s="7"/>
      <c r="G755" s="7"/>
      <c r="H755" s="7"/>
      <c r="I755" s="7"/>
      <c r="J755" s="7">
        <f t="shared" si="28"/>
        <v>49.996583086828053</v>
      </c>
      <c r="K755" s="7"/>
      <c r="L755" s="7"/>
      <c r="M755" s="7"/>
      <c r="N755" s="7"/>
      <c r="O755" s="7"/>
      <c r="P755" s="7"/>
      <c r="Q755" s="7"/>
      <c r="R755" s="7">
        <f t="shared" si="29"/>
        <v>200.01366858677525</v>
      </c>
      <c r="S755" s="6"/>
      <c r="T755" s="6"/>
      <c r="U755" s="6"/>
      <c r="V755" s="6"/>
      <c r="W755" s="6"/>
      <c r="X755" s="6"/>
      <c r="Y755" s="6"/>
      <c r="Z755" s="6">
        <v>6.0999999999999995E-3</v>
      </c>
      <c r="AA755">
        <v>0.71</v>
      </c>
      <c r="AB755" s="2">
        <v>46234267</v>
      </c>
      <c r="AC755" s="2">
        <v>70243399</v>
      </c>
      <c r="AD755" s="2">
        <v>301950848</v>
      </c>
    </row>
    <row r="756" spans="1:30" x14ac:dyDescent="0.3">
      <c r="A756" s="1">
        <v>37226</v>
      </c>
      <c r="B756" s="6">
        <v>2.5000000000000001E-3</v>
      </c>
      <c r="C756" s="7"/>
      <c r="D756" s="7"/>
      <c r="E756" s="7"/>
      <c r="F756" s="7"/>
      <c r="G756" s="7"/>
      <c r="H756" s="7"/>
      <c r="I756" s="7"/>
      <c r="J756" s="7">
        <f t="shared" si="28"/>
        <v>49.871903328506797</v>
      </c>
      <c r="K756" s="7"/>
      <c r="L756" s="7"/>
      <c r="M756" s="7"/>
      <c r="N756" s="7"/>
      <c r="O756" s="7"/>
      <c r="P756" s="7"/>
      <c r="Q756" s="7"/>
      <c r="R756" s="7">
        <f t="shared" si="29"/>
        <v>200.51370275824218</v>
      </c>
      <c r="S756" s="6"/>
      <c r="T756" s="6"/>
      <c r="U756" s="6"/>
      <c r="V756" s="6"/>
      <c r="W756" s="6"/>
      <c r="X756" s="6"/>
      <c r="Y756" s="6"/>
      <c r="Z756" s="6">
        <v>2.5000000000000001E-3</v>
      </c>
      <c r="AA756">
        <v>0.65</v>
      </c>
      <c r="AB756" s="2">
        <v>53255971</v>
      </c>
      <c r="AC756" s="2">
        <v>83706703</v>
      </c>
      <c r="AD756" s="2">
        <v>321612169</v>
      </c>
    </row>
    <row r="757" spans="1:30" x14ac:dyDescent="0.3">
      <c r="A757" s="1">
        <v>37257</v>
      </c>
      <c r="B757" s="6">
        <v>5.6999999999999993E-3</v>
      </c>
      <c r="C757" s="7"/>
      <c r="D757" s="7"/>
      <c r="E757" s="7"/>
      <c r="F757" s="7"/>
      <c r="G757" s="7"/>
      <c r="H757" s="7"/>
      <c r="I757" s="7"/>
      <c r="J757" s="7">
        <f t="shared" si="28"/>
        <v>49.589244634092466</v>
      </c>
      <c r="K757" s="7"/>
      <c r="L757" s="7"/>
      <c r="M757" s="7"/>
      <c r="N757" s="7"/>
      <c r="O757" s="7"/>
      <c r="P757" s="7"/>
      <c r="Q757" s="7"/>
      <c r="R757" s="7">
        <f t="shared" si="29"/>
        <v>201.65663086396415</v>
      </c>
      <c r="S757" s="6"/>
      <c r="T757" s="6"/>
      <c r="U757" s="6"/>
      <c r="V757" s="6"/>
      <c r="W757" s="6"/>
      <c r="X757" s="6"/>
      <c r="Y757" s="6"/>
      <c r="Z757" s="6">
        <v>5.6999999999999993E-3</v>
      </c>
      <c r="AA757">
        <v>0.52</v>
      </c>
      <c r="AB757" s="2">
        <v>49722831</v>
      </c>
      <c r="AC757" s="2">
        <v>74672200</v>
      </c>
      <c r="AD757" s="2">
        <v>314518503</v>
      </c>
    </row>
    <row r="758" spans="1:30" x14ac:dyDescent="0.3">
      <c r="A758" s="1">
        <v>37288</v>
      </c>
      <c r="B758" s="6">
        <v>2.5999999999999999E-3</v>
      </c>
      <c r="C758" s="7"/>
      <c r="D758" s="7"/>
      <c r="E758" s="7"/>
      <c r="F758" s="7"/>
      <c r="G758" s="7"/>
      <c r="H758" s="7"/>
      <c r="I758" s="7"/>
      <c r="J758" s="7">
        <f t="shared" si="28"/>
        <v>49.460646952017228</v>
      </c>
      <c r="K758" s="7"/>
      <c r="L758" s="7"/>
      <c r="M758" s="7"/>
      <c r="N758" s="7"/>
      <c r="O758" s="7"/>
      <c r="P758" s="7"/>
      <c r="Q758" s="7"/>
      <c r="R758" s="7">
        <f t="shared" si="29"/>
        <v>202.18093810421044</v>
      </c>
      <c r="S758" s="6"/>
      <c r="T758" s="6"/>
      <c r="U758" s="6"/>
      <c r="V758" s="6"/>
      <c r="W758" s="6"/>
      <c r="X758" s="6"/>
      <c r="Y758" s="6"/>
      <c r="Z758" s="6">
        <v>2.5999999999999999E-3</v>
      </c>
      <c r="AA758">
        <v>0.36</v>
      </c>
      <c r="AB758" s="2">
        <v>47891206</v>
      </c>
      <c r="AC758" s="2">
        <v>73939370</v>
      </c>
      <c r="AD758" s="2">
        <v>316188984</v>
      </c>
    </row>
    <row r="759" spans="1:30" x14ac:dyDescent="0.3">
      <c r="A759" s="1">
        <v>37316</v>
      </c>
      <c r="B759" s="6">
        <v>7.000000000000001E-4</v>
      </c>
      <c r="C759" s="7"/>
      <c r="D759" s="7"/>
      <c r="E759" s="7"/>
      <c r="F759" s="7"/>
      <c r="G759" s="7"/>
      <c r="H759" s="7"/>
      <c r="I759" s="7"/>
      <c r="J759" s="7">
        <f t="shared" si="28"/>
        <v>49.426048717914696</v>
      </c>
      <c r="K759" s="7"/>
      <c r="L759" s="7"/>
      <c r="M759" s="7"/>
      <c r="N759" s="7"/>
      <c r="O759" s="7"/>
      <c r="P759" s="7"/>
      <c r="Q759" s="7"/>
      <c r="R759" s="7">
        <f t="shared" si="29"/>
        <v>202.32246476088338</v>
      </c>
      <c r="S759" s="6"/>
      <c r="T759" s="6"/>
      <c r="U759" s="6"/>
      <c r="V759" s="6"/>
      <c r="W759" s="6"/>
      <c r="X759" s="6"/>
      <c r="Y759" s="6"/>
      <c r="Z759" s="6">
        <v>7.000000000000001E-4</v>
      </c>
      <c r="AA759">
        <v>0.6</v>
      </c>
      <c r="AB759" s="2">
        <v>48854685</v>
      </c>
      <c r="AC759" s="2">
        <v>73216164</v>
      </c>
      <c r="AD759" s="2">
        <v>323975113</v>
      </c>
    </row>
    <row r="760" spans="1:30" x14ac:dyDescent="0.3">
      <c r="A760" s="1">
        <v>37347</v>
      </c>
      <c r="B760" s="6">
        <v>5.9999999999999995E-4</v>
      </c>
      <c r="C760" s="7"/>
      <c r="D760" s="7"/>
      <c r="E760" s="7"/>
      <c r="F760" s="7"/>
      <c r="G760" s="7"/>
      <c r="H760" s="7"/>
      <c r="I760" s="7"/>
      <c r="J760" s="7">
        <f t="shared" si="28"/>
        <v>49.396410871391865</v>
      </c>
      <c r="K760" s="7"/>
      <c r="L760" s="7"/>
      <c r="M760" s="7"/>
      <c r="N760" s="7"/>
      <c r="O760" s="7"/>
      <c r="P760" s="7"/>
      <c r="Q760" s="7"/>
      <c r="R760" s="7">
        <f t="shared" si="29"/>
        <v>202.44385823973988</v>
      </c>
      <c r="S760" s="6"/>
      <c r="T760" s="6"/>
      <c r="U760" s="6"/>
      <c r="V760" s="6"/>
      <c r="W760" s="6"/>
      <c r="X760" s="6"/>
      <c r="Y760" s="6"/>
      <c r="Z760" s="6">
        <v>5.9999999999999995E-4</v>
      </c>
      <c r="AA760">
        <v>0.8</v>
      </c>
      <c r="AB760" s="2">
        <v>46745596</v>
      </c>
      <c r="AC760" s="2">
        <v>74760982</v>
      </c>
      <c r="AD760" s="2">
        <v>322667891</v>
      </c>
    </row>
    <row r="761" spans="1:30" x14ac:dyDescent="0.3">
      <c r="A761" s="1">
        <v>37377</v>
      </c>
      <c r="B761" s="6">
        <v>5.9999999999999995E-4</v>
      </c>
      <c r="C761" s="7"/>
      <c r="D761" s="7"/>
      <c r="E761" s="7"/>
      <c r="F761" s="7"/>
      <c r="G761" s="7"/>
      <c r="H761" s="7"/>
      <c r="I761" s="7"/>
      <c r="J761" s="7">
        <f t="shared" si="28"/>
        <v>49.366790796913712</v>
      </c>
      <c r="K761" s="7"/>
      <c r="L761" s="7"/>
      <c r="M761" s="7"/>
      <c r="N761" s="7"/>
      <c r="O761" s="7"/>
      <c r="P761" s="7"/>
      <c r="Q761" s="7"/>
      <c r="R761" s="7">
        <f t="shared" si="29"/>
        <v>202.56532455468371</v>
      </c>
      <c r="S761" s="6"/>
      <c r="T761" s="6"/>
      <c r="U761" s="6"/>
      <c r="V761" s="6"/>
      <c r="W761" s="6"/>
      <c r="X761" s="6"/>
      <c r="Y761" s="6"/>
      <c r="Z761" s="6">
        <v>5.9999999999999995E-4</v>
      </c>
      <c r="AA761">
        <v>0.21</v>
      </c>
      <c r="AB761" s="2">
        <v>51513188</v>
      </c>
      <c r="AC761" s="2">
        <v>73786726</v>
      </c>
      <c r="AD761" s="2">
        <v>324541851</v>
      </c>
    </row>
    <row r="762" spans="1:30" x14ac:dyDescent="0.3">
      <c r="A762" s="1">
        <v>37408</v>
      </c>
      <c r="B762" s="6">
        <v>3.0999999999999999E-3</v>
      </c>
      <c r="C762" s="7"/>
      <c r="D762" s="7"/>
      <c r="E762" s="7"/>
      <c r="F762" s="7"/>
      <c r="G762" s="7"/>
      <c r="H762" s="7"/>
      <c r="I762" s="7"/>
      <c r="J762" s="7">
        <f t="shared" si="28"/>
        <v>49.214226694161816</v>
      </c>
      <c r="K762" s="7"/>
      <c r="L762" s="7"/>
      <c r="M762" s="7"/>
      <c r="N762" s="7"/>
      <c r="O762" s="7"/>
      <c r="P762" s="7"/>
      <c r="Q762" s="7"/>
      <c r="R762" s="7">
        <f t="shared" si="29"/>
        <v>203.19327706080324</v>
      </c>
      <c r="S762" s="6"/>
      <c r="T762" s="6"/>
      <c r="U762" s="6"/>
      <c r="V762" s="6"/>
      <c r="W762" s="6"/>
      <c r="X762" s="6"/>
      <c r="Y762" s="6"/>
      <c r="Z762" s="6">
        <v>3.0999999999999999E-3</v>
      </c>
      <c r="AA762">
        <v>0.42</v>
      </c>
      <c r="AB762" s="2">
        <v>50692546</v>
      </c>
      <c r="AC762" s="2">
        <v>79666601</v>
      </c>
      <c r="AD762" s="2">
        <v>342029281</v>
      </c>
    </row>
    <row r="763" spans="1:30" x14ac:dyDescent="0.3">
      <c r="A763" s="1">
        <v>37438</v>
      </c>
      <c r="B763" s="6">
        <v>6.7000000000000002E-3</v>
      </c>
      <c r="C763" s="7"/>
      <c r="D763" s="7"/>
      <c r="E763" s="7"/>
      <c r="F763" s="7"/>
      <c r="G763" s="7"/>
      <c r="H763" s="7"/>
      <c r="I763" s="7"/>
      <c r="J763" s="7">
        <f t="shared" si="28"/>
        <v>48.88668589864092</v>
      </c>
      <c r="K763" s="7"/>
      <c r="L763" s="7"/>
      <c r="M763" s="7"/>
      <c r="N763" s="7"/>
      <c r="O763" s="7"/>
      <c r="P763" s="7"/>
      <c r="Q763" s="7"/>
      <c r="R763" s="7">
        <f t="shared" si="29"/>
        <v>204.55467201711062</v>
      </c>
      <c r="S763" s="6"/>
      <c r="T763" s="6"/>
      <c r="U763" s="6"/>
      <c r="V763" s="6"/>
      <c r="W763" s="6"/>
      <c r="X763" s="6"/>
      <c r="Y763" s="6"/>
      <c r="Z763" s="6">
        <v>6.7000000000000002E-3</v>
      </c>
      <c r="AA763">
        <v>1.19</v>
      </c>
      <c r="AB763" s="2">
        <v>52432527</v>
      </c>
      <c r="AC763" s="2">
        <v>82770745</v>
      </c>
      <c r="AD763" s="2">
        <v>353510430</v>
      </c>
    </row>
    <row r="764" spans="1:30" x14ac:dyDescent="0.3">
      <c r="A764" s="1">
        <v>37469</v>
      </c>
      <c r="B764" s="6">
        <v>1.01E-2</v>
      </c>
      <c r="C764" s="7"/>
      <c r="D764" s="7"/>
      <c r="E764" s="7"/>
      <c r="F764" s="7"/>
      <c r="G764" s="7"/>
      <c r="H764" s="7"/>
      <c r="I764" s="7"/>
      <c r="J764" s="7">
        <f t="shared" si="28"/>
        <v>48.397867437521953</v>
      </c>
      <c r="K764" s="7"/>
      <c r="L764" s="7"/>
      <c r="M764" s="7"/>
      <c r="N764" s="7"/>
      <c r="O764" s="7"/>
      <c r="P764" s="7"/>
      <c r="Q764" s="7"/>
      <c r="R764" s="7">
        <f t="shared" si="29"/>
        <v>206.62067420448344</v>
      </c>
      <c r="S764" s="6"/>
      <c r="T764" s="6"/>
      <c r="U764" s="6"/>
      <c r="V764" s="6"/>
      <c r="W764" s="6"/>
      <c r="X764" s="6"/>
      <c r="Y764" s="6"/>
      <c r="Z764" s="6">
        <v>1.01E-2</v>
      </c>
      <c r="AA764">
        <v>0.65</v>
      </c>
      <c r="AB764" s="2">
        <v>54985471</v>
      </c>
      <c r="AC764" s="2">
        <v>85509912</v>
      </c>
      <c r="AD764" s="2">
        <v>369202497</v>
      </c>
    </row>
    <row r="765" spans="1:30" x14ac:dyDescent="0.3">
      <c r="A765" s="1">
        <v>37500</v>
      </c>
      <c r="B765" s="6">
        <v>7.6E-3</v>
      </c>
      <c r="C765" s="7"/>
      <c r="D765" s="7"/>
      <c r="E765" s="7"/>
      <c r="F765" s="7"/>
      <c r="G765" s="7"/>
      <c r="H765" s="7"/>
      <c r="I765" s="7"/>
      <c r="J765" s="7">
        <f t="shared" si="28"/>
        <v>48.032818020565642</v>
      </c>
      <c r="K765" s="7"/>
      <c r="L765" s="7"/>
      <c r="M765" s="7"/>
      <c r="N765" s="7"/>
      <c r="O765" s="7"/>
      <c r="P765" s="7"/>
      <c r="Q765" s="7"/>
      <c r="R765" s="7">
        <f t="shared" si="29"/>
        <v>208.19099132843752</v>
      </c>
      <c r="S765" s="6"/>
      <c r="T765" s="6"/>
      <c r="U765" s="6"/>
      <c r="V765" s="6"/>
      <c r="W765" s="6"/>
      <c r="X765" s="6"/>
      <c r="Y765" s="6"/>
      <c r="Z765" s="6">
        <v>7.6E-3</v>
      </c>
      <c r="AA765">
        <v>0.72</v>
      </c>
      <c r="AB765" s="2">
        <v>60769701</v>
      </c>
      <c r="AC765" s="2">
        <v>88177292</v>
      </c>
      <c r="AD765" s="2">
        <v>375894369</v>
      </c>
    </row>
    <row r="766" spans="1:30" x14ac:dyDescent="0.3">
      <c r="A766" s="1">
        <v>37530</v>
      </c>
      <c r="B766" s="6">
        <v>1.2800000000000001E-2</v>
      </c>
      <c r="C766" s="7"/>
      <c r="D766" s="7"/>
      <c r="E766" s="7"/>
      <c r="F766" s="7"/>
      <c r="G766" s="7"/>
      <c r="H766" s="7"/>
      <c r="I766" s="7"/>
      <c r="J766" s="7">
        <f t="shared" si="28"/>
        <v>47.425768187762294</v>
      </c>
      <c r="K766" s="7"/>
      <c r="L766" s="7"/>
      <c r="M766" s="7"/>
      <c r="N766" s="7"/>
      <c r="O766" s="7"/>
      <c r="P766" s="7"/>
      <c r="Q766" s="7"/>
      <c r="R766" s="7">
        <f t="shared" si="29"/>
        <v>210.8558360174415</v>
      </c>
      <c r="S766" s="6"/>
      <c r="T766" s="6"/>
      <c r="U766" s="6"/>
      <c r="V766" s="6"/>
      <c r="W766" s="6"/>
      <c r="X766" s="6"/>
      <c r="Y766" s="6"/>
      <c r="Z766" s="6">
        <v>1.2800000000000001E-2</v>
      </c>
      <c r="AA766">
        <v>1.31</v>
      </c>
      <c r="AB766" s="2">
        <v>60640131</v>
      </c>
      <c r="AC766" s="2">
        <v>88821343</v>
      </c>
      <c r="AD766" s="2">
        <v>382186726</v>
      </c>
    </row>
    <row r="767" spans="1:30" x14ac:dyDescent="0.3">
      <c r="A767" s="1">
        <v>37561</v>
      </c>
      <c r="B767" s="6">
        <v>2.6499999999999999E-2</v>
      </c>
      <c r="C767" s="7"/>
      <c r="D767" s="7"/>
      <c r="E767" s="7"/>
      <c r="F767" s="7"/>
      <c r="G767" s="7"/>
      <c r="H767" s="7"/>
      <c r="I767" s="7"/>
      <c r="J767" s="7">
        <f t="shared" si="28"/>
        <v>46.201430285204381</v>
      </c>
      <c r="K767" s="7"/>
      <c r="L767" s="7"/>
      <c r="M767" s="7"/>
      <c r="N767" s="7"/>
      <c r="O767" s="7"/>
      <c r="P767" s="7"/>
      <c r="Q767" s="7"/>
      <c r="R767" s="7">
        <f t="shared" si="29"/>
        <v>216.4435156719037</v>
      </c>
      <c r="S767" s="6"/>
      <c r="T767" s="6"/>
      <c r="U767" s="6"/>
      <c r="V767" s="6"/>
      <c r="W767" s="6"/>
      <c r="X767" s="6"/>
      <c r="Y767" s="6"/>
      <c r="Z767" s="6">
        <v>2.6499999999999999E-2</v>
      </c>
      <c r="AA767">
        <v>3.02</v>
      </c>
      <c r="AB767" s="2">
        <v>60558939</v>
      </c>
      <c r="AC767" s="2">
        <v>91947479</v>
      </c>
      <c r="AD767" s="2">
        <v>385610075</v>
      </c>
    </row>
    <row r="768" spans="1:30" x14ac:dyDescent="0.3">
      <c r="A768" s="1">
        <v>37591</v>
      </c>
      <c r="B768" s="6">
        <v>1.83E-2</v>
      </c>
      <c r="C768" s="7"/>
      <c r="D768" s="7"/>
      <c r="E768" s="7"/>
      <c r="F768" s="7"/>
      <c r="G768" s="7"/>
      <c r="H768" s="7"/>
      <c r="I768" s="7"/>
      <c r="J768" s="7">
        <f t="shared" si="28"/>
        <v>45.371138451541178</v>
      </c>
      <c r="K768" s="7"/>
      <c r="L768" s="7"/>
      <c r="M768" s="7"/>
      <c r="N768" s="7"/>
      <c r="O768" s="7"/>
      <c r="P768" s="7"/>
      <c r="Q768" s="7"/>
      <c r="R768" s="7">
        <f t="shared" si="29"/>
        <v>220.40443200869953</v>
      </c>
      <c r="S768" s="6"/>
      <c r="T768" s="6"/>
      <c r="U768" s="6"/>
      <c r="V768" s="6"/>
      <c r="W768" s="6"/>
      <c r="X768" s="6"/>
      <c r="Y768" s="6"/>
      <c r="Z768" s="6">
        <v>1.83E-2</v>
      </c>
      <c r="AA768">
        <v>2.1</v>
      </c>
      <c r="AB768" s="2">
        <v>73302272</v>
      </c>
      <c r="AC768" s="2">
        <v>107845940</v>
      </c>
      <c r="AD768" s="2">
        <v>397502950</v>
      </c>
    </row>
    <row r="769" spans="1:30" x14ac:dyDescent="0.3">
      <c r="A769" s="1">
        <v>37622</v>
      </c>
      <c r="B769" s="6">
        <v>2.1899999999999999E-2</v>
      </c>
      <c r="C769" s="7"/>
      <c r="D769" s="7"/>
      <c r="E769" s="7"/>
      <c r="F769" s="7"/>
      <c r="G769" s="7"/>
      <c r="H769" s="7"/>
      <c r="I769" s="7"/>
      <c r="J769" s="7">
        <f t="shared" si="28"/>
        <v>44.398804630141086</v>
      </c>
      <c r="K769" s="7"/>
      <c r="L769" s="7"/>
      <c r="M769" s="7"/>
      <c r="N769" s="7"/>
      <c r="O769" s="7"/>
      <c r="P769" s="7"/>
      <c r="Q769" s="7"/>
      <c r="R769" s="7">
        <f t="shared" si="29"/>
        <v>225.23128906969006</v>
      </c>
      <c r="S769" s="6"/>
      <c r="T769" s="6"/>
      <c r="U769" s="6"/>
      <c r="V769" s="6"/>
      <c r="W769" s="6"/>
      <c r="X769" s="6"/>
      <c r="Y769" s="6"/>
      <c r="Z769" s="6">
        <v>2.1899999999999999E-2</v>
      </c>
      <c r="AA769">
        <v>2.25</v>
      </c>
      <c r="AB769" s="2">
        <v>64370257</v>
      </c>
      <c r="AC769" s="2">
        <v>92451476</v>
      </c>
      <c r="AD769" s="2">
        <v>388505575</v>
      </c>
    </row>
    <row r="770" spans="1:30" x14ac:dyDescent="0.3">
      <c r="A770" s="1">
        <v>37653</v>
      </c>
      <c r="B770" s="6">
        <v>1.61E-2</v>
      </c>
      <c r="C770" s="7"/>
      <c r="D770" s="7"/>
      <c r="E770" s="7"/>
      <c r="F770" s="7"/>
      <c r="G770" s="7"/>
      <c r="H770" s="7"/>
      <c r="I770" s="7"/>
      <c r="J770" s="7">
        <f t="shared" si="28"/>
        <v>43.695310136936406</v>
      </c>
      <c r="K770" s="7"/>
      <c r="L770" s="7"/>
      <c r="M770" s="7"/>
      <c r="N770" s="7"/>
      <c r="O770" s="7"/>
      <c r="P770" s="7"/>
      <c r="Q770" s="7"/>
      <c r="R770" s="7">
        <f t="shared" si="29"/>
        <v>228.85751282371209</v>
      </c>
      <c r="S770" s="6"/>
      <c r="T770" s="6"/>
      <c r="U770" s="6"/>
      <c r="V770" s="6"/>
      <c r="W770" s="6"/>
      <c r="X770" s="6"/>
      <c r="Y770" s="6"/>
      <c r="Z770" s="6">
        <v>1.61E-2</v>
      </c>
      <c r="AA770">
        <v>1.57</v>
      </c>
      <c r="AB770" s="2">
        <v>67494433</v>
      </c>
      <c r="AC770" s="2">
        <v>90973223</v>
      </c>
      <c r="AD770" s="2">
        <v>391101065</v>
      </c>
    </row>
    <row r="771" spans="1:30" x14ac:dyDescent="0.3">
      <c r="A771" s="1">
        <v>37681</v>
      </c>
      <c r="B771" s="6">
        <v>6.7000000000000002E-3</v>
      </c>
      <c r="C771" s="7"/>
      <c r="D771" s="7"/>
      <c r="E771" s="7"/>
      <c r="F771" s="7"/>
      <c r="G771" s="7"/>
      <c r="H771" s="7"/>
      <c r="I771" s="7"/>
      <c r="J771" s="7">
        <f t="shared" si="28"/>
        <v>43.404499987023357</v>
      </c>
      <c r="K771" s="7"/>
      <c r="L771" s="7"/>
      <c r="M771" s="7"/>
      <c r="N771" s="7"/>
      <c r="O771" s="7"/>
      <c r="P771" s="7"/>
      <c r="Q771" s="7"/>
      <c r="R771" s="7">
        <f t="shared" si="29"/>
        <v>230.39085815963094</v>
      </c>
      <c r="S771" s="6"/>
      <c r="T771" s="6"/>
      <c r="U771" s="6"/>
      <c r="V771" s="6"/>
      <c r="W771" s="6"/>
      <c r="X771" s="6"/>
      <c r="Y771" s="6"/>
      <c r="Z771" s="6">
        <v>6.7000000000000002E-3</v>
      </c>
      <c r="AA771">
        <v>1.23</v>
      </c>
      <c r="AB771" s="2">
        <v>66032455</v>
      </c>
      <c r="AC771" s="2">
        <v>87106671</v>
      </c>
      <c r="AD771" s="2">
        <v>385238154</v>
      </c>
    </row>
    <row r="772" spans="1:30" x14ac:dyDescent="0.3">
      <c r="A772" s="1">
        <v>37712</v>
      </c>
      <c r="B772" s="6">
        <v>5.6999999999999993E-3</v>
      </c>
      <c r="C772" s="7"/>
      <c r="D772" s="7"/>
      <c r="E772" s="7"/>
      <c r="F772" s="7"/>
      <c r="G772" s="7"/>
      <c r="H772" s="7"/>
      <c r="I772" s="7"/>
      <c r="J772" s="7">
        <f t="shared" si="28"/>
        <v>43.158496556650448</v>
      </c>
      <c r="K772" s="7"/>
      <c r="L772" s="7"/>
      <c r="M772" s="7"/>
      <c r="N772" s="7"/>
      <c r="O772" s="7"/>
      <c r="P772" s="7"/>
      <c r="Q772" s="7"/>
      <c r="R772" s="7">
        <f t="shared" si="29"/>
        <v>231.70408605114085</v>
      </c>
      <c r="S772" s="6"/>
      <c r="T772" s="6"/>
      <c r="U772" s="6"/>
      <c r="V772" s="6"/>
      <c r="W772" s="6"/>
      <c r="X772" s="6"/>
      <c r="Y772" s="6"/>
      <c r="Z772" s="6">
        <v>5.6999999999999993E-3</v>
      </c>
      <c r="AA772">
        <v>0.97</v>
      </c>
      <c r="AB772" s="2">
        <v>68228788</v>
      </c>
      <c r="AC772" s="2">
        <v>84500366</v>
      </c>
      <c r="AD772" s="2">
        <v>382254765</v>
      </c>
    </row>
    <row r="773" spans="1:30" x14ac:dyDescent="0.3">
      <c r="A773" s="1">
        <v>37742</v>
      </c>
      <c r="B773" s="6">
        <v>3.0999999999999999E-3</v>
      </c>
      <c r="C773" s="7"/>
      <c r="D773" s="7"/>
      <c r="E773" s="7"/>
      <c r="F773" s="7"/>
      <c r="G773" s="7"/>
      <c r="H773" s="7"/>
      <c r="I773" s="7"/>
      <c r="J773" s="7">
        <f t="shared" si="28"/>
        <v>43.025118688715423</v>
      </c>
      <c r="K773" s="7"/>
      <c r="L773" s="7"/>
      <c r="M773" s="7"/>
      <c r="N773" s="7"/>
      <c r="O773" s="7"/>
      <c r="P773" s="7"/>
      <c r="Q773" s="7"/>
      <c r="R773" s="7">
        <f t="shared" si="29"/>
        <v>232.42236871789942</v>
      </c>
      <c r="S773" s="6"/>
      <c r="T773" s="6"/>
      <c r="U773" s="6"/>
      <c r="V773" s="6"/>
      <c r="W773" s="6"/>
      <c r="X773" s="6"/>
      <c r="Y773" s="6"/>
      <c r="Z773" s="6">
        <v>3.0999999999999999E-3</v>
      </c>
      <c r="AA773">
        <v>0.61</v>
      </c>
      <c r="AB773" s="2">
        <v>65113594</v>
      </c>
      <c r="AC773" s="2">
        <v>83333885</v>
      </c>
      <c r="AD773" s="2">
        <v>385368449</v>
      </c>
    </row>
    <row r="774" spans="1:30" x14ac:dyDescent="0.3">
      <c r="A774" s="1">
        <v>37773</v>
      </c>
      <c r="B774" s="6">
        <v>-1.6000000000000001E-3</v>
      </c>
      <c r="C774" s="7"/>
      <c r="D774" s="7"/>
      <c r="E774" s="7"/>
      <c r="F774" s="7"/>
      <c r="G774" s="7"/>
      <c r="H774" s="7"/>
      <c r="I774" s="7"/>
      <c r="J774" s="7">
        <f t="shared" si="28"/>
        <v>43.094069199434514</v>
      </c>
      <c r="K774" s="7"/>
      <c r="L774" s="7"/>
      <c r="M774" s="7"/>
      <c r="N774" s="7"/>
      <c r="O774" s="7"/>
      <c r="P774" s="7"/>
      <c r="Q774" s="7"/>
      <c r="R774" s="7">
        <f t="shared" si="29"/>
        <v>232.05049292795076</v>
      </c>
      <c r="S774" s="6"/>
      <c r="T774" s="6"/>
      <c r="U774" s="6"/>
      <c r="V774" s="6"/>
      <c r="W774" s="6"/>
      <c r="X774" s="6"/>
      <c r="Y774" s="6"/>
      <c r="Z774" s="6">
        <v>-1.6000000000000001E-3</v>
      </c>
      <c r="AA774">
        <v>-0.15</v>
      </c>
      <c r="AB774" s="2">
        <v>63837941</v>
      </c>
      <c r="AC774" s="2">
        <v>85625030</v>
      </c>
      <c r="AD774" s="2">
        <v>383247962</v>
      </c>
    </row>
    <row r="775" spans="1:30" x14ac:dyDescent="0.3">
      <c r="A775" s="1">
        <v>37803</v>
      </c>
      <c r="B775" s="6">
        <v>-8.0000000000000004E-4</v>
      </c>
      <c r="C775" s="7"/>
      <c r="D775" s="7"/>
      <c r="E775" s="7"/>
      <c r="F775" s="7"/>
      <c r="G775" s="7"/>
      <c r="H775" s="7"/>
      <c r="I775" s="7"/>
      <c r="J775" s="7">
        <f t="shared" si="28"/>
        <v>43.128572057080177</v>
      </c>
      <c r="K775" s="7"/>
      <c r="L775" s="7"/>
      <c r="M775" s="7"/>
      <c r="N775" s="7"/>
      <c r="O775" s="7"/>
      <c r="P775" s="7"/>
      <c r="Q775" s="7"/>
      <c r="R775" s="7">
        <f t="shared" si="29"/>
        <v>231.8648525336084</v>
      </c>
      <c r="S775" s="6"/>
      <c r="T775" s="6"/>
      <c r="U775" s="6"/>
      <c r="V775" s="6"/>
      <c r="W775" s="6"/>
      <c r="X775" s="6"/>
      <c r="Y775" s="6"/>
      <c r="Z775" s="6">
        <v>-8.0000000000000004E-4</v>
      </c>
      <c r="AA775">
        <v>0.2</v>
      </c>
      <c r="AB775" s="2">
        <v>67841206</v>
      </c>
      <c r="AC775" s="2">
        <v>84264307</v>
      </c>
      <c r="AD775" s="2">
        <v>385673744</v>
      </c>
    </row>
    <row r="776" spans="1:30" x14ac:dyDescent="0.3">
      <c r="A776" s="1">
        <v>37834</v>
      </c>
      <c r="B776" s="6">
        <v>6.3E-3</v>
      </c>
      <c r="C776" s="7"/>
      <c r="D776" s="7"/>
      <c r="E776" s="7"/>
      <c r="F776" s="7"/>
      <c r="G776" s="7"/>
      <c r="H776" s="7"/>
      <c r="I776" s="7"/>
      <c r="J776" s="7">
        <f t="shared" si="28"/>
        <v>42.85856310949039</v>
      </c>
      <c r="K776" s="7"/>
      <c r="L776" s="7"/>
      <c r="M776" s="7"/>
      <c r="N776" s="7"/>
      <c r="O776" s="7"/>
      <c r="P776" s="7"/>
      <c r="Q776" s="7"/>
      <c r="R776" s="7">
        <f t="shared" si="29"/>
        <v>233.32560110457013</v>
      </c>
      <c r="S776" s="6"/>
      <c r="T776" s="6"/>
      <c r="U776" s="6"/>
      <c r="V776" s="6"/>
      <c r="W776" s="6"/>
      <c r="X776" s="6"/>
      <c r="Y776" s="6"/>
      <c r="Z776" s="6">
        <v>6.3E-3</v>
      </c>
      <c r="AA776">
        <v>0.34</v>
      </c>
      <c r="AB776" s="2">
        <v>58430020</v>
      </c>
      <c r="AC776" s="2">
        <v>84339229</v>
      </c>
      <c r="AD776" s="2">
        <v>387611181</v>
      </c>
    </row>
    <row r="777" spans="1:30" x14ac:dyDescent="0.3">
      <c r="A777" s="1">
        <v>37865</v>
      </c>
      <c r="B777" s="6">
        <v>8.3999999999999995E-3</v>
      </c>
      <c r="C777" s="7"/>
      <c r="D777" s="7"/>
      <c r="E777" s="7"/>
      <c r="F777" s="7"/>
      <c r="G777" s="7"/>
      <c r="H777" s="7"/>
      <c r="I777" s="7"/>
      <c r="J777" s="7">
        <f t="shared" si="28"/>
        <v>42.501550088744935</v>
      </c>
      <c r="K777" s="7"/>
      <c r="L777" s="7"/>
      <c r="M777" s="7"/>
      <c r="N777" s="7"/>
      <c r="O777" s="7"/>
      <c r="P777" s="7"/>
      <c r="Q777" s="7"/>
      <c r="R777" s="7">
        <f t="shared" si="29"/>
        <v>235.28553615384851</v>
      </c>
      <c r="S777" s="6"/>
      <c r="T777" s="6"/>
      <c r="U777" s="6"/>
      <c r="V777" s="6"/>
      <c r="W777" s="6"/>
      <c r="X777" s="6"/>
      <c r="Y777" s="6"/>
      <c r="Z777" s="6">
        <v>8.3999999999999995E-3</v>
      </c>
      <c r="AA777">
        <v>0.78</v>
      </c>
      <c r="AB777" s="2">
        <v>56110109</v>
      </c>
      <c r="AC777" s="2">
        <v>85383962</v>
      </c>
      <c r="AD777" s="2">
        <v>388097266</v>
      </c>
    </row>
    <row r="778" spans="1:30" x14ac:dyDescent="0.3">
      <c r="A778" s="1">
        <v>37895</v>
      </c>
      <c r="B778" s="6">
        <v>6.3E-3</v>
      </c>
      <c r="C778" s="7"/>
      <c r="D778" s="7"/>
      <c r="E778" s="7"/>
      <c r="F778" s="7"/>
      <c r="G778" s="7"/>
      <c r="H778" s="7"/>
      <c r="I778" s="7"/>
      <c r="J778" s="7">
        <f t="shared" si="28"/>
        <v>42.235466648857134</v>
      </c>
      <c r="K778" s="7"/>
      <c r="L778" s="7"/>
      <c r="M778" s="7"/>
      <c r="N778" s="7"/>
      <c r="O778" s="7"/>
      <c r="P778" s="7"/>
      <c r="Q778" s="7"/>
      <c r="R778" s="7">
        <f t="shared" si="29"/>
        <v>236.76783503161775</v>
      </c>
      <c r="S778" s="6"/>
      <c r="T778" s="6"/>
      <c r="U778" s="6"/>
      <c r="V778" s="6"/>
      <c r="W778" s="6"/>
      <c r="X778" s="6"/>
      <c r="Y778" s="6"/>
      <c r="Z778" s="6">
        <v>6.3E-3</v>
      </c>
      <c r="AA778">
        <v>0.28999999999999998</v>
      </c>
      <c r="AB778" s="2">
        <v>57710438</v>
      </c>
      <c r="AC778" s="2">
        <v>85529755</v>
      </c>
      <c r="AD778" s="2">
        <v>386023071</v>
      </c>
    </row>
    <row r="779" spans="1:30" x14ac:dyDescent="0.3">
      <c r="A779" s="1">
        <v>37926</v>
      </c>
      <c r="B779" s="6">
        <v>2.7000000000000001E-3</v>
      </c>
      <c r="C779" s="7"/>
      <c r="D779" s="7"/>
      <c r="E779" s="7"/>
      <c r="F779" s="7"/>
      <c r="G779" s="7"/>
      <c r="H779" s="7"/>
      <c r="I779" s="7"/>
      <c r="J779" s="7">
        <f t="shared" si="28"/>
        <v>42.121737956374929</v>
      </c>
      <c r="K779" s="7"/>
      <c r="L779" s="7"/>
      <c r="M779" s="7"/>
      <c r="N779" s="7"/>
      <c r="O779" s="7"/>
      <c r="P779" s="7"/>
      <c r="Q779" s="7"/>
      <c r="R779" s="7">
        <f t="shared" si="29"/>
        <v>237.40710818620309</v>
      </c>
      <c r="S779" s="6"/>
      <c r="T779" s="6"/>
      <c r="U779" s="6"/>
      <c r="V779" s="6"/>
      <c r="W779" s="6"/>
      <c r="X779" s="6"/>
      <c r="Y779" s="6"/>
      <c r="Z779" s="6">
        <v>2.7000000000000001E-3</v>
      </c>
      <c r="AA779">
        <v>0.34</v>
      </c>
      <c r="AB779" s="2">
        <v>62417367</v>
      </c>
      <c r="AC779" s="2">
        <v>92097337</v>
      </c>
      <c r="AD779" s="2">
        <v>398425403</v>
      </c>
    </row>
    <row r="780" spans="1:30" x14ac:dyDescent="0.3">
      <c r="A780" s="1">
        <v>37956</v>
      </c>
      <c r="B780" s="6">
        <v>4.1999999999999997E-3</v>
      </c>
      <c r="C780" s="7"/>
      <c r="D780" s="7"/>
      <c r="E780" s="7"/>
      <c r="F780" s="7"/>
      <c r="G780" s="7"/>
      <c r="H780" s="7"/>
      <c r="I780" s="7"/>
      <c r="J780" s="7">
        <f t="shared" si="28"/>
        <v>41.945566576752576</v>
      </c>
      <c r="K780" s="7"/>
      <c r="L780" s="7"/>
      <c r="M780" s="7"/>
      <c r="N780" s="7"/>
      <c r="O780" s="7"/>
      <c r="P780" s="7"/>
      <c r="Q780" s="7"/>
      <c r="R780" s="7">
        <f t="shared" si="29"/>
        <v>238.40421804058514</v>
      </c>
      <c r="S780" s="6"/>
      <c r="T780" s="6"/>
      <c r="U780" s="6"/>
      <c r="V780" s="6"/>
      <c r="W780" s="6"/>
      <c r="X780" s="6"/>
      <c r="Y780" s="6"/>
      <c r="Z780" s="6">
        <v>4.1999999999999997E-3</v>
      </c>
      <c r="AA780">
        <v>0.52</v>
      </c>
      <c r="AB780" s="2">
        <v>73219136</v>
      </c>
      <c r="AC780" s="2">
        <v>109648388</v>
      </c>
      <c r="AD780" s="2">
        <v>412894706</v>
      </c>
    </row>
    <row r="781" spans="1:30" x14ac:dyDescent="0.3">
      <c r="A781" s="1">
        <v>37987</v>
      </c>
      <c r="B781" s="6">
        <v>6.5000000000000006E-3</v>
      </c>
      <c r="C781" s="7"/>
      <c r="D781" s="7"/>
      <c r="E781" s="7"/>
      <c r="F781" s="7"/>
      <c r="G781" s="7"/>
      <c r="H781" s="7"/>
      <c r="I781" s="7"/>
      <c r="J781" s="7">
        <f t="shared" si="28"/>
        <v>41.674681149282236</v>
      </c>
      <c r="K781" s="7"/>
      <c r="L781" s="7"/>
      <c r="M781" s="7"/>
      <c r="N781" s="7"/>
      <c r="O781" s="7"/>
      <c r="P781" s="7"/>
      <c r="Q781" s="7"/>
      <c r="R781" s="7">
        <f t="shared" si="29"/>
        <v>239.95384545784893</v>
      </c>
      <c r="S781" s="6"/>
      <c r="T781" s="6"/>
      <c r="U781" s="6"/>
      <c r="V781" s="6"/>
      <c r="W781" s="6"/>
      <c r="X781" s="6"/>
      <c r="Y781" s="6"/>
      <c r="Z781" s="6">
        <v>6.5000000000000006E-3</v>
      </c>
      <c r="AA781">
        <v>0.76</v>
      </c>
      <c r="AB781" s="2">
        <v>68899768</v>
      </c>
      <c r="AC781" s="2">
        <v>98075024</v>
      </c>
      <c r="AD781" s="2">
        <v>405055550</v>
      </c>
    </row>
    <row r="782" spans="1:30" x14ac:dyDescent="0.3">
      <c r="A782" s="1">
        <v>38018</v>
      </c>
      <c r="B782" s="6">
        <v>1.9E-3</v>
      </c>
      <c r="C782" s="7"/>
      <c r="D782" s="7"/>
      <c r="E782" s="7"/>
      <c r="F782" s="7"/>
      <c r="G782" s="7"/>
      <c r="H782" s="7"/>
      <c r="I782" s="7"/>
      <c r="J782" s="7">
        <f t="shared" si="28"/>
        <v>41.595649415392991</v>
      </c>
      <c r="K782" s="7"/>
      <c r="L782" s="7"/>
      <c r="M782" s="7"/>
      <c r="N782" s="7"/>
      <c r="O782" s="7"/>
      <c r="P782" s="7"/>
      <c r="Q782" s="7"/>
      <c r="R782" s="7">
        <f t="shared" si="29"/>
        <v>240.40975776421885</v>
      </c>
      <c r="S782" s="6"/>
      <c r="T782" s="6"/>
      <c r="U782" s="6"/>
      <c r="V782" s="6"/>
      <c r="W782" s="6"/>
      <c r="X782" s="6"/>
      <c r="Y782" s="6"/>
      <c r="Z782" s="6">
        <v>1.9E-3</v>
      </c>
      <c r="AA782">
        <v>0.61</v>
      </c>
      <c r="AB782" s="2">
        <v>68868993</v>
      </c>
      <c r="AC782" s="2">
        <v>99538669</v>
      </c>
      <c r="AD782" s="2">
        <v>408095681</v>
      </c>
    </row>
    <row r="783" spans="1:30" x14ac:dyDescent="0.3">
      <c r="A783" s="1">
        <v>38047</v>
      </c>
      <c r="B783" s="6">
        <v>1.1999999999999999E-3</v>
      </c>
      <c r="C783" s="7"/>
      <c r="D783" s="7"/>
      <c r="E783" s="7"/>
      <c r="F783" s="7"/>
      <c r="G783" s="7"/>
      <c r="H783" s="7"/>
      <c r="I783" s="7"/>
      <c r="J783" s="7">
        <f t="shared" si="28"/>
        <v>41.545794462038543</v>
      </c>
      <c r="K783" s="7"/>
      <c r="L783" s="7"/>
      <c r="M783" s="7"/>
      <c r="N783" s="7"/>
      <c r="O783" s="7"/>
      <c r="P783" s="7"/>
      <c r="Q783" s="7"/>
      <c r="R783" s="7">
        <f t="shared" si="29"/>
        <v>240.69824947353592</v>
      </c>
      <c r="S783" s="6"/>
      <c r="T783" s="6"/>
      <c r="U783" s="6"/>
      <c r="V783" s="6"/>
      <c r="W783" s="6"/>
      <c r="X783" s="6"/>
      <c r="Y783" s="6"/>
      <c r="Z783" s="6">
        <v>1.1999999999999999E-3</v>
      </c>
      <c r="AA783">
        <v>0.47</v>
      </c>
      <c r="AB783" s="2">
        <v>63122628</v>
      </c>
      <c r="AC783" s="2">
        <v>97724807</v>
      </c>
      <c r="AD783" s="2">
        <v>409758044</v>
      </c>
    </row>
    <row r="784" spans="1:30" x14ac:dyDescent="0.3">
      <c r="A784" s="1">
        <v>38078</v>
      </c>
      <c r="B784" s="6">
        <v>2.8999999999999998E-3</v>
      </c>
      <c r="C784" s="7"/>
      <c r="D784" s="7"/>
      <c r="E784" s="7"/>
      <c r="F784" s="7"/>
      <c r="G784" s="7"/>
      <c r="H784" s="7"/>
      <c r="I784" s="7"/>
      <c r="J784" s="7">
        <f t="shared" si="28"/>
        <v>41.42566004789964</v>
      </c>
      <c r="K784" s="7"/>
      <c r="L784" s="7"/>
      <c r="M784" s="7"/>
      <c r="N784" s="7"/>
      <c r="O784" s="7"/>
      <c r="P784" s="7"/>
      <c r="Q784" s="7"/>
      <c r="R784" s="7">
        <f t="shared" si="29"/>
        <v>241.39627439700917</v>
      </c>
      <c r="S784" s="6"/>
      <c r="T784" s="6"/>
      <c r="U784" s="6"/>
      <c r="V784" s="6"/>
      <c r="W784" s="6"/>
      <c r="X784" s="6"/>
      <c r="Y784" s="6"/>
      <c r="Z784" s="6">
        <v>2.8999999999999998E-3</v>
      </c>
      <c r="AA784">
        <v>0.37</v>
      </c>
      <c r="AB784" s="2">
        <v>65612983</v>
      </c>
      <c r="AC784" s="2">
        <v>97919725</v>
      </c>
      <c r="AD784" s="2">
        <v>410978137</v>
      </c>
    </row>
    <row r="785" spans="1:30" x14ac:dyDescent="0.3">
      <c r="A785" s="1">
        <v>38108</v>
      </c>
      <c r="B785" s="6">
        <v>5.6999999999999993E-3</v>
      </c>
      <c r="C785" s="7"/>
      <c r="D785" s="7"/>
      <c r="E785" s="7"/>
      <c r="F785" s="7"/>
      <c r="G785" s="7"/>
      <c r="H785" s="7"/>
      <c r="I785" s="7"/>
      <c r="J785" s="7">
        <f t="shared" si="28"/>
        <v>41.190872077060391</v>
      </c>
      <c r="K785" s="7"/>
      <c r="L785" s="7"/>
      <c r="M785" s="7"/>
      <c r="N785" s="7"/>
      <c r="O785" s="7"/>
      <c r="P785" s="7"/>
      <c r="Q785" s="7"/>
      <c r="R785" s="7">
        <f t="shared" si="29"/>
        <v>242.77223316107214</v>
      </c>
      <c r="S785" s="6"/>
      <c r="T785" s="6"/>
      <c r="U785" s="6"/>
      <c r="V785" s="6"/>
      <c r="W785" s="6"/>
      <c r="X785" s="6"/>
      <c r="Y785" s="6"/>
      <c r="Z785" s="6">
        <v>5.6999999999999993E-3</v>
      </c>
      <c r="AA785">
        <v>0.51</v>
      </c>
      <c r="AB785" s="2">
        <v>66822153</v>
      </c>
      <c r="AC785" s="2">
        <v>101269942</v>
      </c>
      <c r="AD785" s="2">
        <v>427761539</v>
      </c>
    </row>
    <row r="786" spans="1:30" x14ac:dyDescent="0.3">
      <c r="A786" s="1">
        <v>38139</v>
      </c>
      <c r="B786" s="6">
        <v>9.1999999999999998E-3</v>
      </c>
      <c r="C786" s="7"/>
      <c r="D786" s="7"/>
      <c r="E786" s="7"/>
      <c r="F786" s="7"/>
      <c r="G786" s="7"/>
      <c r="H786" s="7"/>
      <c r="I786" s="7"/>
      <c r="J786" s="7">
        <f t="shared" si="28"/>
        <v>40.815370666924672</v>
      </c>
      <c r="K786" s="7"/>
      <c r="L786" s="7"/>
      <c r="M786" s="7"/>
      <c r="N786" s="7"/>
      <c r="O786" s="7"/>
      <c r="P786" s="7"/>
      <c r="Q786" s="7"/>
      <c r="R786" s="7">
        <f t="shared" si="29"/>
        <v>245.00573770615404</v>
      </c>
      <c r="S786" s="6"/>
      <c r="T786" s="6"/>
      <c r="U786" s="6"/>
      <c r="V786" s="6"/>
      <c r="W786" s="6"/>
      <c r="X786" s="6"/>
      <c r="Y786" s="6"/>
      <c r="Z786" s="6">
        <v>9.1999999999999998E-3</v>
      </c>
      <c r="AA786">
        <v>0.71</v>
      </c>
      <c r="AB786" s="2">
        <v>67992270</v>
      </c>
      <c r="AC786" s="2">
        <v>102481343</v>
      </c>
      <c r="AD786" s="2">
        <v>436468893</v>
      </c>
    </row>
    <row r="787" spans="1:30" x14ac:dyDescent="0.3">
      <c r="A787" s="1">
        <v>38169</v>
      </c>
      <c r="B787" s="6">
        <v>5.8999999999999999E-3</v>
      </c>
      <c r="C787" s="7"/>
      <c r="D787" s="7"/>
      <c r="E787" s="7"/>
      <c r="F787" s="7"/>
      <c r="G787" s="7"/>
      <c r="H787" s="7"/>
      <c r="I787" s="7"/>
      <c r="J787" s="7">
        <f t="shared" si="28"/>
        <v>40.575972429590088</v>
      </c>
      <c r="K787" s="7"/>
      <c r="L787" s="7"/>
      <c r="M787" s="7"/>
      <c r="N787" s="7"/>
      <c r="O787" s="7"/>
      <c r="P787" s="7"/>
      <c r="Q787" s="7"/>
      <c r="R787" s="7">
        <f t="shared" si="29"/>
        <v>246.45127155862036</v>
      </c>
      <c r="S787" s="6"/>
      <c r="T787" s="6"/>
      <c r="U787" s="6"/>
      <c r="V787" s="6"/>
      <c r="W787" s="6"/>
      <c r="X787" s="6"/>
      <c r="Y787" s="6"/>
      <c r="Z787" s="6">
        <v>5.8999999999999999E-3</v>
      </c>
      <c r="AA787">
        <v>0.91</v>
      </c>
      <c r="AB787" s="2">
        <v>73110428</v>
      </c>
      <c r="AC787" s="2">
        <v>103210805</v>
      </c>
      <c r="AD787" s="2">
        <v>441903867</v>
      </c>
    </row>
    <row r="788" spans="1:30" x14ac:dyDescent="0.3">
      <c r="A788" s="1">
        <v>38200</v>
      </c>
      <c r="B788" s="6">
        <v>9.8999999999999991E-3</v>
      </c>
      <c r="C788" s="7"/>
      <c r="D788" s="7"/>
      <c r="E788" s="7"/>
      <c r="F788" s="7"/>
      <c r="G788" s="7"/>
      <c r="H788" s="7"/>
      <c r="I788" s="7"/>
      <c r="J788" s="7">
        <f t="shared" si="28"/>
        <v>40.178208168719756</v>
      </c>
      <c r="K788" s="7"/>
      <c r="L788" s="7"/>
      <c r="M788" s="7"/>
      <c r="N788" s="7"/>
      <c r="O788" s="7"/>
      <c r="P788" s="7"/>
      <c r="Q788" s="7"/>
      <c r="R788" s="7">
        <f t="shared" si="29"/>
        <v>248.89113914705072</v>
      </c>
      <c r="S788" s="6"/>
      <c r="T788" s="6"/>
      <c r="U788" s="6"/>
      <c r="V788" s="6"/>
      <c r="W788" s="6"/>
      <c r="X788" s="6"/>
      <c r="Y788" s="6"/>
      <c r="Z788" s="6">
        <v>9.8999999999999991E-3</v>
      </c>
      <c r="AA788">
        <v>0.69</v>
      </c>
      <c r="AB788" s="2">
        <v>72201284</v>
      </c>
      <c r="AC788" s="2">
        <v>105790213</v>
      </c>
      <c r="AD788" s="2">
        <v>450248035</v>
      </c>
    </row>
    <row r="789" spans="1:30" x14ac:dyDescent="0.3">
      <c r="A789" s="1">
        <v>38231</v>
      </c>
      <c r="B789" s="6">
        <v>2.0999999999999999E-3</v>
      </c>
      <c r="C789" s="7"/>
      <c r="D789" s="7"/>
      <c r="E789" s="7"/>
      <c r="F789" s="7"/>
      <c r="G789" s="7"/>
      <c r="H789" s="7"/>
      <c r="I789" s="7"/>
      <c r="J789" s="7">
        <f t="shared" si="28"/>
        <v>40.094010746152847</v>
      </c>
      <c r="K789" s="7"/>
      <c r="L789" s="7"/>
      <c r="M789" s="7"/>
      <c r="N789" s="7"/>
      <c r="O789" s="7"/>
      <c r="P789" s="7"/>
      <c r="Q789" s="7"/>
      <c r="R789" s="7">
        <f t="shared" si="29"/>
        <v>249.41381053925952</v>
      </c>
      <c r="S789" s="6"/>
      <c r="T789" s="6"/>
      <c r="U789" s="6"/>
      <c r="V789" s="6"/>
      <c r="W789" s="6"/>
      <c r="X789" s="6"/>
      <c r="Y789" s="6"/>
      <c r="Z789" s="6">
        <v>2.0999999999999999E-3</v>
      </c>
      <c r="AA789">
        <v>0.33</v>
      </c>
      <c r="AB789" s="2">
        <v>70955261</v>
      </c>
      <c r="AC789" s="2">
        <v>109856202</v>
      </c>
      <c r="AD789" s="2">
        <v>457263750</v>
      </c>
    </row>
    <row r="790" spans="1:30" x14ac:dyDescent="0.3">
      <c r="A790" s="1">
        <v>38261</v>
      </c>
      <c r="B790" s="6">
        <v>6.1999999999999998E-3</v>
      </c>
      <c r="C790" s="7"/>
      <c r="D790" s="7"/>
      <c r="E790" s="7"/>
      <c r="F790" s="7"/>
      <c r="G790" s="7"/>
      <c r="H790" s="7"/>
      <c r="I790" s="7"/>
      <c r="J790" s="7">
        <f t="shared" si="28"/>
        <v>39.846959596653591</v>
      </c>
      <c r="K790" s="7"/>
      <c r="L790" s="7"/>
      <c r="M790" s="7"/>
      <c r="N790" s="7"/>
      <c r="O790" s="7"/>
      <c r="P790" s="7"/>
      <c r="Q790" s="7"/>
      <c r="R790" s="7">
        <f t="shared" si="29"/>
        <v>250.96017616460293</v>
      </c>
      <c r="S790" s="6"/>
      <c r="T790" s="6"/>
      <c r="U790" s="6"/>
      <c r="V790" s="6"/>
      <c r="W790" s="6"/>
      <c r="X790" s="6"/>
      <c r="Y790" s="6"/>
      <c r="Z790" s="6">
        <v>6.1999999999999998E-3</v>
      </c>
      <c r="AA790">
        <v>0.44</v>
      </c>
      <c r="AB790" s="2">
        <v>71672482</v>
      </c>
      <c r="AC790" s="2">
        <v>109826382</v>
      </c>
      <c r="AD790" s="2">
        <v>463011719</v>
      </c>
    </row>
    <row r="791" spans="1:30" x14ac:dyDescent="0.3">
      <c r="A791" s="1">
        <v>38292</v>
      </c>
      <c r="B791" s="6">
        <v>5.6000000000000008E-3</v>
      </c>
      <c r="C791" s="7"/>
      <c r="D791" s="7"/>
      <c r="E791" s="7"/>
      <c r="F791" s="7"/>
      <c r="G791" s="7"/>
      <c r="H791" s="7"/>
      <c r="I791" s="7"/>
      <c r="J791" s="7">
        <f t="shared" si="28"/>
        <v>39.625059264770869</v>
      </c>
      <c r="K791" s="7"/>
      <c r="L791" s="7"/>
      <c r="M791" s="7"/>
      <c r="N791" s="7"/>
      <c r="O791" s="7"/>
      <c r="P791" s="7"/>
      <c r="Q791" s="7"/>
      <c r="R791" s="7">
        <f t="shared" si="29"/>
        <v>252.36555315112471</v>
      </c>
      <c r="S791" s="6"/>
      <c r="T791" s="6"/>
      <c r="U791" s="6"/>
      <c r="V791" s="6"/>
      <c r="W791" s="6"/>
      <c r="X791" s="6"/>
      <c r="Y791" s="6"/>
      <c r="Z791" s="6">
        <v>5.6000000000000008E-3</v>
      </c>
      <c r="AA791">
        <v>0.69</v>
      </c>
      <c r="AB791" s="2">
        <v>75097601</v>
      </c>
      <c r="AC791" s="2">
        <v>113409610</v>
      </c>
      <c r="AD791" s="2">
        <v>470778193</v>
      </c>
    </row>
    <row r="792" spans="1:30" x14ac:dyDescent="0.3">
      <c r="A792" s="1">
        <v>38322</v>
      </c>
      <c r="B792" s="6">
        <v>6.7000000000000002E-3</v>
      </c>
      <c r="C792" s="7"/>
      <c r="D792" s="7"/>
      <c r="E792" s="7"/>
      <c r="F792" s="7"/>
      <c r="G792" s="7"/>
      <c r="H792" s="7"/>
      <c r="I792" s="7"/>
      <c r="J792" s="7">
        <f t="shared" si="28"/>
        <v>39.361338298173116</v>
      </c>
      <c r="K792" s="7"/>
      <c r="L792" s="7"/>
      <c r="M792" s="7"/>
      <c r="N792" s="7"/>
      <c r="O792" s="7"/>
      <c r="P792" s="7"/>
      <c r="Q792" s="7"/>
      <c r="R792" s="7">
        <f t="shared" si="29"/>
        <v>254.05640235723723</v>
      </c>
      <c r="S792" s="6"/>
      <c r="T792" s="6"/>
      <c r="U792" s="6"/>
      <c r="V792" s="6"/>
      <c r="W792" s="6"/>
      <c r="X792" s="6"/>
      <c r="Y792" s="6"/>
      <c r="Z792" s="6">
        <v>6.7000000000000002E-3</v>
      </c>
      <c r="AA792">
        <v>0.86</v>
      </c>
      <c r="AB792" s="2">
        <v>88732677</v>
      </c>
      <c r="AC792" s="2">
        <v>127946401</v>
      </c>
      <c r="AD792" s="2">
        <v>493496745</v>
      </c>
    </row>
    <row r="793" spans="1:30" x14ac:dyDescent="0.3">
      <c r="A793" s="1">
        <v>38353</v>
      </c>
      <c r="B793" s="6">
        <v>5.6000000000000008E-3</v>
      </c>
      <c r="C793" s="7"/>
      <c r="D793" s="7"/>
      <c r="E793" s="7"/>
      <c r="F793" s="7"/>
      <c r="G793" s="7"/>
      <c r="H793" s="7"/>
      <c r="I793" s="7"/>
      <c r="J793" s="7">
        <f t="shared" si="28"/>
        <v>39.142142301285915</v>
      </c>
      <c r="K793" s="7"/>
      <c r="L793" s="7"/>
      <c r="M793" s="7"/>
      <c r="N793" s="7"/>
      <c r="O793" s="7"/>
      <c r="P793" s="7"/>
      <c r="Q793" s="7"/>
      <c r="R793" s="7">
        <f t="shared" si="29"/>
        <v>255.47911821043778</v>
      </c>
      <c r="S793" s="6"/>
      <c r="T793" s="6"/>
      <c r="U793" s="6"/>
      <c r="V793" s="6"/>
      <c r="W793" s="6"/>
      <c r="X793" s="6"/>
      <c r="Y793" s="6"/>
      <c r="Z793" s="6">
        <v>5.6000000000000008E-3</v>
      </c>
      <c r="AA793">
        <v>0.57999999999999996</v>
      </c>
      <c r="AB793" s="2">
        <v>83471335</v>
      </c>
      <c r="AC793" s="2">
        <v>118831622</v>
      </c>
      <c r="AD793" s="2">
        <v>489051624</v>
      </c>
    </row>
    <row r="794" spans="1:30" x14ac:dyDescent="0.3">
      <c r="A794" s="1">
        <v>38384</v>
      </c>
      <c r="B794" s="6">
        <v>3.5999999999999999E-3</v>
      </c>
      <c r="C794" s="7"/>
      <c r="D794" s="7"/>
      <c r="E794" s="7"/>
      <c r="F794" s="7"/>
      <c r="G794" s="7"/>
      <c r="H794" s="7"/>
      <c r="I794" s="7"/>
      <c r="J794" s="7">
        <f t="shared" si="28"/>
        <v>39.001736051500508</v>
      </c>
      <c r="K794" s="7"/>
      <c r="L794" s="7"/>
      <c r="M794" s="7"/>
      <c r="N794" s="7"/>
      <c r="O794" s="7"/>
      <c r="P794" s="7"/>
      <c r="Q794" s="7"/>
      <c r="R794" s="7">
        <f t="shared" si="29"/>
        <v>256.39884303599536</v>
      </c>
      <c r="S794" s="6"/>
      <c r="T794" s="6"/>
      <c r="U794" s="6"/>
      <c r="V794" s="6"/>
      <c r="W794" s="6"/>
      <c r="X794" s="6"/>
      <c r="Y794" s="6"/>
      <c r="Z794" s="6">
        <v>3.5999999999999999E-3</v>
      </c>
      <c r="AA794">
        <v>0.59</v>
      </c>
      <c r="AB794" s="2">
        <v>79115881</v>
      </c>
      <c r="AC794" s="2">
        <v>117767461</v>
      </c>
      <c r="AD794" s="2">
        <v>492621330</v>
      </c>
    </row>
    <row r="795" spans="1:30" x14ac:dyDescent="0.3">
      <c r="A795" s="1">
        <v>38412</v>
      </c>
      <c r="B795" s="6">
        <v>7.9000000000000008E-3</v>
      </c>
      <c r="C795" s="7"/>
      <c r="D795" s="7"/>
      <c r="E795" s="7"/>
      <c r="F795" s="7"/>
      <c r="G795" s="7"/>
      <c r="H795" s="7"/>
      <c r="I795" s="7"/>
      <c r="J795" s="7">
        <f t="shared" si="28"/>
        <v>38.696037356385062</v>
      </c>
      <c r="K795" s="7"/>
      <c r="L795" s="7"/>
      <c r="M795" s="7"/>
      <c r="N795" s="7"/>
      <c r="O795" s="7"/>
      <c r="P795" s="7"/>
      <c r="Q795" s="7"/>
      <c r="R795" s="7">
        <f t="shared" si="29"/>
        <v>258.42439389597973</v>
      </c>
      <c r="S795" s="6"/>
      <c r="T795" s="6"/>
      <c r="U795" s="6"/>
      <c r="V795" s="6"/>
      <c r="W795" s="6"/>
      <c r="X795" s="6"/>
      <c r="Y795" s="6"/>
      <c r="Z795" s="6">
        <v>7.9000000000000008E-3</v>
      </c>
      <c r="AA795">
        <v>0.61</v>
      </c>
      <c r="AB795" s="2">
        <v>78276441</v>
      </c>
      <c r="AC795" s="2">
        <v>116793947</v>
      </c>
      <c r="AD795" s="2">
        <v>502561717</v>
      </c>
    </row>
    <row r="796" spans="1:30" x14ac:dyDescent="0.3">
      <c r="A796" s="1">
        <v>38443</v>
      </c>
      <c r="B796" s="6">
        <v>8.3000000000000001E-3</v>
      </c>
      <c r="C796" s="7"/>
      <c r="D796" s="7"/>
      <c r="E796" s="7"/>
      <c r="F796" s="7"/>
      <c r="G796" s="7"/>
      <c r="H796" s="7"/>
      <c r="I796" s="7"/>
      <c r="J796" s="7">
        <f t="shared" ref="J796:J859" si="30">+J$666/(1+((R796/100)-1))</f>
        <v>38.377504072582632</v>
      </c>
      <c r="K796" s="7"/>
      <c r="L796" s="7"/>
      <c r="M796" s="7"/>
      <c r="N796" s="7"/>
      <c r="O796" s="7"/>
      <c r="P796" s="7"/>
      <c r="Q796" s="7"/>
      <c r="R796" s="7">
        <f t="shared" si="29"/>
        <v>260.56931636531635</v>
      </c>
      <c r="S796" s="6"/>
      <c r="T796" s="6"/>
      <c r="U796" s="6"/>
      <c r="V796" s="6"/>
      <c r="W796" s="6"/>
      <c r="X796" s="6"/>
      <c r="Y796" s="6"/>
      <c r="Z796" s="6">
        <v>8.3000000000000001E-3</v>
      </c>
      <c r="AA796">
        <v>0.87</v>
      </c>
      <c r="AB796" s="2">
        <v>77791974</v>
      </c>
      <c r="AC796" s="2">
        <v>113676146</v>
      </c>
      <c r="AD796" s="2">
        <v>503109309</v>
      </c>
    </row>
    <row r="797" spans="1:30" x14ac:dyDescent="0.3">
      <c r="A797" s="1">
        <v>38473</v>
      </c>
      <c r="B797" s="6">
        <v>3.4999999999999996E-3</v>
      </c>
      <c r="C797" s="7"/>
      <c r="D797" s="7"/>
      <c r="E797" s="7"/>
      <c r="F797" s="7"/>
      <c r="G797" s="7"/>
      <c r="H797" s="7"/>
      <c r="I797" s="7"/>
      <c r="J797" s="7">
        <f t="shared" si="30"/>
        <v>38.243651293056921</v>
      </c>
      <c r="K797" s="7"/>
      <c r="L797" s="7"/>
      <c r="M797" s="7"/>
      <c r="N797" s="7"/>
      <c r="O797" s="7"/>
      <c r="P797" s="7"/>
      <c r="Q797" s="7"/>
      <c r="R797" s="7">
        <f t="shared" si="29"/>
        <v>261.481308972595</v>
      </c>
      <c r="S797" s="6"/>
      <c r="T797" s="6"/>
      <c r="U797" s="6"/>
      <c r="V797" s="6"/>
      <c r="W797" s="6"/>
      <c r="X797" s="6"/>
      <c r="Y797" s="6"/>
      <c r="Z797" s="6">
        <v>3.4999999999999996E-3</v>
      </c>
      <c r="AA797">
        <v>0.49</v>
      </c>
      <c r="AB797" s="2">
        <v>79731164</v>
      </c>
      <c r="AC797" s="2">
        <v>115770548</v>
      </c>
      <c r="AD797" s="2">
        <v>504302367</v>
      </c>
    </row>
    <row r="798" spans="1:30" x14ac:dyDescent="0.3">
      <c r="A798" s="1">
        <v>38504</v>
      </c>
      <c r="B798" s="6">
        <v>-2E-3</v>
      </c>
      <c r="C798" s="7"/>
      <c r="D798" s="7"/>
      <c r="E798" s="7"/>
      <c r="F798" s="7"/>
      <c r="G798" s="7"/>
      <c r="H798" s="7"/>
      <c r="I798" s="7"/>
      <c r="J798" s="7">
        <f t="shared" si="30"/>
        <v>38.32029187681055</v>
      </c>
      <c r="K798" s="7"/>
      <c r="L798" s="7"/>
      <c r="M798" s="7"/>
      <c r="N798" s="7"/>
      <c r="O798" s="7"/>
      <c r="P798" s="7"/>
      <c r="Q798" s="7"/>
      <c r="R798" s="7">
        <f t="shared" si="29"/>
        <v>260.95834635464979</v>
      </c>
      <c r="S798" s="6"/>
      <c r="T798" s="6"/>
      <c r="U798" s="6"/>
      <c r="V798" s="6"/>
      <c r="W798" s="6"/>
      <c r="X798" s="6"/>
      <c r="Y798" s="6"/>
      <c r="Z798" s="6">
        <v>-2E-3</v>
      </c>
      <c r="AA798">
        <v>-0.02</v>
      </c>
      <c r="AB798" s="2">
        <v>78494175</v>
      </c>
      <c r="AC798" s="2">
        <v>116929052</v>
      </c>
      <c r="AD798" s="2">
        <v>512485028</v>
      </c>
    </row>
    <row r="799" spans="1:30" x14ac:dyDescent="0.3">
      <c r="A799" s="1">
        <v>38534</v>
      </c>
      <c r="B799" s="6">
        <v>3.0000000000000001E-3</v>
      </c>
      <c r="C799" s="7"/>
      <c r="D799" s="7"/>
      <c r="E799" s="7"/>
      <c r="F799" s="7"/>
      <c r="G799" s="7"/>
      <c r="H799" s="7"/>
      <c r="I799" s="7"/>
      <c r="J799" s="7">
        <f t="shared" si="30"/>
        <v>38.205674852253793</v>
      </c>
      <c r="K799" s="7"/>
      <c r="L799" s="7"/>
      <c r="M799" s="7"/>
      <c r="N799" s="7"/>
      <c r="O799" s="7"/>
      <c r="P799" s="7"/>
      <c r="Q799" s="7"/>
      <c r="R799" s="7">
        <f t="shared" si="29"/>
        <v>261.74122139371372</v>
      </c>
      <c r="S799" s="6"/>
      <c r="T799" s="6"/>
      <c r="U799" s="6"/>
      <c r="V799" s="6"/>
      <c r="W799" s="6"/>
      <c r="X799" s="6"/>
      <c r="Y799" s="6"/>
      <c r="Z799" s="6">
        <v>3.0000000000000001E-3</v>
      </c>
      <c r="AA799">
        <v>0.25</v>
      </c>
      <c r="AB799" s="2">
        <v>80283576</v>
      </c>
      <c r="AC799" s="2">
        <v>116747519</v>
      </c>
      <c r="AD799" s="2">
        <v>518084803</v>
      </c>
    </row>
    <row r="800" spans="1:30" x14ac:dyDescent="0.3">
      <c r="A800" s="1">
        <v>38565</v>
      </c>
      <c r="B800" s="6">
        <v>-2E-3</v>
      </c>
      <c r="C800" s="7"/>
      <c r="D800" s="7"/>
      <c r="E800" s="7"/>
      <c r="F800" s="7"/>
      <c r="G800" s="7"/>
      <c r="H800" s="7"/>
      <c r="I800" s="7"/>
      <c r="J800" s="7">
        <f t="shared" si="30"/>
        <v>38.28223933091563</v>
      </c>
      <c r="K800" s="7"/>
      <c r="L800" s="7"/>
      <c r="M800" s="7"/>
      <c r="N800" s="7"/>
      <c r="O800" s="7"/>
      <c r="P800" s="7"/>
      <c r="Q800" s="7"/>
      <c r="R800" s="7">
        <f t="shared" si="29"/>
        <v>261.21773895092628</v>
      </c>
      <c r="S800" s="6"/>
      <c r="T800" s="6"/>
      <c r="U800" s="6"/>
      <c r="V800" s="6"/>
      <c r="W800" s="6"/>
      <c r="X800" s="6"/>
      <c r="Y800" s="6"/>
      <c r="Z800" s="6">
        <v>-2E-3</v>
      </c>
      <c r="AA800">
        <v>0.17</v>
      </c>
      <c r="AB800" s="2">
        <v>79820054</v>
      </c>
      <c r="AC800" s="2">
        <v>116996340</v>
      </c>
      <c r="AD800" s="2">
        <v>526645435</v>
      </c>
    </row>
    <row r="801" spans="1:30" x14ac:dyDescent="0.3">
      <c r="A801" s="1">
        <v>38596</v>
      </c>
      <c r="B801" s="6">
        <v>4.4000000000000003E-3</v>
      </c>
      <c r="C801" s="7"/>
      <c r="D801" s="7"/>
      <c r="E801" s="7"/>
      <c r="F801" s="7"/>
      <c r="G801" s="7"/>
      <c r="H801" s="7"/>
      <c r="I801" s="7"/>
      <c r="J801" s="7">
        <f t="shared" si="30"/>
        <v>38.11453537526446</v>
      </c>
      <c r="K801" s="7"/>
      <c r="L801" s="7"/>
      <c r="M801" s="7"/>
      <c r="N801" s="7"/>
      <c r="O801" s="7"/>
      <c r="P801" s="7"/>
      <c r="Q801" s="7"/>
      <c r="R801" s="7">
        <f t="shared" si="29"/>
        <v>262.36709700231035</v>
      </c>
      <c r="S801" s="6"/>
      <c r="T801" s="6"/>
      <c r="U801" s="6"/>
      <c r="V801" s="6"/>
      <c r="W801" s="6"/>
      <c r="X801" s="6"/>
      <c r="Y801" s="6"/>
      <c r="Z801" s="6">
        <v>4.4000000000000003E-3</v>
      </c>
      <c r="AA801">
        <v>0.35</v>
      </c>
      <c r="AB801" s="2">
        <v>80105571</v>
      </c>
      <c r="AC801" s="2">
        <v>117422647</v>
      </c>
      <c r="AD801" s="2">
        <v>532469413</v>
      </c>
    </row>
    <row r="802" spans="1:30" x14ac:dyDescent="0.3">
      <c r="A802" s="1">
        <v>38626</v>
      </c>
      <c r="B802" s="6">
        <v>6.3E-3</v>
      </c>
      <c r="C802" s="7"/>
      <c r="D802" s="7"/>
      <c r="E802" s="7"/>
      <c r="F802" s="7"/>
      <c r="G802" s="7"/>
      <c r="H802" s="7"/>
      <c r="I802" s="7"/>
      <c r="J802" s="7">
        <f t="shared" si="30"/>
        <v>37.875917097549902</v>
      </c>
      <c r="K802" s="7"/>
      <c r="L802" s="7"/>
      <c r="M802" s="7"/>
      <c r="N802" s="7"/>
      <c r="O802" s="7"/>
      <c r="P802" s="7"/>
      <c r="Q802" s="7"/>
      <c r="R802" s="7">
        <f t="shared" si="29"/>
        <v>264.02000971342488</v>
      </c>
      <c r="S802" s="6"/>
      <c r="T802" s="6"/>
      <c r="U802" s="6"/>
      <c r="V802" s="6"/>
      <c r="W802" s="6"/>
      <c r="X802" s="6"/>
      <c r="Y802" s="6"/>
      <c r="Z802" s="6">
        <v>6.3E-3</v>
      </c>
      <c r="AA802">
        <v>0.75</v>
      </c>
      <c r="AB802" s="2">
        <v>79886962</v>
      </c>
      <c r="AC802" s="2">
        <v>119658744</v>
      </c>
      <c r="AD802" s="2">
        <v>539183005</v>
      </c>
    </row>
    <row r="803" spans="1:30" x14ac:dyDescent="0.3">
      <c r="A803" s="1">
        <v>38657</v>
      </c>
      <c r="B803" s="6">
        <v>2.8999999999999998E-3</v>
      </c>
      <c r="C803" s="7"/>
      <c r="D803" s="7"/>
      <c r="E803" s="7"/>
      <c r="F803" s="7"/>
      <c r="G803" s="7"/>
      <c r="H803" s="7"/>
      <c r="I803" s="7"/>
      <c r="J803" s="7">
        <f t="shared" si="30"/>
        <v>37.766394553345201</v>
      </c>
      <c r="K803" s="7"/>
      <c r="L803" s="7"/>
      <c r="M803" s="7"/>
      <c r="N803" s="7"/>
      <c r="O803" s="7"/>
      <c r="P803" s="7"/>
      <c r="Q803" s="7"/>
      <c r="R803" s="7">
        <f t="shared" ref="R803:R866" si="31">+R802*(1+Z803)</f>
        <v>264.78566774159378</v>
      </c>
      <c r="S803" s="6"/>
      <c r="T803" s="6"/>
      <c r="U803" s="6"/>
      <c r="V803" s="6"/>
      <c r="W803" s="6"/>
      <c r="X803" s="6"/>
      <c r="Y803" s="6"/>
      <c r="Z803" s="6">
        <v>2.8999999999999998E-3</v>
      </c>
      <c r="AA803">
        <v>0.55000000000000004</v>
      </c>
      <c r="AB803" s="2">
        <v>85515270</v>
      </c>
      <c r="AC803" s="2">
        <v>126508048</v>
      </c>
      <c r="AD803" s="2">
        <v>549488595</v>
      </c>
    </row>
    <row r="804" spans="1:30" x14ac:dyDescent="0.3">
      <c r="A804" s="1">
        <v>38687</v>
      </c>
      <c r="B804" s="6">
        <v>2.8999999999999998E-3</v>
      </c>
      <c r="C804" s="7"/>
      <c r="D804" s="7"/>
      <c r="E804" s="7"/>
      <c r="F804" s="7"/>
      <c r="G804" s="7"/>
      <c r="H804" s="7"/>
      <c r="I804" s="7"/>
      <c r="J804" s="7">
        <f t="shared" si="30"/>
        <v>37.657188706097529</v>
      </c>
      <c r="K804" s="7"/>
      <c r="L804" s="7"/>
      <c r="M804" s="7"/>
      <c r="N804" s="7"/>
      <c r="O804" s="7"/>
      <c r="P804" s="7"/>
      <c r="Q804" s="7"/>
      <c r="R804" s="7">
        <f t="shared" si="31"/>
        <v>265.55354617804437</v>
      </c>
      <c r="S804" s="6"/>
      <c r="T804" s="6"/>
      <c r="U804" s="6"/>
      <c r="V804" s="6"/>
      <c r="W804" s="6"/>
      <c r="X804" s="6"/>
      <c r="Y804" s="6"/>
      <c r="Z804" s="6">
        <v>2.8999999999999998E-3</v>
      </c>
      <c r="AA804">
        <v>0.36</v>
      </c>
      <c r="AB804" s="2">
        <v>101247235</v>
      </c>
      <c r="AC804" s="2">
        <v>144778165</v>
      </c>
      <c r="AD804" s="2">
        <v>582463581</v>
      </c>
    </row>
    <row r="805" spans="1:30" x14ac:dyDescent="0.3">
      <c r="A805" s="1">
        <v>38718</v>
      </c>
      <c r="B805" s="6">
        <v>5.0000000000000001E-3</v>
      </c>
      <c r="C805" s="7"/>
      <c r="D805" s="7"/>
      <c r="E805" s="7"/>
      <c r="F805" s="7"/>
      <c r="G805" s="7"/>
      <c r="H805" s="7"/>
      <c r="I805" s="7"/>
      <c r="J805" s="7">
        <f t="shared" si="30"/>
        <v>37.469839508554756</v>
      </c>
      <c r="K805" s="7"/>
      <c r="L805" s="7"/>
      <c r="M805" s="7"/>
      <c r="N805" s="7"/>
      <c r="O805" s="7"/>
      <c r="P805" s="7"/>
      <c r="Q805" s="7"/>
      <c r="R805" s="7">
        <f t="shared" si="31"/>
        <v>266.88131390893454</v>
      </c>
      <c r="S805" s="6"/>
      <c r="T805" s="6"/>
      <c r="U805" s="6"/>
      <c r="V805" s="6"/>
      <c r="W805" s="6"/>
      <c r="X805" s="6"/>
      <c r="Y805" s="6"/>
      <c r="Z805" s="6">
        <v>5.0000000000000001E-3</v>
      </c>
      <c r="AA805">
        <v>0.59</v>
      </c>
      <c r="AB805" s="2">
        <v>92843062</v>
      </c>
      <c r="AC805" s="2">
        <v>129951090</v>
      </c>
      <c r="AD805" s="2">
        <v>567252738</v>
      </c>
    </row>
    <row r="806" spans="1:30" x14ac:dyDescent="0.3">
      <c r="A806" s="1">
        <v>38749</v>
      </c>
      <c r="B806" s="6">
        <v>-2.9999999999999997E-4</v>
      </c>
      <c r="C806" s="7"/>
      <c r="D806" s="7"/>
      <c r="E806" s="7"/>
      <c r="F806" s="7"/>
      <c r="G806" s="7"/>
      <c r="H806" s="7"/>
      <c r="I806" s="7"/>
      <c r="J806" s="7">
        <f t="shared" si="30"/>
        <v>37.481083833704865</v>
      </c>
      <c r="K806" s="7"/>
      <c r="L806" s="7"/>
      <c r="M806" s="7"/>
      <c r="N806" s="7"/>
      <c r="O806" s="7"/>
      <c r="P806" s="7"/>
      <c r="Q806" s="7"/>
      <c r="R806" s="7">
        <f t="shared" si="31"/>
        <v>266.80124951476188</v>
      </c>
      <c r="S806" s="6"/>
      <c r="T806" s="6"/>
      <c r="U806" s="6"/>
      <c r="V806" s="6"/>
      <c r="W806" s="6"/>
      <c r="X806" s="6"/>
      <c r="Y806" s="6"/>
      <c r="Z806" s="6">
        <v>-2.9999999999999997E-4</v>
      </c>
      <c r="AA806">
        <v>0.41</v>
      </c>
      <c r="AB806" s="2">
        <v>94627238</v>
      </c>
      <c r="AC806" s="2">
        <v>131135781</v>
      </c>
      <c r="AD806" s="2">
        <v>574854769</v>
      </c>
    </row>
    <row r="807" spans="1:30" x14ac:dyDescent="0.3">
      <c r="A807" s="1">
        <v>38777</v>
      </c>
      <c r="B807" s="6">
        <v>1.4000000000000002E-3</v>
      </c>
      <c r="C807" s="7"/>
      <c r="D807" s="7"/>
      <c r="E807" s="7"/>
      <c r="F807" s="7"/>
      <c r="G807" s="7"/>
      <c r="H807" s="7"/>
      <c r="I807" s="7"/>
      <c r="J807" s="7">
        <f t="shared" si="30"/>
        <v>37.428683676557689</v>
      </c>
      <c r="K807" s="7"/>
      <c r="L807" s="7"/>
      <c r="M807" s="7"/>
      <c r="N807" s="7"/>
      <c r="O807" s="7"/>
      <c r="P807" s="7"/>
      <c r="Q807" s="7"/>
      <c r="R807" s="7">
        <f t="shared" si="31"/>
        <v>267.17477126408255</v>
      </c>
      <c r="S807" s="6"/>
      <c r="T807" s="6"/>
      <c r="U807" s="6"/>
      <c r="V807" s="6"/>
      <c r="W807" s="6"/>
      <c r="X807" s="6"/>
      <c r="Y807" s="6"/>
      <c r="Z807" s="6">
        <v>1.4000000000000002E-3</v>
      </c>
      <c r="AA807">
        <v>0.43</v>
      </c>
      <c r="AB807" s="2">
        <v>88735299</v>
      </c>
      <c r="AC807" s="2">
        <v>128748460</v>
      </c>
      <c r="AD807" s="2">
        <v>578794752</v>
      </c>
    </row>
    <row r="808" spans="1:30" x14ac:dyDescent="0.3">
      <c r="A808" s="1">
        <v>38808</v>
      </c>
      <c r="B808" s="6">
        <v>1E-4</v>
      </c>
      <c r="C808" s="7"/>
      <c r="D808" s="7"/>
      <c r="E808" s="7"/>
      <c r="F808" s="7"/>
      <c r="G808" s="7"/>
      <c r="H808" s="7"/>
      <c r="I808" s="7"/>
      <c r="J808" s="7">
        <f t="shared" si="30"/>
        <v>37.42494118243944</v>
      </c>
      <c r="K808" s="7"/>
      <c r="L808" s="7"/>
      <c r="M808" s="7"/>
      <c r="N808" s="7"/>
      <c r="O808" s="7"/>
      <c r="P808" s="7"/>
      <c r="Q808" s="7"/>
      <c r="R808" s="7">
        <f t="shared" si="31"/>
        <v>267.20148874120895</v>
      </c>
      <c r="S808" s="6"/>
      <c r="T808" s="6"/>
      <c r="U808" s="6"/>
      <c r="V808" s="6"/>
      <c r="W808" s="6"/>
      <c r="X808" s="6"/>
      <c r="Y808" s="6"/>
      <c r="Z808" s="6">
        <v>1E-4</v>
      </c>
      <c r="AA808">
        <v>0.21</v>
      </c>
      <c r="AB808" s="2">
        <v>88912726</v>
      </c>
      <c r="AC808" s="2">
        <v>127513286</v>
      </c>
      <c r="AD808" s="2">
        <v>579656895</v>
      </c>
    </row>
    <row r="809" spans="1:30" x14ac:dyDescent="0.3">
      <c r="A809" s="1">
        <v>38838</v>
      </c>
      <c r="B809" s="6">
        <v>-2.2000000000000001E-3</v>
      </c>
      <c r="C809" s="7"/>
      <c r="D809" s="7"/>
      <c r="E809" s="7"/>
      <c r="F809" s="7"/>
      <c r="G809" s="7"/>
      <c r="H809" s="7"/>
      <c r="I809" s="7"/>
      <c r="J809" s="7">
        <f t="shared" si="30"/>
        <v>37.507457589135548</v>
      </c>
      <c r="K809" s="7"/>
      <c r="L809" s="7"/>
      <c r="M809" s="7"/>
      <c r="N809" s="7"/>
      <c r="O809" s="7"/>
      <c r="P809" s="7"/>
      <c r="Q809" s="7"/>
      <c r="R809" s="7">
        <f t="shared" si="31"/>
        <v>266.61364546597827</v>
      </c>
      <c r="S809" s="6"/>
      <c r="T809" s="6"/>
      <c r="U809" s="6"/>
      <c r="V809" s="6"/>
      <c r="W809" s="6"/>
      <c r="X809" s="6"/>
      <c r="Y809" s="6"/>
      <c r="Z809" s="6">
        <v>-2.2000000000000001E-3</v>
      </c>
      <c r="AA809">
        <v>0.1</v>
      </c>
      <c r="AB809" s="2">
        <v>86158927</v>
      </c>
      <c r="AC809" s="2">
        <v>130856529</v>
      </c>
      <c r="AD809" s="2">
        <v>593980605</v>
      </c>
    </row>
    <row r="810" spans="1:30" x14ac:dyDescent="0.3">
      <c r="A810" s="1">
        <v>38869</v>
      </c>
      <c r="B810" s="6">
        <v>-3.0999999999999999E-3</v>
      </c>
      <c r="C810" s="7"/>
      <c r="D810" s="7"/>
      <c r="E810" s="7"/>
      <c r="F810" s="7"/>
      <c r="G810" s="7"/>
      <c r="H810" s="7"/>
      <c r="I810" s="7"/>
      <c r="J810" s="7">
        <f t="shared" si="30"/>
        <v>37.62409227518863</v>
      </c>
      <c r="K810" s="7"/>
      <c r="L810" s="7"/>
      <c r="M810" s="7"/>
      <c r="N810" s="7"/>
      <c r="O810" s="7"/>
      <c r="P810" s="7"/>
      <c r="Q810" s="7"/>
      <c r="R810" s="7">
        <f t="shared" si="31"/>
        <v>265.78714316503374</v>
      </c>
      <c r="S810" s="6"/>
      <c r="T810" s="6"/>
      <c r="U810" s="6"/>
      <c r="V810" s="6"/>
      <c r="W810" s="6"/>
      <c r="X810" s="6"/>
      <c r="Y810" s="6"/>
      <c r="Z810" s="6">
        <v>-3.0999999999999999E-3</v>
      </c>
      <c r="AA810">
        <v>-0.21</v>
      </c>
      <c r="AB810" s="2">
        <v>94634877</v>
      </c>
      <c r="AC810" s="2">
        <v>132055128</v>
      </c>
      <c r="AD810" s="2">
        <v>600442057</v>
      </c>
    </row>
    <row r="811" spans="1:30" x14ac:dyDescent="0.3">
      <c r="A811" s="1">
        <v>38899</v>
      </c>
      <c r="B811" s="6">
        <v>2.0999999999999999E-3</v>
      </c>
      <c r="C811" s="7"/>
      <c r="D811" s="7"/>
      <c r="E811" s="7"/>
      <c r="F811" s="7"/>
      <c r="G811" s="7"/>
      <c r="H811" s="7"/>
      <c r="I811" s="7"/>
      <c r="J811" s="7">
        <f t="shared" si="30"/>
        <v>37.545247255951132</v>
      </c>
      <c r="K811" s="7"/>
      <c r="L811" s="7"/>
      <c r="M811" s="7"/>
      <c r="N811" s="7"/>
      <c r="O811" s="7"/>
      <c r="P811" s="7"/>
      <c r="Q811" s="7"/>
      <c r="R811" s="7">
        <f t="shared" si="31"/>
        <v>266.34529616568028</v>
      </c>
      <c r="S811" s="6"/>
      <c r="T811" s="6"/>
      <c r="U811" s="6"/>
      <c r="V811" s="6"/>
      <c r="W811" s="6"/>
      <c r="X811" s="6"/>
      <c r="Y811" s="6"/>
      <c r="Z811" s="6">
        <v>2.0999999999999999E-3</v>
      </c>
      <c r="AA811">
        <v>0.19</v>
      </c>
      <c r="AB811" s="2">
        <v>94592008</v>
      </c>
      <c r="AC811" s="2">
        <v>133558017</v>
      </c>
      <c r="AD811" s="2">
        <v>604812698</v>
      </c>
    </row>
    <row r="812" spans="1:30" x14ac:dyDescent="0.3">
      <c r="A812" s="1">
        <v>38930</v>
      </c>
      <c r="B812" s="6">
        <v>1.1999999999999999E-3</v>
      </c>
      <c r="C812" s="7"/>
      <c r="D812" s="7"/>
      <c r="E812" s="7"/>
      <c r="F812" s="7"/>
      <c r="G812" s="7"/>
      <c r="H812" s="7"/>
      <c r="I812" s="7"/>
      <c r="J812" s="7">
        <f t="shared" si="30"/>
        <v>37.500246959599622</v>
      </c>
      <c r="K812" s="7"/>
      <c r="L812" s="7"/>
      <c r="M812" s="7"/>
      <c r="N812" s="7"/>
      <c r="O812" s="7"/>
      <c r="P812" s="7"/>
      <c r="Q812" s="7"/>
      <c r="R812" s="7">
        <f t="shared" si="31"/>
        <v>266.66491052107909</v>
      </c>
      <c r="S812" s="6"/>
      <c r="T812" s="6"/>
      <c r="U812" s="6"/>
      <c r="V812" s="6"/>
      <c r="W812" s="6"/>
      <c r="X812" s="6"/>
      <c r="Y812" s="6"/>
      <c r="Z812" s="6">
        <v>1.1999999999999999E-3</v>
      </c>
      <c r="AA812">
        <v>0.05</v>
      </c>
      <c r="AB812" s="2">
        <v>99860904</v>
      </c>
      <c r="AC812" s="2">
        <v>136342248</v>
      </c>
      <c r="AD812" s="2">
        <v>607032661</v>
      </c>
    </row>
    <row r="813" spans="1:30" x14ac:dyDescent="0.3">
      <c r="A813" s="1">
        <v>38961</v>
      </c>
      <c r="B813" s="6">
        <v>2.5000000000000001E-3</v>
      </c>
      <c r="C813" s="7"/>
      <c r="D813" s="7"/>
      <c r="E813" s="7"/>
      <c r="F813" s="7"/>
      <c r="G813" s="7"/>
      <c r="H813" s="7"/>
      <c r="I813" s="7"/>
      <c r="J813" s="7">
        <f t="shared" si="30"/>
        <v>37.40673013426396</v>
      </c>
      <c r="K813" s="7"/>
      <c r="L813" s="7"/>
      <c r="M813" s="7"/>
      <c r="N813" s="7"/>
      <c r="O813" s="7"/>
      <c r="P813" s="7"/>
      <c r="Q813" s="7"/>
      <c r="R813" s="7">
        <f t="shared" si="31"/>
        <v>267.3315727973818</v>
      </c>
      <c r="S813" s="6"/>
      <c r="T813" s="6"/>
      <c r="U813" s="6"/>
      <c r="V813" s="6"/>
      <c r="W813" s="6"/>
      <c r="X813" s="6"/>
      <c r="Y813" s="6"/>
      <c r="Z813" s="6">
        <v>2.5000000000000001E-3</v>
      </c>
      <c r="AA813">
        <v>0.21</v>
      </c>
      <c r="AB813" s="2">
        <v>100371553</v>
      </c>
      <c r="AC813" s="2">
        <v>143060998</v>
      </c>
      <c r="AD813" s="2">
        <v>611874556</v>
      </c>
    </row>
    <row r="814" spans="1:30" x14ac:dyDescent="0.3">
      <c r="A814" s="1">
        <v>38991</v>
      </c>
      <c r="B814" s="6">
        <v>3.9000000000000003E-3</v>
      </c>
      <c r="C814" s="7"/>
      <c r="D814" s="7"/>
      <c r="E814" s="7"/>
      <c r="F814" s="7"/>
      <c r="G814" s="7"/>
      <c r="H814" s="7"/>
      <c r="I814" s="7"/>
      <c r="J814" s="7">
        <f t="shared" si="30"/>
        <v>37.261410632796043</v>
      </c>
      <c r="K814" s="7"/>
      <c r="L814" s="7"/>
      <c r="M814" s="7"/>
      <c r="N814" s="7"/>
      <c r="O814" s="7"/>
      <c r="P814" s="7"/>
      <c r="Q814" s="7"/>
      <c r="R814" s="7">
        <f t="shared" si="31"/>
        <v>268.3741659312916</v>
      </c>
      <c r="S814" s="6"/>
      <c r="T814" s="6"/>
      <c r="U814" s="6"/>
      <c r="V814" s="6"/>
      <c r="W814" s="6"/>
      <c r="X814" s="6"/>
      <c r="Y814" s="6"/>
      <c r="Z814" s="6">
        <v>3.9000000000000003E-3</v>
      </c>
      <c r="AA814">
        <v>0.33</v>
      </c>
      <c r="AB814" s="2">
        <v>99861933</v>
      </c>
      <c r="AC814" s="2">
        <v>145008835</v>
      </c>
      <c r="AD814" s="2">
        <v>622409389</v>
      </c>
    </row>
    <row r="815" spans="1:30" x14ac:dyDescent="0.3">
      <c r="A815" s="1">
        <v>39022</v>
      </c>
      <c r="B815" s="6">
        <v>4.1999999999999997E-3</v>
      </c>
      <c r="C815" s="7"/>
      <c r="D815" s="7"/>
      <c r="E815" s="7"/>
      <c r="F815" s="7"/>
      <c r="G815" s="7"/>
      <c r="H815" s="7"/>
      <c r="I815" s="7"/>
      <c r="J815" s="7">
        <f t="shared" si="30"/>
        <v>37.105567250344599</v>
      </c>
      <c r="K815" s="7"/>
      <c r="L815" s="7"/>
      <c r="M815" s="7"/>
      <c r="N815" s="7"/>
      <c r="O815" s="7"/>
      <c r="P815" s="7"/>
      <c r="Q815" s="7"/>
      <c r="R815" s="7">
        <f t="shared" si="31"/>
        <v>269.50133742820304</v>
      </c>
      <c r="S815" s="6"/>
      <c r="T815" s="6"/>
      <c r="U815" s="6"/>
      <c r="V815" s="6"/>
      <c r="W815" s="6"/>
      <c r="X815" s="6"/>
      <c r="Y815" s="6"/>
      <c r="Z815" s="6">
        <v>4.1999999999999997E-3</v>
      </c>
      <c r="AA815">
        <v>0.31</v>
      </c>
      <c r="AB815" s="2">
        <v>105335008</v>
      </c>
      <c r="AC815" s="2">
        <v>151874576</v>
      </c>
      <c r="AD815" s="2">
        <v>637723544</v>
      </c>
    </row>
    <row r="816" spans="1:30" x14ac:dyDescent="0.3">
      <c r="A816" s="1">
        <v>39052</v>
      </c>
      <c r="B816" s="6">
        <v>1.04E-2</v>
      </c>
      <c r="C816" s="7"/>
      <c r="D816" s="7"/>
      <c r="E816" s="7"/>
      <c r="F816" s="7"/>
      <c r="G816" s="7"/>
      <c r="H816" s="7"/>
      <c r="I816" s="7"/>
      <c r="J816" s="7">
        <f t="shared" si="30"/>
        <v>36.723641379992678</v>
      </c>
      <c r="K816" s="7"/>
      <c r="L816" s="7"/>
      <c r="M816" s="7"/>
      <c r="N816" s="7"/>
      <c r="O816" s="7"/>
      <c r="P816" s="7"/>
      <c r="Q816" s="7"/>
      <c r="R816" s="7">
        <f t="shared" si="31"/>
        <v>272.30415133745635</v>
      </c>
      <c r="S816" s="6"/>
      <c r="T816" s="6"/>
      <c r="U816" s="6"/>
      <c r="V816" s="6"/>
      <c r="W816" s="6"/>
      <c r="X816" s="6"/>
      <c r="Y816" s="6"/>
      <c r="Z816" s="6">
        <v>1.04E-2</v>
      </c>
      <c r="AA816">
        <v>0.48</v>
      </c>
      <c r="AB816" s="2">
        <v>121102001</v>
      </c>
      <c r="AC816" s="2">
        <v>174345295</v>
      </c>
      <c r="AD816" s="2">
        <v>661499645</v>
      </c>
    </row>
    <row r="817" spans="1:30" x14ac:dyDescent="0.3">
      <c r="A817" s="1">
        <v>39083</v>
      </c>
      <c r="B817" s="6">
        <v>6.6E-3</v>
      </c>
      <c r="C817" s="7"/>
      <c r="D817" s="7"/>
      <c r="E817" s="7"/>
      <c r="F817" s="7"/>
      <c r="G817" s="7"/>
      <c r="H817" s="7"/>
      <c r="I817" s="7"/>
      <c r="J817" s="7">
        <f t="shared" si="30"/>
        <v>36.482854540028491</v>
      </c>
      <c r="K817" s="7"/>
      <c r="L817" s="7"/>
      <c r="M817" s="7"/>
      <c r="N817" s="7"/>
      <c r="O817" s="7"/>
      <c r="P817" s="7"/>
      <c r="Q817" s="7"/>
      <c r="R817" s="7">
        <f t="shared" si="31"/>
        <v>274.10135873628354</v>
      </c>
      <c r="S817" s="6"/>
      <c r="T817" s="6"/>
      <c r="U817" s="6"/>
      <c r="V817" s="6"/>
      <c r="W817" s="6"/>
      <c r="X817" s="6"/>
      <c r="Y817" s="6"/>
      <c r="Z817" s="6">
        <v>6.6E-3</v>
      </c>
      <c r="AA817">
        <v>0.44</v>
      </c>
      <c r="AB817" s="2">
        <v>109695597</v>
      </c>
      <c r="AC817" s="2">
        <v>155629621</v>
      </c>
      <c r="AD817" s="2">
        <v>645751549</v>
      </c>
    </row>
    <row r="818" spans="1:30" x14ac:dyDescent="0.3">
      <c r="A818" s="1">
        <v>39114</v>
      </c>
      <c r="B818" s="6">
        <v>3.3E-3</v>
      </c>
      <c r="C818" s="7"/>
      <c r="D818" s="7"/>
      <c r="E818" s="7"/>
      <c r="F818" s="7"/>
      <c r="G818" s="7"/>
      <c r="H818" s="7"/>
      <c r="I818" s="7"/>
      <c r="J818" s="7">
        <f t="shared" si="30"/>
        <v>36.362857111560338</v>
      </c>
      <c r="K818" s="7"/>
      <c r="L818" s="7"/>
      <c r="M818" s="7"/>
      <c r="N818" s="7"/>
      <c r="O818" s="7"/>
      <c r="P818" s="7"/>
      <c r="Q818" s="7"/>
      <c r="R818" s="7">
        <f t="shared" si="31"/>
        <v>275.00589322011331</v>
      </c>
      <c r="S818" s="6"/>
      <c r="T818" s="6"/>
      <c r="U818" s="6"/>
      <c r="V818" s="6"/>
      <c r="W818" s="6"/>
      <c r="X818" s="6"/>
      <c r="Y818" s="6"/>
      <c r="Z818" s="6">
        <v>3.3E-3</v>
      </c>
      <c r="AA818">
        <v>0.44</v>
      </c>
      <c r="AB818" s="2">
        <v>105136740</v>
      </c>
      <c r="AC818" s="2">
        <v>153682285</v>
      </c>
      <c r="AD818" s="2">
        <v>646966126</v>
      </c>
    </row>
    <row r="819" spans="1:30" x14ac:dyDescent="0.3">
      <c r="A819" s="1">
        <v>39142</v>
      </c>
      <c r="B819" s="6">
        <v>1.1000000000000001E-3</v>
      </c>
      <c r="C819" s="7"/>
      <c r="D819" s="7"/>
      <c r="E819" s="7"/>
      <c r="F819" s="7"/>
      <c r="G819" s="7"/>
      <c r="H819" s="7"/>
      <c r="I819" s="7"/>
      <c r="J819" s="7">
        <f t="shared" si="30"/>
        <v>36.322901919448945</v>
      </c>
      <c r="K819" s="7"/>
      <c r="L819" s="7"/>
      <c r="M819" s="7"/>
      <c r="N819" s="7"/>
      <c r="O819" s="7"/>
      <c r="P819" s="7"/>
      <c r="Q819" s="7"/>
      <c r="R819" s="7">
        <f t="shared" si="31"/>
        <v>275.30839970265544</v>
      </c>
      <c r="S819" s="6"/>
      <c r="T819" s="6"/>
      <c r="U819" s="6"/>
      <c r="V819" s="6"/>
      <c r="W819" s="6"/>
      <c r="X819" s="6"/>
      <c r="Y819" s="6"/>
      <c r="Z819" s="6">
        <v>1.1000000000000001E-3</v>
      </c>
      <c r="AA819">
        <v>0.37</v>
      </c>
      <c r="AB819" s="2">
        <v>107235704</v>
      </c>
      <c r="AC819" s="2">
        <v>155576622</v>
      </c>
      <c r="AD819" s="2">
        <v>650733953</v>
      </c>
    </row>
    <row r="820" spans="1:30" x14ac:dyDescent="0.3">
      <c r="A820" s="1">
        <v>39173</v>
      </c>
      <c r="B820" s="6">
        <v>3.3E-3</v>
      </c>
      <c r="C820" s="7"/>
      <c r="D820" s="7"/>
      <c r="E820" s="7"/>
      <c r="F820" s="7"/>
      <c r="G820" s="7"/>
      <c r="H820" s="7"/>
      <c r="I820" s="7"/>
      <c r="J820" s="7">
        <f t="shared" si="30"/>
        <v>36.203430598473972</v>
      </c>
      <c r="K820" s="7"/>
      <c r="L820" s="7"/>
      <c r="M820" s="7"/>
      <c r="N820" s="7"/>
      <c r="O820" s="7"/>
      <c r="P820" s="7"/>
      <c r="Q820" s="7"/>
      <c r="R820" s="7">
        <f t="shared" si="31"/>
        <v>276.21691742167422</v>
      </c>
      <c r="S820" s="6"/>
      <c r="T820" s="6"/>
      <c r="U820" s="6"/>
      <c r="V820" s="6"/>
      <c r="W820" s="6"/>
      <c r="X820" s="6"/>
      <c r="Y820" s="6"/>
      <c r="Z820" s="6">
        <v>3.3E-3</v>
      </c>
      <c r="AA820">
        <v>0.25</v>
      </c>
      <c r="AB820" s="2">
        <v>114406238</v>
      </c>
      <c r="AC820" s="2">
        <v>156468363</v>
      </c>
      <c r="AD820" s="2">
        <v>657129977</v>
      </c>
    </row>
    <row r="821" spans="1:30" x14ac:dyDescent="0.3">
      <c r="A821" s="1">
        <v>39203</v>
      </c>
      <c r="B821" s="6">
        <v>3.5999999999999999E-3</v>
      </c>
      <c r="C821" s="7"/>
      <c r="D821" s="7"/>
      <c r="E821" s="7"/>
      <c r="F821" s="7"/>
      <c r="G821" s="7"/>
      <c r="H821" s="7"/>
      <c r="I821" s="7"/>
      <c r="J821" s="7">
        <f t="shared" si="30"/>
        <v>36.073565761731743</v>
      </c>
      <c r="K821" s="7"/>
      <c r="L821" s="7"/>
      <c r="M821" s="7"/>
      <c r="N821" s="7"/>
      <c r="O821" s="7"/>
      <c r="P821" s="7"/>
      <c r="Q821" s="7"/>
      <c r="R821" s="7">
        <f t="shared" si="31"/>
        <v>277.21129832439226</v>
      </c>
      <c r="S821" s="6"/>
      <c r="T821" s="6"/>
      <c r="U821" s="6"/>
      <c r="V821" s="6"/>
      <c r="W821" s="6"/>
      <c r="X821" s="6"/>
      <c r="Y821" s="6"/>
      <c r="Z821" s="6">
        <v>3.5999999999999999E-3</v>
      </c>
      <c r="AA821">
        <v>0.28000000000000003</v>
      </c>
      <c r="AB821" s="2">
        <v>108250652</v>
      </c>
      <c r="AC821" s="2">
        <v>157893243</v>
      </c>
      <c r="AD821" s="2">
        <v>663899803</v>
      </c>
    </row>
    <row r="822" spans="1:30" x14ac:dyDescent="0.3">
      <c r="A822" s="1">
        <v>39234</v>
      </c>
      <c r="B822" s="6">
        <v>5.5000000000000005E-3</v>
      </c>
      <c r="C822" s="7"/>
      <c r="D822" s="7"/>
      <c r="E822" s="7"/>
      <c r="F822" s="7"/>
      <c r="G822" s="7"/>
      <c r="H822" s="7"/>
      <c r="I822" s="7"/>
      <c r="J822" s="7">
        <f t="shared" si="30"/>
        <v>35.876246406496008</v>
      </c>
      <c r="K822" s="7"/>
      <c r="L822" s="7"/>
      <c r="M822" s="7"/>
      <c r="N822" s="7"/>
      <c r="O822" s="7"/>
      <c r="P822" s="7"/>
      <c r="Q822" s="7"/>
      <c r="R822" s="7">
        <f t="shared" si="31"/>
        <v>278.73596046517645</v>
      </c>
      <c r="S822" s="6"/>
      <c r="T822" s="6"/>
      <c r="U822" s="6"/>
      <c r="V822" s="6"/>
      <c r="W822" s="6"/>
      <c r="X822" s="6"/>
      <c r="Y822" s="6"/>
      <c r="Z822" s="6">
        <v>5.5000000000000005E-3</v>
      </c>
      <c r="AA822">
        <v>0.28000000000000003</v>
      </c>
      <c r="AB822" s="2">
        <v>115604131</v>
      </c>
      <c r="AC822" s="2">
        <v>164171409</v>
      </c>
      <c r="AD822" s="2">
        <v>677220438</v>
      </c>
    </row>
    <row r="823" spans="1:30" x14ac:dyDescent="0.3">
      <c r="A823" s="1">
        <v>39264</v>
      </c>
      <c r="B823" s="6">
        <v>2.7000000000000001E-3</v>
      </c>
      <c r="C823" s="7"/>
      <c r="D823" s="7"/>
      <c r="E823" s="7"/>
      <c r="F823" s="7"/>
      <c r="G823" s="7"/>
      <c r="H823" s="7"/>
      <c r="I823" s="7"/>
      <c r="J823" s="7">
        <f t="shared" si="30"/>
        <v>35.779641374784092</v>
      </c>
      <c r="K823" s="7"/>
      <c r="L823" s="7"/>
      <c r="M823" s="7"/>
      <c r="N823" s="7"/>
      <c r="O823" s="7"/>
      <c r="P823" s="7"/>
      <c r="Q823" s="7"/>
      <c r="R823" s="7">
        <f t="shared" si="31"/>
        <v>279.4885475584324</v>
      </c>
      <c r="S823" s="6"/>
      <c r="T823" s="6"/>
      <c r="U823" s="6"/>
      <c r="V823" s="6"/>
      <c r="W823" s="6"/>
      <c r="X823" s="6"/>
      <c r="Y823" s="6"/>
      <c r="Z823" s="6">
        <v>2.7000000000000001E-3</v>
      </c>
      <c r="AA823">
        <v>0.24</v>
      </c>
      <c r="AB823" s="2">
        <v>115812081</v>
      </c>
      <c r="AC823" s="2">
        <v>166890701</v>
      </c>
      <c r="AD823" s="2">
        <v>682624102</v>
      </c>
    </row>
    <row r="824" spans="1:30" x14ac:dyDescent="0.3">
      <c r="A824" s="1">
        <v>39295</v>
      </c>
      <c r="B824" s="6">
        <v>7.000000000000001E-4</v>
      </c>
      <c r="C824" s="7"/>
      <c r="D824" s="7"/>
      <c r="E824" s="7"/>
      <c r="F824" s="7"/>
      <c r="G824" s="7"/>
      <c r="H824" s="7"/>
      <c r="I824" s="7"/>
      <c r="J824" s="7">
        <f t="shared" si="30"/>
        <v>35.754613145582191</v>
      </c>
      <c r="K824" s="7"/>
      <c r="L824" s="7"/>
      <c r="M824" s="7"/>
      <c r="N824" s="7"/>
      <c r="O824" s="7"/>
      <c r="P824" s="7"/>
      <c r="Q824" s="7"/>
      <c r="R824" s="7">
        <f t="shared" si="31"/>
        <v>279.6841895417233</v>
      </c>
      <c r="S824" s="6"/>
      <c r="T824" s="6"/>
      <c r="U824" s="6"/>
      <c r="V824" s="6"/>
      <c r="W824" s="6"/>
      <c r="X824" s="6"/>
      <c r="Y824" s="6"/>
      <c r="Z824" s="6">
        <v>7.000000000000001E-4</v>
      </c>
      <c r="AA824">
        <v>0.47</v>
      </c>
      <c r="AB824" s="2">
        <v>114488378</v>
      </c>
      <c r="AC824" s="2">
        <v>170027080</v>
      </c>
      <c r="AD824" s="2">
        <v>698087344</v>
      </c>
    </row>
    <row r="825" spans="1:30" x14ac:dyDescent="0.3">
      <c r="A825" s="1">
        <v>39326</v>
      </c>
      <c r="B825" s="6">
        <v>2.3999999999999998E-3</v>
      </c>
      <c r="C825" s="7"/>
      <c r="D825" s="7"/>
      <c r="E825" s="7"/>
      <c r="F825" s="7"/>
      <c r="G825" s="7"/>
      <c r="H825" s="7"/>
      <c r="I825" s="7"/>
      <c r="J825" s="7">
        <f t="shared" si="30"/>
        <v>35.66900752751615</v>
      </c>
      <c r="K825" s="7"/>
      <c r="L825" s="7"/>
      <c r="M825" s="7"/>
      <c r="N825" s="7"/>
      <c r="O825" s="7"/>
      <c r="P825" s="7"/>
      <c r="Q825" s="7"/>
      <c r="R825" s="7">
        <f t="shared" si="31"/>
        <v>280.35543159662342</v>
      </c>
      <c r="S825" s="6"/>
      <c r="T825" s="6"/>
      <c r="U825" s="6"/>
      <c r="V825" s="6"/>
      <c r="W825" s="6"/>
      <c r="X825" s="6"/>
      <c r="Y825" s="6"/>
      <c r="Z825" s="6">
        <v>2.3999999999999998E-3</v>
      </c>
      <c r="AA825">
        <v>0.18</v>
      </c>
      <c r="AB825" s="2">
        <v>120340059</v>
      </c>
      <c r="AC825" s="2">
        <v>174810353</v>
      </c>
      <c r="AD825" s="2">
        <v>711705989</v>
      </c>
    </row>
    <row r="826" spans="1:30" x14ac:dyDescent="0.3">
      <c r="A826" s="1">
        <v>39356</v>
      </c>
      <c r="B826" s="6">
        <v>8.0000000000000004E-4</v>
      </c>
      <c r="C826" s="7"/>
      <c r="D826" s="7"/>
      <c r="E826" s="7"/>
      <c r="F826" s="7"/>
      <c r="G826" s="7"/>
      <c r="H826" s="7"/>
      <c r="I826" s="7"/>
      <c r="J826" s="7">
        <f t="shared" si="30"/>
        <v>35.640495131411022</v>
      </c>
      <c r="K826" s="7"/>
      <c r="L826" s="7"/>
      <c r="M826" s="7"/>
      <c r="N826" s="7"/>
      <c r="O826" s="7"/>
      <c r="P826" s="7"/>
      <c r="Q826" s="7"/>
      <c r="R826" s="7">
        <f t="shared" si="31"/>
        <v>280.5797159419007</v>
      </c>
      <c r="S826" s="6"/>
      <c r="T826" s="6"/>
      <c r="U826" s="6"/>
      <c r="V826" s="6"/>
      <c r="W826" s="6"/>
      <c r="X826" s="6"/>
      <c r="Y826" s="6"/>
      <c r="Z826" s="6">
        <v>8.0000000000000004E-4</v>
      </c>
      <c r="AA826">
        <v>0.3</v>
      </c>
      <c r="AB826" s="2">
        <v>122966586</v>
      </c>
      <c r="AC826" s="2">
        <v>178095836</v>
      </c>
      <c r="AD826" s="2">
        <v>722310549</v>
      </c>
    </row>
    <row r="827" spans="1:30" x14ac:dyDescent="0.3">
      <c r="A827" s="1">
        <v>39387</v>
      </c>
      <c r="B827" s="6">
        <v>4.6999999999999993E-3</v>
      </c>
      <c r="C827" s="7"/>
      <c r="D827" s="7"/>
      <c r="E827" s="7"/>
      <c r="F827" s="7"/>
      <c r="G827" s="7"/>
      <c r="H827" s="7"/>
      <c r="I827" s="7"/>
      <c r="J827" s="7">
        <f t="shared" si="30"/>
        <v>35.473768419837796</v>
      </c>
      <c r="K827" s="7"/>
      <c r="L827" s="7"/>
      <c r="M827" s="7"/>
      <c r="N827" s="7"/>
      <c r="O827" s="7"/>
      <c r="P827" s="7"/>
      <c r="Q827" s="7"/>
      <c r="R827" s="7">
        <f t="shared" si="31"/>
        <v>281.89844060682759</v>
      </c>
      <c r="S827" s="6"/>
      <c r="T827" s="6"/>
      <c r="U827" s="6"/>
      <c r="V827" s="6"/>
      <c r="W827" s="6"/>
      <c r="X827" s="6"/>
      <c r="Y827" s="6"/>
      <c r="Z827" s="6">
        <v>4.6999999999999993E-3</v>
      </c>
      <c r="AA827">
        <v>0.38</v>
      </c>
      <c r="AB827" s="2">
        <v>130847477</v>
      </c>
      <c r="AC827" s="2">
        <v>187792507</v>
      </c>
      <c r="AD827" s="2">
        <v>735188526</v>
      </c>
    </row>
    <row r="828" spans="1:30" x14ac:dyDescent="0.3">
      <c r="A828" s="1">
        <v>39417</v>
      </c>
      <c r="B828" s="6">
        <v>8.199999999999999E-3</v>
      </c>
      <c r="C828" s="7"/>
      <c r="D828" s="7"/>
      <c r="E828" s="7"/>
      <c r="F828" s="7"/>
      <c r="G828" s="7"/>
      <c r="H828" s="7"/>
      <c r="I828" s="7"/>
      <c r="J828" s="7">
        <f t="shared" si="30"/>
        <v>35.185249374963092</v>
      </c>
      <c r="K828" s="7"/>
      <c r="L828" s="7"/>
      <c r="M828" s="7"/>
      <c r="N828" s="7"/>
      <c r="O828" s="7"/>
      <c r="P828" s="7"/>
      <c r="Q828" s="7"/>
      <c r="R828" s="7">
        <f t="shared" si="31"/>
        <v>284.21000781980359</v>
      </c>
      <c r="S828" s="6"/>
      <c r="T828" s="6"/>
      <c r="U828" s="6"/>
      <c r="V828" s="6"/>
      <c r="W828" s="6"/>
      <c r="X828" s="6"/>
      <c r="Y828" s="6"/>
      <c r="Z828" s="6">
        <v>8.199999999999999E-3</v>
      </c>
      <c r="AA828">
        <v>0.74</v>
      </c>
      <c r="AB828" s="2">
        <v>146616867</v>
      </c>
      <c r="AC828" s="2">
        <v>231429799</v>
      </c>
      <c r="AD828" s="2">
        <v>781280049</v>
      </c>
    </row>
    <row r="829" spans="1:30" x14ac:dyDescent="0.3">
      <c r="A829" s="1">
        <v>39448</v>
      </c>
      <c r="B829" s="6">
        <v>5.1999999999999998E-3</v>
      </c>
      <c r="C829" s="7"/>
      <c r="D829" s="7"/>
      <c r="E829" s="7"/>
      <c r="F829" s="7"/>
      <c r="G829" s="7"/>
      <c r="H829" s="7"/>
      <c r="I829" s="7"/>
      <c r="J829" s="7">
        <f t="shared" si="30"/>
        <v>35.003232565621857</v>
      </c>
      <c r="K829" s="7"/>
      <c r="L829" s="7"/>
      <c r="M829" s="7"/>
      <c r="N829" s="7"/>
      <c r="O829" s="7"/>
      <c r="P829" s="7"/>
      <c r="Q829" s="7"/>
      <c r="R829" s="7">
        <f t="shared" si="31"/>
        <v>285.68789986046659</v>
      </c>
      <c r="S829" s="6"/>
      <c r="T829" s="6"/>
      <c r="U829" s="6"/>
      <c r="V829" s="6"/>
      <c r="W829" s="6"/>
      <c r="X829" s="6"/>
      <c r="Y829" s="6"/>
      <c r="Z829" s="6">
        <v>5.1999999999999998E-3</v>
      </c>
      <c r="AA829">
        <v>0.54</v>
      </c>
      <c r="AB829" s="2">
        <v>130588119</v>
      </c>
      <c r="AC829" s="2">
        <v>190279086</v>
      </c>
      <c r="AD829" s="2">
        <v>756004378</v>
      </c>
    </row>
    <row r="830" spans="1:30" x14ac:dyDescent="0.3">
      <c r="A830" s="1">
        <v>39479</v>
      </c>
      <c r="B830" s="6">
        <v>1.9E-3</v>
      </c>
      <c r="C830" s="7"/>
      <c r="D830" s="7"/>
      <c r="E830" s="7"/>
      <c r="F830" s="7"/>
      <c r="G830" s="7"/>
      <c r="H830" s="7"/>
      <c r="I830" s="7"/>
      <c r="J830" s="7">
        <f t="shared" si="30"/>
        <v>34.936852545784866</v>
      </c>
      <c r="K830" s="7"/>
      <c r="L830" s="7"/>
      <c r="M830" s="7"/>
      <c r="N830" s="7"/>
      <c r="O830" s="7"/>
      <c r="P830" s="7"/>
      <c r="Q830" s="7"/>
      <c r="R830" s="7">
        <f t="shared" si="31"/>
        <v>286.23070687020146</v>
      </c>
      <c r="S830" s="6"/>
      <c r="T830" s="6"/>
      <c r="U830" s="6"/>
      <c r="V830" s="6"/>
      <c r="W830" s="6"/>
      <c r="X830" s="6"/>
      <c r="Y830" s="6"/>
      <c r="Z830" s="6">
        <v>1.9E-3</v>
      </c>
      <c r="AA830">
        <v>0.49</v>
      </c>
      <c r="AB830" s="2">
        <v>126329185</v>
      </c>
      <c r="AC830" s="2">
        <v>184056916</v>
      </c>
      <c r="AD830" s="2">
        <v>758407731</v>
      </c>
    </row>
    <row r="831" spans="1:30" x14ac:dyDescent="0.3">
      <c r="A831" s="1">
        <v>39508</v>
      </c>
      <c r="B831" s="6">
        <v>3.0999999999999999E-3</v>
      </c>
      <c r="C831" s="7"/>
      <c r="D831" s="7"/>
      <c r="E831" s="7"/>
      <c r="F831" s="7"/>
      <c r="G831" s="7"/>
      <c r="H831" s="7"/>
      <c r="I831" s="7"/>
      <c r="J831" s="7">
        <f t="shared" si="30"/>
        <v>34.828883008458646</v>
      </c>
      <c r="K831" s="7"/>
      <c r="L831" s="7"/>
      <c r="M831" s="7"/>
      <c r="N831" s="7"/>
      <c r="O831" s="7"/>
      <c r="P831" s="7"/>
      <c r="Q831" s="7"/>
      <c r="R831" s="7">
        <f t="shared" si="31"/>
        <v>287.11802206149912</v>
      </c>
      <c r="S831" s="6"/>
      <c r="T831" s="6"/>
      <c r="U831" s="6"/>
      <c r="V831" s="6"/>
      <c r="W831" s="6"/>
      <c r="X831" s="6"/>
      <c r="Y831" s="6"/>
      <c r="Z831" s="6">
        <v>3.0999999999999999E-3</v>
      </c>
      <c r="AA831">
        <v>0.48</v>
      </c>
      <c r="AB831" s="2">
        <v>128876813</v>
      </c>
      <c r="AC831" s="2">
        <v>183845861</v>
      </c>
      <c r="AD831" s="2">
        <v>778446487</v>
      </c>
    </row>
    <row r="832" spans="1:30" x14ac:dyDescent="0.3">
      <c r="A832" s="1">
        <v>39539</v>
      </c>
      <c r="B832" s="6">
        <v>5.4000000000000003E-3</v>
      </c>
      <c r="C832" s="7"/>
      <c r="D832" s="7"/>
      <c r="E832" s="7"/>
      <c r="F832" s="7"/>
      <c r="G832" s="7"/>
      <c r="H832" s="7"/>
      <c r="I832" s="7"/>
      <c r="J832" s="7">
        <f t="shared" si="30"/>
        <v>34.641817195602385</v>
      </c>
      <c r="K832" s="7"/>
      <c r="L832" s="7"/>
      <c r="M832" s="7"/>
      <c r="N832" s="7"/>
      <c r="O832" s="7"/>
      <c r="P832" s="7"/>
      <c r="Q832" s="7"/>
      <c r="R832" s="7">
        <f t="shared" si="31"/>
        <v>288.66845938063125</v>
      </c>
      <c r="S832" s="6"/>
      <c r="T832" s="6"/>
      <c r="U832" s="6"/>
      <c r="V832" s="6"/>
      <c r="W832" s="6"/>
      <c r="X832" s="6"/>
      <c r="Y832" s="6"/>
      <c r="Z832" s="6">
        <v>5.4000000000000003E-3</v>
      </c>
      <c r="AA832">
        <v>0.55000000000000004</v>
      </c>
      <c r="AB832" s="2">
        <v>124683915</v>
      </c>
      <c r="AC832" s="2">
        <v>186799466</v>
      </c>
      <c r="AD832" s="2">
        <v>812326582</v>
      </c>
    </row>
    <row r="833" spans="1:30" x14ac:dyDescent="0.3">
      <c r="A833" s="1">
        <v>39569</v>
      </c>
      <c r="B833" s="6">
        <v>1.23E-2</v>
      </c>
      <c r="C833" s="7"/>
      <c r="D833" s="7"/>
      <c r="E833" s="7"/>
      <c r="F833" s="7"/>
      <c r="G833" s="7"/>
      <c r="H833" s="7"/>
      <c r="I833" s="7"/>
      <c r="J833" s="7">
        <f t="shared" si="30"/>
        <v>34.220900124076245</v>
      </c>
      <c r="K833" s="7"/>
      <c r="L833" s="7"/>
      <c r="M833" s="7"/>
      <c r="N833" s="7"/>
      <c r="O833" s="7"/>
      <c r="P833" s="7"/>
      <c r="Q833" s="7"/>
      <c r="R833" s="7">
        <f t="shared" si="31"/>
        <v>292.21908143101302</v>
      </c>
      <c r="S833" s="6"/>
      <c r="T833" s="6"/>
      <c r="U833" s="6"/>
      <c r="V833" s="6"/>
      <c r="W833" s="6"/>
      <c r="X833" s="6"/>
      <c r="Y833" s="6"/>
      <c r="Z833" s="6">
        <v>1.23E-2</v>
      </c>
      <c r="AA833">
        <v>0.79</v>
      </c>
      <c r="AB833" s="2">
        <v>133158742</v>
      </c>
      <c r="AC833" s="2">
        <v>183251480</v>
      </c>
      <c r="AD833" s="2">
        <v>840670357</v>
      </c>
    </row>
    <row r="834" spans="1:30" x14ac:dyDescent="0.3">
      <c r="A834" s="1">
        <v>39600</v>
      </c>
      <c r="B834" s="6">
        <v>9.5999999999999992E-3</v>
      </c>
      <c r="C834" s="7"/>
      <c r="D834" s="7"/>
      <c r="E834" s="7"/>
      <c r="F834" s="7"/>
      <c r="G834" s="7"/>
      <c r="H834" s="7"/>
      <c r="I834" s="7"/>
      <c r="J834" s="7">
        <f t="shared" si="30"/>
        <v>33.895503292468547</v>
      </c>
      <c r="K834" s="7"/>
      <c r="L834" s="7"/>
      <c r="M834" s="7"/>
      <c r="N834" s="7"/>
      <c r="O834" s="7"/>
      <c r="P834" s="7"/>
      <c r="Q834" s="7"/>
      <c r="R834" s="7">
        <f t="shared" si="31"/>
        <v>295.02438461275074</v>
      </c>
      <c r="S834" s="6"/>
      <c r="T834" s="6"/>
      <c r="U834" s="6"/>
      <c r="V834" s="6"/>
      <c r="W834" s="6"/>
      <c r="X834" s="6"/>
      <c r="Y834" s="6"/>
      <c r="Z834" s="6">
        <v>9.5999999999999992E-3</v>
      </c>
      <c r="AA834">
        <v>0.74</v>
      </c>
      <c r="AB834" s="2">
        <v>132793112</v>
      </c>
      <c r="AC834" s="2">
        <v>186219640</v>
      </c>
      <c r="AD834" s="2">
        <v>864451130</v>
      </c>
    </row>
    <row r="835" spans="1:30" x14ac:dyDescent="0.3">
      <c r="A835" s="1">
        <v>39630</v>
      </c>
      <c r="B835" s="6">
        <v>4.5000000000000005E-3</v>
      </c>
      <c r="C835" s="7"/>
      <c r="D835" s="7"/>
      <c r="E835" s="7"/>
      <c r="F835" s="7"/>
      <c r="G835" s="7"/>
      <c r="H835" s="7"/>
      <c r="I835" s="7"/>
      <c r="J835" s="7">
        <f t="shared" si="30"/>
        <v>33.74365683670338</v>
      </c>
      <c r="K835" s="7"/>
      <c r="L835" s="7"/>
      <c r="M835" s="7"/>
      <c r="N835" s="7"/>
      <c r="O835" s="7"/>
      <c r="P835" s="7"/>
      <c r="Q835" s="7"/>
      <c r="R835" s="7">
        <f t="shared" si="31"/>
        <v>296.35199434350812</v>
      </c>
      <c r="S835" s="6"/>
      <c r="T835" s="6"/>
      <c r="U835" s="6"/>
      <c r="V835" s="6"/>
      <c r="W835" s="6"/>
      <c r="X835" s="6"/>
      <c r="Y835" s="6"/>
      <c r="Z835" s="6">
        <v>4.5000000000000005E-3</v>
      </c>
      <c r="AA835">
        <v>0.53</v>
      </c>
      <c r="AB835" s="2">
        <v>129092191</v>
      </c>
      <c r="AC835" s="2">
        <v>185866821</v>
      </c>
      <c r="AD835" s="2">
        <v>905716750</v>
      </c>
    </row>
    <row r="836" spans="1:30" x14ac:dyDescent="0.3">
      <c r="A836" s="1">
        <v>39661</v>
      </c>
      <c r="B836" s="6">
        <v>3.8E-3</v>
      </c>
      <c r="C836" s="7"/>
      <c r="D836" s="7"/>
      <c r="E836" s="7"/>
      <c r="F836" s="7"/>
      <c r="G836" s="7"/>
      <c r="H836" s="7"/>
      <c r="I836" s="7"/>
      <c r="J836" s="7">
        <f t="shared" si="30"/>
        <v>33.61591635455607</v>
      </c>
      <c r="K836" s="7"/>
      <c r="L836" s="7"/>
      <c r="M836" s="7"/>
      <c r="N836" s="7"/>
      <c r="O836" s="7"/>
      <c r="P836" s="7"/>
      <c r="Q836" s="7"/>
      <c r="R836" s="7">
        <f t="shared" si="31"/>
        <v>297.47813192201346</v>
      </c>
      <c r="S836" s="6"/>
      <c r="T836" s="6"/>
      <c r="U836" s="6"/>
      <c r="V836" s="6"/>
      <c r="W836" s="6"/>
      <c r="X836" s="6"/>
      <c r="Y836" s="6"/>
      <c r="Z836" s="6">
        <v>3.8E-3</v>
      </c>
      <c r="AA836">
        <v>0.28000000000000003</v>
      </c>
      <c r="AB836" s="2">
        <v>132071158</v>
      </c>
      <c r="AC836" s="2">
        <v>186652793</v>
      </c>
      <c r="AD836" s="2">
        <v>949813624</v>
      </c>
    </row>
    <row r="837" spans="1:30" x14ac:dyDescent="0.3">
      <c r="A837" s="1">
        <v>39692</v>
      </c>
      <c r="B837" s="6">
        <v>3.8E-3</v>
      </c>
      <c r="C837" s="7"/>
      <c r="D837" s="7"/>
      <c r="E837" s="7"/>
      <c r="F837" s="7"/>
      <c r="G837" s="7"/>
      <c r="H837" s="7"/>
      <c r="I837" s="7"/>
      <c r="J837" s="7">
        <f t="shared" si="30"/>
        <v>33.488659448651198</v>
      </c>
      <c r="K837" s="7"/>
      <c r="L837" s="7"/>
      <c r="M837" s="7"/>
      <c r="N837" s="7"/>
      <c r="O837" s="7"/>
      <c r="P837" s="7"/>
      <c r="Q837" s="7"/>
      <c r="R837" s="7">
        <f t="shared" si="31"/>
        <v>298.60854882331711</v>
      </c>
      <c r="S837" s="6"/>
      <c r="T837" s="6"/>
      <c r="U837" s="6"/>
      <c r="V837" s="6"/>
      <c r="W837" s="6"/>
      <c r="X837" s="6"/>
      <c r="Y837" s="6"/>
      <c r="Z837" s="6">
        <v>3.8E-3</v>
      </c>
      <c r="AA837">
        <v>0.26</v>
      </c>
      <c r="AB837" s="2">
        <v>136936175</v>
      </c>
      <c r="AC837" s="2">
        <v>194785375</v>
      </c>
      <c r="AD837" s="2">
        <v>988582930</v>
      </c>
    </row>
    <row r="838" spans="1:30" x14ac:dyDescent="0.3">
      <c r="A838" s="1">
        <v>39722</v>
      </c>
      <c r="B838" s="6">
        <v>5.0000000000000001E-3</v>
      </c>
      <c r="C838" s="7"/>
      <c r="D838" s="7"/>
      <c r="E838" s="7"/>
      <c r="F838" s="7"/>
      <c r="G838" s="7"/>
      <c r="H838" s="7"/>
      <c r="I838" s="7"/>
      <c r="J838" s="7">
        <f t="shared" si="30"/>
        <v>33.322049202638006</v>
      </c>
      <c r="K838" s="7"/>
      <c r="L838" s="7"/>
      <c r="M838" s="7"/>
      <c r="N838" s="7"/>
      <c r="O838" s="7"/>
      <c r="P838" s="7"/>
      <c r="Q838" s="7"/>
      <c r="R838" s="7">
        <f t="shared" si="31"/>
        <v>300.10159156743367</v>
      </c>
      <c r="S838" s="6"/>
      <c r="T838" s="6"/>
      <c r="U838" s="6"/>
      <c r="V838" s="6"/>
      <c r="W838" s="6"/>
      <c r="X838" s="6"/>
      <c r="Y838" s="6"/>
      <c r="Z838" s="6">
        <v>5.0000000000000001E-3</v>
      </c>
      <c r="AA838">
        <v>0.45</v>
      </c>
      <c r="AB838" s="2">
        <v>132774206</v>
      </c>
      <c r="AC838" s="2">
        <v>189663409</v>
      </c>
      <c r="AD838" s="2">
        <v>1013415208</v>
      </c>
    </row>
    <row r="839" spans="1:30" x14ac:dyDescent="0.3">
      <c r="A839" s="1">
        <v>39753</v>
      </c>
      <c r="B839" s="6">
        <v>3.9000000000000003E-3</v>
      </c>
      <c r="C839" s="7"/>
      <c r="D839" s="7"/>
      <c r="E839" s="7"/>
      <c r="F839" s="7"/>
      <c r="G839" s="7"/>
      <c r="H839" s="7"/>
      <c r="I839" s="7"/>
      <c r="J839" s="7">
        <f t="shared" si="30"/>
        <v>33.192598070164365</v>
      </c>
      <c r="K839" s="7"/>
      <c r="L839" s="7"/>
      <c r="M839" s="7"/>
      <c r="N839" s="7"/>
      <c r="O839" s="7"/>
      <c r="P839" s="7"/>
      <c r="Q839" s="7"/>
      <c r="R839" s="7">
        <f t="shared" si="31"/>
        <v>301.27198777454669</v>
      </c>
      <c r="S839" s="6"/>
      <c r="T839" s="6"/>
      <c r="U839" s="6"/>
      <c r="V839" s="6"/>
      <c r="W839" s="6"/>
      <c r="X839" s="6"/>
      <c r="Y839" s="6"/>
      <c r="Z839" s="6">
        <v>3.9000000000000003E-3</v>
      </c>
      <c r="AA839">
        <v>0.36</v>
      </c>
      <c r="AB839" s="2">
        <v>132318760</v>
      </c>
      <c r="AC839" s="2">
        <v>199544449</v>
      </c>
      <c r="AD839" s="2">
        <v>1029770107</v>
      </c>
    </row>
    <row r="840" spans="1:30" x14ac:dyDescent="0.3">
      <c r="A840" s="1">
        <v>39783</v>
      </c>
      <c r="B840" s="6">
        <v>1.6000000000000001E-3</v>
      </c>
      <c r="C840" s="7"/>
      <c r="D840" s="7"/>
      <c r="E840" s="7"/>
      <c r="F840" s="7"/>
      <c r="G840" s="7"/>
      <c r="H840" s="7"/>
      <c r="I840" s="7"/>
      <c r="J840" s="7">
        <f t="shared" si="30"/>
        <v>33.139574750563462</v>
      </c>
      <c r="K840" s="7"/>
      <c r="L840" s="7"/>
      <c r="M840" s="7"/>
      <c r="N840" s="7"/>
      <c r="O840" s="7"/>
      <c r="P840" s="7"/>
      <c r="Q840" s="7"/>
      <c r="R840" s="7">
        <f t="shared" si="31"/>
        <v>301.754022954986</v>
      </c>
      <c r="S840" s="6"/>
      <c r="T840" s="6"/>
      <c r="U840" s="6"/>
      <c r="V840" s="6"/>
      <c r="W840" s="6"/>
      <c r="X840" s="6"/>
      <c r="Y840" s="6"/>
      <c r="Z840" s="6">
        <v>1.6000000000000001E-3</v>
      </c>
      <c r="AA840">
        <v>0.28000000000000003</v>
      </c>
      <c r="AB840" s="2">
        <v>147549705</v>
      </c>
      <c r="AC840" s="2">
        <v>223439938</v>
      </c>
      <c r="AD840" s="2">
        <v>1072986066</v>
      </c>
    </row>
    <row r="841" spans="1:30" x14ac:dyDescent="0.3">
      <c r="A841" s="1">
        <v>39814</v>
      </c>
      <c r="B841" s="6">
        <v>4.5999999999999999E-3</v>
      </c>
      <c r="C841" s="7"/>
      <c r="D841" s="7"/>
      <c r="E841" s="7"/>
      <c r="F841" s="7"/>
      <c r="G841" s="7"/>
      <c r="H841" s="7"/>
      <c r="I841" s="7"/>
      <c r="J841" s="7">
        <f t="shared" si="30"/>
        <v>32.987830729209101</v>
      </c>
      <c r="K841" s="7"/>
      <c r="L841" s="7"/>
      <c r="M841" s="7"/>
      <c r="N841" s="7"/>
      <c r="O841" s="7"/>
      <c r="P841" s="7"/>
      <c r="Q841" s="7"/>
      <c r="R841" s="7">
        <f t="shared" si="31"/>
        <v>303.14209146057891</v>
      </c>
      <c r="S841" s="6"/>
      <c r="T841" s="6"/>
      <c r="U841" s="6"/>
      <c r="V841" s="6"/>
      <c r="W841" s="6"/>
      <c r="X841" s="6"/>
      <c r="Y841" s="6"/>
      <c r="Z841" s="6">
        <v>4.5999999999999999E-3</v>
      </c>
      <c r="AA841">
        <v>0.48</v>
      </c>
      <c r="AB841" s="2">
        <v>137537875</v>
      </c>
      <c r="AC841" s="2">
        <v>196088428</v>
      </c>
      <c r="AD841" s="2">
        <v>1054280418</v>
      </c>
    </row>
    <row r="842" spans="1:30" x14ac:dyDescent="0.3">
      <c r="A842" s="1">
        <v>39845</v>
      </c>
      <c r="B842" s="6">
        <v>2.7000000000000001E-3</v>
      </c>
      <c r="C842" s="7"/>
      <c r="D842" s="7"/>
      <c r="E842" s="7"/>
      <c r="F842" s="7"/>
      <c r="G842" s="7"/>
      <c r="H842" s="7"/>
      <c r="I842" s="7"/>
      <c r="J842" s="7">
        <f t="shared" si="30"/>
        <v>32.899003419975166</v>
      </c>
      <c r="K842" s="7"/>
      <c r="L842" s="7"/>
      <c r="M842" s="7"/>
      <c r="N842" s="7"/>
      <c r="O842" s="7"/>
      <c r="P842" s="7"/>
      <c r="Q842" s="7"/>
      <c r="R842" s="7">
        <f t="shared" si="31"/>
        <v>303.96057510752246</v>
      </c>
      <c r="S842" s="6"/>
      <c r="T842" s="6"/>
      <c r="U842" s="6"/>
      <c r="V842" s="6"/>
      <c r="W842" s="6"/>
      <c r="X842" s="6"/>
      <c r="Y842" s="6"/>
      <c r="Z842" s="6">
        <v>2.7000000000000001E-3</v>
      </c>
      <c r="AA842">
        <v>0.55000000000000004</v>
      </c>
      <c r="AB842" s="2">
        <v>136267906</v>
      </c>
      <c r="AC842" s="2">
        <v>194352675</v>
      </c>
      <c r="AD842" s="2">
        <v>1060217922</v>
      </c>
    </row>
    <row r="843" spans="1:30" x14ac:dyDescent="0.3">
      <c r="A843" s="1">
        <v>39873</v>
      </c>
      <c r="B843" s="6">
        <v>4.0000000000000001E-3</v>
      </c>
      <c r="C843" s="7"/>
      <c r="D843" s="7"/>
      <c r="E843" s="7"/>
      <c r="F843" s="7"/>
      <c r="G843" s="7"/>
      <c r="H843" s="7"/>
      <c r="I843" s="7"/>
      <c r="J843" s="7">
        <f t="shared" si="30"/>
        <v>32.767931693202357</v>
      </c>
      <c r="K843" s="7"/>
      <c r="L843" s="7"/>
      <c r="M843" s="7"/>
      <c r="N843" s="7"/>
      <c r="O843" s="7"/>
      <c r="P843" s="7"/>
      <c r="Q843" s="7"/>
      <c r="R843" s="7">
        <f t="shared" si="31"/>
        <v>305.17641740795256</v>
      </c>
      <c r="S843" s="6"/>
      <c r="T843" s="6"/>
      <c r="U843" s="6"/>
      <c r="V843" s="6"/>
      <c r="W843" s="6"/>
      <c r="X843" s="6"/>
      <c r="Y843" s="6"/>
      <c r="Z843" s="6">
        <v>4.0000000000000001E-3</v>
      </c>
      <c r="AA843">
        <v>0.2</v>
      </c>
      <c r="AB843" s="2">
        <v>135056365</v>
      </c>
      <c r="AC843" s="2">
        <v>192267830</v>
      </c>
      <c r="AD843" s="2">
        <v>1058016601</v>
      </c>
    </row>
    <row r="844" spans="1:30" x14ac:dyDescent="0.3">
      <c r="A844" s="1">
        <v>39904</v>
      </c>
      <c r="B844" s="6">
        <v>3.0999999999999999E-3</v>
      </c>
      <c r="C844" s="7"/>
      <c r="D844" s="7"/>
      <c r="E844" s="7"/>
      <c r="F844" s="7"/>
      <c r="G844" s="7"/>
      <c r="H844" s="7"/>
      <c r="I844" s="7"/>
      <c r="J844" s="7">
        <f t="shared" si="30"/>
        <v>32.666665031604374</v>
      </c>
      <c r="K844" s="7"/>
      <c r="L844" s="7"/>
      <c r="M844" s="7"/>
      <c r="N844" s="7"/>
      <c r="O844" s="7"/>
      <c r="P844" s="7"/>
      <c r="Q844" s="7"/>
      <c r="R844" s="7">
        <f t="shared" si="31"/>
        <v>306.12246430191726</v>
      </c>
      <c r="S844" s="6"/>
      <c r="T844" s="6"/>
      <c r="U844" s="6"/>
      <c r="V844" s="6"/>
      <c r="W844" s="6"/>
      <c r="X844" s="6"/>
      <c r="Y844" s="6"/>
      <c r="Z844" s="6">
        <v>3.0999999999999999E-3</v>
      </c>
      <c r="AA844">
        <v>0.48</v>
      </c>
      <c r="AB844" s="2">
        <v>144762552</v>
      </c>
      <c r="AC844" s="2">
        <v>194452270</v>
      </c>
      <c r="AD844" s="2">
        <v>1062112823</v>
      </c>
    </row>
    <row r="845" spans="1:30" x14ac:dyDescent="0.3">
      <c r="A845" s="1">
        <v>39934</v>
      </c>
      <c r="B845" s="6">
        <v>3.3E-3</v>
      </c>
      <c r="C845" s="7"/>
      <c r="D845" s="7"/>
      <c r="E845" s="7"/>
      <c r="F845" s="7"/>
      <c r="G845" s="7"/>
      <c r="H845" s="7"/>
      <c r="I845" s="7"/>
      <c r="J845" s="7">
        <f t="shared" si="30"/>
        <v>32.5592196069016</v>
      </c>
      <c r="K845" s="7"/>
      <c r="L845" s="7"/>
      <c r="M845" s="7"/>
      <c r="N845" s="7"/>
      <c r="O845" s="7"/>
      <c r="P845" s="7"/>
      <c r="Q845" s="7"/>
      <c r="R845" s="7">
        <f t="shared" si="31"/>
        <v>307.13266843411361</v>
      </c>
      <c r="S845" s="6"/>
      <c r="T845" s="6"/>
      <c r="U845" s="6"/>
      <c r="V845" s="6"/>
      <c r="W845" s="6"/>
      <c r="X845" s="6"/>
      <c r="Y845" s="6"/>
      <c r="Z845" s="6">
        <v>3.3E-3</v>
      </c>
      <c r="AA845">
        <v>0.47</v>
      </c>
      <c r="AB845" s="2">
        <v>133322920</v>
      </c>
      <c r="AC845" s="2">
        <v>195756457</v>
      </c>
      <c r="AD845" s="2">
        <v>1074877025</v>
      </c>
    </row>
    <row r="846" spans="1:30" x14ac:dyDescent="0.3">
      <c r="A846" s="1">
        <v>39965</v>
      </c>
      <c r="B846" s="6">
        <v>1.2999999999999999E-3</v>
      </c>
      <c r="C846" s="7"/>
      <c r="D846" s="7"/>
      <c r="E846" s="7"/>
      <c r="F846" s="7"/>
      <c r="G846" s="7"/>
      <c r="H846" s="7"/>
      <c r="I846" s="7"/>
      <c r="J846" s="7">
        <f t="shared" si="30"/>
        <v>32.516947575054026</v>
      </c>
      <c r="K846" s="7"/>
      <c r="L846" s="7"/>
      <c r="M846" s="7"/>
      <c r="N846" s="7"/>
      <c r="O846" s="7"/>
      <c r="P846" s="7"/>
      <c r="Q846" s="7"/>
      <c r="R846" s="7">
        <f t="shared" si="31"/>
        <v>307.53194090307801</v>
      </c>
      <c r="S846" s="6"/>
      <c r="T846" s="6"/>
      <c r="U846" s="6"/>
      <c r="V846" s="6"/>
      <c r="W846" s="6"/>
      <c r="X846" s="6"/>
      <c r="Y846" s="6"/>
      <c r="Z846" s="6">
        <v>1.2999999999999999E-3</v>
      </c>
      <c r="AA846">
        <v>0.36</v>
      </c>
      <c r="AB846" s="2">
        <v>139185835</v>
      </c>
      <c r="AC846" s="2">
        <v>202225477</v>
      </c>
      <c r="AD846" s="2">
        <v>1095141404</v>
      </c>
    </row>
    <row r="847" spans="1:30" x14ac:dyDescent="0.3">
      <c r="A847" s="1">
        <v>39995</v>
      </c>
      <c r="B847" s="6">
        <v>3.3E-3</v>
      </c>
      <c r="C847" s="7"/>
      <c r="D847" s="7"/>
      <c r="E847" s="7"/>
      <c r="F847" s="7"/>
      <c r="G847" s="7"/>
      <c r="H847" s="7"/>
      <c r="I847" s="7"/>
      <c r="J847" s="7">
        <f t="shared" si="30"/>
        <v>32.409994592897455</v>
      </c>
      <c r="K847" s="7"/>
      <c r="L847" s="7"/>
      <c r="M847" s="7"/>
      <c r="N847" s="7"/>
      <c r="O847" s="7"/>
      <c r="P847" s="7"/>
      <c r="Q847" s="7"/>
      <c r="R847" s="7">
        <f t="shared" si="31"/>
        <v>308.54679630805822</v>
      </c>
      <c r="S847" s="6"/>
      <c r="T847" s="6"/>
      <c r="U847" s="6"/>
      <c r="V847" s="6"/>
      <c r="W847" s="6"/>
      <c r="X847" s="6"/>
      <c r="Y847" s="6"/>
      <c r="Z847" s="6">
        <v>3.3E-3</v>
      </c>
      <c r="AA847">
        <v>0.24</v>
      </c>
      <c r="AB847" s="2">
        <v>135545843</v>
      </c>
      <c r="AC847" s="2">
        <v>198240019</v>
      </c>
      <c r="AD847" s="2">
        <v>1098611974</v>
      </c>
    </row>
    <row r="848" spans="1:30" x14ac:dyDescent="0.3">
      <c r="A848" s="1">
        <v>40026</v>
      </c>
      <c r="B848" s="6">
        <v>4.7999999999999996E-3</v>
      </c>
      <c r="C848" s="7"/>
      <c r="D848" s="7"/>
      <c r="E848" s="7"/>
      <c r="F848" s="7"/>
      <c r="G848" s="7"/>
      <c r="H848" s="7"/>
      <c r="I848" s="7"/>
      <c r="J848" s="7">
        <f t="shared" si="30"/>
        <v>32.255169777963239</v>
      </c>
      <c r="K848" s="7"/>
      <c r="L848" s="7"/>
      <c r="M848" s="7"/>
      <c r="N848" s="7"/>
      <c r="O848" s="7"/>
      <c r="P848" s="7"/>
      <c r="Q848" s="7"/>
      <c r="R848" s="7">
        <f t="shared" si="31"/>
        <v>310.02782093033687</v>
      </c>
      <c r="S848" s="6"/>
      <c r="T848" s="6"/>
      <c r="U848" s="6"/>
      <c r="V848" s="6"/>
      <c r="W848" s="6"/>
      <c r="X848" s="6"/>
      <c r="Y848" s="6"/>
      <c r="Z848" s="6">
        <v>4.7999999999999996E-3</v>
      </c>
      <c r="AA848">
        <v>0.15</v>
      </c>
      <c r="AB848" s="2">
        <v>137018961</v>
      </c>
      <c r="AC848" s="2">
        <v>202573931</v>
      </c>
      <c r="AD848" s="2">
        <v>1104712956</v>
      </c>
    </row>
    <row r="849" spans="1:30" x14ac:dyDescent="0.3">
      <c r="A849" s="1">
        <v>40057</v>
      </c>
      <c r="B849" s="6">
        <v>1.6000000000000001E-3</v>
      </c>
      <c r="C849" s="7"/>
      <c r="D849" s="7"/>
      <c r="E849" s="7"/>
      <c r="F849" s="7"/>
      <c r="G849" s="7"/>
      <c r="H849" s="7"/>
      <c r="I849" s="7"/>
      <c r="J849" s="7">
        <f t="shared" si="30"/>
        <v>32.203643947647002</v>
      </c>
      <c r="K849" s="7"/>
      <c r="L849" s="7"/>
      <c r="M849" s="7"/>
      <c r="N849" s="7"/>
      <c r="O849" s="7"/>
      <c r="P849" s="7"/>
      <c r="Q849" s="7"/>
      <c r="R849" s="7">
        <f t="shared" si="31"/>
        <v>310.5238654438254</v>
      </c>
      <c r="S849" s="6"/>
      <c r="T849" s="6"/>
      <c r="U849" s="6"/>
      <c r="V849" s="6"/>
      <c r="W849" s="6"/>
      <c r="X849" s="6"/>
      <c r="Y849" s="6"/>
      <c r="Z849" s="6">
        <v>1.6000000000000001E-3</v>
      </c>
      <c r="AA849">
        <v>0.24</v>
      </c>
      <c r="AB849" s="2">
        <v>145698459</v>
      </c>
      <c r="AC849" s="2">
        <v>208270145</v>
      </c>
      <c r="AD849" s="2">
        <v>1119857997</v>
      </c>
    </row>
    <row r="850" spans="1:30" x14ac:dyDescent="0.3">
      <c r="A850" s="1">
        <v>40087</v>
      </c>
      <c r="B850" s="6">
        <v>2.5000000000000001E-3</v>
      </c>
      <c r="C850" s="7"/>
      <c r="D850" s="7"/>
      <c r="E850" s="7"/>
      <c r="F850" s="7"/>
      <c r="G850" s="7"/>
      <c r="H850" s="7"/>
      <c r="I850" s="7"/>
      <c r="J850" s="7">
        <f t="shared" si="30"/>
        <v>32.123335608625439</v>
      </c>
      <c r="K850" s="7"/>
      <c r="L850" s="7"/>
      <c r="M850" s="7"/>
      <c r="N850" s="7"/>
      <c r="O850" s="7"/>
      <c r="P850" s="7"/>
      <c r="Q850" s="7"/>
      <c r="R850" s="7">
        <f t="shared" si="31"/>
        <v>311.30017510743494</v>
      </c>
      <c r="S850" s="6"/>
      <c r="T850" s="6"/>
      <c r="U850" s="6"/>
      <c r="V850" s="6"/>
      <c r="W850" s="6"/>
      <c r="X850" s="6"/>
      <c r="Y850" s="6"/>
      <c r="Z850" s="6">
        <v>2.5000000000000001E-3</v>
      </c>
      <c r="AA850">
        <v>0.28000000000000003</v>
      </c>
      <c r="AB850" s="2">
        <v>147453941</v>
      </c>
      <c r="AC850" s="2">
        <v>209048065</v>
      </c>
      <c r="AD850" s="2">
        <v>1116305791</v>
      </c>
    </row>
    <row r="851" spans="1:30" x14ac:dyDescent="0.3">
      <c r="A851" s="1">
        <v>40118</v>
      </c>
      <c r="B851" s="6">
        <v>2.8999999999999998E-3</v>
      </c>
      <c r="C851" s="7"/>
      <c r="D851" s="7"/>
      <c r="E851" s="7"/>
      <c r="F851" s="7"/>
      <c r="G851" s="7"/>
      <c r="H851" s="7"/>
      <c r="I851" s="7"/>
      <c r="J851" s="7">
        <f t="shared" si="30"/>
        <v>32.030447311422321</v>
      </c>
      <c r="K851" s="7"/>
      <c r="L851" s="7"/>
      <c r="M851" s="7"/>
      <c r="N851" s="7"/>
      <c r="O851" s="7"/>
      <c r="P851" s="7"/>
      <c r="Q851" s="7"/>
      <c r="R851" s="7">
        <f t="shared" si="31"/>
        <v>312.20294561524645</v>
      </c>
      <c r="S851" s="6"/>
      <c r="T851" s="6"/>
      <c r="U851" s="6"/>
      <c r="V851" s="6"/>
      <c r="W851" s="6"/>
      <c r="X851" s="6"/>
      <c r="Y851" s="6"/>
      <c r="Z851" s="6">
        <v>2.8999999999999998E-3</v>
      </c>
      <c r="AA851">
        <v>0.41</v>
      </c>
      <c r="AB851" s="2">
        <v>156868063</v>
      </c>
      <c r="AC851" s="2">
        <v>220454797</v>
      </c>
      <c r="AD851" s="2">
        <v>1131999714</v>
      </c>
    </row>
    <row r="852" spans="1:30" x14ac:dyDescent="0.3">
      <c r="A852" s="1">
        <v>40148</v>
      </c>
      <c r="B852" s="6">
        <v>1.8E-3</v>
      </c>
      <c r="C852" s="7"/>
      <c r="D852" s="7"/>
      <c r="E852" s="7"/>
      <c r="F852" s="7"/>
      <c r="G852" s="7"/>
      <c r="H852" s="7"/>
      <c r="I852" s="7"/>
      <c r="J852" s="7">
        <f t="shared" si="30"/>
        <v>31.972896098445119</v>
      </c>
      <c r="K852" s="7"/>
      <c r="L852" s="7"/>
      <c r="M852" s="7"/>
      <c r="N852" s="7"/>
      <c r="O852" s="7"/>
      <c r="P852" s="7"/>
      <c r="Q852" s="7"/>
      <c r="R852" s="7">
        <f t="shared" si="31"/>
        <v>312.76491091735392</v>
      </c>
      <c r="S852" s="6"/>
      <c r="T852" s="6"/>
      <c r="U852" s="6"/>
      <c r="V852" s="6"/>
      <c r="W852" s="6"/>
      <c r="X852" s="6"/>
      <c r="Y852" s="6"/>
      <c r="Z852" s="6">
        <v>1.8E-3</v>
      </c>
      <c r="AA852">
        <v>0.37</v>
      </c>
      <c r="AB852" s="2">
        <v>166072835</v>
      </c>
      <c r="AC852" s="2">
        <v>250234275</v>
      </c>
      <c r="AD852" s="2">
        <v>1167424297</v>
      </c>
    </row>
    <row r="853" spans="1:30" x14ac:dyDescent="0.3">
      <c r="A853" s="1">
        <v>40179</v>
      </c>
      <c r="B853" s="6">
        <v>1.34E-2</v>
      </c>
      <c r="C853" s="7"/>
      <c r="D853" s="7"/>
      <c r="E853" s="7"/>
      <c r="F853" s="7"/>
      <c r="G853" s="7"/>
      <c r="H853" s="7"/>
      <c r="I853" s="7"/>
      <c r="J853" s="7">
        <f t="shared" si="30"/>
        <v>31.550124431068795</v>
      </c>
      <c r="K853" s="7"/>
      <c r="L853" s="7"/>
      <c r="M853" s="7"/>
      <c r="N853" s="7"/>
      <c r="O853" s="7"/>
      <c r="P853" s="7"/>
      <c r="Q853" s="7"/>
      <c r="R853" s="7">
        <f t="shared" si="31"/>
        <v>316.95596072364646</v>
      </c>
      <c r="S853" s="6"/>
      <c r="T853" s="6"/>
      <c r="U853" s="6"/>
      <c r="V853" s="6"/>
      <c r="W853" s="6"/>
      <c r="X853" s="6"/>
      <c r="Y853" s="6"/>
      <c r="Z853" s="6">
        <v>1.34E-2</v>
      </c>
      <c r="AA853">
        <v>0.75</v>
      </c>
      <c r="AB853" s="2">
        <v>155650325</v>
      </c>
      <c r="AC853" s="2">
        <v>227474986</v>
      </c>
      <c r="AD853" s="2">
        <v>1146428588</v>
      </c>
    </row>
    <row r="854" spans="1:30" x14ac:dyDescent="0.3">
      <c r="A854" s="1">
        <v>40210</v>
      </c>
      <c r="B854" s="6">
        <v>7.4000000000000003E-3</v>
      </c>
      <c r="C854" s="7"/>
      <c r="D854" s="7"/>
      <c r="E854" s="7"/>
      <c r="F854" s="7"/>
      <c r="G854" s="7"/>
      <c r="H854" s="7"/>
      <c r="I854" s="7"/>
      <c r="J854" s="7">
        <f t="shared" si="30"/>
        <v>31.318368504138174</v>
      </c>
      <c r="K854" s="7"/>
      <c r="L854" s="7"/>
      <c r="M854" s="7"/>
      <c r="N854" s="7"/>
      <c r="O854" s="7"/>
      <c r="P854" s="7"/>
      <c r="Q854" s="7"/>
      <c r="R854" s="7">
        <f t="shared" si="31"/>
        <v>319.30143483300145</v>
      </c>
      <c r="S854" s="6"/>
      <c r="T854" s="6"/>
      <c r="U854" s="6"/>
      <c r="V854" s="6"/>
      <c r="W854" s="6"/>
      <c r="X854" s="6"/>
      <c r="Y854" s="6"/>
      <c r="Z854" s="6">
        <v>7.4000000000000003E-3</v>
      </c>
      <c r="AA854">
        <v>0.78</v>
      </c>
      <c r="AB854" s="2">
        <v>154334418</v>
      </c>
      <c r="AC854" s="2">
        <v>225059838</v>
      </c>
      <c r="AD854" s="2">
        <v>1149968048</v>
      </c>
    </row>
    <row r="855" spans="1:30" x14ac:dyDescent="0.3">
      <c r="A855" s="1">
        <v>40238</v>
      </c>
      <c r="B855" s="6">
        <v>3.4000000000000002E-3</v>
      </c>
      <c r="C855" s="7"/>
      <c r="D855" s="7"/>
      <c r="E855" s="7"/>
      <c r="F855" s="7"/>
      <c r="G855" s="7"/>
      <c r="H855" s="7"/>
      <c r="I855" s="7"/>
      <c r="J855" s="7">
        <f t="shared" si="30"/>
        <v>31.212246864797859</v>
      </c>
      <c r="K855" s="7"/>
      <c r="L855" s="7"/>
      <c r="M855" s="7"/>
      <c r="N855" s="7"/>
      <c r="O855" s="7"/>
      <c r="P855" s="7"/>
      <c r="Q855" s="7"/>
      <c r="R855" s="7">
        <f t="shared" si="31"/>
        <v>320.38705971143366</v>
      </c>
      <c r="S855" s="6"/>
      <c r="T855" s="6"/>
      <c r="U855" s="6"/>
      <c r="V855" s="6"/>
      <c r="W855" s="6"/>
      <c r="X855" s="6"/>
      <c r="Y855" s="6"/>
      <c r="Z855" s="6">
        <v>3.4000000000000002E-3</v>
      </c>
      <c r="AA855">
        <v>0.52</v>
      </c>
      <c r="AB855" s="2">
        <v>156710266</v>
      </c>
      <c r="AC855" s="2">
        <v>229296811</v>
      </c>
      <c r="AD855" s="2">
        <v>1162640012</v>
      </c>
    </row>
    <row r="856" spans="1:30" x14ac:dyDescent="0.3">
      <c r="A856" s="1">
        <v>40269</v>
      </c>
      <c r="B856" s="6">
        <v>3.9000000000000003E-3</v>
      </c>
      <c r="C856" s="7"/>
      <c r="D856" s="7"/>
      <c r="E856" s="7"/>
      <c r="F856" s="7"/>
      <c r="G856" s="7"/>
      <c r="H856" s="7"/>
      <c r="I856" s="7"/>
      <c r="J856" s="7">
        <f t="shared" si="30"/>
        <v>31.090991996013408</v>
      </c>
      <c r="K856" s="7"/>
      <c r="L856" s="7"/>
      <c r="M856" s="7"/>
      <c r="N856" s="7"/>
      <c r="O856" s="7"/>
      <c r="P856" s="7"/>
      <c r="Q856" s="7"/>
      <c r="R856" s="7">
        <f t="shared" si="31"/>
        <v>321.63656924430825</v>
      </c>
      <c r="S856" s="6"/>
      <c r="T856" s="6"/>
      <c r="U856" s="6"/>
      <c r="V856" s="6"/>
      <c r="W856" s="6"/>
      <c r="X856" s="6"/>
      <c r="Y856" s="6"/>
      <c r="Z856" s="6">
        <v>3.9000000000000003E-3</v>
      </c>
      <c r="AA856">
        <v>0.56999999999999995</v>
      </c>
      <c r="AB856" s="2">
        <v>154627326</v>
      </c>
      <c r="AC856" s="2">
        <v>228663254</v>
      </c>
      <c r="AD856" s="2">
        <v>1158508716</v>
      </c>
    </row>
    <row r="857" spans="1:30" x14ac:dyDescent="0.3">
      <c r="A857" s="1">
        <v>40299</v>
      </c>
      <c r="B857" s="6">
        <v>2.2000000000000001E-3</v>
      </c>
      <c r="C857" s="7"/>
      <c r="D857" s="7"/>
      <c r="E857" s="7"/>
      <c r="F857" s="7"/>
      <c r="G857" s="7"/>
      <c r="H857" s="7"/>
      <c r="I857" s="7"/>
      <c r="J857" s="7">
        <f t="shared" si="30"/>
        <v>31.022741963693282</v>
      </c>
      <c r="K857" s="7"/>
      <c r="L857" s="7"/>
      <c r="M857" s="7"/>
      <c r="N857" s="7"/>
      <c r="O857" s="7"/>
      <c r="P857" s="7"/>
      <c r="Q857" s="7"/>
      <c r="R857" s="7">
        <f t="shared" si="31"/>
        <v>322.34416969664574</v>
      </c>
      <c r="S857" s="6"/>
      <c r="T857" s="6"/>
      <c r="U857" s="6"/>
      <c r="V857" s="6"/>
      <c r="W857" s="6"/>
      <c r="X857" s="6"/>
      <c r="Y857" s="6"/>
      <c r="Z857" s="6">
        <v>2.2000000000000001E-3</v>
      </c>
      <c r="AA857">
        <v>0.43</v>
      </c>
      <c r="AB857" s="2">
        <v>158687309</v>
      </c>
      <c r="AC857" s="2">
        <v>231206160</v>
      </c>
      <c r="AD857" s="2">
        <v>1172262354</v>
      </c>
    </row>
    <row r="858" spans="1:30" x14ac:dyDescent="0.3">
      <c r="A858" s="1">
        <v>40330</v>
      </c>
      <c r="B858" s="6">
        <v>4.0000000000000002E-4</v>
      </c>
      <c r="C858" s="7"/>
      <c r="D858" s="7"/>
      <c r="E858" s="7"/>
      <c r="F858" s="7"/>
      <c r="G858" s="7"/>
      <c r="H858" s="7"/>
      <c r="I858" s="7"/>
      <c r="J858" s="7">
        <f t="shared" si="30"/>
        <v>31.010337828561862</v>
      </c>
      <c r="K858" s="7"/>
      <c r="L858" s="7"/>
      <c r="M858" s="7"/>
      <c r="N858" s="7"/>
      <c r="O858" s="7"/>
      <c r="P858" s="7"/>
      <c r="Q858" s="7"/>
      <c r="R858" s="7">
        <f t="shared" si="31"/>
        <v>322.47310736452437</v>
      </c>
      <c r="S858" s="6"/>
      <c r="T858" s="6"/>
      <c r="U858" s="6"/>
      <c r="V858" s="6"/>
      <c r="W858" s="6"/>
      <c r="X858" s="6"/>
      <c r="Y858" s="6"/>
      <c r="Z858" s="6">
        <v>4.0000000000000002E-4</v>
      </c>
      <c r="AA858">
        <v>0</v>
      </c>
      <c r="AB858" s="2">
        <v>159627969</v>
      </c>
      <c r="AC858" s="2">
        <v>234716609</v>
      </c>
      <c r="AD858" s="2">
        <v>1191152965</v>
      </c>
    </row>
    <row r="859" spans="1:30" x14ac:dyDescent="0.3">
      <c r="A859" s="1">
        <v>40360</v>
      </c>
      <c r="B859" s="6">
        <v>1.7000000000000001E-3</v>
      </c>
      <c r="C859" s="7"/>
      <c r="D859" s="7"/>
      <c r="E859" s="7"/>
      <c r="F859" s="7"/>
      <c r="G859" s="7"/>
      <c r="H859" s="7"/>
      <c r="I859" s="7"/>
      <c r="J859" s="7">
        <f t="shared" si="30"/>
        <v>30.957709722034402</v>
      </c>
      <c r="K859" s="7"/>
      <c r="L859" s="7"/>
      <c r="M859" s="7"/>
      <c r="N859" s="7"/>
      <c r="O859" s="7"/>
      <c r="P859" s="7"/>
      <c r="Q859" s="7"/>
      <c r="R859" s="7">
        <f t="shared" si="31"/>
        <v>323.02131164704406</v>
      </c>
      <c r="S859" s="6"/>
      <c r="T859" s="6"/>
      <c r="U859" s="6"/>
      <c r="V859" s="6"/>
      <c r="W859" s="6"/>
      <c r="X859" s="6"/>
      <c r="Y859" s="6"/>
      <c r="Z859" s="6">
        <v>1.7000000000000001E-3</v>
      </c>
      <c r="AA859">
        <v>0.01</v>
      </c>
      <c r="AB859" s="2">
        <v>162528341</v>
      </c>
      <c r="AC859" s="2">
        <v>235838143</v>
      </c>
      <c r="AD859" s="2">
        <v>1202007838</v>
      </c>
    </row>
    <row r="860" spans="1:30" x14ac:dyDescent="0.3">
      <c r="A860" s="1">
        <v>40391</v>
      </c>
      <c r="B860" s="6">
        <v>1.7000000000000001E-3</v>
      </c>
      <c r="C860" s="7"/>
      <c r="D860" s="7"/>
      <c r="E860" s="7"/>
      <c r="F860" s="7"/>
      <c r="G860" s="7"/>
      <c r="H860" s="7"/>
      <c r="I860" s="7"/>
      <c r="J860" s="7">
        <f t="shared" ref="J860:J923" si="32">+J$666/(1+((R860/100)-1))</f>
        <v>30.905170931450932</v>
      </c>
      <c r="K860" s="7"/>
      <c r="L860" s="7"/>
      <c r="M860" s="7"/>
      <c r="N860" s="7"/>
      <c r="O860" s="7"/>
      <c r="P860" s="7"/>
      <c r="Q860" s="7"/>
      <c r="R860" s="7">
        <f t="shared" si="31"/>
        <v>323.57044787684407</v>
      </c>
      <c r="S860" s="6"/>
      <c r="T860" s="6"/>
      <c r="U860" s="6"/>
      <c r="V860" s="6"/>
      <c r="W860" s="6"/>
      <c r="X860" s="6"/>
      <c r="Y860" s="6"/>
      <c r="Z860" s="6">
        <v>1.7000000000000001E-3</v>
      </c>
      <c r="AA860">
        <v>0.04</v>
      </c>
      <c r="AB860" s="2">
        <v>173242650</v>
      </c>
      <c r="AC860" s="2">
        <v>242749100</v>
      </c>
      <c r="AD860" s="2">
        <v>1226483557</v>
      </c>
    </row>
    <row r="861" spans="1:30" x14ac:dyDescent="0.3">
      <c r="A861" s="1">
        <v>40422</v>
      </c>
      <c r="B861" s="6">
        <v>5.3E-3</v>
      </c>
      <c r="C861" s="7"/>
      <c r="D861" s="7"/>
      <c r="E861" s="7"/>
      <c r="F861" s="7"/>
      <c r="G861" s="7"/>
      <c r="H861" s="7"/>
      <c r="I861" s="7"/>
      <c r="J861" s="7">
        <f t="shared" si="32"/>
        <v>30.742237074953675</v>
      </c>
      <c r="K861" s="7"/>
      <c r="L861" s="7"/>
      <c r="M861" s="7"/>
      <c r="N861" s="7"/>
      <c r="O861" s="7"/>
      <c r="P861" s="7"/>
      <c r="Q861" s="7"/>
      <c r="R861" s="7">
        <f t="shared" si="31"/>
        <v>325.28537125059137</v>
      </c>
      <c r="S861" s="6"/>
      <c r="T861" s="6"/>
      <c r="U861" s="6"/>
      <c r="V861" s="6"/>
      <c r="W861" s="6"/>
      <c r="X861" s="6"/>
      <c r="Y861" s="6"/>
      <c r="Z861" s="6">
        <v>5.3E-3</v>
      </c>
      <c r="AA861">
        <v>0.45</v>
      </c>
      <c r="AB861" s="2">
        <v>176001728</v>
      </c>
      <c r="AC861" s="2">
        <v>248741593</v>
      </c>
      <c r="AD861" s="2">
        <v>1255626526</v>
      </c>
    </row>
    <row r="862" spans="1:30" x14ac:dyDescent="0.3">
      <c r="A862" s="1">
        <v>40452</v>
      </c>
      <c r="B862" s="6">
        <v>1.04E-2</v>
      </c>
      <c r="C862" s="7"/>
      <c r="D862" s="7"/>
      <c r="E862" s="7"/>
      <c r="F862" s="7"/>
      <c r="G862" s="7"/>
      <c r="H862" s="7"/>
      <c r="I862" s="7"/>
      <c r="J862" s="7">
        <f t="shared" si="32"/>
        <v>30.425808664839344</v>
      </c>
      <c r="K862" s="7"/>
      <c r="L862" s="7"/>
      <c r="M862" s="7"/>
      <c r="N862" s="7"/>
      <c r="O862" s="7"/>
      <c r="P862" s="7"/>
      <c r="Q862" s="7"/>
      <c r="R862" s="7">
        <f t="shared" si="31"/>
        <v>328.6683391115975</v>
      </c>
      <c r="S862" s="6"/>
      <c r="T862" s="6"/>
      <c r="U862" s="6"/>
      <c r="V862" s="6"/>
      <c r="W862" s="6"/>
      <c r="X862" s="6"/>
      <c r="Y862" s="6"/>
      <c r="Z862" s="6">
        <v>1.04E-2</v>
      </c>
      <c r="AA862">
        <v>0.75</v>
      </c>
      <c r="AB862" s="2">
        <v>177434730</v>
      </c>
      <c r="AC862" s="2">
        <v>249713851</v>
      </c>
      <c r="AD862" s="2">
        <v>1268275905</v>
      </c>
    </row>
    <row r="863" spans="1:30" x14ac:dyDescent="0.3">
      <c r="A863" s="1">
        <v>40483</v>
      </c>
      <c r="B863" s="6">
        <v>7.1999999999999998E-3</v>
      </c>
      <c r="C863" s="7"/>
      <c r="D863" s="7"/>
      <c r="E863" s="7"/>
      <c r="F863" s="7"/>
      <c r="G863" s="7"/>
      <c r="H863" s="7"/>
      <c r="I863" s="7"/>
      <c r="J863" s="7">
        <f t="shared" si="32"/>
        <v>30.208308841182824</v>
      </c>
      <c r="K863" s="7"/>
      <c r="L863" s="7"/>
      <c r="M863" s="7"/>
      <c r="N863" s="7"/>
      <c r="O863" s="7"/>
      <c r="P863" s="7"/>
      <c r="Q863" s="7"/>
      <c r="R863" s="7">
        <f t="shared" si="31"/>
        <v>331.03475115320106</v>
      </c>
      <c r="S863" s="6"/>
      <c r="T863" s="6"/>
      <c r="U863" s="6"/>
      <c r="V863" s="6"/>
      <c r="W863" s="6"/>
      <c r="X863" s="6"/>
      <c r="Y863" s="6"/>
      <c r="Z863" s="6">
        <v>7.1999999999999998E-3</v>
      </c>
      <c r="AA863">
        <v>0.83</v>
      </c>
      <c r="AB863" s="2">
        <v>178485518</v>
      </c>
      <c r="AC863" s="2">
        <v>259165378</v>
      </c>
      <c r="AD863" s="2">
        <v>1300275955</v>
      </c>
    </row>
    <row r="864" spans="1:30" x14ac:dyDescent="0.3">
      <c r="A864" s="1">
        <v>40513</v>
      </c>
      <c r="B864" s="6">
        <v>5.4000000000000003E-3</v>
      </c>
      <c r="C864" s="7"/>
      <c r="D864" s="7"/>
      <c r="E864" s="7"/>
      <c r="F864" s="7"/>
      <c r="G864" s="7"/>
      <c r="H864" s="7"/>
      <c r="I864" s="7"/>
      <c r="J864" s="7">
        <f t="shared" si="32"/>
        <v>30.046060116553438</v>
      </c>
      <c r="K864" s="7"/>
      <c r="L864" s="7"/>
      <c r="M864" s="7"/>
      <c r="N864" s="7"/>
      <c r="O864" s="7"/>
      <c r="P864" s="7"/>
      <c r="Q864" s="7"/>
      <c r="R864" s="7">
        <f t="shared" si="31"/>
        <v>332.82233880942835</v>
      </c>
      <c r="S864" s="6"/>
      <c r="T864" s="6"/>
      <c r="U864" s="6"/>
      <c r="V864" s="6"/>
      <c r="W864" s="6"/>
      <c r="X864" s="6"/>
      <c r="Y864" s="6"/>
      <c r="Z864" s="6">
        <v>5.4000000000000003E-3</v>
      </c>
      <c r="AA864">
        <v>0.63</v>
      </c>
      <c r="AB864" s="2">
        <v>206853322</v>
      </c>
      <c r="AC864" s="2">
        <v>281875897</v>
      </c>
      <c r="AD864" s="2">
        <v>1362388713</v>
      </c>
    </row>
    <row r="865" spans="1:30" x14ac:dyDescent="0.3">
      <c r="A865" s="1">
        <v>40544</v>
      </c>
      <c r="B865" s="6">
        <v>1.15E-2</v>
      </c>
      <c r="C865" s="7"/>
      <c r="D865" s="7"/>
      <c r="E865" s="7"/>
      <c r="F865" s="7"/>
      <c r="G865" s="7"/>
      <c r="H865" s="7"/>
      <c r="I865" s="7"/>
      <c r="J865" s="7">
        <f t="shared" si="32"/>
        <v>29.704458839894645</v>
      </c>
      <c r="K865" s="7"/>
      <c r="L865" s="7"/>
      <c r="M865" s="7"/>
      <c r="N865" s="7"/>
      <c r="O865" s="7"/>
      <c r="P865" s="7"/>
      <c r="Q865" s="7"/>
      <c r="R865" s="7">
        <f t="shared" si="31"/>
        <v>336.64979570573678</v>
      </c>
      <c r="S865" s="6"/>
      <c r="T865" s="6"/>
      <c r="U865" s="6"/>
      <c r="V865" s="6"/>
      <c r="W865" s="6"/>
      <c r="X865" s="6"/>
      <c r="Y865" s="6"/>
      <c r="Z865" s="6">
        <v>1.15E-2</v>
      </c>
      <c r="AA865">
        <v>0.83</v>
      </c>
      <c r="AB865" s="2">
        <v>193547227</v>
      </c>
      <c r="AC865" s="2">
        <v>257275149</v>
      </c>
      <c r="AD865" s="2">
        <v>1347857182</v>
      </c>
    </row>
    <row r="866" spans="1:30" x14ac:dyDescent="0.3">
      <c r="A866" s="1">
        <v>40575</v>
      </c>
      <c r="B866" s="6">
        <v>6.0000000000000001E-3</v>
      </c>
      <c r="C866" s="7"/>
      <c r="D866" s="7"/>
      <c r="E866" s="7"/>
      <c r="F866" s="7"/>
      <c r="G866" s="7"/>
      <c r="H866" s="7"/>
      <c r="I866" s="7"/>
      <c r="J866" s="7">
        <f t="shared" si="32"/>
        <v>29.52729506947778</v>
      </c>
      <c r="K866" s="7"/>
      <c r="L866" s="7"/>
      <c r="M866" s="7"/>
      <c r="N866" s="7"/>
      <c r="O866" s="7"/>
      <c r="P866" s="7"/>
      <c r="Q866" s="7"/>
      <c r="R866" s="7">
        <f t="shared" si="31"/>
        <v>338.66969447997121</v>
      </c>
      <c r="S866" s="6"/>
      <c r="T866" s="6"/>
      <c r="U866" s="6"/>
      <c r="V866" s="6"/>
      <c r="W866" s="6"/>
      <c r="X866" s="6"/>
      <c r="Y866" s="6"/>
      <c r="Z866" s="6">
        <v>6.0000000000000001E-3</v>
      </c>
      <c r="AA866">
        <v>0.8</v>
      </c>
      <c r="AB866" s="2">
        <v>185606930</v>
      </c>
      <c r="AC866" s="2">
        <v>254054580</v>
      </c>
      <c r="AD866" s="2">
        <v>1367105652</v>
      </c>
    </row>
    <row r="867" spans="1:30" x14ac:dyDescent="0.3">
      <c r="A867" s="1">
        <v>40603</v>
      </c>
      <c r="B867" s="6">
        <v>3.4999999999999996E-3</v>
      </c>
      <c r="C867" s="7"/>
      <c r="D867" s="7"/>
      <c r="E867" s="7"/>
      <c r="F867" s="7"/>
      <c r="G867" s="7"/>
      <c r="H867" s="7"/>
      <c r="I867" s="7"/>
      <c r="J867" s="7">
        <f t="shared" si="32"/>
        <v>29.424309984531916</v>
      </c>
      <c r="K867" s="7"/>
      <c r="L867" s="7"/>
      <c r="M867" s="7"/>
      <c r="N867" s="7"/>
      <c r="O867" s="7"/>
      <c r="P867" s="7"/>
      <c r="Q867" s="7"/>
      <c r="R867" s="7">
        <f t="shared" ref="R867:R930" si="33">+R866*(1+Z867)</f>
        <v>339.8550384106511</v>
      </c>
      <c r="S867" s="6"/>
      <c r="T867" s="6"/>
      <c r="U867" s="6"/>
      <c r="V867" s="6"/>
      <c r="W867" s="6"/>
      <c r="X867" s="6"/>
      <c r="Y867" s="6"/>
      <c r="Z867" s="6">
        <v>3.4999999999999996E-3</v>
      </c>
      <c r="AA867">
        <v>0.79</v>
      </c>
      <c r="AB867" s="2">
        <v>179918782</v>
      </c>
      <c r="AC867" s="2">
        <v>251848862</v>
      </c>
      <c r="AD867" s="2">
        <v>1393939107</v>
      </c>
    </row>
    <row r="868" spans="1:30" x14ac:dyDescent="0.3">
      <c r="A868" s="1">
        <v>40634</v>
      </c>
      <c r="B868" s="6">
        <v>6.9999999999999993E-3</v>
      </c>
      <c r="C868" s="7"/>
      <c r="D868" s="7"/>
      <c r="E868" s="7"/>
      <c r="F868" s="7"/>
      <c r="G868" s="7"/>
      <c r="H868" s="7"/>
      <c r="I868" s="7"/>
      <c r="J868" s="7">
        <f t="shared" si="32"/>
        <v>29.219771583447784</v>
      </c>
      <c r="K868" s="7"/>
      <c r="L868" s="7"/>
      <c r="M868" s="7"/>
      <c r="N868" s="7"/>
      <c r="O868" s="7"/>
      <c r="P868" s="7"/>
      <c r="Q868" s="7"/>
      <c r="R868" s="7">
        <f t="shared" si="33"/>
        <v>342.23402367952565</v>
      </c>
      <c r="S868" s="6"/>
      <c r="T868" s="6"/>
      <c r="U868" s="6"/>
      <c r="V868" s="6"/>
      <c r="W868" s="6"/>
      <c r="X868" s="6"/>
      <c r="Y868" s="6"/>
      <c r="Z868" s="6">
        <v>6.9999999999999993E-3</v>
      </c>
      <c r="AA868">
        <v>0.77</v>
      </c>
      <c r="AB868" s="2">
        <v>172725439</v>
      </c>
      <c r="AC868" s="2">
        <v>248312352</v>
      </c>
      <c r="AD868" s="2">
        <v>1401819806</v>
      </c>
    </row>
    <row r="869" spans="1:30" x14ac:dyDescent="0.3">
      <c r="A869" s="1">
        <v>40664</v>
      </c>
      <c r="B869" s="6">
        <v>3.0999999999999999E-3</v>
      </c>
      <c r="C869" s="7"/>
      <c r="D869" s="7"/>
      <c r="E869" s="7"/>
      <c r="F869" s="7"/>
      <c r="G869" s="7"/>
      <c r="H869" s="7"/>
      <c r="I869" s="7"/>
      <c r="J869" s="7">
        <f t="shared" si="32"/>
        <v>29.129470225747966</v>
      </c>
      <c r="K869" s="7"/>
      <c r="L869" s="7"/>
      <c r="M869" s="7"/>
      <c r="N869" s="7"/>
      <c r="O869" s="7"/>
      <c r="P869" s="7"/>
      <c r="Q869" s="7"/>
      <c r="R869" s="7">
        <f t="shared" si="33"/>
        <v>343.29494915293219</v>
      </c>
      <c r="S869" s="6"/>
      <c r="T869" s="6"/>
      <c r="U869" s="6"/>
      <c r="V869" s="6"/>
      <c r="W869" s="6"/>
      <c r="X869" s="6"/>
      <c r="Y869" s="6"/>
      <c r="Z869" s="6">
        <v>3.0999999999999999E-3</v>
      </c>
      <c r="AA869">
        <v>0.47</v>
      </c>
      <c r="AB869" s="2">
        <v>178297658</v>
      </c>
      <c r="AC869" s="2">
        <v>249576430</v>
      </c>
      <c r="AD869" s="2">
        <v>1427174141</v>
      </c>
    </row>
    <row r="870" spans="1:30" x14ac:dyDescent="0.3">
      <c r="A870" s="1">
        <v>40695</v>
      </c>
      <c r="B870" s="6">
        <v>1E-4</v>
      </c>
      <c r="C870" s="7"/>
      <c r="D870" s="7"/>
      <c r="E870" s="7"/>
      <c r="F870" s="7"/>
      <c r="G870" s="7"/>
      <c r="H870" s="7"/>
      <c r="I870" s="7"/>
      <c r="J870" s="7">
        <f t="shared" si="32"/>
        <v>29.126557569990965</v>
      </c>
      <c r="K870" s="7"/>
      <c r="L870" s="7"/>
      <c r="M870" s="7"/>
      <c r="N870" s="7"/>
      <c r="O870" s="7"/>
      <c r="P870" s="7"/>
      <c r="Q870" s="7"/>
      <c r="R870" s="7">
        <f t="shared" si="33"/>
        <v>343.3292786478475</v>
      </c>
      <c r="S870" s="6"/>
      <c r="T870" s="6"/>
      <c r="U870" s="6"/>
      <c r="V870" s="6"/>
      <c r="W870" s="6"/>
      <c r="X870" s="6"/>
      <c r="Y870" s="6"/>
      <c r="Z870" s="6">
        <v>1E-4</v>
      </c>
      <c r="AA870">
        <v>0.15</v>
      </c>
      <c r="AB870" s="2">
        <v>190510862</v>
      </c>
      <c r="AC870" s="2">
        <v>253840238</v>
      </c>
      <c r="AD870" s="2">
        <v>1453997748</v>
      </c>
    </row>
    <row r="871" spans="1:30" x14ac:dyDescent="0.3">
      <c r="A871" s="1">
        <v>40725</v>
      </c>
      <c r="B871" s="6">
        <v>3.0000000000000001E-3</v>
      </c>
      <c r="C871" s="7"/>
      <c r="D871" s="7"/>
      <c r="E871" s="7"/>
      <c r="F871" s="7"/>
      <c r="G871" s="7"/>
      <c r="H871" s="7"/>
      <c r="I871" s="7"/>
      <c r="J871" s="7">
        <f t="shared" si="32"/>
        <v>29.039439252234263</v>
      </c>
      <c r="K871" s="7"/>
      <c r="L871" s="7"/>
      <c r="M871" s="7"/>
      <c r="N871" s="7"/>
      <c r="O871" s="7"/>
      <c r="P871" s="7"/>
      <c r="Q871" s="7"/>
      <c r="R871" s="7">
        <f t="shared" si="33"/>
        <v>344.35926648379103</v>
      </c>
      <c r="S871" s="6"/>
      <c r="T871" s="6"/>
      <c r="U871" s="6"/>
      <c r="V871" s="6"/>
      <c r="W871" s="6"/>
      <c r="X871" s="6"/>
      <c r="Y871" s="6"/>
      <c r="Z871" s="6">
        <v>3.0000000000000001E-3</v>
      </c>
      <c r="AA871">
        <v>0.16</v>
      </c>
      <c r="AB871" s="2">
        <v>182099198</v>
      </c>
      <c r="AC871" s="2">
        <v>252615159</v>
      </c>
      <c r="AD871" s="2">
        <v>1474643875</v>
      </c>
    </row>
    <row r="872" spans="1:30" x14ac:dyDescent="0.3">
      <c r="A872" s="1">
        <v>40756</v>
      </c>
      <c r="B872" s="6">
        <v>3.9000000000000003E-3</v>
      </c>
      <c r="C872" s="7"/>
      <c r="D872" s="7"/>
      <c r="E872" s="7"/>
      <c r="F872" s="7"/>
      <c r="G872" s="7"/>
      <c r="H872" s="7"/>
      <c r="I872" s="7"/>
      <c r="J872" s="7">
        <f t="shared" si="32"/>
        <v>28.926625413123084</v>
      </c>
      <c r="K872" s="7"/>
      <c r="L872" s="7"/>
      <c r="M872" s="7"/>
      <c r="N872" s="7"/>
      <c r="O872" s="7"/>
      <c r="P872" s="7"/>
      <c r="Q872" s="7"/>
      <c r="R872" s="7">
        <f t="shared" si="33"/>
        <v>345.70226762307783</v>
      </c>
      <c r="S872" s="6"/>
      <c r="T872" s="6"/>
      <c r="U872" s="6"/>
      <c r="V872" s="6"/>
      <c r="W872" s="6"/>
      <c r="X872" s="6"/>
      <c r="Y872" s="6"/>
      <c r="Z872" s="6">
        <v>3.9000000000000003E-3</v>
      </c>
      <c r="AA872">
        <v>0.37</v>
      </c>
      <c r="AB872" s="2">
        <v>179285432</v>
      </c>
      <c r="AC872" s="2">
        <v>248390557</v>
      </c>
      <c r="AD872" s="2">
        <v>1500838516</v>
      </c>
    </row>
    <row r="873" spans="1:30" x14ac:dyDescent="0.3">
      <c r="A873" s="1">
        <v>40787</v>
      </c>
      <c r="B873" s="6">
        <v>2.5000000000000001E-3</v>
      </c>
      <c r="C873" s="7"/>
      <c r="D873" s="7"/>
      <c r="E873" s="7"/>
      <c r="F873" s="7"/>
      <c r="G873" s="7"/>
      <c r="H873" s="7"/>
      <c r="I873" s="7"/>
      <c r="J873" s="7">
        <f t="shared" si="32"/>
        <v>28.854489190147714</v>
      </c>
      <c r="K873" s="7"/>
      <c r="L873" s="7"/>
      <c r="M873" s="7"/>
      <c r="N873" s="7"/>
      <c r="O873" s="7"/>
      <c r="P873" s="7"/>
      <c r="Q873" s="7"/>
      <c r="R873" s="7">
        <f t="shared" si="33"/>
        <v>346.56652329213551</v>
      </c>
      <c r="S873" s="6"/>
      <c r="T873" s="6"/>
      <c r="U873" s="6"/>
      <c r="V873" s="6"/>
      <c r="W873" s="6"/>
      <c r="X873" s="6"/>
      <c r="Y873" s="6"/>
      <c r="Z873" s="6">
        <v>2.5000000000000001E-3</v>
      </c>
      <c r="AA873">
        <v>0.53</v>
      </c>
      <c r="AB873" s="2">
        <v>188504749</v>
      </c>
      <c r="AC873" s="2">
        <v>255032624</v>
      </c>
      <c r="AD873" s="2">
        <v>1531092115</v>
      </c>
    </row>
    <row r="874" spans="1:30" x14ac:dyDescent="0.3">
      <c r="A874" s="1">
        <v>40817</v>
      </c>
      <c r="B874" s="6">
        <v>3.9000000000000003E-3</v>
      </c>
      <c r="C874" s="7"/>
      <c r="D874" s="7"/>
      <c r="E874" s="7"/>
      <c r="F874" s="7"/>
      <c r="G874" s="7"/>
      <c r="H874" s="7"/>
      <c r="I874" s="7"/>
      <c r="J874" s="7">
        <f t="shared" si="32"/>
        <v>28.742393854116656</v>
      </c>
      <c r="K874" s="7"/>
      <c r="L874" s="7"/>
      <c r="M874" s="7"/>
      <c r="N874" s="7"/>
      <c r="O874" s="7"/>
      <c r="P874" s="7"/>
      <c r="Q874" s="7"/>
      <c r="R874" s="7">
        <f t="shared" si="33"/>
        <v>347.91813273297487</v>
      </c>
      <c r="S874" s="6"/>
      <c r="T874" s="6"/>
      <c r="U874" s="6"/>
      <c r="V874" s="6"/>
      <c r="W874" s="6"/>
      <c r="X874" s="6"/>
      <c r="Y874" s="6"/>
      <c r="Z874" s="6">
        <v>3.9000000000000003E-3</v>
      </c>
      <c r="AA874">
        <v>0.43</v>
      </c>
      <c r="AB874" s="2">
        <v>188069133</v>
      </c>
      <c r="AC874" s="2">
        <v>252814003</v>
      </c>
      <c r="AD874" s="2">
        <v>1538019377</v>
      </c>
    </row>
    <row r="875" spans="1:30" x14ac:dyDescent="0.3">
      <c r="A875" s="1">
        <v>40848</v>
      </c>
      <c r="B875" s="6">
        <v>6.0000000000000001E-3</v>
      </c>
      <c r="C875" s="7"/>
      <c r="D875" s="7"/>
      <c r="E875" s="7"/>
      <c r="F875" s="7"/>
      <c r="G875" s="7"/>
      <c r="H875" s="7"/>
      <c r="I875" s="7"/>
      <c r="J875" s="7">
        <f t="shared" si="32"/>
        <v>28.570968045841607</v>
      </c>
      <c r="K875" s="7"/>
      <c r="L875" s="7"/>
      <c r="M875" s="7"/>
      <c r="N875" s="7"/>
      <c r="O875" s="7"/>
      <c r="P875" s="7"/>
      <c r="Q875" s="7"/>
      <c r="R875" s="7">
        <f t="shared" si="33"/>
        <v>350.00564152937272</v>
      </c>
      <c r="S875" s="6"/>
      <c r="T875" s="6"/>
      <c r="U875" s="6"/>
      <c r="V875" s="6"/>
      <c r="W875" s="6"/>
      <c r="X875" s="6"/>
      <c r="Y875" s="6"/>
      <c r="Z875" s="6">
        <v>6.0000000000000001E-3</v>
      </c>
      <c r="AA875">
        <v>0.52</v>
      </c>
      <c r="AB875" s="2">
        <v>182670915</v>
      </c>
      <c r="AC875" s="2">
        <v>261199615</v>
      </c>
      <c r="AD875" s="2">
        <v>1569029499</v>
      </c>
    </row>
    <row r="876" spans="1:30" x14ac:dyDescent="0.3">
      <c r="A876" s="1">
        <v>40878</v>
      </c>
      <c r="B876" s="6">
        <v>6.0999999999999995E-3</v>
      </c>
      <c r="C876" s="7"/>
      <c r="D876" s="7"/>
      <c r="E876" s="7"/>
      <c r="F876" s="7"/>
      <c r="G876" s="7"/>
      <c r="H876" s="7"/>
      <c r="I876" s="7"/>
      <c r="J876" s="7">
        <f t="shared" si="32"/>
        <v>28.397741820735124</v>
      </c>
      <c r="K876" s="7"/>
      <c r="L876" s="7"/>
      <c r="M876" s="7"/>
      <c r="N876" s="7"/>
      <c r="O876" s="7"/>
      <c r="P876" s="7"/>
      <c r="Q876" s="7"/>
      <c r="R876" s="7">
        <f t="shared" si="33"/>
        <v>352.14067594270188</v>
      </c>
      <c r="S876" s="6"/>
      <c r="T876" s="6"/>
      <c r="U876" s="6"/>
      <c r="V876" s="6"/>
      <c r="W876" s="6"/>
      <c r="X876" s="6"/>
      <c r="Y876" s="6"/>
      <c r="Z876" s="6">
        <v>6.0999999999999995E-3</v>
      </c>
      <c r="AA876">
        <v>0.5</v>
      </c>
      <c r="AB876" s="2">
        <v>214235311</v>
      </c>
      <c r="AC876" s="2">
        <v>285376902</v>
      </c>
      <c r="AD876" s="2">
        <v>1617479557</v>
      </c>
    </row>
    <row r="877" spans="1:30" x14ac:dyDescent="0.3">
      <c r="A877" s="1">
        <v>40909</v>
      </c>
      <c r="B877" s="6">
        <v>6.6E-3</v>
      </c>
      <c r="C877" s="7"/>
      <c r="D877" s="7"/>
      <c r="E877" s="7"/>
      <c r="F877" s="7"/>
      <c r="G877" s="7"/>
      <c r="H877" s="7"/>
      <c r="I877" s="7"/>
      <c r="J877" s="7">
        <f t="shared" si="32"/>
        <v>28.211545619645467</v>
      </c>
      <c r="K877" s="7"/>
      <c r="L877" s="7"/>
      <c r="M877" s="7"/>
      <c r="N877" s="7"/>
      <c r="O877" s="7"/>
      <c r="P877" s="7"/>
      <c r="Q877" s="7"/>
      <c r="R877" s="7">
        <f t="shared" si="33"/>
        <v>354.46480440392367</v>
      </c>
      <c r="S877" s="6"/>
      <c r="T877" s="6"/>
      <c r="U877" s="6"/>
      <c r="V877" s="6"/>
      <c r="W877" s="6"/>
      <c r="X877" s="6"/>
      <c r="Y877" s="6"/>
      <c r="Z877" s="6">
        <v>6.6E-3</v>
      </c>
      <c r="AA877">
        <v>0.56000000000000005</v>
      </c>
      <c r="AB877" s="2">
        <v>212136241</v>
      </c>
      <c r="AC877" s="2">
        <v>259833394</v>
      </c>
      <c r="AD877" s="2">
        <v>1591802789</v>
      </c>
    </row>
    <row r="878" spans="1:30" x14ac:dyDescent="0.3">
      <c r="A878" s="1">
        <v>40940</v>
      </c>
      <c r="B878" s="6">
        <v>-7.000000000000001E-4</v>
      </c>
      <c r="C878" s="7"/>
      <c r="D878" s="7"/>
      <c r="E878" s="7"/>
      <c r="F878" s="7"/>
      <c r="G878" s="7"/>
      <c r="H878" s="7"/>
      <c r="I878" s="7"/>
      <c r="J878" s="7">
        <f t="shared" si="32"/>
        <v>28.23130753491991</v>
      </c>
      <c r="K878" s="7"/>
      <c r="L878" s="7"/>
      <c r="M878" s="7"/>
      <c r="N878" s="7"/>
      <c r="O878" s="7"/>
      <c r="P878" s="7"/>
      <c r="Q878" s="7"/>
      <c r="R878" s="7">
        <f t="shared" si="33"/>
        <v>354.21667904084092</v>
      </c>
      <c r="S878" s="6"/>
      <c r="T878" s="6"/>
      <c r="U878" s="6"/>
      <c r="V878" s="6"/>
      <c r="W878" s="6"/>
      <c r="X878" s="6"/>
      <c r="Y878" s="6"/>
      <c r="Z878" s="6">
        <v>-7.000000000000001E-4</v>
      </c>
      <c r="AA878">
        <v>0.45</v>
      </c>
      <c r="AB878" s="2">
        <v>191488769</v>
      </c>
      <c r="AC878" s="2">
        <v>256909110</v>
      </c>
      <c r="AD878" s="2">
        <v>1599649389</v>
      </c>
    </row>
    <row r="879" spans="1:30" x14ac:dyDescent="0.3">
      <c r="A879" s="1">
        <v>40969</v>
      </c>
      <c r="B879" s="6">
        <v>1.5E-3</v>
      </c>
      <c r="C879" s="7"/>
      <c r="D879" s="7"/>
      <c r="E879" s="7"/>
      <c r="F879" s="7"/>
      <c r="G879" s="7"/>
      <c r="H879" s="7"/>
      <c r="I879" s="7"/>
      <c r="J879" s="7">
        <f t="shared" si="32"/>
        <v>28.189023998921527</v>
      </c>
      <c r="K879" s="7"/>
      <c r="L879" s="7"/>
      <c r="M879" s="7"/>
      <c r="N879" s="7"/>
      <c r="O879" s="7"/>
      <c r="P879" s="7"/>
      <c r="Q879" s="7"/>
      <c r="R879" s="7">
        <f t="shared" si="33"/>
        <v>354.74800405940221</v>
      </c>
      <c r="S879" s="6"/>
      <c r="T879" s="6"/>
      <c r="U879" s="6"/>
      <c r="V879" s="6"/>
      <c r="W879" s="6"/>
      <c r="X879" s="6"/>
      <c r="Y879" s="6"/>
      <c r="Z879" s="6">
        <v>1.5E-3</v>
      </c>
      <c r="AA879">
        <v>0.21</v>
      </c>
      <c r="AB879" s="2">
        <v>201956126</v>
      </c>
      <c r="AC879" s="2">
        <v>257522989</v>
      </c>
      <c r="AD879" s="2">
        <v>1614347323</v>
      </c>
    </row>
    <row r="880" spans="1:30" x14ac:dyDescent="0.3">
      <c r="A880" s="1">
        <v>41000</v>
      </c>
      <c r="B880" s="6">
        <v>4.6999999999999993E-3</v>
      </c>
      <c r="C880" s="7"/>
      <c r="D880" s="7"/>
      <c r="E880" s="7"/>
      <c r="F880" s="7"/>
      <c r="G880" s="7"/>
      <c r="H880" s="7"/>
      <c r="I880" s="7"/>
      <c r="J880" s="7">
        <f t="shared" si="32"/>
        <v>28.057155368688694</v>
      </c>
      <c r="K880" s="7"/>
      <c r="L880" s="7"/>
      <c r="M880" s="7"/>
      <c r="N880" s="7"/>
      <c r="O880" s="7"/>
      <c r="P880" s="7"/>
      <c r="Q880" s="7"/>
      <c r="R880" s="7">
        <f t="shared" si="33"/>
        <v>356.41531967848135</v>
      </c>
      <c r="S880" s="6"/>
      <c r="T880" s="6"/>
      <c r="U880" s="6"/>
      <c r="V880" s="6"/>
      <c r="W880" s="6"/>
      <c r="X880" s="6"/>
      <c r="Y880" s="6"/>
      <c r="Z880" s="6">
        <v>4.6999999999999993E-3</v>
      </c>
      <c r="AA880">
        <v>0.64</v>
      </c>
      <c r="AB880" s="2">
        <v>193183934</v>
      </c>
      <c r="AC880" s="2">
        <v>258844775</v>
      </c>
      <c r="AD880" s="2">
        <v>1610857200</v>
      </c>
    </row>
    <row r="881" spans="1:30" x14ac:dyDescent="0.3">
      <c r="A881" s="1">
        <v>41030</v>
      </c>
      <c r="B881" s="6">
        <v>3.4999999999999996E-3</v>
      </c>
      <c r="C881" s="7"/>
      <c r="D881" s="7"/>
      <c r="E881" s="7"/>
      <c r="F881" s="7"/>
      <c r="G881" s="7"/>
      <c r="H881" s="7"/>
      <c r="I881" s="7"/>
      <c r="J881" s="7">
        <f t="shared" si="32"/>
        <v>27.959297826296652</v>
      </c>
      <c r="K881" s="7"/>
      <c r="L881" s="7"/>
      <c r="M881" s="7"/>
      <c r="N881" s="7"/>
      <c r="O881" s="7"/>
      <c r="P881" s="7"/>
      <c r="Q881" s="7"/>
      <c r="R881" s="7">
        <f t="shared" si="33"/>
        <v>357.66277329735607</v>
      </c>
      <c r="S881" s="6"/>
      <c r="T881" s="6"/>
      <c r="U881" s="6"/>
      <c r="V881" s="6"/>
      <c r="W881" s="6"/>
      <c r="X881" s="6"/>
      <c r="Y881" s="6"/>
      <c r="Z881" s="6">
        <v>3.4999999999999996E-3</v>
      </c>
      <c r="AA881">
        <v>0.36</v>
      </c>
      <c r="AB881" s="2">
        <v>191663053</v>
      </c>
      <c r="AC881" s="2">
        <v>259530056</v>
      </c>
      <c r="AD881" s="2">
        <v>1637111216</v>
      </c>
    </row>
    <row r="882" spans="1:30" x14ac:dyDescent="0.3">
      <c r="A882" s="1">
        <v>41061</v>
      </c>
      <c r="B882" s="6">
        <v>2.3E-3</v>
      </c>
      <c r="C882" s="7"/>
      <c r="D882" s="7"/>
      <c r="E882" s="7"/>
      <c r="F882" s="7"/>
      <c r="G882" s="7"/>
      <c r="H882" s="7"/>
      <c r="I882" s="7"/>
      <c r="J882" s="7">
        <f t="shared" si="32"/>
        <v>27.89513900658152</v>
      </c>
      <c r="K882" s="7"/>
      <c r="L882" s="7"/>
      <c r="M882" s="7"/>
      <c r="N882" s="7"/>
      <c r="O882" s="7"/>
      <c r="P882" s="7"/>
      <c r="Q882" s="7"/>
      <c r="R882" s="7">
        <f t="shared" si="33"/>
        <v>358.48539767593996</v>
      </c>
      <c r="S882" s="6"/>
      <c r="T882" s="6"/>
      <c r="U882" s="6"/>
      <c r="V882" s="6"/>
      <c r="W882" s="6"/>
      <c r="X882" s="6"/>
      <c r="Y882" s="6"/>
      <c r="Z882" s="6">
        <v>2.3E-3</v>
      </c>
      <c r="AA882">
        <v>0.08</v>
      </c>
      <c r="AB882" s="2">
        <v>198858463</v>
      </c>
      <c r="AC882" s="2">
        <v>265317011</v>
      </c>
      <c r="AD882" s="2">
        <v>1660339682</v>
      </c>
    </row>
    <row r="883" spans="1:30" x14ac:dyDescent="0.3">
      <c r="A883" s="1">
        <v>41091</v>
      </c>
      <c r="B883" s="6">
        <v>1.2999999999999999E-3</v>
      </c>
      <c r="C883" s="7"/>
      <c r="D883" s="7"/>
      <c r="E883" s="7"/>
      <c r="F883" s="7"/>
      <c r="G883" s="7"/>
      <c r="H883" s="7"/>
      <c r="I883" s="7"/>
      <c r="J883" s="7">
        <f t="shared" si="32"/>
        <v>27.858922407451825</v>
      </c>
      <c r="K883" s="7"/>
      <c r="L883" s="7"/>
      <c r="M883" s="7"/>
      <c r="N883" s="7"/>
      <c r="O883" s="7"/>
      <c r="P883" s="7"/>
      <c r="Q883" s="7"/>
      <c r="R883" s="7">
        <f t="shared" si="33"/>
        <v>358.95142869291874</v>
      </c>
      <c r="S883" s="6"/>
      <c r="T883" s="6"/>
      <c r="U883" s="6"/>
      <c r="V883" s="6"/>
      <c r="W883" s="6"/>
      <c r="X883" s="6"/>
      <c r="Y883" s="6"/>
      <c r="Z883" s="6">
        <v>1.2999999999999999E-3</v>
      </c>
      <c r="AA883">
        <v>0.43</v>
      </c>
      <c r="AB883" s="2">
        <v>203627550</v>
      </c>
      <c r="AC883" s="2">
        <v>265535664</v>
      </c>
      <c r="AD883" s="2">
        <v>1668505243</v>
      </c>
    </row>
    <row r="884" spans="1:30" x14ac:dyDescent="0.3">
      <c r="A884" s="1">
        <v>41122</v>
      </c>
      <c r="B884" s="6">
        <v>2.7000000000000001E-3</v>
      </c>
      <c r="C884" s="7"/>
      <c r="D884" s="7"/>
      <c r="E884" s="7"/>
      <c r="F884" s="7"/>
      <c r="G884" s="7"/>
      <c r="H884" s="7"/>
      <c r="I884" s="7"/>
      <c r="J884" s="7">
        <f t="shared" si="32"/>
        <v>27.783905861625438</v>
      </c>
      <c r="K884" s="7"/>
      <c r="L884" s="7"/>
      <c r="M884" s="7"/>
      <c r="N884" s="7"/>
      <c r="O884" s="7"/>
      <c r="P884" s="7"/>
      <c r="Q884" s="7"/>
      <c r="R884" s="7">
        <f t="shared" si="33"/>
        <v>359.92059755038957</v>
      </c>
      <c r="S884" s="6"/>
      <c r="T884" s="6"/>
      <c r="U884" s="6"/>
      <c r="V884" s="6"/>
      <c r="W884" s="6"/>
      <c r="X884" s="6"/>
      <c r="Y884" s="6"/>
      <c r="Z884" s="6">
        <v>2.7000000000000001E-3</v>
      </c>
      <c r="AA884">
        <v>0.41</v>
      </c>
      <c r="AB884" s="2">
        <v>203575297</v>
      </c>
      <c r="AC884" s="2">
        <v>267208637</v>
      </c>
      <c r="AD884" s="2">
        <v>1685548585</v>
      </c>
    </row>
    <row r="885" spans="1:30" x14ac:dyDescent="0.3">
      <c r="A885" s="1">
        <v>41153</v>
      </c>
      <c r="B885" s="6">
        <v>5.5000000000000005E-3</v>
      </c>
      <c r="C885" s="7"/>
      <c r="D885" s="7"/>
      <c r="E885" s="7"/>
      <c r="F885" s="7"/>
      <c r="G885" s="7"/>
      <c r="H885" s="7"/>
      <c r="I885" s="7"/>
      <c r="J885" s="7">
        <f t="shared" si="32"/>
        <v>27.631930245276422</v>
      </c>
      <c r="K885" s="7"/>
      <c r="L885" s="7"/>
      <c r="M885" s="7"/>
      <c r="N885" s="7"/>
      <c r="O885" s="7"/>
      <c r="P885" s="7"/>
      <c r="Q885" s="7"/>
      <c r="R885" s="7">
        <f t="shared" si="33"/>
        <v>361.90016083691671</v>
      </c>
      <c r="S885" s="6"/>
      <c r="T885" s="6"/>
      <c r="U885" s="6"/>
      <c r="V885" s="6"/>
      <c r="W885" s="6"/>
      <c r="X885" s="6"/>
      <c r="Y885" s="6"/>
      <c r="Z885" s="6">
        <v>5.5000000000000005E-3</v>
      </c>
      <c r="AA885">
        <v>0.56999999999999995</v>
      </c>
      <c r="AB885" s="2">
        <v>202200005</v>
      </c>
      <c r="AC885" s="2">
        <v>274835293</v>
      </c>
      <c r="AD885" s="2">
        <v>1702277330</v>
      </c>
    </row>
    <row r="886" spans="1:30" x14ac:dyDescent="0.3">
      <c r="A886" s="1">
        <v>41183</v>
      </c>
      <c r="B886" s="6">
        <v>8.0000000000000002E-3</v>
      </c>
      <c r="C886" s="7"/>
      <c r="D886" s="7"/>
      <c r="E886" s="7"/>
      <c r="F886" s="7"/>
      <c r="G886" s="7"/>
      <c r="H886" s="7"/>
      <c r="I886" s="7"/>
      <c r="J886" s="7">
        <f t="shared" si="32"/>
        <v>27.412629211583749</v>
      </c>
      <c r="K886" s="7"/>
      <c r="L886" s="7"/>
      <c r="M886" s="7"/>
      <c r="N886" s="7"/>
      <c r="O886" s="7"/>
      <c r="P886" s="7"/>
      <c r="Q886" s="7"/>
      <c r="R886" s="7">
        <f t="shared" si="33"/>
        <v>364.79536212361205</v>
      </c>
      <c r="S886" s="6"/>
      <c r="T886" s="6"/>
      <c r="U886" s="6"/>
      <c r="V886" s="6"/>
      <c r="W886" s="6"/>
      <c r="X886" s="6"/>
      <c r="Y886" s="6"/>
      <c r="Z886" s="6">
        <v>8.0000000000000002E-3</v>
      </c>
      <c r="AA886">
        <v>0.59</v>
      </c>
      <c r="AB886" s="2">
        <v>204756960</v>
      </c>
      <c r="AC886" s="2">
        <v>273105295</v>
      </c>
      <c r="AD886" s="2">
        <v>1706898049</v>
      </c>
    </row>
    <row r="887" spans="1:30" x14ac:dyDescent="0.3">
      <c r="A887" s="1">
        <v>41214</v>
      </c>
      <c r="B887" s="6">
        <v>6.8000000000000005E-3</v>
      </c>
      <c r="C887" s="7"/>
      <c r="D887" s="7"/>
      <c r="E887" s="7"/>
      <c r="F887" s="7"/>
      <c r="G887" s="7"/>
      <c r="H887" s="7"/>
      <c r="I887" s="7"/>
      <c r="J887" s="7">
        <f t="shared" si="32"/>
        <v>27.227482331727998</v>
      </c>
      <c r="K887" s="7"/>
      <c r="L887" s="7"/>
      <c r="M887" s="7"/>
      <c r="N887" s="7"/>
      <c r="O887" s="7"/>
      <c r="P887" s="7"/>
      <c r="Q887" s="7"/>
      <c r="R887" s="7">
        <f t="shared" si="33"/>
        <v>367.27597058605261</v>
      </c>
      <c r="S887" s="6"/>
      <c r="T887" s="6"/>
      <c r="U887" s="6"/>
      <c r="V887" s="6"/>
      <c r="W887" s="6"/>
      <c r="X887" s="6"/>
      <c r="Y887" s="6"/>
      <c r="Z887" s="6">
        <v>6.8000000000000005E-3</v>
      </c>
      <c r="AA887">
        <v>0.6</v>
      </c>
      <c r="AB887" s="2">
        <v>209024611</v>
      </c>
      <c r="AC887" s="2">
        <v>288090912</v>
      </c>
      <c r="AD887" s="2">
        <v>1724637270</v>
      </c>
    </row>
    <row r="888" spans="1:30" x14ac:dyDescent="0.3">
      <c r="A888" s="1">
        <v>41244</v>
      </c>
      <c r="B888" s="6">
        <v>7.8000000000000005E-3</v>
      </c>
      <c r="C888" s="7"/>
      <c r="D888" s="7"/>
      <c r="E888" s="7"/>
      <c r="F888" s="7"/>
      <c r="G888" s="7"/>
      <c r="H888" s="7"/>
      <c r="I888" s="7"/>
      <c r="J888" s="7">
        <f t="shared" si="32"/>
        <v>27.016751668712047</v>
      </c>
      <c r="K888" s="7"/>
      <c r="L888" s="7"/>
      <c r="M888" s="7"/>
      <c r="N888" s="7"/>
      <c r="O888" s="7"/>
      <c r="P888" s="7"/>
      <c r="Q888" s="7"/>
      <c r="R888" s="7">
        <f t="shared" si="33"/>
        <v>370.14072315662384</v>
      </c>
      <c r="S888" s="6"/>
      <c r="T888" s="6"/>
      <c r="U888" s="6"/>
      <c r="V888" s="6"/>
      <c r="W888" s="6"/>
      <c r="X888" s="6"/>
      <c r="Y888" s="6"/>
      <c r="Z888" s="6">
        <v>7.8000000000000005E-3</v>
      </c>
      <c r="AA888">
        <v>0.79</v>
      </c>
      <c r="AB888" s="2">
        <v>233371452</v>
      </c>
      <c r="AC888" s="2">
        <v>325045422</v>
      </c>
      <c r="AD888" s="2">
        <v>1764644740</v>
      </c>
    </row>
    <row r="889" spans="1:30" x14ac:dyDescent="0.3">
      <c r="A889" s="1">
        <v>41275</v>
      </c>
      <c r="B889" s="6">
        <v>1.15E-2</v>
      </c>
      <c r="C889" s="7"/>
      <c r="D889" s="7"/>
      <c r="E889" s="7"/>
      <c r="F889" s="7"/>
      <c r="G889" s="7"/>
      <c r="H889" s="7"/>
      <c r="I889" s="7"/>
      <c r="J889" s="7">
        <f t="shared" si="32"/>
        <v>26.709591367980273</v>
      </c>
      <c r="K889" s="7"/>
      <c r="L889" s="7"/>
      <c r="M889" s="7"/>
      <c r="N889" s="7"/>
      <c r="O889" s="7"/>
      <c r="P889" s="7"/>
      <c r="Q889" s="7"/>
      <c r="R889" s="7">
        <f t="shared" si="33"/>
        <v>374.39734147292501</v>
      </c>
      <c r="S889" s="6"/>
      <c r="T889" s="6"/>
      <c r="U889" s="6"/>
      <c r="V889" s="6"/>
      <c r="W889" s="6"/>
      <c r="X889" s="6"/>
      <c r="Y889" s="6"/>
      <c r="Z889" s="6">
        <v>1.15E-2</v>
      </c>
      <c r="AA889">
        <v>0.86</v>
      </c>
      <c r="AB889" s="2">
        <v>216463907</v>
      </c>
      <c r="AC889" s="2">
        <v>287515564</v>
      </c>
      <c r="AD889" s="2">
        <v>1721819113</v>
      </c>
    </row>
    <row r="890" spans="1:30" x14ac:dyDescent="0.3">
      <c r="A890" s="1">
        <v>41306</v>
      </c>
      <c r="B890" s="6">
        <v>2.2000000000000001E-3</v>
      </c>
      <c r="C890" s="7"/>
      <c r="D890" s="7"/>
      <c r="E890" s="7"/>
      <c r="F890" s="7"/>
      <c r="G890" s="7"/>
      <c r="H890" s="7"/>
      <c r="I890" s="7"/>
      <c r="J890" s="7">
        <f t="shared" si="32"/>
        <v>26.650959257613525</v>
      </c>
      <c r="K890" s="7"/>
      <c r="L890" s="7"/>
      <c r="M890" s="7"/>
      <c r="N890" s="7"/>
      <c r="O890" s="7"/>
      <c r="P890" s="7"/>
      <c r="Q890" s="7"/>
      <c r="R890" s="7">
        <f t="shared" si="33"/>
        <v>375.22101562416543</v>
      </c>
      <c r="S890" s="6"/>
      <c r="T890" s="6"/>
      <c r="U890" s="6"/>
      <c r="V890" s="6"/>
      <c r="W890" s="6"/>
      <c r="X890" s="6"/>
      <c r="Y890" s="6"/>
      <c r="Z890" s="6">
        <v>2.2000000000000001E-3</v>
      </c>
      <c r="AA890">
        <v>0.6</v>
      </c>
      <c r="AB890" s="2">
        <v>205022593</v>
      </c>
      <c r="AC890" s="2">
        <v>287025459</v>
      </c>
      <c r="AD890" s="2">
        <v>1722232564</v>
      </c>
    </row>
    <row r="891" spans="1:30" x14ac:dyDescent="0.3">
      <c r="A891" s="1">
        <v>41334</v>
      </c>
      <c r="B891" s="6">
        <v>-1.7000000000000001E-3</v>
      </c>
      <c r="C891" s="7"/>
      <c r="D891" s="7"/>
      <c r="E891" s="7"/>
      <c r="F891" s="7"/>
      <c r="G891" s="7"/>
      <c r="H891" s="7"/>
      <c r="I891" s="7"/>
      <c r="J891" s="7">
        <f t="shared" si="32"/>
        <v>26.696343040782857</v>
      </c>
      <c r="K891" s="7"/>
      <c r="L891" s="7"/>
      <c r="M891" s="7"/>
      <c r="N891" s="7"/>
      <c r="O891" s="7"/>
      <c r="P891" s="7"/>
      <c r="Q891" s="7"/>
      <c r="R891" s="7">
        <f t="shared" si="33"/>
        <v>374.58313989760433</v>
      </c>
      <c r="S891" s="6"/>
      <c r="T891" s="6"/>
      <c r="U891" s="6"/>
      <c r="V891" s="6"/>
      <c r="W891" s="6"/>
      <c r="X891" s="6"/>
      <c r="Y891" s="6"/>
      <c r="Z891" s="6">
        <v>-1.7000000000000001E-3</v>
      </c>
      <c r="AA891">
        <v>0.47</v>
      </c>
      <c r="AB891" s="2">
        <v>207717486</v>
      </c>
      <c r="AC891" s="2">
        <v>293276608</v>
      </c>
      <c r="AD891" s="2">
        <v>1755986200</v>
      </c>
    </row>
    <row r="892" spans="1:30" x14ac:dyDescent="0.3">
      <c r="A892" s="1">
        <v>41365</v>
      </c>
      <c r="B892" s="6">
        <v>2.8000000000000004E-3</v>
      </c>
      <c r="C892" s="7"/>
      <c r="D892" s="7"/>
      <c r="E892" s="7"/>
      <c r="F892" s="7"/>
      <c r="G892" s="7"/>
      <c r="H892" s="7"/>
      <c r="I892" s="7"/>
      <c r="J892" s="7">
        <f t="shared" si="32"/>
        <v>26.621801995196307</v>
      </c>
      <c r="K892" s="7"/>
      <c r="L892" s="7"/>
      <c r="M892" s="7"/>
      <c r="N892" s="7"/>
      <c r="O892" s="7"/>
      <c r="P892" s="7"/>
      <c r="Q892" s="7"/>
      <c r="R892" s="7">
        <f t="shared" si="33"/>
        <v>375.63197268931759</v>
      </c>
      <c r="S892" s="6"/>
      <c r="T892" s="6"/>
      <c r="U892" s="6"/>
      <c r="V892" s="6"/>
      <c r="W892" s="6"/>
      <c r="X892" s="6"/>
      <c r="Y892" s="6"/>
      <c r="Z892" s="6">
        <v>2.8000000000000004E-3</v>
      </c>
      <c r="AA892">
        <v>0.55000000000000004</v>
      </c>
      <c r="AB892" s="2">
        <v>209621828</v>
      </c>
      <c r="AC892" s="2">
        <v>287763134</v>
      </c>
      <c r="AD892" s="2">
        <v>1752360489</v>
      </c>
    </row>
    <row r="893" spans="1:30" x14ac:dyDescent="0.3">
      <c r="A893" s="1">
        <v>41395</v>
      </c>
      <c r="B893" s="6">
        <v>1E-3</v>
      </c>
      <c r="C893" s="7"/>
      <c r="D893" s="7"/>
      <c r="E893" s="7"/>
      <c r="F893" s="7"/>
      <c r="G893" s="7"/>
      <c r="H893" s="7"/>
      <c r="I893" s="7"/>
      <c r="J893" s="7">
        <f t="shared" si="32"/>
        <v>26.5952067884079</v>
      </c>
      <c r="K893" s="7"/>
      <c r="L893" s="7"/>
      <c r="M893" s="7"/>
      <c r="N893" s="7"/>
      <c r="O893" s="7"/>
      <c r="P893" s="7"/>
      <c r="Q893" s="7"/>
      <c r="R893" s="7">
        <f t="shared" si="33"/>
        <v>376.00760466200688</v>
      </c>
      <c r="S893" s="6"/>
      <c r="T893" s="6"/>
      <c r="U893" s="6"/>
      <c r="V893" s="6"/>
      <c r="W893" s="6"/>
      <c r="X893" s="6"/>
      <c r="Y893" s="6"/>
      <c r="Z893" s="6">
        <v>1E-3</v>
      </c>
      <c r="AA893">
        <v>0.37</v>
      </c>
      <c r="AB893" s="2">
        <v>201046331</v>
      </c>
      <c r="AC893" s="2">
        <v>293594788</v>
      </c>
      <c r="AD893" s="2">
        <v>1780263166</v>
      </c>
    </row>
    <row r="894" spans="1:30" x14ac:dyDescent="0.3">
      <c r="A894" s="1">
        <v>41426</v>
      </c>
      <c r="B894" s="6">
        <v>3.2000000000000002E-3</v>
      </c>
      <c r="C894" s="7"/>
      <c r="D894" s="7"/>
      <c r="E894" s="7"/>
      <c r="F894" s="7"/>
      <c r="G894" s="7"/>
      <c r="H894" s="7"/>
      <c r="I894" s="7"/>
      <c r="J894" s="7">
        <f t="shared" si="32"/>
        <v>26.510373592910586</v>
      </c>
      <c r="K894" s="7"/>
      <c r="L894" s="7"/>
      <c r="M894" s="7"/>
      <c r="N894" s="7"/>
      <c r="O894" s="7"/>
      <c r="P894" s="7"/>
      <c r="Q894" s="7"/>
      <c r="R894" s="7">
        <f t="shared" si="33"/>
        <v>377.21082899692533</v>
      </c>
      <c r="S894" s="6"/>
      <c r="T894" s="6"/>
      <c r="U894" s="6"/>
      <c r="V894" s="6"/>
      <c r="W894" s="6"/>
      <c r="X894" s="6"/>
      <c r="Y894" s="6"/>
      <c r="Z894" s="6">
        <v>3.2000000000000002E-3</v>
      </c>
      <c r="AA894">
        <v>0.26</v>
      </c>
      <c r="AB894" s="2">
        <v>214567507</v>
      </c>
      <c r="AC894" s="2">
        <v>300251536</v>
      </c>
      <c r="AD894" s="2">
        <v>1816626861</v>
      </c>
    </row>
    <row r="895" spans="1:30" x14ac:dyDescent="0.3">
      <c r="A895" s="1">
        <v>41456</v>
      </c>
      <c r="B895" s="6">
        <v>-1.2999999999999999E-3</v>
      </c>
      <c r="C895" s="7"/>
      <c r="D895" s="7"/>
      <c r="E895" s="7"/>
      <c r="F895" s="7"/>
      <c r="G895" s="7"/>
      <c r="H895" s="7"/>
      <c r="I895" s="7"/>
      <c r="J895" s="7">
        <f t="shared" si="32"/>
        <v>26.544881939431846</v>
      </c>
      <c r="K895" s="7"/>
      <c r="L895" s="7"/>
      <c r="M895" s="7"/>
      <c r="N895" s="7"/>
      <c r="O895" s="7"/>
      <c r="P895" s="7"/>
      <c r="Q895" s="7"/>
      <c r="R895" s="7">
        <f t="shared" si="33"/>
        <v>376.72045491922933</v>
      </c>
      <c r="S895" s="6"/>
      <c r="T895" s="6"/>
      <c r="U895" s="6"/>
      <c r="V895" s="6"/>
      <c r="W895" s="6"/>
      <c r="X895" s="6"/>
      <c r="Y895" s="6"/>
      <c r="Z895" s="6">
        <v>-1.2999999999999999E-3</v>
      </c>
      <c r="AA895">
        <v>0.03</v>
      </c>
      <c r="AB895" s="2">
        <v>210471469</v>
      </c>
      <c r="AC895" s="2">
        <v>294992118</v>
      </c>
      <c r="AD895" s="2">
        <v>1822959180</v>
      </c>
    </row>
    <row r="896" spans="1:30" x14ac:dyDescent="0.3">
      <c r="A896" s="1">
        <v>41487</v>
      </c>
      <c r="B896" s="6">
        <v>2.2000000000000001E-3</v>
      </c>
      <c r="C896" s="7"/>
      <c r="D896" s="7"/>
      <c r="E896" s="7"/>
      <c r="F896" s="7"/>
      <c r="G896" s="7"/>
      <c r="H896" s="7"/>
      <c r="I896" s="7"/>
      <c r="J896" s="7">
        <f t="shared" si="32"/>
        <v>26.48661139436425</v>
      </c>
      <c r="K896" s="7"/>
      <c r="L896" s="7"/>
      <c r="M896" s="7"/>
      <c r="N896" s="7"/>
      <c r="O896" s="7"/>
      <c r="P896" s="7"/>
      <c r="Q896" s="7"/>
      <c r="R896" s="7">
        <f t="shared" si="33"/>
        <v>377.5492399200516</v>
      </c>
      <c r="S896" s="6"/>
      <c r="T896" s="6"/>
      <c r="U896" s="6"/>
      <c r="V896" s="6"/>
      <c r="W896" s="6"/>
      <c r="X896" s="6"/>
      <c r="Y896" s="6"/>
      <c r="Z896" s="6">
        <v>2.2000000000000001E-3</v>
      </c>
      <c r="AA896">
        <v>0.24</v>
      </c>
      <c r="AB896" s="2">
        <v>209608119</v>
      </c>
      <c r="AC896" s="2">
        <v>298262492</v>
      </c>
      <c r="AD896" s="2">
        <v>1844371951</v>
      </c>
    </row>
    <row r="897" spans="1:30" x14ac:dyDescent="0.3">
      <c r="A897" s="1">
        <v>41518</v>
      </c>
      <c r="B897" s="6">
        <v>2.5000000000000001E-3</v>
      </c>
      <c r="C897" s="7"/>
      <c r="D897" s="7"/>
      <c r="E897" s="7"/>
      <c r="F897" s="7"/>
      <c r="G897" s="7"/>
      <c r="H897" s="7"/>
      <c r="I897" s="7"/>
      <c r="J897" s="7">
        <f t="shared" si="32"/>
        <v>26.420559994378305</v>
      </c>
      <c r="K897" s="7"/>
      <c r="L897" s="7"/>
      <c r="M897" s="7"/>
      <c r="N897" s="7"/>
      <c r="O897" s="7"/>
      <c r="P897" s="7"/>
      <c r="Q897" s="7"/>
      <c r="R897" s="7">
        <f t="shared" si="33"/>
        <v>378.49311301985171</v>
      </c>
      <c r="S897" s="6"/>
      <c r="T897" s="6"/>
      <c r="U897" s="6"/>
      <c r="V897" s="6"/>
      <c r="W897" s="6"/>
      <c r="X897" s="6"/>
      <c r="Y897" s="6"/>
      <c r="Z897" s="6">
        <v>2.5000000000000001E-3</v>
      </c>
      <c r="AA897">
        <v>0.35</v>
      </c>
      <c r="AB897" s="2">
        <v>229574843</v>
      </c>
      <c r="AC897" s="2">
        <v>301268767</v>
      </c>
      <c r="AD897" s="2">
        <v>1861085764</v>
      </c>
    </row>
    <row r="898" spans="1:30" x14ac:dyDescent="0.3">
      <c r="A898" s="1">
        <v>41548</v>
      </c>
      <c r="B898" s="6">
        <v>4.7999999999999996E-3</v>
      </c>
      <c r="C898" s="7"/>
      <c r="D898" s="7"/>
      <c r="E898" s="7"/>
      <c r="F898" s="7"/>
      <c r="G898" s="7"/>
      <c r="H898" s="7"/>
      <c r="I898" s="7"/>
      <c r="J898" s="7">
        <f t="shared" si="32"/>
        <v>26.294347128163125</v>
      </c>
      <c r="K898" s="7"/>
      <c r="L898" s="7"/>
      <c r="M898" s="7"/>
      <c r="N898" s="7"/>
      <c r="O898" s="7"/>
      <c r="P898" s="7"/>
      <c r="Q898" s="7"/>
      <c r="R898" s="7">
        <f t="shared" si="33"/>
        <v>380.30987996234694</v>
      </c>
      <c r="S898" s="6"/>
      <c r="T898" s="6"/>
      <c r="U898" s="6"/>
      <c r="V898" s="6"/>
      <c r="W898" s="6"/>
      <c r="X898" s="6"/>
      <c r="Y898" s="6"/>
      <c r="Z898" s="6">
        <v>4.7999999999999996E-3</v>
      </c>
      <c r="AA898">
        <v>0.56999999999999995</v>
      </c>
      <c r="AB898" s="2">
        <v>211135082</v>
      </c>
      <c r="AC898" s="2">
        <v>297832161</v>
      </c>
      <c r="AD898" s="2">
        <v>1871626060</v>
      </c>
    </row>
    <row r="899" spans="1:30" x14ac:dyDescent="0.3">
      <c r="A899" s="1">
        <v>41579</v>
      </c>
      <c r="B899" s="6">
        <v>4.5999999999999999E-3</v>
      </c>
      <c r="C899" s="7"/>
      <c r="D899" s="7"/>
      <c r="E899" s="7"/>
      <c r="F899" s="7"/>
      <c r="G899" s="7"/>
      <c r="H899" s="7"/>
      <c r="I899" s="7"/>
      <c r="J899" s="7">
        <f t="shared" si="32"/>
        <v>26.173946972091507</v>
      </c>
      <c r="K899" s="7"/>
      <c r="L899" s="7"/>
      <c r="M899" s="7"/>
      <c r="N899" s="7"/>
      <c r="O899" s="7"/>
      <c r="P899" s="7"/>
      <c r="Q899" s="7"/>
      <c r="R899" s="7">
        <f t="shared" si="33"/>
        <v>382.05930541017369</v>
      </c>
      <c r="S899" s="6"/>
      <c r="T899" s="6"/>
      <c r="U899" s="6"/>
      <c r="V899" s="6"/>
      <c r="W899" s="6"/>
      <c r="X899" s="6"/>
      <c r="Y899" s="6"/>
      <c r="Z899" s="6">
        <v>4.5999999999999999E-3</v>
      </c>
      <c r="AA899">
        <v>0.54</v>
      </c>
      <c r="AB899" s="2">
        <v>215546803</v>
      </c>
      <c r="AC899" s="2">
        <v>314867661</v>
      </c>
      <c r="AD899" s="2">
        <v>1909101906</v>
      </c>
    </row>
    <row r="900" spans="1:30" x14ac:dyDescent="0.3">
      <c r="A900" s="1">
        <v>41609</v>
      </c>
      <c r="B900" s="6">
        <v>6.5000000000000006E-3</v>
      </c>
      <c r="C900" s="7"/>
      <c r="D900" s="7"/>
      <c r="E900" s="7"/>
      <c r="F900" s="7"/>
      <c r="G900" s="7"/>
      <c r="H900" s="7"/>
      <c r="I900" s="7"/>
      <c r="J900" s="7">
        <f t="shared" si="32"/>
        <v>26.004915024432698</v>
      </c>
      <c r="K900" s="7"/>
      <c r="L900" s="7"/>
      <c r="M900" s="7"/>
      <c r="N900" s="7"/>
      <c r="O900" s="7"/>
      <c r="P900" s="7"/>
      <c r="Q900" s="7"/>
      <c r="R900" s="7">
        <f t="shared" si="33"/>
        <v>384.54269089533977</v>
      </c>
      <c r="S900" s="6"/>
      <c r="T900" s="6"/>
      <c r="U900" s="6"/>
      <c r="V900" s="6"/>
      <c r="W900" s="6"/>
      <c r="X900" s="6"/>
      <c r="Y900" s="6"/>
      <c r="Z900" s="6">
        <v>6.5000000000000006E-3</v>
      </c>
      <c r="AA900">
        <v>0.92</v>
      </c>
      <c r="AB900" s="2">
        <v>249509778</v>
      </c>
      <c r="AC900" s="2">
        <v>344507915</v>
      </c>
      <c r="AD900" s="2">
        <v>1956838075</v>
      </c>
    </row>
    <row r="901" spans="1:30" x14ac:dyDescent="0.3">
      <c r="A901" s="1">
        <v>41640</v>
      </c>
      <c r="B901" s="6">
        <v>9.3999999999999986E-3</v>
      </c>
      <c r="C901" s="7"/>
      <c r="D901" s="7"/>
      <c r="E901" s="7"/>
      <c r="F901" s="7"/>
      <c r="G901" s="7"/>
      <c r="H901" s="7"/>
      <c r="I901" s="7"/>
      <c r="J901" s="7">
        <f t="shared" si="32"/>
        <v>25.762745219370608</v>
      </c>
      <c r="K901" s="7"/>
      <c r="L901" s="7"/>
      <c r="M901" s="7"/>
      <c r="N901" s="7"/>
      <c r="O901" s="7"/>
      <c r="P901" s="7"/>
      <c r="Q901" s="7"/>
      <c r="R901" s="7">
        <f t="shared" si="33"/>
        <v>388.15739218975602</v>
      </c>
      <c r="S901" s="6"/>
      <c r="T901" s="6"/>
      <c r="U901" s="6"/>
      <c r="V901" s="6"/>
      <c r="W901" s="6"/>
      <c r="X901" s="6"/>
      <c r="Y901" s="6"/>
      <c r="Z901" s="6">
        <v>9.3999999999999986E-3</v>
      </c>
      <c r="AA901">
        <v>0.55000000000000004</v>
      </c>
      <c r="AB901" s="2">
        <v>222947119</v>
      </c>
      <c r="AC901" s="2">
        <v>313131662</v>
      </c>
      <c r="AD901" s="2">
        <v>1941730916</v>
      </c>
    </row>
    <row r="902" spans="1:30" x14ac:dyDescent="0.3">
      <c r="A902" s="1">
        <v>41671</v>
      </c>
      <c r="B902" s="6">
        <v>5.1999999999999998E-3</v>
      </c>
      <c r="C902" s="7"/>
      <c r="D902" s="7"/>
      <c r="E902" s="7"/>
      <c r="F902" s="7"/>
      <c r="G902" s="7"/>
      <c r="H902" s="7"/>
      <c r="I902" s="7"/>
      <c r="J902" s="7">
        <f t="shared" si="32"/>
        <v>25.629471965151815</v>
      </c>
      <c r="K902" s="7"/>
      <c r="L902" s="7"/>
      <c r="M902" s="7"/>
      <c r="N902" s="7"/>
      <c r="O902" s="7"/>
      <c r="P902" s="7"/>
      <c r="Q902" s="7"/>
      <c r="R902" s="7">
        <f t="shared" si="33"/>
        <v>390.1758106291428</v>
      </c>
      <c r="S902" s="6"/>
      <c r="T902" s="6"/>
      <c r="U902" s="6"/>
      <c r="V902" s="6"/>
      <c r="W902" s="6"/>
      <c r="X902" s="6"/>
      <c r="Y902" s="6"/>
      <c r="Z902" s="6">
        <v>5.1999999999999998E-3</v>
      </c>
      <c r="AA902">
        <v>0.69</v>
      </c>
      <c r="AB902" s="2">
        <v>224671134</v>
      </c>
      <c r="AC902" s="2">
        <v>316246296</v>
      </c>
      <c r="AD902" s="2">
        <v>1960711415</v>
      </c>
    </row>
    <row r="903" spans="1:30" x14ac:dyDescent="0.3">
      <c r="A903" s="1">
        <v>41699</v>
      </c>
      <c r="B903" s="6">
        <v>7.4000000000000003E-3</v>
      </c>
      <c r="C903" s="7"/>
      <c r="D903" s="7"/>
      <c r="E903" s="7"/>
      <c r="F903" s="7"/>
      <c r="G903" s="7"/>
      <c r="H903" s="7"/>
      <c r="I903" s="7"/>
      <c r="J903" s="7">
        <f t="shared" si="32"/>
        <v>25.441207033106824</v>
      </c>
      <c r="K903" s="7"/>
      <c r="L903" s="7"/>
      <c r="M903" s="7"/>
      <c r="N903" s="7"/>
      <c r="O903" s="7"/>
      <c r="P903" s="7"/>
      <c r="Q903" s="7"/>
      <c r="R903" s="7">
        <f t="shared" si="33"/>
        <v>393.06311162779849</v>
      </c>
      <c r="S903" s="6"/>
      <c r="T903" s="6"/>
      <c r="U903" s="6"/>
      <c r="V903" s="6"/>
      <c r="W903" s="6"/>
      <c r="X903" s="6"/>
      <c r="Y903" s="6"/>
      <c r="Z903" s="6">
        <v>7.4000000000000003E-3</v>
      </c>
      <c r="AA903">
        <v>0.92</v>
      </c>
      <c r="AB903" s="2">
        <v>228014047</v>
      </c>
      <c r="AC903" s="2">
        <v>309930414</v>
      </c>
      <c r="AD903" s="2">
        <v>1972553099</v>
      </c>
    </row>
    <row r="904" spans="1:30" x14ac:dyDescent="0.3">
      <c r="A904" s="1">
        <v>41730</v>
      </c>
      <c r="B904" s="6">
        <v>5.3E-3</v>
      </c>
      <c r="C904" s="7"/>
      <c r="D904" s="7"/>
      <c r="E904" s="7"/>
      <c r="F904" s="7"/>
      <c r="G904" s="7"/>
      <c r="H904" s="7"/>
      <c r="I904" s="7"/>
      <c r="J904" s="7">
        <f t="shared" si="32"/>
        <v>25.307079511694837</v>
      </c>
      <c r="K904" s="7"/>
      <c r="L904" s="7"/>
      <c r="M904" s="7"/>
      <c r="N904" s="7"/>
      <c r="O904" s="7"/>
      <c r="P904" s="7"/>
      <c r="Q904" s="7"/>
      <c r="R904" s="7">
        <f t="shared" si="33"/>
        <v>395.14634611942586</v>
      </c>
      <c r="S904" s="6"/>
      <c r="T904" s="6"/>
      <c r="U904" s="6"/>
      <c r="V904" s="6"/>
      <c r="W904" s="6"/>
      <c r="X904" s="6"/>
      <c r="Y904" s="6"/>
      <c r="Z904" s="6">
        <v>5.3E-3</v>
      </c>
      <c r="AA904">
        <v>0.67</v>
      </c>
      <c r="AB904" s="2">
        <v>222462991</v>
      </c>
      <c r="AC904" s="2">
        <v>309226880</v>
      </c>
      <c r="AD904" s="2">
        <v>1983442701</v>
      </c>
    </row>
    <row r="905" spans="1:30" x14ac:dyDescent="0.3">
      <c r="A905" s="1">
        <v>41760</v>
      </c>
      <c r="B905" s="6">
        <v>2.5000000000000001E-3</v>
      </c>
      <c r="C905" s="7"/>
      <c r="D905" s="7"/>
      <c r="E905" s="7"/>
      <c r="F905" s="7"/>
      <c r="G905" s="7"/>
      <c r="H905" s="7"/>
      <c r="I905" s="7"/>
      <c r="J905" s="7">
        <f t="shared" si="32"/>
        <v>25.24396958772553</v>
      </c>
      <c r="K905" s="7"/>
      <c r="L905" s="7"/>
      <c r="M905" s="7"/>
      <c r="N905" s="7"/>
      <c r="O905" s="7"/>
      <c r="P905" s="7"/>
      <c r="Q905" s="7"/>
      <c r="R905" s="7">
        <f t="shared" si="33"/>
        <v>396.1342119847244</v>
      </c>
      <c r="S905" s="6"/>
      <c r="T905" s="6"/>
      <c r="U905" s="6"/>
      <c r="V905" s="6"/>
      <c r="W905" s="6"/>
      <c r="X905" s="6"/>
      <c r="Y905" s="6"/>
      <c r="Z905" s="6">
        <v>2.5000000000000001E-3</v>
      </c>
      <c r="AA905">
        <v>0.46</v>
      </c>
      <c r="AB905" s="2">
        <v>214771855</v>
      </c>
      <c r="AC905" s="2">
        <v>303690454</v>
      </c>
      <c r="AD905" s="2">
        <v>2002401959</v>
      </c>
    </row>
    <row r="906" spans="1:30" x14ac:dyDescent="0.3">
      <c r="A906" s="1">
        <v>41791</v>
      </c>
      <c r="B906" s="6">
        <v>4.0000000000000002E-4</v>
      </c>
      <c r="C906" s="7"/>
      <c r="D906" s="7"/>
      <c r="E906" s="7"/>
      <c r="F906" s="7"/>
      <c r="G906" s="7"/>
      <c r="H906" s="7"/>
      <c r="I906" s="7"/>
      <c r="J906" s="7">
        <f t="shared" si="32"/>
        <v>25.233876037310605</v>
      </c>
      <c r="K906" s="7"/>
      <c r="L906" s="7"/>
      <c r="M906" s="7"/>
      <c r="N906" s="7"/>
      <c r="O906" s="7"/>
      <c r="P906" s="7"/>
      <c r="Q906" s="7"/>
      <c r="R906" s="7">
        <f t="shared" si="33"/>
        <v>396.29266566951827</v>
      </c>
      <c r="S906" s="6"/>
      <c r="T906" s="6"/>
      <c r="U906" s="6"/>
      <c r="V906" s="6"/>
      <c r="W906" s="6"/>
      <c r="X906" s="6"/>
      <c r="Y906" s="6"/>
      <c r="Z906" s="6">
        <v>4.0000000000000002E-4</v>
      </c>
      <c r="AA906">
        <v>0.4</v>
      </c>
      <c r="AB906" s="2">
        <v>222858595</v>
      </c>
      <c r="AC906" s="2">
        <v>305835044</v>
      </c>
      <c r="AD906" s="2">
        <v>2022879777</v>
      </c>
    </row>
    <row r="907" spans="1:30" x14ac:dyDescent="0.3">
      <c r="A907" s="1">
        <v>41821</v>
      </c>
      <c r="B907" s="6">
        <v>1.6000000000000001E-3</v>
      </c>
      <c r="C907" s="7"/>
      <c r="D907" s="7"/>
      <c r="E907" s="7"/>
      <c r="F907" s="7"/>
      <c r="G907" s="7"/>
      <c r="H907" s="7"/>
      <c r="I907" s="7"/>
      <c r="J907" s="7">
        <f t="shared" si="32"/>
        <v>25.193566331180715</v>
      </c>
      <c r="K907" s="7"/>
      <c r="L907" s="7"/>
      <c r="M907" s="7"/>
      <c r="N907" s="7"/>
      <c r="O907" s="7"/>
      <c r="P907" s="7"/>
      <c r="Q907" s="7"/>
      <c r="R907" s="7">
        <f t="shared" si="33"/>
        <v>396.92673393458949</v>
      </c>
      <c r="S907" s="6"/>
      <c r="T907" s="6"/>
      <c r="U907" s="6"/>
      <c r="V907" s="6"/>
      <c r="W907" s="6"/>
      <c r="X907" s="6"/>
      <c r="Y907" s="6"/>
      <c r="Z907" s="6">
        <v>1.6000000000000001E-3</v>
      </c>
      <c r="AA907">
        <v>0.01</v>
      </c>
      <c r="AB907" s="2">
        <v>223594688</v>
      </c>
      <c r="AC907" s="2">
        <v>302284860</v>
      </c>
      <c r="AD907" s="2">
        <v>2031557894</v>
      </c>
    </row>
    <row r="908" spans="1:30" x14ac:dyDescent="0.3">
      <c r="A908" s="1">
        <v>41852</v>
      </c>
      <c r="B908" s="6">
        <v>3.4000000000000002E-3</v>
      </c>
      <c r="C908" s="7"/>
      <c r="D908" s="7"/>
      <c r="E908" s="7"/>
      <c r="F908" s="7"/>
      <c r="G908" s="7"/>
      <c r="H908" s="7"/>
      <c r="I908" s="7"/>
      <c r="J908" s="7">
        <f t="shared" si="32"/>
        <v>25.108198456428855</v>
      </c>
      <c r="K908" s="7"/>
      <c r="L908" s="7"/>
      <c r="M908" s="7"/>
      <c r="N908" s="7"/>
      <c r="O908" s="7"/>
      <c r="P908" s="7"/>
      <c r="Q908" s="7"/>
      <c r="R908" s="7">
        <f t="shared" si="33"/>
        <v>398.2762848299671</v>
      </c>
      <c r="S908" s="6"/>
      <c r="T908" s="6"/>
      <c r="U908" s="6"/>
      <c r="V908" s="6"/>
      <c r="W908" s="6"/>
      <c r="X908" s="6"/>
      <c r="Y908" s="6"/>
      <c r="Z908" s="6">
        <v>3.4000000000000002E-3</v>
      </c>
      <c r="AA908">
        <v>0.25</v>
      </c>
      <c r="AB908" s="2">
        <v>231344899</v>
      </c>
      <c r="AC908" s="2">
        <v>306457271</v>
      </c>
      <c r="AD908" s="2">
        <v>2048171066</v>
      </c>
    </row>
    <row r="909" spans="1:30" x14ac:dyDescent="0.3">
      <c r="A909" s="1">
        <v>41883</v>
      </c>
      <c r="B909" s="6">
        <v>2.0999999999999999E-3</v>
      </c>
      <c r="C909" s="7"/>
      <c r="D909" s="7"/>
      <c r="E909" s="7"/>
      <c r="F909" s="7"/>
      <c r="G909" s="7"/>
      <c r="H909" s="7"/>
      <c r="I909" s="7"/>
      <c r="J909" s="7">
        <f t="shared" si="32"/>
        <v>25.055581734785807</v>
      </c>
      <c r="K909" s="7"/>
      <c r="L909" s="7"/>
      <c r="M909" s="7"/>
      <c r="N909" s="7"/>
      <c r="O909" s="7"/>
      <c r="P909" s="7"/>
      <c r="Q909" s="7"/>
      <c r="R909" s="7">
        <f t="shared" si="33"/>
        <v>399.11266502811003</v>
      </c>
      <c r="S909" s="6"/>
      <c r="T909" s="6"/>
      <c r="U909" s="6"/>
      <c r="V909" s="6"/>
      <c r="W909" s="6"/>
      <c r="X909" s="6"/>
      <c r="Y909" s="6"/>
      <c r="Z909" s="6">
        <v>2.0999999999999999E-3</v>
      </c>
      <c r="AA909">
        <v>0.56999999999999995</v>
      </c>
      <c r="AB909" s="2">
        <v>238409382</v>
      </c>
      <c r="AC909" s="2">
        <v>313958669</v>
      </c>
      <c r="AD909" s="2">
        <v>2072342009</v>
      </c>
    </row>
    <row r="910" spans="1:30" x14ac:dyDescent="0.3">
      <c r="A910" s="1">
        <v>41913</v>
      </c>
      <c r="B910" s="6">
        <v>3.7000000000000002E-3</v>
      </c>
      <c r="C910" s="7"/>
      <c r="D910" s="7"/>
      <c r="E910" s="7"/>
      <c r="F910" s="7"/>
      <c r="G910" s="7"/>
      <c r="H910" s="7"/>
      <c r="I910" s="7"/>
      <c r="J910" s="7">
        <f t="shared" si="32"/>
        <v>24.963217828819175</v>
      </c>
      <c r="K910" s="7"/>
      <c r="L910" s="7"/>
      <c r="M910" s="7"/>
      <c r="N910" s="7"/>
      <c r="O910" s="7"/>
      <c r="P910" s="7"/>
      <c r="Q910" s="7"/>
      <c r="R910" s="7">
        <f t="shared" si="33"/>
        <v>400.58938188871406</v>
      </c>
      <c r="S910" s="6"/>
      <c r="T910" s="6"/>
      <c r="U910" s="6"/>
      <c r="V910" s="6"/>
      <c r="W910" s="6"/>
      <c r="X910" s="6"/>
      <c r="Y910" s="6"/>
      <c r="Z910" s="6">
        <v>3.7000000000000002E-3</v>
      </c>
      <c r="AA910">
        <v>0.42</v>
      </c>
      <c r="AB910" s="2">
        <v>231028326</v>
      </c>
      <c r="AC910" s="2">
        <v>312803318</v>
      </c>
      <c r="AD910" s="2">
        <v>2081008364</v>
      </c>
    </row>
    <row r="911" spans="1:30" x14ac:dyDescent="0.3">
      <c r="A911" s="1">
        <v>41944</v>
      </c>
      <c r="B911" s="6">
        <v>6.8999999999999999E-3</v>
      </c>
      <c r="C911" s="7"/>
      <c r="D911" s="7"/>
      <c r="E911" s="7"/>
      <c r="F911" s="7"/>
      <c r="G911" s="7"/>
      <c r="H911" s="7"/>
      <c r="I911" s="7"/>
      <c r="J911" s="7">
        <f t="shared" si="32"/>
        <v>24.792151980156103</v>
      </c>
      <c r="K911" s="7"/>
      <c r="L911" s="7"/>
      <c r="M911" s="7"/>
      <c r="N911" s="7"/>
      <c r="O911" s="7"/>
      <c r="P911" s="7"/>
      <c r="Q911" s="7"/>
      <c r="R911" s="7">
        <f t="shared" si="33"/>
        <v>403.35344862374615</v>
      </c>
      <c r="S911" s="6"/>
      <c r="T911" s="6"/>
      <c r="U911" s="6"/>
      <c r="V911" s="6"/>
      <c r="W911" s="6"/>
      <c r="X911" s="6"/>
      <c r="Y911" s="6"/>
      <c r="Z911" s="6">
        <v>6.8999999999999999E-3</v>
      </c>
      <c r="AA911">
        <v>0.51</v>
      </c>
      <c r="AB911" s="2">
        <v>241625564</v>
      </c>
      <c r="AC911" s="2">
        <v>326330250</v>
      </c>
      <c r="AD911" s="2">
        <v>2107505461</v>
      </c>
    </row>
    <row r="912" spans="1:30" x14ac:dyDescent="0.3">
      <c r="A912" s="1">
        <v>41974</v>
      </c>
      <c r="B912" s="6">
        <v>3.0000000000000001E-3</v>
      </c>
      <c r="C912" s="7"/>
      <c r="D912" s="7"/>
      <c r="E912" s="7"/>
      <c r="F912" s="7"/>
      <c r="G912" s="7"/>
      <c r="H912" s="7"/>
      <c r="I912" s="7"/>
      <c r="J912" s="7">
        <f t="shared" si="32"/>
        <v>24.717997986197513</v>
      </c>
      <c r="K912" s="7"/>
      <c r="L912" s="7"/>
      <c r="M912" s="7"/>
      <c r="N912" s="7"/>
      <c r="O912" s="7"/>
      <c r="P912" s="7"/>
      <c r="Q912" s="7"/>
      <c r="R912" s="7">
        <f t="shared" si="33"/>
        <v>404.56350896961732</v>
      </c>
      <c r="S912" s="6"/>
      <c r="T912" s="6"/>
      <c r="U912" s="6"/>
      <c r="V912" s="6"/>
      <c r="W912" s="6"/>
      <c r="X912" s="6"/>
      <c r="Y912" s="6"/>
      <c r="Z912" s="6">
        <v>3.0000000000000001E-3</v>
      </c>
      <c r="AA912">
        <v>0.78</v>
      </c>
      <c r="AB912" s="2">
        <v>263528517</v>
      </c>
      <c r="AC912" s="2">
        <v>351602954</v>
      </c>
      <c r="AD912" s="2">
        <v>2150683632</v>
      </c>
    </row>
    <row r="913" spans="1:30" x14ac:dyDescent="0.3">
      <c r="A913" s="1">
        <v>42005</v>
      </c>
      <c r="B913" s="6">
        <v>1.6200000000000003E-2</v>
      </c>
      <c r="C913" s="7"/>
      <c r="D913" s="7"/>
      <c r="E913" s="7"/>
      <c r="F913" s="7"/>
      <c r="G913" s="7"/>
      <c r="H913" s="7"/>
      <c r="I913" s="7"/>
      <c r="J913" s="7">
        <f t="shared" si="32"/>
        <v>24.323949996258133</v>
      </c>
      <c r="K913" s="7"/>
      <c r="L913" s="7"/>
      <c r="M913" s="7"/>
      <c r="N913" s="7"/>
      <c r="O913" s="7"/>
      <c r="P913" s="7"/>
      <c r="Q913" s="7"/>
      <c r="R913" s="7">
        <f t="shared" si="33"/>
        <v>411.1174378149251</v>
      </c>
      <c r="S913" s="6"/>
      <c r="T913" s="6"/>
      <c r="U913" s="6"/>
      <c r="V913" s="6"/>
      <c r="W913" s="6"/>
      <c r="X913" s="6"/>
      <c r="Y913" s="6"/>
      <c r="Z913" s="6">
        <v>1.6200000000000003E-2</v>
      </c>
      <c r="AA913">
        <v>1.24</v>
      </c>
      <c r="AB913" s="2">
        <v>238524692</v>
      </c>
      <c r="AC913" s="2">
        <v>321695497</v>
      </c>
      <c r="AD913" s="2">
        <v>2127290700</v>
      </c>
    </row>
    <row r="914" spans="1:30" x14ac:dyDescent="0.3">
      <c r="A914" s="1">
        <v>42036</v>
      </c>
      <c r="B914" s="6">
        <v>1.2199999999999999E-2</v>
      </c>
      <c r="C914" s="7"/>
      <c r="D914" s="7"/>
      <c r="E914" s="7"/>
      <c r="F914" s="7"/>
      <c r="G914" s="7"/>
      <c r="H914" s="7"/>
      <c r="I914" s="7"/>
      <c r="J914" s="7">
        <f t="shared" si="32"/>
        <v>24.030774546787327</v>
      </c>
      <c r="K914" s="7"/>
      <c r="L914" s="7"/>
      <c r="M914" s="7"/>
      <c r="N914" s="7"/>
      <c r="O914" s="7"/>
      <c r="P914" s="7"/>
      <c r="Q914" s="7"/>
      <c r="R914" s="7">
        <f t="shared" si="33"/>
        <v>416.13307055626717</v>
      </c>
      <c r="S914" s="6"/>
      <c r="T914" s="6"/>
      <c r="U914" s="6"/>
      <c r="V914" s="6"/>
      <c r="W914" s="6"/>
      <c r="X914" s="6"/>
      <c r="Y914" s="6"/>
      <c r="Z914" s="6">
        <v>1.2199999999999999E-2</v>
      </c>
      <c r="AA914">
        <v>1.22</v>
      </c>
      <c r="AB914" s="2">
        <v>238815587</v>
      </c>
      <c r="AC914" s="2">
        <v>318950030</v>
      </c>
      <c r="AD914" s="2">
        <v>2130760374</v>
      </c>
    </row>
    <row r="915" spans="1:30" x14ac:dyDescent="0.3">
      <c r="A915" s="1">
        <v>42064</v>
      </c>
      <c r="B915" s="6">
        <v>6.9999999999999993E-3</v>
      </c>
      <c r="C915" s="7"/>
      <c r="D915" s="7"/>
      <c r="E915" s="7"/>
      <c r="F915" s="7"/>
      <c r="G915" s="7"/>
      <c r="H915" s="7"/>
      <c r="I915" s="7"/>
      <c r="J915" s="7">
        <f t="shared" si="32"/>
        <v>23.863728447653752</v>
      </c>
      <c r="K915" s="7"/>
      <c r="L915" s="7"/>
      <c r="M915" s="7"/>
      <c r="N915" s="7"/>
      <c r="O915" s="7"/>
      <c r="P915" s="7"/>
      <c r="Q915" s="7"/>
      <c r="R915" s="7">
        <f t="shared" si="33"/>
        <v>419.04600205016101</v>
      </c>
      <c r="S915" s="6"/>
      <c r="T915" s="6"/>
      <c r="U915" s="6"/>
      <c r="V915" s="6"/>
      <c r="W915" s="6"/>
      <c r="X915" s="6"/>
      <c r="Y915" s="6"/>
      <c r="Z915" s="6">
        <v>6.9999999999999993E-3</v>
      </c>
      <c r="AA915">
        <v>1.32</v>
      </c>
      <c r="AB915" s="2">
        <v>240656354</v>
      </c>
      <c r="AC915" s="2">
        <v>315360204</v>
      </c>
      <c r="AD915" s="2">
        <v>2127134051</v>
      </c>
    </row>
    <row r="916" spans="1:30" x14ac:dyDescent="0.3">
      <c r="A916" s="1">
        <v>42095</v>
      </c>
      <c r="B916" s="6">
        <v>1.1000000000000001E-2</v>
      </c>
      <c r="C916" s="7"/>
      <c r="D916" s="7"/>
      <c r="E916" s="7"/>
      <c r="F916" s="7"/>
      <c r="G916" s="7"/>
      <c r="H916" s="7"/>
      <c r="I916" s="7"/>
      <c r="J916" s="7">
        <f t="shared" si="32"/>
        <v>23.604083528836554</v>
      </c>
      <c r="K916" s="7"/>
      <c r="L916" s="7"/>
      <c r="M916" s="7"/>
      <c r="N916" s="7"/>
      <c r="O916" s="7"/>
      <c r="P916" s="7"/>
      <c r="Q916" s="7"/>
      <c r="R916" s="7">
        <f t="shared" si="33"/>
        <v>423.65550807271273</v>
      </c>
      <c r="S916" s="6"/>
      <c r="T916" s="6"/>
      <c r="U916" s="6"/>
      <c r="V916" s="6"/>
      <c r="W916" s="6"/>
      <c r="X916" s="6"/>
      <c r="Y916" s="6"/>
      <c r="Z916" s="6">
        <v>1.1000000000000001E-2</v>
      </c>
      <c r="AA916">
        <v>0.71</v>
      </c>
      <c r="AB916" s="2">
        <v>235020109</v>
      </c>
      <c r="AC916" s="2">
        <v>306875977</v>
      </c>
      <c r="AD916" s="2">
        <v>2135910116</v>
      </c>
    </row>
    <row r="917" spans="1:30" x14ac:dyDescent="0.3">
      <c r="A917" s="1">
        <v>42125</v>
      </c>
      <c r="B917" s="6">
        <v>6.1999999999999998E-3</v>
      </c>
      <c r="C917" s="7"/>
      <c r="D917" s="7"/>
      <c r="E917" s="7"/>
      <c r="F917" s="7"/>
      <c r="G917" s="7"/>
      <c r="H917" s="7"/>
      <c r="I917" s="7"/>
      <c r="J917" s="7">
        <f t="shared" si="32"/>
        <v>23.458639961077871</v>
      </c>
      <c r="K917" s="7"/>
      <c r="L917" s="7"/>
      <c r="M917" s="7"/>
      <c r="N917" s="7"/>
      <c r="O917" s="7"/>
      <c r="P917" s="7"/>
      <c r="Q917" s="7"/>
      <c r="R917" s="7">
        <f t="shared" si="33"/>
        <v>426.28217222276356</v>
      </c>
      <c r="S917" s="6"/>
      <c r="T917" s="6"/>
      <c r="U917" s="6"/>
      <c r="V917" s="6"/>
      <c r="W917" s="6"/>
      <c r="X917" s="6"/>
      <c r="Y917" s="6"/>
      <c r="Z917" s="6">
        <v>6.1999999999999998E-3</v>
      </c>
      <c r="AA917">
        <v>0.74</v>
      </c>
      <c r="AB917" s="2">
        <v>239513461</v>
      </c>
      <c r="AC917" s="2">
        <v>305872981</v>
      </c>
      <c r="AD917" s="2">
        <v>2151857157</v>
      </c>
    </row>
    <row r="918" spans="1:30" x14ac:dyDescent="0.3">
      <c r="A918" s="1">
        <v>42156</v>
      </c>
      <c r="B918" s="6">
        <v>4.6999999999999993E-3</v>
      </c>
      <c r="C918" s="7"/>
      <c r="D918" s="7"/>
      <c r="E918" s="7"/>
      <c r="F918" s="7"/>
      <c r="G918" s="7"/>
      <c r="H918" s="7"/>
      <c r="I918" s="7"/>
      <c r="J918" s="7">
        <f t="shared" si="32"/>
        <v>23.348900130464685</v>
      </c>
      <c r="K918" s="7"/>
      <c r="L918" s="7"/>
      <c r="M918" s="7"/>
      <c r="N918" s="7"/>
      <c r="O918" s="7"/>
      <c r="P918" s="7"/>
      <c r="Q918" s="7"/>
      <c r="R918" s="7">
        <f t="shared" si="33"/>
        <v>428.28569843221049</v>
      </c>
      <c r="S918" s="6"/>
      <c r="T918" s="6"/>
      <c r="U918" s="6"/>
      <c r="V918" s="6"/>
      <c r="W918" s="6"/>
      <c r="X918" s="6"/>
      <c r="Y918" s="6"/>
      <c r="Z918" s="6">
        <v>4.6999999999999993E-3</v>
      </c>
      <c r="AA918">
        <v>0.79</v>
      </c>
      <c r="AB918" s="2">
        <v>231958724</v>
      </c>
      <c r="AC918" s="2">
        <v>305973492</v>
      </c>
      <c r="AD918" s="2">
        <v>2154232444</v>
      </c>
    </row>
    <row r="919" spans="1:30" x14ac:dyDescent="0.3">
      <c r="A919" s="1">
        <v>42186</v>
      </c>
      <c r="B919" s="6">
        <v>8.5000000000000006E-3</v>
      </c>
      <c r="C919" s="7"/>
      <c r="D919" s="7"/>
      <c r="E919" s="7"/>
      <c r="F919" s="7"/>
      <c r="G919" s="7"/>
      <c r="H919" s="7"/>
      <c r="I919" s="7"/>
      <c r="J919" s="7">
        <f t="shared" si="32"/>
        <v>23.152107219102319</v>
      </c>
      <c r="K919" s="7"/>
      <c r="L919" s="7"/>
      <c r="M919" s="7"/>
      <c r="N919" s="7"/>
      <c r="O919" s="7"/>
      <c r="P919" s="7"/>
      <c r="Q919" s="7"/>
      <c r="R919" s="7">
        <f t="shared" si="33"/>
        <v>431.92612686888424</v>
      </c>
      <c r="S919" s="6"/>
      <c r="T919" s="6"/>
      <c r="U919" s="6"/>
      <c r="V919" s="6"/>
      <c r="W919" s="6"/>
      <c r="X919" s="6"/>
      <c r="Y919" s="6"/>
      <c r="Z919" s="6">
        <v>8.5000000000000006E-3</v>
      </c>
      <c r="AA919">
        <v>0.62</v>
      </c>
      <c r="AB919" s="2">
        <v>225062844</v>
      </c>
      <c r="AC919" s="2">
        <v>299397332</v>
      </c>
      <c r="AD919" s="2">
        <v>2161920644</v>
      </c>
    </row>
    <row r="920" spans="1:30" x14ac:dyDescent="0.3">
      <c r="A920" s="1">
        <v>42217</v>
      </c>
      <c r="B920" s="6">
        <v>5.6000000000000008E-3</v>
      </c>
      <c r="C920" s="7"/>
      <c r="D920" s="7"/>
      <c r="E920" s="7"/>
      <c r="F920" s="7"/>
      <c r="G920" s="7"/>
      <c r="H920" s="7"/>
      <c r="I920" s="7"/>
      <c r="J920" s="7">
        <f t="shared" si="32"/>
        <v>23.02317742551941</v>
      </c>
      <c r="K920" s="7"/>
      <c r="L920" s="7"/>
      <c r="M920" s="7"/>
      <c r="N920" s="7"/>
      <c r="O920" s="7"/>
      <c r="P920" s="7"/>
      <c r="Q920" s="7"/>
      <c r="R920" s="7">
        <f t="shared" si="33"/>
        <v>434.34491317934999</v>
      </c>
      <c r="S920" s="6"/>
      <c r="T920" s="6"/>
      <c r="U920" s="6"/>
      <c r="V920" s="6"/>
      <c r="W920" s="6"/>
      <c r="X920" s="6"/>
      <c r="Y920" s="6"/>
      <c r="Z920" s="6">
        <v>5.6000000000000008E-3</v>
      </c>
      <c r="AA920">
        <v>0.22</v>
      </c>
      <c r="AB920" s="2">
        <v>231716459</v>
      </c>
      <c r="AC920" s="2">
        <v>297343836</v>
      </c>
      <c r="AD920" s="2">
        <v>2163406036</v>
      </c>
    </row>
    <row r="921" spans="1:30" x14ac:dyDescent="0.3">
      <c r="A921" s="1">
        <v>42248</v>
      </c>
      <c r="B921" s="6">
        <v>6.6E-3</v>
      </c>
      <c r="C921" s="7"/>
      <c r="D921" s="7"/>
      <c r="E921" s="7"/>
      <c r="F921" s="7"/>
      <c r="G921" s="7"/>
      <c r="H921" s="7"/>
      <c r="I921" s="7"/>
      <c r="J921" s="7">
        <f t="shared" si="32"/>
        <v>22.872220768447658</v>
      </c>
      <c r="K921" s="7"/>
      <c r="L921" s="7"/>
      <c r="M921" s="7"/>
      <c r="N921" s="7"/>
      <c r="O921" s="7"/>
      <c r="P921" s="7"/>
      <c r="Q921" s="7"/>
      <c r="R921" s="7">
        <f t="shared" si="33"/>
        <v>437.21158960633369</v>
      </c>
      <c r="S921" s="6"/>
      <c r="T921" s="6"/>
      <c r="U921" s="6"/>
      <c r="V921" s="6"/>
      <c r="W921" s="6"/>
      <c r="X921" s="6"/>
      <c r="Y921" s="6"/>
      <c r="Z921" s="6">
        <v>6.6E-3</v>
      </c>
      <c r="AA921">
        <v>0.54</v>
      </c>
      <c r="AB921" s="2">
        <v>228447456</v>
      </c>
      <c r="AC921" s="2">
        <v>295810781</v>
      </c>
      <c r="AD921" s="2">
        <v>2167463562</v>
      </c>
    </row>
    <row r="922" spans="1:30" x14ac:dyDescent="0.3">
      <c r="A922" s="1">
        <v>42278</v>
      </c>
      <c r="B922" s="6">
        <v>8.8000000000000005E-3</v>
      </c>
      <c r="C922" s="7"/>
      <c r="D922" s="7"/>
      <c r="E922" s="7"/>
      <c r="F922" s="7"/>
      <c r="G922" s="7"/>
      <c r="H922" s="7"/>
      <c r="I922" s="7"/>
      <c r="J922" s="7">
        <f t="shared" si="32"/>
        <v>22.672700999650733</v>
      </c>
      <c r="K922" s="7"/>
      <c r="L922" s="7"/>
      <c r="M922" s="7"/>
      <c r="N922" s="7"/>
      <c r="O922" s="7"/>
      <c r="P922" s="7"/>
      <c r="Q922" s="7"/>
      <c r="R922" s="7">
        <f t="shared" si="33"/>
        <v>441.0590515948694</v>
      </c>
      <c r="S922" s="6"/>
      <c r="T922" s="6"/>
      <c r="U922" s="6"/>
      <c r="V922" s="6"/>
      <c r="W922" s="6"/>
      <c r="X922" s="6"/>
      <c r="Y922" s="6"/>
      <c r="Z922" s="6">
        <v>8.8000000000000005E-3</v>
      </c>
      <c r="AA922">
        <v>0.82</v>
      </c>
      <c r="AB922" s="2">
        <v>239621335</v>
      </c>
      <c r="AC922" s="2">
        <v>299192775</v>
      </c>
      <c r="AD922" s="2">
        <v>2200853919</v>
      </c>
    </row>
    <row r="923" spans="1:30" x14ac:dyDescent="0.3">
      <c r="A923" s="1">
        <v>42309</v>
      </c>
      <c r="B923" s="6">
        <v>1.06E-2</v>
      </c>
      <c r="C923" s="7"/>
      <c r="D923" s="7"/>
      <c r="E923" s="7"/>
      <c r="F923" s="7"/>
      <c r="G923" s="7"/>
      <c r="H923" s="7"/>
      <c r="I923" s="7"/>
      <c r="J923" s="7">
        <f t="shared" si="32"/>
        <v>22.434891153424434</v>
      </c>
      <c r="K923" s="7"/>
      <c r="L923" s="7"/>
      <c r="M923" s="7"/>
      <c r="N923" s="7"/>
      <c r="O923" s="7"/>
      <c r="P923" s="7"/>
      <c r="Q923" s="7"/>
      <c r="R923" s="7">
        <f t="shared" si="33"/>
        <v>445.73427754177499</v>
      </c>
      <c r="S923" s="6"/>
      <c r="T923" s="6"/>
      <c r="U923" s="6"/>
      <c r="V923" s="6"/>
      <c r="W923" s="6"/>
      <c r="X923" s="6"/>
      <c r="Y923" s="6"/>
      <c r="Z923" s="6">
        <v>1.06E-2</v>
      </c>
      <c r="AA923">
        <v>1.01</v>
      </c>
      <c r="AB923" s="2">
        <v>242846854</v>
      </c>
      <c r="AC923" s="2">
        <v>311288444</v>
      </c>
      <c r="AD923" s="2">
        <v>2220285504</v>
      </c>
    </row>
    <row r="924" spans="1:30" x14ac:dyDescent="0.3">
      <c r="A924" s="1">
        <v>42339</v>
      </c>
      <c r="B924" s="6">
        <v>8.199999999999999E-3</v>
      </c>
      <c r="C924" s="7"/>
      <c r="D924" s="7"/>
      <c r="E924" s="7"/>
      <c r="F924" s="7"/>
      <c r="G924" s="7"/>
      <c r="H924" s="7"/>
      <c r="I924" s="7"/>
      <c r="J924" s="7">
        <f t="shared" ref="J924:J987" si="34">+J$666/(1+((R924/100)-1))</f>
        <v>22.252421298774486</v>
      </c>
      <c r="K924" s="7"/>
      <c r="L924" s="7"/>
      <c r="M924" s="7"/>
      <c r="N924" s="7"/>
      <c r="O924" s="7"/>
      <c r="P924" s="7"/>
      <c r="Q924" s="7"/>
      <c r="R924" s="7">
        <f t="shared" si="33"/>
        <v>449.38929861761756</v>
      </c>
      <c r="S924" s="6"/>
      <c r="T924" s="6"/>
      <c r="U924" s="6"/>
      <c r="V924" s="6"/>
      <c r="W924" s="6"/>
      <c r="X924" s="6"/>
      <c r="Y924" s="6"/>
      <c r="Z924" s="6">
        <v>8.199999999999999E-3</v>
      </c>
      <c r="AA924">
        <v>0.96</v>
      </c>
      <c r="AB924" s="2">
        <v>255288922</v>
      </c>
      <c r="AC924" s="2">
        <v>334417293</v>
      </c>
      <c r="AD924" s="2">
        <v>2285721020</v>
      </c>
    </row>
    <row r="925" spans="1:30" x14ac:dyDescent="0.3">
      <c r="A925" s="1">
        <v>42370</v>
      </c>
      <c r="B925" s="6">
        <v>1.37E-2</v>
      </c>
      <c r="C925" s="7"/>
      <c r="D925" s="7"/>
      <c r="E925" s="7"/>
      <c r="F925" s="7"/>
      <c r="G925" s="7"/>
      <c r="H925" s="7"/>
      <c r="I925" s="7"/>
      <c r="J925" s="7">
        <f t="shared" si="34"/>
        <v>21.951683238408286</v>
      </c>
      <c r="K925" s="7"/>
      <c r="L925" s="7"/>
      <c r="M925" s="7"/>
      <c r="N925" s="7"/>
      <c r="O925" s="7"/>
      <c r="P925" s="7"/>
      <c r="Q925" s="7"/>
      <c r="R925" s="7">
        <f t="shared" si="33"/>
        <v>455.54593200867896</v>
      </c>
      <c r="S925" s="6"/>
      <c r="T925" s="6"/>
      <c r="U925" s="6"/>
      <c r="V925" s="6"/>
      <c r="W925" s="6"/>
      <c r="X925" s="6"/>
      <c r="Y925" s="6"/>
      <c r="Z925" s="6">
        <v>1.37E-2</v>
      </c>
      <c r="AA925">
        <v>1.27</v>
      </c>
      <c r="AB925" s="2">
        <v>240328748</v>
      </c>
      <c r="AC925" s="2">
        <v>309171081</v>
      </c>
      <c r="AD925" s="2">
        <v>2248923086</v>
      </c>
    </row>
    <row r="926" spans="1:30" x14ac:dyDescent="0.3">
      <c r="A926" s="1">
        <v>42401</v>
      </c>
      <c r="B926" s="6">
        <v>8.8999999999999999E-3</v>
      </c>
      <c r="C926" s="7"/>
      <c r="D926" s="7"/>
      <c r="E926" s="7"/>
      <c r="F926" s="7"/>
      <c r="G926" s="7"/>
      <c r="H926" s="7"/>
      <c r="I926" s="7"/>
      <c r="J926" s="7">
        <f t="shared" si="34"/>
        <v>21.758036711674389</v>
      </c>
      <c r="K926" s="7"/>
      <c r="L926" s="7"/>
      <c r="M926" s="7"/>
      <c r="N926" s="7"/>
      <c r="O926" s="7"/>
      <c r="P926" s="7"/>
      <c r="Q926" s="7"/>
      <c r="R926" s="7">
        <f t="shared" si="33"/>
        <v>459.60029080355616</v>
      </c>
      <c r="S926" s="6"/>
      <c r="T926" s="6"/>
      <c r="U926" s="6"/>
      <c r="V926" s="6"/>
      <c r="W926" s="6"/>
      <c r="X926" s="6"/>
      <c r="Y926" s="6"/>
      <c r="Z926" s="6">
        <v>8.8999999999999999E-3</v>
      </c>
      <c r="AA926">
        <v>0.9</v>
      </c>
      <c r="AB926" s="2">
        <v>252559892</v>
      </c>
      <c r="AC926" s="2">
        <v>306535292</v>
      </c>
      <c r="AD926" s="2">
        <v>2247636028</v>
      </c>
    </row>
    <row r="927" spans="1:30" x14ac:dyDescent="0.3">
      <c r="A927" s="1">
        <v>42430</v>
      </c>
      <c r="B927" s="6">
        <v>9.7000000000000003E-3</v>
      </c>
      <c r="C927" s="7"/>
      <c r="D927" s="7"/>
      <c r="E927" s="7"/>
      <c r="F927" s="7"/>
      <c r="G927" s="7"/>
      <c r="H927" s="7"/>
      <c r="I927" s="7"/>
      <c r="J927" s="7">
        <f t="shared" si="34"/>
        <v>21.549011302044555</v>
      </c>
      <c r="K927" s="7"/>
      <c r="L927" s="7"/>
      <c r="M927" s="7"/>
      <c r="N927" s="7"/>
      <c r="O927" s="7"/>
      <c r="P927" s="7"/>
      <c r="Q927" s="7"/>
      <c r="R927" s="7">
        <f t="shared" si="33"/>
        <v>464.05841362435069</v>
      </c>
      <c r="S927" s="6"/>
      <c r="T927" s="6"/>
      <c r="U927" s="6"/>
      <c r="V927" s="6"/>
      <c r="W927" s="6"/>
      <c r="X927" s="6"/>
      <c r="Y927" s="6"/>
      <c r="Z927" s="6">
        <v>9.7000000000000003E-3</v>
      </c>
      <c r="AA927">
        <v>0.43</v>
      </c>
      <c r="AB927" s="2">
        <v>242529929</v>
      </c>
      <c r="AC927" s="2">
        <v>300106316</v>
      </c>
      <c r="AD927" s="2">
        <v>2245379836</v>
      </c>
    </row>
    <row r="928" spans="1:30" x14ac:dyDescent="0.3">
      <c r="A928" s="1">
        <v>42461</v>
      </c>
      <c r="B928" s="6">
        <v>4.5999999999999999E-3</v>
      </c>
      <c r="C928" s="7"/>
      <c r="D928" s="7"/>
      <c r="E928" s="7"/>
      <c r="F928" s="7"/>
      <c r="G928" s="7"/>
      <c r="H928" s="7"/>
      <c r="I928" s="7"/>
      <c r="J928" s="7">
        <f t="shared" si="34"/>
        <v>21.450339739244033</v>
      </c>
      <c r="K928" s="7"/>
      <c r="L928" s="7"/>
      <c r="M928" s="7"/>
      <c r="N928" s="7"/>
      <c r="O928" s="7"/>
      <c r="P928" s="7"/>
      <c r="Q928" s="7"/>
      <c r="R928" s="7">
        <f t="shared" si="33"/>
        <v>466.19308232702269</v>
      </c>
      <c r="S928" s="6"/>
      <c r="T928" s="6"/>
      <c r="U928" s="6"/>
      <c r="V928" s="6"/>
      <c r="W928" s="6"/>
      <c r="X928" s="6"/>
      <c r="Y928" s="6"/>
      <c r="Z928" s="6">
        <v>4.5999999999999999E-3</v>
      </c>
      <c r="AA928">
        <v>0.61</v>
      </c>
      <c r="AB928" s="2">
        <v>242142585</v>
      </c>
      <c r="AC928" s="2">
        <v>302381496</v>
      </c>
      <c r="AD928" s="2">
        <v>2241550818</v>
      </c>
    </row>
    <row r="929" spans="1:30" x14ac:dyDescent="0.3">
      <c r="A929" s="1">
        <v>42491</v>
      </c>
      <c r="B929" s="6">
        <v>5.6999999999999993E-3</v>
      </c>
      <c r="C929" s="7"/>
      <c r="D929" s="7"/>
      <c r="E929" s="7"/>
      <c r="F929" s="7"/>
      <c r="G929" s="7"/>
      <c r="H929" s="7"/>
      <c r="I929" s="7"/>
      <c r="J929" s="7">
        <f t="shared" si="34"/>
        <v>21.328765774330346</v>
      </c>
      <c r="K929" s="7"/>
      <c r="L929" s="7"/>
      <c r="M929" s="7"/>
      <c r="N929" s="7"/>
      <c r="O929" s="7"/>
      <c r="P929" s="7"/>
      <c r="Q929" s="7"/>
      <c r="R929" s="7">
        <f t="shared" si="33"/>
        <v>468.85038289628676</v>
      </c>
      <c r="S929" s="6"/>
      <c r="T929" s="6"/>
      <c r="U929" s="6"/>
      <c r="V929" s="6"/>
      <c r="W929" s="6"/>
      <c r="X929" s="6"/>
      <c r="Y929" s="6"/>
      <c r="Z929" s="6">
        <v>5.6999999999999993E-3</v>
      </c>
      <c r="AA929">
        <v>0.78</v>
      </c>
      <c r="AB929" s="2">
        <v>239965619</v>
      </c>
      <c r="AC929" s="2">
        <v>299807068</v>
      </c>
      <c r="AD929" s="2">
        <v>2253794325</v>
      </c>
    </row>
    <row r="930" spans="1:30" x14ac:dyDescent="0.3">
      <c r="A930" s="1">
        <v>42522</v>
      </c>
      <c r="B930" s="6">
        <v>6.5000000000000006E-3</v>
      </c>
      <c r="C930" s="7"/>
      <c r="D930" s="7"/>
      <c r="E930" s="7"/>
      <c r="F930" s="7"/>
      <c r="G930" s="7"/>
      <c r="H930" s="7"/>
      <c r="I930" s="7"/>
      <c r="J930" s="7">
        <f t="shared" si="34"/>
        <v>21.191024117566169</v>
      </c>
      <c r="K930" s="7"/>
      <c r="L930" s="7"/>
      <c r="M930" s="7"/>
      <c r="N930" s="7"/>
      <c r="O930" s="7"/>
      <c r="P930" s="7"/>
      <c r="Q930" s="7"/>
      <c r="R930" s="7">
        <f t="shared" si="33"/>
        <v>471.8979103851126</v>
      </c>
      <c r="S930" s="6"/>
      <c r="T930" s="6"/>
      <c r="U930" s="6"/>
      <c r="V930" s="6"/>
      <c r="W930" s="6"/>
      <c r="X930" s="6"/>
      <c r="Y930" s="6"/>
      <c r="Z930" s="6">
        <v>6.5000000000000006E-3</v>
      </c>
      <c r="AA930">
        <v>0.35</v>
      </c>
      <c r="AB930" s="2">
        <v>234678114</v>
      </c>
      <c r="AC930" s="2">
        <v>300911459</v>
      </c>
      <c r="AD930" s="2">
        <v>2267104141</v>
      </c>
    </row>
    <row r="931" spans="1:30" x14ac:dyDescent="0.3">
      <c r="A931" s="1">
        <v>42552</v>
      </c>
      <c r="B931" s="6">
        <v>3.4999999999999996E-3</v>
      </c>
      <c r="C931" s="7"/>
      <c r="D931" s="7"/>
      <c r="E931" s="7"/>
      <c r="F931" s="7"/>
      <c r="G931" s="7"/>
      <c r="H931" s="7"/>
      <c r="I931" s="7"/>
      <c r="J931" s="7">
        <f t="shared" si="34"/>
        <v>21.117114217803856</v>
      </c>
      <c r="K931" s="7"/>
      <c r="L931" s="7"/>
      <c r="M931" s="7"/>
      <c r="N931" s="7"/>
      <c r="O931" s="7"/>
      <c r="P931" s="7"/>
      <c r="Q931" s="7"/>
      <c r="R931" s="7">
        <f t="shared" ref="R931:R990" si="35">+R930*(1+Z931)</f>
        <v>473.54955307146054</v>
      </c>
      <c r="S931" s="6"/>
      <c r="T931" s="6"/>
      <c r="U931" s="6"/>
      <c r="V931" s="6"/>
      <c r="W931" s="6"/>
      <c r="X931" s="6"/>
      <c r="Y931" s="6"/>
      <c r="Z931" s="6">
        <v>3.4999999999999996E-3</v>
      </c>
      <c r="AA931">
        <v>0.52</v>
      </c>
      <c r="AB931" s="2">
        <v>240845334</v>
      </c>
      <c r="AC931" s="2">
        <v>299911069</v>
      </c>
      <c r="AD931" s="2">
        <v>2271113017</v>
      </c>
    </row>
    <row r="932" spans="1:30" x14ac:dyDescent="0.3">
      <c r="A932" s="1">
        <v>42583</v>
      </c>
      <c r="B932" s="6">
        <v>1.1000000000000001E-3</v>
      </c>
      <c r="C932" s="7"/>
      <c r="D932" s="7"/>
      <c r="E932" s="7"/>
      <c r="F932" s="7"/>
      <c r="G932" s="7"/>
      <c r="H932" s="7"/>
      <c r="I932" s="7"/>
      <c r="J932" s="7">
        <f t="shared" si="34"/>
        <v>21.093910915796474</v>
      </c>
      <c r="K932" s="7"/>
      <c r="L932" s="7"/>
      <c r="M932" s="7"/>
      <c r="N932" s="7"/>
      <c r="O932" s="7"/>
      <c r="P932" s="7"/>
      <c r="Q932" s="7"/>
      <c r="R932" s="7">
        <f t="shared" si="35"/>
        <v>474.07045757983917</v>
      </c>
      <c r="S932" s="6"/>
      <c r="T932" s="6"/>
      <c r="U932" s="6"/>
      <c r="V932" s="6"/>
      <c r="W932" s="6"/>
      <c r="X932" s="6"/>
      <c r="Y932" s="6"/>
      <c r="Z932" s="6">
        <v>1.1000000000000001E-3</v>
      </c>
      <c r="AA932">
        <v>0.44</v>
      </c>
      <c r="AB932" s="2">
        <v>235768695</v>
      </c>
      <c r="AC932" s="2">
        <v>298618296</v>
      </c>
      <c r="AD932" s="2">
        <v>2281970742</v>
      </c>
    </row>
    <row r="933" spans="1:30" x14ac:dyDescent="0.3">
      <c r="A933" s="1">
        <v>42614</v>
      </c>
      <c r="B933" s="6">
        <v>-1.4000000000000002E-3</v>
      </c>
      <c r="C933" s="7"/>
      <c r="D933" s="7"/>
      <c r="E933" s="7"/>
      <c r="F933" s="7"/>
      <c r="G933" s="7"/>
      <c r="H933" s="7"/>
      <c r="I933" s="7"/>
      <c r="J933" s="7">
        <f t="shared" si="34"/>
        <v>21.123483793106825</v>
      </c>
      <c r="K933" s="7"/>
      <c r="L933" s="7"/>
      <c r="M933" s="7"/>
      <c r="N933" s="7"/>
      <c r="O933" s="7"/>
      <c r="P933" s="7"/>
      <c r="Q933" s="7"/>
      <c r="R933" s="7">
        <f t="shared" si="35"/>
        <v>473.40675893922742</v>
      </c>
      <c r="S933" s="6"/>
      <c r="T933" s="6"/>
      <c r="U933" s="6"/>
      <c r="V933" s="6"/>
      <c r="W933" s="6"/>
      <c r="X933" s="6"/>
      <c r="Y933" s="6"/>
      <c r="Z933" s="6">
        <v>-1.4000000000000002E-3</v>
      </c>
      <c r="AA933">
        <v>0.08</v>
      </c>
      <c r="AB933" s="2">
        <v>247035954</v>
      </c>
      <c r="AC933" s="2">
        <v>307800158</v>
      </c>
      <c r="AD933" s="2">
        <v>2282046091</v>
      </c>
    </row>
    <row r="934" spans="1:30" x14ac:dyDescent="0.3">
      <c r="A934" s="1">
        <v>42644</v>
      </c>
      <c r="B934" s="6">
        <v>2.7000000000000001E-3</v>
      </c>
      <c r="C934" s="7"/>
      <c r="D934" s="7"/>
      <c r="E934" s="7"/>
      <c r="F934" s="7"/>
      <c r="G934" s="7"/>
      <c r="H934" s="7"/>
      <c r="I934" s="7"/>
      <c r="J934" s="7">
        <f t="shared" si="34"/>
        <v>21.066603962408323</v>
      </c>
      <c r="K934" s="7"/>
      <c r="L934" s="7"/>
      <c r="M934" s="7"/>
      <c r="N934" s="7"/>
      <c r="O934" s="7"/>
      <c r="P934" s="7"/>
      <c r="Q934" s="7"/>
      <c r="R934" s="7">
        <f t="shared" si="35"/>
        <v>474.68495718836328</v>
      </c>
      <c r="S934" s="6"/>
      <c r="T934" s="6"/>
      <c r="U934" s="6"/>
      <c r="V934" s="6"/>
      <c r="W934" s="6"/>
      <c r="X934" s="6"/>
      <c r="Y934" s="6"/>
      <c r="Z934" s="6">
        <v>2.7000000000000001E-3</v>
      </c>
      <c r="AA934">
        <v>0.26</v>
      </c>
      <c r="AB934" s="2">
        <v>247845546</v>
      </c>
      <c r="AC934" s="2">
        <v>308519375</v>
      </c>
      <c r="AD934" s="2">
        <v>2286437191</v>
      </c>
    </row>
    <row r="935" spans="1:30" x14ac:dyDescent="0.3">
      <c r="A935" s="1">
        <v>42675</v>
      </c>
      <c r="B935" s="6">
        <v>1.5E-3</v>
      </c>
      <c r="C935" s="7"/>
      <c r="D935" s="7"/>
      <c r="E935" s="7"/>
      <c r="F935" s="7"/>
      <c r="G935" s="7"/>
      <c r="H935" s="7"/>
      <c r="I935" s="7"/>
      <c r="J935" s="7">
        <f t="shared" si="34"/>
        <v>21.03505138533033</v>
      </c>
      <c r="K935" s="7"/>
      <c r="L935" s="7"/>
      <c r="M935" s="7"/>
      <c r="N935" s="7"/>
      <c r="O935" s="7"/>
      <c r="P935" s="7"/>
      <c r="Q935" s="7"/>
      <c r="R935" s="7">
        <f t="shared" si="35"/>
        <v>475.39698462414583</v>
      </c>
      <c r="S935" s="6"/>
      <c r="T935" s="6"/>
      <c r="U935" s="6"/>
      <c r="V935" s="6"/>
      <c r="W935" s="6"/>
      <c r="X935" s="6"/>
      <c r="Y935" s="6"/>
      <c r="Z935" s="6">
        <v>1.5E-3</v>
      </c>
      <c r="AA935">
        <v>0.18</v>
      </c>
      <c r="AB935" s="2">
        <v>244919983</v>
      </c>
      <c r="AC935" s="2">
        <v>317699479</v>
      </c>
      <c r="AD935" s="2">
        <v>2314068169</v>
      </c>
    </row>
    <row r="936" spans="1:30" x14ac:dyDescent="0.3">
      <c r="A936" s="1">
        <v>42705</v>
      </c>
      <c r="B936" s="6">
        <v>7.1999999999999998E-3</v>
      </c>
      <c r="C936" s="7"/>
      <c r="D936" s="7"/>
      <c r="E936" s="7"/>
      <c r="F936" s="7"/>
      <c r="G936" s="7"/>
      <c r="H936" s="7"/>
      <c r="I936" s="7"/>
      <c r="J936" s="7">
        <f t="shared" si="34"/>
        <v>20.884681677254097</v>
      </c>
      <c r="K936" s="7"/>
      <c r="L936" s="7"/>
      <c r="M936" s="7"/>
      <c r="N936" s="7"/>
      <c r="O936" s="7"/>
      <c r="P936" s="7"/>
      <c r="Q936" s="7"/>
      <c r="R936" s="7">
        <f t="shared" si="35"/>
        <v>478.81984291343974</v>
      </c>
      <c r="S936" s="6"/>
      <c r="T936" s="6"/>
      <c r="U936" s="6"/>
      <c r="V936" s="6"/>
      <c r="W936" s="6"/>
      <c r="X936" s="6"/>
      <c r="Y936" s="6"/>
      <c r="Z936" s="6">
        <v>7.1999999999999998E-3</v>
      </c>
      <c r="AA936">
        <v>0.3</v>
      </c>
      <c r="AB936" s="2">
        <v>270287146</v>
      </c>
      <c r="AC936" s="2">
        <v>347811393</v>
      </c>
      <c r="AD936" s="2">
        <v>2371654898</v>
      </c>
    </row>
    <row r="937" spans="1:30" x14ac:dyDescent="0.3">
      <c r="A937" s="1">
        <v>42736</v>
      </c>
      <c r="B937" s="6">
        <v>3.2000000000000002E-3</v>
      </c>
      <c r="C937" s="7"/>
      <c r="D937" s="7"/>
      <c r="E937" s="7"/>
      <c r="F937" s="7"/>
      <c r="G937" s="7"/>
      <c r="H937" s="7"/>
      <c r="I937" s="7"/>
      <c r="J937" s="7">
        <f t="shared" si="34"/>
        <v>20.81806387286094</v>
      </c>
      <c r="K937" s="7"/>
      <c r="L937" s="7"/>
      <c r="M937" s="7"/>
      <c r="N937" s="7"/>
      <c r="O937" s="7"/>
      <c r="P937" s="7"/>
      <c r="Q937" s="7"/>
      <c r="R937" s="7">
        <f t="shared" si="35"/>
        <v>480.3520664107628</v>
      </c>
      <c r="S937" s="6"/>
      <c r="T937" s="6"/>
      <c r="U937" s="6"/>
      <c r="V937" s="6"/>
      <c r="W937" s="6"/>
      <c r="X937" s="6"/>
      <c r="Y937" s="6"/>
      <c r="Z937" s="6">
        <v>3.2000000000000002E-3</v>
      </c>
      <c r="AA937">
        <v>0.38</v>
      </c>
      <c r="AB937" s="2">
        <v>262392204</v>
      </c>
      <c r="AC937" s="2">
        <v>312239897</v>
      </c>
      <c r="AD937" s="2">
        <v>2313409311</v>
      </c>
    </row>
    <row r="938" spans="1:30" x14ac:dyDescent="0.3">
      <c r="A938" s="1">
        <v>42767</v>
      </c>
      <c r="B938" s="6">
        <v>-8.0000000000000004E-4</v>
      </c>
      <c r="C938" s="7"/>
      <c r="D938" s="7"/>
      <c r="E938" s="7"/>
      <c r="F938" s="7"/>
      <c r="G938" s="7"/>
      <c r="H938" s="7"/>
      <c r="I938" s="7"/>
      <c r="J938" s="7">
        <f t="shared" si="34"/>
        <v>20.834731658187486</v>
      </c>
      <c r="K938" s="7"/>
      <c r="L938" s="7"/>
      <c r="M938" s="7"/>
      <c r="N938" s="7"/>
      <c r="O938" s="7"/>
      <c r="P938" s="7"/>
      <c r="Q938" s="7"/>
      <c r="R938" s="7">
        <f t="shared" si="35"/>
        <v>479.96778475763421</v>
      </c>
      <c r="S938" s="6"/>
      <c r="T938" s="6"/>
      <c r="U938" s="6"/>
      <c r="V938" s="6"/>
      <c r="W938" s="6"/>
      <c r="X938" s="6"/>
      <c r="Y938" s="6"/>
      <c r="Z938" s="6">
        <v>-8.0000000000000004E-4</v>
      </c>
      <c r="AA938">
        <v>0.33</v>
      </c>
      <c r="AB938" s="2">
        <v>266324996</v>
      </c>
      <c r="AC938" s="2">
        <v>318903157</v>
      </c>
      <c r="AD938" s="2">
        <v>2321604756</v>
      </c>
    </row>
    <row r="939" spans="1:30" x14ac:dyDescent="0.3">
      <c r="A939" s="1">
        <v>42795</v>
      </c>
      <c r="B939" s="6">
        <v>1.4000000000000002E-3</v>
      </c>
      <c r="C939" s="7"/>
      <c r="D939" s="7"/>
      <c r="E939" s="7"/>
      <c r="F939" s="7"/>
      <c r="G939" s="7"/>
      <c r="H939" s="7"/>
      <c r="I939" s="7"/>
      <c r="J939" s="7">
        <f t="shared" si="34"/>
        <v>20.805603812849498</v>
      </c>
      <c r="K939" s="7"/>
      <c r="L939" s="7"/>
      <c r="M939" s="7"/>
      <c r="N939" s="7"/>
      <c r="O939" s="7"/>
      <c r="P939" s="7"/>
      <c r="Q939" s="7"/>
      <c r="R939" s="7">
        <f t="shared" si="35"/>
        <v>480.63973965629492</v>
      </c>
      <c r="S939" s="6"/>
      <c r="T939" s="6"/>
      <c r="U939" s="6"/>
      <c r="V939" s="6"/>
      <c r="W939" s="6"/>
      <c r="X939" s="6"/>
      <c r="Y939" s="6"/>
      <c r="Z939" s="6">
        <v>1.4000000000000002E-3</v>
      </c>
      <c r="AA939">
        <v>0.25</v>
      </c>
      <c r="AB939" s="2">
        <v>243610350</v>
      </c>
      <c r="AC939" s="2">
        <v>309000189</v>
      </c>
      <c r="AD939" s="2">
        <v>2329610928</v>
      </c>
    </row>
    <row r="940" spans="1:30" x14ac:dyDescent="0.3">
      <c r="A940" s="1">
        <v>42826</v>
      </c>
      <c r="B940" s="6">
        <v>6.0999999999999995E-3</v>
      </c>
      <c r="C940" s="7"/>
      <c r="D940" s="7"/>
      <c r="E940" s="7"/>
      <c r="F940" s="7"/>
      <c r="G940" s="7"/>
      <c r="H940" s="7"/>
      <c r="I940" s="7"/>
      <c r="J940" s="7">
        <f t="shared" si="34"/>
        <v>20.679459112264684</v>
      </c>
      <c r="K940" s="7"/>
      <c r="L940" s="7"/>
      <c r="M940" s="7"/>
      <c r="N940" s="7"/>
      <c r="O940" s="7"/>
      <c r="P940" s="7"/>
      <c r="Q940" s="7"/>
      <c r="R940" s="7">
        <f t="shared" si="35"/>
        <v>483.57164206819834</v>
      </c>
      <c r="S940" s="6"/>
      <c r="T940" s="6"/>
      <c r="U940" s="6"/>
      <c r="V940" s="6"/>
      <c r="W940" s="6"/>
      <c r="X940" s="6"/>
      <c r="Y940" s="6"/>
      <c r="Z940" s="6">
        <v>6.0999999999999995E-3</v>
      </c>
      <c r="AA940">
        <v>0.14000000000000001</v>
      </c>
      <c r="AB940" s="2">
        <v>263654534</v>
      </c>
      <c r="AC940" s="2">
        <v>311203957</v>
      </c>
      <c r="AD940" s="2">
        <v>2344027199</v>
      </c>
    </row>
    <row r="941" spans="1:30" x14ac:dyDescent="0.3">
      <c r="A941" s="1">
        <v>42856</v>
      </c>
      <c r="B941" s="6">
        <v>-5.0000000000000001E-4</v>
      </c>
      <c r="C941" s="7"/>
      <c r="D941" s="7"/>
      <c r="E941" s="7"/>
      <c r="F941" s="7"/>
      <c r="G941" s="7"/>
      <c r="H941" s="7"/>
      <c r="I941" s="7"/>
      <c r="J941" s="7">
        <f t="shared" si="34"/>
        <v>20.689804014271818</v>
      </c>
      <c r="K941" s="7"/>
      <c r="L941" s="7"/>
      <c r="M941" s="7"/>
      <c r="N941" s="7"/>
      <c r="O941" s="7"/>
      <c r="P941" s="7"/>
      <c r="Q941" s="7"/>
      <c r="R941" s="7">
        <f t="shared" si="35"/>
        <v>483.32985624716429</v>
      </c>
      <c r="S941" s="6"/>
      <c r="T941" s="6"/>
      <c r="U941" s="6"/>
      <c r="V941" s="6"/>
      <c r="W941" s="6"/>
      <c r="X941" s="6"/>
      <c r="Y941" s="6"/>
      <c r="Z941" s="6">
        <v>-5.0000000000000001E-4</v>
      </c>
      <c r="AA941">
        <v>0.31</v>
      </c>
      <c r="AB941" s="2">
        <v>237651513</v>
      </c>
      <c r="AC941" s="2">
        <v>309454411</v>
      </c>
      <c r="AD941" s="2">
        <v>2374702267</v>
      </c>
    </row>
    <row r="942" spans="1:30" x14ac:dyDescent="0.3">
      <c r="A942" s="1">
        <v>42887</v>
      </c>
      <c r="B942" s="6">
        <v>5.0000000000000001E-4</v>
      </c>
      <c r="C942" s="7"/>
      <c r="D942" s="7"/>
      <c r="E942" s="7"/>
      <c r="F942" s="7"/>
      <c r="G942" s="7"/>
      <c r="H942" s="7"/>
      <c r="I942" s="7"/>
      <c r="J942" s="7">
        <f t="shared" si="34"/>
        <v>20.679464282130752</v>
      </c>
      <c r="K942" s="7"/>
      <c r="L942" s="7"/>
      <c r="M942" s="7"/>
      <c r="N942" s="7"/>
      <c r="O942" s="7"/>
      <c r="P942" s="7"/>
      <c r="Q942" s="7"/>
      <c r="R942" s="7">
        <f t="shared" si="35"/>
        <v>483.57152117528784</v>
      </c>
      <c r="S942" s="6"/>
      <c r="T942" s="6"/>
      <c r="U942" s="6"/>
      <c r="V942" s="6"/>
      <c r="W942" s="6"/>
      <c r="X942" s="6"/>
      <c r="Y942" s="6"/>
      <c r="Z942" s="6">
        <v>5.0000000000000001E-4</v>
      </c>
      <c r="AA942">
        <v>-0.23</v>
      </c>
      <c r="AB942" s="2">
        <v>260238970</v>
      </c>
      <c r="AC942" s="2">
        <v>316224758</v>
      </c>
      <c r="AD942" s="2">
        <v>2408340861</v>
      </c>
    </row>
    <row r="943" spans="1:30" x14ac:dyDescent="0.3">
      <c r="A943" s="1">
        <v>42917</v>
      </c>
      <c r="B943" s="6">
        <v>-1E-4</v>
      </c>
      <c r="C943" s="7"/>
      <c r="D943" s="7"/>
      <c r="E943" s="7"/>
      <c r="F943" s="7"/>
      <c r="G943" s="7"/>
      <c r="H943" s="7"/>
      <c r="I943" s="7"/>
      <c r="J943" s="7">
        <f t="shared" si="34"/>
        <v>20.681532435374294</v>
      </c>
      <c r="K943" s="7"/>
      <c r="L943" s="7"/>
      <c r="M943" s="7"/>
      <c r="N943" s="7"/>
      <c r="O943" s="7"/>
      <c r="P943" s="7"/>
      <c r="Q943" s="7"/>
      <c r="R943" s="7">
        <f t="shared" si="35"/>
        <v>483.5231640231703</v>
      </c>
      <c r="S943" s="6"/>
      <c r="T943" s="6"/>
      <c r="U943" s="6"/>
      <c r="V943" s="6"/>
      <c r="W943" s="6"/>
      <c r="X943" s="6"/>
      <c r="Y943" s="6"/>
      <c r="Z943" s="6">
        <v>-1E-4</v>
      </c>
      <c r="AA943">
        <v>0.24</v>
      </c>
      <c r="AB943" s="2">
        <v>255860258</v>
      </c>
      <c r="AC943" s="2">
        <v>316196010</v>
      </c>
      <c r="AD943" s="2">
        <v>2400768505</v>
      </c>
    </row>
    <row r="944" spans="1:30" x14ac:dyDescent="0.3">
      <c r="A944" s="1">
        <v>42948</v>
      </c>
      <c r="B944" s="6">
        <v>1E-3</v>
      </c>
      <c r="C944" s="7"/>
      <c r="D944" s="7"/>
      <c r="E944" s="7"/>
      <c r="F944" s="7"/>
      <c r="G944" s="7"/>
      <c r="H944" s="7"/>
      <c r="I944" s="7"/>
      <c r="J944" s="7">
        <f t="shared" si="34"/>
        <v>20.660871563810485</v>
      </c>
      <c r="K944" s="7"/>
      <c r="L944" s="7"/>
      <c r="M944" s="7"/>
      <c r="N944" s="7"/>
      <c r="O944" s="7"/>
      <c r="P944" s="7"/>
      <c r="Q944" s="7"/>
      <c r="R944" s="7">
        <f t="shared" si="35"/>
        <v>484.00668718719339</v>
      </c>
      <c r="S944" s="6"/>
      <c r="T944" s="6"/>
      <c r="U944" s="6"/>
      <c r="V944" s="6"/>
      <c r="W944" s="6"/>
      <c r="X944" s="6"/>
      <c r="Y944" s="6"/>
      <c r="Z944" s="6">
        <v>1E-3</v>
      </c>
      <c r="AA944">
        <v>0.19</v>
      </c>
      <c r="AB944" s="2">
        <v>252160311</v>
      </c>
      <c r="AC944" s="2">
        <v>311592786</v>
      </c>
      <c r="AD944" s="2">
        <v>2417312249</v>
      </c>
    </row>
    <row r="945" spans="1:30" x14ac:dyDescent="0.3">
      <c r="A945" s="1">
        <v>42979</v>
      </c>
      <c r="B945" s="6">
        <v>2.0000000000000001E-4</v>
      </c>
      <c r="C945" s="7"/>
      <c r="D945" s="7"/>
      <c r="E945" s="7"/>
      <c r="F945" s="7"/>
      <c r="G945" s="7"/>
      <c r="H945" s="7"/>
      <c r="I945" s="7"/>
      <c r="J945" s="7">
        <f t="shared" si="34"/>
        <v>20.656740215767329</v>
      </c>
      <c r="K945" s="7"/>
      <c r="L945" s="7"/>
      <c r="M945" s="7"/>
      <c r="N945" s="7"/>
      <c r="O945" s="7"/>
      <c r="P945" s="7"/>
      <c r="Q945" s="7"/>
      <c r="R945" s="7">
        <f t="shared" si="35"/>
        <v>484.10348852463085</v>
      </c>
      <c r="S945" s="6"/>
      <c r="T945" s="6"/>
      <c r="U945" s="6"/>
      <c r="V945" s="6"/>
      <c r="W945" s="6"/>
      <c r="X945" s="6"/>
      <c r="Y945" s="6"/>
      <c r="Z945" s="6">
        <v>2.0000000000000001E-4</v>
      </c>
      <c r="AA945">
        <v>0.16</v>
      </c>
      <c r="AB945" s="2">
        <v>262770311</v>
      </c>
      <c r="AC945" s="2">
        <v>316678652</v>
      </c>
      <c r="AD945" s="2">
        <v>2432791381</v>
      </c>
    </row>
    <row r="946" spans="1:30" x14ac:dyDescent="0.3">
      <c r="A946" s="1">
        <v>43009</v>
      </c>
      <c r="B946" s="6">
        <v>3.2000000000000002E-3</v>
      </c>
      <c r="C946" s="7"/>
      <c r="D946" s="7"/>
      <c r="E946" s="7"/>
      <c r="F946" s="7"/>
      <c r="G946" s="7"/>
      <c r="H946" s="7"/>
      <c r="I946" s="7"/>
      <c r="J946" s="7">
        <f t="shared" si="34"/>
        <v>20.590849497375729</v>
      </c>
      <c r="K946" s="7"/>
      <c r="L946" s="7"/>
      <c r="M946" s="7"/>
      <c r="N946" s="7"/>
      <c r="O946" s="7"/>
      <c r="P946" s="7"/>
      <c r="Q946" s="7"/>
      <c r="R946" s="7">
        <f t="shared" si="35"/>
        <v>485.65261968790969</v>
      </c>
      <c r="S946" s="6"/>
      <c r="T946" s="6"/>
      <c r="U946" s="6"/>
      <c r="V946" s="6"/>
      <c r="W946" s="6"/>
      <c r="X946" s="6"/>
      <c r="Y946" s="6"/>
      <c r="Z946" s="6">
        <v>3.2000000000000002E-3</v>
      </c>
      <c r="AA946">
        <v>0.42</v>
      </c>
      <c r="AB946" s="2">
        <v>254453340</v>
      </c>
      <c r="AC946" s="2">
        <v>315989753</v>
      </c>
      <c r="AD946" s="2">
        <v>2420217862</v>
      </c>
    </row>
    <row r="947" spans="1:30" x14ac:dyDescent="0.3">
      <c r="A947" s="1">
        <v>43040</v>
      </c>
      <c r="B947" s="6">
        <v>2.8999999999999998E-3</v>
      </c>
      <c r="C947" s="7"/>
      <c r="D947" s="7"/>
      <c r="E947" s="7"/>
      <c r="F947" s="7"/>
      <c r="G947" s="7"/>
      <c r="H947" s="7"/>
      <c r="I947" s="7"/>
      <c r="J947" s="7">
        <f t="shared" si="34"/>
        <v>20.531308702139523</v>
      </c>
      <c r="K947" s="7"/>
      <c r="L947" s="7"/>
      <c r="M947" s="7"/>
      <c r="N947" s="7"/>
      <c r="O947" s="7"/>
      <c r="P947" s="7"/>
      <c r="Q947" s="7"/>
      <c r="R947" s="7">
        <f t="shared" si="35"/>
        <v>487.06101228500461</v>
      </c>
      <c r="S947" s="6"/>
      <c r="T947" s="6"/>
      <c r="U947" s="6"/>
      <c r="V947" s="6"/>
      <c r="W947" s="6"/>
      <c r="X947" s="6"/>
      <c r="Y947" s="6"/>
      <c r="Z947" s="6">
        <v>2.8999999999999998E-3</v>
      </c>
      <c r="AA947">
        <v>0.28000000000000003</v>
      </c>
      <c r="AB947" s="2">
        <v>264219805</v>
      </c>
      <c r="AC947" s="2">
        <v>330345035</v>
      </c>
      <c r="AD947" s="2">
        <v>2445520650</v>
      </c>
    </row>
    <row r="948" spans="1:30" x14ac:dyDescent="0.3">
      <c r="A948" s="1">
        <v>43070</v>
      </c>
      <c r="B948" s="6">
        <v>5.5000000000000005E-3</v>
      </c>
      <c r="C948" s="7"/>
      <c r="D948" s="7"/>
      <c r="E948" s="7"/>
      <c r="F948" s="7"/>
      <c r="G948" s="7"/>
      <c r="H948" s="7"/>
      <c r="I948" s="7"/>
      <c r="J948" s="7">
        <f t="shared" si="34"/>
        <v>20.419004179154175</v>
      </c>
      <c r="K948" s="7"/>
      <c r="L948" s="7"/>
      <c r="M948" s="7"/>
      <c r="N948" s="7"/>
      <c r="O948" s="7"/>
      <c r="P948" s="7"/>
      <c r="Q948" s="7"/>
      <c r="R948" s="7">
        <f t="shared" si="35"/>
        <v>489.73984785257215</v>
      </c>
      <c r="S948" s="6"/>
      <c r="T948" s="6"/>
      <c r="U948" s="6"/>
      <c r="V948" s="6"/>
      <c r="W948" s="6"/>
      <c r="X948" s="6"/>
      <c r="Y948" s="6"/>
      <c r="Z948" s="6">
        <v>5.5000000000000005E-3</v>
      </c>
      <c r="AA948">
        <v>0.44</v>
      </c>
      <c r="AB948" s="2">
        <v>296755456</v>
      </c>
      <c r="AC948" s="2">
        <v>364735359</v>
      </c>
      <c r="AD948" s="2">
        <v>2485582665</v>
      </c>
    </row>
    <row r="949" spans="1:30" x14ac:dyDescent="0.3">
      <c r="A949" s="1">
        <v>43101</v>
      </c>
      <c r="B949" s="6">
        <v>4.5999999999999999E-3</v>
      </c>
      <c r="C949" s="7"/>
      <c r="D949" s="7"/>
      <c r="E949" s="7"/>
      <c r="F949" s="7"/>
      <c r="G949" s="7"/>
      <c r="H949" s="7"/>
      <c r="I949" s="7"/>
      <c r="J949" s="7">
        <f t="shared" si="34"/>
        <v>20.325506847654964</v>
      </c>
      <c r="K949" s="7"/>
      <c r="L949" s="7"/>
      <c r="M949" s="7"/>
      <c r="N949" s="7"/>
      <c r="O949" s="7"/>
      <c r="P949" s="7"/>
      <c r="Q949" s="7"/>
      <c r="R949" s="7">
        <f t="shared" si="35"/>
        <v>491.99265115269395</v>
      </c>
      <c r="S949" s="6"/>
      <c r="T949" s="6"/>
      <c r="U949" s="6"/>
      <c r="V949" s="6"/>
      <c r="W949" s="6"/>
      <c r="X949" s="6"/>
      <c r="Y949" s="6"/>
      <c r="Z949" s="6">
        <v>4.5999999999999999E-3</v>
      </c>
      <c r="AA949">
        <v>0.28999999999999998</v>
      </c>
      <c r="AB949" s="2">
        <v>272396111</v>
      </c>
      <c r="AC949" s="2">
        <v>329535981</v>
      </c>
      <c r="AD949" s="2">
        <v>2445321381</v>
      </c>
    </row>
    <row r="950" spans="1:30" x14ac:dyDescent="0.3">
      <c r="A950" s="1">
        <v>43132</v>
      </c>
      <c r="B950" s="6">
        <v>-4.1999999999999997E-3</v>
      </c>
      <c r="C950" s="7"/>
      <c r="D950" s="7"/>
      <c r="E950" s="7"/>
      <c r="F950" s="7"/>
      <c r="G950" s="7"/>
      <c r="H950" s="7"/>
      <c r="I950" s="7"/>
      <c r="J950" s="7">
        <f t="shared" si="34"/>
        <v>20.411234030583412</v>
      </c>
      <c r="K950" s="7"/>
      <c r="L950" s="7"/>
      <c r="M950" s="7"/>
      <c r="N950" s="7"/>
      <c r="O950" s="7"/>
      <c r="P950" s="7"/>
      <c r="Q950" s="7"/>
      <c r="R950" s="7">
        <f t="shared" si="35"/>
        <v>489.92628201785266</v>
      </c>
      <c r="S950" s="6"/>
      <c r="T950" s="6"/>
      <c r="U950" s="6"/>
      <c r="V950" s="6"/>
      <c r="W950" s="6"/>
      <c r="X950" s="6"/>
      <c r="Y950" s="6"/>
      <c r="Z950" s="6">
        <v>-4.1999999999999997E-3</v>
      </c>
      <c r="AA950">
        <v>0.32</v>
      </c>
      <c r="AB950" s="2">
        <v>264517034</v>
      </c>
      <c r="AC950" s="2">
        <v>330522905</v>
      </c>
      <c r="AD950" s="2">
        <v>2459871787</v>
      </c>
    </row>
    <row r="951" spans="1:30" x14ac:dyDescent="0.3">
      <c r="A951" s="1">
        <v>43160</v>
      </c>
      <c r="B951" s="6">
        <v>0</v>
      </c>
      <c r="C951" s="7"/>
      <c r="D951" s="7"/>
      <c r="E951" s="7"/>
      <c r="F951" s="7"/>
      <c r="G951" s="7"/>
      <c r="H951" s="7"/>
      <c r="I951" s="7"/>
      <c r="J951" s="7">
        <f t="shared" si="34"/>
        <v>20.411234030583412</v>
      </c>
      <c r="K951" s="7"/>
      <c r="L951" s="7"/>
      <c r="M951" s="7"/>
      <c r="N951" s="7"/>
      <c r="O951" s="7"/>
      <c r="P951" s="7"/>
      <c r="Q951" s="7"/>
      <c r="R951" s="7">
        <f t="shared" si="35"/>
        <v>489.92628201785266</v>
      </c>
      <c r="S951" s="6"/>
      <c r="T951" s="6"/>
      <c r="U951" s="6"/>
      <c r="V951" s="6"/>
      <c r="W951" s="6"/>
      <c r="X951" s="6"/>
      <c r="Y951" s="6"/>
      <c r="Z951" s="6">
        <v>0</v>
      </c>
      <c r="AA951">
        <v>0.09</v>
      </c>
      <c r="AB951" s="2">
        <v>275056180</v>
      </c>
      <c r="AC951" s="2">
        <v>334472067</v>
      </c>
      <c r="AD951" s="2">
        <v>2510971682</v>
      </c>
    </row>
    <row r="952" spans="1:30" x14ac:dyDescent="0.3">
      <c r="A952" s="1">
        <v>43191</v>
      </c>
      <c r="B952" s="6">
        <v>-2.9999999999999997E-4</v>
      </c>
      <c r="C952" s="7"/>
      <c r="D952" s="7"/>
      <c r="E952" s="7"/>
      <c r="F952" s="7"/>
      <c r="G952" s="7"/>
      <c r="H952" s="7"/>
      <c r="I952" s="7"/>
      <c r="J952" s="7">
        <f t="shared" si="34"/>
        <v>20.417359238354916</v>
      </c>
      <c r="K952" s="7"/>
      <c r="L952" s="7"/>
      <c r="M952" s="7"/>
      <c r="N952" s="7"/>
      <c r="O952" s="7"/>
      <c r="P952" s="7"/>
      <c r="Q952" s="7"/>
      <c r="R952" s="7">
        <f t="shared" si="35"/>
        <v>489.77930413324731</v>
      </c>
      <c r="S952" s="6"/>
      <c r="T952" s="6"/>
      <c r="U952" s="6"/>
      <c r="V952" s="6"/>
      <c r="W952" s="6"/>
      <c r="X952" s="6"/>
      <c r="Y952" s="6"/>
      <c r="Z952" s="6">
        <v>-2.9999999999999997E-4</v>
      </c>
      <c r="AA952">
        <v>0.22</v>
      </c>
      <c r="AB952" s="2">
        <v>263342859</v>
      </c>
      <c r="AC952" s="2">
        <v>333043708</v>
      </c>
      <c r="AD952" s="2">
        <v>2504335238</v>
      </c>
    </row>
    <row r="953" spans="1:30" x14ac:dyDescent="0.3">
      <c r="A953" s="1">
        <v>43221</v>
      </c>
      <c r="B953" s="6">
        <v>1.9E-3</v>
      </c>
      <c r="C953" s="7"/>
      <c r="D953" s="7"/>
      <c r="E953" s="7"/>
      <c r="F953" s="7"/>
      <c r="G953" s="7"/>
      <c r="H953" s="7"/>
      <c r="I953" s="7"/>
      <c r="J953" s="7">
        <f t="shared" si="34"/>
        <v>20.378639822691802</v>
      </c>
      <c r="K953" s="7"/>
      <c r="L953" s="7"/>
      <c r="M953" s="7"/>
      <c r="N953" s="7"/>
      <c r="O953" s="7"/>
      <c r="P953" s="7"/>
      <c r="Q953" s="7"/>
      <c r="R953" s="7">
        <f t="shared" si="35"/>
        <v>490.70988481110049</v>
      </c>
      <c r="S953" s="6"/>
      <c r="T953" s="6"/>
      <c r="U953" s="6"/>
      <c r="V953" s="6"/>
      <c r="W953" s="6"/>
      <c r="X953" s="6"/>
      <c r="Y953" s="6"/>
      <c r="Z953" s="6">
        <v>1.9E-3</v>
      </c>
      <c r="AA953">
        <v>0.4</v>
      </c>
      <c r="AB953" s="2">
        <v>269552906</v>
      </c>
      <c r="AC953" s="2">
        <v>331560423</v>
      </c>
      <c r="AD953" s="2">
        <v>2529902788</v>
      </c>
    </row>
    <row r="954" spans="1:30" x14ac:dyDescent="0.3">
      <c r="A954" s="1">
        <v>43252</v>
      </c>
      <c r="B954" s="6">
        <v>1.01E-2</v>
      </c>
      <c r="C954" s="7"/>
      <c r="D954" s="7"/>
      <c r="E954" s="7"/>
      <c r="F954" s="7"/>
      <c r="G954" s="7"/>
      <c r="H954" s="7"/>
      <c r="I954" s="7"/>
      <c r="J954" s="7">
        <f t="shared" si="34"/>
        <v>20.174873599338483</v>
      </c>
      <c r="K954" s="7"/>
      <c r="L954" s="7"/>
      <c r="M954" s="7"/>
      <c r="N954" s="7"/>
      <c r="O954" s="7"/>
      <c r="P954" s="7"/>
      <c r="Q954" s="7"/>
      <c r="R954" s="7">
        <f t="shared" si="35"/>
        <v>495.66605464769259</v>
      </c>
      <c r="S954" s="6"/>
      <c r="T954" s="6"/>
      <c r="U954" s="6"/>
      <c r="V954" s="6"/>
      <c r="W954" s="6"/>
      <c r="X954" s="6"/>
      <c r="Y954" s="6"/>
      <c r="Z954" s="6">
        <v>1.01E-2</v>
      </c>
      <c r="AA954">
        <v>1.26</v>
      </c>
      <c r="AB954" s="2">
        <v>269827763</v>
      </c>
      <c r="AC954" s="2">
        <v>334400842</v>
      </c>
      <c r="AD954" s="2">
        <v>2556074458</v>
      </c>
    </row>
    <row r="955" spans="1:30" x14ac:dyDescent="0.3">
      <c r="A955" s="1">
        <v>43282</v>
      </c>
      <c r="B955" s="6">
        <v>2.3E-3</v>
      </c>
      <c r="C955" s="7"/>
      <c r="D955" s="7"/>
      <c r="E955" s="7"/>
      <c r="F955" s="7"/>
      <c r="G955" s="7"/>
      <c r="H955" s="7"/>
      <c r="I955" s="7"/>
      <c r="J955" s="7">
        <f t="shared" si="34"/>
        <v>20.128577870236942</v>
      </c>
      <c r="K955" s="7"/>
      <c r="L955" s="7"/>
      <c r="M955" s="7"/>
      <c r="N955" s="7"/>
      <c r="O955" s="7"/>
      <c r="P955" s="7"/>
      <c r="Q955" s="7"/>
      <c r="R955" s="7">
        <f t="shared" si="35"/>
        <v>496.80608657338229</v>
      </c>
      <c r="S955" s="6"/>
      <c r="T955" s="6"/>
      <c r="U955" s="6"/>
      <c r="V955" s="6"/>
      <c r="W955" s="6"/>
      <c r="X955" s="6"/>
      <c r="Y955" s="6"/>
      <c r="Z955" s="6">
        <v>2.3E-3</v>
      </c>
      <c r="AA955">
        <v>0.33</v>
      </c>
      <c r="AB955" s="2">
        <v>275338550</v>
      </c>
      <c r="AC955" t="s">
        <v>6</v>
      </c>
      <c r="AD955" t="s">
        <v>6</v>
      </c>
    </row>
    <row r="956" spans="1:30" x14ac:dyDescent="0.3">
      <c r="A956" s="1">
        <v>43313</v>
      </c>
      <c r="B956" s="6">
        <v>4.0999999999999995E-3</v>
      </c>
      <c r="C956" s="7"/>
      <c r="D956" s="7"/>
      <c r="E956" s="7"/>
      <c r="F956" s="7"/>
      <c r="G956" s="7"/>
      <c r="H956" s="7"/>
      <c r="I956" s="7"/>
      <c r="J956" s="7">
        <f t="shared" si="34"/>
        <v>20.046387680745884</v>
      </c>
      <c r="K956" s="7"/>
      <c r="L956" s="7"/>
      <c r="M956" s="7"/>
      <c r="N956" s="7"/>
      <c r="O956" s="7"/>
      <c r="P956" s="7"/>
      <c r="Q956" s="7"/>
      <c r="R956" s="7">
        <f t="shared" si="35"/>
        <v>498.84299152833313</v>
      </c>
      <c r="S956" s="6"/>
      <c r="T956" s="6"/>
      <c r="U956" s="6"/>
      <c r="V956" s="6"/>
      <c r="W956" s="6"/>
      <c r="X956" s="6"/>
      <c r="Y956" s="6"/>
      <c r="Z956" s="6">
        <v>4.0999999999999995E-3</v>
      </c>
      <c r="AA956">
        <v>-0.09</v>
      </c>
      <c r="AB956" s="2">
        <v>277677286</v>
      </c>
      <c r="AC956" t="s">
        <v>6</v>
      </c>
      <c r="AD956" t="s">
        <v>6</v>
      </c>
    </row>
    <row r="957" spans="1:30" x14ac:dyDescent="0.3">
      <c r="A957" s="1">
        <v>43344</v>
      </c>
      <c r="B957" s="6">
        <v>3.9000000000000003E-3</v>
      </c>
      <c r="C957" s="7"/>
      <c r="D957" s="7"/>
      <c r="E957" s="7"/>
      <c r="F957" s="7"/>
      <c r="G957" s="7"/>
      <c r="H957" s="7"/>
      <c r="I957" s="7"/>
      <c r="J957" s="7">
        <f t="shared" si="34"/>
        <v>19.968510489835527</v>
      </c>
      <c r="K957" s="7"/>
      <c r="L957" s="7"/>
      <c r="M957" s="7"/>
      <c r="N957" s="7"/>
      <c r="O957" s="7"/>
      <c r="P957" s="7"/>
      <c r="Q957" s="7"/>
      <c r="R957" s="7">
        <f t="shared" si="35"/>
        <v>500.78847919529363</v>
      </c>
      <c r="S957" s="6"/>
      <c r="T957" s="6"/>
      <c r="U957" s="6"/>
      <c r="V957" s="6"/>
      <c r="W957" s="6"/>
      <c r="X957" s="6"/>
      <c r="Y957" s="6"/>
      <c r="Z957" s="6">
        <v>3.9000000000000003E-3</v>
      </c>
      <c r="AA957">
        <v>0.48</v>
      </c>
      <c r="AB957" s="2">
        <v>279406906</v>
      </c>
      <c r="AC957" t="s">
        <v>6</v>
      </c>
      <c r="AD957" t="s">
        <v>6</v>
      </c>
    </row>
    <row r="958" spans="1:30" x14ac:dyDescent="0.3">
      <c r="A958" s="1">
        <v>43374</v>
      </c>
      <c r="B958" s="6">
        <v>4.7999999999999996E-3</v>
      </c>
      <c r="C958" s="7"/>
      <c r="D958" s="7"/>
      <c r="E958" s="7"/>
      <c r="F958" s="7"/>
      <c r="G958" s="7"/>
      <c r="H958" s="7"/>
      <c r="I958" s="7"/>
      <c r="J958" s="7">
        <f t="shared" si="34"/>
        <v>19.873119516157967</v>
      </c>
      <c r="K958" s="7"/>
      <c r="L958" s="7"/>
      <c r="M958" s="7"/>
      <c r="N958" s="7"/>
      <c r="O958" s="7"/>
      <c r="P958" s="7"/>
      <c r="Q958" s="7"/>
      <c r="R958" s="7">
        <f t="shared" si="35"/>
        <v>503.19226389543098</v>
      </c>
      <c r="S958" s="6"/>
      <c r="T958" s="6"/>
      <c r="U958" s="6"/>
      <c r="V958" s="6"/>
      <c r="W958" s="6"/>
      <c r="X958" s="6"/>
      <c r="Y958" s="6"/>
      <c r="Z958" s="6">
        <v>4.7999999999999996E-3</v>
      </c>
      <c r="AA958">
        <v>0.45</v>
      </c>
      <c r="AB958" s="2">
        <v>286975496</v>
      </c>
      <c r="AC958" t="s">
        <v>6</v>
      </c>
      <c r="AD958" t="s">
        <v>6</v>
      </c>
    </row>
    <row r="959" spans="1:30" x14ac:dyDescent="0.3">
      <c r="A959" s="1">
        <v>43405</v>
      </c>
      <c r="B959" s="6">
        <v>1.5E-3</v>
      </c>
      <c r="C959" s="7"/>
      <c r="D959" s="7"/>
      <c r="E959" s="7"/>
      <c r="F959" s="7"/>
      <c r="G959" s="7"/>
      <c r="H959" s="7"/>
      <c r="I959" s="7"/>
      <c r="J959" s="7">
        <f t="shared" si="34"/>
        <v>19.843354484431323</v>
      </c>
      <c r="K959" s="7"/>
      <c r="L959" s="7"/>
      <c r="M959" s="7"/>
      <c r="N959" s="7"/>
      <c r="O959" s="7"/>
      <c r="P959" s="7"/>
      <c r="Q959" s="7"/>
      <c r="R959" s="7">
        <f t="shared" si="35"/>
        <v>503.94705229127413</v>
      </c>
      <c r="S959" s="6"/>
      <c r="T959" s="6"/>
      <c r="U959" s="6"/>
      <c r="V959" s="6"/>
      <c r="W959" s="6"/>
      <c r="X959" s="6"/>
      <c r="Y959" s="6"/>
      <c r="Z959" s="6">
        <v>1.5E-3</v>
      </c>
      <c r="AA959">
        <v>-0.21</v>
      </c>
      <c r="AB959" s="2">
        <v>279258830</v>
      </c>
      <c r="AC959" t="s">
        <v>6</v>
      </c>
      <c r="AD959" t="s">
        <v>6</v>
      </c>
    </row>
    <row r="960" spans="1:30" x14ac:dyDescent="0.3">
      <c r="A960" s="1">
        <v>43435</v>
      </c>
      <c r="B960" s="6">
        <v>8.9999999999999998E-4</v>
      </c>
      <c r="C960" s="7"/>
      <c r="D960" s="7"/>
      <c r="E960" s="7"/>
      <c r="F960" s="7"/>
      <c r="G960" s="7"/>
      <c r="H960" s="7"/>
      <c r="I960" s="7"/>
      <c r="J960" s="7">
        <f t="shared" si="34"/>
        <v>19.825511524059667</v>
      </c>
      <c r="K960" s="7"/>
      <c r="L960" s="7"/>
      <c r="M960" s="7"/>
      <c r="N960" s="7"/>
      <c r="O960" s="7"/>
      <c r="P960" s="7"/>
      <c r="Q960" s="7"/>
      <c r="R960" s="7">
        <f t="shared" si="35"/>
        <v>504.40060463833623</v>
      </c>
      <c r="S960" s="6"/>
      <c r="T960" s="6"/>
      <c r="U960" s="6"/>
      <c r="V960" s="6"/>
      <c r="W960" s="6"/>
      <c r="X960" s="6"/>
      <c r="Y960" s="6"/>
      <c r="Z960" s="6">
        <v>8.9999999999999998E-4</v>
      </c>
      <c r="AA960">
        <v>0.15</v>
      </c>
      <c r="AB960" s="2">
        <v>302049461</v>
      </c>
      <c r="AC960" t="s">
        <v>6</v>
      </c>
      <c r="AD960" t="s">
        <v>6</v>
      </c>
    </row>
    <row r="961" spans="1:30" x14ac:dyDescent="0.3">
      <c r="A961" s="1">
        <v>43466</v>
      </c>
      <c r="B961" s="6">
        <v>5.7999999999999996E-3</v>
      </c>
      <c r="C961" s="7"/>
      <c r="D961" s="7"/>
      <c r="E961" s="7"/>
      <c r="F961" s="7"/>
      <c r="G961" s="7"/>
      <c r="H961" s="7"/>
      <c r="I961" s="7"/>
      <c r="J961" s="7">
        <f t="shared" si="34"/>
        <v>19.711186641538742</v>
      </c>
      <c r="K961" s="7"/>
      <c r="L961" s="7"/>
      <c r="M961" s="7"/>
      <c r="N961" s="7"/>
      <c r="O961" s="7"/>
      <c r="P961" s="7"/>
      <c r="Q961" s="7"/>
      <c r="R961" s="7">
        <f t="shared" si="35"/>
        <v>507.32612814523861</v>
      </c>
      <c r="S961" s="6"/>
      <c r="T961" s="6"/>
      <c r="U961" s="6"/>
      <c r="V961" s="6"/>
      <c r="W961" s="6"/>
      <c r="X961" s="6"/>
      <c r="Y961" s="6"/>
      <c r="Z961" s="6">
        <v>5.7999999999999996E-3</v>
      </c>
      <c r="AA961">
        <v>0.32</v>
      </c>
      <c r="AB961" s="2">
        <v>279105602</v>
      </c>
      <c r="AC961" t="s">
        <v>6</v>
      </c>
      <c r="AD961" t="s">
        <v>6</v>
      </c>
    </row>
    <row r="962" spans="1:30" x14ac:dyDescent="0.3">
      <c r="A962" s="1">
        <v>43497</v>
      </c>
      <c r="B962" s="6">
        <v>5.4000000000000003E-3</v>
      </c>
      <c r="C962" s="7"/>
      <c r="D962" s="7"/>
      <c r="E962" s="7"/>
      <c r="F962" s="7"/>
      <c r="G962" s="7"/>
      <c r="H962" s="7"/>
      <c r="I962" s="7"/>
      <c r="J962" s="7">
        <f t="shared" si="34"/>
        <v>19.605317924745119</v>
      </c>
      <c r="K962" s="7"/>
      <c r="L962" s="7"/>
      <c r="M962" s="7"/>
      <c r="N962" s="7"/>
      <c r="O962" s="7"/>
      <c r="P962" s="7"/>
      <c r="Q962" s="7"/>
      <c r="R962" s="7">
        <f t="shared" si="35"/>
        <v>510.06568923722295</v>
      </c>
      <c r="S962" s="6"/>
      <c r="T962" s="6"/>
      <c r="U962" s="6"/>
      <c r="V962" s="6"/>
      <c r="W962" s="6"/>
      <c r="X962" s="6"/>
      <c r="Y962" s="6"/>
      <c r="Z962" s="6">
        <v>5.4000000000000003E-3</v>
      </c>
      <c r="AA962">
        <v>0.43</v>
      </c>
      <c r="AB962" s="2">
        <v>290147814</v>
      </c>
      <c r="AC962" t="s">
        <v>6</v>
      </c>
      <c r="AD962" t="s">
        <v>6</v>
      </c>
    </row>
    <row r="963" spans="1:30" x14ac:dyDescent="0.3">
      <c r="A963" s="1">
        <v>43525</v>
      </c>
      <c r="B963" s="6">
        <v>5.1000000000000004E-3</v>
      </c>
      <c r="C963" s="7"/>
      <c r="D963" s="7"/>
      <c r="E963" s="7"/>
      <c r="F963" s="7"/>
      <c r="G963" s="7"/>
      <c r="H963" s="7"/>
      <c r="I963" s="7"/>
      <c r="J963" s="7">
        <f t="shared" si="34"/>
        <v>19.505838150179201</v>
      </c>
      <c r="K963" s="7"/>
      <c r="L963" s="7"/>
      <c r="M963" s="7"/>
      <c r="N963" s="7"/>
      <c r="O963" s="7"/>
      <c r="P963" s="7"/>
      <c r="Q963" s="7"/>
      <c r="R963" s="7">
        <f t="shared" si="35"/>
        <v>512.66702425233279</v>
      </c>
      <c r="S963" s="6"/>
      <c r="T963" s="6"/>
      <c r="U963" s="6"/>
      <c r="V963" s="6"/>
      <c r="W963" s="6"/>
      <c r="X963" s="6"/>
      <c r="Y963" s="6"/>
      <c r="Z963" s="6">
        <v>5.1000000000000004E-3</v>
      </c>
      <c r="AA963">
        <v>0.75</v>
      </c>
      <c r="AB963" s="2">
        <v>286741568</v>
      </c>
      <c r="AC963" t="s">
        <v>6</v>
      </c>
      <c r="AD963" t="s">
        <v>6</v>
      </c>
    </row>
    <row r="964" spans="1:30" x14ac:dyDescent="0.3">
      <c r="A964" s="1">
        <v>43556</v>
      </c>
      <c r="B964" s="6">
        <v>2.8999999999999998E-3</v>
      </c>
      <c r="C964" s="7"/>
      <c r="D964" s="7"/>
      <c r="E964" s="7"/>
      <c r="F964" s="7"/>
      <c r="G964" s="7"/>
      <c r="H964" s="7"/>
      <c r="I964" s="7"/>
      <c r="J964" s="7">
        <f t="shared" si="34"/>
        <v>19.449434789290262</v>
      </c>
      <c r="K964" s="7"/>
      <c r="L964" s="7"/>
      <c r="M964" s="7"/>
      <c r="N964" s="7"/>
      <c r="O964" s="7"/>
      <c r="P964" s="7"/>
      <c r="Q964" s="7"/>
      <c r="R964" s="7">
        <f t="shared" si="35"/>
        <v>514.15375862266455</v>
      </c>
      <c r="S964" s="6"/>
      <c r="T964" s="6"/>
      <c r="U964" s="6"/>
      <c r="V964" s="6"/>
      <c r="W964" s="6"/>
      <c r="X964" s="6"/>
      <c r="Y964" s="6"/>
      <c r="Z964" s="6">
        <v>2.8999999999999998E-3</v>
      </c>
      <c r="AA964">
        <v>0.56999999999999995</v>
      </c>
      <c r="AB964" s="2">
        <v>279604663</v>
      </c>
      <c r="AC964" t="s">
        <v>6</v>
      </c>
      <c r="AD964" t="s">
        <v>6</v>
      </c>
    </row>
    <row r="965" spans="1:30" x14ac:dyDescent="0.3">
      <c r="A965" s="1">
        <v>43586</v>
      </c>
      <c r="B965" s="6">
        <v>-2.0000000000000001E-4</v>
      </c>
      <c r="C965" s="7"/>
      <c r="D965" s="7"/>
      <c r="E965" s="7"/>
      <c r="F965" s="7"/>
      <c r="G965" s="7"/>
      <c r="H965" s="7"/>
      <c r="I965" s="7"/>
      <c r="J965" s="7">
        <f t="shared" si="34"/>
        <v>19.453325454381133</v>
      </c>
      <c r="K965" s="7"/>
      <c r="L965" s="7"/>
      <c r="M965" s="7"/>
      <c r="N965" s="7"/>
      <c r="O965" s="7"/>
      <c r="P965" s="7"/>
      <c r="Q965" s="7"/>
      <c r="R965" s="7">
        <f t="shared" si="35"/>
        <v>514.05092787094009</v>
      </c>
      <c r="S965" s="6"/>
      <c r="T965" s="6"/>
      <c r="U965" s="6"/>
      <c r="V965" s="6"/>
      <c r="W965" s="6"/>
      <c r="X965" s="6"/>
      <c r="Y965" s="6"/>
      <c r="Z965" s="6">
        <v>-2.0000000000000001E-4</v>
      </c>
      <c r="AA965">
        <v>0.13</v>
      </c>
      <c r="AB965" s="2">
        <v>277875947</v>
      </c>
      <c r="AC965" t="s">
        <v>6</v>
      </c>
      <c r="AD965" t="s">
        <v>6</v>
      </c>
    </row>
    <row r="966" spans="1:30" x14ac:dyDescent="0.3">
      <c r="A966" s="1">
        <v>43617</v>
      </c>
      <c r="B966" s="6">
        <v>1.5E-3</v>
      </c>
      <c r="C966" s="7"/>
      <c r="D966" s="7"/>
      <c r="E966" s="7"/>
      <c r="F966" s="7"/>
      <c r="G966" s="7"/>
      <c r="H966" s="7"/>
      <c r="I966" s="7"/>
      <c r="J966" s="7">
        <f t="shared" si="34"/>
        <v>19.424189170625198</v>
      </c>
      <c r="K966" s="7"/>
      <c r="L966" s="7"/>
      <c r="M966" s="7"/>
      <c r="N966" s="7"/>
      <c r="O966" s="7"/>
      <c r="P966" s="7"/>
      <c r="Q966" s="7"/>
      <c r="R966" s="7">
        <f t="shared" si="35"/>
        <v>514.82200426274653</v>
      </c>
      <c r="S966" s="6"/>
      <c r="T966" s="6"/>
      <c r="U966" s="6"/>
      <c r="V966" s="6"/>
      <c r="W966" s="6"/>
      <c r="X966" s="6"/>
      <c r="Y966" s="6"/>
      <c r="Z966" s="6">
        <v>1.5E-3</v>
      </c>
      <c r="AA966">
        <v>0.01</v>
      </c>
      <c r="AB966" s="2">
        <v>276039957</v>
      </c>
      <c r="AC966" t="s">
        <v>6</v>
      </c>
      <c r="AD966" t="s">
        <v>6</v>
      </c>
    </row>
    <row r="967" spans="1:30" x14ac:dyDescent="0.3">
      <c r="A967" s="1">
        <v>43647</v>
      </c>
      <c r="B967" s="6">
        <v>1.4000000000000002E-3</v>
      </c>
      <c r="C967" s="7"/>
      <c r="D967" s="7"/>
      <c r="E967" s="7"/>
      <c r="F967" s="7"/>
      <c r="G967" s="7"/>
      <c r="H967" s="7"/>
      <c r="I967" s="7"/>
      <c r="J967" s="7">
        <f t="shared" si="34"/>
        <v>19.397033323971634</v>
      </c>
      <c r="K967" s="7"/>
      <c r="L967" s="7"/>
      <c r="M967" s="7"/>
      <c r="N967" s="7"/>
      <c r="O967" s="7"/>
      <c r="P967" s="7"/>
      <c r="Q967" s="7"/>
      <c r="R967" s="7">
        <f t="shared" si="35"/>
        <v>515.54275506871443</v>
      </c>
      <c r="S967" s="6"/>
      <c r="T967" s="6"/>
      <c r="U967" s="6"/>
      <c r="V967" s="6"/>
      <c r="W967" s="6"/>
      <c r="X967" s="6"/>
      <c r="Y967" s="6"/>
      <c r="Z967" s="6">
        <v>1.4000000000000002E-3</v>
      </c>
      <c r="AA967">
        <v>0.19</v>
      </c>
      <c r="AB967" s="2">
        <v>271344687</v>
      </c>
      <c r="AC967" t="s">
        <v>6</v>
      </c>
      <c r="AD967" t="s">
        <v>6</v>
      </c>
    </row>
    <row r="968" spans="1:30" x14ac:dyDescent="0.3">
      <c r="A968" s="1">
        <v>43678</v>
      </c>
      <c r="B968" s="6">
        <v>3.3E-3</v>
      </c>
      <c r="C968" s="7"/>
      <c r="D968" s="7"/>
      <c r="E968" s="7"/>
      <c r="F968" s="7"/>
      <c r="G968" s="7"/>
      <c r="H968" s="7"/>
      <c r="I968" s="7"/>
      <c r="J968" s="7">
        <f t="shared" si="34"/>
        <v>19.333233652917006</v>
      </c>
      <c r="K968" s="7"/>
      <c r="L968" s="7"/>
      <c r="M968" s="7"/>
      <c r="N968" s="7"/>
      <c r="O968" s="7"/>
      <c r="P968" s="7"/>
      <c r="Q968" s="7"/>
      <c r="R968" s="7">
        <f t="shared" si="35"/>
        <v>517.24404616044126</v>
      </c>
      <c r="S968" s="6"/>
      <c r="T968" s="6"/>
      <c r="U968" s="6"/>
      <c r="V968" s="6"/>
      <c r="W968" s="6"/>
      <c r="X968" s="6"/>
      <c r="Y968" s="6"/>
      <c r="Z968" s="6">
        <v>3.3E-3</v>
      </c>
      <c r="AA968">
        <v>0.11</v>
      </c>
      <c r="AB968" s="2">
        <v>282617300</v>
      </c>
      <c r="AC968" t="s">
        <v>6</v>
      </c>
      <c r="AD968" t="s">
        <v>6</v>
      </c>
    </row>
    <row r="969" spans="1:30" x14ac:dyDescent="0.3">
      <c r="A969" s="1">
        <v>43709</v>
      </c>
      <c r="B969" s="6">
        <v>0</v>
      </c>
      <c r="C969" s="7"/>
      <c r="D969" s="7"/>
      <c r="E969" s="7"/>
      <c r="F969" s="7"/>
      <c r="G969" s="7"/>
      <c r="H969" s="7"/>
      <c r="I969" s="7"/>
      <c r="J969" s="7">
        <f t="shared" si="34"/>
        <v>19.333233652917006</v>
      </c>
      <c r="K969" s="7"/>
      <c r="L969" s="7"/>
      <c r="M969" s="7"/>
      <c r="N969" s="7"/>
      <c r="O969" s="7"/>
      <c r="P969" s="7"/>
      <c r="Q969" s="7"/>
      <c r="R969" s="7">
        <f t="shared" si="35"/>
        <v>517.24404616044126</v>
      </c>
      <c r="S969" s="6"/>
      <c r="T969" s="6"/>
      <c r="U969" s="6"/>
      <c r="V969" s="6"/>
      <c r="W969" s="6"/>
      <c r="X969" s="6"/>
      <c r="Y969" s="6"/>
      <c r="Z969" s="6">
        <v>0</v>
      </c>
      <c r="AA969">
        <v>-0.04</v>
      </c>
      <c r="AB969" s="2">
        <v>281136562</v>
      </c>
      <c r="AC969" t="s">
        <v>6</v>
      </c>
      <c r="AD969" t="s">
        <v>6</v>
      </c>
    </row>
    <row r="970" spans="1:30" x14ac:dyDescent="0.3">
      <c r="A970" s="1">
        <v>43739</v>
      </c>
      <c r="B970" s="6">
        <v>1.6000000000000001E-3</v>
      </c>
      <c r="C970" s="7"/>
      <c r="D970" s="7"/>
      <c r="E970" s="7"/>
      <c r="F970" s="7"/>
      <c r="G970" s="7"/>
      <c r="H970" s="7"/>
      <c r="I970" s="7"/>
      <c r="J970" s="7">
        <f t="shared" si="34"/>
        <v>19.302349893088063</v>
      </c>
      <c r="K970" s="7"/>
      <c r="L970" s="7"/>
      <c r="M970" s="7"/>
      <c r="N970" s="7"/>
      <c r="O970" s="7"/>
      <c r="P970" s="7"/>
      <c r="Q970" s="7"/>
      <c r="R970" s="7">
        <f t="shared" si="35"/>
        <v>518.07163663429799</v>
      </c>
      <c r="S970" s="6"/>
      <c r="T970" s="6"/>
      <c r="U970" s="6"/>
      <c r="V970" s="6"/>
      <c r="W970" s="6"/>
      <c r="X970" s="6"/>
      <c r="Y970" s="6"/>
      <c r="Z970" s="6">
        <v>1.6000000000000001E-3</v>
      </c>
      <c r="AA970">
        <v>0.1</v>
      </c>
      <c r="AB970" s="2">
        <v>292347495</v>
      </c>
      <c r="AC970" t="s">
        <v>6</v>
      </c>
      <c r="AD970" t="s">
        <v>6</v>
      </c>
    </row>
    <row r="971" spans="1:30" x14ac:dyDescent="0.3">
      <c r="A971" s="1">
        <v>43770</v>
      </c>
      <c r="B971" s="6">
        <v>6.8000000000000005E-3</v>
      </c>
      <c r="C971" s="7"/>
      <c r="D971" s="7"/>
      <c r="E971" s="7"/>
      <c r="F971" s="7"/>
      <c r="G971" s="7"/>
      <c r="H971" s="7"/>
      <c r="I971" s="7"/>
      <c r="J971" s="7">
        <f t="shared" si="34"/>
        <v>19.171980426189972</v>
      </c>
      <c r="K971" s="7"/>
      <c r="L971" s="7"/>
      <c r="M971" s="7"/>
      <c r="N971" s="7"/>
      <c r="O971" s="7"/>
      <c r="P971" s="7"/>
      <c r="Q971" s="7"/>
      <c r="R971" s="7">
        <f t="shared" si="35"/>
        <v>521.59452376341119</v>
      </c>
      <c r="S971" s="6"/>
      <c r="T971" s="6"/>
      <c r="U971" s="6"/>
      <c r="V971" s="6"/>
      <c r="W971" s="6"/>
      <c r="X971" s="6"/>
      <c r="Y971" s="6"/>
      <c r="Z971" s="6">
        <v>6.8000000000000005E-3</v>
      </c>
      <c r="AA971">
        <v>0.51</v>
      </c>
      <c r="AB971" s="2">
        <v>296782893</v>
      </c>
      <c r="AC971" t="s">
        <v>6</v>
      </c>
      <c r="AD971" t="s">
        <v>6</v>
      </c>
    </row>
    <row r="972" spans="1:30" x14ac:dyDescent="0.3">
      <c r="A972" s="1">
        <v>43800</v>
      </c>
      <c r="B972" s="6">
        <v>9.3999999999999986E-3</v>
      </c>
      <c r="C972" s="7"/>
      <c r="D972" s="7"/>
      <c r="E972" s="7"/>
      <c r="F972" s="7"/>
      <c r="G972" s="7"/>
      <c r="H972" s="7"/>
      <c r="I972" s="7"/>
      <c r="J972" s="7">
        <f t="shared" si="34"/>
        <v>18.993442070725159</v>
      </c>
      <c r="K972" s="7"/>
      <c r="L972" s="7"/>
      <c r="M972" s="7"/>
      <c r="N972" s="7"/>
      <c r="O972" s="7"/>
      <c r="P972" s="7"/>
      <c r="Q972" s="7"/>
      <c r="R972" s="7">
        <f t="shared" si="35"/>
        <v>526.49751228678724</v>
      </c>
      <c r="S972" s="6"/>
      <c r="T972" s="6"/>
      <c r="U972" s="6"/>
      <c r="V972" s="6"/>
      <c r="W972" s="6"/>
      <c r="X972" s="6"/>
      <c r="Y972" s="6"/>
      <c r="Z972" s="6">
        <v>9.3999999999999986E-3</v>
      </c>
      <c r="AA972">
        <v>1.1499999999999999</v>
      </c>
      <c r="AB972" s="2">
        <v>316586707</v>
      </c>
      <c r="AC972" t="s">
        <v>6</v>
      </c>
      <c r="AD972" t="s">
        <v>6</v>
      </c>
    </row>
    <row r="973" spans="1:30" x14ac:dyDescent="0.3">
      <c r="A973" s="1">
        <v>43831</v>
      </c>
      <c r="B973" s="6">
        <v>2.8999999999999998E-3</v>
      </c>
      <c r="C973" s="7"/>
      <c r="D973" s="7"/>
      <c r="E973" s="7"/>
      <c r="F973" s="7"/>
      <c r="G973" s="7"/>
      <c r="H973" s="7"/>
      <c r="I973" s="7"/>
      <c r="J973" s="7">
        <f t="shared" si="34"/>
        <v>18.9385203616763</v>
      </c>
      <c r="K973" s="7"/>
      <c r="L973" s="7"/>
      <c r="M973" s="7"/>
      <c r="N973" s="7"/>
      <c r="O973" s="7"/>
      <c r="P973" s="7"/>
      <c r="Q973" s="7"/>
      <c r="R973" s="7">
        <f t="shared" si="35"/>
        <v>528.02435507241887</v>
      </c>
      <c r="S973" s="6"/>
      <c r="T973" s="6"/>
      <c r="U973" s="6"/>
      <c r="V973" s="6"/>
      <c r="W973" s="6"/>
      <c r="X973" s="6"/>
      <c r="Y973" s="6"/>
      <c r="Z973" s="6">
        <v>2.8999999999999998E-3</v>
      </c>
      <c r="AA973">
        <v>0.21</v>
      </c>
      <c r="AB973" s="2">
        <v>317959396</v>
      </c>
      <c r="AC973" t="s">
        <v>6</v>
      </c>
      <c r="AD973" t="s">
        <v>6</v>
      </c>
    </row>
    <row r="974" spans="1:30" x14ac:dyDescent="0.3">
      <c r="A974" s="1">
        <v>43862</v>
      </c>
      <c r="B974" s="6">
        <v>1.1000000000000001E-3</v>
      </c>
      <c r="C974" s="7"/>
      <c r="D974" s="7"/>
      <c r="E974" s="7"/>
      <c r="F974" s="7"/>
      <c r="G974" s="7"/>
      <c r="H974" s="7"/>
      <c r="I974" s="7"/>
      <c r="J974" s="7">
        <f t="shared" si="34"/>
        <v>18.917710879708615</v>
      </c>
      <c r="K974" s="7"/>
      <c r="L974" s="7"/>
      <c r="M974" s="7"/>
      <c r="N974" s="7"/>
      <c r="O974" s="7"/>
      <c r="P974" s="7"/>
      <c r="Q974" s="7"/>
      <c r="R974" s="7">
        <f t="shared" si="35"/>
        <v>528.60518186299862</v>
      </c>
      <c r="S974" s="6"/>
      <c r="T974" s="6"/>
      <c r="U974" s="6"/>
      <c r="V974" s="6"/>
      <c r="W974" s="6"/>
      <c r="X974" s="6"/>
      <c r="Y974" s="6"/>
      <c r="Z974" s="6">
        <v>1.1000000000000001E-3</v>
      </c>
      <c r="AA974">
        <v>0.25</v>
      </c>
      <c r="AB974" s="2">
        <v>303197485</v>
      </c>
      <c r="AC974" t="s">
        <v>6</v>
      </c>
      <c r="AD974" t="s">
        <v>6</v>
      </c>
    </row>
    <row r="975" spans="1:30" x14ac:dyDescent="0.3">
      <c r="A975" s="1">
        <v>43891</v>
      </c>
      <c r="B975" s="6">
        <v>1E-3</v>
      </c>
      <c r="C975" s="7"/>
      <c r="D975" s="7"/>
      <c r="E975" s="7"/>
      <c r="F975" s="7"/>
      <c r="G975" s="7"/>
      <c r="H975" s="7"/>
      <c r="I975" s="7"/>
      <c r="J975" s="7">
        <f t="shared" si="34"/>
        <v>18.898812067640975</v>
      </c>
      <c r="K975" s="7"/>
      <c r="L975" s="7"/>
      <c r="M975" s="7"/>
      <c r="N975" s="7"/>
      <c r="O975" s="7"/>
      <c r="P975" s="7"/>
      <c r="Q975" s="7"/>
      <c r="R975" s="7">
        <f t="shared" si="35"/>
        <v>529.13378704486161</v>
      </c>
      <c r="S975" s="6"/>
      <c r="T975" s="6"/>
      <c r="U975" s="6"/>
      <c r="V975" s="6"/>
      <c r="W975" s="6"/>
      <c r="X975" s="6"/>
      <c r="Y975" s="6"/>
      <c r="Z975" s="6">
        <v>1E-3</v>
      </c>
      <c r="AA975">
        <v>7.0000000000000007E-2</v>
      </c>
      <c r="AB975" s="2">
        <v>307560246</v>
      </c>
      <c r="AC975" t="s">
        <v>6</v>
      </c>
      <c r="AD975" t="s">
        <v>6</v>
      </c>
    </row>
    <row r="976" spans="1:30" x14ac:dyDescent="0.3">
      <c r="A976" s="1">
        <v>43922</v>
      </c>
      <c r="B976" s="6">
        <v>-3.0000000000000001E-3</v>
      </c>
      <c r="C976" s="7"/>
      <c r="D976" s="7"/>
      <c r="E976" s="7"/>
      <c r="F976" s="7"/>
      <c r="G976" s="7"/>
      <c r="H976" s="7"/>
      <c r="I976" s="7"/>
      <c r="J976" s="7">
        <f t="shared" si="34"/>
        <v>18.955679104955841</v>
      </c>
      <c r="K976" s="7"/>
      <c r="L976" s="7"/>
      <c r="M976" s="7"/>
      <c r="N976" s="7"/>
      <c r="O976" s="7"/>
      <c r="P976" s="7"/>
      <c r="Q976" s="7"/>
      <c r="R976" s="7">
        <f t="shared" si="35"/>
        <v>527.54638568372707</v>
      </c>
      <c r="S976" s="6"/>
      <c r="T976" s="6"/>
      <c r="U976" s="6"/>
      <c r="V976" s="6"/>
      <c r="W976" s="6"/>
      <c r="X976" s="6"/>
      <c r="Y976" s="6"/>
      <c r="Z976" s="6">
        <v>-3.0000000000000001E-3</v>
      </c>
      <c r="AA976">
        <v>-0.31</v>
      </c>
      <c r="AB976" s="2">
        <v>336684294</v>
      </c>
      <c r="AC976" t="s">
        <v>6</v>
      </c>
      <c r="AD976" t="s">
        <v>6</v>
      </c>
    </row>
    <row r="977" spans="1:30" x14ac:dyDescent="0.3">
      <c r="A977" s="1">
        <v>43952</v>
      </c>
      <c r="B977" s="6">
        <v>-2.3999999999999998E-3</v>
      </c>
      <c r="C977" s="7"/>
      <c r="D977" s="7"/>
      <c r="E977" s="7"/>
      <c r="F977" s="7"/>
      <c r="G977" s="7"/>
      <c r="H977" s="7"/>
      <c r="I977" s="7"/>
      <c r="J977" s="7">
        <f t="shared" si="34"/>
        <v>19.001282182193105</v>
      </c>
      <c r="K977" s="7"/>
      <c r="L977" s="7"/>
      <c r="M977" s="7"/>
      <c r="N977" s="7"/>
      <c r="O977" s="7"/>
      <c r="P977" s="7"/>
      <c r="Q977" s="7"/>
      <c r="R977" s="7">
        <f t="shared" si="35"/>
        <v>526.2802743580861</v>
      </c>
      <c r="S977" s="6"/>
      <c r="T977" s="6"/>
      <c r="U977" s="6"/>
      <c r="V977" s="6"/>
      <c r="W977" s="6"/>
      <c r="X977" s="6"/>
      <c r="Y977" s="6"/>
      <c r="Z977" s="6">
        <v>-2.3999999999999998E-3</v>
      </c>
      <c r="AA977">
        <v>-0.38</v>
      </c>
      <c r="AB977" s="2">
        <v>368062869</v>
      </c>
      <c r="AC977" t="s">
        <v>6</v>
      </c>
      <c r="AD977" t="s">
        <v>6</v>
      </c>
    </row>
    <row r="978" spans="1:30" x14ac:dyDescent="0.3">
      <c r="A978" s="1">
        <v>43983</v>
      </c>
      <c r="B978" s="6">
        <v>3.9000000000000003E-3</v>
      </c>
      <c r="C978" s="7"/>
      <c r="D978" s="7"/>
      <c r="E978" s="7"/>
      <c r="F978" s="7"/>
      <c r="G978" s="7"/>
      <c r="H978" s="7"/>
      <c r="I978" s="7"/>
      <c r="J978" s="7">
        <f t="shared" si="34"/>
        <v>18.92746506842624</v>
      </c>
      <c r="K978" s="7"/>
      <c r="L978" s="7"/>
      <c r="M978" s="7"/>
      <c r="N978" s="7"/>
      <c r="O978" s="7"/>
      <c r="P978" s="7"/>
      <c r="Q978" s="7"/>
      <c r="R978" s="7">
        <f t="shared" si="35"/>
        <v>528.33276742808266</v>
      </c>
      <c r="S978" s="6"/>
      <c r="T978" s="6"/>
      <c r="U978" s="6"/>
      <c r="V978" s="6"/>
      <c r="W978" s="6"/>
      <c r="X978" s="6"/>
      <c r="Y978" s="6"/>
      <c r="Z978" s="6">
        <v>3.9000000000000003E-3</v>
      </c>
      <c r="AA978">
        <v>0.26</v>
      </c>
      <c r="AB978" s="2">
        <v>381679997</v>
      </c>
      <c r="AC978" t="s">
        <v>6</v>
      </c>
      <c r="AD978" t="s">
        <v>6</v>
      </c>
    </row>
    <row r="979" spans="1:30" x14ac:dyDescent="0.3">
      <c r="A979" s="1">
        <v>44013</v>
      </c>
      <c r="B979" s="6">
        <v>2.5000000000000001E-3</v>
      </c>
      <c r="C979" s="7"/>
      <c r="D979" s="7"/>
      <c r="E979" s="7"/>
      <c r="F979" s="7"/>
      <c r="G979" s="7"/>
      <c r="H979" s="7"/>
      <c r="I979" s="7"/>
      <c r="J979" s="7">
        <f t="shared" si="34"/>
        <v>18.880264407407722</v>
      </c>
      <c r="K979" s="7"/>
      <c r="L979" s="7"/>
      <c r="M979" s="7"/>
      <c r="N979" s="7"/>
      <c r="O979" s="7"/>
      <c r="P979" s="7"/>
      <c r="Q979" s="7"/>
      <c r="R979" s="7">
        <f t="shared" si="35"/>
        <v>529.65359934665287</v>
      </c>
      <c r="S979" s="6"/>
      <c r="T979" s="6"/>
      <c r="U979" s="6"/>
      <c r="V979" s="6"/>
      <c r="W979" s="6"/>
      <c r="X979" s="6"/>
      <c r="Y979" s="6"/>
      <c r="Z979" s="6">
        <v>2.5000000000000001E-3</v>
      </c>
      <c r="AA979">
        <v>0.36</v>
      </c>
      <c r="AB979" s="2">
        <v>423674702</v>
      </c>
      <c r="AC979" t="s">
        <v>6</v>
      </c>
      <c r="AD979" t="s">
        <v>6</v>
      </c>
    </row>
    <row r="980" spans="1:30" x14ac:dyDescent="0.3">
      <c r="A980" s="1">
        <v>44044</v>
      </c>
      <c r="B980" s="6">
        <v>7.8000000000000005E-3</v>
      </c>
      <c r="C980" s="7"/>
      <c r="D980" s="7"/>
      <c r="E980" s="7"/>
      <c r="F980" s="7"/>
      <c r="G980" s="7"/>
      <c r="H980" s="7"/>
      <c r="I980" s="7"/>
      <c r="J980" s="7">
        <f t="shared" si="34"/>
        <v>18.73413812999377</v>
      </c>
      <c r="K980" s="7"/>
      <c r="L980" s="7"/>
      <c r="M980" s="7"/>
      <c r="N980" s="7"/>
      <c r="O980" s="7"/>
      <c r="P980" s="7"/>
      <c r="Q980" s="7"/>
      <c r="R980" s="7">
        <f t="shared" si="35"/>
        <v>533.78489742155682</v>
      </c>
      <c r="S980" s="6"/>
      <c r="T980" s="6"/>
      <c r="U980" s="6"/>
      <c r="V980" s="6"/>
      <c r="W980" s="6"/>
      <c r="X980" s="6"/>
      <c r="Y980" s="6"/>
      <c r="Z980" s="6">
        <v>7.8000000000000005E-3</v>
      </c>
      <c r="AA980">
        <v>0.24</v>
      </c>
      <c r="AB980" s="2">
        <v>402707438</v>
      </c>
      <c r="AC980" t="s">
        <v>6</v>
      </c>
      <c r="AD980" t="s">
        <v>6</v>
      </c>
    </row>
    <row r="981" spans="1:30" x14ac:dyDescent="0.3">
      <c r="A981" s="1">
        <v>44075</v>
      </c>
      <c r="B981" s="6">
        <v>1.1200000000000002E-2</v>
      </c>
      <c r="C981" s="7"/>
      <c r="D981" s="7"/>
      <c r="E981" s="7"/>
      <c r="F981" s="7"/>
      <c r="G981" s="7"/>
      <c r="H981" s="7"/>
      <c r="I981" s="7"/>
      <c r="J981" s="7">
        <f t="shared" si="34"/>
        <v>18.526639764629913</v>
      </c>
      <c r="K981" s="7"/>
      <c r="L981" s="7"/>
      <c r="M981" s="7"/>
      <c r="N981" s="7"/>
      <c r="O981" s="7"/>
      <c r="P981" s="7"/>
      <c r="Q981" s="7"/>
      <c r="R981" s="7">
        <f t="shared" si="35"/>
        <v>539.76328827267832</v>
      </c>
      <c r="S981" s="6"/>
      <c r="T981" s="6"/>
      <c r="U981" s="6"/>
      <c r="V981" s="6"/>
      <c r="W981" s="6"/>
      <c r="X981" s="6"/>
      <c r="Y981" s="6"/>
      <c r="Z981" s="6">
        <v>1.1200000000000002E-2</v>
      </c>
      <c r="AA981">
        <v>0.64</v>
      </c>
      <c r="AB981" s="2">
        <v>408736990</v>
      </c>
      <c r="AC981" t="s">
        <v>6</v>
      </c>
      <c r="AD981" t="s">
        <v>6</v>
      </c>
    </row>
    <row r="982" spans="1:30" x14ac:dyDescent="0.3">
      <c r="A982" s="1">
        <v>44105</v>
      </c>
      <c r="B982" s="6">
        <v>1.1899999999999999E-2</v>
      </c>
      <c r="C982" s="7"/>
      <c r="D982" s="7"/>
      <c r="E982" s="7"/>
      <c r="F982" s="7"/>
      <c r="G982" s="7"/>
      <c r="H982" s="7"/>
      <c r="I982" s="7"/>
      <c r="J982" s="7">
        <f t="shared" si="34"/>
        <v>18.308765455706997</v>
      </c>
      <c r="K982" s="7"/>
      <c r="L982" s="7"/>
      <c r="M982" s="7"/>
      <c r="N982" s="7"/>
      <c r="O982" s="7"/>
      <c r="P982" s="7"/>
      <c r="Q982" s="7"/>
      <c r="R982" s="7">
        <f t="shared" si="35"/>
        <v>546.18647140312316</v>
      </c>
      <c r="S982" s="6"/>
      <c r="T982" s="6"/>
      <c r="U982" s="6"/>
      <c r="V982" s="6"/>
      <c r="W982" s="6"/>
      <c r="X982" s="6"/>
      <c r="Y982" s="6"/>
      <c r="Z982" s="6">
        <v>1.1899999999999999E-2</v>
      </c>
      <c r="AA982">
        <v>0.86</v>
      </c>
      <c r="AB982" s="2">
        <v>427820406</v>
      </c>
      <c r="AC982" t="s">
        <v>6</v>
      </c>
      <c r="AD982" t="s">
        <v>6</v>
      </c>
    </row>
    <row r="983" spans="1:30" x14ac:dyDescent="0.3">
      <c r="A983" s="1">
        <v>44136</v>
      </c>
      <c r="B983" s="6">
        <v>1.03E-2</v>
      </c>
      <c r="C983" s="7"/>
      <c r="D983" s="7"/>
      <c r="E983" s="7"/>
      <c r="F983" s="7"/>
      <c r="G983" s="7"/>
      <c r="H983" s="7"/>
      <c r="I983" s="7"/>
      <c r="J983" s="7">
        <f t="shared" si="34"/>
        <v>18.122107745923984</v>
      </c>
      <c r="K983" s="7"/>
      <c r="L983" s="7"/>
      <c r="M983" s="7"/>
      <c r="N983" s="7"/>
      <c r="O983" s="7"/>
      <c r="P983" s="7"/>
      <c r="Q983" s="7"/>
      <c r="R983" s="7">
        <f t="shared" si="35"/>
        <v>551.81219205857531</v>
      </c>
      <c r="S983" s="6"/>
      <c r="T983" s="6"/>
      <c r="U983" s="6"/>
      <c r="V983" s="6"/>
      <c r="W983" s="6"/>
      <c r="X983" s="6"/>
      <c r="Y983" s="6"/>
      <c r="Z983" s="6">
        <v>1.03E-2</v>
      </c>
      <c r="AA983">
        <v>0.89</v>
      </c>
      <c r="AB983" s="2">
        <v>417679545</v>
      </c>
      <c r="AC983" t="s">
        <v>6</v>
      </c>
      <c r="AD983" t="s">
        <v>6</v>
      </c>
    </row>
    <row r="984" spans="1:30" x14ac:dyDescent="0.3">
      <c r="A984" s="1">
        <v>44166</v>
      </c>
      <c r="B984" s="6">
        <v>7.9000000000000008E-3</v>
      </c>
      <c r="C984" s="7"/>
      <c r="D984" s="7"/>
      <c r="E984" s="7"/>
      <c r="F984" s="7"/>
      <c r="G984" s="7"/>
      <c r="H984" s="7"/>
      <c r="I984" s="7"/>
      <c r="J984" s="7">
        <f t="shared" si="34"/>
        <v>17.980065230602225</v>
      </c>
      <c r="K984" s="7"/>
      <c r="L984" s="7"/>
      <c r="M984" s="7"/>
      <c r="N984" s="7"/>
      <c r="O984" s="7"/>
      <c r="P984" s="7"/>
      <c r="Q984" s="7"/>
      <c r="R984" s="7">
        <f t="shared" si="35"/>
        <v>556.17150837583802</v>
      </c>
      <c r="S984" s="6"/>
      <c r="T984" s="6"/>
      <c r="U984" s="6"/>
      <c r="V984" s="6"/>
      <c r="W984" s="6"/>
      <c r="X984" s="6"/>
      <c r="Y984" s="6"/>
      <c r="Z984" s="6">
        <v>7.9000000000000008E-3</v>
      </c>
      <c r="AA984">
        <v>1.35</v>
      </c>
      <c r="AB984" s="2">
        <v>431536653</v>
      </c>
      <c r="AC984" t="s">
        <v>6</v>
      </c>
      <c r="AD984" t="s">
        <v>6</v>
      </c>
    </row>
    <row r="985" spans="1:30" x14ac:dyDescent="0.3">
      <c r="A985" s="1">
        <v>44197</v>
      </c>
      <c r="B985" s="6">
        <v>8.6E-3</v>
      </c>
      <c r="C985" s="7"/>
      <c r="D985" s="7"/>
      <c r="E985" s="7"/>
      <c r="F985" s="7"/>
      <c r="G985" s="7"/>
      <c r="H985" s="7"/>
      <c r="I985" s="7"/>
      <c r="J985" s="7">
        <f t="shared" si="34"/>
        <v>17.82675513642894</v>
      </c>
      <c r="K985" s="7"/>
      <c r="L985" s="7"/>
      <c r="M985" s="7"/>
      <c r="N985" s="7"/>
      <c r="O985" s="7"/>
      <c r="P985" s="7"/>
      <c r="Q985" s="7"/>
      <c r="R985" s="7">
        <f t="shared" si="35"/>
        <v>560.9545833478702</v>
      </c>
      <c r="S985" s="6"/>
      <c r="T985" s="6"/>
      <c r="U985" s="6"/>
      <c r="V985" s="6"/>
      <c r="W985" s="6"/>
      <c r="X985" s="6"/>
      <c r="Y985" s="6"/>
      <c r="Z985" s="6">
        <v>8.6E-3</v>
      </c>
      <c r="AA985">
        <v>0.25</v>
      </c>
      <c r="AB985" s="2">
        <v>433590499</v>
      </c>
      <c r="AC985" t="s">
        <v>6</v>
      </c>
      <c r="AD985" t="s">
        <v>6</v>
      </c>
    </row>
    <row r="986" spans="1:30" x14ac:dyDescent="0.3">
      <c r="A986" s="1">
        <v>44228</v>
      </c>
      <c r="B986" s="6">
        <v>2.3E-3</v>
      </c>
      <c r="C986" s="7"/>
      <c r="D986" s="7"/>
      <c r="E986" s="7"/>
      <c r="F986" s="7"/>
      <c r="G986" s="7"/>
      <c r="H986" s="7"/>
      <c r="I986" s="7"/>
      <c r="J986" s="7">
        <f t="shared" si="34"/>
        <v>17.785847686749417</v>
      </c>
      <c r="K986" s="7"/>
      <c r="L986" s="7"/>
      <c r="M986" s="7"/>
      <c r="N986" s="7"/>
      <c r="O986" s="7"/>
      <c r="P986" s="7"/>
      <c r="Q986" s="7"/>
      <c r="R986" s="7">
        <f t="shared" si="35"/>
        <v>562.24477888957028</v>
      </c>
      <c r="S986" s="6"/>
      <c r="T986" s="6"/>
      <c r="U986" s="6"/>
      <c r="V986" s="6"/>
      <c r="W986" s="6"/>
      <c r="X986" s="6"/>
      <c r="Y986" s="6"/>
      <c r="Z986" s="6">
        <v>2.3E-3</v>
      </c>
      <c r="AA986">
        <v>0.86</v>
      </c>
      <c r="AB986" s="2">
        <v>411411002</v>
      </c>
      <c r="AC986" t="s">
        <v>6</v>
      </c>
      <c r="AD986" t="s">
        <v>6</v>
      </c>
    </row>
    <row r="987" spans="1:30" x14ac:dyDescent="0.3">
      <c r="A987" s="1">
        <v>44256</v>
      </c>
      <c r="B987" s="6">
        <v>7.0999999999999995E-3</v>
      </c>
      <c r="C987" s="7"/>
      <c r="D987" s="7"/>
      <c r="E987" s="7"/>
      <c r="F987" s="7"/>
      <c r="G987" s="7"/>
      <c r="H987" s="7"/>
      <c r="I987" s="7"/>
      <c r="J987" s="7">
        <f t="shared" si="34"/>
        <v>17.660458431883043</v>
      </c>
      <c r="K987" s="7"/>
      <c r="L987" s="7"/>
      <c r="M987" s="7"/>
      <c r="N987" s="7"/>
      <c r="O987" s="7"/>
      <c r="P987" s="7"/>
      <c r="Q987" s="7"/>
      <c r="R987" s="7">
        <f t="shared" si="35"/>
        <v>566.23671681968631</v>
      </c>
      <c r="S987" s="6"/>
      <c r="T987" s="6"/>
      <c r="U987" s="6"/>
      <c r="V987" s="6"/>
      <c r="W987" s="6"/>
      <c r="X987" s="6"/>
      <c r="Y987" s="6"/>
      <c r="Z987" s="6">
        <v>7.0999999999999995E-3</v>
      </c>
      <c r="AA987">
        <v>0.93</v>
      </c>
      <c r="AB987" s="2">
        <v>405630283</v>
      </c>
      <c r="AC987" t="s">
        <v>6</v>
      </c>
      <c r="AD987" t="s">
        <v>6</v>
      </c>
    </row>
    <row r="988" spans="1:30" x14ac:dyDescent="0.3">
      <c r="A988" s="1">
        <v>44287</v>
      </c>
      <c r="B988" s="6">
        <v>4.4000000000000003E-3</v>
      </c>
      <c r="C988" s="7"/>
      <c r="D988" s="7"/>
      <c r="E988" s="7"/>
      <c r="F988" s="7"/>
      <c r="G988" s="7"/>
      <c r="H988" s="7"/>
      <c r="I988" s="7"/>
      <c r="J988" s="7">
        <f>+J$666/(1+((R988/100)-1))</f>
        <v>17.583092823459822</v>
      </c>
      <c r="K988" s="7"/>
      <c r="L988" s="7"/>
      <c r="M988" s="7"/>
      <c r="N988" s="7"/>
      <c r="O988" s="7"/>
      <c r="P988" s="7"/>
      <c r="Q988" s="7"/>
      <c r="R988" s="7">
        <f t="shared" si="35"/>
        <v>568.72815837369285</v>
      </c>
      <c r="S988" s="6"/>
      <c r="T988" s="6"/>
      <c r="U988" s="6"/>
      <c r="V988" s="6"/>
      <c r="W988" s="6"/>
      <c r="X988" s="6"/>
      <c r="Y988" s="6"/>
      <c r="Z988" s="6">
        <v>4.4000000000000003E-3</v>
      </c>
      <c r="AA988">
        <v>0.31</v>
      </c>
      <c r="AB988" s="2">
        <v>420148020</v>
      </c>
      <c r="AC988" t="s">
        <v>6</v>
      </c>
      <c r="AD988" t="s">
        <v>6</v>
      </c>
    </row>
    <row r="989" spans="1:30" x14ac:dyDescent="0.3">
      <c r="A989" s="1">
        <v>44317</v>
      </c>
      <c r="B989" s="6">
        <v>4.0999999999999995E-3</v>
      </c>
      <c r="C989" s="7"/>
      <c r="D989" s="7"/>
      <c r="E989" s="7"/>
      <c r="F989" s="7"/>
      <c r="G989" s="7"/>
      <c r="H989" s="7"/>
      <c r="I989" s="7"/>
      <c r="J989" s="7">
        <f>+J$666/(1+((R989/100)-1))</f>
        <v>17.511296507777931</v>
      </c>
      <c r="K989" s="7"/>
      <c r="L989" s="7"/>
      <c r="M989" s="7"/>
      <c r="N989" s="7"/>
      <c r="O989" s="7"/>
      <c r="P989" s="7"/>
      <c r="Q989" s="7"/>
      <c r="R989" s="7">
        <f t="shared" si="35"/>
        <v>571.05994382302504</v>
      </c>
      <c r="S989" s="6"/>
      <c r="T989" s="6"/>
      <c r="U989" s="6"/>
      <c r="V989" s="6"/>
      <c r="W989" s="6"/>
      <c r="X989" s="6"/>
      <c r="Y989" s="6"/>
      <c r="Z989" s="6">
        <v>4.0999999999999995E-3</v>
      </c>
      <c r="AA989">
        <v>0.83</v>
      </c>
      <c r="AB989" s="2">
        <v>403527996</v>
      </c>
      <c r="AC989" t="s">
        <v>6</v>
      </c>
      <c r="AD989" t="s">
        <v>6</v>
      </c>
    </row>
    <row r="990" spans="1:30" x14ac:dyDescent="0.3">
      <c r="A990" s="1">
        <v>44348</v>
      </c>
      <c r="B990" s="6">
        <v>8.1000000000000013E-3</v>
      </c>
      <c r="C990" s="7"/>
      <c r="D990" s="7"/>
      <c r="E990" s="7"/>
      <c r="F990" s="7"/>
      <c r="G990" s="7"/>
      <c r="H990" s="7"/>
      <c r="I990" s="7"/>
      <c r="J990" s="7">
        <f>+J$666/(1+((R990/100)-1))</f>
        <v>17.370594690782593</v>
      </c>
      <c r="K990" s="7"/>
      <c r="L990" s="7"/>
      <c r="M990" s="7"/>
      <c r="N990" s="7"/>
      <c r="O990" s="7"/>
      <c r="P990" s="7"/>
      <c r="Q990" s="7"/>
      <c r="R990" s="7">
        <f t="shared" si="35"/>
        <v>575.68552936799153</v>
      </c>
      <c r="S990" s="6"/>
      <c r="T990" s="6"/>
      <c r="U990" s="6"/>
      <c r="V990" s="6"/>
      <c r="W990" s="6"/>
      <c r="X990" s="6"/>
      <c r="Y990" s="6"/>
      <c r="Z990" s="6">
        <v>8.1000000000000013E-3</v>
      </c>
      <c r="AA990" t="s">
        <v>6</v>
      </c>
      <c r="AB990" t="s">
        <v>6</v>
      </c>
      <c r="AC990" t="s">
        <v>6</v>
      </c>
      <c r="AD990" t="s">
        <v>6</v>
      </c>
    </row>
    <row r="993" spans="2:2" x14ac:dyDescent="0.3">
      <c r="B993">
        <v>100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114B-875F-4CF4-89C1-DA468CBBF9BF}">
  <dimension ref="A1:C527"/>
  <sheetViews>
    <sheetView workbookViewId="0">
      <selection activeCell="B527" sqref="B527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40</v>
      </c>
    </row>
    <row r="2" spans="1:3" x14ac:dyDescent="0.3">
      <c r="A2" s="1">
        <v>29221</v>
      </c>
      <c r="B2">
        <v>6.62</v>
      </c>
      <c r="C2" t="s">
        <v>6</v>
      </c>
    </row>
    <row r="3" spans="1:3" x14ac:dyDescent="0.3">
      <c r="A3" s="1">
        <v>29252</v>
      </c>
      <c r="B3">
        <v>4.62</v>
      </c>
      <c r="C3" t="s">
        <v>6</v>
      </c>
    </row>
    <row r="4" spans="1:3" x14ac:dyDescent="0.3">
      <c r="A4" s="1">
        <v>29281</v>
      </c>
      <c r="B4">
        <v>6.04</v>
      </c>
      <c r="C4" t="s">
        <v>6</v>
      </c>
    </row>
    <row r="5" spans="1:3" x14ac:dyDescent="0.3">
      <c r="A5" s="1">
        <v>29312</v>
      </c>
      <c r="B5">
        <v>5.29</v>
      </c>
      <c r="C5" t="s">
        <v>6</v>
      </c>
    </row>
    <row r="6" spans="1:3" x14ac:dyDescent="0.3">
      <c r="A6" s="1">
        <v>29342</v>
      </c>
      <c r="B6">
        <v>5.7</v>
      </c>
      <c r="C6" t="s">
        <v>6</v>
      </c>
    </row>
    <row r="7" spans="1:3" x14ac:dyDescent="0.3">
      <c r="A7" s="1">
        <v>29373</v>
      </c>
      <c r="B7">
        <v>5.31</v>
      </c>
      <c r="C7" t="s">
        <v>6</v>
      </c>
    </row>
    <row r="8" spans="1:3" x14ac:dyDescent="0.3">
      <c r="A8" s="1">
        <v>29403</v>
      </c>
      <c r="B8">
        <v>5.55</v>
      </c>
      <c r="C8" t="s">
        <v>6</v>
      </c>
    </row>
    <row r="9" spans="1:3" x14ac:dyDescent="0.3">
      <c r="A9" s="1">
        <v>29434</v>
      </c>
      <c r="B9">
        <v>4.95</v>
      </c>
      <c r="C9" t="s">
        <v>6</v>
      </c>
    </row>
    <row r="10" spans="1:3" x14ac:dyDescent="0.3">
      <c r="A10" s="1">
        <v>29465</v>
      </c>
      <c r="B10">
        <v>4.2300000000000004</v>
      </c>
      <c r="C10" t="s">
        <v>6</v>
      </c>
    </row>
    <row r="11" spans="1:3" x14ac:dyDescent="0.3">
      <c r="A11" s="1">
        <v>29495</v>
      </c>
      <c r="B11">
        <v>9.48</v>
      </c>
      <c r="C11" t="s">
        <v>6</v>
      </c>
    </row>
    <row r="12" spans="1:3" x14ac:dyDescent="0.3">
      <c r="A12" s="1">
        <v>29526</v>
      </c>
      <c r="B12">
        <v>6.67</v>
      </c>
      <c r="C12" t="s">
        <v>6</v>
      </c>
    </row>
    <row r="13" spans="1:3" x14ac:dyDescent="0.3">
      <c r="A13" s="1">
        <v>29556</v>
      </c>
      <c r="B13">
        <v>6.61</v>
      </c>
      <c r="C13" t="s">
        <v>6</v>
      </c>
    </row>
    <row r="14" spans="1:3" x14ac:dyDescent="0.3">
      <c r="A14" s="1">
        <v>29587</v>
      </c>
      <c r="B14">
        <v>6.84</v>
      </c>
      <c r="C14" t="s">
        <v>6</v>
      </c>
    </row>
    <row r="15" spans="1:3" x14ac:dyDescent="0.3">
      <c r="A15" s="1">
        <v>29618</v>
      </c>
      <c r="B15">
        <v>6.4</v>
      </c>
      <c r="C15" t="s">
        <v>6</v>
      </c>
    </row>
    <row r="16" spans="1:3" x14ac:dyDescent="0.3">
      <c r="A16" s="1">
        <v>29646</v>
      </c>
      <c r="B16">
        <v>4.97</v>
      </c>
      <c r="C16" t="s">
        <v>6</v>
      </c>
    </row>
    <row r="17" spans="1:3" x14ac:dyDescent="0.3">
      <c r="A17" s="1">
        <v>29677</v>
      </c>
      <c r="B17">
        <v>6.46</v>
      </c>
      <c r="C17" t="s">
        <v>6</v>
      </c>
    </row>
    <row r="18" spans="1:3" x14ac:dyDescent="0.3">
      <c r="A18" s="1">
        <v>29707</v>
      </c>
      <c r="B18">
        <v>5.56</v>
      </c>
      <c r="C18" t="s">
        <v>6</v>
      </c>
    </row>
    <row r="19" spans="1:3" x14ac:dyDescent="0.3">
      <c r="A19" s="1">
        <v>29738</v>
      </c>
      <c r="B19">
        <v>5.52</v>
      </c>
      <c r="C19" t="s">
        <v>6</v>
      </c>
    </row>
    <row r="20" spans="1:3" x14ac:dyDescent="0.3">
      <c r="A20" s="1">
        <v>29768</v>
      </c>
      <c r="B20">
        <v>6.26</v>
      </c>
      <c r="C20" t="s">
        <v>6</v>
      </c>
    </row>
    <row r="21" spans="1:3" x14ac:dyDescent="0.3">
      <c r="A21" s="1">
        <v>29799</v>
      </c>
      <c r="B21">
        <v>5.5</v>
      </c>
      <c r="C21" t="s">
        <v>6</v>
      </c>
    </row>
    <row r="22" spans="1:3" x14ac:dyDescent="0.3">
      <c r="A22" s="1">
        <v>29830</v>
      </c>
      <c r="B22">
        <v>5.26</v>
      </c>
      <c r="C22" t="s">
        <v>6</v>
      </c>
    </row>
    <row r="23" spans="1:3" x14ac:dyDescent="0.3">
      <c r="A23" s="1">
        <v>29860</v>
      </c>
      <c r="B23">
        <v>5.08</v>
      </c>
      <c r="C23" t="s">
        <v>6</v>
      </c>
    </row>
    <row r="24" spans="1:3" x14ac:dyDescent="0.3">
      <c r="A24" s="1">
        <v>29891</v>
      </c>
      <c r="B24">
        <v>5.27</v>
      </c>
      <c r="C24" t="s">
        <v>6</v>
      </c>
    </row>
    <row r="25" spans="1:3" x14ac:dyDescent="0.3">
      <c r="A25" s="1">
        <v>29921</v>
      </c>
      <c r="B25">
        <v>5.93</v>
      </c>
      <c r="C25" t="s">
        <v>6</v>
      </c>
    </row>
    <row r="26" spans="1:3" x14ac:dyDescent="0.3">
      <c r="A26" s="1">
        <v>29952</v>
      </c>
      <c r="B26">
        <v>6.97</v>
      </c>
      <c r="C26" t="s">
        <v>6</v>
      </c>
    </row>
    <row r="27" spans="1:3" x14ac:dyDescent="0.3">
      <c r="A27" s="1">
        <v>29983</v>
      </c>
      <c r="B27">
        <v>6.64</v>
      </c>
      <c r="C27" t="s">
        <v>6</v>
      </c>
    </row>
    <row r="28" spans="1:3" x14ac:dyDescent="0.3">
      <c r="A28" s="1">
        <v>30011</v>
      </c>
      <c r="B28">
        <v>5.71</v>
      </c>
      <c r="C28" t="s">
        <v>6</v>
      </c>
    </row>
    <row r="29" spans="1:3" x14ac:dyDescent="0.3">
      <c r="A29" s="1">
        <v>30042</v>
      </c>
      <c r="B29">
        <v>5.89</v>
      </c>
      <c r="C29" t="s">
        <v>6</v>
      </c>
    </row>
    <row r="30" spans="1:3" x14ac:dyDescent="0.3">
      <c r="A30" s="1">
        <v>30072</v>
      </c>
      <c r="B30">
        <v>6.66</v>
      </c>
      <c r="C30" t="s">
        <v>6</v>
      </c>
    </row>
    <row r="31" spans="1:3" x14ac:dyDescent="0.3">
      <c r="A31" s="1">
        <v>30103</v>
      </c>
      <c r="B31">
        <v>7.1</v>
      </c>
      <c r="C31" t="s">
        <v>6</v>
      </c>
    </row>
    <row r="32" spans="1:3" x14ac:dyDescent="0.3">
      <c r="A32" s="1">
        <v>30133</v>
      </c>
      <c r="B32">
        <v>6.36</v>
      </c>
      <c r="C32" t="s">
        <v>6</v>
      </c>
    </row>
    <row r="33" spans="1:3" x14ac:dyDescent="0.3">
      <c r="A33" s="1">
        <v>30164</v>
      </c>
      <c r="B33">
        <v>5.97</v>
      </c>
      <c r="C33" t="s">
        <v>6</v>
      </c>
    </row>
    <row r="34" spans="1:3" x14ac:dyDescent="0.3">
      <c r="A34" s="1">
        <v>30195</v>
      </c>
      <c r="B34">
        <v>5.08</v>
      </c>
      <c r="C34" t="s">
        <v>6</v>
      </c>
    </row>
    <row r="35" spans="1:3" x14ac:dyDescent="0.3">
      <c r="A35" s="1">
        <v>30225</v>
      </c>
      <c r="B35">
        <v>4.4400000000000004</v>
      </c>
      <c r="C35" t="s">
        <v>6</v>
      </c>
    </row>
    <row r="36" spans="1:3" x14ac:dyDescent="0.3">
      <c r="A36" s="1">
        <v>30256</v>
      </c>
      <c r="B36">
        <v>5.29</v>
      </c>
      <c r="C36" t="s">
        <v>6</v>
      </c>
    </row>
    <row r="37" spans="1:3" x14ac:dyDescent="0.3">
      <c r="A37" s="1">
        <v>30286</v>
      </c>
      <c r="B37">
        <v>7.81</v>
      </c>
      <c r="C37" t="s">
        <v>6</v>
      </c>
    </row>
    <row r="38" spans="1:3" x14ac:dyDescent="0.3">
      <c r="A38" s="1">
        <v>30317</v>
      </c>
      <c r="B38">
        <v>8.64</v>
      </c>
      <c r="C38" t="s">
        <v>6</v>
      </c>
    </row>
    <row r="39" spans="1:3" x14ac:dyDescent="0.3">
      <c r="A39" s="1">
        <v>30348</v>
      </c>
      <c r="B39">
        <v>7.86</v>
      </c>
      <c r="C39" t="s">
        <v>6</v>
      </c>
    </row>
    <row r="40" spans="1:3" x14ac:dyDescent="0.3">
      <c r="A40" s="1">
        <v>30376</v>
      </c>
      <c r="B40">
        <v>7.34</v>
      </c>
      <c r="C40" t="s">
        <v>6</v>
      </c>
    </row>
    <row r="41" spans="1:3" x14ac:dyDescent="0.3">
      <c r="A41" s="1">
        <v>30407</v>
      </c>
      <c r="B41">
        <v>6.58</v>
      </c>
      <c r="C41" t="s">
        <v>6</v>
      </c>
    </row>
    <row r="42" spans="1:3" x14ac:dyDescent="0.3">
      <c r="A42" s="1">
        <v>30437</v>
      </c>
      <c r="B42">
        <v>6.48</v>
      </c>
      <c r="C42" t="s">
        <v>6</v>
      </c>
    </row>
    <row r="43" spans="1:3" x14ac:dyDescent="0.3">
      <c r="A43" s="1">
        <v>30468</v>
      </c>
      <c r="B43">
        <v>9.8800000000000008</v>
      </c>
      <c r="C43" t="s">
        <v>6</v>
      </c>
    </row>
    <row r="44" spans="1:3" x14ac:dyDescent="0.3">
      <c r="A44" s="1">
        <v>30498</v>
      </c>
      <c r="B44">
        <v>10.08</v>
      </c>
      <c r="C44" t="s">
        <v>6</v>
      </c>
    </row>
    <row r="45" spans="1:3" x14ac:dyDescent="0.3">
      <c r="A45" s="1">
        <v>30529</v>
      </c>
      <c r="B45">
        <v>9.11</v>
      </c>
      <c r="C45" t="s">
        <v>6</v>
      </c>
    </row>
    <row r="46" spans="1:3" x14ac:dyDescent="0.3">
      <c r="A46" s="1">
        <v>30560</v>
      </c>
      <c r="B46">
        <v>10.3</v>
      </c>
      <c r="C46" t="s">
        <v>6</v>
      </c>
    </row>
    <row r="47" spans="1:3" x14ac:dyDescent="0.3">
      <c r="A47" s="1">
        <v>30590</v>
      </c>
      <c r="B47">
        <v>8.8699999999999992</v>
      </c>
      <c r="C47" t="s">
        <v>6</v>
      </c>
    </row>
    <row r="48" spans="1:3" x14ac:dyDescent="0.3">
      <c r="A48" s="1">
        <v>30621</v>
      </c>
      <c r="B48">
        <v>7.38</v>
      </c>
      <c r="C48" t="s">
        <v>6</v>
      </c>
    </row>
    <row r="49" spans="1:3" x14ac:dyDescent="0.3">
      <c r="A49" s="1">
        <v>30651</v>
      </c>
      <c r="B49">
        <v>8.68</v>
      </c>
      <c r="C49" t="s">
        <v>6</v>
      </c>
    </row>
    <row r="50" spans="1:3" x14ac:dyDescent="0.3">
      <c r="A50" s="1">
        <v>30682</v>
      </c>
      <c r="B50">
        <v>9.67</v>
      </c>
      <c r="C50" t="s">
        <v>6</v>
      </c>
    </row>
    <row r="51" spans="1:3" x14ac:dyDescent="0.3">
      <c r="A51" s="1">
        <v>30713</v>
      </c>
      <c r="B51">
        <v>9.5</v>
      </c>
      <c r="C51" t="s">
        <v>6</v>
      </c>
    </row>
    <row r="52" spans="1:3" x14ac:dyDescent="0.3">
      <c r="A52" s="1">
        <v>30742</v>
      </c>
      <c r="B52">
        <v>8.94</v>
      </c>
      <c r="C52" t="s">
        <v>6</v>
      </c>
    </row>
    <row r="53" spans="1:3" x14ac:dyDescent="0.3">
      <c r="A53" s="1">
        <v>30773</v>
      </c>
      <c r="B53">
        <v>9.5399999999999991</v>
      </c>
      <c r="C53" t="s">
        <v>6</v>
      </c>
    </row>
    <row r="54" spans="1:3" x14ac:dyDescent="0.3">
      <c r="A54" s="1">
        <v>30803</v>
      </c>
      <c r="B54">
        <v>9.0500000000000007</v>
      </c>
      <c r="C54" t="s">
        <v>6</v>
      </c>
    </row>
    <row r="55" spans="1:3" x14ac:dyDescent="0.3">
      <c r="A55" s="1">
        <v>30834</v>
      </c>
      <c r="B55">
        <v>10.08</v>
      </c>
      <c r="C55" t="s">
        <v>6</v>
      </c>
    </row>
    <row r="56" spans="1:3" x14ac:dyDescent="0.3">
      <c r="A56" s="1">
        <v>30864</v>
      </c>
      <c r="B56">
        <v>9.7200000000000006</v>
      </c>
      <c r="C56" t="s">
        <v>6</v>
      </c>
    </row>
    <row r="57" spans="1:3" x14ac:dyDescent="0.3">
      <c r="A57" s="1">
        <v>30895</v>
      </c>
      <c r="B57">
        <v>9.35</v>
      </c>
      <c r="C57" t="s">
        <v>6</v>
      </c>
    </row>
    <row r="58" spans="1:3" x14ac:dyDescent="0.3">
      <c r="A58" s="1">
        <v>30926</v>
      </c>
      <c r="B58">
        <v>11.75</v>
      </c>
      <c r="C58" t="s">
        <v>6</v>
      </c>
    </row>
    <row r="59" spans="1:3" x14ac:dyDescent="0.3">
      <c r="A59" s="1">
        <v>30956</v>
      </c>
      <c r="B59">
        <v>10.44</v>
      </c>
      <c r="C59" t="s">
        <v>6</v>
      </c>
    </row>
    <row r="60" spans="1:3" x14ac:dyDescent="0.3">
      <c r="A60" s="1">
        <v>30987</v>
      </c>
      <c r="B60">
        <v>10.53</v>
      </c>
      <c r="C60" t="s">
        <v>6</v>
      </c>
    </row>
    <row r="61" spans="1:3" x14ac:dyDescent="0.3">
      <c r="A61" s="1">
        <v>31017</v>
      </c>
      <c r="B61">
        <v>11.98</v>
      </c>
      <c r="C61" t="s">
        <v>6</v>
      </c>
    </row>
    <row r="62" spans="1:3" x14ac:dyDescent="0.3">
      <c r="A62" s="1">
        <v>31048</v>
      </c>
      <c r="B62">
        <v>11.76</v>
      </c>
      <c r="C62" t="s">
        <v>6</v>
      </c>
    </row>
    <row r="63" spans="1:3" x14ac:dyDescent="0.3">
      <c r="A63" s="1">
        <v>31079</v>
      </c>
      <c r="B63">
        <v>10.87</v>
      </c>
      <c r="C63" t="s">
        <v>6</v>
      </c>
    </row>
    <row r="64" spans="1:3" x14ac:dyDescent="0.3">
      <c r="A64" s="1">
        <v>31107</v>
      </c>
      <c r="B64">
        <v>10.16</v>
      </c>
      <c r="C64" t="s">
        <v>6</v>
      </c>
    </row>
    <row r="65" spans="1:3" x14ac:dyDescent="0.3">
      <c r="A65" s="1">
        <v>31138</v>
      </c>
      <c r="B65">
        <v>8.1999999999999993</v>
      </c>
      <c r="C65" t="s">
        <v>6</v>
      </c>
    </row>
    <row r="66" spans="1:3" x14ac:dyDescent="0.3">
      <c r="A66" s="1">
        <v>31168</v>
      </c>
      <c r="B66">
        <v>7.2</v>
      </c>
      <c r="C66" t="s">
        <v>6</v>
      </c>
    </row>
    <row r="67" spans="1:3" x14ac:dyDescent="0.3">
      <c r="A67" s="1">
        <v>31199</v>
      </c>
      <c r="B67">
        <v>8.49</v>
      </c>
      <c r="C67" t="s">
        <v>6</v>
      </c>
    </row>
    <row r="68" spans="1:3" x14ac:dyDescent="0.3">
      <c r="A68" s="1">
        <v>31229</v>
      </c>
      <c r="B68">
        <v>10.31</v>
      </c>
      <c r="C68" t="s">
        <v>6</v>
      </c>
    </row>
    <row r="69" spans="1:3" x14ac:dyDescent="0.3">
      <c r="A69" s="1">
        <v>31260</v>
      </c>
      <c r="B69">
        <v>12.05</v>
      </c>
      <c r="C69" t="s">
        <v>6</v>
      </c>
    </row>
    <row r="70" spans="1:3" x14ac:dyDescent="0.3">
      <c r="A70" s="1">
        <v>31291</v>
      </c>
      <c r="B70">
        <v>11.12</v>
      </c>
      <c r="C70" t="s">
        <v>6</v>
      </c>
    </row>
    <row r="71" spans="1:3" x14ac:dyDescent="0.3">
      <c r="A71" s="1">
        <v>31321</v>
      </c>
      <c r="B71">
        <v>10.62</v>
      </c>
      <c r="C71" t="s">
        <v>6</v>
      </c>
    </row>
    <row r="72" spans="1:3" x14ac:dyDescent="0.3">
      <c r="A72" s="1">
        <v>31352</v>
      </c>
      <c r="B72">
        <v>13.97</v>
      </c>
      <c r="C72" t="s">
        <v>6</v>
      </c>
    </row>
    <row r="73" spans="1:3" x14ac:dyDescent="0.3">
      <c r="A73" s="1">
        <v>31382</v>
      </c>
      <c r="B73">
        <v>15.07</v>
      </c>
      <c r="C73" t="s">
        <v>6</v>
      </c>
    </row>
    <row r="74" spans="1:3" x14ac:dyDescent="0.3">
      <c r="A74" s="1">
        <v>31413</v>
      </c>
      <c r="B74">
        <v>14.37</v>
      </c>
      <c r="C74" t="s">
        <v>6</v>
      </c>
    </row>
    <row r="75" spans="1:3" x14ac:dyDescent="0.3">
      <c r="A75" s="1">
        <v>31444</v>
      </c>
      <c r="B75">
        <v>12.72</v>
      </c>
      <c r="C75" t="s">
        <v>6</v>
      </c>
    </row>
    <row r="76" spans="1:3" x14ac:dyDescent="0.3">
      <c r="A76" s="1">
        <v>31472</v>
      </c>
      <c r="B76">
        <v>4.7699999999999996</v>
      </c>
      <c r="C76" t="s">
        <v>6</v>
      </c>
    </row>
    <row r="77" spans="1:3" x14ac:dyDescent="0.3">
      <c r="A77" s="1">
        <v>31503</v>
      </c>
      <c r="B77">
        <v>0.78</v>
      </c>
      <c r="C77" t="s">
        <v>6</v>
      </c>
    </row>
    <row r="78" spans="1:3" x14ac:dyDescent="0.3">
      <c r="A78" s="1">
        <v>31533</v>
      </c>
      <c r="B78">
        <v>1.4</v>
      </c>
      <c r="C78" t="s">
        <v>6</v>
      </c>
    </row>
    <row r="79" spans="1:3" x14ac:dyDescent="0.3">
      <c r="A79" s="1">
        <v>31564</v>
      </c>
      <c r="B79">
        <v>1.27</v>
      </c>
      <c r="C79" t="s">
        <v>6</v>
      </c>
    </row>
    <row r="80" spans="1:3" x14ac:dyDescent="0.3">
      <c r="A80" s="1">
        <v>31594</v>
      </c>
      <c r="B80">
        <v>1.71</v>
      </c>
      <c r="C80" t="s">
        <v>6</v>
      </c>
    </row>
    <row r="81" spans="1:3" x14ac:dyDescent="0.3">
      <c r="A81" s="1">
        <v>31625</v>
      </c>
      <c r="B81">
        <v>3.55</v>
      </c>
      <c r="C81" t="s">
        <v>6</v>
      </c>
    </row>
    <row r="82" spans="1:3" x14ac:dyDescent="0.3">
      <c r="A82" s="1">
        <v>31656</v>
      </c>
      <c r="B82">
        <v>1.72</v>
      </c>
      <c r="C82" t="s">
        <v>6</v>
      </c>
    </row>
    <row r="83" spans="1:3" x14ac:dyDescent="0.3">
      <c r="A83" s="1">
        <v>31686</v>
      </c>
      <c r="B83">
        <v>1.9</v>
      </c>
      <c r="C83" t="s">
        <v>6</v>
      </c>
    </row>
    <row r="84" spans="1:3" x14ac:dyDescent="0.3">
      <c r="A84" s="1">
        <v>31717</v>
      </c>
      <c r="B84">
        <v>5.45</v>
      </c>
      <c r="C84" t="s">
        <v>6</v>
      </c>
    </row>
    <row r="85" spans="1:3" x14ac:dyDescent="0.3">
      <c r="A85" s="1">
        <v>31747</v>
      </c>
      <c r="B85">
        <v>11.65</v>
      </c>
      <c r="C85" t="s">
        <v>6</v>
      </c>
    </row>
    <row r="86" spans="1:3" x14ac:dyDescent="0.3">
      <c r="A86" s="1">
        <v>31778</v>
      </c>
      <c r="B86">
        <v>13.21</v>
      </c>
      <c r="C86" t="s">
        <v>6</v>
      </c>
    </row>
    <row r="87" spans="1:3" x14ac:dyDescent="0.3">
      <c r="A87" s="1">
        <v>31809</v>
      </c>
      <c r="B87">
        <v>12.64</v>
      </c>
      <c r="C87" t="s">
        <v>6</v>
      </c>
    </row>
    <row r="88" spans="1:3" x14ac:dyDescent="0.3">
      <c r="A88" s="1">
        <v>31837</v>
      </c>
      <c r="B88">
        <v>16.37</v>
      </c>
      <c r="C88" t="s">
        <v>6</v>
      </c>
    </row>
    <row r="89" spans="1:3" x14ac:dyDescent="0.3">
      <c r="A89" s="1">
        <v>31868</v>
      </c>
      <c r="B89">
        <v>19.100000000000001</v>
      </c>
      <c r="C89" t="s">
        <v>6</v>
      </c>
    </row>
    <row r="90" spans="1:3" x14ac:dyDescent="0.3">
      <c r="A90" s="1">
        <v>31898</v>
      </c>
      <c r="B90">
        <v>21.45</v>
      </c>
      <c r="C90" t="s">
        <v>6</v>
      </c>
    </row>
    <row r="91" spans="1:3" x14ac:dyDescent="0.3">
      <c r="A91" s="1">
        <v>31929</v>
      </c>
      <c r="B91">
        <v>19.71</v>
      </c>
      <c r="C91" t="s">
        <v>6</v>
      </c>
    </row>
    <row r="92" spans="1:3" x14ac:dyDescent="0.3">
      <c r="A92" s="1">
        <v>31959</v>
      </c>
      <c r="B92">
        <v>9.2100000000000009</v>
      </c>
      <c r="C92" t="s">
        <v>6</v>
      </c>
    </row>
    <row r="93" spans="1:3" x14ac:dyDescent="0.3">
      <c r="A93" s="1">
        <v>31990</v>
      </c>
      <c r="B93">
        <v>4.87</v>
      </c>
      <c r="C93" t="s">
        <v>6</v>
      </c>
    </row>
    <row r="94" spans="1:3" x14ac:dyDescent="0.3">
      <c r="A94" s="1">
        <v>32021</v>
      </c>
      <c r="B94">
        <v>7.78</v>
      </c>
      <c r="C94" t="s">
        <v>6</v>
      </c>
    </row>
    <row r="95" spans="1:3" x14ac:dyDescent="0.3">
      <c r="A95" s="1">
        <v>32051</v>
      </c>
      <c r="B95">
        <v>11.22</v>
      </c>
      <c r="C95" t="s">
        <v>6</v>
      </c>
    </row>
    <row r="96" spans="1:3" x14ac:dyDescent="0.3">
      <c r="A96" s="1">
        <v>32082</v>
      </c>
      <c r="B96">
        <v>15.08</v>
      </c>
      <c r="C96" t="s">
        <v>6</v>
      </c>
    </row>
    <row r="97" spans="1:3" x14ac:dyDescent="0.3">
      <c r="A97" s="1">
        <v>32112</v>
      </c>
      <c r="B97">
        <v>14.15</v>
      </c>
      <c r="C97" t="s">
        <v>6</v>
      </c>
    </row>
    <row r="98" spans="1:3" x14ac:dyDescent="0.3">
      <c r="A98" s="1">
        <v>32143</v>
      </c>
      <c r="B98">
        <v>18.89</v>
      </c>
      <c r="C98">
        <v>132.26</v>
      </c>
    </row>
    <row r="99" spans="1:3" x14ac:dyDescent="0.3">
      <c r="A99" s="1">
        <v>32174</v>
      </c>
      <c r="B99">
        <v>15.7</v>
      </c>
      <c r="C99">
        <v>133.93</v>
      </c>
    </row>
    <row r="100" spans="1:3" x14ac:dyDescent="0.3">
      <c r="A100" s="1">
        <v>32203</v>
      </c>
      <c r="B100">
        <v>17.600000000000001</v>
      </c>
      <c r="C100">
        <v>134.91</v>
      </c>
    </row>
    <row r="101" spans="1:3" x14ac:dyDescent="0.3">
      <c r="A101" s="1">
        <v>32234</v>
      </c>
      <c r="B101">
        <v>19.29</v>
      </c>
      <c r="C101">
        <v>133.41999999999999</v>
      </c>
    </row>
    <row r="102" spans="1:3" x14ac:dyDescent="0.3">
      <c r="A102" s="1">
        <v>32264</v>
      </c>
      <c r="B102">
        <v>17.420000000000002</v>
      </c>
      <c r="C102">
        <v>136.6</v>
      </c>
    </row>
    <row r="103" spans="1:3" x14ac:dyDescent="0.3">
      <c r="A103" s="1">
        <v>32295</v>
      </c>
      <c r="B103">
        <v>22</v>
      </c>
      <c r="C103">
        <v>133.12</v>
      </c>
    </row>
    <row r="104" spans="1:3" x14ac:dyDescent="0.3">
      <c r="A104" s="1">
        <v>32325</v>
      </c>
      <c r="B104">
        <v>21.91</v>
      </c>
      <c r="C104">
        <v>132.72999999999999</v>
      </c>
    </row>
    <row r="105" spans="1:3" x14ac:dyDescent="0.3">
      <c r="A105" s="1">
        <v>32356</v>
      </c>
      <c r="B105">
        <v>21.59</v>
      </c>
      <c r="C105">
        <v>135.83000000000001</v>
      </c>
    </row>
    <row r="106" spans="1:3" x14ac:dyDescent="0.3">
      <c r="A106" s="1">
        <v>32387</v>
      </c>
      <c r="B106">
        <v>27.45</v>
      </c>
      <c r="C106">
        <v>130.88</v>
      </c>
    </row>
    <row r="107" spans="1:3" x14ac:dyDescent="0.3">
      <c r="A107" s="1">
        <v>32417</v>
      </c>
      <c r="B107">
        <v>25.62</v>
      </c>
      <c r="C107">
        <v>131.94</v>
      </c>
    </row>
    <row r="108" spans="1:3" x14ac:dyDescent="0.3">
      <c r="A108" s="1">
        <v>32448</v>
      </c>
      <c r="B108">
        <v>27.94</v>
      </c>
      <c r="C108">
        <v>131.91999999999999</v>
      </c>
    </row>
    <row r="109" spans="1:3" x14ac:dyDescent="0.3">
      <c r="A109" s="1">
        <v>32478</v>
      </c>
      <c r="B109">
        <v>28.7</v>
      </c>
      <c r="C109">
        <v>130.91999999999999</v>
      </c>
    </row>
    <row r="110" spans="1:3" x14ac:dyDescent="0.3">
      <c r="A110" s="1">
        <v>32509</v>
      </c>
      <c r="B110">
        <v>37.49</v>
      </c>
      <c r="C110">
        <v>128.79</v>
      </c>
    </row>
    <row r="111" spans="1:3" x14ac:dyDescent="0.3">
      <c r="A111" s="1">
        <v>32540</v>
      </c>
      <c r="B111">
        <v>16.78</v>
      </c>
      <c r="C111">
        <v>122.63</v>
      </c>
    </row>
    <row r="112" spans="1:3" x14ac:dyDescent="0.3">
      <c r="A112" s="1">
        <v>32568</v>
      </c>
      <c r="B112">
        <v>6.82</v>
      </c>
      <c r="C112">
        <v>115.46</v>
      </c>
    </row>
    <row r="113" spans="1:3" x14ac:dyDescent="0.3">
      <c r="A113" s="1">
        <v>32599</v>
      </c>
      <c r="B113">
        <v>8.33</v>
      </c>
      <c r="C113">
        <v>108.89</v>
      </c>
    </row>
    <row r="114" spans="1:3" x14ac:dyDescent="0.3">
      <c r="A114" s="1">
        <v>32629</v>
      </c>
      <c r="B114">
        <v>17.920000000000002</v>
      </c>
      <c r="C114">
        <v>100.55</v>
      </c>
    </row>
    <row r="115" spans="1:3" x14ac:dyDescent="0.3">
      <c r="A115" s="1">
        <v>32660</v>
      </c>
      <c r="B115">
        <v>28.65</v>
      </c>
      <c r="C115">
        <v>95.32</v>
      </c>
    </row>
    <row r="116" spans="1:3" x14ac:dyDescent="0.3">
      <c r="A116" s="1">
        <v>32690</v>
      </c>
      <c r="B116">
        <v>27.74</v>
      </c>
      <c r="C116">
        <v>107.08</v>
      </c>
    </row>
    <row r="117" spans="1:3" x14ac:dyDescent="0.3">
      <c r="A117" s="1">
        <v>32721</v>
      </c>
      <c r="B117">
        <v>33.71</v>
      </c>
      <c r="C117">
        <v>103.72</v>
      </c>
    </row>
    <row r="118" spans="1:3" x14ac:dyDescent="0.3">
      <c r="A118" s="1">
        <v>32752</v>
      </c>
      <c r="B118">
        <v>37.56</v>
      </c>
      <c r="C118">
        <v>99.85</v>
      </c>
    </row>
    <row r="119" spans="1:3" x14ac:dyDescent="0.3">
      <c r="A119" s="1">
        <v>32782</v>
      </c>
      <c r="B119">
        <v>39.770000000000003</v>
      </c>
      <c r="C119">
        <v>98.65</v>
      </c>
    </row>
    <row r="120" spans="1:3" x14ac:dyDescent="0.3">
      <c r="A120" s="1">
        <v>32813</v>
      </c>
      <c r="B120">
        <v>47.82</v>
      </c>
      <c r="C120">
        <v>93.09</v>
      </c>
    </row>
    <row r="121" spans="1:3" x14ac:dyDescent="0.3">
      <c r="A121" s="1">
        <v>32843</v>
      </c>
      <c r="B121">
        <v>51.5</v>
      </c>
      <c r="C121">
        <v>91.2</v>
      </c>
    </row>
    <row r="122" spans="1:3" x14ac:dyDescent="0.3">
      <c r="A122" s="1">
        <v>32874</v>
      </c>
      <c r="B122">
        <v>67.55</v>
      </c>
      <c r="C122">
        <v>85.01</v>
      </c>
    </row>
    <row r="123" spans="1:3" x14ac:dyDescent="0.3">
      <c r="A123" s="1">
        <v>32905</v>
      </c>
      <c r="B123">
        <v>75.73</v>
      </c>
      <c r="C123">
        <v>80.349999999999994</v>
      </c>
    </row>
    <row r="124" spans="1:3" x14ac:dyDescent="0.3">
      <c r="A124" s="1">
        <v>32933</v>
      </c>
      <c r="B124">
        <v>82.39</v>
      </c>
      <c r="C124">
        <v>70.58</v>
      </c>
    </row>
    <row r="125" spans="1:3" x14ac:dyDescent="0.3">
      <c r="A125" s="1">
        <v>32964</v>
      </c>
      <c r="B125">
        <v>15.52</v>
      </c>
      <c r="C125">
        <v>77.73</v>
      </c>
    </row>
    <row r="126" spans="1:3" x14ac:dyDescent="0.3">
      <c r="A126" s="1">
        <v>32994</v>
      </c>
      <c r="B126">
        <v>7.59</v>
      </c>
      <c r="C126">
        <v>78.97</v>
      </c>
    </row>
    <row r="127" spans="1:3" x14ac:dyDescent="0.3">
      <c r="A127" s="1">
        <v>33025</v>
      </c>
      <c r="B127">
        <v>11.75</v>
      </c>
      <c r="C127">
        <v>77.7</v>
      </c>
    </row>
    <row r="128" spans="1:3" x14ac:dyDescent="0.3">
      <c r="A128" s="1">
        <v>33055</v>
      </c>
      <c r="B128">
        <v>12.92</v>
      </c>
      <c r="C128">
        <v>80.44</v>
      </c>
    </row>
    <row r="129" spans="1:3" x14ac:dyDescent="0.3">
      <c r="A129" s="1">
        <v>33086</v>
      </c>
      <c r="B129">
        <v>12.88</v>
      </c>
      <c r="C129">
        <v>77.59</v>
      </c>
    </row>
    <row r="130" spans="1:3" x14ac:dyDescent="0.3">
      <c r="A130" s="1">
        <v>33117</v>
      </c>
      <c r="B130">
        <v>14.41</v>
      </c>
      <c r="C130">
        <v>71.989999999999995</v>
      </c>
    </row>
    <row r="131" spans="1:3" x14ac:dyDescent="0.3">
      <c r="A131" s="1">
        <v>33147</v>
      </c>
      <c r="B131">
        <v>14.36</v>
      </c>
      <c r="C131">
        <v>79.78</v>
      </c>
    </row>
    <row r="132" spans="1:3" x14ac:dyDescent="0.3">
      <c r="A132" s="1">
        <v>33178</v>
      </c>
      <c r="B132">
        <v>16.809999999999999</v>
      </c>
      <c r="C132">
        <v>88.57</v>
      </c>
    </row>
    <row r="133" spans="1:3" x14ac:dyDescent="0.3">
      <c r="A133" s="1">
        <v>33208</v>
      </c>
      <c r="B133">
        <v>18.440000000000001</v>
      </c>
      <c r="C133">
        <v>93.88</v>
      </c>
    </row>
    <row r="134" spans="1:3" x14ac:dyDescent="0.3">
      <c r="A134" s="1">
        <v>33239</v>
      </c>
      <c r="B134">
        <v>20.75</v>
      </c>
      <c r="C134">
        <v>97.74</v>
      </c>
    </row>
    <row r="135" spans="1:3" x14ac:dyDescent="0.3">
      <c r="A135" s="1">
        <v>33270</v>
      </c>
      <c r="B135">
        <v>20.72</v>
      </c>
      <c r="C135">
        <v>93.08</v>
      </c>
    </row>
    <row r="136" spans="1:3" x14ac:dyDescent="0.3">
      <c r="A136" s="1">
        <v>33298</v>
      </c>
      <c r="B136">
        <v>11.92</v>
      </c>
      <c r="C136">
        <v>86.41</v>
      </c>
    </row>
    <row r="137" spans="1:3" x14ac:dyDescent="0.3">
      <c r="A137" s="1">
        <v>33329</v>
      </c>
      <c r="B137">
        <v>4.99</v>
      </c>
      <c r="C137">
        <v>90.34</v>
      </c>
    </row>
    <row r="138" spans="1:3" x14ac:dyDescent="0.3">
      <c r="A138" s="1">
        <v>33359</v>
      </c>
      <c r="B138">
        <v>7.43</v>
      </c>
      <c r="C138">
        <v>91.3</v>
      </c>
    </row>
    <row r="139" spans="1:3" x14ac:dyDescent="0.3">
      <c r="A139" s="1">
        <v>33390</v>
      </c>
      <c r="B139">
        <v>11.19</v>
      </c>
      <c r="C139">
        <v>89.87</v>
      </c>
    </row>
    <row r="140" spans="1:3" x14ac:dyDescent="0.3">
      <c r="A140" s="1">
        <v>33420</v>
      </c>
      <c r="B140">
        <v>12.41</v>
      </c>
      <c r="C140">
        <v>88.41</v>
      </c>
    </row>
    <row r="141" spans="1:3" x14ac:dyDescent="0.3">
      <c r="A141" s="1">
        <v>33451</v>
      </c>
      <c r="B141">
        <v>15.63</v>
      </c>
      <c r="C141">
        <v>86.56</v>
      </c>
    </row>
    <row r="142" spans="1:3" x14ac:dyDescent="0.3">
      <c r="A142" s="1">
        <v>33482</v>
      </c>
      <c r="B142">
        <v>15.63</v>
      </c>
      <c r="C142">
        <v>86.86</v>
      </c>
    </row>
    <row r="143" spans="1:3" x14ac:dyDescent="0.3">
      <c r="A143" s="1">
        <v>33512</v>
      </c>
      <c r="B143">
        <v>20.23</v>
      </c>
      <c r="C143">
        <v>98.48</v>
      </c>
    </row>
    <row r="144" spans="1:3" x14ac:dyDescent="0.3">
      <c r="A144" s="1">
        <v>33543</v>
      </c>
      <c r="B144">
        <v>25.21</v>
      </c>
      <c r="C144">
        <v>100.03</v>
      </c>
    </row>
    <row r="145" spans="1:3" x14ac:dyDescent="0.3">
      <c r="A145" s="1">
        <v>33573</v>
      </c>
      <c r="B145">
        <v>23.71</v>
      </c>
      <c r="C145">
        <v>104.69</v>
      </c>
    </row>
    <row r="146" spans="1:3" x14ac:dyDescent="0.3">
      <c r="A146" s="1">
        <v>33604</v>
      </c>
      <c r="B146">
        <v>25.94</v>
      </c>
      <c r="C146">
        <v>104.06</v>
      </c>
    </row>
    <row r="147" spans="1:3" x14ac:dyDescent="0.3">
      <c r="A147" s="1">
        <v>33635</v>
      </c>
      <c r="B147">
        <v>24.32</v>
      </c>
      <c r="C147">
        <v>103.74</v>
      </c>
    </row>
    <row r="148" spans="1:3" x14ac:dyDescent="0.3">
      <c r="A148" s="1">
        <v>33664</v>
      </c>
      <c r="B148">
        <v>21.4</v>
      </c>
      <c r="C148">
        <v>105.39</v>
      </c>
    </row>
    <row r="149" spans="1:3" x14ac:dyDescent="0.3">
      <c r="A149" s="1">
        <v>33695</v>
      </c>
      <c r="B149">
        <v>19.93</v>
      </c>
      <c r="C149">
        <v>106.55</v>
      </c>
    </row>
    <row r="150" spans="1:3" x14ac:dyDescent="0.3">
      <c r="A150" s="1">
        <v>33725</v>
      </c>
      <c r="B150">
        <v>24.86</v>
      </c>
      <c r="C150">
        <v>102.25</v>
      </c>
    </row>
    <row r="151" spans="1:3" x14ac:dyDescent="0.3">
      <c r="A151" s="1">
        <v>33756</v>
      </c>
      <c r="B151">
        <v>20.21</v>
      </c>
      <c r="C151">
        <v>102.29</v>
      </c>
    </row>
    <row r="152" spans="1:3" x14ac:dyDescent="0.3">
      <c r="A152" s="1">
        <v>33786</v>
      </c>
      <c r="B152">
        <v>21.83</v>
      </c>
      <c r="C152">
        <v>102.29</v>
      </c>
    </row>
    <row r="153" spans="1:3" x14ac:dyDescent="0.3">
      <c r="A153" s="1">
        <v>33817</v>
      </c>
      <c r="B153">
        <v>22.14</v>
      </c>
      <c r="C153">
        <v>102.48</v>
      </c>
    </row>
    <row r="154" spans="1:3" x14ac:dyDescent="0.3">
      <c r="A154" s="1">
        <v>33848</v>
      </c>
      <c r="B154">
        <v>24.63</v>
      </c>
      <c r="C154">
        <v>101.86</v>
      </c>
    </row>
    <row r="155" spans="1:3" x14ac:dyDescent="0.3">
      <c r="A155" s="1">
        <v>33878</v>
      </c>
      <c r="B155">
        <v>25.24</v>
      </c>
      <c r="C155">
        <v>102.03</v>
      </c>
    </row>
    <row r="156" spans="1:3" x14ac:dyDescent="0.3">
      <c r="A156" s="1">
        <v>33909</v>
      </c>
      <c r="B156">
        <v>22.49</v>
      </c>
      <c r="C156">
        <v>104.6</v>
      </c>
    </row>
    <row r="157" spans="1:3" x14ac:dyDescent="0.3">
      <c r="A157" s="1">
        <v>33939</v>
      </c>
      <c r="B157">
        <v>25.24</v>
      </c>
      <c r="C157">
        <v>102.87</v>
      </c>
    </row>
    <row r="158" spans="1:3" x14ac:dyDescent="0.3">
      <c r="A158" s="1">
        <v>33970</v>
      </c>
      <c r="B158">
        <v>30.35</v>
      </c>
      <c r="C158">
        <v>99.99</v>
      </c>
    </row>
    <row r="159" spans="1:3" x14ac:dyDescent="0.3">
      <c r="A159" s="1">
        <v>34001</v>
      </c>
      <c r="B159">
        <v>24.98</v>
      </c>
      <c r="C159">
        <v>102.04</v>
      </c>
    </row>
    <row r="160" spans="1:3" x14ac:dyDescent="0.3">
      <c r="A160" s="1">
        <v>34029</v>
      </c>
      <c r="B160">
        <v>27.26</v>
      </c>
      <c r="C160">
        <v>101.18</v>
      </c>
    </row>
    <row r="161" spans="1:3" x14ac:dyDescent="0.3">
      <c r="A161" s="1">
        <v>34060</v>
      </c>
      <c r="B161">
        <v>27.75</v>
      </c>
      <c r="C161">
        <v>101.55</v>
      </c>
    </row>
    <row r="162" spans="1:3" x14ac:dyDescent="0.3">
      <c r="A162" s="1">
        <v>34090</v>
      </c>
      <c r="B162">
        <v>27.69</v>
      </c>
      <c r="C162">
        <v>102.67</v>
      </c>
    </row>
    <row r="163" spans="1:3" x14ac:dyDescent="0.3">
      <c r="A163" s="1">
        <v>34121</v>
      </c>
      <c r="B163">
        <v>30.07</v>
      </c>
      <c r="C163">
        <v>102.66</v>
      </c>
    </row>
    <row r="164" spans="1:3" x14ac:dyDescent="0.3">
      <c r="A164" s="1">
        <v>34151</v>
      </c>
      <c r="B164">
        <v>30.72</v>
      </c>
      <c r="C164">
        <v>102.48</v>
      </c>
    </row>
    <row r="165" spans="1:3" x14ac:dyDescent="0.3">
      <c r="A165" s="1">
        <v>34182</v>
      </c>
      <c r="B165">
        <v>32.96</v>
      </c>
      <c r="C165">
        <v>101.88</v>
      </c>
    </row>
    <row r="166" spans="1:3" x14ac:dyDescent="0.3">
      <c r="A166" s="1">
        <v>34213</v>
      </c>
      <c r="B166">
        <v>35.69</v>
      </c>
      <c r="C166">
        <v>101.1</v>
      </c>
    </row>
    <row r="167" spans="1:3" x14ac:dyDescent="0.3">
      <c r="A167" s="1">
        <v>34243</v>
      </c>
      <c r="B167">
        <v>33.92</v>
      </c>
      <c r="C167">
        <v>103.1</v>
      </c>
    </row>
    <row r="168" spans="1:3" x14ac:dyDescent="0.3">
      <c r="A168" s="1">
        <v>34274</v>
      </c>
      <c r="B168">
        <v>35.56</v>
      </c>
      <c r="C168">
        <v>103.58</v>
      </c>
    </row>
    <row r="169" spans="1:3" x14ac:dyDescent="0.3">
      <c r="A169" s="1">
        <v>34304</v>
      </c>
      <c r="B169">
        <v>36.840000000000003</v>
      </c>
      <c r="C169">
        <v>102.76</v>
      </c>
    </row>
    <row r="170" spans="1:3" x14ac:dyDescent="0.3">
      <c r="A170" s="1">
        <v>34335</v>
      </c>
      <c r="B170">
        <v>41.31</v>
      </c>
      <c r="C170">
        <v>102.01</v>
      </c>
    </row>
    <row r="171" spans="1:3" x14ac:dyDescent="0.3">
      <c r="A171" s="1">
        <v>34366</v>
      </c>
      <c r="B171">
        <v>40.270000000000003</v>
      </c>
      <c r="C171">
        <v>102.83</v>
      </c>
    </row>
    <row r="172" spans="1:3" x14ac:dyDescent="0.3">
      <c r="A172" s="1">
        <v>34394</v>
      </c>
      <c r="B172">
        <v>42.75</v>
      </c>
      <c r="C172">
        <v>100.8</v>
      </c>
    </row>
    <row r="173" spans="1:3" x14ac:dyDescent="0.3">
      <c r="A173" s="1">
        <v>34425</v>
      </c>
      <c r="B173">
        <v>42.68</v>
      </c>
      <c r="C173">
        <v>102.19</v>
      </c>
    </row>
    <row r="174" spans="1:3" x14ac:dyDescent="0.3">
      <c r="A174" s="1">
        <v>34455</v>
      </c>
      <c r="B174">
        <v>44.03</v>
      </c>
      <c r="C174">
        <v>101.45</v>
      </c>
    </row>
    <row r="175" spans="1:3" x14ac:dyDescent="0.3">
      <c r="A175" s="1">
        <v>34486</v>
      </c>
      <c r="B175">
        <v>47.43</v>
      </c>
      <c r="C175">
        <v>100</v>
      </c>
    </row>
    <row r="176" spans="1:3" x14ac:dyDescent="0.3">
      <c r="A176" s="1">
        <v>34516</v>
      </c>
      <c r="B176">
        <v>6.84</v>
      </c>
      <c r="C176">
        <v>87.56</v>
      </c>
    </row>
    <row r="177" spans="1:3" x14ac:dyDescent="0.3">
      <c r="A177" s="1">
        <v>34547</v>
      </c>
      <c r="B177">
        <v>1.86</v>
      </c>
      <c r="C177">
        <v>83.17</v>
      </c>
    </row>
    <row r="178" spans="1:3" x14ac:dyDescent="0.3">
      <c r="A178" s="1">
        <v>34578</v>
      </c>
      <c r="B178">
        <v>1.53</v>
      </c>
      <c r="C178">
        <v>79.03</v>
      </c>
    </row>
    <row r="179" spans="1:3" x14ac:dyDescent="0.3">
      <c r="A179" s="1">
        <v>34608</v>
      </c>
      <c r="B179">
        <v>2.62</v>
      </c>
      <c r="C179">
        <v>75.37</v>
      </c>
    </row>
    <row r="180" spans="1:3" x14ac:dyDescent="0.3">
      <c r="A180" s="1">
        <v>34639</v>
      </c>
      <c r="B180">
        <v>2.81</v>
      </c>
      <c r="C180">
        <v>73.06</v>
      </c>
    </row>
    <row r="181" spans="1:3" x14ac:dyDescent="0.3">
      <c r="A181" s="1">
        <v>34669</v>
      </c>
      <c r="B181">
        <v>1.71</v>
      </c>
      <c r="C181">
        <v>72.510000000000005</v>
      </c>
    </row>
    <row r="182" spans="1:3" x14ac:dyDescent="0.3">
      <c r="A182" s="1">
        <v>34700</v>
      </c>
      <c r="B182">
        <v>1.7</v>
      </c>
      <c r="C182">
        <v>71.33</v>
      </c>
    </row>
    <row r="183" spans="1:3" x14ac:dyDescent="0.3">
      <c r="A183" s="1">
        <v>34731</v>
      </c>
      <c r="B183">
        <v>1.02</v>
      </c>
      <c r="C183">
        <v>70.39</v>
      </c>
    </row>
    <row r="184" spans="1:3" x14ac:dyDescent="0.3">
      <c r="A184" s="1">
        <v>34759</v>
      </c>
      <c r="B184">
        <v>1.55</v>
      </c>
      <c r="C184">
        <v>73.52</v>
      </c>
    </row>
    <row r="185" spans="1:3" x14ac:dyDescent="0.3">
      <c r="A185" s="1">
        <v>34790</v>
      </c>
      <c r="B185">
        <v>2.4300000000000002</v>
      </c>
      <c r="C185">
        <v>73.55</v>
      </c>
    </row>
    <row r="186" spans="1:3" x14ac:dyDescent="0.3">
      <c r="A186" s="1">
        <v>34820</v>
      </c>
      <c r="B186">
        <v>2.67</v>
      </c>
      <c r="C186">
        <v>70.91</v>
      </c>
    </row>
    <row r="187" spans="1:3" x14ac:dyDescent="0.3">
      <c r="A187" s="1">
        <v>34851</v>
      </c>
      <c r="B187">
        <v>2.2599999999999998</v>
      </c>
      <c r="C187">
        <v>70.8</v>
      </c>
    </row>
    <row r="188" spans="1:3" x14ac:dyDescent="0.3">
      <c r="A188" s="1">
        <v>34881</v>
      </c>
      <c r="B188">
        <v>2.36</v>
      </c>
      <c r="C188">
        <v>70.3</v>
      </c>
    </row>
    <row r="189" spans="1:3" x14ac:dyDescent="0.3">
      <c r="A189" s="1">
        <v>34912</v>
      </c>
      <c r="B189">
        <v>0.99</v>
      </c>
      <c r="C189">
        <v>70.77</v>
      </c>
    </row>
    <row r="190" spans="1:3" x14ac:dyDescent="0.3">
      <c r="A190" s="1">
        <v>34943</v>
      </c>
      <c r="B190">
        <v>0.99</v>
      </c>
      <c r="C190">
        <v>71.03</v>
      </c>
    </row>
    <row r="191" spans="1:3" x14ac:dyDescent="0.3">
      <c r="A191" s="1">
        <v>34973</v>
      </c>
      <c r="B191">
        <v>1.41</v>
      </c>
      <c r="C191">
        <v>70.790000000000006</v>
      </c>
    </row>
    <row r="192" spans="1:3" x14ac:dyDescent="0.3">
      <c r="A192" s="1">
        <v>35004</v>
      </c>
      <c r="B192">
        <v>1.47</v>
      </c>
      <c r="C192">
        <v>70.010000000000005</v>
      </c>
    </row>
    <row r="193" spans="1:3" x14ac:dyDescent="0.3">
      <c r="A193" s="1">
        <v>35034</v>
      </c>
      <c r="B193">
        <v>1.56</v>
      </c>
      <c r="C193">
        <v>69.17</v>
      </c>
    </row>
    <row r="194" spans="1:3" x14ac:dyDescent="0.3">
      <c r="A194" s="1">
        <v>35065</v>
      </c>
      <c r="B194">
        <v>1.34</v>
      </c>
      <c r="C194">
        <v>69.16</v>
      </c>
    </row>
    <row r="195" spans="1:3" x14ac:dyDescent="0.3">
      <c r="A195" s="1">
        <v>35096</v>
      </c>
      <c r="B195">
        <v>1.03</v>
      </c>
      <c r="C195">
        <v>69.099999999999994</v>
      </c>
    </row>
    <row r="196" spans="1:3" x14ac:dyDescent="0.3">
      <c r="A196" s="1">
        <v>35125</v>
      </c>
      <c r="B196">
        <v>0.35</v>
      </c>
      <c r="C196">
        <v>69.569999999999993</v>
      </c>
    </row>
    <row r="197" spans="1:3" x14ac:dyDescent="0.3">
      <c r="A197" s="1">
        <v>35156</v>
      </c>
      <c r="B197">
        <v>1.26</v>
      </c>
      <c r="C197">
        <v>69.260000000000005</v>
      </c>
    </row>
    <row r="198" spans="1:3" x14ac:dyDescent="0.3">
      <c r="A198" s="1">
        <v>35186</v>
      </c>
      <c r="B198">
        <v>1.22</v>
      </c>
      <c r="C198">
        <v>68.91</v>
      </c>
    </row>
    <row r="199" spans="1:3" x14ac:dyDescent="0.3">
      <c r="A199" s="1">
        <v>35217</v>
      </c>
      <c r="B199">
        <v>1.19</v>
      </c>
      <c r="C199">
        <v>68.55</v>
      </c>
    </row>
    <row r="200" spans="1:3" x14ac:dyDescent="0.3">
      <c r="A200" s="1">
        <v>35247</v>
      </c>
      <c r="B200">
        <v>1.1100000000000001</v>
      </c>
      <c r="C200">
        <v>68.31</v>
      </c>
    </row>
    <row r="201" spans="1:3" x14ac:dyDescent="0.3">
      <c r="A201" s="1">
        <v>35278</v>
      </c>
      <c r="B201">
        <v>0.44</v>
      </c>
      <c r="C201">
        <v>68.58</v>
      </c>
    </row>
    <row r="202" spans="1:3" x14ac:dyDescent="0.3">
      <c r="A202" s="1">
        <v>35309</v>
      </c>
      <c r="B202">
        <v>0.15</v>
      </c>
      <c r="C202">
        <v>69.09</v>
      </c>
    </row>
    <row r="203" spans="1:3" x14ac:dyDescent="0.3">
      <c r="A203" s="1">
        <v>35339</v>
      </c>
      <c r="B203">
        <v>0.3</v>
      </c>
      <c r="C203">
        <v>69.5</v>
      </c>
    </row>
    <row r="204" spans="1:3" x14ac:dyDescent="0.3">
      <c r="A204" s="1">
        <v>35370</v>
      </c>
      <c r="B204">
        <v>0.32</v>
      </c>
      <c r="C204">
        <v>69.77</v>
      </c>
    </row>
    <row r="205" spans="1:3" x14ac:dyDescent="0.3">
      <c r="A205" s="1">
        <v>35400</v>
      </c>
      <c r="B205">
        <v>0.47</v>
      </c>
      <c r="C205">
        <v>69.900000000000006</v>
      </c>
    </row>
    <row r="206" spans="1:3" x14ac:dyDescent="0.3">
      <c r="A206" s="1">
        <v>35431</v>
      </c>
      <c r="B206">
        <v>1.18</v>
      </c>
      <c r="C206">
        <v>69.680000000000007</v>
      </c>
    </row>
    <row r="207" spans="1:3" x14ac:dyDescent="0.3">
      <c r="A207" s="1">
        <v>35462</v>
      </c>
      <c r="B207">
        <v>0.5</v>
      </c>
      <c r="C207">
        <v>69.98</v>
      </c>
    </row>
    <row r="208" spans="1:3" x14ac:dyDescent="0.3">
      <c r="A208" s="1">
        <v>35490</v>
      </c>
      <c r="B208">
        <v>0.51</v>
      </c>
      <c r="C208">
        <v>70.290000000000006</v>
      </c>
    </row>
    <row r="209" spans="1:3" x14ac:dyDescent="0.3">
      <c r="A209" s="1">
        <v>35521</v>
      </c>
      <c r="B209">
        <v>0.88</v>
      </c>
      <c r="C209">
        <v>70.040000000000006</v>
      </c>
    </row>
    <row r="210" spans="1:3" x14ac:dyDescent="0.3">
      <c r="A210" s="1">
        <v>35551</v>
      </c>
      <c r="B210">
        <v>0.41</v>
      </c>
      <c r="C210">
        <v>70.2</v>
      </c>
    </row>
    <row r="211" spans="1:3" x14ac:dyDescent="0.3">
      <c r="A211" s="1">
        <v>35582</v>
      </c>
      <c r="B211">
        <v>0.54</v>
      </c>
      <c r="C211">
        <v>70.319999999999993</v>
      </c>
    </row>
    <row r="212" spans="1:3" x14ac:dyDescent="0.3">
      <c r="A212" s="1">
        <v>35612</v>
      </c>
      <c r="B212">
        <v>0.22</v>
      </c>
      <c r="C212">
        <v>70.650000000000006</v>
      </c>
    </row>
    <row r="213" spans="1:3" x14ac:dyDescent="0.3">
      <c r="A213" s="1">
        <v>35643</v>
      </c>
      <c r="B213">
        <v>-0.02</v>
      </c>
      <c r="C213">
        <v>71.27</v>
      </c>
    </row>
    <row r="214" spans="1:3" x14ac:dyDescent="0.3">
      <c r="A214" s="1">
        <v>35674</v>
      </c>
      <c r="B214">
        <v>0.06</v>
      </c>
      <c r="C214">
        <v>71.78</v>
      </c>
    </row>
    <row r="215" spans="1:3" x14ac:dyDescent="0.3">
      <c r="A215" s="1">
        <v>35704</v>
      </c>
      <c r="B215">
        <v>0.23</v>
      </c>
      <c r="C215">
        <v>72.22</v>
      </c>
    </row>
    <row r="216" spans="1:3" x14ac:dyDescent="0.3">
      <c r="A216" s="1">
        <v>35735</v>
      </c>
      <c r="B216">
        <v>0.17</v>
      </c>
      <c r="C216">
        <v>72.52</v>
      </c>
    </row>
    <row r="217" spans="1:3" x14ac:dyDescent="0.3">
      <c r="A217" s="1">
        <v>35765</v>
      </c>
      <c r="B217">
        <v>0.43</v>
      </c>
      <c r="C217">
        <v>72.53</v>
      </c>
    </row>
    <row r="218" spans="1:3" x14ac:dyDescent="0.3">
      <c r="A218" s="1">
        <v>35796</v>
      </c>
      <c r="B218">
        <v>0.71</v>
      </c>
      <c r="C218">
        <v>72.56</v>
      </c>
    </row>
    <row r="219" spans="1:3" x14ac:dyDescent="0.3">
      <c r="A219" s="1">
        <v>35827</v>
      </c>
      <c r="B219">
        <v>0.46</v>
      </c>
      <c r="C219">
        <v>72.83</v>
      </c>
    </row>
    <row r="220" spans="1:3" x14ac:dyDescent="0.3">
      <c r="A220" s="1">
        <v>35855</v>
      </c>
      <c r="B220">
        <v>0.34</v>
      </c>
      <c r="C220">
        <v>73.150000000000006</v>
      </c>
    </row>
    <row r="221" spans="1:3" x14ac:dyDescent="0.3">
      <c r="A221" s="1">
        <v>35886</v>
      </c>
      <c r="B221">
        <v>0.24</v>
      </c>
      <c r="C221">
        <v>73.59</v>
      </c>
    </row>
    <row r="222" spans="1:3" x14ac:dyDescent="0.3">
      <c r="A222" s="1">
        <v>35916</v>
      </c>
      <c r="B222">
        <v>0.5</v>
      </c>
      <c r="C222">
        <v>73.8</v>
      </c>
    </row>
    <row r="223" spans="1:3" x14ac:dyDescent="0.3">
      <c r="A223" s="1">
        <v>35947</v>
      </c>
      <c r="B223">
        <v>0.02</v>
      </c>
      <c r="C223">
        <v>74.3</v>
      </c>
    </row>
    <row r="224" spans="1:3" x14ac:dyDescent="0.3">
      <c r="A224" s="1">
        <v>35977</v>
      </c>
      <c r="B224">
        <v>-0.12</v>
      </c>
      <c r="C224">
        <v>74.92</v>
      </c>
    </row>
    <row r="225" spans="1:3" x14ac:dyDescent="0.3">
      <c r="A225" s="1">
        <v>36008</v>
      </c>
      <c r="B225">
        <v>-0.51</v>
      </c>
      <c r="C225">
        <v>76.06</v>
      </c>
    </row>
    <row r="226" spans="1:3" x14ac:dyDescent="0.3">
      <c r="A226" s="1">
        <v>36039</v>
      </c>
      <c r="B226">
        <v>-0.22</v>
      </c>
      <c r="C226">
        <v>76.92</v>
      </c>
    </row>
    <row r="227" spans="1:3" x14ac:dyDescent="0.3">
      <c r="A227" s="1">
        <v>36069</v>
      </c>
      <c r="B227">
        <v>0.02</v>
      </c>
      <c r="C227">
        <v>77.58</v>
      </c>
    </row>
    <row r="228" spans="1:3" x14ac:dyDescent="0.3">
      <c r="A228" s="1">
        <v>36100</v>
      </c>
      <c r="B228">
        <v>-0.12</v>
      </c>
      <c r="C228">
        <v>78.02</v>
      </c>
    </row>
    <row r="229" spans="1:3" x14ac:dyDescent="0.3">
      <c r="A229" s="1">
        <v>36130</v>
      </c>
      <c r="B229">
        <v>0.33</v>
      </c>
      <c r="C229">
        <v>78.48</v>
      </c>
    </row>
    <row r="230" spans="1:3" x14ac:dyDescent="0.3">
      <c r="A230" s="1">
        <v>36161</v>
      </c>
      <c r="B230">
        <v>0.7</v>
      </c>
      <c r="C230">
        <v>97.34</v>
      </c>
    </row>
    <row r="231" spans="1:3" x14ac:dyDescent="0.3">
      <c r="A231" s="1">
        <v>36192</v>
      </c>
      <c r="B231">
        <v>1.05</v>
      </c>
      <c r="C231">
        <v>122.89</v>
      </c>
    </row>
    <row r="232" spans="1:3" x14ac:dyDescent="0.3">
      <c r="A232" s="1">
        <v>36220</v>
      </c>
      <c r="B232">
        <v>1.1000000000000001</v>
      </c>
      <c r="C232">
        <v>120.85</v>
      </c>
    </row>
    <row r="233" spans="1:3" x14ac:dyDescent="0.3">
      <c r="A233" s="1">
        <v>36251</v>
      </c>
      <c r="B233">
        <v>0.56000000000000005</v>
      </c>
      <c r="C233">
        <v>108.11</v>
      </c>
    </row>
    <row r="234" spans="1:3" x14ac:dyDescent="0.3">
      <c r="A234" s="1">
        <v>36281</v>
      </c>
      <c r="B234">
        <v>0.3</v>
      </c>
      <c r="C234">
        <v>107.11</v>
      </c>
    </row>
    <row r="235" spans="1:3" x14ac:dyDescent="0.3">
      <c r="A235" s="1">
        <v>36312</v>
      </c>
      <c r="B235">
        <v>0.19</v>
      </c>
      <c r="C235">
        <v>112.11</v>
      </c>
    </row>
    <row r="236" spans="1:3" x14ac:dyDescent="0.3">
      <c r="A236" s="1">
        <v>36342</v>
      </c>
      <c r="B236">
        <v>1.0900000000000001</v>
      </c>
      <c r="C236">
        <v>113.44</v>
      </c>
    </row>
    <row r="237" spans="1:3" x14ac:dyDescent="0.3">
      <c r="A237" s="1">
        <v>36373</v>
      </c>
      <c r="B237">
        <v>0.56000000000000005</v>
      </c>
      <c r="C237">
        <v>118.13</v>
      </c>
    </row>
    <row r="238" spans="1:3" x14ac:dyDescent="0.3">
      <c r="A238" s="1">
        <v>36404</v>
      </c>
      <c r="B238">
        <v>0.31</v>
      </c>
      <c r="C238">
        <v>119.42</v>
      </c>
    </row>
    <row r="239" spans="1:3" x14ac:dyDescent="0.3">
      <c r="A239" s="1">
        <v>36434</v>
      </c>
      <c r="B239">
        <v>1.19</v>
      </c>
      <c r="C239">
        <v>122.67</v>
      </c>
    </row>
    <row r="240" spans="1:3" x14ac:dyDescent="0.3">
      <c r="A240" s="1">
        <v>36465</v>
      </c>
      <c r="B240">
        <v>0.95</v>
      </c>
      <c r="C240">
        <v>119.15</v>
      </c>
    </row>
    <row r="241" spans="1:3" x14ac:dyDescent="0.3">
      <c r="A241" s="1">
        <v>36495</v>
      </c>
      <c r="B241">
        <v>0.6</v>
      </c>
      <c r="C241">
        <v>113.09</v>
      </c>
    </row>
    <row r="242" spans="1:3" x14ac:dyDescent="0.3">
      <c r="A242" s="1">
        <v>36526</v>
      </c>
      <c r="B242">
        <v>0.62</v>
      </c>
      <c r="C242">
        <v>110.34</v>
      </c>
    </row>
    <row r="243" spans="1:3" x14ac:dyDescent="0.3">
      <c r="A243" s="1">
        <v>36557</v>
      </c>
      <c r="B243">
        <v>0.13</v>
      </c>
      <c r="C243">
        <v>109.1</v>
      </c>
    </row>
    <row r="244" spans="1:3" x14ac:dyDescent="0.3">
      <c r="A244" s="1">
        <v>36586</v>
      </c>
      <c r="B244">
        <v>0.22</v>
      </c>
      <c r="C244">
        <v>107.7</v>
      </c>
    </row>
    <row r="245" spans="1:3" x14ac:dyDescent="0.3">
      <c r="A245" s="1">
        <v>36617</v>
      </c>
      <c r="B245">
        <v>0.42</v>
      </c>
      <c r="C245">
        <v>108.93</v>
      </c>
    </row>
    <row r="246" spans="1:3" x14ac:dyDescent="0.3">
      <c r="A246" s="1">
        <v>36647</v>
      </c>
      <c r="B246">
        <v>0.01</v>
      </c>
      <c r="C246">
        <v>112.72</v>
      </c>
    </row>
    <row r="247" spans="1:3" x14ac:dyDescent="0.3">
      <c r="A247" s="1">
        <v>36678</v>
      </c>
      <c r="B247">
        <v>0.23</v>
      </c>
      <c r="C247">
        <v>111.84</v>
      </c>
    </row>
    <row r="248" spans="1:3" x14ac:dyDescent="0.3">
      <c r="A248" s="1">
        <v>36708</v>
      </c>
      <c r="B248">
        <v>1.61</v>
      </c>
      <c r="C248">
        <v>109.68</v>
      </c>
    </row>
    <row r="249" spans="1:3" x14ac:dyDescent="0.3">
      <c r="A249" s="1">
        <v>36739</v>
      </c>
      <c r="B249">
        <v>1.31</v>
      </c>
      <c r="C249">
        <v>108.95</v>
      </c>
    </row>
    <row r="250" spans="1:3" x14ac:dyDescent="0.3">
      <c r="A250" s="1">
        <v>36770</v>
      </c>
      <c r="B250">
        <v>0.23</v>
      </c>
      <c r="C250">
        <v>111.08</v>
      </c>
    </row>
    <row r="251" spans="1:3" x14ac:dyDescent="0.3">
      <c r="A251" s="1">
        <v>36800</v>
      </c>
      <c r="B251">
        <v>0.14000000000000001</v>
      </c>
      <c r="C251">
        <v>113.56</v>
      </c>
    </row>
    <row r="252" spans="1:3" x14ac:dyDescent="0.3">
      <c r="A252" s="1">
        <v>36831</v>
      </c>
      <c r="B252">
        <v>0.32</v>
      </c>
      <c r="C252">
        <v>117.38</v>
      </c>
    </row>
    <row r="253" spans="1:3" x14ac:dyDescent="0.3">
      <c r="A253" s="1">
        <v>36861</v>
      </c>
      <c r="B253">
        <v>0.59</v>
      </c>
      <c r="C253">
        <v>117.54</v>
      </c>
    </row>
    <row r="254" spans="1:3" x14ac:dyDescent="0.3">
      <c r="A254" s="1">
        <v>36892</v>
      </c>
      <c r="B254">
        <v>0.56999999999999995</v>
      </c>
      <c r="C254">
        <v>117.09</v>
      </c>
    </row>
    <row r="255" spans="1:3" x14ac:dyDescent="0.3">
      <c r="A255" s="1">
        <v>36923</v>
      </c>
      <c r="B255">
        <v>0.46</v>
      </c>
      <c r="C255">
        <v>119.85</v>
      </c>
    </row>
    <row r="256" spans="1:3" x14ac:dyDescent="0.3">
      <c r="A256" s="1">
        <v>36951</v>
      </c>
      <c r="B256">
        <v>0.38</v>
      </c>
      <c r="C256">
        <v>124.88</v>
      </c>
    </row>
    <row r="257" spans="1:3" x14ac:dyDescent="0.3">
      <c r="A257" s="1">
        <v>36982</v>
      </c>
      <c r="B257">
        <v>0.57999999999999996</v>
      </c>
      <c r="C257">
        <v>130.83000000000001</v>
      </c>
    </row>
    <row r="258" spans="1:3" x14ac:dyDescent="0.3">
      <c r="A258" s="1">
        <v>37012</v>
      </c>
      <c r="B258">
        <v>0.41</v>
      </c>
      <c r="C258">
        <v>137.13999999999999</v>
      </c>
    </row>
    <row r="259" spans="1:3" x14ac:dyDescent="0.3">
      <c r="A259" s="1">
        <v>37043</v>
      </c>
      <c r="B259">
        <v>0.52</v>
      </c>
      <c r="C259">
        <v>141.33000000000001</v>
      </c>
    </row>
    <row r="260" spans="1:3" x14ac:dyDescent="0.3">
      <c r="A260" s="1">
        <v>37073</v>
      </c>
      <c r="B260">
        <v>1.33</v>
      </c>
      <c r="C260">
        <v>144.37</v>
      </c>
    </row>
    <row r="261" spans="1:3" x14ac:dyDescent="0.3">
      <c r="A261" s="1">
        <v>37104</v>
      </c>
      <c r="B261">
        <v>0.7</v>
      </c>
      <c r="C261">
        <v>145.96</v>
      </c>
    </row>
    <row r="262" spans="1:3" x14ac:dyDescent="0.3">
      <c r="A262" s="1">
        <v>37135</v>
      </c>
      <c r="B262">
        <v>0.28000000000000003</v>
      </c>
      <c r="C262">
        <v>155.58000000000001</v>
      </c>
    </row>
    <row r="263" spans="1:3" x14ac:dyDescent="0.3">
      <c r="A263" s="1">
        <v>37165</v>
      </c>
      <c r="B263">
        <v>0.83</v>
      </c>
      <c r="C263">
        <v>157.72999999999999</v>
      </c>
    </row>
    <row r="264" spans="1:3" x14ac:dyDescent="0.3">
      <c r="A264" s="1">
        <v>37196</v>
      </c>
      <c r="B264">
        <v>0.71</v>
      </c>
      <c r="C264">
        <v>145.1</v>
      </c>
    </row>
    <row r="265" spans="1:3" x14ac:dyDescent="0.3">
      <c r="A265" s="1">
        <v>37226</v>
      </c>
      <c r="B265">
        <v>0.65</v>
      </c>
      <c r="C265">
        <v>133.41</v>
      </c>
    </row>
    <row r="266" spans="1:3" x14ac:dyDescent="0.3">
      <c r="A266" s="1">
        <v>37257</v>
      </c>
      <c r="B266">
        <v>0.52</v>
      </c>
      <c r="C266">
        <v>133.88</v>
      </c>
    </row>
    <row r="267" spans="1:3" x14ac:dyDescent="0.3">
      <c r="A267" s="1">
        <v>37288</v>
      </c>
      <c r="B267">
        <v>0.36</v>
      </c>
      <c r="C267">
        <v>136.27000000000001</v>
      </c>
    </row>
    <row r="268" spans="1:3" x14ac:dyDescent="0.3">
      <c r="A268" s="1">
        <v>37316</v>
      </c>
      <c r="B268">
        <v>0.6</v>
      </c>
      <c r="C268">
        <v>132.12</v>
      </c>
    </row>
    <row r="269" spans="1:3" x14ac:dyDescent="0.3">
      <c r="A269" s="1">
        <v>37347</v>
      </c>
      <c r="B269">
        <v>0.8</v>
      </c>
      <c r="C269">
        <v>130.33000000000001</v>
      </c>
    </row>
    <row r="270" spans="1:3" x14ac:dyDescent="0.3">
      <c r="A270" s="1">
        <v>37377</v>
      </c>
      <c r="B270">
        <v>0.21</v>
      </c>
      <c r="C270">
        <v>139.02000000000001</v>
      </c>
    </row>
    <row r="271" spans="1:3" x14ac:dyDescent="0.3">
      <c r="A271" s="1">
        <v>37408</v>
      </c>
      <c r="B271">
        <v>0.42</v>
      </c>
      <c r="C271">
        <v>151.56</v>
      </c>
    </row>
    <row r="272" spans="1:3" x14ac:dyDescent="0.3">
      <c r="A272" s="1">
        <v>37438</v>
      </c>
      <c r="B272">
        <v>1.19</v>
      </c>
      <c r="C272">
        <v>162.13999999999999</v>
      </c>
    </row>
    <row r="273" spans="1:3" x14ac:dyDescent="0.3">
      <c r="A273" s="1">
        <v>37469</v>
      </c>
      <c r="B273">
        <v>0.65</v>
      </c>
      <c r="C273">
        <v>171.29</v>
      </c>
    </row>
    <row r="274" spans="1:3" x14ac:dyDescent="0.3">
      <c r="A274" s="1">
        <v>37500</v>
      </c>
      <c r="B274">
        <v>0.72</v>
      </c>
      <c r="C274">
        <v>183.05</v>
      </c>
    </row>
    <row r="275" spans="1:3" x14ac:dyDescent="0.3">
      <c r="A275" s="1">
        <v>37530</v>
      </c>
      <c r="B275">
        <v>1.31</v>
      </c>
      <c r="C275">
        <v>206.11</v>
      </c>
    </row>
    <row r="276" spans="1:3" x14ac:dyDescent="0.3">
      <c r="A276" s="1">
        <v>37561</v>
      </c>
      <c r="B276">
        <v>3.02</v>
      </c>
      <c r="C276">
        <v>188</v>
      </c>
    </row>
    <row r="277" spans="1:3" x14ac:dyDescent="0.3">
      <c r="A277" s="1">
        <v>37591</v>
      </c>
      <c r="B277">
        <v>2.1</v>
      </c>
      <c r="C277">
        <v>186.27</v>
      </c>
    </row>
    <row r="278" spans="1:3" x14ac:dyDescent="0.3">
      <c r="A278" s="1">
        <v>37622</v>
      </c>
      <c r="B278">
        <v>2.25</v>
      </c>
      <c r="C278">
        <v>173.51</v>
      </c>
    </row>
    <row r="279" spans="1:3" x14ac:dyDescent="0.3">
      <c r="A279" s="1">
        <v>37653</v>
      </c>
      <c r="B279">
        <v>1.57</v>
      </c>
      <c r="C279">
        <v>179.77</v>
      </c>
    </row>
    <row r="280" spans="1:3" x14ac:dyDescent="0.3">
      <c r="A280" s="1">
        <v>37681</v>
      </c>
      <c r="B280">
        <v>1.23</v>
      </c>
      <c r="C280">
        <v>171.5</v>
      </c>
    </row>
    <row r="281" spans="1:3" x14ac:dyDescent="0.3">
      <c r="A281" s="1">
        <v>37712</v>
      </c>
      <c r="B281">
        <v>0.97</v>
      </c>
      <c r="C281">
        <v>153.34</v>
      </c>
    </row>
    <row r="282" spans="1:3" x14ac:dyDescent="0.3">
      <c r="A282" s="1">
        <v>37742</v>
      </c>
      <c r="B282">
        <v>0.61</v>
      </c>
      <c r="C282">
        <v>144.22</v>
      </c>
    </row>
    <row r="283" spans="1:3" x14ac:dyDescent="0.3">
      <c r="A283" s="1">
        <v>37773</v>
      </c>
      <c r="B283">
        <v>-0.15</v>
      </c>
      <c r="C283">
        <v>141.04</v>
      </c>
    </row>
    <row r="284" spans="1:3" x14ac:dyDescent="0.3">
      <c r="A284" s="1">
        <v>37803</v>
      </c>
      <c r="B284">
        <v>0.2</v>
      </c>
      <c r="C284">
        <v>140.75</v>
      </c>
    </row>
    <row r="285" spans="1:3" x14ac:dyDescent="0.3">
      <c r="A285" s="1">
        <v>37834</v>
      </c>
      <c r="B285">
        <v>0.34</v>
      </c>
      <c r="C285">
        <v>146.80000000000001</v>
      </c>
    </row>
    <row r="286" spans="1:3" x14ac:dyDescent="0.3">
      <c r="A286" s="1">
        <v>37865</v>
      </c>
      <c r="B286">
        <v>0.78</v>
      </c>
      <c r="C286">
        <v>142.26</v>
      </c>
    </row>
    <row r="287" spans="1:3" x14ac:dyDescent="0.3">
      <c r="A287" s="1">
        <v>37895</v>
      </c>
      <c r="B287">
        <v>0.28999999999999998</v>
      </c>
      <c r="C287">
        <v>138.72</v>
      </c>
    </row>
    <row r="288" spans="1:3" x14ac:dyDescent="0.3">
      <c r="A288" s="1">
        <v>37926</v>
      </c>
      <c r="B288">
        <v>0.34</v>
      </c>
      <c r="C288">
        <v>140.4</v>
      </c>
    </row>
    <row r="289" spans="1:3" x14ac:dyDescent="0.3">
      <c r="A289" s="1">
        <v>37956</v>
      </c>
      <c r="B289">
        <v>0.52</v>
      </c>
      <c r="C289">
        <v>140.07</v>
      </c>
    </row>
    <row r="290" spans="1:3" x14ac:dyDescent="0.3">
      <c r="A290" s="1">
        <v>37987</v>
      </c>
      <c r="B290">
        <v>0.76</v>
      </c>
      <c r="C290">
        <v>136.19</v>
      </c>
    </row>
    <row r="291" spans="1:3" x14ac:dyDescent="0.3">
      <c r="A291" s="1">
        <v>38018</v>
      </c>
      <c r="B291">
        <v>0.61</v>
      </c>
      <c r="C291">
        <v>139.84</v>
      </c>
    </row>
    <row r="292" spans="1:3" x14ac:dyDescent="0.3">
      <c r="A292" s="1">
        <v>38047</v>
      </c>
      <c r="B292">
        <v>0.47</v>
      </c>
      <c r="C292">
        <v>138.88999999999999</v>
      </c>
    </row>
    <row r="293" spans="1:3" x14ac:dyDescent="0.3">
      <c r="A293" s="1">
        <v>38078</v>
      </c>
      <c r="B293">
        <v>0.37</v>
      </c>
      <c r="C293">
        <v>138.85</v>
      </c>
    </row>
    <row r="294" spans="1:3" x14ac:dyDescent="0.3">
      <c r="A294" s="1">
        <v>38108</v>
      </c>
      <c r="B294">
        <v>0.51</v>
      </c>
      <c r="C294">
        <v>148.25</v>
      </c>
    </row>
    <row r="295" spans="1:3" x14ac:dyDescent="0.3">
      <c r="A295" s="1">
        <v>38139</v>
      </c>
      <c r="B295">
        <v>0.71</v>
      </c>
      <c r="C295">
        <v>149.04</v>
      </c>
    </row>
    <row r="296" spans="1:3" x14ac:dyDescent="0.3">
      <c r="A296" s="1">
        <v>38169</v>
      </c>
      <c r="B296">
        <v>0.91</v>
      </c>
      <c r="C296">
        <v>143.11000000000001</v>
      </c>
    </row>
    <row r="297" spans="1:3" x14ac:dyDescent="0.3">
      <c r="A297" s="1">
        <v>38200</v>
      </c>
      <c r="B297">
        <v>0.69</v>
      </c>
      <c r="C297">
        <v>140.62</v>
      </c>
    </row>
    <row r="298" spans="1:3" x14ac:dyDescent="0.3">
      <c r="A298" s="1">
        <v>38231</v>
      </c>
      <c r="B298">
        <v>0.33</v>
      </c>
      <c r="C298">
        <v>135.22999999999999</v>
      </c>
    </row>
    <row r="299" spans="1:3" x14ac:dyDescent="0.3">
      <c r="A299" s="1">
        <v>38261</v>
      </c>
      <c r="B299">
        <v>0.44</v>
      </c>
      <c r="C299">
        <v>133.55000000000001</v>
      </c>
    </row>
    <row r="300" spans="1:3" x14ac:dyDescent="0.3">
      <c r="A300" s="1">
        <v>38292</v>
      </c>
      <c r="B300">
        <v>0.69</v>
      </c>
      <c r="C300">
        <v>129.6</v>
      </c>
    </row>
    <row r="301" spans="1:3" x14ac:dyDescent="0.3">
      <c r="A301" s="1">
        <v>38322</v>
      </c>
      <c r="B301">
        <v>0.86</v>
      </c>
      <c r="C301">
        <v>124.9</v>
      </c>
    </row>
    <row r="302" spans="1:3" x14ac:dyDescent="0.3">
      <c r="A302" s="1">
        <v>38353</v>
      </c>
      <c r="B302">
        <v>0.57999999999999996</v>
      </c>
      <c r="C302">
        <v>123.29</v>
      </c>
    </row>
    <row r="303" spans="1:3" x14ac:dyDescent="0.3">
      <c r="A303" s="1">
        <v>38384</v>
      </c>
      <c r="B303">
        <v>0.59</v>
      </c>
      <c r="C303">
        <v>118.92</v>
      </c>
    </row>
    <row r="304" spans="1:3" x14ac:dyDescent="0.3">
      <c r="A304" s="1">
        <v>38412</v>
      </c>
      <c r="B304">
        <v>0.61</v>
      </c>
      <c r="C304">
        <v>124.02</v>
      </c>
    </row>
    <row r="305" spans="1:3" x14ac:dyDescent="0.3">
      <c r="A305" s="1">
        <v>38443</v>
      </c>
      <c r="B305">
        <v>0.87</v>
      </c>
      <c r="C305">
        <v>118.03</v>
      </c>
    </row>
    <row r="306" spans="1:3" x14ac:dyDescent="0.3">
      <c r="A306" s="1">
        <v>38473</v>
      </c>
      <c r="B306">
        <v>0.49</v>
      </c>
      <c r="C306">
        <v>111.59</v>
      </c>
    </row>
    <row r="307" spans="1:3" x14ac:dyDescent="0.3">
      <c r="A307" s="1">
        <v>38504</v>
      </c>
      <c r="B307">
        <v>-0.02</v>
      </c>
      <c r="C307">
        <v>109.88</v>
      </c>
    </row>
    <row r="308" spans="1:3" x14ac:dyDescent="0.3">
      <c r="A308" s="1">
        <v>38534</v>
      </c>
      <c r="B308">
        <v>0.25</v>
      </c>
      <c r="C308">
        <v>108.29</v>
      </c>
    </row>
    <row r="309" spans="1:3" x14ac:dyDescent="0.3">
      <c r="A309" s="1">
        <v>38565</v>
      </c>
      <c r="B309">
        <v>0.17</v>
      </c>
      <c r="C309">
        <v>108.07</v>
      </c>
    </row>
    <row r="310" spans="1:3" x14ac:dyDescent="0.3">
      <c r="A310" s="1">
        <v>38596</v>
      </c>
      <c r="B310">
        <v>0.35</v>
      </c>
      <c r="C310">
        <v>105.95</v>
      </c>
    </row>
    <row r="311" spans="1:3" x14ac:dyDescent="0.3">
      <c r="A311" s="1">
        <v>38626</v>
      </c>
      <c r="B311">
        <v>0.75</v>
      </c>
      <c r="C311">
        <v>103.63</v>
      </c>
    </row>
    <row r="312" spans="1:3" x14ac:dyDescent="0.3">
      <c r="A312" s="1">
        <v>38657</v>
      </c>
      <c r="B312">
        <v>0.55000000000000004</v>
      </c>
      <c r="C312">
        <v>100.17</v>
      </c>
    </row>
    <row r="313" spans="1:3" x14ac:dyDescent="0.3">
      <c r="A313" s="1">
        <v>38687</v>
      </c>
      <c r="B313">
        <v>0.36</v>
      </c>
      <c r="C313">
        <v>102.76</v>
      </c>
    </row>
    <row r="314" spans="1:3" x14ac:dyDescent="0.3">
      <c r="A314" s="1">
        <v>38718</v>
      </c>
      <c r="B314">
        <v>0.59</v>
      </c>
      <c r="C314">
        <v>102.41</v>
      </c>
    </row>
    <row r="315" spans="1:3" x14ac:dyDescent="0.3">
      <c r="A315" s="1">
        <v>38749</v>
      </c>
      <c r="B315">
        <v>0.41</v>
      </c>
      <c r="C315">
        <v>97.17</v>
      </c>
    </row>
    <row r="316" spans="1:3" x14ac:dyDescent="0.3">
      <c r="A316" s="1">
        <v>38777</v>
      </c>
      <c r="B316">
        <v>0.43</v>
      </c>
      <c r="C316">
        <v>96.84</v>
      </c>
    </row>
    <row r="317" spans="1:3" x14ac:dyDescent="0.3">
      <c r="A317" s="1">
        <v>38808</v>
      </c>
      <c r="B317">
        <v>0.21</v>
      </c>
      <c r="C317">
        <v>96.43</v>
      </c>
    </row>
    <row r="318" spans="1:3" x14ac:dyDescent="0.3">
      <c r="A318" s="1">
        <v>38838</v>
      </c>
      <c r="B318">
        <v>0.1</v>
      </c>
      <c r="C318">
        <v>99.03</v>
      </c>
    </row>
    <row r="319" spans="1:3" x14ac:dyDescent="0.3">
      <c r="A319" s="1">
        <v>38869</v>
      </c>
      <c r="B319">
        <v>-0.21</v>
      </c>
      <c r="C319">
        <v>102.64</v>
      </c>
    </row>
    <row r="320" spans="1:3" x14ac:dyDescent="0.3">
      <c r="A320" s="1">
        <v>38899</v>
      </c>
      <c r="B320">
        <v>0.19</v>
      </c>
      <c r="C320">
        <v>100.05</v>
      </c>
    </row>
    <row r="321" spans="1:3" x14ac:dyDescent="0.3">
      <c r="A321" s="1">
        <v>38930</v>
      </c>
      <c r="B321">
        <v>0.05</v>
      </c>
      <c r="C321">
        <v>98.67</v>
      </c>
    </row>
    <row r="322" spans="1:3" x14ac:dyDescent="0.3">
      <c r="A322" s="1">
        <v>38961</v>
      </c>
      <c r="B322">
        <v>0.21</v>
      </c>
      <c r="C322">
        <v>98.57</v>
      </c>
    </row>
    <row r="323" spans="1:3" x14ac:dyDescent="0.3">
      <c r="A323" s="1">
        <v>38991</v>
      </c>
      <c r="B323">
        <v>0.33</v>
      </c>
      <c r="C323">
        <v>96.79</v>
      </c>
    </row>
    <row r="324" spans="1:3" x14ac:dyDescent="0.3">
      <c r="A324" s="1">
        <v>39022</v>
      </c>
      <c r="B324">
        <v>0.31</v>
      </c>
      <c r="C324">
        <v>96.78</v>
      </c>
    </row>
    <row r="325" spans="1:3" x14ac:dyDescent="0.3">
      <c r="A325" s="1">
        <v>39052</v>
      </c>
      <c r="B325">
        <v>0.48</v>
      </c>
      <c r="C325">
        <v>96.1</v>
      </c>
    </row>
    <row r="326" spans="1:3" x14ac:dyDescent="0.3">
      <c r="A326" s="1">
        <v>39083</v>
      </c>
      <c r="B326">
        <v>0.44</v>
      </c>
      <c r="C326">
        <v>95.46</v>
      </c>
    </row>
    <row r="327" spans="1:3" x14ac:dyDescent="0.3">
      <c r="A327" s="1">
        <v>39114</v>
      </c>
      <c r="B327">
        <v>0.44</v>
      </c>
      <c r="C327">
        <v>93.66</v>
      </c>
    </row>
    <row r="328" spans="1:3" x14ac:dyDescent="0.3">
      <c r="A328" s="1">
        <v>39142</v>
      </c>
      <c r="B328">
        <v>0.37</v>
      </c>
      <c r="C328">
        <v>93.83</v>
      </c>
    </row>
    <row r="329" spans="1:3" x14ac:dyDescent="0.3">
      <c r="A329" s="1">
        <v>39173</v>
      </c>
      <c r="B329">
        <v>0.25</v>
      </c>
      <c r="C329">
        <v>91.65</v>
      </c>
    </row>
    <row r="330" spans="1:3" x14ac:dyDescent="0.3">
      <c r="A330" s="1">
        <v>39203</v>
      </c>
      <c r="B330">
        <v>0.28000000000000003</v>
      </c>
      <c r="C330">
        <v>89.67</v>
      </c>
    </row>
    <row r="331" spans="1:3" x14ac:dyDescent="0.3">
      <c r="A331" s="1">
        <v>39234</v>
      </c>
      <c r="B331">
        <v>0.28000000000000003</v>
      </c>
      <c r="C331">
        <v>87.34</v>
      </c>
    </row>
    <row r="332" spans="1:3" x14ac:dyDescent="0.3">
      <c r="A332" s="1">
        <v>39264</v>
      </c>
      <c r="B332">
        <v>0.24</v>
      </c>
      <c r="C332">
        <v>84.9</v>
      </c>
    </row>
    <row r="333" spans="1:3" x14ac:dyDescent="0.3">
      <c r="A333" s="1">
        <v>39295</v>
      </c>
      <c r="B333">
        <v>0.47</v>
      </c>
      <c r="C333">
        <v>88.08</v>
      </c>
    </row>
    <row r="334" spans="1:3" x14ac:dyDescent="0.3">
      <c r="A334" s="1">
        <v>39326</v>
      </c>
      <c r="B334">
        <v>0.18</v>
      </c>
      <c r="C334">
        <v>85.18</v>
      </c>
    </row>
    <row r="335" spans="1:3" x14ac:dyDescent="0.3">
      <c r="A335" s="1">
        <v>39356</v>
      </c>
      <c r="B335">
        <v>0.3</v>
      </c>
      <c r="C335">
        <v>80.69</v>
      </c>
    </row>
    <row r="336" spans="1:3" x14ac:dyDescent="0.3">
      <c r="A336" s="1">
        <v>39387</v>
      </c>
      <c r="B336">
        <v>0.38</v>
      </c>
      <c r="C336">
        <v>79.47</v>
      </c>
    </row>
    <row r="337" spans="1:3" x14ac:dyDescent="0.3">
      <c r="A337" s="1">
        <v>39417</v>
      </c>
      <c r="B337">
        <v>0.74</v>
      </c>
      <c r="C337">
        <v>79.55</v>
      </c>
    </row>
    <row r="338" spans="1:3" x14ac:dyDescent="0.3">
      <c r="A338" s="1">
        <v>39448</v>
      </c>
      <c r="B338">
        <v>0.54</v>
      </c>
      <c r="C338">
        <v>78.989999999999995</v>
      </c>
    </row>
    <row r="339" spans="1:3" x14ac:dyDescent="0.3">
      <c r="A339" s="1">
        <v>39479</v>
      </c>
      <c r="B339">
        <v>0.49</v>
      </c>
      <c r="C339">
        <v>76.77</v>
      </c>
    </row>
    <row r="340" spans="1:3" x14ac:dyDescent="0.3">
      <c r="A340" s="1">
        <v>39508</v>
      </c>
      <c r="B340">
        <v>0.48</v>
      </c>
      <c r="C340">
        <v>76.16</v>
      </c>
    </row>
    <row r="341" spans="1:3" x14ac:dyDescent="0.3">
      <c r="A341" s="1">
        <v>39539</v>
      </c>
      <c r="B341">
        <v>0.55000000000000004</v>
      </c>
      <c r="C341">
        <v>75.37</v>
      </c>
    </row>
    <row r="342" spans="1:3" x14ac:dyDescent="0.3">
      <c r="A342" s="1">
        <v>39569</v>
      </c>
      <c r="B342">
        <v>0.79</v>
      </c>
      <c r="C342">
        <v>74.14</v>
      </c>
    </row>
    <row r="343" spans="1:3" x14ac:dyDescent="0.3">
      <c r="A343" s="1">
        <v>39600</v>
      </c>
      <c r="B343">
        <v>0.74</v>
      </c>
      <c r="C343">
        <v>72.47</v>
      </c>
    </row>
    <row r="344" spans="1:3" x14ac:dyDescent="0.3">
      <c r="A344" s="1">
        <v>39630</v>
      </c>
      <c r="B344">
        <v>0.53</v>
      </c>
      <c r="C344">
        <v>71.239999999999995</v>
      </c>
    </row>
    <row r="345" spans="1:3" x14ac:dyDescent="0.3">
      <c r="A345" s="1">
        <v>39661</v>
      </c>
      <c r="B345">
        <v>0.28000000000000003</v>
      </c>
      <c r="C345">
        <v>71.69</v>
      </c>
    </row>
    <row r="346" spans="1:3" x14ac:dyDescent="0.3">
      <c r="A346" s="1">
        <v>39692</v>
      </c>
      <c r="B346">
        <v>0.26</v>
      </c>
      <c r="C346">
        <v>79.7</v>
      </c>
    </row>
    <row r="347" spans="1:3" x14ac:dyDescent="0.3">
      <c r="A347" s="1">
        <v>39722</v>
      </c>
      <c r="B347">
        <v>0.45</v>
      </c>
      <c r="C347">
        <v>94.83</v>
      </c>
    </row>
    <row r="348" spans="1:3" x14ac:dyDescent="0.3">
      <c r="A348" s="1">
        <v>39753</v>
      </c>
      <c r="B348">
        <v>0.36</v>
      </c>
      <c r="C348">
        <v>96.67</v>
      </c>
    </row>
    <row r="349" spans="1:3" x14ac:dyDescent="0.3">
      <c r="A349" s="1">
        <v>39783</v>
      </c>
      <c r="B349">
        <v>0.28000000000000003</v>
      </c>
      <c r="C349">
        <v>100.79</v>
      </c>
    </row>
    <row r="350" spans="1:3" x14ac:dyDescent="0.3">
      <c r="A350" s="1">
        <v>39814</v>
      </c>
      <c r="B350">
        <v>0.48</v>
      </c>
      <c r="C350">
        <v>97.09</v>
      </c>
    </row>
    <row r="351" spans="1:3" x14ac:dyDescent="0.3">
      <c r="A351" s="1">
        <v>39845</v>
      </c>
      <c r="B351">
        <v>0.55000000000000004</v>
      </c>
      <c r="C351">
        <v>97.26</v>
      </c>
    </row>
    <row r="352" spans="1:3" x14ac:dyDescent="0.3">
      <c r="A352" s="1">
        <v>39873</v>
      </c>
      <c r="B352">
        <v>0.2</v>
      </c>
      <c r="C352">
        <v>97.35</v>
      </c>
    </row>
    <row r="353" spans="1:3" x14ac:dyDescent="0.3">
      <c r="A353" s="1">
        <v>39904</v>
      </c>
      <c r="B353">
        <v>0.48</v>
      </c>
      <c r="C353">
        <v>92.59</v>
      </c>
    </row>
    <row r="354" spans="1:3" x14ac:dyDescent="0.3">
      <c r="A354" s="1">
        <v>39934</v>
      </c>
      <c r="B354">
        <v>0.47</v>
      </c>
      <c r="C354">
        <v>86.35</v>
      </c>
    </row>
    <row r="355" spans="1:3" x14ac:dyDescent="0.3">
      <c r="A355" s="1">
        <v>39965</v>
      </c>
      <c r="B355">
        <v>0.36</v>
      </c>
      <c r="C355">
        <v>82.43</v>
      </c>
    </row>
    <row r="356" spans="1:3" x14ac:dyDescent="0.3">
      <c r="A356" s="1">
        <v>39995</v>
      </c>
      <c r="B356">
        <v>0.24</v>
      </c>
      <c r="C356">
        <v>81.06</v>
      </c>
    </row>
    <row r="357" spans="1:3" x14ac:dyDescent="0.3">
      <c r="A357" s="1">
        <v>40026</v>
      </c>
      <c r="B357">
        <v>0.15</v>
      </c>
      <c r="C357">
        <v>77.45</v>
      </c>
    </row>
    <row r="358" spans="1:3" x14ac:dyDescent="0.3">
      <c r="A358" s="1">
        <v>40057</v>
      </c>
      <c r="B358">
        <v>0.24</v>
      </c>
      <c r="C358">
        <v>76.25</v>
      </c>
    </row>
    <row r="359" spans="1:3" x14ac:dyDescent="0.3">
      <c r="A359" s="1">
        <v>40087</v>
      </c>
      <c r="B359">
        <v>0.28000000000000003</v>
      </c>
      <c r="C359">
        <v>72.7</v>
      </c>
    </row>
    <row r="360" spans="1:3" x14ac:dyDescent="0.3">
      <c r="A360" s="1">
        <v>40118</v>
      </c>
      <c r="B360">
        <v>0.41</v>
      </c>
      <c r="C360">
        <v>71.95</v>
      </c>
    </row>
    <row r="361" spans="1:3" x14ac:dyDescent="0.3">
      <c r="A361" s="1">
        <v>40148</v>
      </c>
      <c r="B361">
        <v>0.37</v>
      </c>
      <c r="C361">
        <v>72.56</v>
      </c>
    </row>
    <row r="362" spans="1:3" x14ac:dyDescent="0.3">
      <c r="A362" s="1">
        <v>40179</v>
      </c>
      <c r="B362">
        <v>0.75</v>
      </c>
      <c r="C362">
        <v>73.48</v>
      </c>
    </row>
    <row r="363" spans="1:3" x14ac:dyDescent="0.3">
      <c r="A363" s="1">
        <v>40210</v>
      </c>
      <c r="B363">
        <v>0.78</v>
      </c>
      <c r="C363">
        <v>75.459999999999994</v>
      </c>
    </row>
    <row r="364" spans="1:3" x14ac:dyDescent="0.3">
      <c r="A364" s="1">
        <v>40238</v>
      </c>
      <c r="B364">
        <v>0.52</v>
      </c>
      <c r="C364">
        <v>73.099999999999994</v>
      </c>
    </row>
    <row r="365" spans="1:3" x14ac:dyDescent="0.3">
      <c r="A365" s="1">
        <v>40269</v>
      </c>
      <c r="B365">
        <v>0.56999999999999995</v>
      </c>
      <c r="C365">
        <v>71.62</v>
      </c>
    </row>
    <row r="366" spans="1:3" x14ac:dyDescent="0.3">
      <c r="A366" s="1">
        <v>40299</v>
      </c>
      <c r="B366">
        <v>0.43</v>
      </c>
      <c r="C366">
        <v>73.66</v>
      </c>
    </row>
    <row r="367" spans="1:3" x14ac:dyDescent="0.3">
      <c r="A367" s="1">
        <v>40330</v>
      </c>
      <c r="B367">
        <v>0</v>
      </c>
      <c r="C367">
        <v>73.319999999999993</v>
      </c>
    </row>
    <row r="368" spans="1:3" x14ac:dyDescent="0.3">
      <c r="A368" s="1">
        <v>40360</v>
      </c>
      <c r="B368">
        <v>0.01</v>
      </c>
      <c r="C368">
        <v>71.83</v>
      </c>
    </row>
    <row r="369" spans="1:3" x14ac:dyDescent="0.3">
      <c r="A369" s="1">
        <v>40391</v>
      </c>
      <c r="B369">
        <v>0.04</v>
      </c>
      <c r="C369">
        <v>71.489999999999995</v>
      </c>
    </row>
    <row r="370" spans="1:3" x14ac:dyDescent="0.3">
      <c r="A370" s="1">
        <v>40422</v>
      </c>
      <c r="B370">
        <v>0.45</v>
      </c>
      <c r="C370">
        <v>69.56</v>
      </c>
    </row>
    <row r="371" spans="1:3" x14ac:dyDescent="0.3">
      <c r="A371" s="1">
        <v>40452</v>
      </c>
      <c r="B371">
        <v>0.75</v>
      </c>
      <c r="C371">
        <v>67.709999999999994</v>
      </c>
    </row>
    <row r="372" spans="1:3" x14ac:dyDescent="0.3">
      <c r="A372" s="1">
        <v>40483</v>
      </c>
      <c r="B372">
        <v>0.83</v>
      </c>
      <c r="C372">
        <v>68.37</v>
      </c>
    </row>
    <row r="373" spans="1:3" x14ac:dyDescent="0.3">
      <c r="A373" s="1">
        <v>40513</v>
      </c>
      <c r="B373">
        <v>0.63</v>
      </c>
      <c r="C373">
        <v>67.27</v>
      </c>
    </row>
    <row r="374" spans="1:3" x14ac:dyDescent="0.3">
      <c r="A374" s="1">
        <v>40544</v>
      </c>
      <c r="B374">
        <v>0.83</v>
      </c>
      <c r="C374">
        <v>66.3</v>
      </c>
    </row>
    <row r="375" spans="1:3" x14ac:dyDescent="0.3">
      <c r="A375" s="1">
        <v>40575</v>
      </c>
      <c r="B375">
        <v>0.8</v>
      </c>
      <c r="C375">
        <v>65.83</v>
      </c>
    </row>
    <row r="376" spans="1:3" x14ac:dyDescent="0.3">
      <c r="A376" s="1">
        <v>40603</v>
      </c>
      <c r="B376">
        <v>0.79</v>
      </c>
      <c r="C376">
        <v>65.599999999999994</v>
      </c>
    </row>
    <row r="377" spans="1:3" x14ac:dyDescent="0.3">
      <c r="A377" s="1">
        <v>40634</v>
      </c>
      <c r="B377">
        <v>0.77</v>
      </c>
      <c r="C377">
        <v>62.65</v>
      </c>
    </row>
    <row r="378" spans="1:3" x14ac:dyDescent="0.3">
      <c r="A378" s="1">
        <v>40664</v>
      </c>
      <c r="B378">
        <v>0.47</v>
      </c>
      <c r="C378">
        <v>63.72</v>
      </c>
    </row>
    <row r="379" spans="1:3" x14ac:dyDescent="0.3">
      <c r="A379" s="1">
        <v>40695</v>
      </c>
      <c r="B379">
        <v>0.15</v>
      </c>
      <c r="C379">
        <v>62.51</v>
      </c>
    </row>
    <row r="380" spans="1:3" x14ac:dyDescent="0.3">
      <c r="A380" s="1">
        <v>40725</v>
      </c>
      <c r="B380">
        <v>0.16</v>
      </c>
      <c r="C380">
        <v>61.56</v>
      </c>
    </row>
    <row r="381" spans="1:3" x14ac:dyDescent="0.3">
      <c r="A381" s="1">
        <v>40756</v>
      </c>
      <c r="B381">
        <v>0.37</v>
      </c>
      <c r="C381">
        <v>62.8</v>
      </c>
    </row>
    <row r="382" spans="1:3" x14ac:dyDescent="0.3">
      <c r="A382" s="1">
        <v>40787</v>
      </c>
      <c r="B382">
        <v>0.53</v>
      </c>
      <c r="C382">
        <v>68.38</v>
      </c>
    </row>
    <row r="383" spans="1:3" x14ac:dyDescent="0.3">
      <c r="A383" s="1">
        <v>40817</v>
      </c>
      <c r="B383">
        <v>0.43</v>
      </c>
      <c r="C383">
        <v>68.989999999999995</v>
      </c>
    </row>
    <row r="384" spans="1:3" x14ac:dyDescent="0.3">
      <c r="A384" s="1">
        <v>40848</v>
      </c>
      <c r="B384">
        <v>0.52</v>
      </c>
      <c r="C384">
        <v>69.16</v>
      </c>
    </row>
    <row r="385" spans="1:3" x14ac:dyDescent="0.3">
      <c r="A385" s="1">
        <v>40878</v>
      </c>
      <c r="B385">
        <v>0.5</v>
      </c>
      <c r="C385">
        <v>70.55</v>
      </c>
    </row>
    <row r="386" spans="1:3" x14ac:dyDescent="0.3">
      <c r="A386" s="1">
        <v>40909</v>
      </c>
      <c r="B386">
        <v>0.56000000000000005</v>
      </c>
      <c r="C386">
        <v>68.650000000000006</v>
      </c>
    </row>
    <row r="387" spans="1:3" x14ac:dyDescent="0.3">
      <c r="A387" s="1">
        <v>40940</v>
      </c>
      <c r="B387">
        <v>0.45</v>
      </c>
      <c r="C387">
        <v>65.849999999999994</v>
      </c>
    </row>
    <row r="388" spans="1:3" x14ac:dyDescent="0.3">
      <c r="A388" s="1">
        <v>40969</v>
      </c>
      <c r="B388">
        <v>0.21</v>
      </c>
      <c r="C388">
        <v>69.239999999999995</v>
      </c>
    </row>
    <row r="389" spans="1:3" x14ac:dyDescent="0.3">
      <c r="A389" s="1">
        <v>41000</v>
      </c>
      <c r="B389">
        <v>0.64</v>
      </c>
      <c r="C389">
        <v>71.17</v>
      </c>
    </row>
    <row r="390" spans="1:3" x14ac:dyDescent="0.3">
      <c r="A390" s="1">
        <v>41030</v>
      </c>
      <c r="B390">
        <v>0.36</v>
      </c>
      <c r="C390">
        <v>75.78</v>
      </c>
    </row>
    <row r="391" spans="1:3" x14ac:dyDescent="0.3">
      <c r="A391" s="1">
        <v>41061</v>
      </c>
      <c r="B391">
        <v>0.08</v>
      </c>
      <c r="C391">
        <v>78.16</v>
      </c>
    </row>
    <row r="392" spans="1:3" x14ac:dyDescent="0.3">
      <c r="A392" s="1">
        <v>41091</v>
      </c>
      <c r="B392">
        <v>0.43</v>
      </c>
      <c r="C392">
        <v>76.97</v>
      </c>
    </row>
    <row r="393" spans="1:3" x14ac:dyDescent="0.3">
      <c r="A393" s="1">
        <v>41122</v>
      </c>
      <c r="B393">
        <v>0.41</v>
      </c>
      <c r="C393">
        <v>77.11</v>
      </c>
    </row>
    <row r="394" spans="1:3" x14ac:dyDescent="0.3">
      <c r="A394" s="1">
        <v>41153</v>
      </c>
      <c r="B394">
        <v>0.56999999999999995</v>
      </c>
      <c r="C394">
        <v>76.989999999999995</v>
      </c>
    </row>
    <row r="395" spans="1:3" x14ac:dyDescent="0.3">
      <c r="A395" s="1">
        <v>41183</v>
      </c>
      <c r="B395">
        <v>0.59</v>
      </c>
      <c r="C395">
        <v>76.56</v>
      </c>
    </row>
    <row r="396" spans="1:3" x14ac:dyDescent="0.3">
      <c r="A396" s="1">
        <v>41214</v>
      </c>
      <c r="B396">
        <v>0.6</v>
      </c>
      <c r="C396">
        <v>77.08</v>
      </c>
    </row>
    <row r="397" spans="1:3" x14ac:dyDescent="0.3">
      <c r="A397" s="1">
        <v>41244</v>
      </c>
      <c r="B397">
        <v>0.79</v>
      </c>
      <c r="C397">
        <v>76.709999999999994</v>
      </c>
    </row>
    <row r="398" spans="1:3" x14ac:dyDescent="0.3">
      <c r="A398" s="1">
        <v>41275</v>
      </c>
      <c r="B398">
        <v>0.86</v>
      </c>
      <c r="C398">
        <v>74.58</v>
      </c>
    </row>
    <row r="399" spans="1:3" x14ac:dyDescent="0.3">
      <c r="A399" s="1">
        <v>41306</v>
      </c>
      <c r="B399">
        <v>0.6</v>
      </c>
      <c r="C399">
        <v>72.56</v>
      </c>
    </row>
    <row r="400" spans="1:3" x14ac:dyDescent="0.3">
      <c r="A400" s="1">
        <v>41334</v>
      </c>
      <c r="B400">
        <v>0.47</v>
      </c>
      <c r="C400">
        <v>72.849999999999994</v>
      </c>
    </row>
    <row r="401" spans="1:3" x14ac:dyDescent="0.3">
      <c r="A401" s="1">
        <v>41365</v>
      </c>
      <c r="B401">
        <v>0.55000000000000004</v>
      </c>
      <c r="C401">
        <v>73.03</v>
      </c>
    </row>
    <row r="402" spans="1:3" x14ac:dyDescent="0.3">
      <c r="A402" s="1">
        <v>41395</v>
      </c>
      <c r="B402">
        <v>0.37</v>
      </c>
      <c r="C402">
        <v>74.12</v>
      </c>
    </row>
    <row r="403" spans="1:3" x14ac:dyDescent="0.3">
      <c r="A403" s="1">
        <v>41426</v>
      </c>
      <c r="B403">
        <v>0.26</v>
      </c>
      <c r="C403">
        <v>79.09</v>
      </c>
    </row>
    <row r="404" spans="1:3" x14ac:dyDescent="0.3">
      <c r="A404" s="1">
        <v>41456</v>
      </c>
      <c r="B404">
        <v>0.03</v>
      </c>
      <c r="C404">
        <v>81.99</v>
      </c>
    </row>
    <row r="405" spans="1:3" x14ac:dyDescent="0.3">
      <c r="A405" s="1">
        <v>41487</v>
      </c>
      <c r="B405">
        <v>0.24</v>
      </c>
      <c r="C405">
        <v>85.16</v>
      </c>
    </row>
    <row r="406" spans="1:3" x14ac:dyDescent="0.3">
      <c r="A406" s="1">
        <v>41518</v>
      </c>
      <c r="B406">
        <v>0.35</v>
      </c>
      <c r="C406">
        <v>82.36</v>
      </c>
    </row>
    <row r="407" spans="1:3" x14ac:dyDescent="0.3">
      <c r="A407" s="1">
        <v>41548</v>
      </c>
      <c r="B407">
        <v>0.56999999999999995</v>
      </c>
      <c r="C407">
        <v>78.739999999999995</v>
      </c>
    </row>
    <row r="408" spans="1:3" x14ac:dyDescent="0.3">
      <c r="A408" s="1">
        <v>41579</v>
      </c>
      <c r="B408">
        <v>0.54</v>
      </c>
      <c r="C408">
        <v>82.02</v>
      </c>
    </row>
    <row r="409" spans="1:3" x14ac:dyDescent="0.3">
      <c r="A409" s="1">
        <v>41609</v>
      </c>
      <c r="B409">
        <v>0.92</v>
      </c>
      <c r="C409">
        <v>83</v>
      </c>
    </row>
    <row r="410" spans="1:3" x14ac:dyDescent="0.3">
      <c r="A410" s="1">
        <v>41640</v>
      </c>
      <c r="B410">
        <v>0.55000000000000004</v>
      </c>
      <c r="C410">
        <v>84.08</v>
      </c>
    </row>
    <row r="411" spans="1:3" x14ac:dyDescent="0.3">
      <c r="A411" s="1">
        <v>41671</v>
      </c>
      <c r="B411">
        <v>0.69</v>
      </c>
      <c r="C411">
        <v>83.92</v>
      </c>
    </row>
    <row r="412" spans="1:3" x14ac:dyDescent="0.3">
      <c r="A412" s="1">
        <v>41699</v>
      </c>
      <c r="B412">
        <v>0.92</v>
      </c>
      <c r="C412">
        <v>81.69</v>
      </c>
    </row>
    <row r="413" spans="1:3" x14ac:dyDescent="0.3">
      <c r="A413" s="1">
        <v>41730</v>
      </c>
      <c r="B413">
        <v>0.67</v>
      </c>
      <c r="C413">
        <v>78.180000000000007</v>
      </c>
    </row>
    <row r="414" spans="1:3" x14ac:dyDescent="0.3">
      <c r="A414" s="1">
        <v>41760</v>
      </c>
      <c r="B414">
        <v>0.46</v>
      </c>
      <c r="C414">
        <v>77.650000000000006</v>
      </c>
    </row>
    <row r="415" spans="1:3" x14ac:dyDescent="0.3">
      <c r="A415" s="1">
        <v>41791</v>
      </c>
      <c r="B415">
        <v>0.4</v>
      </c>
      <c r="C415">
        <v>78</v>
      </c>
    </row>
    <row r="416" spans="1:3" x14ac:dyDescent="0.3">
      <c r="A416" s="1">
        <v>41821</v>
      </c>
      <c r="B416">
        <v>0.01</v>
      </c>
      <c r="C416">
        <v>77.55</v>
      </c>
    </row>
    <row r="417" spans="1:3" x14ac:dyDescent="0.3">
      <c r="A417" s="1">
        <v>41852</v>
      </c>
      <c r="B417">
        <v>0.25</v>
      </c>
      <c r="C417">
        <v>78.739999999999995</v>
      </c>
    </row>
    <row r="418" spans="1:3" x14ac:dyDescent="0.3">
      <c r="A418" s="1">
        <v>41883</v>
      </c>
      <c r="B418">
        <v>0.56999999999999995</v>
      </c>
      <c r="C418">
        <v>80.59</v>
      </c>
    </row>
    <row r="419" spans="1:3" x14ac:dyDescent="0.3">
      <c r="A419" s="1">
        <v>41913</v>
      </c>
      <c r="B419">
        <v>0.42</v>
      </c>
      <c r="C419">
        <v>84.01</v>
      </c>
    </row>
    <row r="420" spans="1:3" x14ac:dyDescent="0.3">
      <c r="A420" s="1">
        <v>41944</v>
      </c>
      <c r="B420">
        <v>0.51</v>
      </c>
      <c r="C420">
        <v>86.53</v>
      </c>
    </row>
    <row r="421" spans="1:3" x14ac:dyDescent="0.3">
      <c r="A421" s="1">
        <v>41974</v>
      </c>
      <c r="B421">
        <v>0.78</v>
      </c>
      <c r="C421">
        <v>88.49</v>
      </c>
    </row>
    <row r="422" spans="1:3" x14ac:dyDescent="0.3">
      <c r="A422" s="1">
        <v>42005</v>
      </c>
      <c r="B422">
        <v>1.24</v>
      </c>
      <c r="C422">
        <v>86.79</v>
      </c>
    </row>
    <row r="423" spans="1:3" x14ac:dyDescent="0.3">
      <c r="A423" s="1">
        <v>42036</v>
      </c>
      <c r="B423">
        <v>1.22</v>
      </c>
      <c r="C423">
        <v>92.12</v>
      </c>
    </row>
    <row r="424" spans="1:3" x14ac:dyDescent="0.3">
      <c r="A424" s="1">
        <v>42064</v>
      </c>
      <c r="B424">
        <v>1.32</v>
      </c>
      <c r="C424">
        <v>101.87</v>
      </c>
    </row>
    <row r="425" spans="1:3" x14ac:dyDescent="0.3">
      <c r="A425" s="1">
        <v>42095</v>
      </c>
      <c r="B425">
        <v>0.71</v>
      </c>
      <c r="C425">
        <v>98.41</v>
      </c>
    </row>
    <row r="426" spans="1:3" x14ac:dyDescent="0.3">
      <c r="A426" s="1">
        <v>42125</v>
      </c>
      <c r="B426">
        <v>0.74</v>
      </c>
      <c r="C426">
        <v>98.51</v>
      </c>
    </row>
    <row r="427" spans="1:3" x14ac:dyDescent="0.3">
      <c r="A427" s="1">
        <v>42156</v>
      </c>
      <c r="B427">
        <v>0.79</v>
      </c>
      <c r="C427">
        <v>99.8</v>
      </c>
    </row>
    <row r="428" spans="1:3" x14ac:dyDescent="0.3">
      <c r="A428" s="1">
        <v>42186</v>
      </c>
      <c r="B428">
        <v>0.62</v>
      </c>
      <c r="C428">
        <v>102.73</v>
      </c>
    </row>
    <row r="429" spans="1:3" x14ac:dyDescent="0.3">
      <c r="A429" s="1">
        <v>42217</v>
      </c>
      <c r="B429">
        <v>0.22</v>
      </c>
      <c r="C429">
        <v>111.61</v>
      </c>
    </row>
    <row r="430" spans="1:3" x14ac:dyDescent="0.3">
      <c r="A430" s="1">
        <v>42248</v>
      </c>
      <c r="B430">
        <v>0.54</v>
      </c>
      <c r="C430">
        <v>123.05</v>
      </c>
    </row>
    <row r="431" spans="1:3" x14ac:dyDescent="0.3">
      <c r="A431" s="1">
        <v>42278</v>
      </c>
      <c r="B431">
        <v>0.82</v>
      </c>
      <c r="C431">
        <v>121.12</v>
      </c>
    </row>
    <row r="432" spans="1:3" x14ac:dyDescent="0.3">
      <c r="A432" s="1">
        <v>42309</v>
      </c>
      <c r="B432">
        <v>1.01</v>
      </c>
      <c r="C432">
        <v>116.78</v>
      </c>
    </row>
    <row r="433" spans="1:3" x14ac:dyDescent="0.3">
      <c r="A433" s="1">
        <v>42339</v>
      </c>
      <c r="B433">
        <v>0.96</v>
      </c>
      <c r="C433">
        <v>118.15</v>
      </c>
    </row>
    <row r="434" spans="1:3" x14ac:dyDescent="0.3">
      <c r="A434" s="1">
        <v>42370</v>
      </c>
      <c r="B434">
        <v>1.27</v>
      </c>
      <c r="C434">
        <v>122</v>
      </c>
    </row>
    <row r="435" spans="1:3" x14ac:dyDescent="0.3">
      <c r="A435" s="1">
        <v>42401</v>
      </c>
      <c r="B435">
        <v>0.9</v>
      </c>
      <c r="C435">
        <v>118.66</v>
      </c>
    </row>
    <row r="436" spans="1:3" x14ac:dyDescent="0.3">
      <c r="A436" s="1">
        <v>42430</v>
      </c>
      <c r="B436">
        <v>0.43</v>
      </c>
      <c r="C436">
        <v>110.79</v>
      </c>
    </row>
    <row r="437" spans="1:3" x14ac:dyDescent="0.3">
      <c r="A437" s="1">
        <v>42461</v>
      </c>
      <c r="B437">
        <v>0.61</v>
      </c>
      <c r="C437">
        <v>106.51</v>
      </c>
    </row>
    <row r="438" spans="1:3" x14ac:dyDescent="0.3">
      <c r="A438" s="1">
        <v>42491</v>
      </c>
      <c r="B438">
        <v>0.78</v>
      </c>
      <c r="C438">
        <v>105.4</v>
      </c>
    </row>
    <row r="439" spans="1:3" x14ac:dyDescent="0.3">
      <c r="A439" s="1">
        <v>42522</v>
      </c>
      <c r="B439">
        <v>0.35</v>
      </c>
      <c r="C439">
        <v>101.9</v>
      </c>
    </row>
    <row r="440" spans="1:3" x14ac:dyDescent="0.3">
      <c r="A440" s="1">
        <v>42552</v>
      </c>
      <c r="B440">
        <v>0.52</v>
      </c>
      <c r="C440">
        <v>96.81</v>
      </c>
    </row>
    <row r="441" spans="1:3" x14ac:dyDescent="0.3">
      <c r="A441" s="1">
        <v>42583</v>
      </c>
      <c r="B441">
        <v>0.44</v>
      </c>
      <c r="C441">
        <v>94.53</v>
      </c>
    </row>
    <row r="442" spans="1:3" x14ac:dyDescent="0.3">
      <c r="A442" s="1">
        <v>42614</v>
      </c>
      <c r="B442">
        <v>0.08</v>
      </c>
      <c r="C442">
        <v>96.05</v>
      </c>
    </row>
    <row r="443" spans="1:3" x14ac:dyDescent="0.3">
      <c r="A443" s="1">
        <v>42644</v>
      </c>
      <c r="B443">
        <v>0.26</v>
      </c>
      <c r="C443">
        <v>93.89</v>
      </c>
    </row>
    <row r="444" spans="1:3" x14ac:dyDescent="0.3">
      <c r="A444" s="1">
        <v>42675</v>
      </c>
      <c r="B444">
        <v>0.18</v>
      </c>
      <c r="C444">
        <v>98.08</v>
      </c>
    </row>
    <row r="445" spans="1:3" x14ac:dyDescent="0.3">
      <c r="A445" s="1">
        <v>42705</v>
      </c>
      <c r="B445">
        <v>0.3</v>
      </c>
      <c r="C445">
        <v>98.17</v>
      </c>
    </row>
    <row r="446" spans="1:3" x14ac:dyDescent="0.3">
      <c r="A446" s="1">
        <v>42736</v>
      </c>
      <c r="B446">
        <v>0.38</v>
      </c>
      <c r="C446">
        <v>93.8</v>
      </c>
    </row>
    <row r="447" spans="1:3" x14ac:dyDescent="0.3">
      <c r="A447" s="1">
        <v>42767</v>
      </c>
      <c r="B447">
        <v>0.33</v>
      </c>
      <c r="C447">
        <v>91.06</v>
      </c>
    </row>
    <row r="448" spans="1:3" x14ac:dyDescent="0.3">
      <c r="A448" s="1">
        <v>42795</v>
      </c>
      <c r="B448">
        <v>0.25</v>
      </c>
      <c r="C448">
        <v>91.61</v>
      </c>
    </row>
    <row r="449" spans="1:3" x14ac:dyDescent="0.3">
      <c r="A449" s="1">
        <v>42826</v>
      </c>
      <c r="B449">
        <v>0.14000000000000001</v>
      </c>
      <c r="C449">
        <v>92</v>
      </c>
    </row>
    <row r="450" spans="1:3" x14ac:dyDescent="0.3">
      <c r="A450" s="1">
        <v>42856</v>
      </c>
      <c r="B450">
        <v>0.31</v>
      </c>
      <c r="C450">
        <v>93.92</v>
      </c>
    </row>
    <row r="451" spans="1:3" x14ac:dyDescent="0.3">
      <c r="A451" s="1">
        <v>42887</v>
      </c>
      <c r="B451">
        <v>-0.23</v>
      </c>
      <c r="C451">
        <v>96.75</v>
      </c>
    </row>
    <row r="452" spans="1:3" x14ac:dyDescent="0.3">
      <c r="A452" s="1">
        <v>42917</v>
      </c>
      <c r="B452">
        <v>0.24</v>
      </c>
      <c r="C452">
        <v>93.85</v>
      </c>
    </row>
    <row r="453" spans="1:3" x14ac:dyDescent="0.3">
      <c r="A453" s="1">
        <v>42948</v>
      </c>
      <c r="B453">
        <v>0.19</v>
      </c>
      <c r="C453">
        <v>92.34</v>
      </c>
    </row>
    <row r="454" spans="1:3" x14ac:dyDescent="0.3">
      <c r="A454" s="1">
        <v>42979</v>
      </c>
      <c r="B454">
        <v>0.16</v>
      </c>
      <c r="C454">
        <v>92.17</v>
      </c>
    </row>
    <row r="455" spans="1:3" x14ac:dyDescent="0.3">
      <c r="A455" s="1">
        <v>43009</v>
      </c>
      <c r="B455">
        <v>0.42</v>
      </c>
      <c r="C455">
        <v>93.37</v>
      </c>
    </row>
    <row r="456" spans="1:3" x14ac:dyDescent="0.3">
      <c r="A456" s="1">
        <v>43040</v>
      </c>
      <c r="B456">
        <v>0.28000000000000003</v>
      </c>
      <c r="C456">
        <v>95.19</v>
      </c>
    </row>
    <row r="457" spans="1:3" x14ac:dyDescent="0.3">
      <c r="A457" s="1">
        <v>43070</v>
      </c>
      <c r="B457">
        <v>0.44</v>
      </c>
      <c r="C457">
        <v>95.65</v>
      </c>
    </row>
    <row r="458" spans="1:3" x14ac:dyDescent="0.3">
      <c r="A458" s="1">
        <v>43101</v>
      </c>
      <c r="B458">
        <v>0.28999999999999998</v>
      </c>
      <c r="C458">
        <v>93.61</v>
      </c>
    </row>
    <row r="459" spans="1:3" x14ac:dyDescent="0.3">
      <c r="A459" s="1">
        <v>43132</v>
      </c>
      <c r="B459">
        <v>0.32</v>
      </c>
      <c r="C459">
        <v>94.63</v>
      </c>
    </row>
    <row r="460" spans="1:3" x14ac:dyDescent="0.3">
      <c r="A460" s="1">
        <v>43160</v>
      </c>
      <c r="B460">
        <v>0.09</v>
      </c>
      <c r="C460">
        <v>95.8</v>
      </c>
    </row>
    <row r="461" spans="1:3" x14ac:dyDescent="0.3">
      <c r="A461" s="1">
        <v>43191</v>
      </c>
      <c r="B461">
        <v>0.22</v>
      </c>
      <c r="C461">
        <v>99.67</v>
      </c>
    </row>
    <row r="462" spans="1:3" x14ac:dyDescent="0.3">
      <c r="A462" s="1">
        <v>43221</v>
      </c>
      <c r="B462">
        <v>0.4</v>
      </c>
      <c r="C462">
        <v>106.3</v>
      </c>
    </row>
    <row r="463" spans="1:3" x14ac:dyDescent="0.3">
      <c r="A463" s="1">
        <v>43252</v>
      </c>
      <c r="B463">
        <v>1.26</v>
      </c>
      <c r="C463">
        <v>109.18</v>
      </c>
    </row>
    <row r="464" spans="1:3" x14ac:dyDescent="0.3">
      <c r="A464" s="1">
        <v>43282</v>
      </c>
      <c r="B464">
        <v>0.33</v>
      </c>
      <c r="C464">
        <v>110.53</v>
      </c>
    </row>
    <row r="465" spans="1:3" x14ac:dyDescent="0.3">
      <c r="A465" s="1">
        <v>43313</v>
      </c>
      <c r="B465">
        <v>-0.09</v>
      </c>
      <c r="C465">
        <v>113.51</v>
      </c>
    </row>
    <row r="466" spans="1:3" x14ac:dyDescent="0.3">
      <c r="A466" s="1">
        <v>43344</v>
      </c>
      <c r="B466">
        <v>0.48</v>
      </c>
      <c r="C466">
        <v>118.52</v>
      </c>
    </row>
    <row r="467" spans="1:3" x14ac:dyDescent="0.3">
      <c r="A467" s="1">
        <v>43374</v>
      </c>
      <c r="B467">
        <v>0.45</v>
      </c>
      <c r="C467">
        <v>108.21</v>
      </c>
    </row>
    <row r="468" spans="1:3" x14ac:dyDescent="0.3">
      <c r="A468" s="1">
        <v>43405</v>
      </c>
      <c r="B468">
        <v>-0.21</v>
      </c>
      <c r="C468">
        <v>108.44</v>
      </c>
    </row>
    <row r="469" spans="1:3" x14ac:dyDescent="0.3">
      <c r="A469" s="1">
        <v>43435</v>
      </c>
      <c r="B469">
        <v>0.15</v>
      </c>
      <c r="C469">
        <v>110.85</v>
      </c>
    </row>
    <row r="470" spans="1:3" x14ac:dyDescent="0.3">
      <c r="A470" s="1">
        <v>43466</v>
      </c>
      <c r="B470">
        <v>0.32</v>
      </c>
      <c r="C470">
        <v>106.78</v>
      </c>
    </row>
    <row r="471" spans="1:3" x14ac:dyDescent="0.3">
      <c r="A471" s="1">
        <v>43497</v>
      </c>
      <c r="B471">
        <v>0.43</v>
      </c>
      <c r="C471">
        <v>106.09</v>
      </c>
    </row>
    <row r="472" spans="1:3" x14ac:dyDescent="0.3">
      <c r="A472" s="1">
        <v>43525</v>
      </c>
      <c r="B472">
        <v>0.75</v>
      </c>
      <c r="C472">
        <v>109.22</v>
      </c>
    </row>
    <row r="473" spans="1:3" x14ac:dyDescent="0.3">
      <c r="A473" s="1">
        <v>43556</v>
      </c>
      <c r="B473">
        <v>0.56999999999999995</v>
      </c>
      <c r="C473">
        <v>110.81</v>
      </c>
    </row>
    <row r="474" spans="1:3" x14ac:dyDescent="0.3">
      <c r="A474" s="1">
        <v>43586</v>
      </c>
      <c r="B474">
        <v>0.13</v>
      </c>
      <c r="C474">
        <v>113.78</v>
      </c>
    </row>
    <row r="475" spans="1:3" x14ac:dyDescent="0.3">
      <c r="A475" s="1">
        <v>43617</v>
      </c>
      <c r="B475">
        <v>0.01</v>
      </c>
      <c r="C475">
        <v>109.82</v>
      </c>
    </row>
    <row r="476" spans="1:3" x14ac:dyDescent="0.3">
      <c r="A476" s="1">
        <v>43647</v>
      </c>
      <c r="B476">
        <v>0.19</v>
      </c>
      <c r="C476">
        <v>107.51</v>
      </c>
    </row>
    <row r="477" spans="1:3" x14ac:dyDescent="0.3">
      <c r="A477" s="1">
        <v>43678</v>
      </c>
      <c r="B477">
        <v>0.11</v>
      </c>
      <c r="C477">
        <v>114.23</v>
      </c>
    </row>
    <row r="478" spans="1:3" x14ac:dyDescent="0.3">
      <c r="A478" s="1">
        <v>43709</v>
      </c>
      <c r="B478">
        <v>-0.04</v>
      </c>
      <c r="C478">
        <v>117.25</v>
      </c>
    </row>
    <row r="479" spans="1:3" x14ac:dyDescent="0.3">
      <c r="A479" s="1">
        <v>43739</v>
      </c>
      <c r="B479">
        <v>0.1</v>
      </c>
      <c r="C479">
        <v>116.42</v>
      </c>
    </row>
    <row r="480" spans="1:3" x14ac:dyDescent="0.3">
      <c r="A480" s="1">
        <v>43770</v>
      </c>
      <c r="B480">
        <v>0.51</v>
      </c>
      <c r="C480">
        <v>117.74</v>
      </c>
    </row>
    <row r="481" spans="1:3" x14ac:dyDescent="0.3">
      <c r="A481" s="1">
        <v>43800</v>
      </c>
      <c r="B481">
        <v>1.1499999999999999</v>
      </c>
      <c r="C481">
        <v>114.94</v>
      </c>
    </row>
    <row r="482" spans="1:3" x14ac:dyDescent="0.3">
      <c r="A482" s="1">
        <v>43831</v>
      </c>
      <c r="B482">
        <v>0.21</v>
      </c>
      <c r="C482">
        <v>116.16</v>
      </c>
    </row>
    <row r="483" spans="1:3" x14ac:dyDescent="0.3">
      <c r="A483" s="1">
        <v>43862</v>
      </c>
      <c r="B483">
        <v>0.25</v>
      </c>
      <c r="C483">
        <v>121.84</v>
      </c>
    </row>
    <row r="484" spans="1:3" x14ac:dyDescent="0.3">
      <c r="A484" s="1">
        <v>43891</v>
      </c>
      <c r="B484">
        <v>7.0000000000000007E-2</v>
      </c>
      <c r="C484">
        <v>136.52000000000001</v>
      </c>
    </row>
    <row r="485" spans="1:3" x14ac:dyDescent="0.3">
      <c r="A485" s="1">
        <v>43922</v>
      </c>
      <c r="B485">
        <v>-0.31</v>
      </c>
      <c r="C485">
        <v>147.97</v>
      </c>
    </row>
    <row r="486" spans="1:3" x14ac:dyDescent="0.3">
      <c r="A486" s="1">
        <v>43952</v>
      </c>
      <c r="B486">
        <v>-0.38</v>
      </c>
      <c r="C486">
        <v>157.5</v>
      </c>
    </row>
    <row r="487" spans="1:3" x14ac:dyDescent="0.3">
      <c r="A487" s="1">
        <v>43983</v>
      </c>
      <c r="B487">
        <v>0.26</v>
      </c>
      <c r="C487">
        <v>145.32</v>
      </c>
    </row>
    <row r="488" spans="1:3" x14ac:dyDescent="0.3">
      <c r="A488" s="1">
        <v>44013</v>
      </c>
      <c r="B488">
        <v>0.36</v>
      </c>
      <c r="C488">
        <v>148.27000000000001</v>
      </c>
    </row>
    <row r="489" spans="1:3" x14ac:dyDescent="0.3">
      <c r="A489" s="1">
        <v>44044</v>
      </c>
      <c r="B489">
        <v>0.24</v>
      </c>
      <c r="C489">
        <v>153.47</v>
      </c>
    </row>
    <row r="490" spans="1:3" x14ac:dyDescent="0.3">
      <c r="A490" s="1">
        <v>44075</v>
      </c>
      <c r="B490">
        <v>0.64</v>
      </c>
      <c r="C490">
        <v>150.84</v>
      </c>
    </row>
    <row r="491" spans="1:3" x14ac:dyDescent="0.3">
      <c r="A491" s="1">
        <v>44105</v>
      </c>
      <c r="B491">
        <v>0.86</v>
      </c>
      <c r="C491">
        <v>155.93</v>
      </c>
    </row>
    <row r="492" spans="1:3" x14ac:dyDescent="0.3">
      <c r="A492" s="1">
        <v>44136</v>
      </c>
      <c r="B492">
        <v>0.89</v>
      </c>
      <c r="C492">
        <v>149.31</v>
      </c>
    </row>
    <row r="493" spans="1:3" x14ac:dyDescent="0.3">
      <c r="A493" s="1">
        <v>44166</v>
      </c>
      <c r="B493">
        <v>1.35</v>
      </c>
      <c r="C493">
        <v>139.66</v>
      </c>
    </row>
    <row r="494" spans="1:3" x14ac:dyDescent="0.3">
      <c r="A494" s="1">
        <v>44197</v>
      </c>
      <c r="B494">
        <v>0.25</v>
      </c>
      <c r="C494">
        <v>145.38</v>
      </c>
    </row>
    <row r="495" spans="1:3" x14ac:dyDescent="0.3">
      <c r="A495" s="1">
        <v>44228</v>
      </c>
      <c r="B495">
        <v>0.86</v>
      </c>
      <c r="C495">
        <v>146.68</v>
      </c>
    </row>
    <row r="496" spans="1:3" x14ac:dyDescent="0.3">
      <c r="A496" s="1">
        <v>44256</v>
      </c>
      <c r="B496">
        <v>0.93</v>
      </c>
      <c r="C496">
        <v>152.66</v>
      </c>
    </row>
    <row r="497" spans="1:3" x14ac:dyDescent="0.3">
      <c r="A497" s="1">
        <v>44287</v>
      </c>
      <c r="B497">
        <v>0.31</v>
      </c>
      <c r="C497">
        <v>151.26</v>
      </c>
    </row>
    <row r="498" spans="1:3" x14ac:dyDescent="0.3">
      <c r="A498" s="1">
        <v>44317</v>
      </c>
      <c r="B498">
        <v>0.83</v>
      </c>
      <c r="C498">
        <v>143.75</v>
      </c>
    </row>
    <row r="499" spans="1:3" x14ac:dyDescent="0.3">
      <c r="A499" s="1">
        <v>44348</v>
      </c>
      <c r="B499">
        <v>0.53</v>
      </c>
      <c r="C499">
        <v>137.35</v>
      </c>
    </row>
    <row r="500" spans="1:3" x14ac:dyDescent="0.3">
      <c r="A500" s="1">
        <v>44378</v>
      </c>
      <c r="B500">
        <v>0.96</v>
      </c>
      <c r="C500">
        <v>139.97999999999999</v>
      </c>
    </row>
    <row r="501" spans="1:3" x14ac:dyDescent="0.3">
      <c r="A501" s="1">
        <v>44409</v>
      </c>
      <c r="B501">
        <v>0.87</v>
      </c>
      <c r="C501">
        <v>141.63</v>
      </c>
    </row>
    <row r="502" spans="1:3" x14ac:dyDescent="0.3">
      <c r="A502" s="1">
        <v>44440</v>
      </c>
      <c r="B502">
        <v>1.1599999999999999</v>
      </c>
      <c r="C502">
        <v>141.01</v>
      </c>
    </row>
    <row r="503" spans="1:3" x14ac:dyDescent="0.3">
      <c r="A503" s="1">
        <v>44470</v>
      </c>
      <c r="B503">
        <v>1.25</v>
      </c>
      <c r="C503">
        <v>147.44</v>
      </c>
    </row>
    <row r="504" spans="1:3" x14ac:dyDescent="0.3">
      <c r="A504" s="1">
        <v>44501</v>
      </c>
      <c r="B504">
        <v>0.95</v>
      </c>
      <c r="C504">
        <v>147.22</v>
      </c>
    </row>
    <row r="505" spans="1:3" x14ac:dyDescent="0.3">
      <c r="A505" s="1">
        <v>44531</v>
      </c>
      <c r="B505">
        <v>0.73</v>
      </c>
      <c r="C505">
        <v>149.13</v>
      </c>
    </row>
    <row r="506" spans="1:3" x14ac:dyDescent="0.3">
      <c r="A506" s="1">
        <v>44562</v>
      </c>
      <c r="B506">
        <v>0.54</v>
      </c>
      <c r="C506">
        <v>146.47</v>
      </c>
    </row>
    <row r="507" spans="1:3" x14ac:dyDescent="0.3">
      <c r="A507" s="1">
        <v>44593</v>
      </c>
      <c r="B507">
        <v>1.01</v>
      </c>
      <c r="C507">
        <v>137.33000000000001</v>
      </c>
    </row>
    <row r="508" spans="1:3" x14ac:dyDescent="0.3">
      <c r="A508" s="1">
        <v>44621</v>
      </c>
      <c r="B508">
        <v>1.62</v>
      </c>
      <c r="C508">
        <v>131.19999999999999</v>
      </c>
    </row>
    <row r="509" spans="1:3" x14ac:dyDescent="0.3">
      <c r="A509" s="1">
        <v>44652</v>
      </c>
      <c r="B509">
        <v>1.06</v>
      </c>
      <c r="C509">
        <v>124.63</v>
      </c>
    </row>
    <row r="510" spans="1:3" x14ac:dyDescent="0.3">
      <c r="A510" s="1">
        <v>44682</v>
      </c>
      <c r="B510">
        <v>0.47</v>
      </c>
      <c r="C510">
        <v>130.82</v>
      </c>
    </row>
    <row r="511" spans="1:3" x14ac:dyDescent="0.3">
      <c r="A511" s="1">
        <v>44713</v>
      </c>
      <c r="B511">
        <v>0.67</v>
      </c>
      <c r="C511">
        <v>134.32</v>
      </c>
    </row>
    <row r="512" spans="1:3" x14ac:dyDescent="0.3">
      <c r="A512" s="1">
        <v>44743</v>
      </c>
      <c r="B512">
        <v>-0.68</v>
      </c>
      <c r="C512">
        <v>143.68</v>
      </c>
    </row>
    <row r="513" spans="1:3" x14ac:dyDescent="0.3">
      <c r="A513" s="1">
        <v>44774</v>
      </c>
      <c r="B513">
        <v>-0.36</v>
      </c>
      <c r="C513">
        <v>138.11000000000001</v>
      </c>
    </row>
    <row r="514" spans="1:3" x14ac:dyDescent="0.3">
      <c r="A514" s="1">
        <v>44805</v>
      </c>
      <c r="B514">
        <v>-0.28999999999999998</v>
      </c>
      <c r="C514">
        <v>141.32</v>
      </c>
    </row>
    <row r="515" spans="1:3" x14ac:dyDescent="0.3">
      <c r="A515" s="1">
        <v>44835</v>
      </c>
      <c r="B515">
        <v>0.59</v>
      </c>
      <c r="C515">
        <v>141.38</v>
      </c>
    </row>
    <row r="516" spans="1:3" x14ac:dyDescent="0.3">
      <c r="A516" s="1">
        <v>44866</v>
      </c>
      <c r="B516">
        <v>0.41</v>
      </c>
      <c r="C516">
        <v>141.25</v>
      </c>
    </row>
    <row r="517" spans="1:3" x14ac:dyDescent="0.3">
      <c r="A517" s="1">
        <v>44896</v>
      </c>
      <c r="B517">
        <v>0.62</v>
      </c>
      <c r="C517">
        <v>139.21</v>
      </c>
    </row>
    <row r="518" spans="1:3" x14ac:dyDescent="0.3">
      <c r="A518" s="1">
        <v>44927</v>
      </c>
      <c r="B518">
        <v>0.53</v>
      </c>
      <c r="C518">
        <v>138.47</v>
      </c>
    </row>
    <row r="519" spans="1:3" x14ac:dyDescent="0.3">
      <c r="A519" s="1">
        <v>44958</v>
      </c>
      <c r="B519">
        <v>0.84</v>
      </c>
      <c r="C519">
        <v>137.4</v>
      </c>
    </row>
    <row r="520" spans="1:3" x14ac:dyDescent="0.3">
      <c r="A520" s="1">
        <v>44986</v>
      </c>
      <c r="B520">
        <v>0.71</v>
      </c>
      <c r="C520">
        <v>137.85</v>
      </c>
    </row>
    <row r="521" spans="1:3" x14ac:dyDescent="0.3">
      <c r="A521" s="1">
        <v>45017</v>
      </c>
      <c r="B521">
        <v>0.61</v>
      </c>
      <c r="C521">
        <v>132.75</v>
      </c>
    </row>
    <row r="522" spans="1:3" x14ac:dyDescent="0.3">
      <c r="A522" s="1">
        <v>45047</v>
      </c>
      <c r="B522">
        <v>0.23</v>
      </c>
      <c r="C522">
        <v>131.72</v>
      </c>
    </row>
    <row r="523" spans="1:3" x14ac:dyDescent="0.3">
      <c r="A523" s="1">
        <v>45078</v>
      </c>
      <c r="B523">
        <v>-0.08</v>
      </c>
      <c r="C523">
        <v>128.82</v>
      </c>
    </row>
    <row r="524" spans="1:3" x14ac:dyDescent="0.3">
      <c r="A524" s="1">
        <v>45108</v>
      </c>
      <c r="B524">
        <v>0.12</v>
      </c>
      <c r="C524">
        <v>127.49</v>
      </c>
    </row>
    <row r="525" spans="1:3" x14ac:dyDescent="0.3">
      <c r="A525" s="1">
        <v>45139</v>
      </c>
      <c r="B525">
        <v>0.23</v>
      </c>
      <c r="C525" t="s">
        <v>6</v>
      </c>
    </row>
    <row r="526" spans="1:3" x14ac:dyDescent="0.3">
      <c r="A526" s="1">
        <v>45170</v>
      </c>
      <c r="B526">
        <v>0.26</v>
      </c>
      <c r="C526" t="s">
        <v>6</v>
      </c>
    </row>
    <row r="527" spans="1:3" x14ac:dyDescent="0.3">
      <c r="A527" t="s">
        <v>39</v>
      </c>
      <c r="B527" t="s">
        <v>42</v>
      </c>
      <c r="C527" t="s">
        <v>41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G946"/>
  <sheetViews>
    <sheetView workbookViewId="0">
      <pane xSplit="1" ySplit="1" topLeftCell="B56" activePane="bottomRight" state="frozen"/>
      <selection pane="topRight" activeCell="B1" sqref="B1"/>
      <selection pane="bottomLeft" activeCell="A2" sqref="A2"/>
      <selection pane="bottomRight" activeCell="M19" sqref="M19"/>
    </sheetView>
  </sheetViews>
  <sheetFormatPr defaultRowHeight="14.4" x14ac:dyDescent="0.3"/>
  <cols>
    <col min="2" max="7" width="15.88671875" customWidth="1"/>
  </cols>
  <sheetData>
    <row r="1" spans="1:7" s="3" customFormat="1" ht="28.8" x14ac:dyDescent="0.3">
      <c r="A1" s="3" t="s">
        <v>0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</row>
    <row r="2" spans="1:7" x14ac:dyDescent="0.3">
      <c r="A2" s="1" t="s">
        <v>35</v>
      </c>
      <c r="B2" s="8">
        <v>173</v>
      </c>
      <c r="C2" s="8">
        <v>109</v>
      </c>
      <c r="D2" s="8">
        <v>26</v>
      </c>
      <c r="E2" s="8">
        <v>11</v>
      </c>
      <c r="F2" s="8">
        <v>15</v>
      </c>
      <c r="G2" s="8">
        <v>8</v>
      </c>
    </row>
    <row r="3" spans="1:7" x14ac:dyDescent="0.3">
      <c r="A3" s="1"/>
      <c r="B3" s="7"/>
      <c r="C3" s="7"/>
      <c r="D3" s="7"/>
      <c r="E3" s="7"/>
      <c r="F3" s="7"/>
      <c r="G3" s="7"/>
    </row>
    <row r="4" spans="1:7" x14ac:dyDescent="0.3">
      <c r="A4" s="1"/>
      <c r="B4" s="7"/>
      <c r="C4" s="7"/>
      <c r="D4" s="7"/>
      <c r="E4" s="7"/>
      <c r="F4" s="7"/>
      <c r="G4" s="7"/>
    </row>
    <row r="5" spans="1:7" x14ac:dyDescent="0.3">
      <c r="A5" s="1"/>
      <c r="B5" s="7"/>
      <c r="C5" s="7"/>
      <c r="D5" s="7"/>
      <c r="E5" s="7"/>
      <c r="F5" s="7"/>
      <c r="G5" s="7"/>
    </row>
    <row r="6" spans="1:7" x14ac:dyDescent="0.3">
      <c r="A6" s="1"/>
      <c r="B6" s="7"/>
      <c r="C6" s="7"/>
      <c r="D6" s="7"/>
      <c r="E6" s="7"/>
      <c r="F6" s="7"/>
      <c r="G6" s="7"/>
    </row>
    <row r="7" spans="1:7" x14ac:dyDescent="0.3">
      <c r="A7" s="1"/>
      <c r="B7" s="7"/>
      <c r="C7" s="7"/>
      <c r="D7" s="7"/>
      <c r="E7" s="7"/>
      <c r="F7" s="7"/>
      <c r="G7" s="7"/>
    </row>
    <row r="8" spans="1:7" x14ac:dyDescent="0.3">
      <c r="A8" s="1"/>
      <c r="B8" s="7"/>
      <c r="C8" s="7"/>
      <c r="D8" s="7"/>
      <c r="E8" s="7"/>
      <c r="F8" s="7"/>
      <c r="G8" s="7"/>
    </row>
    <row r="9" spans="1:7" x14ac:dyDescent="0.3">
      <c r="A9" s="1"/>
      <c r="B9" s="7"/>
      <c r="C9" s="7"/>
      <c r="D9" s="7"/>
      <c r="E9" s="7"/>
      <c r="F9" s="7"/>
      <c r="G9" s="7"/>
    </row>
    <row r="10" spans="1:7" x14ac:dyDescent="0.3">
      <c r="A10" s="1"/>
      <c r="B10" s="7"/>
      <c r="C10" s="7"/>
      <c r="D10" s="7"/>
      <c r="E10" s="7"/>
      <c r="F10" s="7"/>
      <c r="G10" s="7"/>
    </row>
    <row r="11" spans="1:7" x14ac:dyDescent="0.3">
      <c r="A11" s="1"/>
      <c r="B11" s="7"/>
      <c r="C11" s="7"/>
      <c r="D11" s="7"/>
      <c r="E11" s="7"/>
      <c r="F11" s="7"/>
      <c r="G11" s="7"/>
    </row>
    <row r="12" spans="1:7" x14ac:dyDescent="0.3">
      <c r="A12" s="1"/>
      <c r="B12" s="7"/>
      <c r="C12" s="7"/>
      <c r="D12" s="7"/>
      <c r="E12" s="7"/>
      <c r="F12" s="7"/>
      <c r="G12" s="7"/>
    </row>
    <row r="13" spans="1:7" x14ac:dyDescent="0.3">
      <c r="A13" s="1"/>
      <c r="B13" s="7"/>
      <c r="C13" s="7"/>
      <c r="D13" s="7"/>
      <c r="E13" s="7"/>
      <c r="F13" s="7"/>
      <c r="G13" s="7"/>
    </row>
    <row r="14" spans="1:7" x14ac:dyDescent="0.3">
      <c r="A14" s="1"/>
      <c r="B14" s="7"/>
      <c r="C14" s="7"/>
      <c r="D14" s="7"/>
      <c r="E14" s="7"/>
      <c r="F14" s="7"/>
      <c r="G14" s="7"/>
    </row>
    <row r="15" spans="1:7" x14ac:dyDescent="0.3">
      <c r="A15" s="1"/>
      <c r="B15" s="7"/>
      <c r="C15" s="7"/>
      <c r="D15" s="7"/>
      <c r="E15" s="7"/>
      <c r="F15" s="7"/>
      <c r="G15" s="7"/>
    </row>
    <row r="16" spans="1:7" x14ac:dyDescent="0.3">
      <c r="A16" s="1"/>
      <c r="B16" s="7"/>
      <c r="C16" s="7"/>
      <c r="D16" s="7"/>
      <c r="E16" s="7"/>
      <c r="F16" s="7"/>
      <c r="G16" s="7"/>
    </row>
    <row r="17" spans="1:7" x14ac:dyDescent="0.3">
      <c r="A17" s="1"/>
      <c r="B17" s="7"/>
      <c r="C17" s="7"/>
      <c r="D17" s="7"/>
      <c r="E17" s="7"/>
      <c r="F17" s="7"/>
      <c r="G17" s="7"/>
    </row>
    <row r="18" spans="1:7" x14ac:dyDescent="0.3">
      <c r="A18" s="1"/>
      <c r="B18" s="7"/>
      <c r="C18" s="7"/>
      <c r="D18" s="7"/>
      <c r="E18" s="7"/>
      <c r="F18" s="7"/>
      <c r="G18" s="7"/>
    </row>
    <row r="19" spans="1:7" x14ac:dyDescent="0.3">
      <c r="A19" s="1"/>
      <c r="B19" s="7"/>
      <c r="C19" s="7"/>
      <c r="D19" s="7"/>
      <c r="E19" s="7"/>
      <c r="F19" s="7"/>
      <c r="G19" s="7"/>
    </row>
    <row r="20" spans="1:7" x14ac:dyDescent="0.3">
      <c r="A20" s="1"/>
      <c r="B20" s="7"/>
      <c r="C20" s="7"/>
      <c r="D20" s="7"/>
      <c r="E20" s="7"/>
      <c r="F20" s="7"/>
      <c r="G20" s="7"/>
    </row>
    <row r="21" spans="1:7" x14ac:dyDescent="0.3">
      <c r="A21" s="1"/>
      <c r="B21" s="7"/>
      <c r="C21" s="7"/>
      <c r="D21" s="7"/>
      <c r="E21" s="7"/>
      <c r="F21" s="7"/>
      <c r="G21" s="7"/>
    </row>
    <row r="22" spans="1:7" x14ac:dyDescent="0.3">
      <c r="A22" s="1"/>
      <c r="B22" s="7"/>
      <c r="C22" s="7"/>
      <c r="D22" s="7"/>
      <c r="E22" s="7"/>
      <c r="F22" s="7"/>
      <c r="G22" s="7"/>
    </row>
    <row r="23" spans="1:7" x14ac:dyDescent="0.3">
      <c r="A23" s="1"/>
      <c r="B23" s="7"/>
      <c r="C23" s="7"/>
      <c r="D23" s="7"/>
      <c r="E23" s="7"/>
      <c r="F23" s="7"/>
      <c r="G23" s="7"/>
    </row>
    <row r="24" spans="1:7" x14ac:dyDescent="0.3">
      <c r="A24" s="1"/>
      <c r="B24" s="7"/>
      <c r="C24" s="7"/>
      <c r="D24" s="7"/>
      <c r="E24" s="7"/>
      <c r="F24" s="7"/>
      <c r="G24" s="7"/>
    </row>
    <row r="25" spans="1:7" x14ac:dyDescent="0.3">
      <c r="A25" s="1"/>
      <c r="B25" s="7"/>
      <c r="C25" s="7"/>
      <c r="D25" s="7"/>
      <c r="E25" s="7"/>
      <c r="F25" s="7"/>
      <c r="G25" s="7"/>
    </row>
    <row r="26" spans="1:7" x14ac:dyDescent="0.3">
      <c r="A26" s="1"/>
      <c r="B26" s="7"/>
      <c r="C26" s="7"/>
      <c r="D26" s="7"/>
      <c r="E26" s="7"/>
      <c r="F26" s="7"/>
      <c r="G26" s="7"/>
    </row>
    <row r="27" spans="1:7" x14ac:dyDescent="0.3">
      <c r="A27" s="1"/>
      <c r="B27" s="7"/>
      <c r="C27" s="7"/>
      <c r="D27" s="7"/>
      <c r="E27" s="7"/>
      <c r="F27" s="7"/>
      <c r="G27" s="7"/>
    </row>
    <row r="28" spans="1:7" x14ac:dyDescent="0.3">
      <c r="A28" s="1"/>
      <c r="B28" s="7"/>
      <c r="C28" s="7"/>
      <c r="D28" s="7"/>
      <c r="E28" s="7"/>
      <c r="F28" s="7"/>
      <c r="G28" s="7"/>
    </row>
    <row r="29" spans="1:7" x14ac:dyDescent="0.3">
      <c r="A29" s="1"/>
      <c r="B29" s="7"/>
      <c r="C29" s="7"/>
      <c r="D29" s="7"/>
      <c r="E29" s="7"/>
      <c r="F29" s="7"/>
      <c r="G29" s="7"/>
    </row>
    <row r="30" spans="1:7" x14ac:dyDescent="0.3">
      <c r="A30" s="1"/>
      <c r="B30" s="7"/>
      <c r="C30" s="7"/>
      <c r="D30" s="7"/>
      <c r="E30" s="7"/>
      <c r="F30" s="7"/>
      <c r="G30" s="7"/>
    </row>
    <row r="31" spans="1:7" x14ac:dyDescent="0.3">
      <c r="A31" s="1"/>
      <c r="B31" s="7"/>
      <c r="C31" s="7"/>
      <c r="D31" s="7"/>
      <c r="E31" s="7"/>
      <c r="F31" s="7"/>
      <c r="G31" s="7"/>
    </row>
    <row r="32" spans="1:7" x14ac:dyDescent="0.3">
      <c r="A32" s="1"/>
      <c r="B32" s="7"/>
      <c r="C32" s="7"/>
      <c r="D32" s="7"/>
      <c r="E32" s="7"/>
      <c r="F32" s="7"/>
      <c r="G32" s="7"/>
    </row>
    <row r="33" spans="1:7" x14ac:dyDescent="0.3">
      <c r="A33" s="1"/>
      <c r="B33" s="7"/>
      <c r="C33" s="7"/>
      <c r="D33" s="7"/>
      <c r="E33" s="7"/>
      <c r="F33" s="7"/>
      <c r="G33" s="7"/>
    </row>
    <row r="34" spans="1:7" x14ac:dyDescent="0.3">
      <c r="A34" s="1"/>
      <c r="B34" s="7"/>
      <c r="C34" s="7"/>
      <c r="D34" s="7"/>
      <c r="E34" s="7"/>
      <c r="F34" s="7"/>
      <c r="G34" s="7"/>
    </row>
    <row r="35" spans="1:7" x14ac:dyDescent="0.3">
      <c r="A35" s="1"/>
      <c r="B35" s="7"/>
      <c r="C35" s="7"/>
      <c r="D35" s="7"/>
      <c r="E35" s="7"/>
      <c r="F35" s="7"/>
      <c r="G35" s="7"/>
    </row>
    <row r="36" spans="1:7" x14ac:dyDescent="0.3">
      <c r="A36" s="1"/>
      <c r="B36" s="7"/>
      <c r="C36" s="7"/>
      <c r="D36" s="7"/>
      <c r="E36" s="7"/>
      <c r="F36" s="7"/>
      <c r="G36" s="7"/>
    </row>
    <row r="37" spans="1:7" x14ac:dyDescent="0.3">
      <c r="A37" s="1"/>
      <c r="B37" s="7"/>
      <c r="C37" s="7"/>
      <c r="D37" s="7"/>
      <c r="E37" s="7"/>
      <c r="F37" s="7"/>
      <c r="G37" s="7"/>
    </row>
    <row r="38" spans="1:7" x14ac:dyDescent="0.3">
      <c r="A38" s="1"/>
      <c r="B38" s="7"/>
      <c r="C38" s="7"/>
      <c r="D38" s="7"/>
      <c r="E38" s="7"/>
      <c r="F38" s="7"/>
      <c r="G38" s="7"/>
    </row>
    <row r="39" spans="1:7" x14ac:dyDescent="0.3">
      <c r="A39" s="1"/>
      <c r="B39" s="7"/>
      <c r="C39" s="7"/>
      <c r="D39" s="7"/>
      <c r="E39" s="7"/>
      <c r="F39" s="7"/>
      <c r="G39" s="7"/>
    </row>
    <row r="40" spans="1:7" x14ac:dyDescent="0.3">
      <c r="A40" s="1"/>
      <c r="B40" s="7"/>
      <c r="C40" s="7"/>
      <c r="D40" s="7"/>
      <c r="E40" s="7"/>
      <c r="F40" s="7"/>
      <c r="G40" s="7"/>
    </row>
    <row r="41" spans="1:7" x14ac:dyDescent="0.3">
      <c r="A41" s="1"/>
      <c r="B41" s="7"/>
      <c r="C41" s="7"/>
      <c r="D41" s="7"/>
      <c r="E41" s="7"/>
      <c r="F41" s="7"/>
      <c r="G41" s="7"/>
    </row>
    <row r="42" spans="1:7" x14ac:dyDescent="0.3">
      <c r="A42" s="1"/>
      <c r="B42" s="7"/>
      <c r="C42" s="7"/>
      <c r="D42" s="7"/>
      <c r="E42" s="7"/>
      <c r="F42" s="7"/>
      <c r="G42" s="7"/>
    </row>
    <row r="43" spans="1:7" x14ac:dyDescent="0.3">
      <c r="A43" s="1"/>
      <c r="B43" s="7"/>
      <c r="C43" s="7"/>
      <c r="D43" s="7"/>
      <c r="E43" s="7"/>
      <c r="F43" s="7"/>
      <c r="G43" s="7"/>
    </row>
    <row r="44" spans="1:7" x14ac:dyDescent="0.3">
      <c r="A44" s="1"/>
      <c r="B44" s="7"/>
      <c r="C44" s="7"/>
      <c r="D44" s="7"/>
      <c r="E44" s="7"/>
      <c r="F44" s="7"/>
      <c r="G44" s="7"/>
    </row>
    <row r="45" spans="1:7" x14ac:dyDescent="0.3">
      <c r="A45" s="1"/>
      <c r="B45" s="7"/>
      <c r="C45" s="7"/>
      <c r="D45" s="7"/>
      <c r="E45" s="7"/>
      <c r="F45" s="7"/>
      <c r="G45" s="7"/>
    </row>
    <row r="46" spans="1:7" x14ac:dyDescent="0.3">
      <c r="A46" s="1"/>
      <c r="B46" s="7"/>
      <c r="C46" s="7"/>
      <c r="D46" s="7"/>
      <c r="E46" s="7"/>
      <c r="F46" s="7"/>
      <c r="G46" s="7"/>
    </row>
    <row r="47" spans="1:7" x14ac:dyDescent="0.3">
      <c r="A47" s="1"/>
      <c r="B47" s="7"/>
      <c r="C47" s="7"/>
      <c r="D47" s="7"/>
      <c r="E47" s="7"/>
      <c r="F47" s="7"/>
      <c r="G47" s="7"/>
    </row>
    <row r="48" spans="1:7" x14ac:dyDescent="0.3">
      <c r="A48" s="1"/>
      <c r="B48" s="7"/>
      <c r="C48" s="7"/>
      <c r="D48" s="7"/>
      <c r="E48" s="7"/>
      <c r="F48" s="7"/>
      <c r="G48" s="7"/>
    </row>
    <row r="49" spans="1:7" x14ac:dyDescent="0.3">
      <c r="A49" s="1"/>
      <c r="B49" s="7"/>
      <c r="C49" s="7"/>
      <c r="D49" s="7"/>
      <c r="E49" s="7"/>
      <c r="F49" s="7"/>
      <c r="G49" s="7"/>
    </row>
    <row r="50" spans="1:7" x14ac:dyDescent="0.3">
      <c r="A50" s="1"/>
      <c r="B50" s="7"/>
      <c r="C50" s="7"/>
      <c r="D50" s="7"/>
      <c r="E50" s="7"/>
      <c r="F50" s="7"/>
      <c r="G50" s="7"/>
    </row>
    <row r="51" spans="1:7" x14ac:dyDescent="0.3">
      <c r="A51" s="1"/>
      <c r="B51" s="7"/>
      <c r="C51" s="7"/>
      <c r="D51" s="7"/>
      <c r="E51" s="7"/>
      <c r="F51" s="7"/>
      <c r="G51" s="7"/>
    </row>
    <row r="52" spans="1:7" x14ac:dyDescent="0.3">
      <c r="A52" s="1"/>
      <c r="B52" s="7"/>
      <c r="C52" s="7"/>
      <c r="D52" s="7"/>
      <c r="E52" s="7"/>
      <c r="F52" s="7"/>
      <c r="G52" s="7"/>
    </row>
    <row r="53" spans="1:7" x14ac:dyDescent="0.3">
      <c r="A53" s="1"/>
      <c r="B53" s="7"/>
      <c r="C53" s="7"/>
      <c r="D53" s="7"/>
      <c r="E53" s="7"/>
      <c r="F53" s="7"/>
      <c r="G53" s="7"/>
    </row>
    <row r="54" spans="1:7" x14ac:dyDescent="0.3">
      <c r="A54" s="1"/>
      <c r="B54" s="7"/>
      <c r="C54" s="7"/>
      <c r="D54" s="7"/>
      <c r="E54" s="7"/>
      <c r="F54" s="7"/>
      <c r="G54" s="7"/>
    </row>
    <row r="55" spans="1:7" x14ac:dyDescent="0.3">
      <c r="A55" s="1"/>
      <c r="B55" s="7"/>
      <c r="C55" s="7"/>
      <c r="D55" s="7"/>
      <c r="E55" s="7"/>
      <c r="F55" s="7"/>
      <c r="G55" s="7"/>
    </row>
    <row r="56" spans="1:7" x14ac:dyDescent="0.3">
      <c r="A56" s="1"/>
      <c r="B56" s="7"/>
      <c r="C56" s="7"/>
      <c r="D56" s="7"/>
      <c r="E56" s="7"/>
      <c r="F56" s="7"/>
      <c r="G56" s="7"/>
    </row>
    <row r="57" spans="1:7" x14ac:dyDescent="0.3">
      <c r="A57" s="1"/>
      <c r="B57" s="7"/>
      <c r="C57" s="7"/>
      <c r="D57" s="7"/>
      <c r="E57" s="7"/>
      <c r="F57" s="7"/>
      <c r="G57" s="7"/>
    </row>
    <row r="58" spans="1:7" x14ac:dyDescent="0.3">
      <c r="A58" s="1"/>
      <c r="B58" s="7"/>
      <c r="C58" s="7"/>
      <c r="D58" s="7"/>
      <c r="E58" s="7"/>
      <c r="F58" s="7"/>
      <c r="G58" s="7"/>
    </row>
    <row r="59" spans="1:7" x14ac:dyDescent="0.3">
      <c r="A59" s="1"/>
      <c r="B59" s="7"/>
      <c r="C59" s="7"/>
      <c r="D59" s="7"/>
      <c r="E59" s="7"/>
      <c r="F59" s="7"/>
      <c r="G59" s="7"/>
    </row>
    <row r="60" spans="1:7" x14ac:dyDescent="0.3">
      <c r="A60" s="1"/>
      <c r="B60" s="7"/>
      <c r="C60" s="7"/>
      <c r="D60" s="7"/>
      <c r="E60" s="7"/>
      <c r="F60" s="7"/>
      <c r="G60" s="7"/>
    </row>
    <row r="61" spans="1:7" x14ac:dyDescent="0.3">
      <c r="A61" s="1"/>
      <c r="B61" s="7"/>
      <c r="C61" s="7"/>
      <c r="D61" s="7"/>
      <c r="E61" s="7"/>
      <c r="F61" s="7"/>
      <c r="G61" s="7"/>
    </row>
    <row r="62" spans="1:7" x14ac:dyDescent="0.3">
      <c r="A62" s="1"/>
      <c r="B62" s="7"/>
      <c r="C62" s="7"/>
      <c r="D62" s="7"/>
      <c r="E62" s="7"/>
      <c r="F62" s="7"/>
      <c r="G62" s="7"/>
    </row>
    <row r="63" spans="1:7" x14ac:dyDescent="0.3">
      <c r="A63" s="1"/>
      <c r="B63" s="7"/>
      <c r="C63" s="7"/>
      <c r="D63" s="7"/>
      <c r="E63" s="7"/>
      <c r="F63" s="7"/>
      <c r="G63" s="7"/>
    </row>
    <row r="64" spans="1:7" x14ac:dyDescent="0.3">
      <c r="A64" s="1"/>
      <c r="B64" s="7"/>
      <c r="C64" s="7"/>
      <c r="D64" s="7"/>
      <c r="E64" s="7"/>
      <c r="F64" s="7"/>
      <c r="G64" s="7"/>
    </row>
    <row r="65" spans="1:7" x14ac:dyDescent="0.3">
      <c r="A65" s="1"/>
      <c r="B65" s="7"/>
      <c r="C65" s="7"/>
      <c r="D65" s="7"/>
      <c r="E65" s="7"/>
      <c r="F65" s="7"/>
      <c r="G65" s="7"/>
    </row>
    <row r="66" spans="1:7" x14ac:dyDescent="0.3">
      <c r="A66" s="1"/>
      <c r="B66" s="7"/>
      <c r="C66" s="7"/>
      <c r="D66" s="7"/>
      <c r="E66" s="7"/>
      <c r="F66" s="7"/>
      <c r="G66" s="7"/>
    </row>
    <row r="67" spans="1:7" x14ac:dyDescent="0.3">
      <c r="A67" s="1"/>
      <c r="B67" s="7"/>
      <c r="C67" s="7"/>
      <c r="D67" s="7"/>
      <c r="E67" s="7"/>
      <c r="F67" s="7"/>
      <c r="G67" s="7"/>
    </row>
    <row r="68" spans="1:7" x14ac:dyDescent="0.3">
      <c r="A68" s="1"/>
      <c r="B68" s="7"/>
      <c r="C68" s="7"/>
      <c r="D68" s="7"/>
      <c r="E68" s="7"/>
      <c r="F68" s="7"/>
      <c r="G68" s="7"/>
    </row>
    <row r="69" spans="1:7" x14ac:dyDescent="0.3">
      <c r="A69" s="1"/>
      <c r="B69" s="7"/>
      <c r="C69" s="7"/>
      <c r="D69" s="7"/>
      <c r="E69" s="7"/>
      <c r="F69" s="7"/>
      <c r="G69" s="7"/>
    </row>
    <row r="70" spans="1:7" x14ac:dyDescent="0.3">
      <c r="A70" s="1"/>
      <c r="B70" s="7"/>
      <c r="C70" s="7"/>
      <c r="D70" s="7"/>
      <c r="E70" s="7"/>
      <c r="F70" s="7"/>
      <c r="G70" s="7"/>
    </row>
    <row r="71" spans="1:7" x14ac:dyDescent="0.3">
      <c r="A71" s="1"/>
      <c r="B71" s="7"/>
      <c r="C71" s="7"/>
      <c r="D71" s="7"/>
      <c r="E71" s="7"/>
      <c r="F71" s="7"/>
      <c r="G71" s="7"/>
    </row>
    <row r="72" spans="1:7" x14ac:dyDescent="0.3">
      <c r="A72" s="1"/>
      <c r="B72" s="7"/>
      <c r="C72" s="7"/>
      <c r="D72" s="7"/>
      <c r="E72" s="7"/>
      <c r="F72" s="7"/>
      <c r="G72" s="7"/>
    </row>
    <row r="73" spans="1:7" x14ac:dyDescent="0.3">
      <c r="A73" s="1"/>
      <c r="B73" s="7"/>
      <c r="C73" s="7"/>
      <c r="D73" s="7"/>
      <c r="E73" s="7"/>
      <c r="F73" s="7"/>
      <c r="G73" s="7"/>
    </row>
    <row r="74" spans="1:7" x14ac:dyDescent="0.3">
      <c r="A74" s="1"/>
      <c r="B74" s="7"/>
      <c r="C74" s="7"/>
      <c r="D74" s="7"/>
      <c r="E74" s="7"/>
      <c r="F74" s="7"/>
      <c r="G74" s="7"/>
    </row>
    <row r="75" spans="1:7" x14ac:dyDescent="0.3">
      <c r="A75" s="1"/>
      <c r="B75" s="7"/>
      <c r="C75" s="7"/>
      <c r="D75" s="7"/>
      <c r="E75" s="7"/>
      <c r="F75" s="7"/>
      <c r="G75" s="7"/>
    </row>
    <row r="76" spans="1:7" x14ac:dyDescent="0.3">
      <c r="A76" s="1"/>
      <c r="B76" s="7"/>
      <c r="C76" s="7"/>
      <c r="D76" s="7"/>
      <c r="E76" s="7"/>
      <c r="F76" s="7"/>
      <c r="G76" s="7"/>
    </row>
    <row r="77" spans="1:7" x14ac:dyDescent="0.3">
      <c r="A77" s="1"/>
      <c r="B77" s="7"/>
      <c r="C77" s="7"/>
      <c r="D77" s="7"/>
      <c r="E77" s="7"/>
      <c r="F77" s="7"/>
      <c r="G77" s="7"/>
    </row>
    <row r="78" spans="1:7" x14ac:dyDescent="0.3">
      <c r="A78" s="1"/>
      <c r="B78" s="7"/>
      <c r="C78" s="7"/>
      <c r="D78" s="7"/>
      <c r="E78" s="7"/>
      <c r="F78" s="7"/>
      <c r="G78" s="7"/>
    </row>
    <row r="79" spans="1:7" x14ac:dyDescent="0.3">
      <c r="A79" s="1"/>
      <c r="B79" s="7"/>
      <c r="C79" s="7"/>
      <c r="D79" s="7"/>
      <c r="E79" s="7"/>
      <c r="F79" s="7"/>
      <c r="G79" s="7"/>
    </row>
    <row r="80" spans="1:7" x14ac:dyDescent="0.3">
      <c r="A80" s="1"/>
      <c r="B80" s="7"/>
      <c r="C80" s="7"/>
      <c r="D80" s="7"/>
      <c r="E80" s="7"/>
      <c r="F80" s="7"/>
      <c r="G80" s="7"/>
    </row>
    <row r="81" spans="1:7" x14ac:dyDescent="0.3">
      <c r="A81" s="1"/>
      <c r="B81" s="7"/>
      <c r="C81" s="7"/>
      <c r="D81" s="7"/>
      <c r="E81" s="7"/>
      <c r="F81" s="7"/>
      <c r="G81" s="7"/>
    </row>
    <row r="82" spans="1:7" x14ac:dyDescent="0.3">
      <c r="A82" s="1"/>
      <c r="B82" s="7"/>
      <c r="C82" s="7"/>
      <c r="D82" s="7"/>
      <c r="E82" s="7"/>
      <c r="F82" s="7"/>
      <c r="G82" s="7"/>
    </row>
    <row r="83" spans="1:7" x14ac:dyDescent="0.3">
      <c r="A83" s="1"/>
      <c r="B83" s="7"/>
      <c r="C83" s="7"/>
      <c r="D83" s="7"/>
      <c r="E83" s="7"/>
      <c r="F83" s="7"/>
      <c r="G83" s="7"/>
    </row>
    <row r="84" spans="1:7" x14ac:dyDescent="0.3">
      <c r="A84" s="1"/>
      <c r="B84" s="7"/>
      <c r="C84" s="7"/>
      <c r="D84" s="7"/>
      <c r="E84" s="7"/>
      <c r="F84" s="7"/>
      <c r="G84" s="7"/>
    </row>
    <row r="85" spans="1:7" x14ac:dyDescent="0.3">
      <c r="A85" s="1"/>
      <c r="B85" s="7"/>
      <c r="C85" s="7"/>
      <c r="D85" s="7"/>
      <c r="E85" s="7"/>
      <c r="F85" s="7"/>
      <c r="G85" s="7"/>
    </row>
    <row r="86" spans="1:7" x14ac:dyDescent="0.3">
      <c r="A86" s="1"/>
      <c r="B86" s="7"/>
      <c r="C86" s="7"/>
      <c r="D86" s="7"/>
      <c r="E86" s="7"/>
      <c r="F86" s="7"/>
      <c r="G86" s="7"/>
    </row>
    <row r="87" spans="1:7" x14ac:dyDescent="0.3">
      <c r="A87" s="1"/>
      <c r="B87" s="7"/>
      <c r="C87" s="7"/>
      <c r="D87" s="7"/>
      <c r="E87" s="7"/>
      <c r="F87" s="7"/>
      <c r="G87" s="7"/>
    </row>
    <row r="88" spans="1:7" x14ac:dyDescent="0.3">
      <c r="A88" s="1"/>
      <c r="B88" s="7"/>
      <c r="C88" s="7"/>
      <c r="D88" s="7"/>
      <c r="E88" s="7"/>
      <c r="F88" s="7"/>
      <c r="G88" s="7"/>
    </row>
    <row r="89" spans="1:7" x14ac:dyDescent="0.3">
      <c r="A89" s="1"/>
      <c r="B89" s="7"/>
      <c r="C89" s="7"/>
      <c r="D89" s="7"/>
      <c r="E89" s="7"/>
      <c r="F89" s="7"/>
      <c r="G89" s="7"/>
    </row>
    <row r="90" spans="1:7" x14ac:dyDescent="0.3">
      <c r="A90" s="1"/>
      <c r="B90" s="7"/>
      <c r="C90" s="7"/>
      <c r="D90" s="7"/>
      <c r="E90" s="7"/>
      <c r="F90" s="7"/>
      <c r="G90" s="7"/>
    </row>
    <row r="91" spans="1:7" x14ac:dyDescent="0.3">
      <c r="A91" s="1"/>
      <c r="B91" s="7"/>
      <c r="C91" s="7"/>
      <c r="D91" s="7"/>
      <c r="E91" s="7"/>
      <c r="F91" s="7"/>
      <c r="G91" s="7"/>
    </row>
    <row r="92" spans="1:7" x14ac:dyDescent="0.3">
      <c r="A92" s="1"/>
      <c r="B92" s="7"/>
      <c r="C92" s="7"/>
      <c r="D92" s="7"/>
      <c r="E92" s="7"/>
      <c r="F92" s="7"/>
      <c r="G92" s="7"/>
    </row>
    <row r="93" spans="1:7" x14ac:dyDescent="0.3">
      <c r="A93" s="1"/>
      <c r="B93" s="7"/>
      <c r="C93" s="7"/>
      <c r="D93" s="7"/>
      <c r="E93" s="7"/>
      <c r="F93" s="7"/>
      <c r="G93" s="7"/>
    </row>
    <row r="94" spans="1:7" x14ac:dyDescent="0.3">
      <c r="A94" s="1"/>
      <c r="B94" s="7"/>
      <c r="C94" s="7"/>
      <c r="D94" s="7"/>
      <c r="E94" s="7"/>
      <c r="F94" s="7"/>
      <c r="G94" s="7"/>
    </row>
    <row r="95" spans="1:7" x14ac:dyDescent="0.3">
      <c r="A95" s="1"/>
      <c r="B95" s="7"/>
      <c r="C95" s="7"/>
      <c r="D95" s="7"/>
      <c r="E95" s="7"/>
      <c r="F95" s="7"/>
      <c r="G95" s="7"/>
    </row>
    <row r="96" spans="1:7" x14ac:dyDescent="0.3">
      <c r="A96" s="1"/>
      <c r="B96" s="7"/>
      <c r="C96" s="7"/>
      <c r="D96" s="7"/>
      <c r="E96" s="7"/>
      <c r="F96" s="7"/>
      <c r="G96" s="7"/>
    </row>
    <row r="97" spans="1:7" x14ac:dyDescent="0.3">
      <c r="A97" s="1"/>
      <c r="B97" s="7"/>
      <c r="C97" s="7"/>
      <c r="D97" s="7"/>
      <c r="E97" s="7"/>
      <c r="F97" s="7"/>
      <c r="G97" s="7"/>
    </row>
    <row r="98" spans="1:7" x14ac:dyDescent="0.3">
      <c r="A98" s="1"/>
      <c r="B98" s="7"/>
      <c r="C98" s="7"/>
      <c r="D98" s="7"/>
      <c r="E98" s="7"/>
      <c r="F98" s="7"/>
      <c r="G98" s="7"/>
    </row>
    <row r="99" spans="1:7" x14ac:dyDescent="0.3">
      <c r="A99" s="1"/>
      <c r="B99" s="7"/>
      <c r="C99" s="7"/>
      <c r="D99" s="7"/>
      <c r="E99" s="7"/>
      <c r="F99" s="7"/>
      <c r="G99" s="7"/>
    </row>
    <row r="100" spans="1:7" x14ac:dyDescent="0.3">
      <c r="A100" s="1"/>
      <c r="B100" s="7"/>
      <c r="C100" s="7"/>
      <c r="D100" s="7"/>
      <c r="E100" s="7"/>
      <c r="F100" s="7"/>
      <c r="G100" s="7"/>
    </row>
    <row r="101" spans="1:7" x14ac:dyDescent="0.3">
      <c r="A101" s="1"/>
      <c r="B101" s="7"/>
      <c r="C101" s="7"/>
      <c r="D101" s="7"/>
      <c r="E101" s="7"/>
      <c r="F101" s="7"/>
      <c r="G101" s="7"/>
    </row>
    <row r="102" spans="1:7" x14ac:dyDescent="0.3">
      <c r="A102" s="1"/>
      <c r="B102" s="7"/>
      <c r="C102" s="7"/>
      <c r="D102" s="7"/>
      <c r="E102" s="7"/>
      <c r="F102" s="7"/>
      <c r="G102" s="7"/>
    </row>
    <row r="103" spans="1:7" x14ac:dyDescent="0.3">
      <c r="A103" s="1"/>
      <c r="B103" s="7"/>
      <c r="C103" s="7"/>
      <c r="D103" s="7"/>
      <c r="E103" s="7"/>
      <c r="F103" s="7"/>
      <c r="G103" s="7"/>
    </row>
    <row r="104" spans="1:7" x14ac:dyDescent="0.3">
      <c r="A104" s="1"/>
      <c r="B104" s="7"/>
      <c r="C104" s="7"/>
      <c r="D104" s="7"/>
      <c r="E104" s="7"/>
      <c r="F104" s="7"/>
      <c r="G104" s="7"/>
    </row>
    <row r="105" spans="1:7" x14ac:dyDescent="0.3">
      <c r="A105" s="1"/>
      <c r="B105" s="7"/>
      <c r="C105" s="7"/>
      <c r="D105" s="7"/>
      <c r="E105" s="7"/>
      <c r="F105" s="7"/>
      <c r="G105" s="7"/>
    </row>
    <row r="106" spans="1:7" x14ac:dyDescent="0.3">
      <c r="A106" s="1"/>
      <c r="B106" s="7"/>
      <c r="C106" s="7"/>
      <c r="D106" s="7"/>
      <c r="E106" s="7"/>
      <c r="F106" s="7"/>
      <c r="G106" s="7"/>
    </row>
    <row r="107" spans="1:7" x14ac:dyDescent="0.3">
      <c r="A107" s="1"/>
      <c r="B107" s="7"/>
      <c r="C107" s="7"/>
      <c r="D107" s="7"/>
      <c r="E107" s="7"/>
      <c r="F107" s="7"/>
      <c r="G107" s="7"/>
    </row>
    <row r="108" spans="1:7" x14ac:dyDescent="0.3">
      <c r="A108" s="1"/>
      <c r="B108" s="7"/>
      <c r="C108" s="7"/>
      <c r="D108" s="7"/>
      <c r="E108" s="7"/>
      <c r="F108" s="7"/>
      <c r="G108" s="7"/>
    </row>
    <row r="109" spans="1:7" x14ac:dyDescent="0.3">
      <c r="A109" s="1"/>
      <c r="B109" s="7"/>
      <c r="C109" s="7"/>
      <c r="D109" s="7"/>
      <c r="E109" s="7"/>
      <c r="F109" s="7"/>
      <c r="G109" s="7"/>
    </row>
    <row r="110" spans="1:7" x14ac:dyDescent="0.3">
      <c r="A110" s="1"/>
      <c r="B110" s="7"/>
      <c r="C110" s="7"/>
      <c r="D110" s="7"/>
      <c r="E110" s="7"/>
      <c r="F110" s="7"/>
      <c r="G110" s="7"/>
    </row>
    <row r="111" spans="1:7" x14ac:dyDescent="0.3">
      <c r="A111" s="1"/>
      <c r="B111" s="7"/>
      <c r="C111" s="7"/>
      <c r="D111" s="7"/>
      <c r="E111" s="7"/>
      <c r="F111" s="7"/>
      <c r="G111" s="7"/>
    </row>
    <row r="112" spans="1:7" x14ac:dyDescent="0.3">
      <c r="A112" s="1"/>
      <c r="B112" s="7"/>
      <c r="C112" s="7"/>
      <c r="D112" s="7"/>
      <c r="E112" s="7"/>
      <c r="F112" s="7"/>
      <c r="G112" s="7"/>
    </row>
    <row r="113" spans="1:7" x14ac:dyDescent="0.3">
      <c r="A113" s="1"/>
      <c r="B113" s="7"/>
      <c r="C113" s="7"/>
      <c r="D113" s="7"/>
      <c r="E113" s="7"/>
      <c r="F113" s="7"/>
      <c r="G113" s="7"/>
    </row>
    <row r="114" spans="1:7" x14ac:dyDescent="0.3">
      <c r="A114" s="1"/>
      <c r="B114" s="7"/>
      <c r="C114" s="7"/>
      <c r="D114" s="7"/>
      <c r="E114" s="7"/>
      <c r="F114" s="7"/>
      <c r="G114" s="7"/>
    </row>
    <row r="115" spans="1:7" x14ac:dyDescent="0.3">
      <c r="A115" s="1"/>
      <c r="B115" s="7"/>
      <c r="C115" s="7"/>
      <c r="D115" s="7"/>
      <c r="E115" s="7"/>
      <c r="F115" s="7"/>
      <c r="G115" s="7"/>
    </row>
    <row r="116" spans="1:7" x14ac:dyDescent="0.3">
      <c r="A116" s="1"/>
      <c r="B116" s="7"/>
      <c r="C116" s="7"/>
      <c r="D116" s="7"/>
      <c r="E116" s="7"/>
      <c r="F116" s="7"/>
      <c r="G116" s="7"/>
    </row>
    <row r="117" spans="1:7" x14ac:dyDescent="0.3">
      <c r="A117" s="1"/>
      <c r="B117" s="7"/>
      <c r="C117" s="7"/>
      <c r="D117" s="7"/>
      <c r="E117" s="7"/>
      <c r="F117" s="7"/>
      <c r="G117" s="7"/>
    </row>
    <row r="118" spans="1:7" x14ac:dyDescent="0.3">
      <c r="A118" s="1"/>
      <c r="B118" s="7"/>
      <c r="C118" s="7"/>
      <c r="D118" s="7"/>
      <c r="E118" s="7"/>
      <c r="F118" s="7"/>
      <c r="G118" s="7"/>
    </row>
    <row r="119" spans="1:7" x14ac:dyDescent="0.3">
      <c r="A119" s="1"/>
      <c r="B119" s="7"/>
      <c r="C119" s="7"/>
      <c r="D119" s="7"/>
      <c r="E119" s="7"/>
      <c r="F119" s="7"/>
      <c r="G119" s="7"/>
    </row>
    <row r="120" spans="1:7" x14ac:dyDescent="0.3">
      <c r="A120" s="1"/>
      <c r="B120" s="7"/>
      <c r="C120" s="7"/>
      <c r="D120" s="7"/>
      <c r="E120" s="7"/>
      <c r="F120" s="7"/>
      <c r="G120" s="7"/>
    </row>
    <row r="121" spans="1:7" x14ac:dyDescent="0.3">
      <c r="A121" s="1"/>
      <c r="B121" s="7"/>
      <c r="C121" s="7"/>
      <c r="D121" s="7"/>
      <c r="E121" s="7"/>
      <c r="F121" s="7"/>
      <c r="G121" s="7"/>
    </row>
    <row r="122" spans="1:7" x14ac:dyDescent="0.3">
      <c r="A122" s="1"/>
      <c r="B122" s="7"/>
      <c r="C122" s="7"/>
      <c r="D122" s="7"/>
      <c r="E122" s="7"/>
      <c r="F122" s="7"/>
      <c r="G122" s="7"/>
    </row>
    <row r="123" spans="1:7" x14ac:dyDescent="0.3">
      <c r="A123" s="1"/>
      <c r="B123" s="7"/>
      <c r="C123" s="7"/>
      <c r="D123" s="7"/>
      <c r="E123" s="7"/>
      <c r="F123" s="7"/>
      <c r="G123" s="7"/>
    </row>
    <row r="124" spans="1:7" x14ac:dyDescent="0.3">
      <c r="A124" s="1"/>
      <c r="B124" s="7"/>
      <c r="C124" s="7"/>
      <c r="D124" s="7"/>
      <c r="E124" s="7"/>
      <c r="F124" s="7"/>
      <c r="G124" s="7"/>
    </row>
    <row r="125" spans="1:7" x14ac:dyDescent="0.3">
      <c r="A125" s="1"/>
      <c r="B125" s="7"/>
      <c r="C125" s="7"/>
      <c r="D125" s="7"/>
      <c r="E125" s="7"/>
      <c r="F125" s="7"/>
      <c r="G125" s="7"/>
    </row>
    <row r="126" spans="1:7" x14ac:dyDescent="0.3">
      <c r="A126" s="1"/>
      <c r="B126" s="7"/>
      <c r="C126" s="7"/>
      <c r="D126" s="7"/>
      <c r="E126" s="7"/>
      <c r="F126" s="7"/>
      <c r="G126" s="7"/>
    </row>
    <row r="127" spans="1:7" x14ac:dyDescent="0.3">
      <c r="A127" s="1"/>
      <c r="B127" s="7"/>
      <c r="C127" s="7"/>
      <c r="D127" s="7"/>
      <c r="E127" s="7"/>
      <c r="F127" s="7"/>
      <c r="G127" s="7"/>
    </row>
    <row r="128" spans="1:7" x14ac:dyDescent="0.3">
      <c r="A128" s="1"/>
      <c r="B128" s="7"/>
      <c r="C128" s="7"/>
      <c r="D128" s="7"/>
      <c r="E128" s="7"/>
      <c r="F128" s="7"/>
      <c r="G128" s="7"/>
    </row>
    <row r="129" spans="1:7" x14ac:dyDescent="0.3">
      <c r="A129" s="1"/>
      <c r="B129" s="7"/>
      <c r="C129" s="7"/>
      <c r="D129" s="7"/>
      <c r="E129" s="7"/>
      <c r="F129" s="7"/>
      <c r="G129" s="7"/>
    </row>
    <row r="130" spans="1:7" x14ac:dyDescent="0.3">
      <c r="A130" s="1"/>
      <c r="B130" s="7"/>
      <c r="C130" s="7"/>
      <c r="D130" s="7"/>
      <c r="E130" s="7"/>
      <c r="F130" s="7"/>
      <c r="G130" s="7"/>
    </row>
    <row r="131" spans="1:7" x14ac:dyDescent="0.3">
      <c r="A131" s="1"/>
      <c r="B131" s="7"/>
      <c r="C131" s="7"/>
      <c r="D131" s="7"/>
      <c r="E131" s="7"/>
      <c r="F131" s="7"/>
      <c r="G131" s="7"/>
    </row>
    <row r="132" spans="1:7" x14ac:dyDescent="0.3">
      <c r="A132" s="1"/>
      <c r="B132" s="7"/>
      <c r="C132" s="7"/>
      <c r="D132" s="7"/>
      <c r="E132" s="7"/>
      <c r="F132" s="7"/>
      <c r="G132" s="7"/>
    </row>
    <row r="133" spans="1:7" x14ac:dyDescent="0.3">
      <c r="A133" s="1"/>
      <c r="B133" s="7"/>
      <c r="C133" s="7"/>
      <c r="D133" s="7"/>
      <c r="E133" s="7"/>
      <c r="F133" s="7"/>
      <c r="G133" s="7"/>
    </row>
    <row r="134" spans="1:7" x14ac:dyDescent="0.3">
      <c r="A134" s="1"/>
      <c r="B134" s="7"/>
      <c r="C134" s="7"/>
      <c r="D134" s="7"/>
      <c r="E134" s="7"/>
      <c r="F134" s="7"/>
      <c r="G134" s="7"/>
    </row>
    <row r="135" spans="1:7" x14ac:dyDescent="0.3">
      <c r="A135" s="1"/>
      <c r="B135" s="7"/>
      <c r="C135" s="7"/>
      <c r="D135" s="7"/>
      <c r="E135" s="7"/>
      <c r="F135" s="7"/>
      <c r="G135" s="7"/>
    </row>
    <row r="136" spans="1:7" x14ac:dyDescent="0.3">
      <c r="A136" s="1"/>
      <c r="B136" s="7"/>
      <c r="C136" s="7"/>
      <c r="D136" s="7"/>
      <c r="E136" s="7"/>
      <c r="F136" s="7"/>
      <c r="G136" s="7"/>
    </row>
    <row r="137" spans="1:7" x14ac:dyDescent="0.3">
      <c r="A137" s="1"/>
      <c r="B137" s="7"/>
      <c r="C137" s="7"/>
      <c r="D137" s="7"/>
      <c r="E137" s="7"/>
      <c r="F137" s="7"/>
      <c r="G137" s="7"/>
    </row>
    <row r="138" spans="1:7" x14ac:dyDescent="0.3">
      <c r="A138" s="1"/>
      <c r="B138" s="7"/>
      <c r="C138" s="7"/>
      <c r="D138" s="7"/>
      <c r="E138" s="7"/>
      <c r="F138" s="7"/>
      <c r="G138" s="7"/>
    </row>
    <row r="139" spans="1:7" x14ac:dyDescent="0.3">
      <c r="A139" s="1"/>
      <c r="B139" s="7"/>
      <c r="C139" s="7"/>
      <c r="D139" s="7"/>
      <c r="E139" s="7"/>
      <c r="F139" s="7"/>
      <c r="G139" s="7"/>
    </row>
    <row r="140" spans="1:7" x14ac:dyDescent="0.3">
      <c r="A140" s="1"/>
      <c r="B140" s="7"/>
      <c r="C140" s="7"/>
      <c r="D140" s="7"/>
      <c r="E140" s="7"/>
      <c r="F140" s="7"/>
      <c r="G140" s="7"/>
    </row>
    <row r="141" spans="1:7" x14ac:dyDescent="0.3">
      <c r="A141" s="1"/>
      <c r="B141" s="7"/>
      <c r="C141" s="7"/>
      <c r="D141" s="7"/>
      <c r="E141" s="7"/>
      <c r="F141" s="7"/>
      <c r="G141" s="7"/>
    </row>
    <row r="142" spans="1:7" x14ac:dyDescent="0.3">
      <c r="A142" s="1"/>
      <c r="B142" s="7"/>
      <c r="C142" s="7"/>
      <c r="D142" s="7"/>
      <c r="E142" s="7"/>
      <c r="F142" s="7"/>
      <c r="G142" s="7"/>
    </row>
    <row r="143" spans="1:7" x14ac:dyDescent="0.3">
      <c r="A143" s="1"/>
      <c r="B143" s="7"/>
      <c r="C143" s="7"/>
      <c r="D143" s="7"/>
      <c r="E143" s="7"/>
      <c r="F143" s="7"/>
      <c r="G143" s="7"/>
    </row>
    <row r="144" spans="1:7" x14ac:dyDescent="0.3">
      <c r="A144" s="1"/>
      <c r="B144" s="7"/>
      <c r="C144" s="7"/>
      <c r="D144" s="7"/>
      <c r="E144" s="7"/>
      <c r="F144" s="7"/>
      <c r="G144" s="7"/>
    </row>
    <row r="145" spans="1:7" x14ac:dyDescent="0.3">
      <c r="A145" s="1"/>
      <c r="B145" s="7"/>
      <c r="C145" s="7"/>
      <c r="D145" s="7"/>
      <c r="E145" s="7"/>
      <c r="F145" s="7"/>
      <c r="G145" s="7"/>
    </row>
    <row r="146" spans="1:7" x14ac:dyDescent="0.3">
      <c r="A146" s="1"/>
      <c r="B146" s="7"/>
      <c r="C146" s="7"/>
      <c r="D146" s="7"/>
      <c r="E146" s="7"/>
      <c r="F146" s="7"/>
      <c r="G146" s="7"/>
    </row>
    <row r="147" spans="1:7" x14ac:dyDescent="0.3">
      <c r="A147" s="1"/>
      <c r="B147" s="7"/>
      <c r="C147" s="7"/>
      <c r="D147" s="7"/>
      <c r="E147" s="7"/>
      <c r="F147" s="7"/>
      <c r="G147" s="7"/>
    </row>
    <row r="148" spans="1:7" x14ac:dyDescent="0.3">
      <c r="A148" s="1"/>
      <c r="B148" s="7"/>
      <c r="C148" s="7"/>
      <c r="D148" s="7"/>
      <c r="E148" s="7"/>
      <c r="F148" s="7"/>
      <c r="G148" s="7"/>
    </row>
    <row r="149" spans="1:7" x14ac:dyDescent="0.3">
      <c r="A149" s="1"/>
      <c r="B149" s="7"/>
      <c r="C149" s="7"/>
      <c r="D149" s="7"/>
      <c r="E149" s="7"/>
      <c r="F149" s="7"/>
      <c r="G149" s="7"/>
    </row>
    <row r="150" spans="1:7" x14ac:dyDescent="0.3">
      <c r="A150" s="1"/>
      <c r="B150" s="7"/>
      <c r="C150" s="7"/>
      <c r="D150" s="7"/>
      <c r="E150" s="7"/>
      <c r="F150" s="7"/>
      <c r="G150" s="7"/>
    </row>
    <row r="151" spans="1:7" x14ac:dyDescent="0.3">
      <c r="A151" s="1"/>
      <c r="B151" s="7"/>
      <c r="C151" s="7"/>
      <c r="D151" s="7"/>
      <c r="E151" s="7"/>
      <c r="F151" s="7"/>
      <c r="G151" s="7"/>
    </row>
    <row r="152" spans="1:7" x14ac:dyDescent="0.3">
      <c r="A152" s="1"/>
      <c r="B152" s="7"/>
      <c r="C152" s="7"/>
      <c r="D152" s="7"/>
      <c r="E152" s="7"/>
      <c r="F152" s="7"/>
      <c r="G152" s="7"/>
    </row>
    <row r="153" spans="1:7" x14ac:dyDescent="0.3">
      <c r="A153" s="1"/>
      <c r="B153" s="7"/>
      <c r="C153" s="7"/>
      <c r="D153" s="7"/>
      <c r="E153" s="7"/>
      <c r="F153" s="7"/>
      <c r="G153" s="7"/>
    </row>
    <row r="154" spans="1:7" x14ac:dyDescent="0.3">
      <c r="A154" s="1"/>
      <c r="B154" s="7"/>
      <c r="C154" s="7"/>
      <c r="D154" s="7"/>
      <c r="E154" s="7"/>
      <c r="F154" s="7"/>
      <c r="G154" s="7"/>
    </row>
    <row r="155" spans="1:7" x14ac:dyDescent="0.3">
      <c r="A155" s="1"/>
      <c r="B155" s="7"/>
      <c r="C155" s="7"/>
      <c r="D155" s="7"/>
      <c r="E155" s="7"/>
      <c r="F155" s="7"/>
      <c r="G155" s="7"/>
    </row>
    <row r="156" spans="1:7" x14ac:dyDescent="0.3">
      <c r="A156" s="1"/>
      <c r="B156" s="7"/>
      <c r="C156" s="7"/>
      <c r="D156" s="7"/>
      <c r="E156" s="7"/>
      <c r="F156" s="7"/>
      <c r="G156" s="7"/>
    </row>
    <row r="157" spans="1:7" x14ac:dyDescent="0.3">
      <c r="A157" s="1"/>
      <c r="B157" s="7"/>
      <c r="C157" s="7"/>
      <c r="D157" s="7"/>
      <c r="E157" s="7"/>
      <c r="F157" s="7"/>
      <c r="G157" s="7"/>
    </row>
    <row r="158" spans="1:7" x14ac:dyDescent="0.3">
      <c r="A158" s="1"/>
      <c r="B158" s="7"/>
      <c r="C158" s="7"/>
      <c r="D158" s="7"/>
      <c r="E158" s="7"/>
      <c r="F158" s="7"/>
      <c r="G158" s="7"/>
    </row>
    <row r="159" spans="1:7" x14ac:dyDescent="0.3">
      <c r="A159" s="1"/>
      <c r="B159" s="7"/>
      <c r="C159" s="7"/>
      <c r="D159" s="7"/>
      <c r="E159" s="7"/>
      <c r="F159" s="7"/>
      <c r="G159" s="7"/>
    </row>
    <row r="160" spans="1:7" x14ac:dyDescent="0.3">
      <c r="A160" s="1"/>
      <c r="B160" s="7"/>
      <c r="C160" s="7"/>
      <c r="D160" s="7"/>
      <c r="E160" s="7"/>
      <c r="F160" s="7"/>
      <c r="G160" s="7"/>
    </row>
    <row r="161" spans="1:7" x14ac:dyDescent="0.3">
      <c r="A161" s="1"/>
      <c r="B161" s="7"/>
      <c r="C161" s="7"/>
      <c r="D161" s="7"/>
      <c r="E161" s="7"/>
      <c r="F161" s="7"/>
      <c r="G161" s="7"/>
    </row>
    <row r="162" spans="1:7" x14ac:dyDescent="0.3">
      <c r="A162" s="1"/>
      <c r="B162" s="7"/>
      <c r="C162" s="7"/>
      <c r="D162" s="7"/>
      <c r="E162" s="7"/>
      <c r="F162" s="7"/>
      <c r="G162" s="7"/>
    </row>
    <row r="163" spans="1:7" x14ac:dyDescent="0.3">
      <c r="A163" s="1"/>
      <c r="B163" s="7"/>
      <c r="C163" s="7"/>
      <c r="D163" s="7"/>
      <c r="E163" s="7"/>
      <c r="F163" s="7"/>
      <c r="G163" s="7"/>
    </row>
    <row r="164" spans="1:7" x14ac:dyDescent="0.3">
      <c r="A164" s="1"/>
      <c r="B164" s="7"/>
      <c r="C164" s="7"/>
      <c r="D164" s="7"/>
      <c r="E164" s="7"/>
      <c r="F164" s="7"/>
      <c r="G164" s="7"/>
    </row>
    <row r="165" spans="1:7" x14ac:dyDescent="0.3">
      <c r="A165" s="1"/>
      <c r="B165" s="7"/>
      <c r="C165" s="7"/>
      <c r="D165" s="7"/>
      <c r="E165" s="7"/>
      <c r="F165" s="7"/>
      <c r="G165" s="7"/>
    </row>
    <row r="166" spans="1:7" x14ac:dyDescent="0.3">
      <c r="A166" s="1"/>
      <c r="B166" s="7"/>
      <c r="C166" s="7"/>
      <c r="D166" s="7"/>
      <c r="E166" s="7"/>
      <c r="F166" s="7"/>
      <c r="G166" s="7"/>
    </row>
    <row r="167" spans="1:7" x14ac:dyDescent="0.3">
      <c r="A167" s="1"/>
      <c r="B167" s="7"/>
      <c r="C167" s="7"/>
      <c r="D167" s="7"/>
      <c r="E167" s="7"/>
      <c r="F167" s="7"/>
      <c r="G167" s="7"/>
    </row>
    <row r="168" spans="1:7" x14ac:dyDescent="0.3">
      <c r="A168" s="1"/>
      <c r="B168" s="7"/>
      <c r="C168" s="7"/>
      <c r="D168" s="7"/>
      <c r="E168" s="7"/>
      <c r="F168" s="7"/>
      <c r="G168" s="7"/>
    </row>
    <row r="169" spans="1:7" x14ac:dyDescent="0.3">
      <c r="A169" s="1"/>
      <c r="B169" s="7"/>
      <c r="C169" s="7"/>
      <c r="D169" s="7"/>
      <c r="E169" s="7"/>
      <c r="F169" s="7"/>
      <c r="G169" s="7"/>
    </row>
    <row r="170" spans="1:7" x14ac:dyDescent="0.3">
      <c r="A170" s="1"/>
      <c r="B170" s="7"/>
      <c r="C170" s="7"/>
      <c r="D170" s="7"/>
      <c r="E170" s="7"/>
      <c r="F170" s="7"/>
      <c r="G170" s="7"/>
    </row>
    <row r="171" spans="1:7" x14ac:dyDescent="0.3">
      <c r="A171" s="1"/>
      <c r="B171" s="7"/>
      <c r="C171" s="7"/>
      <c r="D171" s="7"/>
      <c r="E171" s="7"/>
      <c r="F171" s="7"/>
      <c r="G171" s="7"/>
    </row>
    <row r="172" spans="1:7" x14ac:dyDescent="0.3">
      <c r="A172" s="1"/>
      <c r="B172" s="7"/>
      <c r="C172" s="7"/>
      <c r="D172" s="7"/>
      <c r="E172" s="7"/>
      <c r="F172" s="7"/>
      <c r="G172" s="7"/>
    </row>
    <row r="173" spans="1:7" x14ac:dyDescent="0.3">
      <c r="A173" s="1"/>
      <c r="B173" s="7"/>
      <c r="C173" s="7"/>
      <c r="D173" s="7"/>
      <c r="E173" s="7"/>
      <c r="F173" s="7"/>
      <c r="G173" s="7"/>
    </row>
    <row r="174" spans="1:7" x14ac:dyDescent="0.3">
      <c r="A174" s="1"/>
      <c r="B174" s="7"/>
      <c r="C174" s="7"/>
      <c r="D174" s="7"/>
      <c r="E174" s="7"/>
      <c r="F174" s="7"/>
      <c r="G174" s="7"/>
    </row>
    <row r="175" spans="1:7" x14ac:dyDescent="0.3">
      <c r="A175" s="1"/>
      <c r="B175" s="7"/>
      <c r="C175" s="7"/>
      <c r="D175" s="7"/>
      <c r="E175" s="7"/>
      <c r="F175" s="7"/>
      <c r="G175" s="7"/>
    </row>
    <row r="176" spans="1:7" x14ac:dyDescent="0.3">
      <c r="A176" s="1"/>
      <c r="B176" s="7"/>
      <c r="C176" s="7"/>
      <c r="D176" s="7"/>
      <c r="E176" s="7"/>
      <c r="F176" s="7"/>
      <c r="G176" s="7"/>
    </row>
    <row r="177" spans="1:7" x14ac:dyDescent="0.3">
      <c r="A177" s="1"/>
      <c r="B177" s="7"/>
      <c r="C177" s="7"/>
      <c r="D177" s="7"/>
      <c r="E177" s="7"/>
      <c r="F177" s="7"/>
      <c r="G177" s="7"/>
    </row>
    <row r="178" spans="1:7" x14ac:dyDescent="0.3">
      <c r="A178" s="1"/>
      <c r="B178" s="7"/>
      <c r="C178" s="7"/>
      <c r="D178" s="7"/>
      <c r="E178" s="7"/>
      <c r="F178" s="7"/>
      <c r="G178" s="7"/>
    </row>
    <row r="179" spans="1:7" x14ac:dyDescent="0.3">
      <c r="A179" s="1"/>
      <c r="B179" s="7"/>
      <c r="C179" s="7"/>
      <c r="D179" s="7"/>
      <c r="E179" s="7"/>
      <c r="F179" s="7"/>
      <c r="G179" s="7"/>
    </row>
    <row r="180" spans="1:7" x14ac:dyDescent="0.3">
      <c r="A180" s="1"/>
      <c r="B180" s="7"/>
      <c r="C180" s="7"/>
      <c r="D180" s="7"/>
      <c r="E180" s="7"/>
      <c r="F180" s="7"/>
      <c r="G180" s="7"/>
    </row>
    <row r="181" spans="1:7" x14ac:dyDescent="0.3">
      <c r="A181" s="1"/>
      <c r="B181" s="7"/>
      <c r="C181" s="7"/>
      <c r="D181" s="7"/>
      <c r="E181" s="7"/>
      <c r="F181" s="7"/>
      <c r="G181" s="7"/>
    </row>
    <row r="182" spans="1:7" x14ac:dyDescent="0.3">
      <c r="A182" s="1"/>
      <c r="B182" s="7"/>
      <c r="C182" s="7"/>
      <c r="D182" s="7"/>
      <c r="E182" s="7"/>
      <c r="F182" s="7"/>
      <c r="G182" s="7"/>
    </row>
    <row r="183" spans="1:7" x14ac:dyDescent="0.3">
      <c r="A183" s="1"/>
      <c r="B183" s="7"/>
      <c r="C183" s="7"/>
      <c r="D183" s="7"/>
      <c r="E183" s="7"/>
      <c r="F183" s="7"/>
      <c r="G183" s="7"/>
    </row>
    <row r="184" spans="1:7" x14ac:dyDescent="0.3">
      <c r="A184" s="1"/>
      <c r="B184" s="7"/>
      <c r="C184" s="7"/>
      <c r="D184" s="7"/>
      <c r="E184" s="7"/>
      <c r="F184" s="7"/>
      <c r="G184" s="7"/>
    </row>
    <row r="185" spans="1:7" x14ac:dyDescent="0.3">
      <c r="A185" s="1"/>
      <c r="B185" s="7"/>
      <c r="C185" s="7"/>
      <c r="D185" s="7"/>
      <c r="E185" s="7"/>
      <c r="F185" s="7"/>
      <c r="G185" s="7"/>
    </row>
    <row r="186" spans="1:7" x14ac:dyDescent="0.3">
      <c r="A186" s="1"/>
      <c r="B186" s="7"/>
      <c r="C186" s="7"/>
      <c r="D186" s="7"/>
      <c r="E186" s="7"/>
      <c r="F186" s="7"/>
      <c r="G186" s="7"/>
    </row>
    <row r="187" spans="1:7" x14ac:dyDescent="0.3">
      <c r="A187" s="1"/>
      <c r="B187" s="7"/>
      <c r="C187" s="7"/>
      <c r="D187" s="7"/>
      <c r="E187" s="7"/>
      <c r="F187" s="7"/>
      <c r="G187" s="7"/>
    </row>
    <row r="188" spans="1:7" x14ac:dyDescent="0.3">
      <c r="A188" s="1"/>
      <c r="B188" s="7"/>
      <c r="C188" s="7"/>
      <c r="D188" s="7"/>
      <c r="E188" s="7"/>
      <c r="F188" s="7"/>
      <c r="G188" s="7"/>
    </row>
    <row r="189" spans="1:7" x14ac:dyDescent="0.3">
      <c r="A189" s="1"/>
      <c r="B189" s="7"/>
      <c r="C189" s="7"/>
      <c r="D189" s="7"/>
      <c r="E189" s="7"/>
      <c r="F189" s="7"/>
      <c r="G189" s="7"/>
    </row>
    <row r="190" spans="1:7" x14ac:dyDescent="0.3">
      <c r="A190" s="1"/>
      <c r="B190" s="7"/>
      <c r="C190" s="7"/>
      <c r="D190" s="7"/>
      <c r="E190" s="7"/>
      <c r="F190" s="7"/>
      <c r="G190" s="7"/>
    </row>
    <row r="191" spans="1:7" x14ac:dyDescent="0.3">
      <c r="A191" s="1"/>
      <c r="B191" s="7"/>
      <c r="C191" s="7"/>
      <c r="D191" s="7"/>
      <c r="E191" s="7"/>
      <c r="F191" s="7"/>
      <c r="G191" s="7"/>
    </row>
    <row r="192" spans="1:7" x14ac:dyDescent="0.3">
      <c r="A192" s="1"/>
      <c r="B192" s="7"/>
      <c r="C192" s="7"/>
      <c r="D192" s="7"/>
      <c r="E192" s="7"/>
      <c r="F192" s="7"/>
      <c r="G192" s="7"/>
    </row>
    <row r="193" spans="1:7" x14ac:dyDescent="0.3">
      <c r="A193" s="1"/>
      <c r="B193" s="7"/>
      <c r="C193" s="7"/>
      <c r="D193" s="7"/>
      <c r="E193" s="7"/>
      <c r="F193" s="7"/>
      <c r="G193" s="7"/>
    </row>
    <row r="194" spans="1:7" x14ac:dyDescent="0.3">
      <c r="A194" s="1"/>
      <c r="B194" s="7"/>
      <c r="C194" s="7"/>
      <c r="D194" s="7"/>
      <c r="E194" s="7"/>
      <c r="F194" s="7"/>
      <c r="G194" s="7"/>
    </row>
    <row r="195" spans="1:7" x14ac:dyDescent="0.3">
      <c r="A195" s="1"/>
      <c r="B195" s="7"/>
      <c r="C195" s="7"/>
      <c r="D195" s="7"/>
      <c r="E195" s="7"/>
      <c r="F195" s="7"/>
      <c r="G195" s="7"/>
    </row>
    <row r="196" spans="1:7" x14ac:dyDescent="0.3">
      <c r="A196" s="1"/>
      <c r="B196" s="7"/>
      <c r="C196" s="7"/>
      <c r="D196" s="7"/>
      <c r="E196" s="7"/>
      <c r="F196" s="7"/>
      <c r="G196" s="7"/>
    </row>
    <row r="197" spans="1:7" x14ac:dyDescent="0.3">
      <c r="A197" s="1"/>
      <c r="B197" s="7"/>
      <c r="C197" s="7"/>
      <c r="D197" s="7"/>
      <c r="E197" s="7"/>
      <c r="F197" s="7"/>
      <c r="G197" s="7"/>
    </row>
    <row r="198" spans="1:7" x14ac:dyDescent="0.3">
      <c r="A198" s="1"/>
      <c r="B198" s="7"/>
      <c r="C198" s="7"/>
      <c r="D198" s="7"/>
      <c r="E198" s="7"/>
      <c r="F198" s="7"/>
      <c r="G198" s="7"/>
    </row>
    <row r="199" spans="1:7" x14ac:dyDescent="0.3">
      <c r="A199" s="1"/>
      <c r="B199" s="7"/>
      <c r="C199" s="7"/>
      <c r="D199" s="7"/>
      <c r="E199" s="7"/>
      <c r="F199" s="7"/>
      <c r="G199" s="7"/>
    </row>
    <row r="200" spans="1:7" x14ac:dyDescent="0.3">
      <c r="A200" s="1"/>
      <c r="B200" s="7"/>
      <c r="C200" s="7"/>
      <c r="D200" s="7"/>
      <c r="E200" s="7"/>
      <c r="F200" s="7"/>
      <c r="G200" s="7"/>
    </row>
    <row r="201" spans="1:7" x14ac:dyDescent="0.3">
      <c r="A201" s="1"/>
      <c r="B201" s="7"/>
      <c r="C201" s="7"/>
      <c r="D201" s="7"/>
      <c r="E201" s="7"/>
      <c r="F201" s="7"/>
      <c r="G201" s="7"/>
    </row>
    <row r="202" spans="1:7" x14ac:dyDescent="0.3">
      <c r="A202" s="1"/>
      <c r="B202" s="7"/>
      <c r="C202" s="7"/>
      <c r="D202" s="7"/>
      <c r="E202" s="7"/>
      <c r="F202" s="7"/>
      <c r="G202" s="7"/>
    </row>
    <row r="203" spans="1:7" x14ac:dyDescent="0.3">
      <c r="A203" s="1"/>
      <c r="B203" s="7"/>
      <c r="C203" s="7"/>
      <c r="D203" s="7"/>
      <c r="E203" s="7"/>
      <c r="F203" s="7"/>
      <c r="G203" s="7"/>
    </row>
    <row r="204" spans="1:7" x14ac:dyDescent="0.3">
      <c r="A204" s="1"/>
      <c r="B204" s="7"/>
      <c r="C204" s="7"/>
      <c r="D204" s="7"/>
      <c r="E204" s="7"/>
      <c r="F204" s="7"/>
      <c r="G204" s="7"/>
    </row>
    <row r="205" spans="1:7" x14ac:dyDescent="0.3">
      <c r="A205" s="1"/>
      <c r="B205" s="7"/>
      <c r="C205" s="7"/>
      <c r="D205" s="7"/>
      <c r="E205" s="7"/>
      <c r="F205" s="7"/>
      <c r="G205" s="7"/>
    </row>
    <row r="206" spans="1:7" x14ac:dyDescent="0.3">
      <c r="A206" s="1"/>
      <c r="B206" s="7"/>
      <c r="C206" s="7"/>
      <c r="D206" s="7"/>
      <c r="E206" s="7"/>
      <c r="F206" s="7"/>
      <c r="G206" s="7"/>
    </row>
    <row r="207" spans="1:7" x14ac:dyDescent="0.3">
      <c r="A207" s="1"/>
      <c r="B207" s="7"/>
      <c r="C207" s="7"/>
      <c r="D207" s="7"/>
      <c r="E207" s="7"/>
      <c r="F207" s="7"/>
      <c r="G207" s="7"/>
    </row>
    <row r="208" spans="1:7" x14ac:dyDescent="0.3">
      <c r="A208" s="1"/>
      <c r="B208" s="7"/>
      <c r="C208" s="7"/>
      <c r="D208" s="7"/>
      <c r="E208" s="7"/>
      <c r="F208" s="7"/>
      <c r="G208" s="7"/>
    </row>
    <row r="209" spans="1:7" x14ac:dyDescent="0.3">
      <c r="A209" s="1"/>
      <c r="B209" s="7"/>
      <c r="C209" s="7"/>
      <c r="D209" s="7"/>
      <c r="E209" s="7"/>
      <c r="F209" s="7"/>
      <c r="G209" s="7"/>
    </row>
    <row r="210" spans="1:7" x14ac:dyDescent="0.3">
      <c r="A210" s="1"/>
      <c r="B210" s="7"/>
      <c r="C210" s="7"/>
      <c r="D210" s="7"/>
      <c r="E210" s="7"/>
      <c r="F210" s="7"/>
      <c r="G210" s="7"/>
    </row>
    <row r="211" spans="1:7" x14ac:dyDescent="0.3">
      <c r="A211" s="1"/>
      <c r="B211" s="7"/>
      <c r="C211" s="7"/>
      <c r="D211" s="7"/>
      <c r="E211" s="7"/>
      <c r="F211" s="7"/>
      <c r="G211" s="7"/>
    </row>
    <row r="212" spans="1:7" x14ac:dyDescent="0.3">
      <c r="A212" s="1"/>
      <c r="B212" s="7"/>
      <c r="C212" s="7"/>
      <c r="D212" s="7"/>
      <c r="E212" s="7"/>
      <c r="F212" s="7"/>
      <c r="G212" s="7"/>
    </row>
    <row r="213" spans="1:7" x14ac:dyDescent="0.3">
      <c r="A213" s="1"/>
      <c r="B213" s="7"/>
      <c r="C213" s="7"/>
      <c r="D213" s="7"/>
      <c r="E213" s="7"/>
      <c r="F213" s="7"/>
      <c r="G213" s="7"/>
    </row>
    <row r="214" spans="1:7" x14ac:dyDescent="0.3">
      <c r="A214" s="1"/>
      <c r="B214" s="7"/>
      <c r="C214" s="7"/>
      <c r="D214" s="7"/>
      <c r="E214" s="7"/>
      <c r="F214" s="7"/>
      <c r="G214" s="7"/>
    </row>
    <row r="215" spans="1:7" x14ac:dyDescent="0.3">
      <c r="A215" s="1"/>
      <c r="B215" s="7"/>
      <c r="C215" s="7"/>
      <c r="D215" s="7"/>
      <c r="E215" s="7"/>
      <c r="F215" s="7"/>
      <c r="G215" s="7"/>
    </row>
    <row r="216" spans="1:7" x14ac:dyDescent="0.3">
      <c r="A216" s="1"/>
      <c r="B216" s="7"/>
      <c r="C216" s="7"/>
      <c r="D216" s="7"/>
      <c r="E216" s="7"/>
      <c r="F216" s="7"/>
      <c r="G216" s="7"/>
    </row>
    <row r="217" spans="1:7" x14ac:dyDescent="0.3">
      <c r="A217" s="1"/>
      <c r="B217" s="7"/>
      <c r="C217" s="7"/>
      <c r="D217" s="7"/>
      <c r="E217" s="7"/>
      <c r="F217" s="7"/>
      <c r="G217" s="7"/>
    </row>
    <row r="218" spans="1:7" x14ac:dyDescent="0.3">
      <c r="A218" s="1"/>
      <c r="B218" s="7"/>
      <c r="C218" s="7"/>
      <c r="D218" s="7"/>
      <c r="E218" s="7"/>
      <c r="F218" s="7"/>
      <c r="G218" s="7"/>
    </row>
    <row r="219" spans="1:7" x14ac:dyDescent="0.3">
      <c r="A219" s="1"/>
      <c r="B219" s="7"/>
      <c r="C219" s="7"/>
      <c r="D219" s="7"/>
      <c r="E219" s="7"/>
      <c r="F219" s="7"/>
      <c r="G219" s="7"/>
    </row>
    <row r="220" spans="1:7" x14ac:dyDescent="0.3">
      <c r="A220" s="1"/>
      <c r="B220" s="7"/>
      <c r="C220" s="7"/>
      <c r="D220" s="7"/>
      <c r="E220" s="7"/>
      <c r="F220" s="7"/>
      <c r="G220" s="7"/>
    </row>
    <row r="221" spans="1:7" x14ac:dyDescent="0.3">
      <c r="A221" s="1"/>
      <c r="B221" s="7"/>
      <c r="C221" s="7"/>
      <c r="D221" s="7"/>
      <c r="E221" s="7"/>
      <c r="F221" s="7"/>
      <c r="G221" s="7"/>
    </row>
    <row r="222" spans="1:7" x14ac:dyDescent="0.3">
      <c r="A222" s="1"/>
      <c r="B222" s="7"/>
      <c r="C222" s="7"/>
      <c r="D222" s="7"/>
      <c r="E222" s="7"/>
      <c r="F222" s="7"/>
      <c r="G222" s="7"/>
    </row>
    <row r="223" spans="1:7" x14ac:dyDescent="0.3">
      <c r="A223" s="1"/>
      <c r="B223" s="7"/>
      <c r="C223" s="7"/>
      <c r="D223" s="7"/>
      <c r="E223" s="7"/>
      <c r="F223" s="7"/>
      <c r="G223" s="7"/>
    </row>
    <row r="224" spans="1:7" x14ac:dyDescent="0.3">
      <c r="A224" s="1"/>
      <c r="B224" s="7"/>
      <c r="C224" s="7"/>
      <c r="D224" s="7"/>
      <c r="E224" s="7"/>
      <c r="F224" s="7"/>
      <c r="G224" s="7"/>
    </row>
    <row r="225" spans="1:7" x14ac:dyDescent="0.3">
      <c r="A225" s="1"/>
      <c r="B225" s="7"/>
      <c r="C225" s="7"/>
      <c r="D225" s="7"/>
      <c r="E225" s="7"/>
      <c r="F225" s="7"/>
      <c r="G225" s="7"/>
    </row>
    <row r="226" spans="1:7" x14ac:dyDescent="0.3">
      <c r="A226" s="1"/>
      <c r="B226" s="7"/>
      <c r="C226" s="7"/>
      <c r="D226" s="7"/>
      <c r="E226" s="7"/>
      <c r="F226" s="7"/>
      <c r="G226" s="7"/>
    </row>
    <row r="227" spans="1:7" x14ac:dyDescent="0.3">
      <c r="A227" s="1"/>
      <c r="B227" s="7"/>
      <c r="C227" s="7"/>
      <c r="D227" s="7"/>
      <c r="E227" s="7"/>
      <c r="F227" s="7"/>
      <c r="G227" s="7"/>
    </row>
    <row r="228" spans="1:7" x14ac:dyDescent="0.3">
      <c r="A228" s="1"/>
      <c r="B228" s="7"/>
      <c r="C228" s="7"/>
      <c r="D228" s="7"/>
      <c r="E228" s="7"/>
      <c r="F228" s="7"/>
      <c r="G228" s="7"/>
    </row>
    <row r="229" spans="1:7" x14ac:dyDescent="0.3">
      <c r="A229" s="1"/>
      <c r="B229" s="7"/>
      <c r="C229" s="7"/>
      <c r="D229" s="7"/>
      <c r="E229" s="7"/>
      <c r="F229" s="7"/>
      <c r="G229" s="7"/>
    </row>
    <row r="230" spans="1:7" x14ac:dyDescent="0.3">
      <c r="A230" s="1"/>
      <c r="B230" s="7"/>
      <c r="C230" s="7"/>
      <c r="D230" s="7"/>
      <c r="E230" s="7"/>
      <c r="F230" s="7"/>
      <c r="G230" s="7"/>
    </row>
    <row r="231" spans="1:7" x14ac:dyDescent="0.3">
      <c r="A231" s="1"/>
      <c r="B231" s="7"/>
      <c r="C231" s="7"/>
      <c r="D231" s="7"/>
      <c r="E231" s="7"/>
      <c r="F231" s="7"/>
      <c r="G231" s="7"/>
    </row>
    <row r="232" spans="1:7" x14ac:dyDescent="0.3">
      <c r="A232" s="1"/>
      <c r="B232" s="7"/>
      <c r="C232" s="7"/>
      <c r="D232" s="7"/>
      <c r="E232" s="7"/>
      <c r="F232" s="7"/>
      <c r="G232" s="7"/>
    </row>
    <row r="233" spans="1:7" x14ac:dyDescent="0.3">
      <c r="A233" s="1"/>
      <c r="B233" s="7"/>
      <c r="C233" s="7"/>
      <c r="D233" s="7"/>
      <c r="E233" s="7"/>
      <c r="F233" s="7"/>
      <c r="G233" s="7"/>
    </row>
    <row r="234" spans="1:7" x14ac:dyDescent="0.3">
      <c r="A234" s="1"/>
      <c r="B234" s="7"/>
      <c r="C234" s="7"/>
      <c r="D234" s="7"/>
      <c r="E234" s="7"/>
      <c r="F234" s="7"/>
      <c r="G234" s="7"/>
    </row>
    <row r="235" spans="1:7" x14ac:dyDescent="0.3">
      <c r="A235" s="1"/>
      <c r="B235" s="7"/>
      <c r="C235" s="7"/>
      <c r="D235" s="7"/>
      <c r="E235" s="7"/>
      <c r="F235" s="7"/>
      <c r="G235" s="7"/>
    </row>
    <row r="236" spans="1:7" x14ac:dyDescent="0.3">
      <c r="A236" s="1"/>
      <c r="B236" s="7"/>
      <c r="C236" s="7"/>
      <c r="D236" s="7"/>
      <c r="E236" s="7"/>
      <c r="F236" s="7"/>
      <c r="G236" s="7"/>
    </row>
    <row r="237" spans="1:7" x14ac:dyDescent="0.3">
      <c r="A237" s="1"/>
      <c r="B237" s="7"/>
      <c r="C237" s="7"/>
      <c r="D237" s="7"/>
      <c r="E237" s="7"/>
      <c r="F237" s="7"/>
      <c r="G237" s="7"/>
    </row>
    <row r="238" spans="1:7" x14ac:dyDescent="0.3">
      <c r="A238" s="1"/>
      <c r="B238" s="7"/>
      <c r="C238" s="7"/>
      <c r="D238" s="7"/>
      <c r="E238" s="7"/>
      <c r="F238" s="7"/>
      <c r="G238" s="7"/>
    </row>
    <row r="239" spans="1:7" x14ac:dyDescent="0.3">
      <c r="A239" s="1"/>
      <c r="B239" s="7"/>
      <c r="C239" s="7"/>
      <c r="D239" s="7"/>
      <c r="E239" s="7"/>
      <c r="F239" s="7"/>
      <c r="G239" s="7"/>
    </row>
    <row r="240" spans="1:7" x14ac:dyDescent="0.3">
      <c r="A240" s="1"/>
      <c r="B240" s="7"/>
      <c r="C240" s="7"/>
      <c r="D240" s="7"/>
      <c r="E240" s="7"/>
      <c r="F240" s="7"/>
      <c r="G240" s="7"/>
    </row>
    <row r="241" spans="1:7" x14ac:dyDescent="0.3">
      <c r="A241" s="1"/>
      <c r="B241" s="7"/>
      <c r="C241" s="7"/>
      <c r="D241" s="7"/>
      <c r="E241" s="7"/>
      <c r="F241" s="7"/>
      <c r="G241" s="7"/>
    </row>
    <row r="242" spans="1:7" x14ac:dyDescent="0.3">
      <c r="A242" s="1"/>
      <c r="B242" s="7"/>
      <c r="C242" s="7"/>
      <c r="D242" s="7"/>
      <c r="E242" s="7"/>
      <c r="F242" s="7"/>
      <c r="G242" s="7"/>
    </row>
    <row r="243" spans="1:7" x14ac:dyDescent="0.3">
      <c r="A243" s="1"/>
      <c r="B243" s="7"/>
      <c r="C243" s="7"/>
      <c r="D243" s="7"/>
      <c r="E243" s="7"/>
      <c r="F243" s="7"/>
      <c r="G243" s="7"/>
    </row>
    <row r="244" spans="1:7" x14ac:dyDescent="0.3">
      <c r="A244" s="1"/>
      <c r="B244" s="7"/>
      <c r="C244" s="7"/>
      <c r="D244" s="7"/>
      <c r="E244" s="7"/>
      <c r="F244" s="7"/>
      <c r="G244" s="7"/>
    </row>
    <row r="245" spans="1:7" x14ac:dyDescent="0.3">
      <c r="A245" s="1"/>
      <c r="B245" s="7"/>
      <c r="C245" s="7"/>
      <c r="D245" s="7"/>
      <c r="E245" s="7"/>
      <c r="F245" s="7"/>
      <c r="G245" s="7"/>
    </row>
    <row r="246" spans="1:7" x14ac:dyDescent="0.3">
      <c r="A246" s="1"/>
      <c r="B246" s="7"/>
      <c r="C246" s="7"/>
      <c r="D246" s="7"/>
      <c r="E246" s="7"/>
      <c r="F246" s="7"/>
      <c r="G246" s="7"/>
    </row>
    <row r="247" spans="1:7" x14ac:dyDescent="0.3">
      <c r="A247" s="1"/>
      <c r="B247" s="7"/>
      <c r="C247" s="7"/>
      <c r="D247" s="7"/>
      <c r="E247" s="7"/>
      <c r="F247" s="7"/>
      <c r="G247" s="7"/>
    </row>
    <row r="248" spans="1:7" x14ac:dyDescent="0.3">
      <c r="A248" s="1"/>
      <c r="B248" s="7"/>
      <c r="C248" s="7"/>
      <c r="D248" s="7"/>
      <c r="E248" s="7"/>
      <c r="F248" s="7"/>
      <c r="G248" s="7"/>
    </row>
    <row r="249" spans="1:7" x14ac:dyDescent="0.3">
      <c r="A249" s="1"/>
      <c r="B249" s="7"/>
      <c r="C249" s="7"/>
      <c r="D249" s="7"/>
      <c r="E249" s="7"/>
      <c r="F249" s="7"/>
      <c r="G249" s="7"/>
    </row>
    <row r="250" spans="1:7" x14ac:dyDescent="0.3">
      <c r="A250" s="1"/>
      <c r="B250" s="7"/>
      <c r="C250" s="7"/>
      <c r="D250" s="7"/>
      <c r="E250" s="7"/>
      <c r="F250" s="7"/>
      <c r="G250" s="7"/>
    </row>
    <row r="251" spans="1:7" x14ac:dyDescent="0.3">
      <c r="A251" s="1"/>
      <c r="B251" s="7"/>
      <c r="C251" s="7"/>
      <c r="D251" s="7"/>
      <c r="E251" s="7"/>
      <c r="F251" s="7"/>
      <c r="G251" s="7"/>
    </row>
    <row r="252" spans="1:7" x14ac:dyDescent="0.3">
      <c r="A252" s="1"/>
      <c r="B252" s="7"/>
      <c r="C252" s="7"/>
      <c r="D252" s="7"/>
      <c r="E252" s="7"/>
      <c r="F252" s="7"/>
      <c r="G252" s="7"/>
    </row>
    <row r="253" spans="1:7" x14ac:dyDescent="0.3">
      <c r="A253" s="1"/>
      <c r="B253" s="7"/>
      <c r="C253" s="7"/>
      <c r="D253" s="7"/>
      <c r="E253" s="7"/>
      <c r="F253" s="7"/>
      <c r="G253" s="7"/>
    </row>
    <row r="254" spans="1:7" x14ac:dyDescent="0.3">
      <c r="A254" s="1"/>
      <c r="B254" s="7"/>
      <c r="C254" s="7"/>
      <c r="D254" s="7"/>
      <c r="E254" s="7"/>
      <c r="F254" s="7"/>
      <c r="G254" s="7"/>
    </row>
    <row r="255" spans="1:7" x14ac:dyDescent="0.3">
      <c r="A255" s="1"/>
      <c r="B255" s="7"/>
      <c r="C255" s="7"/>
      <c r="D255" s="7"/>
      <c r="E255" s="7"/>
      <c r="F255" s="7"/>
      <c r="G255" s="7"/>
    </row>
    <row r="256" spans="1:7" x14ac:dyDescent="0.3">
      <c r="A256" s="1"/>
      <c r="B256" s="7"/>
      <c r="C256" s="7"/>
      <c r="D256" s="7"/>
      <c r="E256" s="7"/>
      <c r="F256" s="7"/>
      <c r="G256" s="7"/>
    </row>
    <row r="257" spans="1:7" x14ac:dyDescent="0.3">
      <c r="A257" s="1"/>
      <c r="B257" s="7"/>
      <c r="C257" s="7"/>
      <c r="D257" s="7"/>
      <c r="E257" s="7"/>
      <c r="F257" s="7"/>
      <c r="G257" s="7"/>
    </row>
    <row r="258" spans="1:7" x14ac:dyDescent="0.3">
      <c r="A258" s="1"/>
      <c r="B258" s="7"/>
      <c r="C258" s="7"/>
      <c r="D258" s="7"/>
      <c r="E258" s="7"/>
      <c r="F258" s="7"/>
      <c r="G258" s="7"/>
    </row>
    <row r="259" spans="1:7" x14ac:dyDescent="0.3">
      <c r="A259" s="1"/>
      <c r="B259" s="7"/>
      <c r="C259" s="7"/>
      <c r="D259" s="7"/>
      <c r="E259" s="7"/>
      <c r="F259" s="7"/>
      <c r="G259" s="7"/>
    </row>
    <row r="260" spans="1:7" x14ac:dyDescent="0.3">
      <c r="A260" s="1"/>
      <c r="B260" s="7"/>
      <c r="C260" s="7"/>
      <c r="D260" s="7"/>
      <c r="E260" s="7"/>
      <c r="F260" s="7"/>
      <c r="G260" s="7"/>
    </row>
    <row r="261" spans="1:7" x14ac:dyDescent="0.3">
      <c r="A261" s="1"/>
      <c r="B261" s="7"/>
      <c r="C261" s="7"/>
      <c r="D261" s="7"/>
      <c r="E261" s="7"/>
      <c r="F261" s="7"/>
      <c r="G261" s="7"/>
    </row>
    <row r="262" spans="1:7" x14ac:dyDescent="0.3">
      <c r="A262" s="1"/>
      <c r="B262" s="7"/>
      <c r="C262" s="7"/>
      <c r="D262" s="7"/>
      <c r="E262" s="7"/>
      <c r="F262" s="7"/>
      <c r="G262" s="7"/>
    </row>
    <row r="263" spans="1:7" x14ac:dyDescent="0.3">
      <c r="A263" s="1"/>
      <c r="B263" s="7"/>
      <c r="C263" s="7"/>
      <c r="D263" s="7"/>
      <c r="E263" s="7"/>
      <c r="F263" s="7"/>
      <c r="G263" s="7"/>
    </row>
    <row r="264" spans="1:7" x14ac:dyDescent="0.3">
      <c r="A264" s="1"/>
      <c r="B264" s="7"/>
      <c r="C264" s="7"/>
      <c r="D264" s="7"/>
      <c r="E264" s="7"/>
      <c r="F264" s="7"/>
      <c r="G264" s="7"/>
    </row>
    <row r="265" spans="1:7" x14ac:dyDescent="0.3">
      <c r="A265" s="1"/>
      <c r="B265" s="7"/>
      <c r="C265" s="7"/>
      <c r="D265" s="7"/>
      <c r="E265" s="7"/>
      <c r="F265" s="7"/>
      <c r="G265" s="7"/>
    </row>
    <row r="266" spans="1:7" x14ac:dyDescent="0.3">
      <c r="A266" s="1"/>
      <c r="B266" s="7"/>
      <c r="C266" s="7"/>
      <c r="D266" s="7"/>
      <c r="E266" s="7"/>
      <c r="F266" s="7"/>
      <c r="G266" s="7"/>
    </row>
    <row r="267" spans="1:7" x14ac:dyDescent="0.3">
      <c r="A267" s="1"/>
      <c r="B267" s="7"/>
      <c r="C267" s="7"/>
      <c r="D267" s="7"/>
      <c r="E267" s="7"/>
      <c r="F267" s="7"/>
      <c r="G267" s="7"/>
    </row>
    <row r="268" spans="1:7" x14ac:dyDescent="0.3">
      <c r="A268" s="1"/>
      <c r="B268" s="7"/>
      <c r="C268" s="7"/>
      <c r="D268" s="7"/>
      <c r="E268" s="7"/>
      <c r="F268" s="7"/>
      <c r="G268" s="7"/>
    </row>
    <row r="269" spans="1:7" x14ac:dyDescent="0.3">
      <c r="A269" s="1"/>
      <c r="B269" s="7"/>
      <c r="C269" s="7"/>
      <c r="D269" s="7"/>
      <c r="E269" s="7"/>
      <c r="F269" s="7"/>
      <c r="G269" s="7"/>
    </row>
    <row r="270" spans="1:7" x14ac:dyDescent="0.3">
      <c r="A270" s="1"/>
      <c r="B270" s="7"/>
      <c r="C270" s="7"/>
      <c r="D270" s="7"/>
      <c r="E270" s="7"/>
      <c r="F270" s="7"/>
      <c r="G270" s="7"/>
    </row>
    <row r="271" spans="1:7" x14ac:dyDescent="0.3">
      <c r="A271" s="1"/>
      <c r="B271" s="7"/>
      <c r="C271" s="7"/>
      <c r="D271" s="7"/>
      <c r="E271" s="7"/>
      <c r="F271" s="7"/>
      <c r="G271" s="7"/>
    </row>
    <row r="272" spans="1:7" x14ac:dyDescent="0.3">
      <c r="A272" s="1"/>
      <c r="B272" s="7"/>
      <c r="C272" s="7"/>
      <c r="D272" s="7"/>
      <c r="E272" s="7"/>
      <c r="F272" s="7"/>
      <c r="G272" s="7"/>
    </row>
    <row r="273" spans="1:7" x14ac:dyDescent="0.3">
      <c r="A273" s="1"/>
      <c r="B273" s="7"/>
      <c r="C273" s="7"/>
      <c r="D273" s="7"/>
      <c r="E273" s="7"/>
      <c r="F273" s="7"/>
      <c r="G273" s="7"/>
    </row>
    <row r="274" spans="1:7" x14ac:dyDescent="0.3">
      <c r="A274" s="1"/>
      <c r="B274" s="7"/>
      <c r="C274" s="7"/>
      <c r="D274" s="7"/>
      <c r="E274" s="7"/>
      <c r="F274" s="7"/>
      <c r="G274" s="7"/>
    </row>
    <row r="275" spans="1:7" x14ac:dyDescent="0.3">
      <c r="A275" s="1"/>
      <c r="B275" s="7"/>
      <c r="C275" s="7"/>
      <c r="D275" s="7"/>
      <c r="E275" s="7"/>
      <c r="F275" s="7"/>
      <c r="G275" s="7"/>
    </row>
    <row r="276" spans="1:7" x14ac:dyDescent="0.3">
      <c r="A276" s="1"/>
      <c r="B276" s="7"/>
      <c r="C276" s="7"/>
      <c r="D276" s="7"/>
      <c r="E276" s="7"/>
      <c r="F276" s="7"/>
      <c r="G276" s="7"/>
    </row>
    <row r="277" spans="1:7" x14ac:dyDescent="0.3">
      <c r="A277" s="1"/>
      <c r="B277" s="7"/>
      <c r="C277" s="7"/>
      <c r="D277" s="7"/>
      <c r="E277" s="7"/>
      <c r="F277" s="7"/>
      <c r="G277" s="7"/>
    </row>
    <row r="278" spans="1:7" x14ac:dyDescent="0.3">
      <c r="A278" s="1"/>
      <c r="B278" s="7"/>
      <c r="C278" s="7"/>
      <c r="D278" s="7"/>
      <c r="E278" s="7"/>
      <c r="F278" s="7"/>
      <c r="G278" s="7"/>
    </row>
    <row r="279" spans="1:7" x14ac:dyDescent="0.3">
      <c r="A279" s="1"/>
      <c r="B279" s="7"/>
      <c r="C279" s="7"/>
      <c r="D279" s="7"/>
      <c r="E279" s="7"/>
      <c r="F279" s="7"/>
      <c r="G279" s="7"/>
    </row>
    <row r="280" spans="1:7" x14ac:dyDescent="0.3">
      <c r="A280" s="1"/>
      <c r="B280" s="7"/>
      <c r="C280" s="7"/>
      <c r="D280" s="7"/>
      <c r="E280" s="7"/>
      <c r="F280" s="7"/>
      <c r="G280" s="7"/>
    </row>
    <row r="281" spans="1:7" x14ac:dyDescent="0.3">
      <c r="A281" s="1"/>
      <c r="B281" s="7"/>
      <c r="C281" s="7"/>
      <c r="D281" s="7"/>
      <c r="E281" s="7"/>
      <c r="F281" s="7"/>
      <c r="G281" s="7"/>
    </row>
    <row r="282" spans="1:7" x14ac:dyDescent="0.3">
      <c r="A282" s="1"/>
      <c r="B282" s="7"/>
      <c r="C282" s="7"/>
      <c r="D282" s="7"/>
      <c r="E282" s="7"/>
      <c r="F282" s="7"/>
      <c r="G282" s="7"/>
    </row>
    <row r="283" spans="1:7" x14ac:dyDescent="0.3">
      <c r="A283" s="1"/>
      <c r="B283" s="7"/>
      <c r="C283" s="7"/>
      <c r="D283" s="7"/>
      <c r="E283" s="7"/>
      <c r="F283" s="7"/>
      <c r="G283" s="7"/>
    </row>
    <row r="284" spans="1:7" x14ac:dyDescent="0.3">
      <c r="A284" s="1"/>
      <c r="B284" s="7"/>
      <c r="C284" s="7"/>
      <c r="D284" s="7"/>
      <c r="E284" s="7"/>
      <c r="F284" s="7"/>
      <c r="G284" s="7"/>
    </row>
    <row r="285" spans="1:7" x14ac:dyDescent="0.3">
      <c r="A285" s="1"/>
      <c r="B285" s="7"/>
      <c r="C285" s="7"/>
      <c r="D285" s="7"/>
      <c r="E285" s="7"/>
      <c r="F285" s="7"/>
      <c r="G285" s="7"/>
    </row>
    <row r="286" spans="1:7" x14ac:dyDescent="0.3">
      <c r="A286" s="1"/>
      <c r="B286" s="7"/>
      <c r="C286" s="7"/>
      <c r="D286" s="7"/>
      <c r="E286" s="7"/>
      <c r="F286" s="7"/>
      <c r="G286" s="7"/>
    </row>
    <row r="287" spans="1:7" x14ac:dyDescent="0.3">
      <c r="A287" s="1"/>
      <c r="B287" s="7"/>
      <c r="C287" s="7"/>
      <c r="D287" s="7"/>
      <c r="E287" s="7"/>
      <c r="F287" s="7"/>
      <c r="G287" s="7"/>
    </row>
    <row r="288" spans="1:7" x14ac:dyDescent="0.3">
      <c r="A288" s="1"/>
      <c r="B288" s="7"/>
      <c r="C288" s="7"/>
      <c r="D288" s="7"/>
      <c r="E288" s="7"/>
      <c r="F288" s="7"/>
      <c r="G288" s="7"/>
    </row>
    <row r="289" spans="1:7" x14ac:dyDescent="0.3">
      <c r="A289" s="1"/>
      <c r="B289" s="7"/>
      <c r="C289" s="7"/>
      <c r="D289" s="7"/>
      <c r="E289" s="7"/>
      <c r="F289" s="7"/>
      <c r="G289" s="7"/>
    </row>
    <row r="290" spans="1:7" x14ac:dyDescent="0.3">
      <c r="A290" s="1"/>
      <c r="B290" s="7"/>
      <c r="C290" s="7"/>
      <c r="D290" s="7"/>
      <c r="E290" s="7"/>
      <c r="F290" s="7"/>
      <c r="G290" s="7"/>
    </row>
    <row r="291" spans="1:7" x14ac:dyDescent="0.3">
      <c r="A291" s="1"/>
      <c r="B291" s="7"/>
      <c r="C291" s="7"/>
      <c r="D291" s="7"/>
      <c r="E291" s="7"/>
      <c r="F291" s="7"/>
      <c r="G291" s="7"/>
    </row>
    <row r="292" spans="1:7" x14ac:dyDescent="0.3">
      <c r="A292" s="1"/>
      <c r="B292" s="7"/>
      <c r="C292" s="7"/>
      <c r="D292" s="7"/>
      <c r="E292" s="7"/>
      <c r="F292" s="7"/>
      <c r="G292" s="7"/>
    </row>
    <row r="293" spans="1:7" x14ac:dyDescent="0.3">
      <c r="A293" s="1"/>
      <c r="B293" s="7"/>
      <c r="C293" s="7"/>
      <c r="D293" s="7"/>
      <c r="E293" s="7"/>
      <c r="F293" s="7"/>
      <c r="G293" s="7"/>
    </row>
    <row r="294" spans="1:7" x14ac:dyDescent="0.3">
      <c r="A294" s="1"/>
      <c r="B294" s="7"/>
      <c r="C294" s="7"/>
      <c r="D294" s="7"/>
      <c r="E294" s="7"/>
      <c r="F294" s="7"/>
      <c r="G294" s="7"/>
    </row>
    <row r="295" spans="1:7" x14ac:dyDescent="0.3">
      <c r="A295" s="1"/>
      <c r="B295" s="7"/>
      <c r="C295" s="7"/>
      <c r="D295" s="7"/>
      <c r="E295" s="7"/>
      <c r="F295" s="7"/>
      <c r="G295" s="7"/>
    </row>
    <row r="296" spans="1:7" x14ac:dyDescent="0.3">
      <c r="A296" s="1"/>
      <c r="B296" s="7"/>
      <c r="C296" s="7"/>
      <c r="D296" s="7"/>
      <c r="E296" s="7"/>
      <c r="F296" s="7"/>
      <c r="G296" s="7"/>
    </row>
    <row r="297" spans="1:7" x14ac:dyDescent="0.3">
      <c r="A297" s="1"/>
      <c r="B297" s="7"/>
      <c r="C297" s="7"/>
      <c r="D297" s="7"/>
      <c r="E297" s="7"/>
      <c r="F297" s="7"/>
      <c r="G297" s="7"/>
    </row>
    <row r="298" spans="1:7" x14ac:dyDescent="0.3">
      <c r="A298" s="1"/>
      <c r="B298" s="7"/>
      <c r="C298" s="7"/>
      <c r="D298" s="7"/>
      <c r="E298" s="7"/>
      <c r="F298" s="7"/>
      <c r="G298" s="7"/>
    </row>
    <row r="299" spans="1:7" x14ac:dyDescent="0.3">
      <c r="A299" s="1"/>
      <c r="B299" s="7"/>
      <c r="C299" s="7"/>
      <c r="D299" s="7"/>
      <c r="E299" s="7"/>
      <c r="F299" s="7"/>
      <c r="G299" s="7"/>
    </row>
    <row r="300" spans="1:7" x14ac:dyDescent="0.3">
      <c r="A300" s="1"/>
      <c r="B300" s="7"/>
      <c r="C300" s="7"/>
      <c r="D300" s="7"/>
      <c r="E300" s="7"/>
      <c r="F300" s="7"/>
      <c r="G300" s="7"/>
    </row>
    <row r="301" spans="1:7" x14ac:dyDescent="0.3">
      <c r="A301" s="1"/>
      <c r="B301" s="7"/>
      <c r="C301" s="7"/>
      <c r="D301" s="7"/>
      <c r="E301" s="7"/>
      <c r="F301" s="7"/>
      <c r="G301" s="7"/>
    </row>
    <row r="302" spans="1:7" x14ac:dyDescent="0.3">
      <c r="A302" s="1"/>
      <c r="B302" s="7"/>
      <c r="C302" s="7"/>
      <c r="D302" s="7"/>
      <c r="E302" s="7"/>
      <c r="F302" s="7"/>
      <c r="G302" s="7"/>
    </row>
    <row r="303" spans="1:7" x14ac:dyDescent="0.3">
      <c r="A303" s="1"/>
      <c r="B303" s="7"/>
      <c r="C303" s="7"/>
      <c r="D303" s="7"/>
      <c r="E303" s="7"/>
      <c r="F303" s="7"/>
      <c r="G303" s="7"/>
    </row>
    <row r="304" spans="1:7" x14ac:dyDescent="0.3">
      <c r="A304" s="1"/>
      <c r="B304" s="7"/>
      <c r="C304" s="7"/>
      <c r="D304" s="7"/>
      <c r="E304" s="7"/>
      <c r="F304" s="7"/>
      <c r="G304" s="7"/>
    </row>
    <row r="305" spans="1:7" x14ac:dyDescent="0.3">
      <c r="A305" s="1"/>
      <c r="B305" s="7"/>
      <c r="C305" s="7"/>
      <c r="D305" s="7"/>
      <c r="E305" s="7"/>
      <c r="F305" s="7"/>
      <c r="G305" s="7"/>
    </row>
    <row r="306" spans="1:7" x14ac:dyDescent="0.3">
      <c r="A306" s="1"/>
      <c r="B306" s="7"/>
      <c r="C306" s="7"/>
      <c r="D306" s="7"/>
      <c r="E306" s="7"/>
      <c r="F306" s="7"/>
      <c r="G306" s="7"/>
    </row>
    <row r="307" spans="1:7" x14ac:dyDescent="0.3">
      <c r="A307" s="1"/>
      <c r="B307" s="7"/>
      <c r="C307" s="7"/>
      <c r="D307" s="7"/>
      <c r="E307" s="7"/>
      <c r="F307" s="7"/>
      <c r="G307" s="7"/>
    </row>
    <row r="308" spans="1:7" x14ac:dyDescent="0.3">
      <c r="A308" s="1"/>
      <c r="B308" s="7"/>
      <c r="C308" s="7"/>
      <c r="D308" s="7"/>
      <c r="E308" s="7"/>
      <c r="F308" s="7"/>
      <c r="G308" s="7"/>
    </row>
    <row r="309" spans="1:7" x14ac:dyDescent="0.3">
      <c r="A309" s="1"/>
      <c r="B309" s="7"/>
      <c r="C309" s="7"/>
      <c r="D309" s="7"/>
      <c r="E309" s="7"/>
      <c r="F309" s="7"/>
      <c r="G309" s="7"/>
    </row>
    <row r="310" spans="1:7" x14ac:dyDescent="0.3">
      <c r="A310" s="1"/>
      <c r="B310" s="7"/>
      <c r="C310" s="7"/>
      <c r="D310" s="7"/>
      <c r="E310" s="7"/>
      <c r="F310" s="7"/>
      <c r="G310" s="7"/>
    </row>
    <row r="311" spans="1:7" x14ac:dyDescent="0.3">
      <c r="A311" s="1"/>
      <c r="B311" s="7"/>
      <c r="C311" s="7"/>
      <c r="D311" s="7"/>
      <c r="E311" s="7"/>
      <c r="F311" s="7"/>
      <c r="G311" s="7"/>
    </row>
    <row r="312" spans="1:7" x14ac:dyDescent="0.3">
      <c r="A312" s="1"/>
      <c r="B312" s="7"/>
      <c r="C312" s="7"/>
      <c r="D312" s="7"/>
      <c r="E312" s="7"/>
      <c r="F312" s="7"/>
      <c r="G312" s="7"/>
    </row>
    <row r="313" spans="1:7" x14ac:dyDescent="0.3">
      <c r="A313" s="1"/>
      <c r="B313" s="7"/>
      <c r="C313" s="7"/>
      <c r="D313" s="7"/>
      <c r="E313" s="7"/>
      <c r="F313" s="7"/>
      <c r="G313" s="7"/>
    </row>
    <row r="314" spans="1:7" x14ac:dyDescent="0.3">
      <c r="A314" s="1"/>
      <c r="B314" s="7"/>
      <c r="C314" s="7"/>
      <c r="D314" s="7"/>
      <c r="E314" s="7"/>
      <c r="F314" s="7"/>
      <c r="G314" s="7"/>
    </row>
    <row r="315" spans="1:7" x14ac:dyDescent="0.3">
      <c r="A315" s="1"/>
      <c r="B315" s="7"/>
      <c r="C315" s="7"/>
      <c r="D315" s="7"/>
      <c r="E315" s="7"/>
      <c r="F315" s="7"/>
      <c r="G315" s="7"/>
    </row>
    <row r="316" spans="1:7" x14ac:dyDescent="0.3">
      <c r="A316" s="1"/>
      <c r="B316" s="7"/>
      <c r="C316" s="7"/>
      <c r="D316" s="7"/>
      <c r="E316" s="7"/>
      <c r="F316" s="7"/>
      <c r="G316" s="7"/>
    </row>
    <row r="317" spans="1:7" x14ac:dyDescent="0.3">
      <c r="A317" s="1"/>
      <c r="B317" s="7"/>
      <c r="C317" s="7"/>
      <c r="D317" s="7"/>
      <c r="E317" s="7"/>
      <c r="F317" s="7"/>
      <c r="G317" s="7"/>
    </row>
    <row r="318" spans="1:7" x14ac:dyDescent="0.3">
      <c r="A318" s="1"/>
      <c r="B318" s="7"/>
      <c r="C318" s="7"/>
      <c r="D318" s="7"/>
      <c r="E318" s="7"/>
      <c r="F318" s="7"/>
      <c r="G318" s="7"/>
    </row>
    <row r="319" spans="1:7" x14ac:dyDescent="0.3">
      <c r="A319" s="1"/>
      <c r="B319" s="7"/>
      <c r="C319" s="7"/>
      <c r="D319" s="7"/>
      <c r="E319" s="7"/>
      <c r="F319" s="7"/>
      <c r="G319" s="7"/>
    </row>
    <row r="320" spans="1:7" x14ac:dyDescent="0.3">
      <c r="A320" s="1"/>
      <c r="B320" s="7"/>
      <c r="C320" s="7"/>
      <c r="D320" s="7"/>
      <c r="E320" s="7"/>
      <c r="F320" s="7"/>
      <c r="G320" s="7"/>
    </row>
    <row r="321" spans="1:7" x14ac:dyDescent="0.3">
      <c r="A321" s="1"/>
      <c r="B321" s="7"/>
      <c r="C321" s="7"/>
      <c r="D321" s="7"/>
      <c r="E321" s="7"/>
      <c r="F321" s="7"/>
      <c r="G321" s="7"/>
    </row>
    <row r="322" spans="1:7" x14ac:dyDescent="0.3">
      <c r="A322" s="1"/>
      <c r="B322" s="7"/>
      <c r="C322" s="7"/>
      <c r="D322" s="7"/>
      <c r="E322" s="7"/>
      <c r="F322" s="7"/>
      <c r="G322" s="7"/>
    </row>
    <row r="323" spans="1:7" x14ac:dyDescent="0.3">
      <c r="A323" s="1"/>
      <c r="B323" s="7"/>
      <c r="C323" s="7"/>
      <c r="D323" s="7"/>
      <c r="E323" s="7"/>
      <c r="F323" s="7"/>
      <c r="G323" s="7"/>
    </row>
    <row r="324" spans="1:7" x14ac:dyDescent="0.3">
      <c r="A324" s="1"/>
      <c r="B324" s="7"/>
      <c r="C324" s="7"/>
      <c r="D324" s="7"/>
      <c r="E324" s="7"/>
      <c r="F324" s="7"/>
      <c r="G324" s="7"/>
    </row>
    <row r="325" spans="1:7" x14ac:dyDescent="0.3">
      <c r="A325" s="1"/>
      <c r="B325" s="7"/>
      <c r="C325" s="7"/>
      <c r="D325" s="7"/>
      <c r="E325" s="7"/>
      <c r="F325" s="7"/>
      <c r="G325" s="7"/>
    </row>
    <row r="326" spans="1:7" x14ac:dyDescent="0.3">
      <c r="A326" s="1"/>
      <c r="B326" s="7"/>
      <c r="C326" s="7"/>
      <c r="D326" s="7"/>
      <c r="E326" s="7"/>
      <c r="F326" s="7"/>
      <c r="G326" s="7"/>
    </row>
    <row r="327" spans="1:7" x14ac:dyDescent="0.3">
      <c r="A327" s="1"/>
      <c r="B327" s="7"/>
      <c r="C327" s="7"/>
      <c r="D327" s="7"/>
      <c r="E327" s="7"/>
      <c r="F327" s="7"/>
      <c r="G327" s="7"/>
    </row>
    <row r="328" spans="1:7" x14ac:dyDescent="0.3">
      <c r="A328" s="1"/>
      <c r="B328" s="7"/>
      <c r="C328" s="7"/>
      <c r="D328" s="7"/>
      <c r="E328" s="7"/>
      <c r="F328" s="7"/>
      <c r="G328" s="7"/>
    </row>
    <row r="329" spans="1:7" x14ac:dyDescent="0.3">
      <c r="A329" s="1"/>
      <c r="B329" s="7"/>
      <c r="C329" s="7"/>
      <c r="D329" s="7"/>
      <c r="E329" s="7"/>
      <c r="F329" s="7"/>
      <c r="G329" s="7"/>
    </row>
    <row r="330" spans="1:7" x14ac:dyDescent="0.3">
      <c r="A330" s="1"/>
      <c r="B330" s="7"/>
      <c r="C330" s="7"/>
      <c r="D330" s="7"/>
      <c r="E330" s="7"/>
      <c r="F330" s="7"/>
      <c r="G330" s="7"/>
    </row>
    <row r="331" spans="1:7" x14ac:dyDescent="0.3">
      <c r="A331" s="1"/>
      <c r="B331" s="7"/>
      <c r="C331" s="7"/>
      <c r="D331" s="7"/>
      <c r="E331" s="7"/>
      <c r="F331" s="7"/>
      <c r="G331" s="7"/>
    </row>
    <row r="332" spans="1:7" x14ac:dyDescent="0.3">
      <c r="A332" s="1"/>
      <c r="B332" s="7"/>
      <c r="C332" s="7"/>
      <c r="D332" s="7"/>
      <c r="E332" s="7"/>
      <c r="F332" s="7"/>
      <c r="G332" s="7"/>
    </row>
    <row r="333" spans="1:7" x14ac:dyDescent="0.3">
      <c r="A333" s="1"/>
      <c r="B333" s="7"/>
      <c r="D333" s="7"/>
      <c r="E333" s="7"/>
      <c r="F333" s="7"/>
      <c r="G333" s="7"/>
    </row>
    <row r="334" spans="1:7" x14ac:dyDescent="0.3">
      <c r="A334" s="1"/>
      <c r="B334" s="7"/>
      <c r="D334" s="7"/>
      <c r="E334" s="7"/>
      <c r="F334" s="7"/>
      <c r="G334" s="7"/>
    </row>
    <row r="335" spans="1:7" x14ac:dyDescent="0.3">
      <c r="A335" s="1"/>
      <c r="B335" s="7"/>
      <c r="D335" s="7"/>
      <c r="E335" s="7"/>
      <c r="F335" s="7"/>
      <c r="G335" s="7"/>
    </row>
    <row r="336" spans="1:7" x14ac:dyDescent="0.3">
      <c r="A336" s="1"/>
      <c r="B336" s="7"/>
      <c r="D336" s="7"/>
      <c r="E336" s="7"/>
      <c r="F336" s="7"/>
      <c r="G336" s="7"/>
    </row>
    <row r="337" spans="1:7" x14ac:dyDescent="0.3">
      <c r="A337" s="1"/>
      <c r="B337" s="7"/>
      <c r="D337" s="7"/>
      <c r="E337" s="7"/>
      <c r="F337" s="7"/>
      <c r="G337" s="7"/>
    </row>
    <row r="338" spans="1:7" x14ac:dyDescent="0.3">
      <c r="A338" s="1"/>
      <c r="B338" s="7"/>
      <c r="D338" s="7"/>
      <c r="E338" s="7"/>
      <c r="F338" s="7"/>
      <c r="G338" s="7"/>
    </row>
    <row r="339" spans="1:7" x14ac:dyDescent="0.3">
      <c r="A339" s="1"/>
      <c r="B339" s="7"/>
      <c r="D339" s="7"/>
      <c r="E339" s="7"/>
      <c r="F339" s="7"/>
      <c r="G339" s="7"/>
    </row>
    <row r="340" spans="1:7" x14ac:dyDescent="0.3">
      <c r="A340" s="1"/>
      <c r="B340" s="7"/>
      <c r="D340" s="7"/>
      <c r="E340" s="7"/>
      <c r="F340" s="7"/>
      <c r="G340" s="7"/>
    </row>
    <row r="341" spans="1:7" x14ac:dyDescent="0.3">
      <c r="A341" s="1"/>
      <c r="B341" s="7"/>
      <c r="D341" s="7"/>
      <c r="E341" s="7"/>
      <c r="F341" s="7"/>
      <c r="G341" s="7"/>
    </row>
    <row r="342" spans="1:7" x14ac:dyDescent="0.3">
      <c r="A342" s="1"/>
      <c r="B342" s="7"/>
      <c r="D342" s="7"/>
      <c r="E342" s="7"/>
      <c r="F342" s="7"/>
      <c r="G342" s="7"/>
    </row>
    <row r="343" spans="1:7" x14ac:dyDescent="0.3">
      <c r="A343" s="1"/>
      <c r="B343" s="7"/>
      <c r="D343" s="7"/>
      <c r="E343" s="7"/>
      <c r="F343" s="7"/>
      <c r="G343" s="7"/>
    </row>
    <row r="344" spans="1:7" x14ac:dyDescent="0.3">
      <c r="A344" s="1"/>
      <c r="B344" s="7"/>
      <c r="D344" s="7"/>
      <c r="E344" s="7"/>
      <c r="F344" s="7"/>
      <c r="G344" s="7"/>
    </row>
    <row r="345" spans="1:7" x14ac:dyDescent="0.3">
      <c r="A345" s="1"/>
      <c r="B345" s="7"/>
      <c r="D345" s="7"/>
      <c r="E345" s="7"/>
      <c r="F345" s="7"/>
      <c r="G345" s="7"/>
    </row>
    <row r="346" spans="1:7" x14ac:dyDescent="0.3">
      <c r="A346" s="1"/>
      <c r="B346" s="7"/>
      <c r="D346" s="7"/>
      <c r="E346" s="7"/>
      <c r="F346" s="7"/>
      <c r="G346" s="7"/>
    </row>
    <row r="347" spans="1:7" x14ac:dyDescent="0.3">
      <c r="A347" s="1"/>
      <c r="B347" s="7"/>
      <c r="D347" s="7"/>
      <c r="E347" s="7"/>
      <c r="F347" s="7"/>
      <c r="G347" s="7"/>
    </row>
    <row r="348" spans="1:7" x14ac:dyDescent="0.3">
      <c r="A348" s="1"/>
      <c r="B348" s="7"/>
      <c r="D348" s="7"/>
      <c r="E348" s="7"/>
      <c r="F348" s="7"/>
      <c r="G348" s="7"/>
    </row>
    <row r="349" spans="1:7" x14ac:dyDescent="0.3">
      <c r="A349" s="1"/>
      <c r="B349" s="7"/>
      <c r="D349" s="7"/>
      <c r="E349" s="7"/>
      <c r="F349" s="7"/>
      <c r="G349" s="7"/>
    </row>
    <row r="350" spans="1:7" x14ac:dyDescent="0.3">
      <c r="A350" s="1"/>
      <c r="B350" s="7"/>
      <c r="D350" s="7"/>
      <c r="E350" s="7"/>
      <c r="F350" s="7"/>
      <c r="G350" s="7"/>
    </row>
    <row r="351" spans="1:7" x14ac:dyDescent="0.3">
      <c r="A351" s="1"/>
      <c r="B351" s="7"/>
      <c r="D351" s="7"/>
      <c r="E351" s="7"/>
      <c r="F351" s="7"/>
      <c r="G351" s="7"/>
    </row>
    <row r="352" spans="1:7" x14ac:dyDescent="0.3">
      <c r="A352" s="1"/>
      <c r="B352" s="7"/>
      <c r="D352" s="7"/>
      <c r="E352" s="7"/>
      <c r="F352" s="7"/>
      <c r="G352" s="7"/>
    </row>
    <row r="353" spans="1:7" x14ac:dyDescent="0.3">
      <c r="A353" s="1"/>
      <c r="B353" s="7"/>
      <c r="D353" s="7"/>
      <c r="E353" s="7"/>
      <c r="F353" s="7"/>
      <c r="G353" s="7"/>
    </row>
    <row r="354" spans="1:7" x14ac:dyDescent="0.3">
      <c r="A354" s="1"/>
      <c r="B354" s="7"/>
      <c r="D354" s="7"/>
      <c r="E354" s="7"/>
      <c r="F354" s="7"/>
      <c r="G354" s="7"/>
    </row>
    <row r="355" spans="1:7" x14ac:dyDescent="0.3">
      <c r="A355" s="1"/>
      <c r="B355" s="7"/>
      <c r="D355" s="7"/>
      <c r="E355" s="7"/>
      <c r="F355" s="7"/>
      <c r="G355" s="7"/>
    </row>
    <row r="356" spans="1:7" x14ac:dyDescent="0.3">
      <c r="A356" s="1"/>
      <c r="B356" s="7"/>
      <c r="D356" s="7"/>
      <c r="E356" s="7"/>
      <c r="F356" s="7"/>
      <c r="G356" s="7"/>
    </row>
    <row r="357" spans="1:7" x14ac:dyDescent="0.3">
      <c r="A357" s="1"/>
      <c r="B357" s="7"/>
      <c r="D357" s="7"/>
      <c r="E357" s="7"/>
      <c r="F357" s="7"/>
      <c r="G357" s="7"/>
    </row>
    <row r="358" spans="1:7" x14ac:dyDescent="0.3">
      <c r="A358" s="1"/>
      <c r="B358" s="7"/>
      <c r="D358" s="7"/>
      <c r="E358" s="7"/>
      <c r="F358" s="7"/>
      <c r="G358" s="7"/>
    </row>
    <row r="359" spans="1:7" x14ac:dyDescent="0.3">
      <c r="A359" s="1"/>
      <c r="B359" s="7"/>
      <c r="D359" s="7"/>
      <c r="E359" s="7"/>
      <c r="F359" s="7"/>
      <c r="G359" s="7"/>
    </row>
    <row r="360" spans="1:7" x14ac:dyDescent="0.3">
      <c r="A360" s="1"/>
      <c r="B360" s="7"/>
      <c r="D360" s="7"/>
      <c r="E360" s="7"/>
      <c r="F360" s="7"/>
      <c r="G360" s="7"/>
    </row>
    <row r="361" spans="1:7" x14ac:dyDescent="0.3">
      <c r="A361" s="1"/>
      <c r="B361" s="7"/>
      <c r="D361" s="7"/>
      <c r="E361" s="7"/>
      <c r="F361" s="7"/>
      <c r="G361" s="7"/>
    </row>
    <row r="362" spans="1:7" x14ac:dyDescent="0.3">
      <c r="A362" s="1"/>
      <c r="B362" s="7"/>
      <c r="D362" s="7"/>
      <c r="E362" s="7"/>
      <c r="F362" s="7"/>
      <c r="G362" s="7"/>
    </row>
    <row r="363" spans="1:7" x14ac:dyDescent="0.3">
      <c r="A363" s="1"/>
      <c r="B363" s="7"/>
      <c r="D363" s="7"/>
      <c r="E363" s="7"/>
      <c r="F363" s="7"/>
      <c r="G363" s="7"/>
    </row>
    <row r="364" spans="1:7" x14ac:dyDescent="0.3">
      <c r="A364" s="1"/>
      <c r="B364" s="7"/>
      <c r="D364" s="7"/>
      <c r="E364" s="7"/>
      <c r="F364" s="7"/>
      <c r="G364" s="7"/>
    </row>
    <row r="365" spans="1:7" x14ac:dyDescent="0.3">
      <c r="A365" s="1"/>
      <c r="B365" s="7"/>
      <c r="D365" s="7"/>
      <c r="E365" s="7"/>
      <c r="F365" s="7"/>
      <c r="G365" s="7"/>
    </row>
    <row r="366" spans="1:7" x14ac:dyDescent="0.3">
      <c r="A366" s="1"/>
      <c r="B366" s="7"/>
      <c r="D366" s="7"/>
      <c r="E366" s="7"/>
      <c r="F366" s="7"/>
      <c r="G366" s="7"/>
    </row>
    <row r="367" spans="1:7" x14ac:dyDescent="0.3">
      <c r="A367" s="1"/>
      <c r="B367" s="7"/>
      <c r="D367" s="7"/>
      <c r="E367" s="7"/>
      <c r="F367" s="7"/>
      <c r="G367" s="7"/>
    </row>
    <row r="368" spans="1:7" x14ac:dyDescent="0.3">
      <c r="A368" s="1"/>
      <c r="B368" s="7"/>
      <c r="D368" s="7"/>
      <c r="E368" s="7"/>
      <c r="F368" s="7"/>
      <c r="G368" s="7"/>
    </row>
    <row r="369" spans="1:7" x14ac:dyDescent="0.3">
      <c r="A369" s="1"/>
      <c r="B369" s="7"/>
      <c r="D369" s="7"/>
      <c r="E369" s="7"/>
      <c r="F369" s="7"/>
      <c r="G369" s="7"/>
    </row>
    <row r="370" spans="1:7" x14ac:dyDescent="0.3">
      <c r="A370" s="1"/>
      <c r="B370" s="7"/>
      <c r="D370" s="7"/>
      <c r="E370" s="7"/>
      <c r="F370" s="7"/>
      <c r="G370" s="7"/>
    </row>
    <row r="371" spans="1:7" x14ac:dyDescent="0.3">
      <c r="A371" s="1"/>
      <c r="B371" s="7"/>
      <c r="D371" s="7"/>
      <c r="E371" s="7"/>
      <c r="F371" s="7"/>
      <c r="G371" s="7"/>
    </row>
    <row r="372" spans="1:7" x14ac:dyDescent="0.3">
      <c r="A372" s="1"/>
      <c r="B372" s="7"/>
      <c r="D372" s="7"/>
      <c r="E372" s="7"/>
      <c r="F372" s="7"/>
      <c r="G372" s="7"/>
    </row>
    <row r="373" spans="1:7" x14ac:dyDescent="0.3">
      <c r="A373" s="1"/>
      <c r="B373" s="7"/>
      <c r="D373" s="7"/>
      <c r="E373" s="7"/>
      <c r="F373" s="7"/>
      <c r="G373" s="7"/>
    </row>
    <row r="374" spans="1:7" x14ac:dyDescent="0.3">
      <c r="A374" s="1"/>
      <c r="B374" s="7"/>
      <c r="D374" s="7"/>
      <c r="E374" s="7"/>
      <c r="F374" s="7"/>
      <c r="G374" s="7"/>
    </row>
    <row r="375" spans="1:7" x14ac:dyDescent="0.3">
      <c r="A375" s="1"/>
      <c r="B375" s="7"/>
      <c r="D375" s="7"/>
      <c r="E375" s="7"/>
      <c r="F375" s="7"/>
      <c r="G375" s="7"/>
    </row>
    <row r="376" spans="1:7" x14ac:dyDescent="0.3">
      <c r="A376" s="1"/>
      <c r="B376" s="7"/>
      <c r="D376" s="7"/>
      <c r="E376" s="7"/>
      <c r="F376" s="7"/>
      <c r="G376" s="7"/>
    </row>
    <row r="377" spans="1:7" x14ac:dyDescent="0.3">
      <c r="A377" s="1"/>
      <c r="B377" s="7"/>
      <c r="D377" s="7"/>
      <c r="E377" s="7"/>
      <c r="F377" s="7"/>
      <c r="G377" s="7"/>
    </row>
    <row r="378" spans="1:7" x14ac:dyDescent="0.3">
      <c r="A378" s="1"/>
      <c r="B378" s="7"/>
      <c r="D378" s="7"/>
      <c r="E378" s="7"/>
      <c r="F378" s="7"/>
      <c r="G378" s="7"/>
    </row>
    <row r="379" spans="1:7" x14ac:dyDescent="0.3">
      <c r="A379" s="1"/>
      <c r="B379" s="7"/>
      <c r="D379" s="7"/>
      <c r="E379" s="7"/>
      <c r="F379" s="7"/>
      <c r="G379" s="7"/>
    </row>
    <row r="380" spans="1:7" x14ac:dyDescent="0.3">
      <c r="A380" s="1"/>
      <c r="B380" s="7"/>
      <c r="D380" s="7"/>
      <c r="E380" s="7"/>
      <c r="F380" s="7"/>
      <c r="G380" s="7"/>
    </row>
    <row r="381" spans="1:7" x14ac:dyDescent="0.3">
      <c r="A381" s="1"/>
      <c r="B381" s="7"/>
      <c r="D381" s="7"/>
      <c r="E381" s="7"/>
      <c r="F381" s="7"/>
      <c r="G381" s="7"/>
    </row>
    <row r="382" spans="1:7" x14ac:dyDescent="0.3">
      <c r="A382" s="1"/>
      <c r="B382" s="7"/>
      <c r="D382" s="7"/>
      <c r="E382" s="7"/>
      <c r="F382" s="7"/>
      <c r="G382" s="7"/>
    </row>
    <row r="383" spans="1:7" x14ac:dyDescent="0.3">
      <c r="A383" s="1"/>
      <c r="B383" s="7"/>
      <c r="D383" s="7"/>
      <c r="E383" s="7"/>
      <c r="F383" s="7"/>
      <c r="G383" s="7"/>
    </row>
    <row r="384" spans="1:7" x14ac:dyDescent="0.3">
      <c r="A384" s="1"/>
      <c r="B384" s="7"/>
      <c r="D384" s="7"/>
      <c r="E384" s="7"/>
      <c r="F384" s="7"/>
      <c r="G384" s="7"/>
    </row>
    <row r="385" spans="1:7" x14ac:dyDescent="0.3">
      <c r="A385" s="1"/>
      <c r="B385" s="7"/>
      <c r="D385" s="7"/>
      <c r="E385" s="7"/>
      <c r="F385" s="7"/>
      <c r="G385" s="7"/>
    </row>
    <row r="386" spans="1:7" x14ac:dyDescent="0.3">
      <c r="A386" s="1"/>
      <c r="B386" s="7"/>
      <c r="D386" s="7"/>
      <c r="E386" s="7"/>
      <c r="F386" s="7"/>
      <c r="G386" s="7"/>
    </row>
    <row r="387" spans="1:7" x14ac:dyDescent="0.3">
      <c r="A387" s="1"/>
      <c r="B387" s="7"/>
      <c r="D387" s="7"/>
      <c r="E387" s="7"/>
      <c r="F387" s="7"/>
      <c r="G387" s="7"/>
    </row>
    <row r="388" spans="1:7" x14ac:dyDescent="0.3">
      <c r="A388" s="1"/>
      <c r="B388" s="7"/>
      <c r="D388" s="7"/>
      <c r="E388" s="7"/>
      <c r="F388" s="7"/>
      <c r="G388" s="7"/>
    </row>
    <row r="389" spans="1:7" x14ac:dyDescent="0.3">
      <c r="A389" s="1"/>
      <c r="B389" s="7"/>
      <c r="D389" s="7"/>
      <c r="E389" s="7"/>
      <c r="F389" s="7"/>
      <c r="G389" s="7"/>
    </row>
    <row r="390" spans="1:7" x14ac:dyDescent="0.3">
      <c r="A390" s="1"/>
      <c r="B390" s="7"/>
      <c r="D390" s="7"/>
      <c r="E390" s="7"/>
      <c r="F390" s="7"/>
      <c r="G390" s="7"/>
    </row>
    <row r="391" spans="1:7" x14ac:dyDescent="0.3">
      <c r="A391" s="1"/>
      <c r="B391" s="7"/>
      <c r="D391" s="7"/>
      <c r="E391" s="7"/>
      <c r="F391" s="7"/>
      <c r="G391" s="7"/>
    </row>
    <row r="392" spans="1:7" x14ac:dyDescent="0.3">
      <c r="A392" s="1"/>
      <c r="B392" s="7"/>
      <c r="D392" s="7"/>
      <c r="E392" s="7"/>
      <c r="F392" s="7"/>
      <c r="G392" s="7"/>
    </row>
    <row r="393" spans="1:7" x14ac:dyDescent="0.3">
      <c r="A393" s="1"/>
      <c r="B393" s="7"/>
      <c r="D393" s="7"/>
      <c r="E393" s="7"/>
      <c r="F393" s="7"/>
      <c r="G393" s="7"/>
    </row>
    <row r="394" spans="1:7" x14ac:dyDescent="0.3">
      <c r="A394" s="1"/>
      <c r="B394" s="7"/>
      <c r="D394" s="7"/>
      <c r="E394" s="7"/>
      <c r="F394" s="7"/>
      <c r="G394" s="7"/>
    </row>
    <row r="395" spans="1:7" x14ac:dyDescent="0.3">
      <c r="A395" s="1"/>
      <c r="B395" s="7"/>
      <c r="D395" s="7"/>
      <c r="E395" s="7"/>
      <c r="F395" s="7"/>
      <c r="G395" s="7"/>
    </row>
    <row r="396" spans="1:7" x14ac:dyDescent="0.3">
      <c r="A396" s="1"/>
      <c r="B396" s="7"/>
      <c r="D396" s="7"/>
      <c r="E396" s="7"/>
      <c r="F396" s="7"/>
      <c r="G396" s="7"/>
    </row>
    <row r="397" spans="1:7" x14ac:dyDescent="0.3">
      <c r="A397" s="1"/>
      <c r="B397" s="7"/>
      <c r="D397" s="7"/>
      <c r="E397" s="7"/>
      <c r="F397" s="7"/>
      <c r="G397" s="7"/>
    </row>
    <row r="398" spans="1:7" x14ac:dyDescent="0.3">
      <c r="A398" s="1"/>
      <c r="B398" s="7"/>
      <c r="D398" s="7"/>
      <c r="E398" s="7"/>
      <c r="F398" s="7"/>
      <c r="G398" s="7"/>
    </row>
    <row r="399" spans="1:7" x14ac:dyDescent="0.3">
      <c r="A399" s="1"/>
      <c r="B399" s="7"/>
      <c r="D399" s="7"/>
      <c r="E399" s="7"/>
      <c r="F399" s="7"/>
      <c r="G399" s="7"/>
    </row>
    <row r="400" spans="1:7" x14ac:dyDescent="0.3">
      <c r="A400" s="1"/>
      <c r="B400" s="7"/>
      <c r="D400" s="7"/>
      <c r="E400" s="7"/>
      <c r="F400" s="7"/>
      <c r="G400" s="7"/>
    </row>
    <row r="401" spans="1:7" x14ac:dyDescent="0.3">
      <c r="A401" s="1"/>
      <c r="B401" s="7"/>
      <c r="D401" s="7"/>
      <c r="E401" s="7"/>
      <c r="F401" s="7"/>
      <c r="G401" s="7"/>
    </row>
    <row r="402" spans="1:7" x14ac:dyDescent="0.3">
      <c r="A402" s="1"/>
      <c r="B402" s="7"/>
      <c r="D402" s="7"/>
      <c r="E402" s="7"/>
      <c r="F402" s="7"/>
      <c r="G402" s="7"/>
    </row>
    <row r="403" spans="1:7" x14ac:dyDescent="0.3">
      <c r="A403" s="1"/>
      <c r="B403" s="7"/>
      <c r="D403" s="7"/>
      <c r="E403" s="7"/>
      <c r="F403" s="7"/>
      <c r="G403" s="7"/>
    </row>
    <row r="404" spans="1:7" x14ac:dyDescent="0.3">
      <c r="A404" s="1"/>
      <c r="B404" s="7"/>
      <c r="D404" s="7"/>
      <c r="E404" s="7"/>
      <c r="F404" s="7"/>
      <c r="G404" s="7"/>
    </row>
    <row r="405" spans="1:7" x14ac:dyDescent="0.3">
      <c r="A405" s="1"/>
      <c r="B405" s="7"/>
      <c r="D405" s="7"/>
      <c r="E405" s="7"/>
      <c r="F405" s="7"/>
      <c r="G405" s="7"/>
    </row>
    <row r="406" spans="1:7" x14ac:dyDescent="0.3">
      <c r="A406" s="1"/>
      <c r="B406" s="7"/>
      <c r="D406" s="7"/>
      <c r="E406" s="7"/>
      <c r="F406" s="7"/>
      <c r="G406" s="7"/>
    </row>
    <row r="407" spans="1:7" x14ac:dyDescent="0.3">
      <c r="A407" s="1"/>
      <c r="B407" s="7"/>
      <c r="D407" s="7"/>
      <c r="E407" s="7"/>
      <c r="F407" s="7"/>
      <c r="G407" s="7"/>
    </row>
    <row r="408" spans="1:7" x14ac:dyDescent="0.3">
      <c r="A408" s="1"/>
      <c r="B408" s="7"/>
      <c r="D408" s="7"/>
      <c r="E408" s="7"/>
      <c r="F408" s="7"/>
      <c r="G408" s="7"/>
    </row>
    <row r="409" spans="1:7" x14ac:dyDescent="0.3">
      <c r="A409" s="1"/>
      <c r="B409" s="7"/>
      <c r="D409" s="7"/>
      <c r="E409" s="7"/>
      <c r="F409" s="7"/>
      <c r="G409" s="7"/>
    </row>
    <row r="410" spans="1:7" x14ac:dyDescent="0.3">
      <c r="A410" s="1"/>
      <c r="B410" s="7"/>
      <c r="D410" s="7"/>
      <c r="E410" s="7"/>
      <c r="F410" s="7"/>
      <c r="G410" s="7"/>
    </row>
    <row r="411" spans="1:7" x14ac:dyDescent="0.3">
      <c r="A411" s="1"/>
      <c r="B411" s="7"/>
      <c r="D411" s="7"/>
      <c r="E411" s="7"/>
      <c r="F411" s="7"/>
      <c r="G411" s="7"/>
    </row>
    <row r="412" spans="1:7" x14ac:dyDescent="0.3">
      <c r="A412" s="1"/>
      <c r="B412" s="7"/>
      <c r="D412" s="7"/>
      <c r="E412" s="7"/>
      <c r="F412" s="7"/>
      <c r="G412" s="7"/>
    </row>
    <row r="413" spans="1:7" x14ac:dyDescent="0.3">
      <c r="A413" s="1"/>
      <c r="B413" s="7"/>
      <c r="D413" s="7"/>
      <c r="E413" s="7"/>
      <c r="F413" s="7"/>
      <c r="G413" s="7"/>
    </row>
    <row r="414" spans="1:7" x14ac:dyDescent="0.3">
      <c r="A414" s="1"/>
      <c r="B414" s="7"/>
      <c r="D414" s="7"/>
      <c r="E414" s="7"/>
      <c r="F414" s="7"/>
      <c r="G414" s="7"/>
    </row>
    <row r="415" spans="1:7" x14ac:dyDescent="0.3">
      <c r="A415" s="1"/>
      <c r="B415" s="7"/>
      <c r="D415" s="7"/>
      <c r="E415" s="7"/>
      <c r="F415" s="7"/>
      <c r="G415" s="7"/>
    </row>
    <row r="416" spans="1:7" x14ac:dyDescent="0.3">
      <c r="A416" s="1"/>
      <c r="B416" s="7"/>
      <c r="D416" s="7"/>
      <c r="E416" s="7"/>
      <c r="F416" s="7"/>
      <c r="G416" s="7"/>
    </row>
    <row r="417" spans="1:7" x14ac:dyDescent="0.3">
      <c r="A417" s="1"/>
      <c r="B417" s="7"/>
      <c r="D417" s="7"/>
      <c r="E417" s="7"/>
      <c r="F417" s="7"/>
      <c r="G417" s="7"/>
    </row>
    <row r="418" spans="1:7" x14ac:dyDescent="0.3">
      <c r="A418" s="1"/>
      <c r="B418" s="7"/>
      <c r="D418" s="7"/>
      <c r="E418" s="7"/>
      <c r="F418" s="7"/>
      <c r="G418" s="7"/>
    </row>
    <row r="419" spans="1:7" x14ac:dyDescent="0.3">
      <c r="A419" s="1"/>
      <c r="B419" s="7"/>
      <c r="D419" s="7"/>
      <c r="E419" s="7"/>
      <c r="F419" s="7"/>
      <c r="G419" s="7"/>
    </row>
    <row r="420" spans="1:7" x14ac:dyDescent="0.3">
      <c r="A420" s="1"/>
      <c r="B420" s="7"/>
      <c r="D420" s="7"/>
      <c r="E420" s="7"/>
      <c r="F420" s="7"/>
      <c r="G420" s="7"/>
    </row>
    <row r="421" spans="1:7" x14ac:dyDescent="0.3">
      <c r="A421" s="1"/>
      <c r="B421" s="7"/>
      <c r="D421" s="7"/>
      <c r="E421" s="7"/>
      <c r="F421" s="7"/>
      <c r="G421" s="7"/>
    </row>
    <row r="422" spans="1:7" x14ac:dyDescent="0.3">
      <c r="A422" s="1"/>
      <c r="B422" s="7"/>
      <c r="D422" s="7"/>
      <c r="E422" s="7"/>
      <c r="F422" s="7"/>
      <c r="G422" s="7"/>
    </row>
    <row r="423" spans="1:7" x14ac:dyDescent="0.3">
      <c r="A423" s="1"/>
      <c r="B423" s="7"/>
      <c r="D423" s="7"/>
      <c r="E423" s="7"/>
      <c r="F423" s="7"/>
      <c r="G423" s="7"/>
    </row>
    <row r="424" spans="1:7" x14ac:dyDescent="0.3">
      <c r="A424" s="1"/>
      <c r="B424" s="7"/>
      <c r="D424" s="7"/>
      <c r="E424" s="7"/>
      <c r="F424" s="7"/>
      <c r="G424" s="7"/>
    </row>
    <row r="425" spans="1:7" x14ac:dyDescent="0.3">
      <c r="A425" s="1"/>
      <c r="B425" s="7"/>
      <c r="D425" s="7"/>
      <c r="E425" s="7"/>
      <c r="F425" s="7"/>
      <c r="G425" s="7"/>
    </row>
    <row r="426" spans="1:7" x14ac:dyDescent="0.3">
      <c r="A426" s="1"/>
      <c r="B426" s="7"/>
      <c r="D426" s="7"/>
      <c r="E426" s="7"/>
      <c r="F426" s="7"/>
      <c r="G426" s="7"/>
    </row>
    <row r="427" spans="1:7" x14ac:dyDescent="0.3">
      <c r="A427" s="1"/>
      <c r="B427" s="7"/>
      <c r="D427" s="7"/>
      <c r="E427" s="7"/>
      <c r="F427" s="7"/>
      <c r="G427" s="7"/>
    </row>
    <row r="428" spans="1:7" x14ac:dyDescent="0.3">
      <c r="A428" s="1"/>
      <c r="B428" s="7"/>
      <c r="D428" s="7"/>
      <c r="E428" s="7"/>
      <c r="F428" s="7"/>
      <c r="G428" s="7"/>
    </row>
    <row r="429" spans="1:7" x14ac:dyDescent="0.3">
      <c r="A429" s="1"/>
      <c r="B429" s="7"/>
      <c r="D429" s="7"/>
      <c r="E429" s="7"/>
      <c r="F429" s="7"/>
      <c r="G429" s="7"/>
    </row>
    <row r="430" spans="1:7" x14ac:dyDescent="0.3">
      <c r="A430" s="1"/>
      <c r="B430" s="7"/>
      <c r="D430" s="7"/>
      <c r="E430" s="7"/>
      <c r="F430" s="7"/>
      <c r="G430" s="7"/>
    </row>
    <row r="431" spans="1:7" x14ac:dyDescent="0.3">
      <c r="A431" s="1"/>
      <c r="B431" s="7"/>
      <c r="D431" s="7"/>
      <c r="E431" s="7"/>
      <c r="F431" s="7"/>
      <c r="G431" s="7"/>
    </row>
    <row r="432" spans="1:7" x14ac:dyDescent="0.3">
      <c r="A432" s="1"/>
      <c r="B432" s="7"/>
      <c r="D432" s="7"/>
      <c r="E432" s="7"/>
      <c r="F432" s="7"/>
      <c r="G432" s="7"/>
    </row>
    <row r="433" spans="1:7" x14ac:dyDescent="0.3">
      <c r="A433" s="1"/>
      <c r="B433" s="7"/>
      <c r="D433" s="7"/>
      <c r="E433" s="7"/>
      <c r="F433" s="7"/>
      <c r="G433" s="7"/>
    </row>
    <row r="434" spans="1:7" x14ac:dyDescent="0.3">
      <c r="A434" s="1"/>
      <c r="B434" s="7"/>
      <c r="D434" s="7"/>
      <c r="E434" s="7"/>
      <c r="F434" s="7"/>
      <c r="G434" s="7"/>
    </row>
    <row r="435" spans="1:7" x14ac:dyDescent="0.3">
      <c r="A435" s="1"/>
      <c r="B435" s="7"/>
      <c r="D435" s="7"/>
      <c r="E435" s="7"/>
      <c r="F435" s="7"/>
      <c r="G435" s="7"/>
    </row>
    <row r="436" spans="1:7" x14ac:dyDescent="0.3">
      <c r="A436" s="1"/>
      <c r="B436" s="7"/>
      <c r="D436" s="7"/>
      <c r="E436" s="7"/>
      <c r="F436" s="7"/>
      <c r="G436" s="7"/>
    </row>
    <row r="437" spans="1:7" x14ac:dyDescent="0.3">
      <c r="A437" s="1"/>
      <c r="B437" s="7"/>
      <c r="D437" s="7"/>
      <c r="E437" s="7"/>
      <c r="F437" s="7"/>
      <c r="G437" s="7"/>
    </row>
    <row r="438" spans="1:7" x14ac:dyDescent="0.3">
      <c r="A438" s="1"/>
      <c r="B438" s="7"/>
      <c r="D438" s="7"/>
      <c r="E438" s="7"/>
      <c r="F438" s="7"/>
      <c r="G438" s="7"/>
    </row>
    <row r="439" spans="1:7" x14ac:dyDescent="0.3">
      <c r="A439" s="1"/>
      <c r="B439" s="7"/>
      <c r="D439" s="7"/>
      <c r="E439" s="7"/>
      <c r="F439" s="7"/>
      <c r="G439" s="7"/>
    </row>
    <row r="440" spans="1:7" x14ac:dyDescent="0.3">
      <c r="A440" s="1"/>
      <c r="B440" s="7"/>
      <c r="D440" s="7"/>
      <c r="E440" s="7"/>
      <c r="F440" s="7"/>
      <c r="G440" s="7"/>
    </row>
    <row r="441" spans="1:7" x14ac:dyDescent="0.3">
      <c r="A441" s="1"/>
      <c r="B441" s="7"/>
      <c r="D441" s="7"/>
      <c r="E441" s="7"/>
      <c r="F441" s="7"/>
      <c r="G441" s="7"/>
    </row>
    <row r="442" spans="1:7" x14ac:dyDescent="0.3">
      <c r="A442" s="1"/>
      <c r="B442" s="7"/>
      <c r="D442" s="7"/>
      <c r="E442" s="7"/>
      <c r="F442" s="7"/>
      <c r="G442" s="7"/>
    </row>
    <row r="443" spans="1:7" x14ac:dyDescent="0.3">
      <c r="A443" s="1"/>
      <c r="B443" s="7"/>
      <c r="D443" s="7"/>
      <c r="E443" s="7"/>
      <c r="F443" s="7"/>
      <c r="G443" s="7"/>
    </row>
    <row r="444" spans="1:7" x14ac:dyDescent="0.3">
      <c r="A444" s="1"/>
      <c r="B444" s="7"/>
      <c r="D444" s="7"/>
      <c r="E444" s="7"/>
      <c r="F444" s="7"/>
      <c r="G444" s="7"/>
    </row>
    <row r="445" spans="1:7" x14ac:dyDescent="0.3">
      <c r="A445" s="1"/>
      <c r="B445" s="7"/>
      <c r="D445" s="7"/>
      <c r="E445" s="7"/>
      <c r="F445" s="7"/>
      <c r="G445" s="7"/>
    </row>
    <row r="446" spans="1:7" x14ac:dyDescent="0.3">
      <c r="A446" s="1"/>
      <c r="B446" s="7"/>
      <c r="D446" s="7"/>
      <c r="E446" s="7"/>
      <c r="F446" s="7"/>
      <c r="G446" s="7"/>
    </row>
    <row r="447" spans="1:7" x14ac:dyDescent="0.3">
      <c r="A447" s="1"/>
      <c r="B447" s="7"/>
      <c r="D447" s="7"/>
      <c r="E447" s="7"/>
      <c r="F447" s="7"/>
      <c r="G447" s="7"/>
    </row>
    <row r="448" spans="1:7" x14ac:dyDescent="0.3">
      <c r="A448" s="1"/>
      <c r="B448" s="7"/>
      <c r="D448" s="7"/>
      <c r="E448" s="7"/>
      <c r="F448" s="7"/>
      <c r="G448" s="7"/>
    </row>
    <row r="449" spans="1:7" x14ac:dyDescent="0.3">
      <c r="A449" s="1"/>
      <c r="B449" s="7"/>
      <c r="D449" s="7"/>
      <c r="E449" s="7"/>
      <c r="F449" s="7"/>
      <c r="G449" s="7"/>
    </row>
    <row r="450" spans="1:7" x14ac:dyDescent="0.3">
      <c r="A450" s="1"/>
      <c r="B450" s="7"/>
      <c r="D450" s="7"/>
      <c r="E450" s="7"/>
      <c r="F450" s="7"/>
      <c r="G450" s="7"/>
    </row>
    <row r="451" spans="1:7" x14ac:dyDescent="0.3">
      <c r="A451" s="1"/>
      <c r="B451" s="7"/>
      <c r="D451" s="7"/>
      <c r="E451" s="7"/>
      <c r="F451" s="7"/>
      <c r="G451" s="7"/>
    </row>
    <row r="452" spans="1:7" x14ac:dyDescent="0.3">
      <c r="A452" s="1"/>
      <c r="B452" s="7"/>
      <c r="D452" s="7"/>
      <c r="E452" s="7"/>
      <c r="F452" s="7"/>
      <c r="G452" s="7"/>
    </row>
    <row r="453" spans="1:7" x14ac:dyDescent="0.3">
      <c r="A453" s="1"/>
      <c r="B453" s="7"/>
      <c r="D453" s="7"/>
      <c r="E453" s="7"/>
      <c r="F453" s="7"/>
      <c r="G453" s="7"/>
    </row>
    <row r="454" spans="1:7" x14ac:dyDescent="0.3">
      <c r="A454" s="1"/>
      <c r="B454" s="7"/>
      <c r="D454" s="7"/>
      <c r="E454" s="7"/>
      <c r="F454" s="7"/>
      <c r="G454" s="7"/>
    </row>
    <row r="455" spans="1:7" x14ac:dyDescent="0.3">
      <c r="A455" s="1"/>
      <c r="B455" s="7"/>
      <c r="D455" s="7"/>
      <c r="E455" s="7"/>
      <c r="F455" s="7"/>
      <c r="G455" s="7"/>
    </row>
    <row r="456" spans="1:7" x14ac:dyDescent="0.3">
      <c r="A456" s="1"/>
      <c r="B456" s="7"/>
      <c r="D456" s="7"/>
      <c r="E456" s="7"/>
      <c r="F456" s="7"/>
      <c r="G456" s="7"/>
    </row>
    <row r="457" spans="1:7" x14ac:dyDescent="0.3">
      <c r="A457" s="1"/>
      <c r="B457" s="7"/>
      <c r="D457" s="7"/>
      <c r="E457" s="7"/>
      <c r="F457" s="7"/>
      <c r="G457" s="7"/>
    </row>
    <row r="458" spans="1:7" x14ac:dyDescent="0.3">
      <c r="A458" s="1"/>
      <c r="B458" s="7"/>
      <c r="D458" s="7"/>
      <c r="E458" s="7"/>
      <c r="F458" s="7"/>
      <c r="G458" s="7"/>
    </row>
    <row r="459" spans="1:7" x14ac:dyDescent="0.3">
      <c r="A459" s="1"/>
      <c r="B459" s="7"/>
      <c r="D459" s="7"/>
      <c r="E459" s="7"/>
      <c r="F459" s="7"/>
      <c r="G459" s="7"/>
    </row>
    <row r="460" spans="1:7" x14ac:dyDescent="0.3">
      <c r="A460" s="1"/>
      <c r="B460" s="7"/>
      <c r="D460" s="7"/>
      <c r="E460" s="7"/>
      <c r="F460" s="7"/>
      <c r="G460" s="7"/>
    </row>
    <row r="461" spans="1:7" x14ac:dyDescent="0.3">
      <c r="A461" s="1"/>
      <c r="B461" s="7"/>
      <c r="D461" s="7"/>
      <c r="E461" s="7"/>
      <c r="F461" s="7"/>
      <c r="G461" s="7"/>
    </row>
    <row r="462" spans="1:7" x14ac:dyDescent="0.3">
      <c r="A462" s="1"/>
      <c r="B462" s="7"/>
      <c r="D462" s="7"/>
      <c r="E462" s="7"/>
      <c r="F462" s="7"/>
      <c r="G462" s="7"/>
    </row>
    <row r="463" spans="1:7" x14ac:dyDescent="0.3">
      <c r="A463" s="1"/>
      <c r="B463" s="7"/>
      <c r="D463" s="7"/>
      <c r="E463" s="7"/>
      <c r="F463" s="7"/>
      <c r="G463" s="7"/>
    </row>
    <row r="464" spans="1:7" x14ac:dyDescent="0.3">
      <c r="A464" s="1"/>
      <c r="B464" s="7"/>
      <c r="D464" s="7"/>
      <c r="E464" s="7"/>
      <c r="F464" s="7"/>
      <c r="G464" s="7"/>
    </row>
    <row r="465" spans="1:7" x14ac:dyDescent="0.3">
      <c r="A465" s="1"/>
      <c r="B465" s="7"/>
      <c r="D465" s="7"/>
      <c r="E465" s="7"/>
      <c r="F465" s="7"/>
      <c r="G465" s="7"/>
    </row>
    <row r="466" spans="1:7" x14ac:dyDescent="0.3">
      <c r="A466" s="1"/>
      <c r="B466" s="7"/>
      <c r="D466" s="7"/>
      <c r="E466" s="7"/>
      <c r="F466" s="7"/>
      <c r="G466" s="7"/>
    </row>
    <row r="467" spans="1:7" x14ac:dyDescent="0.3">
      <c r="A467" s="1"/>
      <c r="B467" s="7"/>
      <c r="D467" s="7"/>
      <c r="E467" s="7"/>
      <c r="F467" s="7"/>
      <c r="G467" s="7"/>
    </row>
    <row r="468" spans="1:7" x14ac:dyDescent="0.3">
      <c r="A468" s="1"/>
      <c r="B468" s="7"/>
      <c r="D468" s="7"/>
      <c r="E468" s="7"/>
      <c r="F468" s="7"/>
      <c r="G468" s="7"/>
    </row>
    <row r="469" spans="1:7" x14ac:dyDescent="0.3">
      <c r="A469" s="1"/>
      <c r="B469" s="7"/>
      <c r="D469" s="7"/>
      <c r="E469" s="7"/>
      <c r="F469" s="7"/>
      <c r="G469" s="7"/>
    </row>
    <row r="470" spans="1:7" x14ac:dyDescent="0.3">
      <c r="A470" s="1"/>
      <c r="B470" s="7"/>
      <c r="D470" s="7"/>
      <c r="E470" s="7"/>
      <c r="F470" s="7"/>
      <c r="G470" s="7"/>
    </row>
    <row r="471" spans="1:7" x14ac:dyDescent="0.3">
      <c r="A471" s="1"/>
      <c r="B471" s="7"/>
      <c r="D471" s="7"/>
      <c r="E471" s="7"/>
      <c r="F471" s="7"/>
      <c r="G471" s="7"/>
    </row>
    <row r="472" spans="1:7" x14ac:dyDescent="0.3">
      <c r="A472" s="1"/>
      <c r="B472" s="7"/>
      <c r="D472" s="7"/>
      <c r="E472" s="7"/>
      <c r="F472" s="7"/>
      <c r="G472" s="7"/>
    </row>
    <row r="473" spans="1:7" x14ac:dyDescent="0.3">
      <c r="A473" s="1"/>
      <c r="B473" s="7"/>
      <c r="D473" s="7"/>
      <c r="E473" s="7"/>
      <c r="F473" s="7"/>
      <c r="G473" s="7"/>
    </row>
    <row r="474" spans="1:7" x14ac:dyDescent="0.3">
      <c r="A474" s="1"/>
      <c r="B474" s="7"/>
      <c r="D474" s="7"/>
      <c r="E474" s="7"/>
      <c r="F474" s="7"/>
      <c r="G474" s="7"/>
    </row>
    <row r="475" spans="1:7" x14ac:dyDescent="0.3">
      <c r="A475" s="1"/>
      <c r="B475" s="7"/>
      <c r="D475" s="7"/>
      <c r="E475" s="7"/>
      <c r="F475" s="7"/>
      <c r="G475" s="7"/>
    </row>
    <row r="476" spans="1:7" x14ac:dyDescent="0.3">
      <c r="A476" s="1"/>
      <c r="B476" s="7"/>
      <c r="D476" s="7"/>
      <c r="E476" s="7"/>
      <c r="F476" s="7"/>
      <c r="G476" s="7"/>
    </row>
    <row r="477" spans="1:7" x14ac:dyDescent="0.3">
      <c r="A477" s="1"/>
      <c r="B477" s="7"/>
      <c r="D477" s="7"/>
      <c r="E477" s="7"/>
      <c r="F477" s="7"/>
      <c r="G477" s="7"/>
    </row>
    <row r="478" spans="1:7" x14ac:dyDescent="0.3">
      <c r="A478" s="1"/>
      <c r="B478" s="7"/>
      <c r="D478" s="7"/>
      <c r="E478" s="7"/>
      <c r="F478" s="7"/>
      <c r="G478" s="7"/>
    </row>
    <row r="479" spans="1:7" x14ac:dyDescent="0.3">
      <c r="A479" s="1"/>
      <c r="B479" s="7"/>
      <c r="D479" s="7"/>
      <c r="E479" s="7"/>
      <c r="F479" s="7"/>
      <c r="G479" s="7"/>
    </row>
    <row r="480" spans="1:7" x14ac:dyDescent="0.3">
      <c r="A480" s="1"/>
      <c r="B480" s="7"/>
      <c r="D480" s="7"/>
      <c r="E480" s="7"/>
      <c r="F480" s="7"/>
      <c r="G480" s="7"/>
    </row>
    <row r="481" spans="1:7" x14ac:dyDescent="0.3">
      <c r="A481" s="1"/>
      <c r="B481" s="7"/>
      <c r="D481" s="7"/>
      <c r="E481" s="7"/>
      <c r="F481" s="7"/>
      <c r="G481" s="7"/>
    </row>
    <row r="482" spans="1:7" x14ac:dyDescent="0.3">
      <c r="A482" s="1"/>
      <c r="B482" s="7"/>
      <c r="D482" s="7"/>
      <c r="E482" s="7"/>
      <c r="F482" s="7"/>
      <c r="G482" s="7"/>
    </row>
    <row r="483" spans="1:7" x14ac:dyDescent="0.3">
      <c r="A483" s="1"/>
      <c r="B483" s="7"/>
      <c r="D483" s="7"/>
      <c r="E483" s="7"/>
      <c r="F483" s="7"/>
      <c r="G483" s="7"/>
    </row>
    <row r="484" spans="1:7" x14ac:dyDescent="0.3">
      <c r="A484" s="1"/>
      <c r="B484" s="7"/>
      <c r="D484" s="7"/>
      <c r="E484" s="7"/>
      <c r="F484" s="7"/>
      <c r="G484" s="7"/>
    </row>
    <row r="485" spans="1:7" x14ac:dyDescent="0.3">
      <c r="A485" s="1"/>
      <c r="B485" s="7"/>
      <c r="D485" s="7"/>
      <c r="E485" s="7"/>
      <c r="F485" s="7"/>
      <c r="G485" s="7"/>
    </row>
    <row r="486" spans="1:7" x14ac:dyDescent="0.3">
      <c r="A486" s="1"/>
      <c r="B486" s="7"/>
      <c r="D486" s="7"/>
      <c r="E486" s="7"/>
      <c r="F486" s="7"/>
      <c r="G486" s="7"/>
    </row>
    <row r="487" spans="1:7" x14ac:dyDescent="0.3">
      <c r="A487" s="1"/>
      <c r="B487" s="7"/>
      <c r="D487" s="7"/>
      <c r="E487" s="7"/>
      <c r="F487" s="7"/>
      <c r="G487" s="7"/>
    </row>
    <row r="488" spans="1:7" x14ac:dyDescent="0.3">
      <c r="A488" s="1"/>
      <c r="B488" s="7"/>
      <c r="D488" s="7"/>
      <c r="E488" s="7"/>
      <c r="F488" s="7"/>
      <c r="G488" s="7"/>
    </row>
    <row r="489" spans="1:7" x14ac:dyDescent="0.3">
      <c r="A489" s="1"/>
      <c r="B489" s="7"/>
      <c r="D489" s="7"/>
      <c r="E489" s="7"/>
      <c r="F489" s="7"/>
      <c r="G489" s="7"/>
    </row>
    <row r="490" spans="1:7" x14ac:dyDescent="0.3">
      <c r="A490" s="1"/>
      <c r="B490" s="7"/>
      <c r="D490" s="7"/>
      <c r="E490" s="7"/>
      <c r="F490" s="7"/>
      <c r="G490" s="7"/>
    </row>
    <row r="491" spans="1:7" x14ac:dyDescent="0.3">
      <c r="A491" s="1"/>
      <c r="B491" s="7"/>
      <c r="D491" s="7"/>
      <c r="E491" s="7"/>
      <c r="F491" s="7"/>
      <c r="G491" s="7"/>
    </row>
    <row r="492" spans="1:7" x14ac:dyDescent="0.3">
      <c r="A492" s="1"/>
      <c r="B492" s="7"/>
      <c r="D492" s="7"/>
      <c r="E492" s="7"/>
      <c r="F492" s="7"/>
      <c r="G492" s="7"/>
    </row>
    <row r="493" spans="1:7" x14ac:dyDescent="0.3">
      <c r="A493" s="1"/>
      <c r="B493" s="7"/>
      <c r="D493" s="7"/>
      <c r="E493" s="7"/>
      <c r="F493" s="7"/>
      <c r="G493" s="7"/>
    </row>
    <row r="494" spans="1:7" x14ac:dyDescent="0.3">
      <c r="A494" s="1"/>
      <c r="B494" s="7"/>
      <c r="D494" s="7"/>
      <c r="E494" s="7"/>
      <c r="F494" s="7"/>
      <c r="G494" s="7"/>
    </row>
    <row r="495" spans="1:7" x14ac:dyDescent="0.3">
      <c r="A495" s="1"/>
      <c r="B495" s="7"/>
      <c r="D495" s="7"/>
      <c r="E495" s="7"/>
      <c r="F495" s="7"/>
      <c r="G495" s="7"/>
    </row>
    <row r="496" spans="1:7" x14ac:dyDescent="0.3">
      <c r="A496" s="1"/>
      <c r="B496" s="7"/>
      <c r="D496" s="7"/>
      <c r="E496" s="7"/>
      <c r="F496" s="7"/>
      <c r="G496" s="7"/>
    </row>
    <row r="497" spans="1:7" x14ac:dyDescent="0.3">
      <c r="A497" s="1"/>
      <c r="B497" s="7"/>
      <c r="D497" s="7"/>
      <c r="E497" s="7"/>
      <c r="F497" s="7"/>
      <c r="G497" s="7"/>
    </row>
    <row r="498" spans="1:7" x14ac:dyDescent="0.3">
      <c r="A498" s="1"/>
      <c r="B498" s="7"/>
      <c r="D498" s="7"/>
      <c r="E498" s="7"/>
      <c r="F498" s="7"/>
      <c r="G498" s="7"/>
    </row>
    <row r="499" spans="1:7" x14ac:dyDescent="0.3">
      <c r="A499" s="1"/>
      <c r="B499" s="7"/>
      <c r="D499" s="7"/>
      <c r="E499" s="7"/>
      <c r="F499" s="7"/>
      <c r="G499" s="7"/>
    </row>
    <row r="500" spans="1:7" x14ac:dyDescent="0.3">
      <c r="A500" s="1"/>
      <c r="B500" s="7"/>
      <c r="D500" s="7"/>
      <c r="E500" s="7"/>
      <c r="F500" s="7"/>
      <c r="G500" s="7"/>
    </row>
    <row r="501" spans="1:7" x14ac:dyDescent="0.3">
      <c r="A501" s="1"/>
      <c r="B501" s="7"/>
      <c r="D501" s="7"/>
      <c r="E501" s="7"/>
      <c r="F501" s="7"/>
      <c r="G501" s="7"/>
    </row>
    <row r="502" spans="1:7" x14ac:dyDescent="0.3">
      <c r="A502" s="1"/>
      <c r="B502" s="7"/>
      <c r="D502" s="7"/>
      <c r="E502" s="7"/>
      <c r="F502" s="7"/>
      <c r="G502" s="7"/>
    </row>
    <row r="503" spans="1:7" x14ac:dyDescent="0.3">
      <c r="A503" s="1"/>
      <c r="B503" s="7"/>
      <c r="D503" s="7"/>
      <c r="E503" s="7"/>
      <c r="F503" s="7"/>
      <c r="G503" s="7"/>
    </row>
    <row r="504" spans="1:7" x14ac:dyDescent="0.3">
      <c r="A504" s="1"/>
      <c r="B504" s="7"/>
      <c r="D504" s="7"/>
      <c r="E504" s="7"/>
      <c r="F504" s="7"/>
      <c r="G504" s="7"/>
    </row>
    <row r="505" spans="1:7" x14ac:dyDescent="0.3">
      <c r="A505" s="1"/>
      <c r="B505" s="7"/>
      <c r="D505" s="7"/>
      <c r="E505" s="7"/>
      <c r="F505" s="7"/>
      <c r="G505" s="7"/>
    </row>
    <row r="506" spans="1:7" x14ac:dyDescent="0.3">
      <c r="A506" s="1"/>
      <c r="B506" s="7"/>
      <c r="D506" s="7"/>
      <c r="E506" s="7"/>
      <c r="F506" s="7"/>
      <c r="G506" s="7"/>
    </row>
    <row r="507" spans="1:7" x14ac:dyDescent="0.3">
      <c r="A507" s="1"/>
      <c r="B507" s="7"/>
      <c r="D507" s="7"/>
      <c r="E507" s="7"/>
      <c r="F507" s="7"/>
      <c r="G507" s="7"/>
    </row>
    <row r="508" spans="1:7" x14ac:dyDescent="0.3">
      <c r="A508" s="1"/>
      <c r="B508" s="7"/>
      <c r="D508" s="7"/>
      <c r="E508" s="7"/>
      <c r="F508" s="7"/>
      <c r="G508" s="7"/>
    </row>
    <row r="509" spans="1:7" x14ac:dyDescent="0.3">
      <c r="A509" s="1"/>
      <c r="B509" s="7"/>
      <c r="D509" s="7"/>
      <c r="E509" s="7"/>
      <c r="F509" s="7"/>
      <c r="G509" s="7"/>
    </row>
    <row r="510" spans="1:7" x14ac:dyDescent="0.3">
      <c r="A510" s="1"/>
      <c r="B510" s="7"/>
      <c r="D510" s="7"/>
      <c r="E510" s="7"/>
      <c r="F510" s="7"/>
      <c r="G510" s="7"/>
    </row>
    <row r="511" spans="1:7" x14ac:dyDescent="0.3">
      <c r="A511" s="1"/>
      <c r="B511" s="7"/>
      <c r="D511" s="7"/>
      <c r="E511" s="7"/>
      <c r="F511" s="7"/>
      <c r="G511" s="7"/>
    </row>
    <row r="512" spans="1:7" x14ac:dyDescent="0.3">
      <c r="A512" s="1"/>
      <c r="B512" s="7"/>
      <c r="D512" s="7"/>
      <c r="E512" s="7"/>
      <c r="F512" s="7"/>
      <c r="G512" s="7"/>
    </row>
    <row r="513" spans="1:7" x14ac:dyDescent="0.3">
      <c r="A513" s="1"/>
      <c r="B513" s="7"/>
      <c r="D513" s="7"/>
      <c r="E513" s="7"/>
      <c r="F513" s="7"/>
      <c r="G513" s="7"/>
    </row>
    <row r="514" spans="1:7" x14ac:dyDescent="0.3">
      <c r="A514" s="1"/>
      <c r="B514" s="7"/>
      <c r="D514" s="7"/>
      <c r="E514" s="7"/>
      <c r="F514" s="7"/>
      <c r="G514" s="7"/>
    </row>
    <row r="515" spans="1:7" x14ac:dyDescent="0.3">
      <c r="A515" s="1"/>
      <c r="B515" s="7"/>
      <c r="D515" s="7"/>
      <c r="E515" s="7"/>
      <c r="F515" s="7"/>
      <c r="G515" s="7"/>
    </row>
    <row r="516" spans="1:7" x14ac:dyDescent="0.3">
      <c r="A516" s="1"/>
      <c r="B516" s="7"/>
      <c r="D516" s="7"/>
      <c r="E516" s="7"/>
      <c r="F516" s="7"/>
      <c r="G516" s="7"/>
    </row>
    <row r="517" spans="1:7" x14ac:dyDescent="0.3">
      <c r="A517" s="1"/>
      <c r="B517" s="7"/>
      <c r="D517" s="7"/>
      <c r="E517" s="7"/>
      <c r="F517" s="7"/>
      <c r="G517" s="7"/>
    </row>
    <row r="518" spans="1:7" x14ac:dyDescent="0.3">
      <c r="A518" s="1"/>
      <c r="B518" s="7"/>
      <c r="D518" s="7"/>
      <c r="E518" s="7"/>
      <c r="F518" s="7"/>
      <c r="G518" s="7"/>
    </row>
    <row r="519" spans="1:7" x14ac:dyDescent="0.3">
      <c r="A519" s="1"/>
      <c r="B519" s="7"/>
      <c r="D519" s="7"/>
      <c r="E519" s="7"/>
      <c r="F519" s="7"/>
      <c r="G519" s="7"/>
    </row>
    <row r="520" spans="1:7" x14ac:dyDescent="0.3">
      <c r="A520" s="1"/>
      <c r="B520" s="7"/>
      <c r="D520" s="7"/>
      <c r="E520" s="7"/>
      <c r="F520" s="7"/>
      <c r="G520" s="7"/>
    </row>
    <row r="521" spans="1:7" x14ac:dyDescent="0.3">
      <c r="A521" s="1"/>
      <c r="B521" s="7"/>
      <c r="D521" s="7"/>
      <c r="E521" s="7"/>
      <c r="F521" s="7"/>
      <c r="G521" s="7"/>
    </row>
    <row r="522" spans="1:7" x14ac:dyDescent="0.3">
      <c r="A522" s="1"/>
      <c r="B522" s="7"/>
      <c r="E522" s="7"/>
      <c r="F522" s="7"/>
      <c r="G522" s="7"/>
    </row>
    <row r="523" spans="1:7" x14ac:dyDescent="0.3">
      <c r="A523" s="1"/>
      <c r="B523" s="7"/>
      <c r="C523" s="7"/>
      <c r="E523" s="7"/>
      <c r="F523" s="7"/>
      <c r="G523" s="7"/>
    </row>
    <row r="524" spans="1:7" x14ac:dyDescent="0.3">
      <c r="A524" s="1"/>
      <c r="B524" s="7"/>
      <c r="C524" s="7"/>
      <c r="E524" s="7"/>
      <c r="F524" s="7"/>
      <c r="G524" s="7"/>
    </row>
    <row r="525" spans="1:7" x14ac:dyDescent="0.3">
      <c r="A525" s="1"/>
      <c r="B525" s="7"/>
      <c r="C525" s="7"/>
      <c r="E525" s="7"/>
      <c r="F525" s="7"/>
      <c r="G525" s="7"/>
    </row>
    <row r="526" spans="1:7" x14ac:dyDescent="0.3">
      <c r="A526" s="1"/>
      <c r="B526" s="7"/>
      <c r="C526" s="7"/>
      <c r="E526" s="7"/>
      <c r="F526" s="7"/>
      <c r="G526" s="7"/>
    </row>
    <row r="527" spans="1:7" x14ac:dyDescent="0.3">
      <c r="A527" s="1"/>
      <c r="B527" s="7"/>
      <c r="C527" s="7"/>
      <c r="E527" s="7"/>
      <c r="F527" s="7"/>
      <c r="G527" s="7"/>
    </row>
    <row r="528" spans="1:7" x14ac:dyDescent="0.3">
      <c r="A528" s="1"/>
      <c r="B528" s="7"/>
      <c r="C528" s="7"/>
      <c r="E528" s="7"/>
      <c r="F528" s="7"/>
      <c r="G528" s="7"/>
    </row>
    <row r="529" spans="1:7" x14ac:dyDescent="0.3">
      <c r="A529" s="1"/>
      <c r="B529" s="7"/>
      <c r="C529" s="7"/>
      <c r="E529" s="7"/>
      <c r="F529" s="7"/>
      <c r="G529" s="7"/>
    </row>
    <row r="530" spans="1:7" x14ac:dyDescent="0.3">
      <c r="A530" s="1"/>
      <c r="B530" s="7"/>
      <c r="C530" s="7"/>
      <c r="E530" s="7"/>
      <c r="F530" s="7"/>
      <c r="G530" s="7"/>
    </row>
    <row r="531" spans="1:7" x14ac:dyDescent="0.3">
      <c r="A531" s="1"/>
      <c r="B531" s="7"/>
      <c r="C531" s="7"/>
      <c r="E531" s="7"/>
      <c r="F531" s="7"/>
      <c r="G531" s="7"/>
    </row>
    <row r="532" spans="1:7" x14ac:dyDescent="0.3">
      <c r="A532" s="1"/>
      <c r="B532" s="7"/>
      <c r="C532" s="7"/>
      <c r="E532" s="7"/>
      <c r="F532" s="7"/>
      <c r="G532" s="7"/>
    </row>
    <row r="533" spans="1:7" x14ac:dyDescent="0.3">
      <c r="A533" s="1"/>
      <c r="B533" s="7"/>
      <c r="C533" s="7"/>
      <c r="E533" s="7"/>
      <c r="F533" s="7"/>
      <c r="G533" s="7"/>
    </row>
    <row r="534" spans="1:7" x14ac:dyDescent="0.3">
      <c r="A534" s="1"/>
      <c r="B534" s="7"/>
      <c r="C534" s="7"/>
      <c r="E534" s="7"/>
      <c r="F534" s="7"/>
      <c r="G534" s="7"/>
    </row>
    <row r="535" spans="1:7" x14ac:dyDescent="0.3">
      <c r="A535" s="1"/>
      <c r="B535" s="7"/>
      <c r="C535" s="7"/>
      <c r="E535" s="7"/>
      <c r="F535" s="7"/>
      <c r="G535" s="7"/>
    </row>
    <row r="536" spans="1:7" x14ac:dyDescent="0.3">
      <c r="A536" s="1"/>
      <c r="B536" s="7"/>
      <c r="C536" s="7"/>
      <c r="E536" s="7"/>
      <c r="F536" s="7"/>
      <c r="G536" s="7"/>
    </row>
    <row r="537" spans="1:7" x14ac:dyDescent="0.3">
      <c r="A537" s="1"/>
      <c r="B537" s="7"/>
      <c r="C537" s="7"/>
      <c r="E537" s="7"/>
      <c r="F537" s="7"/>
      <c r="G537" s="7"/>
    </row>
    <row r="538" spans="1:7" x14ac:dyDescent="0.3">
      <c r="A538" s="1"/>
      <c r="B538" s="7"/>
      <c r="C538" s="7"/>
      <c r="E538" s="7"/>
      <c r="F538" s="7"/>
      <c r="G538" s="7"/>
    </row>
    <row r="539" spans="1:7" x14ac:dyDescent="0.3">
      <c r="A539" s="1"/>
      <c r="B539" s="7"/>
      <c r="C539" s="7"/>
      <c r="E539" s="7"/>
      <c r="F539" s="7"/>
      <c r="G539" s="7"/>
    </row>
    <row r="540" spans="1:7" x14ac:dyDescent="0.3">
      <c r="A540" s="1"/>
      <c r="B540" s="7"/>
      <c r="C540" s="7"/>
      <c r="E540" s="7"/>
      <c r="F540" s="7"/>
      <c r="G540" s="7"/>
    </row>
    <row r="541" spans="1:7" x14ac:dyDescent="0.3">
      <c r="A541" s="1"/>
      <c r="B541" s="7"/>
      <c r="C541" s="7"/>
      <c r="E541" s="7"/>
      <c r="F541" s="7"/>
      <c r="G541" s="7"/>
    </row>
    <row r="542" spans="1:7" x14ac:dyDescent="0.3">
      <c r="A542" s="1"/>
      <c r="B542" s="7"/>
      <c r="C542" s="7"/>
      <c r="E542" s="7"/>
      <c r="F542" s="7"/>
      <c r="G542" s="7"/>
    </row>
    <row r="543" spans="1:7" x14ac:dyDescent="0.3">
      <c r="A543" s="1"/>
      <c r="B543" s="7"/>
      <c r="C543" s="7"/>
      <c r="E543" s="7"/>
      <c r="F543" s="7"/>
      <c r="G543" s="7"/>
    </row>
    <row r="544" spans="1:7" x14ac:dyDescent="0.3">
      <c r="A544" s="1"/>
      <c r="B544" s="7"/>
      <c r="C544" s="7"/>
      <c r="E544" s="7"/>
      <c r="F544" s="7"/>
      <c r="G544" s="7"/>
    </row>
    <row r="545" spans="1:7" x14ac:dyDescent="0.3">
      <c r="A545" s="1"/>
      <c r="B545" s="7"/>
      <c r="C545" s="7"/>
      <c r="E545" s="7"/>
      <c r="F545" s="7"/>
      <c r="G545" s="7"/>
    </row>
    <row r="546" spans="1:7" x14ac:dyDescent="0.3">
      <c r="A546" s="1"/>
      <c r="B546" s="7"/>
      <c r="C546" s="7"/>
      <c r="E546" s="7"/>
      <c r="F546" s="7"/>
      <c r="G546" s="7"/>
    </row>
    <row r="547" spans="1:7" x14ac:dyDescent="0.3">
      <c r="A547" s="1"/>
      <c r="B547" s="7"/>
      <c r="C547" s="7"/>
      <c r="E547" s="7"/>
      <c r="F547" s="7"/>
      <c r="G547" s="7"/>
    </row>
    <row r="548" spans="1:7" x14ac:dyDescent="0.3">
      <c r="A548" s="1"/>
      <c r="B548" s="7"/>
      <c r="C548" s="7"/>
      <c r="E548" s="7"/>
      <c r="F548" s="7"/>
      <c r="G548" s="7"/>
    </row>
    <row r="549" spans="1:7" x14ac:dyDescent="0.3">
      <c r="A549" s="1"/>
      <c r="B549" s="7"/>
      <c r="C549" s="7"/>
      <c r="E549" s="7"/>
      <c r="F549" s="7"/>
      <c r="G549" s="7"/>
    </row>
    <row r="550" spans="1:7" x14ac:dyDescent="0.3">
      <c r="A550" s="1"/>
      <c r="B550" s="7"/>
      <c r="C550" s="7"/>
      <c r="E550" s="7"/>
      <c r="F550" s="7"/>
      <c r="G550" s="7"/>
    </row>
    <row r="551" spans="1:7" x14ac:dyDescent="0.3">
      <c r="A551" s="1"/>
      <c r="B551" s="7"/>
      <c r="C551" s="7"/>
      <c r="E551" s="7"/>
      <c r="F551" s="7"/>
      <c r="G551" s="7"/>
    </row>
    <row r="552" spans="1:7" x14ac:dyDescent="0.3">
      <c r="A552" s="1"/>
      <c r="B552" s="7"/>
      <c r="C552" s="7"/>
      <c r="E552" s="7"/>
      <c r="F552" s="7"/>
      <c r="G552" s="7"/>
    </row>
    <row r="553" spans="1:7" x14ac:dyDescent="0.3">
      <c r="A553" s="1"/>
      <c r="B553" s="7"/>
      <c r="C553" s="7"/>
      <c r="E553" s="7"/>
      <c r="F553" s="7"/>
      <c r="G553" s="7"/>
    </row>
    <row r="554" spans="1:7" x14ac:dyDescent="0.3">
      <c r="A554" s="1"/>
      <c r="B554" s="7"/>
      <c r="C554" s="7"/>
      <c r="E554" s="7"/>
      <c r="F554" s="7"/>
      <c r="G554" s="7"/>
    </row>
    <row r="555" spans="1:7" x14ac:dyDescent="0.3">
      <c r="A555" s="1"/>
      <c r="B555" s="7"/>
      <c r="C555" s="7"/>
      <c r="E555" s="7"/>
      <c r="F555" s="7"/>
      <c r="G555" s="7"/>
    </row>
    <row r="556" spans="1:7" x14ac:dyDescent="0.3">
      <c r="A556" s="1"/>
      <c r="B556" s="7"/>
      <c r="C556" s="7"/>
      <c r="E556" s="7"/>
      <c r="F556" s="7"/>
      <c r="G556" s="7"/>
    </row>
    <row r="557" spans="1:7" x14ac:dyDescent="0.3">
      <c r="A557" s="1"/>
      <c r="B557" s="7"/>
      <c r="C557" s="7"/>
      <c r="F557" s="7"/>
      <c r="G557" s="7"/>
    </row>
    <row r="558" spans="1:7" x14ac:dyDescent="0.3">
      <c r="A558" s="1"/>
      <c r="B558" s="7"/>
      <c r="C558" s="7"/>
      <c r="D558" s="7"/>
      <c r="F558" s="7"/>
      <c r="G558" s="7"/>
    </row>
    <row r="559" spans="1:7" x14ac:dyDescent="0.3">
      <c r="A559" s="1"/>
      <c r="B559" s="7"/>
      <c r="C559" s="7"/>
      <c r="D559" s="7"/>
      <c r="F559" s="7"/>
      <c r="G559" s="7"/>
    </row>
    <row r="560" spans="1:7" x14ac:dyDescent="0.3">
      <c r="A560" s="1"/>
      <c r="B560" s="7"/>
      <c r="C560" s="7"/>
      <c r="D560" s="7"/>
      <c r="F560" s="7"/>
      <c r="G560" s="7"/>
    </row>
    <row r="561" spans="1:7" x14ac:dyDescent="0.3">
      <c r="A561" s="1"/>
      <c r="B561" s="7"/>
      <c r="C561" s="7"/>
      <c r="D561" s="7"/>
      <c r="F561" s="7"/>
      <c r="G561" s="7"/>
    </row>
    <row r="562" spans="1:7" x14ac:dyDescent="0.3">
      <c r="A562" s="1"/>
      <c r="B562" s="7"/>
      <c r="C562" s="7"/>
      <c r="D562" s="7"/>
      <c r="F562" s="7"/>
      <c r="G562" s="7"/>
    </row>
    <row r="563" spans="1:7" x14ac:dyDescent="0.3">
      <c r="A563" s="1"/>
      <c r="B563" s="7"/>
      <c r="C563" s="7"/>
      <c r="D563" s="7"/>
      <c r="F563" s="7"/>
      <c r="G563" s="7"/>
    </row>
    <row r="564" spans="1:7" x14ac:dyDescent="0.3">
      <c r="A564" s="1"/>
      <c r="B564" s="7"/>
      <c r="C564" s="7"/>
      <c r="D564" s="7"/>
      <c r="F564" s="7"/>
      <c r="G564" s="7"/>
    </row>
    <row r="565" spans="1:7" x14ac:dyDescent="0.3">
      <c r="A565" s="1"/>
      <c r="B565" s="7"/>
      <c r="C565" s="7"/>
      <c r="D565" s="7"/>
      <c r="F565" s="7"/>
      <c r="G565" s="7"/>
    </row>
    <row r="566" spans="1:7" x14ac:dyDescent="0.3">
      <c r="A566" s="1"/>
      <c r="B566" s="7"/>
      <c r="C566" s="7"/>
      <c r="D566" s="7"/>
      <c r="F566" s="7"/>
      <c r="G566" s="7"/>
    </row>
    <row r="567" spans="1:7" x14ac:dyDescent="0.3">
      <c r="A567" s="1"/>
      <c r="B567" s="7"/>
      <c r="C567" s="7"/>
      <c r="D567" s="7"/>
      <c r="F567" s="7"/>
      <c r="G567" s="7"/>
    </row>
    <row r="568" spans="1:7" x14ac:dyDescent="0.3">
      <c r="A568" s="1"/>
      <c r="B568" s="7"/>
      <c r="C568" s="7"/>
      <c r="D568" s="7"/>
      <c r="F568" s="7"/>
      <c r="G568" s="7"/>
    </row>
    <row r="569" spans="1:7" x14ac:dyDescent="0.3">
      <c r="A569" s="1"/>
      <c r="B569" s="7"/>
      <c r="C569" s="7"/>
      <c r="D569" s="7"/>
      <c r="F569" s="7"/>
      <c r="G569" s="7"/>
    </row>
    <row r="570" spans="1:7" x14ac:dyDescent="0.3">
      <c r="A570" s="1"/>
      <c r="B570" s="7"/>
      <c r="C570" s="7"/>
      <c r="D570" s="7"/>
      <c r="F570" s="7"/>
      <c r="G570" s="7"/>
    </row>
    <row r="571" spans="1:7" x14ac:dyDescent="0.3">
      <c r="A571" s="1"/>
      <c r="B571" s="7"/>
      <c r="C571" s="7"/>
      <c r="D571" s="7"/>
      <c r="G571" s="7"/>
    </row>
    <row r="572" spans="1:7" x14ac:dyDescent="0.3">
      <c r="A572" s="1"/>
      <c r="B572" s="7"/>
      <c r="C572" s="7"/>
      <c r="D572" s="7"/>
      <c r="E572" s="7"/>
      <c r="G572" s="7"/>
    </row>
    <row r="573" spans="1:7" x14ac:dyDescent="0.3">
      <c r="A573" s="1"/>
      <c r="B573" s="7"/>
      <c r="C573" s="7"/>
      <c r="D573" s="7"/>
      <c r="E573" s="7"/>
      <c r="G573" s="7"/>
    </row>
    <row r="574" spans="1:7" x14ac:dyDescent="0.3">
      <c r="A574" s="1"/>
      <c r="B574" s="7"/>
      <c r="C574" s="7"/>
      <c r="D574" s="7"/>
      <c r="E574" s="7"/>
      <c r="G574" s="7"/>
    </row>
    <row r="575" spans="1:7" x14ac:dyDescent="0.3">
      <c r="A575" s="1"/>
      <c r="B575" s="7"/>
      <c r="C575" s="7"/>
      <c r="D575" s="7"/>
      <c r="E575" s="7"/>
      <c r="G575" s="7"/>
    </row>
    <row r="576" spans="1:7" x14ac:dyDescent="0.3">
      <c r="A576" s="1"/>
      <c r="B576" s="7"/>
      <c r="C576" s="7"/>
      <c r="D576" s="7"/>
      <c r="E576" s="7"/>
      <c r="G576" s="7"/>
    </row>
    <row r="577" spans="1:7" x14ac:dyDescent="0.3">
      <c r="A577" s="1"/>
      <c r="B577" s="7"/>
      <c r="C577" s="7"/>
      <c r="D577" s="7"/>
      <c r="E577" s="7"/>
      <c r="G577" s="7"/>
    </row>
    <row r="578" spans="1:7" x14ac:dyDescent="0.3">
      <c r="A578" s="1"/>
      <c r="B578" s="7"/>
      <c r="C578" s="7"/>
      <c r="D578" s="7"/>
      <c r="E578" s="7"/>
      <c r="G578" s="7"/>
    </row>
    <row r="579" spans="1:7" x14ac:dyDescent="0.3">
      <c r="A579" s="1"/>
      <c r="B579" s="7"/>
      <c r="C579" s="7"/>
      <c r="D579" s="7"/>
      <c r="E579" s="7"/>
      <c r="G579" s="7"/>
    </row>
    <row r="580" spans="1:7" x14ac:dyDescent="0.3">
      <c r="A580" s="1"/>
      <c r="B580" s="7"/>
      <c r="C580" s="7"/>
      <c r="D580" s="7"/>
      <c r="E580" s="7"/>
      <c r="G580" s="7"/>
    </row>
    <row r="581" spans="1:7" x14ac:dyDescent="0.3">
      <c r="A581" s="1"/>
      <c r="B581" s="7"/>
      <c r="C581" s="7"/>
      <c r="D581" s="7"/>
      <c r="E581" s="7"/>
      <c r="G581" s="7"/>
    </row>
    <row r="582" spans="1:7" x14ac:dyDescent="0.3">
      <c r="A582" s="1"/>
      <c r="B582" s="7"/>
      <c r="C582" s="7"/>
      <c r="D582" s="7"/>
      <c r="E582" s="7"/>
      <c r="G582" s="7"/>
    </row>
    <row r="583" spans="1:7" x14ac:dyDescent="0.3">
      <c r="A583" s="1"/>
      <c r="B583" s="7"/>
      <c r="C583" s="7"/>
      <c r="D583" s="7"/>
      <c r="E583" s="7"/>
      <c r="G583" s="7"/>
    </row>
    <row r="584" spans="1:7" x14ac:dyDescent="0.3">
      <c r="A584" s="1"/>
      <c r="B584" s="7"/>
      <c r="C584" s="7"/>
      <c r="D584" s="7"/>
      <c r="E584" s="7"/>
      <c r="G584" s="7"/>
    </row>
    <row r="585" spans="1:7" x14ac:dyDescent="0.3">
      <c r="A585" s="1"/>
      <c r="B585" s="7"/>
      <c r="C585" s="7"/>
      <c r="D585" s="7"/>
      <c r="E585" s="7"/>
      <c r="G585" s="7"/>
    </row>
    <row r="586" spans="1:7" x14ac:dyDescent="0.3">
      <c r="A586" s="1"/>
      <c r="B586" s="7"/>
      <c r="C586" s="7"/>
      <c r="D586" s="7"/>
      <c r="E586" s="7"/>
      <c r="G586" s="7"/>
    </row>
    <row r="587" spans="1:7" x14ac:dyDescent="0.3">
      <c r="A587" s="1"/>
      <c r="B587" s="7"/>
      <c r="C587" s="7"/>
      <c r="D587" s="7"/>
      <c r="E587" s="7"/>
      <c r="G587" s="7"/>
    </row>
    <row r="588" spans="1:7" x14ac:dyDescent="0.3">
      <c r="A588" s="1"/>
      <c r="B588" s="7"/>
      <c r="C588" s="7"/>
      <c r="D588" s="7"/>
      <c r="E588" s="7"/>
      <c r="G588" s="7"/>
    </row>
    <row r="589" spans="1:7" x14ac:dyDescent="0.3">
      <c r="A589" s="1"/>
      <c r="B589" s="7"/>
      <c r="C589" s="7"/>
      <c r="D589" s="7"/>
      <c r="E589" s="7"/>
      <c r="G589" s="7"/>
    </row>
    <row r="590" spans="1:7" x14ac:dyDescent="0.3">
      <c r="A590" s="1"/>
      <c r="B590" s="7"/>
      <c r="C590" s="7"/>
      <c r="D590" s="7"/>
      <c r="E590" s="7"/>
      <c r="G590" s="7"/>
    </row>
    <row r="591" spans="1:7" x14ac:dyDescent="0.3">
      <c r="A591" s="1"/>
      <c r="B591" s="7"/>
      <c r="C591" s="7"/>
      <c r="D591" s="7"/>
      <c r="E591" s="7"/>
      <c r="G591" s="7"/>
    </row>
    <row r="592" spans="1:7" x14ac:dyDescent="0.3">
      <c r="A592" s="1"/>
      <c r="B592" s="7"/>
      <c r="C592" s="7"/>
      <c r="D592" s="7"/>
      <c r="E592" s="7"/>
      <c r="G592" s="7"/>
    </row>
    <row r="593" spans="1:7" x14ac:dyDescent="0.3">
      <c r="A593" s="1"/>
      <c r="B593" s="7"/>
      <c r="C593" s="7"/>
      <c r="D593" s="7"/>
      <c r="E593" s="7"/>
      <c r="G593" s="7"/>
    </row>
    <row r="594" spans="1:7" x14ac:dyDescent="0.3">
      <c r="A594" s="1"/>
      <c r="B594" s="7"/>
      <c r="C594" s="7"/>
      <c r="D594" s="7"/>
      <c r="E594" s="7"/>
      <c r="G594" s="7"/>
    </row>
    <row r="595" spans="1:7" x14ac:dyDescent="0.3">
      <c r="A595" s="1"/>
      <c r="B595" s="7"/>
      <c r="C595" s="7"/>
      <c r="D595" s="7"/>
      <c r="E595" s="7"/>
      <c r="G595" s="7"/>
    </row>
    <row r="596" spans="1:7" x14ac:dyDescent="0.3">
      <c r="A596" s="1"/>
      <c r="B596" s="7"/>
      <c r="C596" s="7"/>
      <c r="D596" s="7"/>
      <c r="E596" s="7"/>
      <c r="G596" s="7"/>
    </row>
    <row r="597" spans="1:7" x14ac:dyDescent="0.3">
      <c r="A597" s="1"/>
      <c r="B597" s="7"/>
      <c r="C597" s="7"/>
      <c r="D597" s="7"/>
      <c r="E597" s="7"/>
      <c r="G597" s="7"/>
    </row>
    <row r="598" spans="1:7" x14ac:dyDescent="0.3">
      <c r="A598" s="1"/>
      <c r="B598" s="7"/>
      <c r="C598" s="7"/>
      <c r="D598" s="7"/>
      <c r="E598" s="7"/>
      <c r="G598" s="7"/>
    </row>
    <row r="599" spans="1:7" x14ac:dyDescent="0.3">
      <c r="A599" s="1"/>
      <c r="B599" s="7"/>
      <c r="C599" s="7"/>
      <c r="D599" s="7"/>
      <c r="E599" s="7"/>
      <c r="G599" s="7"/>
    </row>
    <row r="600" spans="1:7" x14ac:dyDescent="0.3">
      <c r="A600" s="1"/>
      <c r="B600" s="7"/>
      <c r="C600" s="7"/>
      <c r="D600" s="7"/>
      <c r="E600" s="7"/>
      <c r="G600" s="7"/>
    </row>
    <row r="601" spans="1:7" x14ac:dyDescent="0.3">
      <c r="A601" s="1"/>
      <c r="B601" s="7"/>
      <c r="C601" s="7"/>
      <c r="D601" s="7"/>
      <c r="E601" s="7"/>
      <c r="G601" s="7"/>
    </row>
    <row r="602" spans="1:7" x14ac:dyDescent="0.3">
      <c r="A602" s="1"/>
      <c r="B602" s="7"/>
      <c r="C602" s="7"/>
      <c r="D602" s="7"/>
      <c r="E602" s="7"/>
      <c r="G602" s="7"/>
    </row>
    <row r="603" spans="1:7" x14ac:dyDescent="0.3">
      <c r="A603" s="1"/>
      <c r="B603" s="7"/>
      <c r="C603" s="7"/>
      <c r="D603" s="7"/>
      <c r="E603" s="7"/>
      <c r="G603" s="7"/>
    </row>
    <row r="604" spans="1:7" x14ac:dyDescent="0.3">
      <c r="A604" s="1"/>
      <c r="B604" s="7"/>
      <c r="C604" s="7"/>
      <c r="D604" s="7"/>
      <c r="E604" s="7"/>
      <c r="G604" s="7"/>
    </row>
    <row r="605" spans="1:7" x14ac:dyDescent="0.3">
      <c r="A605" s="1"/>
      <c r="B605" s="7"/>
      <c r="C605" s="7"/>
      <c r="D605" s="7"/>
      <c r="E605" s="7"/>
      <c r="G605" s="7"/>
    </row>
    <row r="606" spans="1:7" x14ac:dyDescent="0.3">
      <c r="A606" s="1"/>
      <c r="B606" s="7"/>
      <c r="C606" s="7"/>
      <c r="D606" s="7"/>
      <c r="E606" s="7"/>
      <c r="G606" s="7"/>
    </row>
    <row r="607" spans="1:7" x14ac:dyDescent="0.3">
      <c r="A607" s="1"/>
      <c r="B607" s="7"/>
      <c r="C607" s="7"/>
      <c r="D607" s="7"/>
      <c r="E607" s="7"/>
      <c r="G607" s="7"/>
    </row>
    <row r="608" spans="1:7" x14ac:dyDescent="0.3">
      <c r="A608" s="1"/>
      <c r="B608" s="7"/>
      <c r="C608" s="7"/>
      <c r="D608" s="7"/>
      <c r="E608" s="7"/>
      <c r="G608" s="7"/>
    </row>
    <row r="609" spans="1:7" x14ac:dyDescent="0.3">
      <c r="A609" s="1"/>
      <c r="B609" s="7"/>
      <c r="C609" s="7"/>
      <c r="D609" s="7"/>
      <c r="E609" s="7"/>
      <c r="G609" s="7"/>
    </row>
    <row r="610" spans="1:7" x14ac:dyDescent="0.3">
      <c r="A610" s="1"/>
      <c r="B610" s="7"/>
      <c r="C610" s="7"/>
      <c r="D610" s="7"/>
      <c r="E610" s="7"/>
      <c r="G610" s="7"/>
    </row>
    <row r="611" spans="1:7" x14ac:dyDescent="0.3">
      <c r="A611" s="1"/>
      <c r="B611" s="7"/>
      <c r="C611" s="7"/>
      <c r="D611" s="7"/>
      <c r="E611" s="7"/>
      <c r="G611" s="7"/>
    </row>
    <row r="612" spans="1:7" x14ac:dyDescent="0.3">
      <c r="A612" s="1"/>
      <c r="B612" s="7"/>
      <c r="C612" s="7"/>
      <c r="D612" s="7"/>
      <c r="E612" s="7"/>
    </row>
    <row r="613" spans="1:7" x14ac:dyDescent="0.3">
      <c r="A613" s="1"/>
      <c r="B613" s="7"/>
      <c r="C613" s="7"/>
      <c r="D613" s="7"/>
      <c r="E613" s="7"/>
      <c r="F613" s="7"/>
    </row>
    <row r="614" spans="1:7" x14ac:dyDescent="0.3">
      <c r="A614" s="1"/>
      <c r="B614" s="7"/>
      <c r="C614" s="7"/>
      <c r="D614" s="7"/>
      <c r="E614" s="7"/>
      <c r="F614" s="7"/>
    </row>
    <row r="615" spans="1:7" x14ac:dyDescent="0.3">
      <c r="A615" s="1"/>
      <c r="B615" s="7"/>
      <c r="C615" s="7"/>
      <c r="D615" s="7"/>
      <c r="E615" s="7"/>
      <c r="F615" s="7"/>
    </row>
    <row r="616" spans="1:7" x14ac:dyDescent="0.3">
      <c r="A616" s="1"/>
      <c r="B616" s="7"/>
      <c r="C616" s="7"/>
      <c r="D616" s="7"/>
      <c r="E616" s="7"/>
      <c r="F616" s="7"/>
    </row>
    <row r="617" spans="1:7" x14ac:dyDescent="0.3">
      <c r="A617" s="1"/>
      <c r="B617" s="7"/>
      <c r="C617" s="7"/>
      <c r="D617" s="7"/>
      <c r="E617" s="7"/>
      <c r="F617" s="7"/>
    </row>
    <row r="618" spans="1:7" x14ac:dyDescent="0.3">
      <c r="A618" s="1"/>
      <c r="B618" s="7"/>
      <c r="C618" s="7"/>
      <c r="D618" s="7"/>
      <c r="E618" s="7"/>
      <c r="F618" s="7"/>
    </row>
    <row r="619" spans="1:7" x14ac:dyDescent="0.3">
      <c r="A619" s="1"/>
      <c r="B619" s="7"/>
      <c r="C619" s="7"/>
      <c r="D619" s="7"/>
      <c r="E619" s="7"/>
      <c r="F619" s="7"/>
    </row>
    <row r="620" spans="1:7" x14ac:dyDescent="0.3">
      <c r="A620" s="1"/>
      <c r="B620" s="7"/>
      <c r="C620" s="7"/>
      <c r="D620" s="7"/>
      <c r="E620" s="7"/>
      <c r="F620" s="7"/>
    </row>
    <row r="621" spans="1:7" x14ac:dyDescent="0.3">
      <c r="A621" s="1"/>
      <c r="B621" s="7"/>
      <c r="C621" s="7"/>
      <c r="D621" s="7"/>
      <c r="E621" s="7"/>
      <c r="F621" s="7"/>
    </row>
    <row r="622" spans="1:7" x14ac:dyDescent="0.3">
      <c r="A622" s="1"/>
      <c r="B622" s="7"/>
      <c r="C622" s="7"/>
      <c r="D622" s="7"/>
      <c r="E622" s="7"/>
      <c r="F622" s="7"/>
    </row>
    <row r="623" spans="1:7" x14ac:dyDescent="0.3">
      <c r="A623" s="1"/>
      <c r="B623" s="7"/>
      <c r="C623" s="7"/>
      <c r="D623" s="7"/>
      <c r="E623" s="7"/>
      <c r="F623" s="7"/>
      <c r="G623" s="7"/>
    </row>
    <row r="624" spans="1:7" x14ac:dyDescent="0.3">
      <c r="A624" s="1"/>
      <c r="B624" s="7"/>
      <c r="C624" s="7"/>
      <c r="D624" s="7"/>
      <c r="E624" s="7"/>
      <c r="F624" s="7"/>
      <c r="G624" s="7"/>
    </row>
    <row r="625" spans="1:7" x14ac:dyDescent="0.3">
      <c r="A625" s="1"/>
      <c r="B625" s="7"/>
      <c r="C625" s="7"/>
      <c r="D625" s="7"/>
      <c r="E625" s="7"/>
      <c r="F625" s="7"/>
      <c r="G625" s="7"/>
    </row>
    <row r="626" spans="1:7" x14ac:dyDescent="0.3">
      <c r="A626" s="1"/>
      <c r="B626" s="7"/>
      <c r="C626" s="7"/>
      <c r="D626" s="7"/>
      <c r="E626" s="7"/>
      <c r="F626" s="7"/>
      <c r="G626" s="7"/>
    </row>
    <row r="627" spans="1:7" x14ac:dyDescent="0.3">
      <c r="A627" s="1"/>
      <c r="B627" s="7"/>
      <c r="C627" s="7"/>
      <c r="D627" s="7"/>
      <c r="E627" s="7"/>
      <c r="F627" s="7"/>
      <c r="G627" s="7"/>
    </row>
    <row r="628" spans="1:7" x14ac:dyDescent="0.3">
      <c r="A628" s="1"/>
      <c r="B628" s="7"/>
      <c r="C628" s="7"/>
      <c r="D628" s="7"/>
      <c r="E628" s="7"/>
      <c r="F628" s="7"/>
      <c r="G628" s="7"/>
    </row>
    <row r="629" spans="1:7" x14ac:dyDescent="0.3">
      <c r="A629" s="1"/>
      <c r="B629" s="7"/>
      <c r="C629" s="7"/>
      <c r="D629" s="7"/>
      <c r="E629" s="7"/>
      <c r="F629" s="7"/>
      <c r="G629" s="7"/>
    </row>
    <row r="630" spans="1:7" x14ac:dyDescent="0.3">
      <c r="A630" s="1"/>
      <c r="B630" s="7"/>
      <c r="C630" s="7"/>
      <c r="D630" s="7"/>
      <c r="E630" s="7"/>
      <c r="F630" s="7"/>
      <c r="G630" s="7"/>
    </row>
    <row r="631" spans="1:7" x14ac:dyDescent="0.3">
      <c r="A631" s="1"/>
      <c r="B631" s="7"/>
      <c r="C631" s="7"/>
      <c r="D631" s="7"/>
      <c r="E631" s="7"/>
      <c r="F631" s="7"/>
      <c r="G631" s="7"/>
    </row>
    <row r="632" spans="1:7" x14ac:dyDescent="0.3">
      <c r="A632" s="1"/>
      <c r="B632" s="7"/>
      <c r="C632" s="7"/>
      <c r="D632" s="7"/>
      <c r="E632" s="7"/>
      <c r="F632" s="7"/>
      <c r="G632" s="7"/>
    </row>
    <row r="633" spans="1:7" x14ac:dyDescent="0.3">
      <c r="A633" s="1"/>
      <c r="B633" s="7"/>
      <c r="C633" s="7"/>
      <c r="D633" s="7"/>
      <c r="E633" s="7"/>
      <c r="F633" s="7"/>
      <c r="G633" s="7"/>
    </row>
    <row r="634" spans="1:7" x14ac:dyDescent="0.3">
      <c r="A634" s="1"/>
      <c r="B634" s="7"/>
      <c r="C634" s="7"/>
      <c r="D634" s="7"/>
      <c r="E634" s="7"/>
      <c r="F634" s="7"/>
      <c r="G634" s="7"/>
    </row>
    <row r="635" spans="1:7" x14ac:dyDescent="0.3">
      <c r="A635" s="1"/>
      <c r="B635" s="7"/>
      <c r="C635" s="7"/>
      <c r="D635" s="7"/>
      <c r="E635" s="7"/>
      <c r="F635" s="7"/>
      <c r="G635" s="7"/>
    </row>
    <row r="636" spans="1:7" x14ac:dyDescent="0.3">
      <c r="A636" s="1"/>
      <c r="B636" s="7"/>
      <c r="C636" s="7"/>
      <c r="D636" s="7"/>
      <c r="E636" s="7"/>
      <c r="F636" s="7"/>
      <c r="G636" s="7"/>
    </row>
    <row r="637" spans="1:7" x14ac:dyDescent="0.3">
      <c r="A637" s="1"/>
      <c r="B637" s="7"/>
      <c r="C637" s="7"/>
      <c r="D637" s="7"/>
      <c r="E637" s="7"/>
      <c r="F637" s="7"/>
      <c r="G637" s="7"/>
    </row>
    <row r="638" spans="1:7" x14ac:dyDescent="0.3">
      <c r="A638" s="1"/>
      <c r="B638" s="7"/>
      <c r="C638" s="7"/>
      <c r="D638" s="7"/>
      <c r="E638" s="7"/>
      <c r="F638" s="7"/>
      <c r="G638" s="7"/>
    </row>
    <row r="639" spans="1:7" x14ac:dyDescent="0.3">
      <c r="A639" s="1"/>
      <c r="B639" s="7"/>
      <c r="C639" s="7"/>
      <c r="D639" s="7"/>
      <c r="E639" s="7"/>
      <c r="F639" s="7"/>
      <c r="G639" s="7"/>
    </row>
    <row r="640" spans="1:7" x14ac:dyDescent="0.3">
      <c r="A640" s="1"/>
      <c r="B640" s="7"/>
      <c r="C640" s="7"/>
      <c r="D640" s="7"/>
      <c r="E640" s="7"/>
      <c r="F640" s="7"/>
      <c r="G640" s="7"/>
    </row>
    <row r="641" spans="1:7" x14ac:dyDescent="0.3">
      <c r="A641" s="1"/>
      <c r="B641" s="7"/>
      <c r="C641" s="7"/>
      <c r="D641" s="7"/>
      <c r="E641" s="7"/>
      <c r="F641" s="7"/>
      <c r="G641" s="7"/>
    </row>
    <row r="642" spans="1:7" x14ac:dyDescent="0.3">
      <c r="A642" s="1"/>
      <c r="B642" s="7"/>
      <c r="C642" s="7"/>
      <c r="D642" s="7"/>
      <c r="E642" s="7"/>
      <c r="F642" s="7"/>
      <c r="G642" s="7"/>
    </row>
    <row r="643" spans="1:7" x14ac:dyDescent="0.3">
      <c r="A643" s="1"/>
      <c r="B643" s="7"/>
      <c r="C643" s="7"/>
      <c r="D643" s="7"/>
      <c r="E643" s="7"/>
      <c r="F643" s="7"/>
      <c r="G643" s="7"/>
    </row>
    <row r="644" spans="1:7" x14ac:dyDescent="0.3">
      <c r="A644" s="1"/>
      <c r="B644" s="7"/>
      <c r="C644" s="7"/>
      <c r="D644" s="7"/>
      <c r="E644" s="7"/>
      <c r="F644" s="7"/>
      <c r="G644" s="7"/>
    </row>
    <row r="645" spans="1:7" x14ac:dyDescent="0.3">
      <c r="A645" s="1"/>
      <c r="B645" s="7"/>
      <c r="C645" s="7"/>
      <c r="D645" s="7"/>
      <c r="E645" s="7"/>
      <c r="F645" s="7"/>
      <c r="G645" s="7"/>
    </row>
    <row r="646" spans="1:7" x14ac:dyDescent="0.3">
      <c r="A646" s="1"/>
      <c r="B646" s="7"/>
      <c r="C646" s="7"/>
      <c r="D646" s="7"/>
      <c r="E646" s="7"/>
      <c r="F646" s="7"/>
      <c r="G646" s="7"/>
    </row>
    <row r="647" spans="1:7" x14ac:dyDescent="0.3">
      <c r="A647" s="1"/>
      <c r="B647" s="7"/>
      <c r="C647" s="7"/>
      <c r="D647" s="7"/>
      <c r="E647" s="7"/>
      <c r="F647" s="7"/>
      <c r="G647" s="7"/>
    </row>
    <row r="648" spans="1:7" x14ac:dyDescent="0.3">
      <c r="A648" s="1"/>
      <c r="B648" s="7"/>
      <c r="C648" s="7"/>
      <c r="D648" s="7"/>
      <c r="E648" s="7"/>
      <c r="F648" s="7"/>
      <c r="G648" s="7"/>
    </row>
    <row r="649" spans="1:7" x14ac:dyDescent="0.3">
      <c r="A649" s="1"/>
      <c r="B649" s="7"/>
      <c r="C649" s="7"/>
      <c r="D649" s="7"/>
      <c r="E649" s="7"/>
      <c r="F649" s="7"/>
      <c r="G649" s="7"/>
    </row>
    <row r="650" spans="1:7" x14ac:dyDescent="0.3">
      <c r="A650" s="1"/>
      <c r="B650" s="7"/>
      <c r="C650" s="7"/>
      <c r="D650" s="7"/>
      <c r="E650" s="7"/>
      <c r="F650" s="7"/>
      <c r="G650" s="7"/>
    </row>
    <row r="651" spans="1:7" x14ac:dyDescent="0.3">
      <c r="A651" s="1"/>
      <c r="B651" s="7"/>
      <c r="C651" s="7"/>
      <c r="D651" s="7"/>
      <c r="E651" s="7"/>
      <c r="F651" s="7"/>
      <c r="G651" s="7"/>
    </row>
    <row r="652" spans="1:7" x14ac:dyDescent="0.3">
      <c r="A652" s="1"/>
      <c r="B652" s="7"/>
      <c r="C652" s="7"/>
      <c r="D652" s="7"/>
      <c r="E652" s="7"/>
      <c r="F652" s="7"/>
      <c r="G652" s="7"/>
    </row>
    <row r="653" spans="1:7" x14ac:dyDescent="0.3">
      <c r="A653" s="1"/>
      <c r="B653" s="7"/>
      <c r="C653" s="7"/>
      <c r="D653" s="7"/>
      <c r="E653" s="7"/>
      <c r="F653" s="7"/>
      <c r="G653" s="7"/>
    </row>
    <row r="654" spans="1:7" x14ac:dyDescent="0.3">
      <c r="A654" s="1"/>
      <c r="B654" s="7"/>
      <c r="C654" s="7"/>
      <c r="D654" s="7"/>
      <c r="E654" s="7"/>
      <c r="F654" s="7"/>
      <c r="G654" s="7"/>
    </row>
    <row r="655" spans="1:7" x14ac:dyDescent="0.3">
      <c r="A655" s="1"/>
      <c r="B655" s="7"/>
      <c r="C655" s="7"/>
      <c r="D655" s="7"/>
      <c r="E655" s="7"/>
      <c r="F655" s="7"/>
      <c r="G655" s="7"/>
    </row>
    <row r="656" spans="1:7" x14ac:dyDescent="0.3">
      <c r="A656" s="1"/>
      <c r="B656" s="7"/>
      <c r="C656" s="7"/>
      <c r="D656" s="7"/>
      <c r="E656" s="7"/>
      <c r="F656" s="7"/>
      <c r="G656" s="7"/>
    </row>
    <row r="657" spans="1:7" x14ac:dyDescent="0.3">
      <c r="A657" s="1"/>
      <c r="B657" s="7"/>
      <c r="C657" s="7"/>
      <c r="D657" s="7"/>
      <c r="E657" s="7"/>
      <c r="F657" s="7"/>
      <c r="G657" s="7"/>
    </row>
    <row r="658" spans="1:7" x14ac:dyDescent="0.3">
      <c r="A658" s="1"/>
      <c r="B658" s="7"/>
      <c r="C658" s="7"/>
      <c r="D658" s="7"/>
      <c r="E658" s="7"/>
      <c r="F658" s="7"/>
      <c r="G658" s="7"/>
    </row>
    <row r="659" spans="1:7" x14ac:dyDescent="0.3">
      <c r="A659" s="1"/>
      <c r="B659" s="7"/>
      <c r="C659" s="7"/>
      <c r="D659" s="7"/>
      <c r="E659" s="7"/>
      <c r="F659" s="7"/>
      <c r="G659" s="7"/>
    </row>
    <row r="660" spans="1:7" x14ac:dyDescent="0.3">
      <c r="A660" s="1"/>
      <c r="B660" s="7"/>
      <c r="C660" s="7"/>
      <c r="D660" s="7"/>
      <c r="E660" s="7"/>
      <c r="F660" s="7"/>
      <c r="G660" s="7"/>
    </row>
    <row r="661" spans="1:7" x14ac:dyDescent="0.3">
      <c r="A661" s="1"/>
      <c r="B661" s="7"/>
      <c r="C661" s="7"/>
      <c r="D661" s="7"/>
      <c r="E661" s="7"/>
      <c r="F661" s="7"/>
      <c r="G661" s="7"/>
    </row>
    <row r="662" spans="1:7" x14ac:dyDescent="0.3">
      <c r="A662" s="1"/>
      <c r="B662" s="7"/>
      <c r="C662" s="7"/>
      <c r="D662" s="7"/>
      <c r="E662" s="7"/>
      <c r="F662" s="7"/>
      <c r="G662" s="7"/>
    </row>
    <row r="663" spans="1:7" x14ac:dyDescent="0.3">
      <c r="A663" s="1"/>
      <c r="B663" s="7"/>
      <c r="C663" s="7"/>
      <c r="D663" s="7"/>
      <c r="E663" s="7"/>
      <c r="F663" s="7"/>
      <c r="G663" s="7"/>
    </row>
    <row r="664" spans="1:7" x14ac:dyDescent="0.3">
      <c r="A664" s="1"/>
      <c r="B664" s="7"/>
      <c r="C664" s="7"/>
      <c r="D664" s="7"/>
      <c r="E664" s="7"/>
      <c r="F664" s="7"/>
      <c r="G664" s="7"/>
    </row>
    <row r="665" spans="1:7" x14ac:dyDescent="0.3">
      <c r="A665" s="1"/>
      <c r="B665" s="7"/>
      <c r="C665" s="7"/>
      <c r="D665" s="7"/>
      <c r="E665" s="7"/>
      <c r="F665" s="7"/>
      <c r="G665" s="7"/>
    </row>
    <row r="666" spans="1:7" x14ac:dyDescent="0.3">
      <c r="A666" s="1"/>
      <c r="B666" s="7"/>
      <c r="C666" s="7"/>
      <c r="D666" s="7"/>
      <c r="E666" s="7"/>
      <c r="F666" s="7"/>
      <c r="G666" s="7"/>
    </row>
    <row r="667" spans="1:7" x14ac:dyDescent="0.3">
      <c r="A667" s="1"/>
      <c r="B667" s="7"/>
      <c r="C667" s="7"/>
      <c r="D667" s="7"/>
      <c r="E667" s="7"/>
      <c r="F667" s="7"/>
      <c r="G667" s="7"/>
    </row>
    <row r="668" spans="1:7" x14ac:dyDescent="0.3">
      <c r="A668" s="1"/>
      <c r="B668" s="7"/>
      <c r="C668" s="7"/>
      <c r="D668" s="7"/>
      <c r="E668" s="7"/>
      <c r="F668" s="7"/>
      <c r="G668" s="7"/>
    </row>
    <row r="669" spans="1:7" x14ac:dyDescent="0.3">
      <c r="A669" s="1"/>
      <c r="B669" s="7"/>
      <c r="C669" s="7"/>
      <c r="D669" s="7"/>
      <c r="E669" s="7"/>
      <c r="F669" s="7"/>
      <c r="G669" s="7"/>
    </row>
    <row r="670" spans="1:7" x14ac:dyDescent="0.3">
      <c r="A670" s="1"/>
      <c r="B670" s="7"/>
      <c r="C670" s="7"/>
      <c r="D670" s="7"/>
      <c r="E670" s="7"/>
      <c r="F670" s="7"/>
      <c r="G670" s="7"/>
    </row>
    <row r="671" spans="1:7" x14ac:dyDescent="0.3">
      <c r="A671" s="1"/>
      <c r="B671" s="7"/>
      <c r="C671" s="7"/>
      <c r="D671" s="7"/>
      <c r="E671" s="7"/>
      <c r="F671" s="7"/>
      <c r="G671" s="7"/>
    </row>
    <row r="672" spans="1:7" x14ac:dyDescent="0.3">
      <c r="A672" s="1"/>
      <c r="B672" s="7"/>
      <c r="C672" s="7"/>
      <c r="D672" s="7"/>
      <c r="E672" s="7"/>
      <c r="F672" s="7"/>
      <c r="G672" s="7"/>
    </row>
    <row r="673" spans="1:7" x14ac:dyDescent="0.3">
      <c r="A673" s="1"/>
      <c r="B673" s="7"/>
      <c r="C673" s="7"/>
      <c r="D673" s="7"/>
      <c r="E673" s="7"/>
      <c r="F673" s="7"/>
      <c r="G673" s="7"/>
    </row>
    <row r="674" spans="1:7" x14ac:dyDescent="0.3">
      <c r="A674" s="1"/>
      <c r="B674" s="7"/>
      <c r="C674" s="7"/>
      <c r="D674" s="7"/>
      <c r="E674" s="7"/>
      <c r="F674" s="7"/>
      <c r="G674" s="7"/>
    </row>
    <row r="675" spans="1:7" x14ac:dyDescent="0.3">
      <c r="A675" s="1"/>
      <c r="B675" s="7"/>
      <c r="C675" s="7"/>
      <c r="D675" s="7"/>
      <c r="E675" s="7"/>
      <c r="F675" s="7"/>
      <c r="G675" s="7"/>
    </row>
    <row r="676" spans="1:7" x14ac:dyDescent="0.3">
      <c r="A676" s="1"/>
      <c r="B676" s="7"/>
      <c r="C676" s="7"/>
      <c r="D676" s="7"/>
      <c r="E676" s="7"/>
      <c r="F676" s="7"/>
      <c r="G676" s="7"/>
    </row>
    <row r="677" spans="1:7" x14ac:dyDescent="0.3">
      <c r="A677" s="1"/>
      <c r="B677" s="7"/>
      <c r="C677" s="7"/>
      <c r="D677" s="7"/>
      <c r="E677" s="7"/>
      <c r="F677" s="7"/>
      <c r="G677" s="7"/>
    </row>
    <row r="678" spans="1:7" x14ac:dyDescent="0.3">
      <c r="A678" s="1"/>
      <c r="B678" s="7"/>
      <c r="C678" s="7"/>
      <c r="D678" s="7"/>
      <c r="E678" s="7"/>
      <c r="F678" s="7"/>
      <c r="G678" s="7"/>
    </row>
    <row r="679" spans="1:7" x14ac:dyDescent="0.3">
      <c r="A679" s="1"/>
      <c r="B679" s="7"/>
      <c r="C679" s="7"/>
      <c r="D679" s="7"/>
      <c r="E679" s="7"/>
      <c r="F679" s="7"/>
      <c r="G679" s="7"/>
    </row>
    <row r="680" spans="1:7" x14ac:dyDescent="0.3">
      <c r="A680" s="1"/>
      <c r="B680" s="7"/>
      <c r="C680" s="7"/>
      <c r="D680" s="7"/>
      <c r="E680" s="7"/>
      <c r="F680" s="7"/>
      <c r="G680" s="7"/>
    </row>
    <row r="681" spans="1:7" x14ac:dyDescent="0.3">
      <c r="A681" s="1"/>
      <c r="B681" s="7"/>
      <c r="C681" s="7"/>
      <c r="D681" s="7"/>
      <c r="E681" s="7"/>
      <c r="F681" s="7"/>
      <c r="G681" s="7"/>
    </row>
    <row r="682" spans="1:7" x14ac:dyDescent="0.3">
      <c r="A682" s="1"/>
      <c r="B682" s="7"/>
      <c r="C682" s="7"/>
      <c r="D682" s="7"/>
      <c r="E682" s="7"/>
      <c r="F682" s="7"/>
      <c r="G682" s="7"/>
    </row>
    <row r="683" spans="1:7" x14ac:dyDescent="0.3">
      <c r="A683" s="1"/>
      <c r="B683" s="7"/>
      <c r="C683" s="7"/>
      <c r="D683" s="7"/>
      <c r="E683" s="7"/>
      <c r="F683" s="7"/>
      <c r="G683" s="7"/>
    </row>
    <row r="684" spans="1:7" x14ac:dyDescent="0.3">
      <c r="A684" s="1"/>
      <c r="B684" s="7"/>
      <c r="C684" s="7"/>
      <c r="D684" s="7"/>
      <c r="E684" s="7"/>
      <c r="F684" s="7"/>
      <c r="G684" s="7"/>
    </row>
    <row r="685" spans="1:7" x14ac:dyDescent="0.3">
      <c r="A685" s="1"/>
      <c r="B685" s="7"/>
      <c r="C685" s="7"/>
      <c r="D685" s="7"/>
      <c r="E685" s="7"/>
      <c r="F685" s="7"/>
      <c r="G685" s="7"/>
    </row>
    <row r="686" spans="1:7" x14ac:dyDescent="0.3">
      <c r="A686" s="1"/>
      <c r="B686" s="7"/>
      <c r="C686" s="7"/>
      <c r="D686" s="7"/>
      <c r="E686" s="7"/>
      <c r="F686" s="7"/>
      <c r="G686" s="7"/>
    </row>
    <row r="687" spans="1:7" x14ac:dyDescent="0.3">
      <c r="A687" s="1"/>
      <c r="B687" s="7"/>
      <c r="C687" s="7"/>
      <c r="D687" s="7"/>
      <c r="E687" s="7"/>
      <c r="F687" s="7"/>
      <c r="G687" s="7"/>
    </row>
    <row r="688" spans="1:7" x14ac:dyDescent="0.3">
      <c r="A688" s="1"/>
      <c r="B688" s="7"/>
      <c r="C688" s="7"/>
      <c r="D688" s="7"/>
      <c r="E688" s="7"/>
      <c r="F688" s="7"/>
      <c r="G688" s="7"/>
    </row>
    <row r="689" spans="1:7" x14ac:dyDescent="0.3">
      <c r="A689" s="1"/>
      <c r="B689" s="7"/>
      <c r="C689" s="7"/>
      <c r="D689" s="7"/>
      <c r="E689" s="7"/>
      <c r="F689" s="7"/>
      <c r="G689" s="7"/>
    </row>
    <row r="690" spans="1:7" x14ac:dyDescent="0.3">
      <c r="A690" s="1"/>
      <c r="B690" s="7"/>
      <c r="C690" s="7"/>
      <c r="D690" s="7"/>
      <c r="E690" s="7"/>
      <c r="F690" s="7"/>
      <c r="G690" s="7"/>
    </row>
    <row r="691" spans="1:7" x14ac:dyDescent="0.3">
      <c r="A691" s="1"/>
      <c r="B691" s="7"/>
      <c r="C691" s="7"/>
      <c r="D691" s="7"/>
      <c r="E691" s="7"/>
      <c r="F691" s="7"/>
      <c r="G691" s="7"/>
    </row>
    <row r="692" spans="1:7" x14ac:dyDescent="0.3">
      <c r="A692" s="1"/>
      <c r="B692" s="7"/>
      <c r="C692" s="7"/>
      <c r="D692" s="7"/>
      <c r="E692" s="7"/>
      <c r="F692" s="7"/>
      <c r="G692" s="7"/>
    </row>
    <row r="693" spans="1:7" x14ac:dyDescent="0.3">
      <c r="A693" s="1"/>
      <c r="B693" s="7"/>
      <c r="C693" s="7"/>
      <c r="D693" s="7"/>
      <c r="E693" s="7"/>
      <c r="F693" s="7"/>
      <c r="G693" s="7"/>
    </row>
    <row r="694" spans="1:7" x14ac:dyDescent="0.3">
      <c r="A694" s="1"/>
      <c r="B694" s="7"/>
      <c r="C694" s="7"/>
      <c r="D694" s="7"/>
      <c r="E694" s="7"/>
      <c r="F694" s="7"/>
      <c r="G694" s="7"/>
    </row>
    <row r="695" spans="1:7" x14ac:dyDescent="0.3">
      <c r="A695" s="1"/>
      <c r="B695" s="7"/>
      <c r="C695" s="7"/>
      <c r="D695" s="7"/>
      <c r="E695" s="7"/>
      <c r="F695" s="7"/>
      <c r="G695" s="7"/>
    </row>
    <row r="696" spans="1:7" x14ac:dyDescent="0.3">
      <c r="A696" s="1"/>
      <c r="B696" s="7"/>
      <c r="C696" s="7"/>
      <c r="D696" s="7"/>
      <c r="E696" s="7"/>
      <c r="F696" s="7"/>
      <c r="G696" s="7"/>
    </row>
    <row r="697" spans="1:7" x14ac:dyDescent="0.3">
      <c r="A697" s="1"/>
      <c r="B697" s="7"/>
      <c r="C697" s="7"/>
      <c r="D697" s="7"/>
      <c r="E697" s="7"/>
      <c r="F697" s="7"/>
      <c r="G697" s="7"/>
    </row>
    <row r="698" spans="1:7" x14ac:dyDescent="0.3">
      <c r="A698" s="1"/>
      <c r="B698" s="7"/>
      <c r="C698" s="7"/>
      <c r="D698" s="7"/>
      <c r="E698" s="7"/>
      <c r="F698" s="7"/>
      <c r="G698" s="7"/>
    </row>
    <row r="699" spans="1:7" x14ac:dyDescent="0.3">
      <c r="A699" s="1"/>
      <c r="B699" s="7"/>
      <c r="C699" s="7"/>
      <c r="D699" s="7"/>
      <c r="E699" s="7"/>
      <c r="F699" s="7"/>
      <c r="G699" s="7"/>
    </row>
    <row r="700" spans="1:7" x14ac:dyDescent="0.3">
      <c r="A700" s="1"/>
      <c r="B700" s="7"/>
      <c r="C700" s="7"/>
      <c r="D700" s="7"/>
      <c r="E700" s="7"/>
      <c r="F700" s="7"/>
      <c r="G700" s="7"/>
    </row>
    <row r="701" spans="1:7" x14ac:dyDescent="0.3">
      <c r="A701" s="1"/>
      <c r="B701" s="7"/>
      <c r="C701" s="7"/>
      <c r="D701" s="7"/>
      <c r="E701" s="7"/>
      <c r="F701" s="7"/>
      <c r="G701" s="7"/>
    </row>
    <row r="702" spans="1:7" x14ac:dyDescent="0.3">
      <c r="A702" s="1"/>
      <c r="B702" s="7"/>
      <c r="C702" s="7"/>
      <c r="D702" s="7"/>
      <c r="E702" s="7"/>
      <c r="F702" s="7"/>
      <c r="G702" s="7"/>
    </row>
    <row r="703" spans="1:7" x14ac:dyDescent="0.3">
      <c r="A703" s="1"/>
      <c r="B703" s="7"/>
      <c r="C703" s="7"/>
      <c r="D703" s="7"/>
      <c r="E703" s="7"/>
      <c r="F703" s="7"/>
      <c r="G703" s="7"/>
    </row>
    <row r="704" spans="1:7" x14ac:dyDescent="0.3">
      <c r="A704" s="1"/>
      <c r="B704" s="7"/>
      <c r="C704" s="7"/>
      <c r="D704" s="7"/>
      <c r="E704" s="7"/>
      <c r="F704" s="7"/>
      <c r="G704" s="7"/>
    </row>
    <row r="705" spans="1:7" x14ac:dyDescent="0.3">
      <c r="A705" s="1"/>
      <c r="B705" s="7"/>
      <c r="C705" s="7"/>
      <c r="D705" s="7"/>
      <c r="E705" s="7"/>
      <c r="F705" s="7"/>
      <c r="G705" s="7"/>
    </row>
    <row r="706" spans="1:7" x14ac:dyDescent="0.3">
      <c r="A706" s="1"/>
      <c r="B706" s="7"/>
      <c r="C706" s="7"/>
      <c r="D706" s="7"/>
      <c r="E706" s="7"/>
      <c r="F706" s="7"/>
      <c r="G706" s="7"/>
    </row>
    <row r="707" spans="1:7" x14ac:dyDescent="0.3">
      <c r="A707" s="1"/>
      <c r="B707" s="7"/>
      <c r="C707" s="7"/>
      <c r="D707" s="7"/>
      <c r="E707" s="7"/>
      <c r="F707" s="7"/>
      <c r="G707" s="7"/>
    </row>
    <row r="708" spans="1:7" x14ac:dyDescent="0.3">
      <c r="A708" s="1"/>
      <c r="B708" s="7"/>
      <c r="C708" s="7"/>
      <c r="D708" s="7"/>
      <c r="E708" s="7"/>
      <c r="F708" s="7"/>
      <c r="G708" s="7"/>
    </row>
    <row r="709" spans="1:7" x14ac:dyDescent="0.3">
      <c r="A709" s="1"/>
      <c r="B709" s="7"/>
      <c r="C709" s="7"/>
      <c r="D709" s="7"/>
      <c r="E709" s="7"/>
      <c r="F709" s="7"/>
      <c r="G709" s="7"/>
    </row>
    <row r="710" spans="1:7" x14ac:dyDescent="0.3">
      <c r="A710" s="1"/>
      <c r="B710" s="7"/>
      <c r="C710" s="7"/>
      <c r="D710" s="7"/>
      <c r="E710" s="7"/>
      <c r="F710" s="7"/>
      <c r="G710" s="7"/>
    </row>
    <row r="711" spans="1:7" x14ac:dyDescent="0.3">
      <c r="A711" s="1"/>
      <c r="B711" s="7"/>
      <c r="C711" s="7"/>
      <c r="D711" s="7"/>
      <c r="E711" s="7"/>
      <c r="F711" s="7"/>
      <c r="G711" s="7"/>
    </row>
    <row r="712" spans="1:7" x14ac:dyDescent="0.3">
      <c r="A712" s="1"/>
      <c r="B712" s="7"/>
      <c r="C712" s="7"/>
      <c r="D712" s="7"/>
      <c r="E712" s="7"/>
      <c r="F712" s="7"/>
      <c r="G712" s="7"/>
    </row>
    <row r="713" spans="1:7" x14ac:dyDescent="0.3">
      <c r="A713" s="1"/>
      <c r="B713" s="7"/>
      <c r="C713" s="7"/>
      <c r="D713" s="7"/>
      <c r="E713" s="7"/>
      <c r="F713" s="7"/>
      <c r="G713" s="7"/>
    </row>
    <row r="714" spans="1:7" x14ac:dyDescent="0.3">
      <c r="A714" s="1"/>
      <c r="B714" s="7"/>
      <c r="C714" s="7"/>
      <c r="D714" s="7"/>
      <c r="E714" s="7"/>
      <c r="F714" s="7"/>
      <c r="G714" s="7"/>
    </row>
    <row r="715" spans="1:7" x14ac:dyDescent="0.3">
      <c r="A715" s="1"/>
      <c r="B715" s="7"/>
      <c r="C715" s="7"/>
      <c r="D715" s="7"/>
      <c r="E715" s="7"/>
      <c r="F715" s="7"/>
      <c r="G715" s="7"/>
    </row>
    <row r="716" spans="1:7" x14ac:dyDescent="0.3">
      <c r="A716" s="1"/>
      <c r="B716" s="7"/>
      <c r="C716" s="7"/>
      <c r="D716" s="7"/>
      <c r="E716" s="7"/>
      <c r="F716" s="7"/>
      <c r="G716" s="7"/>
    </row>
    <row r="717" spans="1:7" x14ac:dyDescent="0.3">
      <c r="A717" s="1"/>
      <c r="B717" s="7"/>
      <c r="C717" s="7"/>
      <c r="D717" s="7"/>
      <c r="E717" s="7"/>
      <c r="F717" s="7"/>
      <c r="G717" s="7"/>
    </row>
    <row r="718" spans="1:7" x14ac:dyDescent="0.3">
      <c r="A718" s="1"/>
      <c r="B718" s="7"/>
      <c r="C718" s="7"/>
      <c r="D718" s="7"/>
      <c r="E718" s="7"/>
      <c r="F718" s="7"/>
      <c r="G718" s="7"/>
    </row>
    <row r="719" spans="1:7" x14ac:dyDescent="0.3">
      <c r="A719" s="1"/>
      <c r="B719" s="7"/>
      <c r="C719" s="7"/>
      <c r="D719" s="7"/>
      <c r="E719" s="7"/>
      <c r="F719" s="7"/>
      <c r="G719" s="7"/>
    </row>
    <row r="720" spans="1:7" x14ac:dyDescent="0.3">
      <c r="A720" s="1"/>
      <c r="B720" s="7"/>
      <c r="C720" s="7"/>
      <c r="D720" s="7"/>
      <c r="E720" s="7"/>
      <c r="F720" s="7"/>
      <c r="G720" s="7"/>
    </row>
    <row r="721" spans="1:7" x14ac:dyDescent="0.3">
      <c r="A721" s="1"/>
      <c r="B721" s="7"/>
      <c r="C721" s="7"/>
      <c r="D721" s="7"/>
      <c r="E721" s="7"/>
      <c r="F721" s="7"/>
      <c r="G721" s="7"/>
    </row>
    <row r="722" spans="1:7" x14ac:dyDescent="0.3">
      <c r="A722" s="1"/>
      <c r="B722" s="7"/>
      <c r="C722" s="7"/>
      <c r="D722" s="7"/>
      <c r="E722" s="7"/>
      <c r="F722" s="7"/>
      <c r="G722" s="7"/>
    </row>
    <row r="723" spans="1:7" x14ac:dyDescent="0.3">
      <c r="A723" s="1"/>
      <c r="B723" s="7"/>
      <c r="C723" s="7"/>
      <c r="D723" s="7"/>
      <c r="E723" s="7"/>
      <c r="F723" s="7"/>
      <c r="G723" s="7"/>
    </row>
    <row r="724" spans="1:7" x14ac:dyDescent="0.3">
      <c r="A724" s="1"/>
      <c r="B724" s="7"/>
      <c r="C724" s="7"/>
      <c r="D724" s="7"/>
      <c r="E724" s="7"/>
      <c r="F724" s="7"/>
      <c r="G724" s="7"/>
    </row>
    <row r="725" spans="1:7" x14ac:dyDescent="0.3">
      <c r="A725" s="1"/>
      <c r="B725" s="7"/>
      <c r="C725" s="7"/>
      <c r="D725" s="7"/>
      <c r="E725" s="7"/>
      <c r="F725" s="7"/>
      <c r="G725" s="7"/>
    </row>
    <row r="726" spans="1:7" x14ac:dyDescent="0.3">
      <c r="A726" s="1"/>
      <c r="B726" s="7"/>
      <c r="C726" s="7"/>
      <c r="D726" s="7"/>
      <c r="E726" s="7"/>
      <c r="F726" s="7"/>
      <c r="G726" s="7"/>
    </row>
    <row r="727" spans="1:7" x14ac:dyDescent="0.3">
      <c r="A727" s="1"/>
      <c r="B727" s="7"/>
      <c r="C727" s="7"/>
      <c r="D727" s="7"/>
      <c r="E727" s="7"/>
      <c r="F727" s="7"/>
      <c r="G727" s="7"/>
    </row>
    <row r="728" spans="1:7" x14ac:dyDescent="0.3">
      <c r="A728" s="1"/>
      <c r="B728" s="7"/>
      <c r="C728" s="7"/>
      <c r="D728" s="7"/>
      <c r="E728" s="7"/>
      <c r="F728" s="7"/>
      <c r="G728" s="7"/>
    </row>
    <row r="729" spans="1:7" x14ac:dyDescent="0.3">
      <c r="A729" s="1"/>
      <c r="B729" s="7"/>
      <c r="C729" s="7"/>
      <c r="D729" s="7"/>
      <c r="E729" s="7"/>
      <c r="F729" s="7"/>
      <c r="G729" s="7"/>
    </row>
    <row r="730" spans="1:7" x14ac:dyDescent="0.3">
      <c r="A730" s="1"/>
      <c r="B730" s="7"/>
      <c r="C730" s="7"/>
      <c r="D730" s="7"/>
      <c r="E730" s="7"/>
      <c r="F730" s="7"/>
      <c r="G730" s="7"/>
    </row>
    <row r="731" spans="1:7" x14ac:dyDescent="0.3">
      <c r="A731" s="1"/>
      <c r="B731" s="7"/>
      <c r="C731" s="7"/>
      <c r="D731" s="7"/>
      <c r="E731" s="7"/>
      <c r="F731" s="7"/>
      <c r="G731" s="7"/>
    </row>
    <row r="732" spans="1:7" x14ac:dyDescent="0.3">
      <c r="A732" s="1"/>
      <c r="B732" s="7"/>
      <c r="C732" s="7"/>
      <c r="D732" s="7"/>
      <c r="E732" s="7"/>
      <c r="F732" s="7"/>
      <c r="G732" s="7"/>
    </row>
    <row r="733" spans="1:7" x14ac:dyDescent="0.3">
      <c r="A733" s="1"/>
      <c r="B733" s="7"/>
      <c r="C733" s="7"/>
      <c r="D733" s="7"/>
      <c r="E733" s="7"/>
      <c r="F733" s="7"/>
      <c r="G733" s="7"/>
    </row>
    <row r="734" spans="1:7" x14ac:dyDescent="0.3">
      <c r="A734" s="1"/>
      <c r="B734" s="7"/>
      <c r="C734" s="7"/>
      <c r="D734" s="7"/>
      <c r="E734" s="7"/>
      <c r="F734" s="7"/>
      <c r="G734" s="7"/>
    </row>
    <row r="735" spans="1:7" x14ac:dyDescent="0.3">
      <c r="A735" s="1"/>
      <c r="B735" s="7"/>
      <c r="C735" s="7"/>
      <c r="D735" s="7"/>
      <c r="E735" s="7"/>
      <c r="F735" s="7"/>
      <c r="G735" s="7"/>
    </row>
    <row r="736" spans="1:7" x14ac:dyDescent="0.3">
      <c r="A736" s="1"/>
      <c r="B736" s="7"/>
      <c r="C736" s="7"/>
      <c r="D736" s="7"/>
      <c r="E736" s="7"/>
      <c r="F736" s="7"/>
      <c r="G736" s="7"/>
    </row>
    <row r="737" spans="1:7" x14ac:dyDescent="0.3">
      <c r="A737" s="1"/>
      <c r="B737" s="7"/>
      <c r="C737" s="7"/>
      <c r="D737" s="7"/>
      <c r="E737" s="7"/>
      <c r="F737" s="7"/>
      <c r="G737" s="7"/>
    </row>
    <row r="738" spans="1:7" x14ac:dyDescent="0.3">
      <c r="A738" s="1"/>
      <c r="B738" s="7"/>
      <c r="C738" s="7"/>
      <c r="D738" s="7"/>
      <c r="E738" s="7"/>
      <c r="F738" s="7"/>
      <c r="G738" s="7"/>
    </row>
    <row r="739" spans="1:7" x14ac:dyDescent="0.3">
      <c r="A739" s="1"/>
      <c r="B739" s="7"/>
      <c r="C739" s="7"/>
      <c r="D739" s="7"/>
      <c r="E739" s="7"/>
      <c r="F739" s="7"/>
      <c r="G739" s="7"/>
    </row>
    <row r="740" spans="1:7" x14ac:dyDescent="0.3">
      <c r="A740" s="1"/>
      <c r="B740" s="7"/>
      <c r="C740" s="7"/>
      <c r="D740" s="7"/>
      <c r="E740" s="7"/>
      <c r="F740" s="7"/>
      <c r="G740" s="7"/>
    </row>
    <row r="741" spans="1:7" x14ac:dyDescent="0.3">
      <c r="A741" s="1"/>
      <c r="B741" s="7"/>
      <c r="C741" s="7"/>
      <c r="D741" s="7"/>
      <c r="E741" s="7"/>
      <c r="F741" s="7"/>
      <c r="G741" s="7"/>
    </row>
    <row r="742" spans="1:7" x14ac:dyDescent="0.3">
      <c r="A742" s="1"/>
      <c r="B742" s="7"/>
      <c r="C742" s="7"/>
      <c r="D742" s="7"/>
      <c r="E742" s="7"/>
      <c r="F742" s="7"/>
      <c r="G742" s="7"/>
    </row>
    <row r="743" spans="1:7" x14ac:dyDescent="0.3">
      <c r="A743" s="1"/>
      <c r="B743" s="7"/>
      <c r="C743" s="7"/>
      <c r="D743" s="7"/>
      <c r="E743" s="7"/>
      <c r="F743" s="7"/>
      <c r="G743" s="7"/>
    </row>
    <row r="744" spans="1:7" x14ac:dyDescent="0.3">
      <c r="A744" s="1"/>
      <c r="B744" s="7"/>
      <c r="C744" s="7"/>
      <c r="D744" s="7"/>
      <c r="E744" s="7"/>
      <c r="F744" s="7"/>
      <c r="G744" s="7"/>
    </row>
    <row r="745" spans="1:7" x14ac:dyDescent="0.3">
      <c r="A745" s="1"/>
      <c r="B745" s="7"/>
      <c r="C745" s="7"/>
      <c r="D745" s="7"/>
      <c r="E745" s="7"/>
      <c r="F745" s="7"/>
      <c r="G745" s="7"/>
    </row>
    <row r="746" spans="1:7" x14ac:dyDescent="0.3">
      <c r="A746" s="1"/>
      <c r="B746" s="7"/>
      <c r="C746" s="7"/>
      <c r="D746" s="7"/>
      <c r="E746" s="7"/>
      <c r="F746" s="7"/>
      <c r="G746" s="7"/>
    </row>
    <row r="747" spans="1:7" x14ac:dyDescent="0.3">
      <c r="A747" s="1"/>
      <c r="B747" s="7"/>
      <c r="C747" s="7"/>
      <c r="D747" s="7"/>
      <c r="E747" s="7"/>
      <c r="F747" s="7"/>
      <c r="G747" s="7"/>
    </row>
    <row r="748" spans="1:7" x14ac:dyDescent="0.3">
      <c r="A748" s="1"/>
      <c r="B748" s="7"/>
      <c r="C748" s="7"/>
      <c r="D748" s="7"/>
      <c r="E748" s="7"/>
      <c r="F748" s="7"/>
      <c r="G748" s="7"/>
    </row>
    <row r="749" spans="1:7" x14ac:dyDescent="0.3">
      <c r="A749" s="1"/>
      <c r="B749" s="7"/>
      <c r="C749" s="7"/>
      <c r="D749" s="7"/>
      <c r="E749" s="7"/>
      <c r="F749" s="7"/>
      <c r="G749" s="7"/>
    </row>
    <row r="750" spans="1:7" x14ac:dyDescent="0.3">
      <c r="A750" s="1"/>
      <c r="B750" s="7"/>
      <c r="C750" s="7"/>
      <c r="D750" s="7"/>
      <c r="E750" s="7"/>
      <c r="F750" s="7"/>
      <c r="G750" s="7"/>
    </row>
    <row r="751" spans="1:7" x14ac:dyDescent="0.3">
      <c r="A751" s="1"/>
      <c r="B751" s="7"/>
      <c r="C751" s="7"/>
      <c r="D751" s="7"/>
      <c r="E751" s="7"/>
      <c r="F751" s="7"/>
      <c r="G751" s="7"/>
    </row>
    <row r="752" spans="1:7" x14ac:dyDescent="0.3">
      <c r="A752" s="1"/>
      <c r="B752" s="7"/>
      <c r="C752" s="7"/>
      <c r="D752" s="7"/>
      <c r="E752" s="7"/>
      <c r="F752" s="7"/>
      <c r="G752" s="7"/>
    </row>
    <row r="753" spans="1:7" x14ac:dyDescent="0.3">
      <c r="A753" s="1"/>
      <c r="B753" s="7"/>
      <c r="C753" s="7"/>
      <c r="D753" s="7"/>
      <c r="E753" s="7"/>
      <c r="F753" s="7"/>
      <c r="G753" s="7"/>
    </row>
    <row r="754" spans="1:7" x14ac:dyDescent="0.3">
      <c r="A754" s="1"/>
      <c r="B754" s="7"/>
      <c r="C754" s="7"/>
      <c r="D754" s="7"/>
      <c r="E754" s="7"/>
      <c r="F754" s="7"/>
      <c r="G754" s="7"/>
    </row>
    <row r="755" spans="1:7" x14ac:dyDescent="0.3">
      <c r="A755" s="1"/>
      <c r="B755" s="7"/>
      <c r="C755" s="7"/>
      <c r="D755" s="7"/>
      <c r="E755" s="7"/>
      <c r="F755" s="7"/>
      <c r="G755" s="7"/>
    </row>
    <row r="756" spans="1:7" x14ac:dyDescent="0.3">
      <c r="A756" s="1"/>
      <c r="B756" s="7"/>
      <c r="C756" s="7"/>
      <c r="D756" s="7"/>
      <c r="E756" s="7"/>
      <c r="F756" s="7"/>
      <c r="G756" s="7"/>
    </row>
    <row r="757" spans="1:7" x14ac:dyDescent="0.3">
      <c r="A757" s="1"/>
      <c r="B757" s="7"/>
      <c r="C757" s="7"/>
      <c r="D757" s="7"/>
      <c r="E757" s="7"/>
      <c r="F757" s="7"/>
      <c r="G757" s="7"/>
    </row>
    <row r="758" spans="1:7" x14ac:dyDescent="0.3">
      <c r="A758" s="1"/>
      <c r="B758" s="7"/>
      <c r="C758" s="7"/>
      <c r="D758" s="7"/>
      <c r="E758" s="7"/>
      <c r="F758" s="7"/>
      <c r="G758" s="7"/>
    </row>
    <row r="759" spans="1:7" x14ac:dyDescent="0.3">
      <c r="A759" s="1"/>
      <c r="B759" s="7"/>
      <c r="C759" s="7"/>
      <c r="D759" s="7"/>
      <c r="E759" s="7"/>
      <c r="F759" s="7"/>
      <c r="G759" s="7"/>
    </row>
    <row r="760" spans="1:7" x14ac:dyDescent="0.3">
      <c r="A760" s="1"/>
      <c r="B760" s="7"/>
      <c r="C760" s="7"/>
      <c r="D760" s="7"/>
      <c r="E760" s="7"/>
      <c r="F760" s="7"/>
      <c r="G760" s="7"/>
    </row>
    <row r="761" spans="1:7" x14ac:dyDescent="0.3">
      <c r="A761" s="1"/>
      <c r="B761" s="7"/>
      <c r="C761" s="7"/>
      <c r="D761" s="7"/>
      <c r="E761" s="7"/>
      <c r="F761" s="7"/>
      <c r="G761" s="7"/>
    </row>
    <row r="762" spans="1:7" x14ac:dyDescent="0.3">
      <c r="A762" s="1"/>
      <c r="B762" s="7"/>
      <c r="C762" s="7"/>
      <c r="D762" s="7"/>
      <c r="E762" s="7"/>
      <c r="F762" s="7"/>
      <c r="G762" s="7"/>
    </row>
    <row r="763" spans="1:7" x14ac:dyDescent="0.3">
      <c r="A763" s="1"/>
      <c r="B763" s="7"/>
      <c r="C763" s="7"/>
      <c r="D763" s="7"/>
      <c r="E763" s="7"/>
      <c r="F763" s="7"/>
      <c r="G763" s="7"/>
    </row>
    <row r="764" spans="1:7" x14ac:dyDescent="0.3">
      <c r="A764" s="1"/>
      <c r="B764" s="7"/>
      <c r="C764" s="7"/>
      <c r="D764" s="7"/>
      <c r="E764" s="7"/>
      <c r="F764" s="7"/>
      <c r="G764" s="7"/>
    </row>
    <row r="765" spans="1:7" x14ac:dyDescent="0.3">
      <c r="A765" s="1"/>
      <c r="B765" s="7"/>
      <c r="C765" s="7"/>
      <c r="D765" s="7"/>
      <c r="E765" s="7"/>
      <c r="F765" s="7"/>
      <c r="G765" s="7"/>
    </row>
    <row r="766" spans="1:7" x14ac:dyDescent="0.3">
      <c r="A766" s="1"/>
      <c r="B766" s="7"/>
      <c r="C766" s="7"/>
      <c r="D766" s="7"/>
      <c r="E766" s="7"/>
      <c r="F766" s="7"/>
      <c r="G766" s="7"/>
    </row>
    <row r="767" spans="1:7" x14ac:dyDescent="0.3">
      <c r="A767" s="1"/>
      <c r="B767" s="7"/>
      <c r="C767" s="7"/>
      <c r="D767" s="7"/>
      <c r="E767" s="7"/>
      <c r="F767" s="7"/>
      <c r="G767" s="7"/>
    </row>
    <row r="768" spans="1:7" x14ac:dyDescent="0.3">
      <c r="A768" s="1"/>
      <c r="B768" s="7"/>
      <c r="C768" s="7"/>
      <c r="D768" s="7"/>
      <c r="E768" s="7"/>
      <c r="F768" s="7"/>
      <c r="G768" s="7"/>
    </row>
    <row r="769" spans="1:7" x14ac:dyDescent="0.3">
      <c r="A769" s="1"/>
      <c r="B769" s="7"/>
      <c r="C769" s="7"/>
      <c r="D769" s="7"/>
      <c r="E769" s="7"/>
      <c r="F769" s="7"/>
      <c r="G769" s="7"/>
    </row>
    <row r="770" spans="1:7" x14ac:dyDescent="0.3">
      <c r="A770" s="1"/>
      <c r="B770" s="7"/>
      <c r="C770" s="7"/>
      <c r="D770" s="7"/>
      <c r="E770" s="7"/>
      <c r="F770" s="7"/>
      <c r="G770" s="7"/>
    </row>
    <row r="771" spans="1:7" x14ac:dyDescent="0.3">
      <c r="A771" s="1"/>
      <c r="B771" s="7"/>
      <c r="C771" s="7"/>
      <c r="D771" s="7"/>
      <c r="E771" s="7"/>
      <c r="F771" s="7"/>
      <c r="G771" s="7"/>
    </row>
    <row r="772" spans="1:7" x14ac:dyDescent="0.3">
      <c r="A772" s="1"/>
      <c r="B772" s="7"/>
      <c r="C772" s="7"/>
      <c r="D772" s="7"/>
      <c r="E772" s="7"/>
      <c r="F772" s="7"/>
      <c r="G772" s="7"/>
    </row>
    <row r="773" spans="1:7" x14ac:dyDescent="0.3">
      <c r="A773" s="1"/>
      <c r="B773" s="7"/>
      <c r="C773" s="7"/>
      <c r="D773" s="7"/>
      <c r="E773" s="7"/>
      <c r="F773" s="7"/>
      <c r="G773" s="7"/>
    </row>
    <row r="774" spans="1:7" x14ac:dyDescent="0.3">
      <c r="A774" s="1"/>
      <c r="B774" s="7"/>
      <c r="C774" s="7"/>
      <c r="D774" s="7"/>
      <c r="E774" s="7"/>
      <c r="F774" s="7"/>
      <c r="G774" s="7"/>
    </row>
    <row r="775" spans="1:7" x14ac:dyDescent="0.3">
      <c r="A775" s="1"/>
      <c r="B775" s="7"/>
      <c r="C775" s="7"/>
      <c r="D775" s="7"/>
      <c r="E775" s="7"/>
      <c r="F775" s="7"/>
      <c r="G775" s="7"/>
    </row>
    <row r="776" spans="1:7" x14ac:dyDescent="0.3">
      <c r="A776" s="1"/>
      <c r="B776" s="7"/>
      <c r="C776" s="7"/>
      <c r="D776" s="7"/>
      <c r="E776" s="7"/>
      <c r="F776" s="7"/>
      <c r="G776" s="7"/>
    </row>
    <row r="777" spans="1:7" x14ac:dyDescent="0.3">
      <c r="A777" s="1"/>
      <c r="B777" s="7"/>
      <c r="C777" s="7"/>
      <c r="D777" s="7"/>
      <c r="E777" s="7"/>
      <c r="F777" s="7"/>
      <c r="G777" s="7"/>
    </row>
    <row r="778" spans="1:7" x14ac:dyDescent="0.3">
      <c r="A778" s="1"/>
      <c r="B778" s="7"/>
      <c r="C778" s="7"/>
      <c r="D778" s="7"/>
      <c r="E778" s="7"/>
      <c r="F778" s="7"/>
      <c r="G778" s="7"/>
    </row>
    <row r="779" spans="1:7" x14ac:dyDescent="0.3">
      <c r="A779" s="1"/>
      <c r="B779" s="7"/>
      <c r="C779" s="7"/>
      <c r="D779" s="7"/>
      <c r="E779" s="7"/>
      <c r="F779" s="7"/>
      <c r="G779" s="7"/>
    </row>
    <row r="780" spans="1:7" x14ac:dyDescent="0.3">
      <c r="A780" s="1"/>
      <c r="B780" s="7"/>
      <c r="C780" s="7"/>
      <c r="D780" s="7"/>
      <c r="E780" s="7"/>
      <c r="F780" s="7"/>
      <c r="G780" s="7"/>
    </row>
    <row r="781" spans="1:7" x14ac:dyDescent="0.3">
      <c r="A781" s="1"/>
      <c r="B781" s="7"/>
      <c r="C781" s="7"/>
      <c r="D781" s="7"/>
      <c r="E781" s="7"/>
      <c r="F781" s="7"/>
      <c r="G781" s="7"/>
    </row>
    <row r="782" spans="1:7" x14ac:dyDescent="0.3">
      <c r="A782" s="1"/>
      <c r="B782" s="7"/>
      <c r="C782" s="7"/>
      <c r="D782" s="7"/>
      <c r="E782" s="7"/>
      <c r="F782" s="7"/>
      <c r="G782" s="7"/>
    </row>
    <row r="783" spans="1:7" x14ac:dyDescent="0.3">
      <c r="A783" s="1"/>
      <c r="B783" s="7"/>
      <c r="C783" s="7"/>
      <c r="D783" s="7"/>
      <c r="E783" s="7"/>
      <c r="F783" s="7"/>
      <c r="G783" s="7"/>
    </row>
    <row r="784" spans="1:7" x14ac:dyDescent="0.3">
      <c r="A784" s="1"/>
      <c r="B784" s="7"/>
      <c r="C784" s="7"/>
      <c r="D784" s="7"/>
      <c r="E784" s="7"/>
      <c r="F784" s="7"/>
      <c r="G784" s="7"/>
    </row>
    <row r="785" spans="1:7" x14ac:dyDescent="0.3">
      <c r="A785" s="1"/>
      <c r="B785" s="7"/>
      <c r="C785" s="7"/>
      <c r="D785" s="7"/>
      <c r="E785" s="7"/>
      <c r="F785" s="7"/>
      <c r="G785" s="7"/>
    </row>
    <row r="786" spans="1:7" x14ac:dyDescent="0.3">
      <c r="A786" s="1"/>
      <c r="B786" s="7"/>
      <c r="C786" s="7"/>
      <c r="D786" s="7"/>
      <c r="E786" s="7"/>
      <c r="F786" s="7"/>
      <c r="G786" s="7"/>
    </row>
    <row r="787" spans="1:7" x14ac:dyDescent="0.3">
      <c r="A787" s="1"/>
      <c r="B787" s="7"/>
      <c r="C787" s="7"/>
      <c r="D787" s="7"/>
      <c r="E787" s="7"/>
      <c r="F787" s="7"/>
      <c r="G787" s="7"/>
    </row>
    <row r="788" spans="1:7" x14ac:dyDescent="0.3">
      <c r="A788" s="1"/>
      <c r="B788" s="7"/>
      <c r="C788" s="7"/>
      <c r="D788" s="7"/>
      <c r="E788" s="7"/>
      <c r="F788" s="7"/>
      <c r="G788" s="7"/>
    </row>
    <row r="789" spans="1:7" x14ac:dyDescent="0.3">
      <c r="A789" s="1"/>
      <c r="B789" s="7"/>
      <c r="C789" s="7"/>
      <c r="D789" s="7"/>
      <c r="E789" s="7"/>
      <c r="F789" s="7"/>
      <c r="G789" s="7"/>
    </row>
    <row r="790" spans="1:7" x14ac:dyDescent="0.3">
      <c r="A790" s="1"/>
      <c r="B790" s="7"/>
      <c r="C790" s="7"/>
      <c r="D790" s="7"/>
      <c r="E790" s="7"/>
      <c r="F790" s="7"/>
      <c r="G790" s="7"/>
    </row>
    <row r="791" spans="1:7" x14ac:dyDescent="0.3">
      <c r="A791" s="1"/>
      <c r="B791" s="7"/>
      <c r="C791" s="7"/>
      <c r="D791" s="7"/>
      <c r="E791" s="7"/>
      <c r="F791" s="7"/>
      <c r="G791" s="7"/>
    </row>
    <row r="792" spans="1:7" x14ac:dyDescent="0.3">
      <c r="A792" s="1"/>
      <c r="B792" s="7"/>
      <c r="C792" s="7"/>
      <c r="D792" s="7"/>
      <c r="E792" s="7"/>
      <c r="F792" s="7"/>
      <c r="G792" s="7"/>
    </row>
    <row r="793" spans="1:7" x14ac:dyDescent="0.3">
      <c r="A793" s="1"/>
      <c r="B793" s="7"/>
      <c r="C793" s="7"/>
      <c r="D793" s="7"/>
      <c r="E793" s="7"/>
      <c r="F793" s="7"/>
      <c r="G793" s="7"/>
    </row>
    <row r="794" spans="1:7" x14ac:dyDescent="0.3">
      <c r="A794" s="1"/>
      <c r="B794" s="7"/>
      <c r="C794" s="7"/>
      <c r="D794" s="7"/>
      <c r="E794" s="7"/>
      <c r="F794" s="7"/>
      <c r="G794" s="7"/>
    </row>
    <row r="795" spans="1:7" x14ac:dyDescent="0.3">
      <c r="A795" s="1"/>
      <c r="B795" s="7"/>
      <c r="C795" s="7"/>
      <c r="D795" s="7"/>
      <c r="E795" s="7"/>
      <c r="F795" s="7"/>
      <c r="G795" s="7"/>
    </row>
    <row r="796" spans="1:7" x14ac:dyDescent="0.3">
      <c r="A796" s="1"/>
      <c r="B796" s="7"/>
      <c r="C796" s="7"/>
      <c r="D796" s="7"/>
      <c r="E796" s="7"/>
      <c r="F796" s="7"/>
      <c r="G796" s="7"/>
    </row>
    <row r="797" spans="1:7" x14ac:dyDescent="0.3">
      <c r="A797" s="1"/>
      <c r="B797" s="7"/>
      <c r="C797" s="7"/>
      <c r="D797" s="7"/>
      <c r="E797" s="7"/>
      <c r="F797" s="7"/>
      <c r="G797" s="7"/>
    </row>
    <row r="798" spans="1:7" x14ac:dyDescent="0.3">
      <c r="A798" s="1"/>
      <c r="B798" s="7"/>
      <c r="C798" s="7"/>
      <c r="D798" s="7"/>
      <c r="E798" s="7"/>
      <c r="F798" s="7"/>
      <c r="G798" s="7"/>
    </row>
    <row r="799" spans="1:7" x14ac:dyDescent="0.3">
      <c r="A799" s="1"/>
      <c r="B799" s="7"/>
      <c r="C799" s="7"/>
      <c r="D799" s="7"/>
      <c r="E799" s="7"/>
      <c r="F799" s="7"/>
      <c r="G799" s="7"/>
    </row>
    <row r="800" spans="1:7" x14ac:dyDescent="0.3">
      <c r="A800" s="1"/>
      <c r="B800" s="7"/>
      <c r="C800" s="7"/>
      <c r="D800" s="7"/>
      <c r="E800" s="7"/>
      <c r="F800" s="7"/>
      <c r="G800" s="7"/>
    </row>
    <row r="801" spans="1:7" x14ac:dyDescent="0.3">
      <c r="A801" s="1"/>
      <c r="B801" s="7"/>
      <c r="C801" s="7"/>
      <c r="D801" s="7"/>
      <c r="E801" s="7"/>
      <c r="F801" s="7"/>
      <c r="G801" s="7"/>
    </row>
    <row r="802" spans="1:7" x14ac:dyDescent="0.3">
      <c r="A802" s="1"/>
      <c r="B802" s="7"/>
      <c r="C802" s="7"/>
      <c r="D802" s="7"/>
      <c r="E802" s="7"/>
      <c r="F802" s="7"/>
      <c r="G802" s="7"/>
    </row>
    <row r="803" spans="1:7" x14ac:dyDescent="0.3">
      <c r="A803" s="1"/>
      <c r="B803" s="7"/>
      <c r="C803" s="7"/>
      <c r="D803" s="7"/>
      <c r="E803" s="7"/>
      <c r="F803" s="7"/>
      <c r="G803" s="7"/>
    </row>
    <row r="804" spans="1:7" x14ac:dyDescent="0.3">
      <c r="A804" s="1"/>
      <c r="B804" s="7"/>
      <c r="C804" s="7"/>
      <c r="D804" s="7"/>
      <c r="E804" s="7"/>
      <c r="F804" s="7"/>
      <c r="G804" s="7"/>
    </row>
    <row r="805" spans="1:7" x14ac:dyDescent="0.3">
      <c r="A805" s="1"/>
      <c r="B805" s="7"/>
      <c r="C805" s="7"/>
      <c r="D805" s="7"/>
      <c r="E805" s="7"/>
      <c r="F805" s="7"/>
      <c r="G805" s="7"/>
    </row>
    <row r="806" spans="1:7" x14ac:dyDescent="0.3">
      <c r="A806" s="1"/>
      <c r="B806" s="7"/>
      <c r="C806" s="7"/>
      <c r="D806" s="7"/>
      <c r="E806" s="7"/>
      <c r="F806" s="7"/>
      <c r="G806" s="7"/>
    </row>
    <row r="807" spans="1:7" x14ac:dyDescent="0.3">
      <c r="A807" s="1"/>
      <c r="B807" s="7"/>
      <c r="C807" s="7"/>
      <c r="D807" s="7"/>
      <c r="E807" s="7"/>
      <c r="F807" s="7"/>
      <c r="G807" s="7"/>
    </row>
    <row r="808" spans="1:7" x14ac:dyDescent="0.3">
      <c r="A808" s="1"/>
      <c r="B808" s="7"/>
      <c r="C808" s="7"/>
      <c r="D808" s="7"/>
      <c r="E808" s="7"/>
      <c r="F808" s="7"/>
      <c r="G808" s="7"/>
    </row>
    <row r="809" spans="1:7" x14ac:dyDescent="0.3">
      <c r="A809" s="1"/>
      <c r="B809" s="7"/>
      <c r="C809" s="7"/>
      <c r="D809" s="7"/>
      <c r="E809" s="7"/>
      <c r="F809" s="7"/>
      <c r="G809" s="7"/>
    </row>
    <row r="810" spans="1:7" x14ac:dyDescent="0.3">
      <c r="A810" s="1"/>
      <c r="B810" s="7"/>
      <c r="C810" s="7"/>
      <c r="D810" s="7"/>
      <c r="E810" s="7"/>
      <c r="F810" s="7"/>
      <c r="G810" s="7"/>
    </row>
    <row r="811" spans="1:7" x14ac:dyDescent="0.3">
      <c r="A811" s="1"/>
      <c r="B811" s="7"/>
      <c r="C811" s="7"/>
      <c r="D811" s="7"/>
      <c r="E811" s="7"/>
      <c r="F811" s="7"/>
      <c r="G811" s="7"/>
    </row>
    <row r="812" spans="1:7" x14ac:dyDescent="0.3">
      <c r="A812" s="1"/>
      <c r="B812" s="7"/>
      <c r="C812" s="7"/>
      <c r="D812" s="7"/>
      <c r="E812" s="7"/>
      <c r="F812" s="7"/>
      <c r="G812" s="7"/>
    </row>
    <row r="813" spans="1:7" x14ac:dyDescent="0.3">
      <c r="A813" s="1"/>
      <c r="B813" s="7"/>
      <c r="C813" s="7"/>
      <c r="D813" s="7"/>
      <c r="E813" s="7"/>
      <c r="F813" s="7"/>
      <c r="G813" s="7"/>
    </row>
    <row r="814" spans="1:7" x14ac:dyDescent="0.3">
      <c r="A814" s="1"/>
      <c r="B814" s="7"/>
      <c r="C814" s="7"/>
      <c r="D814" s="7"/>
      <c r="E814" s="7"/>
      <c r="F814" s="7"/>
      <c r="G814" s="7"/>
    </row>
    <row r="815" spans="1:7" x14ac:dyDescent="0.3">
      <c r="A815" s="1"/>
      <c r="B815" s="7"/>
      <c r="C815" s="7"/>
      <c r="D815" s="7"/>
      <c r="E815" s="7"/>
      <c r="F815" s="7"/>
      <c r="G815" s="7"/>
    </row>
    <row r="816" spans="1:7" x14ac:dyDescent="0.3">
      <c r="A816" s="1"/>
      <c r="B816" s="7"/>
      <c r="C816" s="7"/>
      <c r="D816" s="7"/>
      <c r="E816" s="7"/>
      <c r="F816" s="7"/>
      <c r="G816" s="7"/>
    </row>
    <row r="817" spans="1:7" x14ac:dyDescent="0.3">
      <c r="A817" s="1"/>
      <c r="B817" s="7"/>
      <c r="C817" s="7"/>
      <c r="D817" s="7"/>
      <c r="E817" s="7"/>
      <c r="F817" s="7"/>
      <c r="G817" s="7"/>
    </row>
    <row r="818" spans="1:7" x14ac:dyDescent="0.3">
      <c r="A818" s="1"/>
      <c r="B818" s="7"/>
      <c r="C818" s="7"/>
      <c r="D818" s="7"/>
      <c r="E818" s="7"/>
      <c r="F818" s="7"/>
      <c r="G818" s="7"/>
    </row>
    <row r="819" spans="1:7" x14ac:dyDescent="0.3">
      <c r="A819" s="1"/>
      <c r="B819" s="7"/>
      <c r="C819" s="7"/>
      <c r="D819" s="7"/>
      <c r="E819" s="7"/>
      <c r="F819" s="7"/>
      <c r="G819" s="7"/>
    </row>
    <row r="820" spans="1:7" x14ac:dyDescent="0.3">
      <c r="A820" s="1"/>
      <c r="B820" s="7"/>
      <c r="C820" s="7"/>
      <c r="D820" s="7"/>
      <c r="E820" s="7"/>
      <c r="F820" s="7"/>
      <c r="G820" s="7"/>
    </row>
    <row r="821" spans="1:7" x14ac:dyDescent="0.3">
      <c r="A821" s="1"/>
      <c r="B821" s="7"/>
      <c r="C821" s="7"/>
      <c r="D821" s="7"/>
      <c r="E821" s="7"/>
      <c r="F821" s="7"/>
      <c r="G821" s="7"/>
    </row>
    <row r="822" spans="1:7" x14ac:dyDescent="0.3">
      <c r="A822" s="1"/>
      <c r="B822" s="7"/>
      <c r="C822" s="7"/>
      <c r="D822" s="7"/>
      <c r="E822" s="7"/>
      <c r="F822" s="7"/>
      <c r="G822" s="7"/>
    </row>
    <row r="823" spans="1:7" x14ac:dyDescent="0.3">
      <c r="A823" s="1"/>
      <c r="B823" s="7"/>
      <c r="C823" s="7"/>
      <c r="D823" s="7"/>
      <c r="E823" s="7"/>
      <c r="F823" s="7"/>
      <c r="G823" s="7"/>
    </row>
    <row r="824" spans="1:7" x14ac:dyDescent="0.3">
      <c r="A824" s="1"/>
      <c r="B824" s="7"/>
      <c r="C824" s="7"/>
      <c r="D824" s="7"/>
      <c r="E824" s="7"/>
      <c r="F824" s="7"/>
      <c r="G824" s="7"/>
    </row>
    <row r="825" spans="1:7" x14ac:dyDescent="0.3">
      <c r="A825" s="1"/>
      <c r="B825" s="7"/>
      <c r="C825" s="7"/>
      <c r="D825" s="7"/>
      <c r="E825" s="7"/>
      <c r="F825" s="7"/>
      <c r="G825" s="7"/>
    </row>
    <row r="826" spans="1:7" x14ac:dyDescent="0.3">
      <c r="A826" s="1"/>
      <c r="B826" s="7"/>
      <c r="C826" s="7"/>
      <c r="D826" s="7"/>
      <c r="E826" s="7"/>
      <c r="F826" s="7"/>
      <c r="G826" s="7"/>
    </row>
    <row r="827" spans="1:7" x14ac:dyDescent="0.3">
      <c r="A827" s="1"/>
      <c r="B827" s="7"/>
      <c r="C827" s="7"/>
      <c r="D827" s="7"/>
      <c r="E827" s="7"/>
      <c r="F827" s="7"/>
      <c r="G827" s="7"/>
    </row>
    <row r="828" spans="1:7" x14ac:dyDescent="0.3">
      <c r="A828" s="1"/>
      <c r="B828" s="7"/>
      <c r="C828" s="7"/>
      <c r="D828" s="7"/>
      <c r="E828" s="7"/>
      <c r="F828" s="7"/>
      <c r="G828" s="7"/>
    </row>
    <row r="829" spans="1:7" x14ac:dyDescent="0.3">
      <c r="A829" s="1"/>
      <c r="B829" s="7"/>
      <c r="C829" s="7"/>
      <c r="D829" s="7"/>
      <c r="E829" s="7"/>
      <c r="F829" s="7"/>
      <c r="G829" s="7"/>
    </row>
    <row r="830" spans="1:7" x14ac:dyDescent="0.3">
      <c r="A830" s="1"/>
      <c r="B830" s="7"/>
      <c r="C830" s="7"/>
      <c r="D830" s="7"/>
      <c r="E830" s="7"/>
      <c r="F830" s="7"/>
      <c r="G830" s="7"/>
    </row>
    <row r="831" spans="1:7" x14ac:dyDescent="0.3">
      <c r="A831" s="1"/>
      <c r="B831" s="7"/>
      <c r="C831" s="7"/>
      <c r="D831" s="7"/>
      <c r="E831" s="7"/>
      <c r="F831" s="7"/>
      <c r="G831" s="7"/>
    </row>
    <row r="832" spans="1:7" x14ac:dyDescent="0.3">
      <c r="A832" s="1"/>
      <c r="B832" s="7"/>
      <c r="C832" s="7"/>
      <c r="D832" s="7"/>
      <c r="E832" s="7"/>
      <c r="F832" s="7"/>
      <c r="G832" s="7"/>
    </row>
    <row r="833" spans="1:7" x14ac:dyDescent="0.3">
      <c r="A833" s="1"/>
      <c r="B833" s="7"/>
      <c r="C833" s="7"/>
      <c r="D833" s="7"/>
      <c r="E833" s="7"/>
      <c r="F833" s="7"/>
      <c r="G833" s="7"/>
    </row>
    <row r="834" spans="1:7" x14ac:dyDescent="0.3">
      <c r="A834" s="1"/>
      <c r="B834" s="7"/>
      <c r="C834" s="7"/>
      <c r="D834" s="7"/>
      <c r="E834" s="7"/>
      <c r="F834" s="7"/>
      <c r="G834" s="7"/>
    </row>
    <row r="835" spans="1:7" x14ac:dyDescent="0.3">
      <c r="A835" s="1"/>
      <c r="B835" s="7"/>
      <c r="C835" s="7"/>
      <c r="D835" s="7"/>
      <c r="E835" s="7"/>
      <c r="F835" s="7"/>
      <c r="G835" s="7"/>
    </row>
    <row r="836" spans="1:7" x14ac:dyDescent="0.3">
      <c r="A836" s="1"/>
      <c r="B836" s="7"/>
      <c r="C836" s="7"/>
      <c r="D836" s="7"/>
      <c r="E836" s="7"/>
      <c r="F836" s="7"/>
      <c r="G836" s="7"/>
    </row>
    <row r="837" spans="1:7" x14ac:dyDescent="0.3">
      <c r="A837" s="1"/>
      <c r="B837" s="7"/>
      <c r="C837" s="7"/>
      <c r="D837" s="7"/>
      <c r="E837" s="7"/>
      <c r="F837" s="7"/>
      <c r="G837" s="7"/>
    </row>
    <row r="838" spans="1:7" x14ac:dyDescent="0.3">
      <c r="A838" s="1"/>
      <c r="B838" s="7"/>
      <c r="C838" s="7"/>
      <c r="D838" s="7"/>
      <c r="E838" s="7"/>
      <c r="F838" s="7"/>
      <c r="G838" s="7"/>
    </row>
    <row r="839" spans="1:7" x14ac:dyDescent="0.3">
      <c r="A839" s="1"/>
      <c r="B839" s="7"/>
      <c r="C839" s="7"/>
      <c r="D839" s="7"/>
      <c r="E839" s="7"/>
      <c r="F839" s="7"/>
      <c r="G839" s="7"/>
    </row>
    <row r="840" spans="1:7" x14ac:dyDescent="0.3">
      <c r="A840" s="1"/>
      <c r="B840" s="7"/>
      <c r="C840" s="7"/>
      <c r="D840" s="7"/>
      <c r="E840" s="7"/>
      <c r="F840" s="7"/>
      <c r="G840" s="7"/>
    </row>
    <row r="841" spans="1:7" x14ac:dyDescent="0.3">
      <c r="A841" s="1"/>
      <c r="B841" s="7"/>
      <c r="C841" s="7"/>
      <c r="D841" s="7"/>
      <c r="E841" s="7"/>
      <c r="F841" s="7"/>
      <c r="G841" s="7"/>
    </row>
    <row r="842" spans="1:7" x14ac:dyDescent="0.3">
      <c r="A842" s="1"/>
      <c r="B842" s="7"/>
      <c r="C842" s="7"/>
      <c r="D842" s="7"/>
      <c r="E842" s="7"/>
      <c r="F842" s="7"/>
      <c r="G842" s="7"/>
    </row>
    <row r="843" spans="1:7" x14ac:dyDescent="0.3">
      <c r="A843" s="1"/>
      <c r="B843" s="7"/>
      <c r="C843" s="7"/>
      <c r="D843" s="7"/>
      <c r="E843" s="7"/>
      <c r="F843" s="7"/>
      <c r="G843" s="7"/>
    </row>
    <row r="844" spans="1:7" x14ac:dyDescent="0.3">
      <c r="A844" s="1"/>
      <c r="B844" s="7"/>
      <c r="C844" s="7"/>
      <c r="D844" s="7"/>
      <c r="E844" s="7"/>
      <c r="F844" s="7"/>
      <c r="G844" s="7"/>
    </row>
    <row r="845" spans="1:7" x14ac:dyDescent="0.3">
      <c r="A845" s="1"/>
      <c r="B845" s="7"/>
      <c r="C845" s="7"/>
      <c r="D845" s="7"/>
      <c r="E845" s="7"/>
      <c r="F845" s="7"/>
      <c r="G845" s="7"/>
    </row>
    <row r="846" spans="1:7" x14ac:dyDescent="0.3">
      <c r="A846" s="1"/>
      <c r="B846" s="7"/>
      <c r="C846" s="7"/>
      <c r="D846" s="7"/>
      <c r="E846" s="7"/>
      <c r="F846" s="7"/>
      <c r="G846" s="7"/>
    </row>
    <row r="847" spans="1:7" x14ac:dyDescent="0.3">
      <c r="A847" s="1"/>
      <c r="B847" s="7"/>
      <c r="C847" s="7"/>
      <c r="D847" s="7"/>
      <c r="E847" s="7"/>
      <c r="F847" s="7"/>
      <c r="G847" s="7"/>
    </row>
    <row r="848" spans="1:7" x14ac:dyDescent="0.3">
      <c r="A848" s="1"/>
      <c r="B848" s="7"/>
      <c r="C848" s="7"/>
      <c r="D848" s="7"/>
      <c r="E848" s="7"/>
      <c r="F848" s="7"/>
      <c r="G848" s="7"/>
    </row>
    <row r="849" spans="1:7" x14ac:dyDescent="0.3">
      <c r="A849" s="1"/>
      <c r="B849" s="7"/>
      <c r="C849" s="7"/>
      <c r="D849" s="7"/>
      <c r="E849" s="7"/>
      <c r="F849" s="7"/>
      <c r="G849" s="7"/>
    </row>
    <row r="850" spans="1:7" x14ac:dyDescent="0.3">
      <c r="A850" s="1"/>
      <c r="B850" s="7"/>
      <c r="C850" s="7"/>
      <c r="D850" s="7"/>
      <c r="E850" s="7"/>
      <c r="F850" s="7"/>
      <c r="G850" s="7"/>
    </row>
    <row r="851" spans="1:7" x14ac:dyDescent="0.3">
      <c r="A851" s="1"/>
      <c r="B851" s="7"/>
      <c r="C851" s="7"/>
      <c r="D851" s="7"/>
      <c r="E851" s="7"/>
      <c r="F851" s="7"/>
      <c r="G851" s="7"/>
    </row>
    <row r="852" spans="1:7" x14ac:dyDescent="0.3">
      <c r="A852" s="1"/>
      <c r="B852" s="7"/>
      <c r="C852" s="7"/>
      <c r="D852" s="7"/>
      <c r="E852" s="7"/>
      <c r="F852" s="7"/>
      <c r="G852" s="7"/>
    </row>
    <row r="853" spans="1:7" x14ac:dyDescent="0.3">
      <c r="A853" s="1"/>
      <c r="B853" s="7"/>
      <c r="C853" s="7"/>
      <c r="D853" s="7"/>
      <c r="E853" s="7"/>
      <c r="F853" s="7"/>
      <c r="G853" s="7"/>
    </row>
    <row r="854" spans="1:7" x14ac:dyDescent="0.3">
      <c r="A854" s="1"/>
      <c r="B854" s="7"/>
      <c r="C854" s="7"/>
      <c r="D854" s="7"/>
      <c r="E854" s="7"/>
      <c r="F854" s="7"/>
      <c r="G854" s="7"/>
    </row>
    <row r="855" spans="1:7" x14ac:dyDescent="0.3">
      <c r="A855" s="1"/>
      <c r="B855" s="7"/>
      <c r="C855" s="7"/>
      <c r="D855" s="7"/>
      <c r="E855" s="7"/>
      <c r="F855" s="7"/>
      <c r="G855" s="7"/>
    </row>
    <row r="856" spans="1:7" x14ac:dyDescent="0.3">
      <c r="A856" s="1"/>
      <c r="B856" s="7"/>
      <c r="C856" s="7"/>
      <c r="D856" s="7"/>
      <c r="E856" s="7"/>
      <c r="F856" s="7"/>
      <c r="G856" s="7"/>
    </row>
    <row r="857" spans="1:7" x14ac:dyDescent="0.3">
      <c r="A857" s="1"/>
      <c r="B857" s="7"/>
      <c r="C857" s="7"/>
      <c r="D857" s="7"/>
      <c r="E857" s="7"/>
      <c r="F857" s="7"/>
      <c r="G857" s="7"/>
    </row>
    <row r="858" spans="1:7" x14ac:dyDescent="0.3">
      <c r="A858" s="1"/>
      <c r="B858" s="7"/>
      <c r="C858" s="7"/>
      <c r="D858" s="7"/>
      <c r="E858" s="7"/>
      <c r="F858" s="7"/>
      <c r="G858" s="7"/>
    </row>
    <row r="859" spans="1:7" x14ac:dyDescent="0.3">
      <c r="A859" s="1"/>
      <c r="B859" s="7"/>
      <c r="C859" s="7"/>
      <c r="D859" s="7"/>
      <c r="E859" s="7"/>
      <c r="F859" s="7"/>
      <c r="G859" s="7"/>
    </row>
    <row r="860" spans="1:7" x14ac:dyDescent="0.3">
      <c r="A860" s="1"/>
      <c r="B860" s="7"/>
      <c r="C860" s="7"/>
      <c r="D860" s="7"/>
      <c r="E860" s="7"/>
      <c r="F860" s="7"/>
      <c r="G860" s="7"/>
    </row>
    <row r="861" spans="1:7" x14ac:dyDescent="0.3">
      <c r="A861" s="1"/>
      <c r="B861" s="7"/>
      <c r="C861" s="7"/>
      <c r="D861" s="7"/>
      <c r="E861" s="7"/>
      <c r="F861" s="7"/>
      <c r="G861" s="7"/>
    </row>
    <row r="862" spans="1:7" x14ac:dyDescent="0.3">
      <c r="A862" s="1"/>
      <c r="B862" s="7"/>
      <c r="C862" s="7"/>
      <c r="D862" s="7"/>
      <c r="E862" s="7"/>
      <c r="F862" s="7"/>
      <c r="G862" s="7"/>
    </row>
    <row r="863" spans="1:7" x14ac:dyDescent="0.3">
      <c r="A863" s="1"/>
      <c r="B863" s="7"/>
      <c r="C863" s="7"/>
      <c r="D863" s="7"/>
      <c r="E863" s="7"/>
      <c r="F863" s="7"/>
      <c r="G863" s="7"/>
    </row>
    <row r="864" spans="1:7" x14ac:dyDescent="0.3">
      <c r="A864" s="1"/>
      <c r="B864" s="7"/>
      <c r="C864" s="7"/>
      <c r="D864" s="7"/>
      <c r="E864" s="7"/>
      <c r="F864" s="7"/>
      <c r="G864" s="7"/>
    </row>
    <row r="865" spans="1:7" x14ac:dyDescent="0.3">
      <c r="A865" s="1"/>
      <c r="B865" s="7"/>
      <c r="C865" s="7"/>
      <c r="D865" s="7"/>
      <c r="E865" s="7"/>
      <c r="F865" s="7"/>
      <c r="G865" s="7"/>
    </row>
    <row r="866" spans="1:7" x14ac:dyDescent="0.3">
      <c r="A866" s="1"/>
      <c r="B866" s="7"/>
      <c r="C866" s="7"/>
      <c r="D866" s="7"/>
      <c r="E866" s="7"/>
      <c r="F866" s="7"/>
      <c r="G866" s="7"/>
    </row>
    <row r="867" spans="1:7" x14ac:dyDescent="0.3">
      <c r="A867" s="1"/>
      <c r="B867" s="7"/>
      <c r="C867" s="7"/>
      <c r="D867" s="7"/>
      <c r="E867" s="7"/>
      <c r="F867" s="7"/>
      <c r="G867" s="7"/>
    </row>
    <row r="868" spans="1:7" x14ac:dyDescent="0.3">
      <c r="A868" s="1"/>
      <c r="B868" s="7"/>
      <c r="C868" s="7"/>
      <c r="D868" s="7"/>
      <c r="E868" s="7"/>
      <c r="F868" s="7"/>
      <c r="G868" s="7"/>
    </row>
    <row r="869" spans="1:7" x14ac:dyDescent="0.3">
      <c r="A869" s="1"/>
      <c r="B869" s="7"/>
      <c r="C869" s="7"/>
      <c r="D869" s="7"/>
      <c r="E869" s="7"/>
      <c r="F869" s="7"/>
      <c r="G869" s="7"/>
    </row>
    <row r="870" spans="1:7" x14ac:dyDescent="0.3">
      <c r="A870" s="1"/>
      <c r="B870" s="7"/>
      <c r="C870" s="7"/>
      <c r="D870" s="7"/>
      <c r="E870" s="7"/>
      <c r="F870" s="7"/>
      <c r="G870" s="7"/>
    </row>
    <row r="871" spans="1:7" x14ac:dyDescent="0.3">
      <c r="A871" s="1"/>
      <c r="B871" s="7"/>
      <c r="C871" s="7"/>
      <c r="D871" s="7"/>
      <c r="E871" s="7"/>
      <c r="F871" s="7"/>
      <c r="G871" s="7"/>
    </row>
    <row r="872" spans="1:7" x14ac:dyDescent="0.3">
      <c r="A872" s="1"/>
      <c r="B872" s="7"/>
      <c r="C872" s="7"/>
      <c r="D872" s="7"/>
      <c r="E872" s="7"/>
      <c r="F872" s="7"/>
      <c r="G872" s="7"/>
    </row>
    <row r="873" spans="1:7" x14ac:dyDescent="0.3">
      <c r="A873" s="1"/>
      <c r="B873" s="7"/>
      <c r="C873" s="7"/>
      <c r="D873" s="7"/>
      <c r="E873" s="7"/>
      <c r="F873" s="7"/>
      <c r="G873" s="7"/>
    </row>
    <row r="874" spans="1:7" x14ac:dyDescent="0.3">
      <c r="A874" s="1"/>
      <c r="B874" s="7"/>
      <c r="C874" s="7"/>
      <c r="D874" s="7"/>
      <c r="E874" s="7"/>
      <c r="F874" s="7"/>
      <c r="G874" s="7"/>
    </row>
    <row r="875" spans="1:7" x14ac:dyDescent="0.3">
      <c r="A875" s="1"/>
      <c r="B875" s="7"/>
      <c r="C875" s="7"/>
      <c r="D875" s="7"/>
      <c r="E875" s="7"/>
      <c r="F875" s="7"/>
      <c r="G875" s="7"/>
    </row>
    <row r="876" spans="1:7" x14ac:dyDescent="0.3">
      <c r="A876" s="1"/>
      <c r="B876" s="7"/>
      <c r="C876" s="7"/>
      <c r="D876" s="7"/>
      <c r="E876" s="7"/>
      <c r="F876" s="7"/>
      <c r="G876" s="7"/>
    </row>
    <row r="877" spans="1:7" x14ac:dyDescent="0.3">
      <c r="A877" s="1"/>
      <c r="B877" s="7"/>
      <c r="C877" s="7"/>
      <c r="D877" s="7"/>
      <c r="E877" s="7"/>
      <c r="F877" s="7"/>
      <c r="G877" s="7"/>
    </row>
    <row r="878" spans="1:7" x14ac:dyDescent="0.3">
      <c r="A878" s="1"/>
      <c r="B878" s="7"/>
      <c r="C878" s="7"/>
      <c r="D878" s="7"/>
      <c r="E878" s="7"/>
      <c r="F878" s="7"/>
      <c r="G878" s="7"/>
    </row>
    <row r="879" spans="1:7" x14ac:dyDescent="0.3">
      <c r="A879" s="1"/>
      <c r="B879" s="7"/>
      <c r="C879" s="7"/>
      <c r="D879" s="7"/>
      <c r="E879" s="7"/>
      <c r="F879" s="7"/>
      <c r="G879" s="7"/>
    </row>
    <row r="880" spans="1:7" x14ac:dyDescent="0.3">
      <c r="A880" s="1"/>
      <c r="B880" s="7"/>
      <c r="C880" s="7"/>
      <c r="D880" s="7"/>
      <c r="E880" s="7"/>
      <c r="F880" s="7"/>
      <c r="G880" s="7"/>
    </row>
    <row r="881" spans="1:7" x14ac:dyDescent="0.3">
      <c r="A881" s="1"/>
      <c r="B881" s="7"/>
      <c r="C881" s="7"/>
      <c r="D881" s="7"/>
      <c r="E881" s="7"/>
      <c r="F881" s="7"/>
      <c r="G881" s="7"/>
    </row>
    <row r="882" spans="1:7" x14ac:dyDescent="0.3">
      <c r="A882" s="1"/>
      <c r="B882" s="7"/>
      <c r="C882" s="7"/>
      <c r="D882" s="7"/>
      <c r="E882" s="7"/>
      <c r="F882" s="7"/>
      <c r="G882" s="7"/>
    </row>
    <row r="883" spans="1:7" x14ac:dyDescent="0.3">
      <c r="A883" s="1"/>
      <c r="B883" s="7"/>
      <c r="C883" s="7"/>
      <c r="D883" s="7"/>
      <c r="E883" s="7"/>
      <c r="F883" s="7"/>
      <c r="G883" s="7"/>
    </row>
    <row r="884" spans="1:7" x14ac:dyDescent="0.3">
      <c r="A884" s="1"/>
      <c r="B884" s="7"/>
      <c r="C884" s="7"/>
      <c r="D884" s="7"/>
      <c r="E884" s="7"/>
      <c r="F884" s="7"/>
      <c r="G884" s="7"/>
    </row>
    <row r="885" spans="1:7" x14ac:dyDescent="0.3">
      <c r="A885" s="1"/>
      <c r="B885" s="7"/>
      <c r="C885" s="7"/>
      <c r="D885" s="7"/>
      <c r="E885" s="7"/>
      <c r="F885" s="7"/>
      <c r="G885" s="7"/>
    </row>
    <row r="886" spans="1:7" x14ac:dyDescent="0.3">
      <c r="A886" s="1"/>
      <c r="B886" s="7"/>
      <c r="C886" s="7"/>
      <c r="D886" s="7"/>
      <c r="E886" s="7"/>
      <c r="F886" s="7"/>
      <c r="G886" s="7"/>
    </row>
    <row r="887" spans="1:7" x14ac:dyDescent="0.3">
      <c r="A887" s="1"/>
      <c r="B887" s="7"/>
      <c r="C887" s="7"/>
      <c r="D887" s="7"/>
      <c r="E887" s="7"/>
      <c r="F887" s="7"/>
      <c r="G887" s="7"/>
    </row>
    <row r="888" spans="1:7" x14ac:dyDescent="0.3">
      <c r="A888" s="1"/>
      <c r="B888" s="7"/>
      <c r="C888" s="7"/>
      <c r="D888" s="7"/>
      <c r="E888" s="7"/>
      <c r="F888" s="7"/>
      <c r="G888" s="7"/>
    </row>
    <row r="889" spans="1:7" x14ac:dyDescent="0.3">
      <c r="A889" s="1"/>
      <c r="B889" s="7"/>
      <c r="C889" s="7"/>
      <c r="D889" s="7"/>
      <c r="E889" s="7"/>
      <c r="F889" s="7"/>
      <c r="G889" s="7"/>
    </row>
    <row r="890" spans="1:7" x14ac:dyDescent="0.3">
      <c r="A890" s="1"/>
      <c r="B890" s="7"/>
      <c r="C890" s="7"/>
      <c r="D890" s="7"/>
      <c r="E890" s="7"/>
      <c r="F890" s="7"/>
      <c r="G890" s="7"/>
    </row>
    <row r="891" spans="1:7" x14ac:dyDescent="0.3">
      <c r="A891" s="1"/>
      <c r="B891" s="7"/>
      <c r="C891" s="7"/>
      <c r="D891" s="7"/>
      <c r="E891" s="7"/>
      <c r="F891" s="7"/>
      <c r="G891" s="7"/>
    </row>
    <row r="892" spans="1:7" x14ac:dyDescent="0.3">
      <c r="A892" s="1"/>
      <c r="B892" s="7"/>
      <c r="C892" s="7"/>
      <c r="D892" s="7"/>
      <c r="E892" s="7"/>
      <c r="F892" s="7"/>
      <c r="G892" s="7"/>
    </row>
    <row r="893" spans="1:7" x14ac:dyDescent="0.3">
      <c r="A893" s="1"/>
      <c r="B893" s="7"/>
      <c r="C893" s="7"/>
      <c r="D893" s="7"/>
      <c r="E893" s="7"/>
      <c r="F893" s="7"/>
      <c r="G893" s="7"/>
    </row>
    <row r="894" spans="1:7" x14ac:dyDescent="0.3">
      <c r="A894" s="1"/>
      <c r="B894" s="7"/>
      <c r="C894" s="7"/>
      <c r="D894" s="7"/>
      <c r="E894" s="7"/>
      <c r="F894" s="7"/>
      <c r="G894" s="7"/>
    </row>
    <row r="895" spans="1:7" x14ac:dyDescent="0.3">
      <c r="A895" s="1"/>
      <c r="B895" s="7"/>
      <c r="C895" s="7"/>
      <c r="D895" s="7"/>
      <c r="E895" s="7"/>
      <c r="F895" s="7"/>
      <c r="G895" s="7"/>
    </row>
    <row r="896" spans="1:7" x14ac:dyDescent="0.3">
      <c r="A896" s="1"/>
      <c r="B896" s="7"/>
      <c r="C896" s="7"/>
      <c r="D896" s="7"/>
      <c r="E896" s="7"/>
      <c r="F896" s="7"/>
      <c r="G896" s="7"/>
    </row>
    <row r="897" spans="1:7" x14ac:dyDescent="0.3">
      <c r="A897" s="1"/>
      <c r="B897" s="7"/>
      <c r="C897" s="7"/>
      <c r="D897" s="7"/>
      <c r="E897" s="7"/>
      <c r="F897" s="7"/>
      <c r="G897" s="7"/>
    </row>
    <row r="898" spans="1:7" x14ac:dyDescent="0.3">
      <c r="A898" s="1"/>
      <c r="B898" s="7"/>
      <c r="C898" s="7"/>
      <c r="D898" s="7"/>
      <c r="E898" s="7"/>
      <c r="F898" s="7"/>
      <c r="G898" s="7"/>
    </row>
    <row r="899" spans="1:7" x14ac:dyDescent="0.3">
      <c r="A899" s="1"/>
      <c r="B899" s="7"/>
      <c r="C899" s="7"/>
      <c r="D899" s="7"/>
      <c r="E899" s="7"/>
      <c r="F899" s="7"/>
      <c r="G899" s="7"/>
    </row>
    <row r="900" spans="1:7" x14ac:dyDescent="0.3">
      <c r="A900" s="1"/>
      <c r="B900" s="7"/>
      <c r="C900" s="7"/>
      <c r="D900" s="7"/>
      <c r="E900" s="7"/>
      <c r="F900" s="7"/>
      <c r="G900" s="7"/>
    </row>
    <row r="901" spans="1:7" x14ac:dyDescent="0.3">
      <c r="A901" s="1"/>
      <c r="B901" s="7"/>
      <c r="C901" s="7"/>
      <c r="D901" s="7"/>
      <c r="E901" s="7"/>
      <c r="F901" s="7"/>
      <c r="G901" s="7"/>
    </row>
    <row r="902" spans="1:7" x14ac:dyDescent="0.3">
      <c r="A902" s="1"/>
      <c r="B902" s="7"/>
      <c r="C902" s="7"/>
      <c r="D902" s="7"/>
      <c r="E902" s="7"/>
      <c r="F902" s="7"/>
      <c r="G902" s="7"/>
    </row>
    <row r="903" spans="1:7" x14ac:dyDescent="0.3">
      <c r="A903" s="1"/>
      <c r="B903" s="7"/>
      <c r="C903" s="7"/>
      <c r="D903" s="7"/>
      <c r="E903" s="7"/>
      <c r="F903" s="7"/>
      <c r="G903" s="7"/>
    </row>
    <row r="904" spans="1:7" x14ac:dyDescent="0.3">
      <c r="A904" s="1"/>
      <c r="B904" s="7"/>
      <c r="C904" s="7"/>
      <c r="D904" s="7"/>
      <c r="E904" s="7"/>
      <c r="F904" s="7"/>
      <c r="G904" s="7"/>
    </row>
    <row r="905" spans="1:7" x14ac:dyDescent="0.3">
      <c r="A905" s="1"/>
      <c r="B905" s="7"/>
      <c r="C905" s="7"/>
      <c r="D905" s="7"/>
      <c r="E905" s="7"/>
      <c r="F905" s="7"/>
      <c r="G905" s="7"/>
    </row>
    <row r="906" spans="1:7" x14ac:dyDescent="0.3">
      <c r="A906" s="1"/>
      <c r="B906" s="7"/>
      <c r="C906" s="7"/>
      <c r="D906" s="7"/>
      <c r="E906" s="7"/>
      <c r="F906" s="7"/>
      <c r="G906" s="7"/>
    </row>
    <row r="907" spans="1:7" x14ac:dyDescent="0.3">
      <c r="A907" s="1"/>
      <c r="B907" s="7"/>
      <c r="C907" s="7"/>
      <c r="D907" s="7"/>
      <c r="E907" s="7"/>
      <c r="F907" s="7"/>
      <c r="G907" s="7"/>
    </row>
    <row r="908" spans="1:7" x14ac:dyDescent="0.3">
      <c r="A908" s="1"/>
      <c r="B908" s="7"/>
      <c r="C908" s="7"/>
      <c r="D908" s="7"/>
      <c r="E908" s="7"/>
      <c r="F908" s="7"/>
      <c r="G908" s="7"/>
    </row>
    <row r="909" spans="1:7" x14ac:dyDescent="0.3">
      <c r="A909" s="1"/>
      <c r="B909" s="7"/>
      <c r="C909" s="7"/>
      <c r="D909" s="7"/>
      <c r="E909" s="7"/>
      <c r="F909" s="7"/>
      <c r="G909" s="7"/>
    </row>
    <row r="910" spans="1:7" x14ac:dyDescent="0.3">
      <c r="A910" s="1"/>
      <c r="B910" s="7"/>
      <c r="C910" s="7"/>
      <c r="D910" s="7"/>
      <c r="E910" s="7"/>
      <c r="F910" s="7"/>
      <c r="G910" s="7"/>
    </row>
    <row r="911" spans="1:7" x14ac:dyDescent="0.3">
      <c r="A911" s="1"/>
      <c r="B911" s="7"/>
      <c r="C911" s="7"/>
      <c r="D911" s="7"/>
      <c r="E911" s="7"/>
      <c r="F911" s="7"/>
      <c r="G911" s="7"/>
    </row>
    <row r="912" spans="1:7" x14ac:dyDescent="0.3">
      <c r="A912" s="1"/>
      <c r="B912" s="7"/>
      <c r="C912" s="7"/>
      <c r="D912" s="7"/>
      <c r="E912" s="7"/>
      <c r="F912" s="7"/>
      <c r="G912" s="7"/>
    </row>
    <row r="913" spans="1:7" x14ac:dyDescent="0.3">
      <c r="A913" s="1"/>
      <c r="B913" s="7"/>
      <c r="C913" s="7"/>
      <c r="D913" s="7"/>
      <c r="E913" s="7"/>
      <c r="F913" s="7"/>
      <c r="G913" s="7"/>
    </row>
    <row r="914" spans="1:7" x14ac:dyDescent="0.3">
      <c r="A914" s="1"/>
      <c r="B914" s="7"/>
      <c r="C914" s="7"/>
      <c r="D914" s="7"/>
      <c r="E914" s="7"/>
      <c r="F914" s="7"/>
      <c r="G914" s="7"/>
    </row>
    <row r="915" spans="1:7" x14ac:dyDescent="0.3">
      <c r="A915" s="1"/>
      <c r="B915" s="7"/>
      <c r="C915" s="7"/>
      <c r="D915" s="7"/>
      <c r="E915" s="7"/>
      <c r="F915" s="7"/>
      <c r="G915" s="7"/>
    </row>
    <row r="916" spans="1:7" x14ac:dyDescent="0.3">
      <c r="A916" s="1"/>
      <c r="B916" s="7"/>
      <c r="C916" s="7"/>
      <c r="D916" s="7"/>
      <c r="E916" s="7"/>
      <c r="F916" s="7"/>
      <c r="G916" s="7"/>
    </row>
    <row r="917" spans="1:7" x14ac:dyDescent="0.3">
      <c r="A917" s="1"/>
      <c r="B917" s="7"/>
      <c r="C917" s="7"/>
      <c r="D917" s="7"/>
      <c r="E917" s="7"/>
      <c r="F917" s="7"/>
      <c r="G917" s="7"/>
    </row>
    <row r="918" spans="1:7" x14ac:dyDescent="0.3">
      <c r="A918" s="1"/>
      <c r="B918" s="7"/>
      <c r="C918" s="7"/>
      <c r="D918" s="7"/>
      <c r="E918" s="7"/>
      <c r="F918" s="7"/>
      <c r="G918" s="7"/>
    </row>
    <row r="919" spans="1:7" x14ac:dyDescent="0.3">
      <c r="A919" s="1"/>
      <c r="B919" s="7"/>
      <c r="C919" s="7"/>
      <c r="D919" s="7"/>
      <c r="E919" s="7"/>
      <c r="F919" s="7"/>
      <c r="G919" s="7"/>
    </row>
    <row r="920" spans="1:7" x14ac:dyDescent="0.3">
      <c r="A920" s="1"/>
      <c r="B920" s="7"/>
      <c r="C920" s="7"/>
      <c r="D920" s="7"/>
      <c r="E920" s="7"/>
      <c r="F920" s="7"/>
      <c r="G920" s="7"/>
    </row>
    <row r="921" spans="1:7" x14ac:dyDescent="0.3">
      <c r="A921" s="1"/>
      <c r="B921" s="7"/>
      <c r="C921" s="7"/>
      <c r="D921" s="7"/>
      <c r="E921" s="7"/>
      <c r="F921" s="7"/>
      <c r="G921" s="7"/>
    </row>
    <row r="922" spans="1:7" x14ac:dyDescent="0.3">
      <c r="A922" s="1"/>
      <c r="B922" s="7"/>
      <c r="C922" s="7"/>
      <c r="D922" s="7"/>
      <c r="E922" s="7"/>
      <c r="F922" s="7"/>
      <c r="G922" s="7"/>
    </row>
    <row r="923" spans="1:7" x14ac:dyDescent="0.3">
      <c r="A923" s="1"/>
      <c r="B923" s="7"/>
      <c r="C923" s="7"/>
      <c r="D923" s="7"/>
      <c r="E923" s="7"/>
      <c r="F923" s="7"/>
      <c r="G923" s="7"/>
    </row>
    <row r="924" spans="1:7" x14ac:dyDescent="0.3">
      <c r="A924" s="1"/>
      <c r="B924" s="7"/>
      <c r="C924" s="7"/>
      <c r="D924" s="7"/>
      <c r="E924" s="7"/>
      <c r="F924" s="7"/>
      <c r="G924" s="7"/>
    </row>
    <row r="925" spans="1:7" x14ac:dyDescent="0.3">
      <c r="A925" s="1"/>
      <c r="B925" s="7"/>
      <c r="C925" s="7"/>
      <c r="D925" s="7"/>
      <c r="E925" s="7"/>
      <c r="F925" s="7"/>
      <c r="G925" s="7"/>
    </row>
    <row r="926" spans="1:7" x14ac:dyDescent="0.3">
      <c r="A926" s="1"/>
      <c r="B926" s="7"/>
      <c r="C926" s="7"/>
      <c r="D926" s="7"/>
      <c r="E926" s="7"/>
      <c r="F926" s="7"/>
      <c r="G926" s="7"/>
    </row>
    <row r="927" spans="1:7" x14ac:dyDescent="0.3">
      <c r="A927" s="1"/>
      <c r="B927" s="7"/>
      <c r="C927" s="7"/>
      <c r="D927" s="7"/>
      <c r="E927" s="7"/>
      <c r="F927" s="7"/>
      <c r="G927" s="7"/>
    </row>
    <row r="928" spans="1:7" x14ac:dyDescent="0.3">
      <c r="A928" s="1"/>
      <c r="B928" s="7"/>
      <c r="C928" s="7"/>
      <c r="D928" s="7"/>
      <c r="E928" s="7"/>
      <c r="F928" s="7"/>
      <c r="G928" s="7"/>
    </row>
    <row r="929" spans="1:7" x14ac:dyDescent="0.3">
      <c r="A929" s="1"/>
      <c r="B929" s="7"/>
      <c r="C929" s="7"/>
      <c r="D929" s="7"/>
      <c r="E929" s="7"/>
      <c r="F929" s="7"/>
      <c r="G929" s="7"/>
    </row>
    <row r="930" spans="1:7" x14ac:dyDescent="0.3">
      <c r="A930" s="1"/>
      <c r="B930" s="7"/>
      <c r="C930" s="7"/>
      <c r="D930" s="7"/>
      <c r="E930" s="7"/>
      <c r="F930" s="7"/>
      <c r="G930" s="7"/>
    </row>
    <row r="931" spans="1:7" x14ac:dyDescent="0.3">
      <c r="A931" s="1"/>
      <c r="B931" s="7"/>
      <c r="C931" s="7"/>
      <c r="D931" s="7"/>
      <c r="E931" s="7"/>
      <c r="F931" s="7"/>
      <c r="G931" s="7"/>
    </row>
    <row r="932" spans="1:7" x14ac:dyDescent="0.3">
      <c r="A932" s="1"/>
      <c r="B932" s="7"/>
      <c r="C932" s="7"/>
      <c r="D932" s="7"/>
      <c r="E932" s="7"/>
      <c r="F932" s="7"/>
      <c r="G932" s="7"/>
    </row>
    <row r="933" spans="1:7" x14ac:dyDescent="0.3">
      <c r="A933" s="1"/>
      <c r="B933" s="7"/>
      <c r="C933" s="7"/>
      <c r="D933" s="7"/>
      <c r="E933" s="7"/>
      <c r="F933" s="7"/>
      <c r="G933" s="7"/>
    </row>
    <row r="934" spans="1:7" x14ac:dyDescent="0.3">
      <c r="A934" s="1"/>
      <c r="B934" s="7"/>
      <c r="C934" s="7"/>
      <c r="D934" s="7"/>
      <c r="E934" s="7"/>
      <c r="F934" s="7"/>
      <c r="G934" s="7"/>
    </row>
    <row r="935" spans="1:7" x14ac:dyDescent="0.3">
      <c r="A935" s="1"/>
      <c r="B935" s="7"/>
      <c r="C935" s="7"/>
      <c r="D935" s="7"/>
      <c r="E935" s="7"/>
      <c r="F935" s="7"/>
      <c r="G935" s="7"/>
    </row>
    <row r="936" spans="1:7" x14ac:dyDescent="0.3">
      <c r="A936" s="1"/>
      <c r="B936" s="7"/>
      <c r="C936" s="7"/>
      <c r="D936" s="7"/>
      <c r="E936" s="7"/>
      <c r="F936" s="7"/>
      <c r="G936" s="7"/>
    </row>
    <row r="937" spans="1:7" x14ac:dyDescent="0.3">
      <c r="A937" s="1"/>
      <c r="B937" s="7"/>
      <c r="C937" s="7"/>
      <c r="D937" s="7"/>
      <c r="E937" s="7"/>
      <c r="F937" s="7"/>
      <c r="G937" s="7"/>
    </row>
    <row r="938" spans="1:7" x14ac:dyDescent="0.3">
      <c r="A938" s="1"/>
      <c r="B938" s="7"/>
      <c r="C938" s="7"/>
      <c r="D938" s="7"/>
      <c r="E938" s="7"/>
      <c r="F938" s="7"/>
      <c r="G938" s="7"/>
    </row>
    <row r="939" spans="1:7" x14ac:dyDescent="0.3">
      <c r="A939" s="1"/>
      <c r="B939" s="7"/>
      <c r="C939" s="7"/>
      <c r="D939" s="7"/>
      <c r="E939" s="7"/>
      <c r="F939" s="7"/>
      <c r="G939" s="7"/>
    </row>
    <row r="940" spans="1:7" x14ac:dyDescent="0.3">
      <c r="A940" s="1"/>
      <c r="B940" s="7"/>
      <c r="C940" s="7"/>
      <c r="D940" s="7"/>
      <c r="E940" s="7"/>
      <c r="F940" s="7"/>
      <c r="G940" s="7"/>
    </row>
    <row r="941" spans="1:7" x14ac:dyDescent="0.3">
      <c r="A941" s="1"/>
      <c r="B941" s="7"/>
      <c r="C941" s="7"/>
      <c r="D941" s="7"/>
      <c r="E941" s="7"/>
      <c r="F941" s="7"/>
      <c r="G941" s="7"/>
    </row>
    <row r="942" spans="1:7" x14ac:dyDescent="0.3">
      <c r="A942" s="1"/>
      <c r="B942" s="7"/>
      <c r="C942" s="7"/>
      <c r="D942" s="7"/>
      <c r="E942" s="7"/>
      <c r="F942" s="7"/>
      <c r="G942" s="7"/>
    </row>
    <row r="943" spans="1:7" x14ac:dyDescent="0.3">
      <c r="A943" s="1"/>
      <c r="B943" s="7"/>
      <c r="C943" s="7"/>
      <c r="D943" s="7"/>
      <c r="E943" s="7"/>
      <c r="F943" s="7"/>
      <c r="G943" s="7"/>
    </row>
    <row r="944" spans="1:7" x14ac:dyDescent="0.3">
      <c r="A944" s="1"/>
      <c r="B944" s="7"/>
      <c r="C944" s="7"/>
      <c r="D944" s="7"/>
      <c r="E944" s="7"/>
      <c r="F944" s="7"/>
      <c r="G944" s="7"/>
    </row>
    <row r="945" spans="1:7" x14ac:dyDescent="0.3">
      <c r="A945" s="1"/>
      <c r="B945" s="7"/>
      <c r="C945" s="7"/>
      <c r="D945" s="7"/>
      <c r="E945" s="7"/>
      <c r="F945" s="7"/>
      <c r="G945" s="7"/>
    </row>
    <row r="946" spans="1:7" x14ac:dyDescent="0.3">
      <c r="A946" s="1"/>
      <c r="B946" s="7"/>
      <c r="C946" s="7"/>
      <c r="D946" s="7"/>
      <c r="E946" s="7"/>
      <c r="F946" s="7"/>
      <c r="G946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K947"/>
  <sheetViews>
    <sheetView workbookViewId="0">
      <pane xSplit="1" ySplit="1" topLeftCell="B292" activePane="bottomRight" state="frozen"/>
      <selection pane="topRight" activeCell="B1" sqref="B1"/>
      <selection pane="bottomLeft" activeCell="A2" sqref="A2"/>
      <selection pane="bottomRight" activeCell="K326" sqref="K326"/>
    </sheetView>
  </sheetViews>
  <sheetFormatPr defaultRowHeight="14.4" x14ac:dyDescent="0.3"/>
  <cols>
    <col min="4" max="11" width="15.88671875" customWidth="1"/>
  </cols>
  <sheetData>
    <row r="1" spans="1:11" s="3" customFormat="1" ht="28.8" x14ac:dyDescent="0.3">
      <c r="A1" s="3" t="s">
        <v>0</v>
      </c>
      <c r="C1" s="3" t="s">
        <v>15</v>
      </c>
      <c r="D1" s="4" t="s">
        <v>29</v>
      </c>
      <c r="E1" s="4" t="s">
        <v>7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13</v>
      </c>
    </row>
    <row r="2" spans="1:11" x14ac:dyDescent="0.3">
      <c r="A2" s="1">
        <v>15615</v>
      </c>
      <c r="B2" s="1"/>
      <c r="C2" s="8">
        <v>0</v>
      </c>
      <c r="D2" s="7">
        <v>100</v>
      </c>
      <c r="E2" s="7">
        <v>100</v>
      </c>
      <c r="F2" s="7">
        <v>100</v>
      </c>
      <c r="G2" s="7">
        <v>100</v>
      </c>
      <c r="H2" s="7">
        <v>100</v>
      </c>
      <c r="I2" s="7">
        <v>100</v>
      </c>
      <c r="J2" s="7">
        <v>100</v>
      </c>
      <c r="K2" s="7">
        <v>100</v>
      </c>
    </row>
    <row r="3" spans="1:11" x14ac:dyDescent="0.3">
      <c r="A3" s="1">
        <v>15646</v>
      </c>
      <c r="B3" s="1"/>
      <c r="C3" s="8">
        <v>1</v>
      </c>
      <c r="D3" s="7">
        <v>99.72078181092941</v>
      </c>
      <c r="E3" s="7">
        <v>98.502758077226147</v>
      </c>
      <c r="F3" s="7">
        <v>98.51246182642106</v>
      </c>
      <c r="G3" s="7">
        <v>98.202887164882654</v>
      </c>
      <c r="H3" s="7">
        <v>76.271832812142478</v>
      </c>
      <c r="I3" s="7">
        <v>55.831611858634353</v>
      </c>
      <c r="J3" s="7">
        <v>74.643576920206016</v>
      </c>
      <c r="K3" s="7">
        <v>93.501636278634862</v>
      </c>
    </row>
    <row r="4" spans="1:11" x14ac:dyDescent="0.3">
      <c r="A4" s="1">
        <v>15676</v>
      </c>
      <c r="B4" s="1"/>
      <c r="C4" s="8">
        <v>2</v>
      </c>
      <c r="D4" s="7">
        <v>99.93063614683777</v>
      </c>
      <c r="E4" s="7">
        <v>95.513195071488553</v>
      </c>
      <c r="F4" s="7">
        <v>97.740313350948554</v>
      </c>
      <c r="G4" s="7">
        <v>95.985619357719344</v>
      </c>
      <c r="H4" s="7">
        <v>66.899248146778788</v>
      </c>
      <c r="I4" s="7">
        <v>46.452792960008615</v>
      </c>
      <c r="J4" s="7">
        <v>55.654322189238002</v>
      </c>
      <c r="K4" s="7">
        <v>91.713228326272542</v>
      </c>
    </row>
    <row r="5" spans="1:11" x14ac:dyDescent="0.3">
      <c r="A5" s="1">
        <v>15707</v>
      </c>
      <c r="B5" s="1"/>
      <c r="C5" s="8">
        <v>3</v>
      </c>
      <c r="D5" s="7">
        <v>98.115499407793592</v>
      </c>
      <c r="E5" s="7">
        <v>92.034298584976426</v>
      </c>
      <c r="F5" s="7">
        <v>96.220036769982812</v>
      </c>
      <c r="G5" s="7">
        <v>94.177413027589623</v>
      </c>
      <c r="H5" s="7">
        <v>62.839797244766849</v>
      </c>
      <c r="I5" s="7">
        <v>42.801799465593504</v>
      </c>
      <c r="J5" s="7">
        <v>41.155307394245369</v>
      </c>
      <c r="K5" s="7">
        <v>90.967296495013429</v>
      </c>
    </row>
    <row r="6" spans="1:11" x14ac:dyDescent="0.3">
      <c r="A6" s="1">
        <v>15738</v>
      </c>
      <c r="B6" s="1"/>
      <c r="C6" s="8">
        <v>4</v>
      </c>
      <c r="D6" s="7">
        <v>96.760847542202754</v>
      </c>
      <c r="E6" s="7">
        <v>91.086993848947372</v>
      </c>
      <c r="F6" s="7">
        <v>93.946530726403836</v>
      </c>
      <c r="G6" s="7">
        <v>93.281906723048351</v>
      </c>
      <c r="H6" s="7">
        <v>57.116703549142741</v>
      </c>
      <c r="I6" s="7">
        <v>38.318531303127571</v>
      </c>
      <c r="J6" s="7">
        <v>30.29689884735377</v>
      </c>
      <c r="K6" s="7">
        <v>88.172236594953389</v>
      </c>
    </row>
    <row r="7" spans="1:11" x14ac:dyDescent="0.3">
      <c r="A7" s="1">
        <v>15766</v>
      </c>
      <c r="B7" s="1"/>
      <c r="C7" s="8">
        <v>5</v>
      </c>
      <c r="D7" s="7">
        <v>96.89650264590702</v>
      </c>
      <c r="E7" s="7">
        <v>90.17621408667199</v>
      </c>
      <c r="F7" s="7">
        <v>92.878428795258358</v>
      </c>
      <c r="G7" s="7">
        <v>92.294357102056352</v>
      </c>
      <c r="H7" s="7">
        <v>48.989367483611588</v>
      </c>
      <c r="I7" s="7">
        <v>34.425057320211636</v>
      </c>
      <c r="J7" s="7">
        <v>21.871858827139597</v>
      </c>
      <c r="K7" s="7">
        <v>85.587494268058052</v>
      </c>
    </row>
    <row r="8" spans="1:11" x14ac:dyDescent="0.3">
      <c r="A8" s="1">
        <v>15797</v>
      </c>
      <c r="B8" s="1"/>
      <c r="C8" s="8">
        <v>6</v>
      </c>
      <c r="D8" s="7">
        <v>93.9739139229047</v>
      </c>
      <c r="E8" s="7">
        <v>88.140176020596215</v>
      </c>
      <c r="F8" s="7">
        <v>91.995274163290773</v>
      </c>
      <c r="G8" s="7">
        <v>90.591241757024306</v>
      </c>
      <c r="H8" s="7">
        <v>39.100780176878914</v>
      </c>
      <c r="I8" s="7">
        <v>30.783383099536472</v>
      </c>
      <c r="J8" s="7">
        <v>15.589350553912759</v>
      </c>
      <c r="K8" s="7">
        <v>84.530858536353634</v>
      </c>
    </row>
    <row r="9" spans="1:11" x14ac:dyDescent="0.3">
      <c r="A9" s="1">
        <v>15827</v>
      </c>
      <c r="B9" s="1"/>
      <c r="C9" s="8">
        <v>7</v>
      </c>
      <c r="D9" s="7">
        <v>93.59951585946682</v>
      </c>
      <c r="E9" s="7">
        <v>87.258861519251766</v>
      </c>
      <c r="F9" s="7">
        <v>90.617882351547237</v>
      </c>
      <c r="G9" s="7">
        <v>89.314050830153121</v>
      </c>
      <c r="H9" s="7">
        <v>30.533172088770041</v>
      </c>
      <c r="I9" s="7">
        <v>27.210627684554471</v>
      </c>
      <c r="J9" s="7">
        <v>11.281098888423735</v>
      </c>
      <c r="K9" s="7">
        <v>83.859978706700034</v>
      </c>
    </row>
    <row r="10" spans="1:11" x14ac:dyDescent="0.3">
      <c r="A10" s="1">
        <v>15858</v>
      </c>
      <c r="B10" s="1"/>
      <c r="C10" s="8">
        <v>8</v>
      </c>
      <c r="D10" s="7">
        <v>94.041510960983459</v>
      </c>
      <c r="E10" s="7">
        <v>85.842460914168015</v>
      </c>
      <c r="F10" s="7">
        <v>88.684558966086556</v>
      </c>
      <c r="G10" s="7">
        <v>86.645373331541634</v>
      </c>
      <c r="H10" s="7">
        <v>23.316664443505189</v>
      </c>
      <c r="I10" s="7">
        <v>23.491865392864081</v>
      </c>
      <c r="J10" s="7">
        <v>7.947794059760275</v>
      </c>
      <c r="K10" s="7">
        <v>82.767448387978703</v>
      </c>
    </row>
    <row r="11" spans="1:11" x14ac:dyDescent="0.3">
      <c r="A11" s="1">
        <v>15888</v>
      </c>
      <c r="B11" s="1"/>
      <c r="C11" s="8">
        <v>9</v>
      </c>
      <c r="D11" s="7">
        <v>91.231578347869075</v>
      </c>
      <c r="E11" s="7">
        <v>84.299775031098903</v>
      </c>
      <c r="F11" s="7">
        <v>87.073695597532208</v>
      </c>
      <c r="G11" s="7">
        <v>82.969810716787919</v>
      </c>
      <c r="H11" s="7">
        <v>17.166063788194943</v>
      </c>
      <c r="I11" s="7">
        <v>19.814326410985224</v>
      </c>
      <c r="J11" s="7">
        <v>5.4355040758858406</v>
      </c>
      <c r="K11" s="7">
        <v>81.208249988205154</v>
      </c>
    </row>
    <row r="12" spans="1:11" x14ac:dyDescent="0.3">
      <c r="A12" s="1">
        <v>15919</v>
      </c>
      <c r="B12" s="1"/>
      <c r="C12" s="8">
        <v>10</v>
      </c>
      <c r="D12" s="7">
        <v>91.058567070435259</v>
      </c>
      <c r="E12" s="7">
        <v>82.817344563413798</v>
      </c>
      <c r="F12" s="7">
        <v>84.619723612762115</v>
      </c>
      <c r="G12" s="7">
        <v>75.221949879227495</v>
      </c>
      <c r="H12" s="7">
        <v>12.503506291933093</v>
      </c>
      <c r="I12" s="7">
        <v>17.076899432030704</v>
      </c>
      <c r="J12" s="7">
        <v>3.7460400247317991</v>
      </c>
      <c r="K12" s="7">
        <v>79.11949531196916</v>
      </c>
    </row>
    <row r="13" spans="1:11" x14ac:dyDescent="0.3">
      <c r="A13" s="1">
        <v>15950</v>
      </c>
      <c r="B13" s="1"/>
      <c r="C13" s="8">
        <v>11</v>
      </c>
      <c r="D13" s="7">
        <v>89.203141722605082</v>
      </c>
      <c r="E13" s="7">
        <v>82.168215659702142</v>
      </c>
      <c r="F13" s="7">
        <v>83.509053205133824</v>
      </c>
      <c r="G13" s="7">
        <v>66.12918670701319</v>
      </c>
      <c r="H13" s="7">
        <v>8.7461571711899087</v>
      </c>
      <c r="I13" s="7">
        <v>14.110807661568916</v>
      </c>
      <c r="J13" s="7">
        <v>2.484935339788922</v>
      </c>
      <c r="K13" s="7">
        <v>77.590953527477851</v>
      </c>
    </row>
    <row r="14" spans="1:11" x14ac:dyDescent="0.3">
      <c r="A14" s="1">
        <v>15980</v>
      </c>
      <c r="B14" s="1"/>
      <c r="C14" s="8">
        <v>12</v>
      </c>
      <c r="D14" s="7">
        <v>85.615838105965139</v>
      </c>
      <c r="E14" s="7">
        <v>80.383697573568924</v>
      </c>
      <c r="F14" s="7">
        <v>82.080846476443696</v>
      </c>
      <c r="G14" s="7">
        <v>59.425940606589862</v>
      </c>
      <c r="H14" s="7">
        <v>5.7608728567974632</v>
      </c>
      <c r="I14" s="7">
        <v>11.706327909050039</v>
      </c>
      <c r="J14" s="7"/>
      <c r="K14" s="7">
        <v>75.580511910654451</v>
      </c>
    </row>
    <row r="15" spans="1:11" x14ac:dyDescent="0.3">
      <c r="A15" s="1">
        <v>16011</v>
      </c>
      <c r="B15" s="1"/>
      <c r="C15" s="8">
        <v>13</v>
      </c>
      <c r="D15" s="7">
        <v>85.513222239277994</v>
      </c>
      <c r="E15" s="7">
        <v>77.93649173314806</v>
      </c>
      <c r="F15" s="7">
        <v>80.463529532833732</v>
      </c>
      <c r="G15" s="7">
        <v>53.073091548262809</v>
      </c>
      <c r="H15" s="7">
        <v>3.3007923318612642</v>
      </c>
      <c r="I15" s="7">
        <v>10.891633707713099</v>
      </c>
      <c r="J15" s="7"/>
      <c r="K15" s="7">
        <v>72.869756952038614</v>
      </c>
    </row>
    <row r="16" spans="1:11" x14ac:dyDescent="0.3">
      <c r="A16" s="1">
        <v>16041</v>
      </c>
      <c r="B16" s="1"/>
      <c r="C16" s="8">
        <v>14</v>
      </c>
      <c r="D16" s="7">
        <v>83.82827393322026</v>
      </c>
      <c r="E16" s="7">
        <v>77.279615005600462</v>
      </c>
      <c r="F16" s="7">
        <v>79.407410966972975</v>
      </c>
      <c r="G16" s="7">
        <v>45.536758085167577</v>
      </c>
      <c r="H16" s="7">
        <v>1.9398168381883309</v>
      </c>
      <c r="I16" s="7">
        <v>10.161053930136298</v>
      </c>
      <c r="J16" s="7"/>
      <c r="K16" s="7">
        <v>71.842410482143976</v>
      </c>
    </row>
    <row r="17" spans="1:11" x14ac:dyDescent="0.3">
      <c r="A17" s="1">
        <v>16072</v>
      </c>
      <c r="B17" s="1"/>
      <c r="C17" s="8">
        <v>15</v>
      </c>
      <c r="D17" s="7">
        <v>75.897033891552979</v>
      </c>
      <c r="E17" s="7">
        <v>75.357986353584067</v>
      </c>
      <c r="F17" s="7">
        <v>78.303333958162895</v>
      </c>
      <c r="G17" s="7">
        <v>36.000283093657664</v>
      </c>
      <c r="H17" s="7"/>
      <c r="I17" s="7">
        <v>9.607653110945817</v>
      </c>
      <c r="J17" s="7"/>
      <c r="K17" s="7">
        <v>71.314681836553476</v>
      </c>
    </row>
    <row r="18" spans="1:11" x14ac:dyDescent="0.3">
      <c r="A18" s="1">
        <v>16103</v>
      </c>
      <c r="B18" s="1"/>
      <c r="C18" s="8">
        <v>16</v>
      </c>
      <c r="D18" s="7">
        <v>75.406889112322901</v>
      </c>
      <c r="E18" s="7">
        <v>73.191517437435962</v>
      </c>
      <c r="F18" s="7">
        <v>77.705005416456174</v>
      </c>
      <c r="G18" s="7">
        <v>28.400349553216842</v>
      </c>
      <c r="H18" s="7"/>
      <c r="I18" s="7">
        <v>8.7517335679958279</v>
      </c>
      <c r="J18" s="7"/>
      <c r="K18" s="7">
        <v>70.274617497589162</v>
      </c>
    </row>
    <row r="19" spans="1:11" x14ac:dyDescent="0.3">
      <c r="A19" s="1">
        <v>16132</v>
      </c>
      <c r="B19" s="1"/>
      <c r="C19" s="8">
        <v>17</v>
      </c>
      <c r="D19" s="7">
        <v>74.483296238959795</v>
      </c>
      <c r="E19" s="7">
        <v>72.402332018435033</v>
      </c>
      <c r="F19" s="7">
        <v>76.791190252451983</v>
      </c>
      <c r="G19" s="7">
        <v>25.998122989030428</v>
      </c>
      <c r="H19" s="7"/>
      <c r="I19" s="7">
        <v>7.8631927834643545</v>
      </c>
      <c r="J19" s="7"/>
      <c r="K19" s="7">
        <v>69.46191311415356</v>
      </c>
    </row>
    <row r="20" spans="1:11" x14ac:dyDescent="0.3">
      <c r="A20" s="1">
        <v>16163</v>
      </c>
      <c r="B20" s="1"/>
      <c r="C20" s="8">
        <v>18</v>
      </c>
      <c r="D20" s="7">
        <v>71.487951088357605</v>
      </c>
      <c r="E20" s="7">
        <v>71.304246620479645</v>
      </c>
      <c r="F20" s="7">
        <v>75.813199972802849</v>
      </c>
      <c r="G20" s="7">
        <v>24.890495920565275</v>
      </c>
      <c r="H20" s="7"/>
      <c r="I20" s="7">
        <v>6.87221882840793</v>
      </c>
      <c r="J20" s="7"/>
      <c r="K20" s="7">
        <v>68.631472299331648</v>
      </c>
    </row>
    <row r="21" spans="1:11" x14ac:dyDescent="0.3">
      <c r="A21" s="1">
        <v>16193</v>
      </c>
      <c r="B21" s="1"/>
      <c r="C21" s="8">
        <v>19</v>
      </c>
      <c r="D21" s="7">
        <v>69.130597706563776</v>
      </c>
      <c r="E21" s="7">
        <v>70.271259111540019</v>
      </c>
      <c r="F21" s="7">
        <v>75.136967267396287</v>
      </c>
      <c r="G21" s="7">
        <v>23.320993085885203</v>
      </c>
      <c r="H21" s="7"/>
      <c r="I21" s="7">
        <v>5.9136208832354615</v>
      </c>
      <c r="J21" s="7"/>
      <c r="K21" s="7">
        <v>67.404706638510746</v>
      </c>
    </row>
    <row r="22" spans="1:11" x14ac:dyDescent="0.3">
      <c r="A22" s="1">
        <v>16224</v>
      </c>
      <c r="B22" s="1"/>
      <c r="C22" s="8">
        <v>20</v>
      </c>
      <c r="D22" s="7">
        <v>67.961657202677713</v>
      </c>
      <c r="E22" s="7">
        <v>69.444865215475858</v>
      </c>
      <c r="F22" s="7">
        <v>73.490773931334402</v>
      </c>
      <c r="G22" s="7">
        <v>21.168188332472727</v>
      </c>
      <c r="H22" s="7"/>
      <c r="I22" s="7">
        <v>4.7244714254497575</v>
      </c>
      <c r="J22" s="7"/>
      <c r="K22" s="7">
        <v>67.136161990548558</v>
      </c>
    </row>
    <row r="23" spans="1:11" x14ac:dyDescent="0.3">
      <c r="A23" s="1">
        <v>16254</v>
      </c>
      <c r="B23" s="1"/>
      <c r="C23" s="8">
        <v>21</v>
      </c>
      <c r="D23" s="7">
        <v>64.260265887554567</v>
      </c>
      <c r="E23" s="7">
        <v>67.863642348749963</v>
      </c>
      <c r="F23" s="7">
        <v>72.468961573152939</v>
      </c>
      <c r="G23" s="7">
        <v>18.66683274468495</v>
      </c>
      <c r="H23" s="7"/>
      <c r="I23" s="7">
        <v>3.7678215371638544</v>
      </c>
      <c r="J23" s="7"/>
      <c r="K23" s="7">
        <v>66.982103153295967</v>
      </c>
    </row>
    <row r="24" spans="1:11" x14ac:dyDescent="0.3">
      <c r="A24" s="1">
        <v>16285</v>
      </c>
      <c r="B24" s="1"/>
      <c r="C24" s="8">
        <v>22</v>
      </c>
      <c r="D24" s="7">
        <v>63.192315751356645</v>
      </c>
      <c r="E24" s="7">
        <v>66.598275121442555</v>
      </c>
      <c r="F24" s="7">
        <v>71.751447102131635</v>
      </c>
      <c r="G24" s="7">
        <v>16.103202850832425</v>
      </c>
      <c r="H24" s="7"/>
      <c r="I24" s="7">
        <v>3.0570560139260485</v>
      </c>
      <c r="J24" s="7"/>
      <c r="K24" s="7">
        <v>65.914291628907662</v>
      </c>
    </row>
    <row r="25" spans="1:11" x14ac:dyDescent="0.3">
      <c r="A25" s="1">
        <v>16316</v>
      </c>
      <c r="B25" s="1"/>
      <c r="C25" s="8">
        <v>23</v>
      </c>
      <c r="D25" s="7">
        <v>62.809179754852053</v>
      </c>
      <c r="E25" s="7">
        <v>65.620529235828712</v>
      </c>
      <c r="F25" s="7">
        <v>70.886630213526601</v>
      </c>
      <c r="G25" s="7">
        <v>14.039409634553119</v>
      </c>
      <c r="H25" s="7"/>
      <c r="I25" s="7">
        <v>2.4283549240813787</v>
      </c>
      <c r="J25" s="7"/>
      <c r="K25" s="7">
        <v>65.042719191738371</v>
      </c>
    </row>
    <row r="26" spans="1:11" x14ac:dyDescent="0.3">
      <c r="A26" s="1">
        <v>16346</v>
      </c>
      <c r="B26" s="1"/>
      <c r="C26" s="8">
        <v>24</v>
      </c>
      <c r="D26" s="7">
        <v>62.640051615490229</v>
      </c>
      <c r="E26" s="7">
        <v>64.296030997284646</v>
      </c>
      <c r="F26" s="7">
        <v>70.421846029730389</v>
      </c>
      <c r="G26" s="7">
        <v>12.382615659334203</v>
      </c>
      <c r="H26" s="7"/>
      <c r="I26" s="7">
        <v>1.997495207766208</v>
      </c>
      <c r="J26" s="7"/>
      <c r="K26" s="7">
        <v>64.13836820011673</v>
      </c>
    </row>
    <row r="27" spans="1:11" x14ac:dyDescent="0.3">
      <c r="A27" s="1">
        <v>16377</v>
      </c>
      <c r="B27" s="1"/>
      <c r="C27" s="8">
        <v>25</v>
      </c>
      <c r="D27" s="7">
        <v>60.510096228255641</v>
      </c>
      <c r="E27" s="7">
        <v>63.42082363117445</v>
      </c>
      <c r="F27" s="7">
        <v>69.641857228768174</v>
      </c>
      <c r="G27" s="7">
        <v>10.436254243012391</v>
      </c>
      <c r="H27" s="7"/>
      <c r="I27" s="7">
        <v>1.6407879150371349</v>
      </c>
      <c r="J27" s="7"/>
      <c r="K27" s="7">
        <v>63.309020037623839</v>
      </c>
    </row>
    <row r="28" spans="1:11" x14ac:dyDescent="0.3">
      <c r="A28" s="1">
        <v>16407</v>
      </c>
      <c r="B28" s="1"/>
      <c r="C28" s="8">
        <v>26</v>
      </c>
      <c r="D28" s="7">
        <v>61.139836544665705</v>
      </c>
      <c r="E28" s="7">
        <v>62.71217604190096</v>
      </c>
      <c r="F28" s="7">
        <v>68.062800262674116</v>
      </c>
      <c r="G28" s="7">
        <v>8.6129027341853526</v>
      </c>
      <c r="H28" s="7"/>
      <c r="I28" s="7">
        <v>1.3369085920615456</v>
      </c>
      <c r="J28" s="7"/>
      <c r="K28" s="7">
        <v>63.094498741901376</v>
      </c>
    </row>
    <row r="29" spans="1:11" x14ac:dyDescent="0.3">
      <c r="A29" s="1">
        <v>16438</v>
      </c>
      <c r="B29" s="1"/>
      <c r="C29" s="8">
        <v>27</v>
      </c>
      <c r="D29" s="7">
        <v>58.134293567239425</v>
      </c>
      <c r="E29" s="7">
        <v>61.700291265152472</v>
      </c>
      <c r="F29" s="7">
        <v>66.892186990343106</v>
      </c>
      <c r="G29" s="7">
        <v>7.4089485885465383</v>
      </c>
      <c r="H29" s="7"/>
      <c r="I29" s="7">
        <v>1.0910867477854773</v>
      </c>
      <c r="J29" s="7"/>
      <c r="K29" s="7">
        <v>63.050363487460153</v>
      </c>
    </row>
    <row r="30" spans="1:11" x14ac:dyDescent="0.3">
      <c r="A30" s="1">
        <v>16469</v>
      </c>
      <c r="B30" s="1"/>
      <c r="C30" s="8">
        <v>28</v>
      </c>
      <c r="D30" s="7">
        <v>56.705319515450093</v>
      </c>
      <c r="E30" s="7">
        <v>59.527536194068958</v>
      </c>
      <c r="F30" s="7">
        <v>65.871183643863219</v>
      </c>
      <c r="G30" s="7">
        <v>6.0878788730867184</v>
      </c>
      <c r="H30" s="7"/>
      <c r="I30" s="7">
        <v>0.89104675196854022</v>
      </c>
      <c r="J30" s="7"/>
      <c r="K30" s="7">
        <v>62.68678016251755</v>
      </c>
    </row>
    <row r="31" spans="1:11" x14ac:dyDescent="0.3">
      <c r="A31" s="1">
        <v>16497</v>
      </c>
      <c r="B31" s="1"/>
      <c r="C31" s="8">
        <v>29</v>
      </c>
      <c r="D31" s="7">
        <v>55.983137047536871</v>
      </c>
      <c r="E31" s="7">
        <v>58.694080254455692</v>
      </c>
      <c r="F31" s="7">
        <v>64.719182200690923</v>
      </c>
      <c r="G31" s="7">
        <v>4.9636191382688297</v>
      </c>
      <c r="H31" s="7"/>
      <c r="I31" s="7">
        <v>0.73579417999053687</v>
      </c>
      <c r="J31" s="7"/>
      <c r="K31" s="7">
        <v>62.474367313651129</v>
      </c>
    </row>
    <row r="32" spans="1:11" x14ac:dyDescent="0.3">
      <c r="A32" s="1">
        <v>16528</v>
      </c>
      <c r="B32" s="1"/>
      <c r="C32" s="8">
        <v>30</v>
      </c>
      <c r="D32" s="7">
        <v>55.324772257670588</v>
      </c>
      <c r="E32" s="7">
        <v>57.815287878699451</v>
      </c>
      <c r="F32" s="7">
        <v>64.148262662990319</v>
      </c>
      <c r="G32" s="7">
        <v>4.1477556098176906</v>
      </c>
      <c r="H32" s="7"/>
      <c r="I32" s="7">
        <v>0.59742950632554148</v>
      </c>
      <c r="J32" s="7"/>
      <c r="K32" s="7">
        <v>62.368341133723796</v>
      </c>
    </row>
    <row r="33" spans="1:11" x14ac:dyDescent="0.3">
      <c r="A33" s="1">
        <v>16558</v>
      </c>
      <c r="B33" s="1"/>
      <c r="C33" s="8">
        <v>31</v>
      </c>
      <c r="D33" s="7">
        <v>54.956563283670015</v>
      </c>
      <c r="E33" s="7">
        <v>56.804173588818472</v>
      </c>
      <c r="F33" s="7">
        <v>63.969149045662462</v>
      </c>
      <c r="G33" s="7">
        <v>3.3557893283314644</v>
      </c>
      <c r="H33" s="7"/>
      <c r="I33" s="7">
        <v>0.48021019719117553</v>
      </c>
      <c r="J33" s="7"/>
      <c r="K33" s="7">
        <v>61.610531595104014</v>
      </c>
    </row>
    <row r="34" spans="1:11" x14ac:dyDescent="0.3">
      <c r="A34" s="1">
        <v>16589</v>
      </c>
      <c r="B34" s="1"/>
      <c r="C34" s="8">
        <v>32</v>
      </c>
      <c r="D34" s="7">
        <v>54.846869544580848</v>
      </c>
      <c r="E34" s="7">
        <v>55.827197630288424</v>
      </c>
      <c r="F34" s="7">
        <v>63.204376094914011</v>
      </c>
      <c r="G34" s="7">
        <v>2.6119157287760464</v>
      </c>
      <c r="H34" s="7"/>
      <c r="I34" s="7">
        <v>0.37973287774092646</v>
      </c>
      <c r="J34" s="7"/>
      <c r="K34" s="7">
        <v>61.604371157988226</v>
      </c>
    </row>
    <row r="35" spans="1:11" x14ac:dyDescent="0.3">
      <c r="A35" s="1">
        <v>16619</v>
      </c>
      <c r="B35" s="1"/>
      <c r="C35" s="8">
        <v>33</v>
      </c>
      <c r="D35" s="7">
        <v>53.32704865783262</v>
      </c>
      <c r="E35" s="7">
        <v>55.099879224524699</v>
      </c>
      <c r="F35" s="7">
        <v>62.516692477659745</v>
      </c>
      <c r="G35" s="7">
        <v>2.0767398654496674</v>
      </c>
      <c r="H35" s="7"/>
      <c r="I35" s="7">
        <v>0.31153735149801165</v>
      </c>
      <c r="J35" s="7"/>
      <c r="K35" s="7">
        <v>61.475273084510754</v>
      </c>
    </row>
    <row r="36" spans="1:11" x14ac:dyDescent="0.3">
      <c r="A36" s="1">
        <v>16650</v>
      </c>
      <c r="B36" s="1"/>
      <c r="C36" s="8">
        <v>34</v>
      </c>
      <c r="D36" s="7">
        <v>52.179108275765778</v>
      </c>
      <c r="E36" s="7">
        <v>54.408886367655477</v>
      </c>
      <c r="F36" s="7">
        <v>61.538234548341123</v>
      </c>
      <c r="G36" s="7">
        <v>1.6238485146998731</v>
      </c>
      <c r="H36" s="7"/>
      <c r="I36" s="7">
        <v>0.24865300622396974</v>
      </c>
      <c r="J36" s="7"/>
      <c r="K36" s="7">
        <v>61.084333351063947</v>
      </c>
    </row>
    <row r="37" spans="1:11" x14ac:dyDescent="0.3">
      <c r="A37" s="1">
        <v>16681</v>
      </c>
      <c r="B37" s="1"/>
      <c r="C37" s="8">
        <v>35</v>
      </c>
      <c r="D37" s="7">
        <v>51.831834981390465</v>
      </c>
      <c r="E37" s="7">
        <v>53.530978323155729</v>
      </c>
      <c r="F37" s="7">
        <v>60.509571827277412</v>
      </c>
      <c r="G37" s="7"/>
      <c r="H37" s="7"/>
      <c r="I37" s="7">
        <v>0.1951444092167397</v>
      </c>
      <c r="J37" s="7"/>
      <c r="K37" s="7">
        <v>60.750207211401239</v>
      </c>
    </row>
    <row r="38" spans="1:11" x14ac:dyDescent="0.3">
      <c r="A38" s="1">
        <v>16711</v>
      </c>
      <c r="B38" s="1"/>
      <c r="C38" s="8">
        <v>36</v>
      </c>
      <c r="D38" s="7">
        <v>52.803417870202182</v>
      </c>
      <c r="E38" s="7">
        <v>52.802306493544805</v>
      </c>
      <c r="F38" s="7">
        <v>60.02338242959766</v>
      </c>
      <c r="G38" s="7"/>
      <c r="H38" s="7"/>
      <c r="I38" s="7">
        <v>0.15599073478556333</v>
      </c>
      <c r="J38" s="7"/>
      <c r="K38" s="7">
        <v>59.899632430882704</v>
      </c>
    </row>
    <row r="39" spans="1:11" x14ac:dyDescent="0.3">
      <c r="A39" s="1">
        <v>16742</v>
      </c>
      <c r="B39" s="1"/>
      <c r="C39" s="8">
        <v>37</v>
      </c>
      <c r="D39" s="7">
        <v>53.100782250806702</v>
      </c>
      <c r="E39" s="7">
        <v>52.124685580991915</v>
      </c>
      <c r="F39" s="7">
        <v>59.558823605474949</v>
      </c>
      <c r="G39" s="7"/>
      <c r="H39" s="7"/>
      <c r="I39" s="7">
        <v>0.12463305751483168</v>
      </c>
      <c r="J39" s="7"/>
      <c r="K39" s="7">
        <v>59.833815234125161</v>
      </c>
    </row>
    <row r="40" spans="1:11" x14ac:dyDescent="0.3">
      <c r="A40" s="1">
        <v>16772</v>
      </c>
      <c r="B40" s="1"/>
      <c r="C40" s="8">
        <v>38</v>
      </c>
      <c r="D40" s="7">
        <v>53.143296888317352</v>
      </c>
      <c r="E40" s="7">
        <v>51.435450543706253</v>
      </c>
      <c r="F40" s="7">
        <v>58.922461026389946</v>
      </c>
      <c r="G40" s="7"/>
      <c r="H40" s="7"/>
      <c r="I40" s="7">
        <v>9.6809893983868023E-2</v>
      </c>
      <c r="J40" s="7"/>
      <c r="K40" s="7">
        <v>60.292034697828662</v>
      </c>
    </row>
    <row r="41" spans="1:11" x14ac:dyDescent="0.3">
      <c r="A41" s="1">
        <v>16803</v>
      </c>
      <c r="B41" s="1"/>
      <c r="C41" s="8">
        <v>39</v>
      </c>
      <c r="D41" s="7">
        <v>54.866092182859127</v>
      </c>
      <c r="E41" s="7">
        <v>50.745314269639152</v>
      </c>
      <c r="F41" s="7">
        <v>58.29866530759864</v>
      </c>
      <c r="G41" s="7"/>
      <c r="H41" s="7"/>
      <c r="I41" s="7">
        <v>7.4965072002375732E-2</v>
      </c>
      <c r="J41" s="7"/>
      <c r="K41" s="7">
        <v>60.286006097218937</v>
      </c>
    </row>
    <row r="42" spans="1:11" x14ac:dyDescent="0.3">
      <c r="A42" s="1">
        <v>16834</v>
      </c>
      <c r="B42" s="1"/>
      <c r="C42" s="8">
        <v>40</v>
      </c>
      <c r="D42" s="7">
        <v>53.732339812808867</v>
      </c>
      <c r="E42" s="7">
        <v>50.252836472211477</v>
      </c>
      <c r="F42" s="7">
        <v>57.584616068351089</v>
      </c>
      <c r="G42" s="7"/>
      <c r="H42" s="7"/>
      <c r="I42" s="7">
        <v>5.7431297021662255E-2</v>
      </c>
      <c r="J42" s="7"/>
      <c r="K42" s="7">
        <v>60.153668027558311</v>
      </c>
    </row>
    <row r="43" spans="1:11" x14ac:dyDescent="0.3">
      <c r="A43" s="1">
        <v>16862</v>
      </c>
      <c r="B43" s="1"/>
      <c r="C43" s="8">
        <v>41</v>
      </c>
      <c r="D43" s="7">
        <v>49.618930476321786</v>
      </c>
      <c r="E43" s="7"/>
      <c r="F43" s="7">
        <v>56.946811776454794</v>
      </c>
      <c r="G43" s="7"/>
      <c r="H43" s="7"/>
      <c r="I43" s="7">
        <v>4.387752847556136E-2</v>
      </c>
      <c r="J43" s="7"/>
      <c r="K43" s="7">
        <v>59.836534395263413</v>
      </c>
    </row>
    <row r="44" spans="1:11" x14ac:dyDescent="0.3">
      <c r="A44" s="1">
        <v>16893</v>
      </c>
      <c r="B44" s="1"/>
      <c r="C44" s="8">
        <v>42</v>
      </c>
      <c r="D44" s="7">
        <v>48.962828573437726</v>
      </c>
      <c r="E44" s="7"/>
      <c r="F44" s="7">
        <v>56.422086373184165</v>
      </c>
      <c r="G44" s="7"/>
      <c r="H44" s="7"/>
      <c r="I44" s="7"/>
      <c r="J44" s="7"/>
      <c r="K44" s="7">
        <v>59.497399219711063</v>
      </c>
    </row>
    <row r="45" spans="1:11" x14ac:dyDescent="0.3">
      <c r="A45" s="1">
        <v>16923</v>
      </c>
      <c r="B45" s="1"/>
      <c r="C45" s="8">
        <v>43</v>
      </c>
      <c r="D45" s="7">
        <v>48.191760406926889</v>
      </c>
      <c r="E45" s="7"/>
      <c r="F45" s="7">
        <v>56.130209284902669</v>
      </c>
      <c r="G45" s="7"/>
      <c r="H45" s="7"/>
      <c r="I45" s="7"/>
      <c r="J45" s="7"/>
      <c r="K45" s="7">
        <v>59.354947346080472</v>
      </c>
    </row>
    <row r="46" spans="1:11" x14ac:dyDescent="0.3">
      <c r="A46" s="1">
        <v>16954</v>
      </c>
      <c r="B46" s="1"/>
      <c r="C46" s="8">
        <v>44</v>
      </c>
      <c r="D46" s="7">
        <v>47.25145642408755</v>
      </c>
      <c r="E46" s="7"/>
      <c r="F46" s="7">
        <v>55.607498796218209</v>
      </c>
      <c r="G46" s="7"/>
      <c r="H46" s="7"/>
      <c r="I46" s="7"/>
      <c r="J46" s="7"/>
      <c r="K46" s="7">
        <v>59.450067454006884</v>
      </c>
    </row>
    <row r="47" spans="1:11" x14ac:dyDescent="0.3">
      <c r="A47" s="1">
        <v>16984</v>
      </c>
      <c r="B47" s="1"/>
      <c r="C47" s="8">
        <v>45</v>
      </c>
      <c r="D47" s="7">
        <v>45.715418366957763</v>
      </c>
      <c r="E47" s="7"/>
      <c r="F47" s="7">
        <v>53.695923905193325</v>
      </c>
      <c r="G47" s="7"/>
      <c r="H47" s="7"/>
      <c r="I47" s="7"/>
      <c r="J47" s="7"/>
      <c r="K47" s="7">
        <v>59.587117825004391</v>
      </c>
    </row>
    <row r="48" spans="1:11" x14ac:dyDescent="0.3">
      <c r="A48" s="1">
        <v>17015</v>
      </c>
      <c r="B48" s="1"/>
      <c r="C48" s="8">
        <v>46</v>
      </c>
      <c r="D48" s="7">
        <v>44.444311070345869</v>
      </c>
      <c r="E48" s="7"/>
      <c r="F48" s="7">
        <v>51.551386237704797</v>
      </c>
      <c r="G48" s="7"/>
      <c r="H48" s="7"/>
      <c r="I48" s="7"/>
      <c r="J48" s="7"/>
      <c r="K48" s="7">
        <v>59.219954109525325</v>
      </c>
    </row>
    <row r="49" spans="1:11" x14ac:dyDescent="0.3">
      <c r="A49" s="1">
        <v>17046</v>
      </c>
      <c r="B49" s="1"/>
      <c r="C49" s="8">
        <v>47</v>
      </c>
      <c r="D49" s="7">
        <v>45.565215368408722</v>
      </c>
      <c r="E49" s="7"/>
      <c r="F49" s="7">
        <v>49.040512022169715</v>
      </c>
      <c r="G49" s="7"/>
      <c r="H49" s="7"/>
      <c r="I49" s="7"/>
      <c r="J49" s="7"/>
      <c r="K49" s="7">
        <v>58.913603371990973</v>
      </c>
    </row>
    <row r="50" spans="1:11" x14ac:dyDescent="0.3">
      <c r="A50" s="1">
        <v>17076</v>
      </c>
      <c r="B50" s="1"/>
      <c r="C50" s="8">
        <v>48</v>
      </c>
      <c r="D50" s="7">
        <v>45.096214735163031</v>
      </c>
      <c r="E50" s="7"/>
      <c r="F50" s="7">
        <v>48.145014747859534</v>
      </c>
      <c r="G50" s="7"/>
      <c r="H50" s="7"/>
      <c r="I50" s="7"/>
      <c r="J50" s="7"/>
      <c r="K50" s="7">
        <v>58.801879800370273</v>
      </c>
    </row>
    <row r="51" spans="1:11" x14ac:dyDescent="0.3">
      <c r="A51" s="1">
        <v>17107</v>
      </c>
      <c r="B51" s="1"/>
      <c r="C51" s="8">
        <v>49</v>
      </c>
      <c r="D51" s="7">
        <v>44.526278372001414</v>
      </c>
      <c r="E51" s="7"/>
      <c r="F51" s="7">
        <v>47.536546946938714</v>
      </c>
      <c r="G51" s="7"/>
      <c r="H51" s="7"/>
      <c r="I51" s="7"/>
      <c r="J51" s="7"/>
      <c r="K51" s="7">
        <v>59.258167691595567</v>
      </c>
    </row>
    <row r="52" spans="1:11" x14ac:dyDescent="0.3">
      <c r="A52" s="1">
        <v>17137</v>
      </c>
      <c r="B52" s="1"/>
      <c r="C52" s="8">
        <v>50</v>
      </c>
      <c r="D52" s="7">
        <v>44.669219875603339</v>
      </c>
      <c r="E52" s="7"/>
      <c r="F52" s="7">
        <v>46.504154712325104</v>
      </c>
      <c r="G52" s="7"/>
      <c r="H52" s="7"/>
      <c r="I52" s="7"/>
      <c r="J52" s="7"/>
      <c r="K52" s="7">
        <v>59.856735042015728</v>
      </c>
    </row>
    <row r="53" spans="1:11" x14ac:dyDescent="0.3">
      <c r="A53" s="1">
        <v>17168</v>
      </c>
      <c r="B53" s="1"/>
      <c r="C53" s="8">
        <v>51</v>
      </c>
      <c r="D53" s="7">
        <v>38.244195098975467</v>
      </c>
      <c r="E53" s="7"/>
      <c r="F53" s="7">
        <v>45.614668673197741</v>
      </c>
      <c r="G53" s="7"/>
      <c r="H53" s="7"/>
      <c r="I53" s="7"/>
      <c r="J53" s="7"/>
      <c r="K53" s="7">
        <v>60.254414175574517</v>
      </c>
    </row>
    <row r="54" spans="1:11" x14ac:dyDescent="0.3">
      <c r="A54" s="1">
        <v>17199</v>
      </c>
      <c r="B54" s="1"/>
      <c r="C54" s="8">
        <v>52</v>
      </c>
      <c r="D54" s="7">
        <v>37.043970456194764</v>
      </c>
      <c r="E54" s="7"/>
      <c r="F54" s="7">
        <v>44.891908939275403</v>
      </c>
      <c r="G54" s="7"/>
      <c r="H54" s="7"/>
      <c r="I54" s="7"/>
      <c r="J54" s="7"/>
      <c r="K54" s="7">
        <v>60.242365702434036</v>
      </c>
    </row>
    <row r="55" spans="1:11" x14ac:dyDescent="0.3">
      <c r="A55" s="1">
        <v>17227</v>
      </c>
      <c r="B55" s="1"/>
      <c r="C55" s="8">
        <v>53</v>
      </c>
      <c r="D55" s="7">
        <v>35.818961957256583</v>
      </c>
      <c r="E55" s="7"/>
      <c r="F55" s="7">
        <v>44.150185817540716</v>
      </c>
      <c r="G55" s="7"/>
      <c r="H55" s="7"/>
      <c r="I55" s="7"/>
      <c r="J55" s="7"/>
      <c r="K55" s="7">
        <v>60.508603558089632</v>
      </c>
    </row>
    <row r="56" spans="1:11" x14ac:dyDescent="0.3">
      <c r="A56" s="1">
        <v>17258</v>
      </c>
      <c r="B56" s="1"/>
      <c r="C56" s="8">
        <v>54</v>
      </c>
      <c r="D56" s="7">
        <v>36.177115399713756</v>
      </c>
      <c r="E56" s="7"/>
      <c r="F56" s="7">
        <v>43.191338111466173</v>
      </c>
      <c r="G56" s="7"/>
      <c r="H56" s="7"/>
      <c r="I56" s="7"/>
      <c r="J56" s="7"/>
      <c r="K56" s="7">
        <v>60.581301119432943</v>
      </c>
    </row>
    <row r="57" spans="1:11" x14ac:dyDescent="0.3">
      <c r="A57" s="1">
        <v>17288</v>
      </c>
      <c r="B57" s="1"/>
      <c r="C57" s="8">
        <v>55</v>
      </c>
      <c r="D57" s="7">
        <v>35.947054252497772</v>
      </c>
      <c r="E57" s="7"/>
      <c r="F57" s="7">
        <v>42.187280827765356</v>
      </c>
      <c r="G57" s="7"/>
      <c r="H57" s="7"/>
      <c r="I57" s="7"/>
      <c r="J57" s="7"/>
      <c r="K57" s="7">
        <v>60.279901611376062</v>
      </c>
    </row>
    <row r="58" spans="1:11" x14ac:dyDescent="0.3">
      <c r="A58" s="1">
        <v>17319</v>
      </c>
      <c r="B58" s="1"/>
      <c r="C58" s="8">
        <v>56</v>
      </c>
      <c r="D58" s="7">
        <v>36.376294527927314</v>
      </c>
      <c r="E58" s="7"/>
      <c r="F58" s="7">
        <v>41.046196563305458</v>
      </c>
      <c r="G58" s="7"/>
      <c r="H58" s="7"/>
      <c r="I58" s="7"/>
      <c r="J58" s="7"/>
      <c r="K58" s="7">
        <v>59.441772617469738</v>
      </c>
    </row>
    <row r="59" spans="1:11" x14ac:dyDescent="0.3">
      <c r="A59" s="1">
        <v>17349</v>
      </c>
      <c r="B59" s="1"/>
      <c r="C59" s="8">
        <v>57</v>
      </c>
      <c r="D59" s="7">
        <v>36.198919820805379</v>
      </c>
      <c r="E59" s="7"/>
      <c r="F59" s="7">
        <v>40.080262243243297</v>
      </c>
      <c r="G59" s="7"/>
      <c r="H59" s="7"/>
      <c r="I59" s="7"/>
      <c r="J59" s="7"/>
      <c r="K59" s="7">
        <v>59.1107524040073</v>
      </c>
    </row>
    <row r="60" spans="1:11" x14ac:dyDescent="0.3">
      <c r="A60" s="1">
        <v>17380</v>
      </c>
      <c r="B60" s="1"/>
      <c r="C60" s="8">
        <v>58</v>
      </c>
      <c r="D60" s="7">
        <v>36.198919820805379</v>
      </c>
      <c r="E60" s="7"/>
      <c r="F60" s="7">
        <v>39.569811672665907</v>
      </c>
      <c r="G60" s="7"/>
      <c r="H60" s="7"/>
      <c r="I60" s="7"/>
      <c r="J60" s="7"/>
      <c r="K60" s="7">
        <v>58.834231515882664</v>
      </c>
    </row>
    <row r="61" spans="1:11" x14ac:dyDescent="0.3">
      <c r="A61" s="1">
        <v>17411</v>
      </c>
      <c r="B61" s="1"/>
      <c r="C61" s="8">
        <v>59</v>
      </c>
      <c r="D61" s="7">
        <v>36.209782755632062</v>
      </c>
      <c r="E61" s="7"/>
      <c r="F61" s="7">
        <v>38.710439906736362</v>
      </c>
      <c r="G61" s="7"/>
      <c r="H61" s="7"/>
      <c r="I61" s="7"/>
      <c r="J61" s="7"/>
      <c r="K61" s="7">
        <v>59.052726604318636</v>
      </c>
    </row>
    <row r="62" spans="1:11" x14ac:dyDescent="0.3">
      <c r="A62" s="1">
        <v>17441</v>
      </c>
      <c r="B62" s="1"/>
      <c r="C62" s="8">
        <v>60</v>
      </c>
      <c r="D62" s="7">
        <v>35.745096501117537</v>
      </c>
      <c r="E62" s="7"/>
      <c r="F62" s="7">
        <v>37.99238385193479</v>
      </c>
      <c r="G62" s="7"/>
      <c r="H62" s="7"/>
      <c r="I62" s="7"/>
      <c r="J62" s="7"/>
      <c r="K62" s="7">
        <v>59.100006609606325</v>
      </c>
    </row>
    <row r="63" spans="1:11" x14ac:dyDescent="0.3">
      <c r="A63" s="1">
        <v>17472</v>
      </c>
      <c r="B63" s="1"/>
      <c r="C63" s="8">
        <v>61</v>
      </c>
      <c r="D63" s="7">
        <v>35.535437420337544</v>
      </c>
      <c r="E63" s="7"/>
      <c r="F63" s="7">
        <v>36.900139716331381</v>
      </c>
      <c r="G63" s="7"/>
      <c r="H63" s="7"/>
      <c r="I63" s="7"/>
      <c r="J63" s="7"/>
      <c r="K63" s="7">
        <v>58.462762498374047</v>
      </c>
    </row>
    <row r="64" spans="1:11" x14ac:dyDescent="0.3">
      <c r="A64" s="1">
        <v>17502</v>
      </c>
      <c r="B64" s="1"/>
      <c r="C64" s="8">
        <v>62</v>
      </c>
      <c r="D64" s="7">
        <v>35.883507442530089</v>
      </c>
      <c r="E64" s="7"/>
      <c r="F64" s="7">
        <v>36.169515503167403</v>
      </c>
      <c r="G64" s="7"/>
      <c r="H64" s="7"/>
      <c r="I64" s="7"/>
      <c r="J64" s="7"/>
      <c r="K64" s="7">
        <v>58.033315960268069</v>
      </c>
    </row>
    <row r="65" spans="1:11" x14ac:dyDescent="0.3">
      <c r="A65" s="1">
        <v>17533</v>
      </c>
      <c r="B65" s="1"/>
      <c r="C65" s="8">
        <v>63</v>
      </c>
      <c r="D65" s="7">
        <v>33.810899314548287</v>
      </c>
      <c r="E65" s="7"/>
      <c r="F65" s="7">
        <v>35.014051793966509</v>
      </c>
      <c r="G65" s="7"/>
      <c r="H65" s="7"/>
      <c r="I65" s="7"/>
      <c r="J65" s="7"/>
      <c r="K65" s="7">
        <v>57.509975186074776</v>
      </c>
    </row>
    <row r="66" spans="1:11" x14ac:dyDescent="0.3">
      <c r="A66" s="1">
        <v>17564</v>
      </c>
      <c r="B66" s="1"/>
      <c r="C66" s="8">
        <v>64</v>
      </c>
      <c r="D66" s="7">
        <v>33.713131233969776</v>
      </c>
      <c r="E66" s="7"/>
      <c r="F66" s="7">
        <v>34.357817480096664</v>
      </c>
      <c r="G66" s="7"/>
      <c r="H66" s="7"/>
      <c r="I66" s="7"/>
      <c r="J66" s="7"/>
      <c r="K66" s="7">
        <v>56.867373861440491</v>
      </c>
    </row>
    <row r="67" spans="1:11" x14ac:dyDescent="0.3">
      <c r="A67" s="1">
        <v>17593</v>
      </c>
      <c r="B67" s="1"/>
      <c r="C67" s="8">
        <v>65</v>
      </c>
      <c r="D67" s="7">
        <v>33.5020682042828</v>
      </c>
      <c r="E67" s="7"/>
      <c r="F67" s="7">
        <v>33.664332236034355</v>
      </c>
      <c r="G67" s="7"/>
      <c r="H67" s="7"/>
      <c r="I67" s="7"/>
      <c r="J67" s="7"/>
      <c r="K67" s="7">
        <v>56.038011294285077</v>
      </c>
    </row>
    <row r="68" spans="1:11" x14ac:dyDescent="0.3">
      <c r="A68" s="1">
        <v>17624</v>
      </c>
      <c r="B68" s="1"/>
      <c r="C68" s="8">
        <v>66</v>
      </c>
      <c r="D68" s="7">
        <v>33.016722385220064</v>
      </c>
      <c r="E68" s="7"/>
      <c r="F68" s="7">
        <v>33.056099996106006</v>
      </c>
      <c r="G68" s="7"/>
      <c r="H68" s="7"/>
      <c r="I68" s="7"/>
      <c r="J68" s="7"/>
      <c r="K68" s="7">
        <v>55.764763950925541</v>
      </c>
    </row>
    <row r="69" spans="1:11" x14ac:dyDescent="0.3">
      <c r="A69" s="1">
        <v>17654</v>
      </c>
      <c r="B69" s="1"/>
      <c r="C69" s="8">
        <v>67</v>
      </c>
      <c r="D69" s="7">
        <v>33.046464203002763</v>
      </c>
      <c r="E69" s="7"/>
      <c r="F69" s="7">
        <v>32.631885484803561</v>
      </c>
      <c r="G69" s="7"/>
      <c r="H69" s="7"/>
      <c r="I69" s="7"/>
      <c r="J69" s="7"/>
      <c r="K69" s="7">
        <v>55.448706324873761</v>
      </c>
    </row>
    <row r="70" spans="1:11" x14ac:dyDescent="0.3">
      <c r="A70" s="1">
        <v>17685</v>
      </c>
      <c r="B70" s="1"/>
      <c r="C70" s="8">
        <v>68</v>
      </c>
      <c r="D70" s="7">
        <v>32.408026089048512</v>
      </c>
      <c r="E70" s="7"/>
      <c r="F70" s="7">
        <v>31.635371289193955</v>
      </c>
      <c r="G70" s="7"/>
      <c r="H70" s="7"/>
      <c r="I70" s="7"/>
      <c r="J70" s="7"/>
      <c r="K70" s="7">
        <v>55.576532349277095</v>
      </c>
    </row>
    <row r="71" spans="1:11" x14ac:dyDescent="0.3">
      <c r="A71" s="1">
        <v>17715</v>
      </c>
      <c r="B71" s="1"/>
      <c r="C71" s="8">
        <v>69</v>
      </c>
      <c r="D71" s="7">
        <v>32.408026089048512</v>
      </c>
      <c r="E71" s="7"/>
      <c r="F71" s="7">
        <v>29.963412852049583</v>
      </c>
      <c r="G71" s="7"/>
      <c r="H71" s="7"/>
      <c r="I71" s="7"/>
      <c r="J71" s="7"/>
      <c r="K71" s="7">
        <v>55.448999650081916</v>
      </c>
    </row>
    <row r="72" spans="1:11" x14ac:dyDescent="0.3">
      <c r="A72" s="1">
        <v>17746</v>
      </c>
      <c r="B72" s="1"/>
      <c r="C72" s="8">
        <v>70</v>
      </c>
      <c r="D72" s="7">
        <v>32.682559589601162</v>
      </c>
      <c r="E72" s="7"/>
      <c r="F72" s="7">
        <v>29.30120560536826</v>
      </c>
      <c r="G72" s="7"/>
      <c r="H72" s="7"/>
      <c r="I72" s="7"/>
      <c r="J72" s="7"/>
      <c r="K72" s="7">
        <v>55.399140423700587</v>
      </c>
    </row>
    <row r="73" spans="1:11" x14ac:dyDescent="0.3">
      <c r="A73" s="1">
        <v>17777</v>
      </c>
      <c r="B73" s="1"/>
      <c r="C73" s="8">
        <v>71</v>
      </c>
      <c r="D73" s="7">
        <v>32.215435770922781</v>
      </c>
      <c r="E73" s="7"/>
      <c r="F73" s="7">
        <v>28.54476922101146</v>
      </c>
      <c r="G73" s="7"/>
      <c r="H73" s="7"/>
      <c r="I73" s="7"/>
      <c r="J73" s="7"/>
      <c r="K73" s="7">
        <v>55.382525666000788</v>
      </c>
    </row>
    <row r="74" spans="1:11" x14ac:dyDescent="0.3">
      <c r="A74" s="1">
        <v>17807</v>
      </c>
      <c r="B74" s="1"/>
      <c r="C74" s="8">
        <v>72</v>
      </c>
      <c r="D74" s="7">
        <v>34.057972059332677</v>
      </c>
      <c r="E74" s="7"/>
      <c r="F74" s="7">
        <v>27.848555337572154</v>
      </c>
      <c r="G74" s="7"/>
      <c r="H74" s="7"/>
      <c r="I74" s="7"/>
      <c r="J74" s="7"/>
      <c r="K74" s="7">
        <v>55.283016236774593</v>
      </c>
    </row>
    <row r="75" spans="1:11" x14ac:dyDescent="0.3">
      <c r="A75" s="1">
        <v>17838</v>
      </c>
      <c r="B75" s="1"/>
      <c r="C75" s="8">
        <v>73</v>
      </c>
      <c r="D75" s="7">
        <v>34.489085629703972</v>
      </c>
      <c r="E75" s="7"/>
      <c r="F75" s="7">
        <v>27.353457752256315</v>
      </c>
      <c r="G75" s="7"/>
      <c r="H75" s="7"/>
      <c r="I75" s="7"/>
      <c r="J75" s="7"/>
      <c r="K75" s="7">
        <v>54.519739878475924</v>
      </c>
    </row>
    <row r="76" spans="1:11" x14ac:dyDescent="0.3">
      <c r="A76" s="1">
        <v>17868</v>
      </c>
      <c r="B76" s="1"/>
      <c r="C76" s="8">
        <v>74</v>
      </c>
      <c r="D76" s="7">
        <v>34.746207565690085</v>
      </c>
      <c r="E76" s="7"/>
      <c r="F76" s="7">
        <v>26.806603050035587</v>
      </c>
      <c r="G76" s="7"/>
      <c r="H76" s="7"/>
      <c r="I76" s="7"/>
      <c r="J76" s="7"/>
      <c r="K76" s="7">
        <v>53.687582352019625</v>
      </c>
    </row>
    <row r="77" spans="1:11" x14ac:dyDescent="0.3">
      <c r="A77" s="1">
        <v>17899</v>
      </c>
      <c r="B77" s="1"/>
      <c r="C77" s="8">
        <v>75</v>
      </c>
      <c r="D77" s="7">
        <v>34.704562091180662</v>
      </c>
      <c r="E77" s="7"/>
      <c r="F77" s="7">
        <v>25.895095682028202</v>
      </c>
      <c r="G77" s="7"/>
      <c r="H77" s="7"/>
      <c r="I77" s="7"/>
      <c r="J77" s="7"/>
      <c r="K77" s="7">
        <v>53.543016208257328</v>
      </c>
    </row>
    <row r="78" spans="1:11" x14ac:dyDescent="0.3">
      <c r="A78" s="1">
        <v>17930</v>
      </c>
      <c r="B78" s="1"/>
      <c r="C78" s="8">
        <v>76</v>
      </c>
      <c r="D78" s="7">
        <v>33.917672098495565</v>
      </c>
      <c r="E78" s="7"/>
      <c r="F78" s="7">
        <v>25.224133724944672</v>
      </c>
      <c r="G78" s="7"/>
      <c r="H78" s="7"/>
      <c r="I78" s="7"/>
      <c r="J78" s="7"/>
      <c r="K78" s="7">
        <v>53.537662442013136</v>
      </c>
    </row>
    <row r="79" spans="1:11" x14ac:dyDescent="0.3">
      <c r="A79" s="1">
        <v>17958</v>
      </c>
      <c r="B79" s="1"/>
      <c r="C79" s="8">
        <v>77</v>
      </c>
      <c r="D79" s="7">
        <v>33.999270347329151</v>
      </c>
      <c r="E79" s="7"/>
      <c r="F79" s="7">
        <v>24.65220262406633</v>
      </c>
      <c r="G79" s="7"/>
      <c r="H79" s="7"/>
      <c r="I79" s="7"/>
      <c r="J79" s="7"/>
      <c r="K79" s="7">
        <v>53.564444664345302</v>
      </c>
    </row>
    <row r="80" spans="1:11" x14ac:dyDescent="0.3">
      <c r="A80" s="1">
        <v>17989</v>
      </c>
      <c r="B80" s="1"/>
      <c r="C80" s="8">
        <v>78</v>
      </c>
      <c r="D80" s="7">
        <v>33.645987478801736</v>
      </c>
      <c r="E80" s="7"/>
      <c r="F80" s="7">
        <v>24.223447601519435</v>
      </c>
      <c r="G80" s="7"/>
      <c r="H80" s="7"/>
      <c r="I80" s="7"/>
      <c r="J80" s="7"/>
      <c r="K80" s="7">
        <v>53.425538264856677</v>
      </c>
    </row>
    <row r="81" spans="1:11" x14ac:dyDescent="0.3">
      <c r="A81" s="1">
        <v>18019</v>
      </c>
      <c r="B81" s="1"/>
      <c r="C81" s="8">
        <v>79</v>
      </c>
      <c r="D81" s="7">
        <v>33.349179778770683</v>
      </c>
      <c r="E81" s="7"/>
      <c r="F81" s="7">
        <v>23.637243951521697</v>
      </c>
      <c r="G81" s="7"/>
      <c r="H81" s="7"/>
      <c r="I81" s="7"/>
      <c r="J81" s="7"/>
      <c r="K81" s="7">
        <v>53.223289763754408</v>
      </c>
    </row>
    <row r="82" spans="1:11" x14ac:dyDescent="0.3">
      <c r="A82" s="1">
        <v>18050</v>
      </c>
      <c r="B82" s="1"/>
      <c r="C82" s="8">
        <v>80</v>
      </c>
      <c r="D82" s="7">
        <v>33.638470626155623</v>
      </c>
      <c r="E82" s="7"/>
      <c r="F82" s="7">
        <v>22.811468781626807</v>
      </c>
      <c r="G82" s="7"/>
      <c r="H82" s="7"/>
      <c r="I82" s="7"/>
      <c r="J82" s="7"/>
      <c r="K82" s="7">
        <v>53.164808474432533</v>
      </c>
    </row>
    <row r="83" spans="1:11" x14ac:dyDescent="0.3">
      <c r="A83" s="1">
        <v>18080</v>
      </c>
      <c r="B83" s="1"/>
      <c r="C83" s="8">
        <v>81</v>
      </c>
      <c r="D83" s="7">
        <v>34.016048767474594</v>
      </c>
      <c r="E83" s="7"/>
      <c r="F83" s="7">
        <v>21.936213849049722</v>
      </c>
      <c r="G83" s="7"/>
      <c r="H83" s="7"/>
      <c r="I83" s="7"/>
      <c r="J83" s="7"/>
      <c r="K83" s="7">
        <v>52.895043751300889</v>
      </c>
    </row>
    <row r="84" spans="1:11" x14ac:dyDescent="0.3">
      <c r="A84" s="1">
        <v>18111</v>
      </c>
      <c r="B84" s="1"/>
      <c r="C84" s="8">
        <v>82</v>
      </c>
      <c r="D84" s="7">
        <v>33.99225418954191</v>
      </c>
      <c r="E84" s="7"/>
      <c r="F84" s="7">
        <v>20.931501764360423</v>
      </c>
      <c r="G84" s="7"/>
      <c r="H84" s="7"/>
      <c r="I84" s="7"/>
      <c r="J84" s="7"/>
      <c r="K84" s="7">
        <v>52.574340275619605</v>
      </c>
    </row>
    <row r="85" spans="1:11" x14ac:dyDescent="0.3">
      <c r="A85" s="1">
        <v>18142</v>
      </c>
      <c r="B85" s="1"/>
      <c r="C85" s="8">
        <v>83</v>
      </c>
      <c r="D85" s="7">
        <v>34.118492612207085</v>
      </c>
      <c r="E85" s="7"/>
      <c r="F85" s="7">
        <v>20.043571544920443</v>
      </c>
      <c r="G85" s="7"/>
      <c r="H85" s="7"/>
      <c r="I85" s="7"/>
      <c r="J85" s="7"/>
      <c r="K85" s="7">
        <v>52.485115579135069</v>
      </c>
    </row>
    <row r="86" spans="1:11" x14ac:dyDescent="0.3">
      <c r="A86" s="1">
        <v>18172</v>
      </c>
      <c r="B86" s="1"/>
      <c r="C86" s="8">
        <v>84</v>
      </c>
      <c r="D86" s="7">
        <v>34.228022283514328</v>
      </c>
      <c r="E86" s="7"/>
      <c r="F86" s="7">
        <v>19.619784206069347</v>
      </c>
      <c r="G86" s="7"/>
      <c r="H86" s="7"/>
      <c r="I86" s="7"/>
      <c r="J86" s="7"/>
      <c r="K86" s="7">
        <v>52.042752185557838</v>
      </c>
    </row>
    <row r="87" spans="1:11" x14ac:dyDescent="0.3">
      <c r="A87" s="1">
        <v>18203</v>
      </c>
      <c r="B87" s="1"/>
      <c r="C87" s="8">
        <v>85</v>
      </c>
      <c r="D87" s="7">
        <v>33.616207310463885</v>
      </c>
      <c r="E87" s="7"/>
      <c r="F87" s="7">
        <v>19.128189730008135</v>
      </c>
      <c r="G87" s="7"/>
      <c r="H87" s="7"/>
      <c r="I87" s="7"/>
      <c r="J87" s="7"/>
      <c r="K87" s="7">
        <v>51.42056336879542</v>
      </c>
    </row>
    <row r="88" spans="1:11" x14ac:dyDescent="0.3">
      <c r="A88" s="1">
        <v>18233</v>
      </c>
      <c r="B88" s="1"/>
      <c r="C88" s="8">
        <v>86</v>
      </c>
      <c r="D88" s="7">
        <v>33.336183370154586</v>
      </c>
      <c r="E88" s="7"/>
      <c r="F88" s="7">
        <v>18.766005817726022</v>
      </c>
      <c r="G88" s="7"/>
      <c r="H88" s="7"/>
      <c r="I88" s="7"/>
      <c r="J88" s="7"/>
      <c r="K88" s="7">
        <v>50.835949944434425</v>
      </c>
    </row>
    <row r="89" spans="1:11" x14ac:dyDescent="0.3">
      <c r="A89" s="1">
        <v>18264</v>
      </c>
      <c r="B89" s="1"/>
      <c r="C89" s="8">
        <v>87</v>
      </c>
      <c r="D89" s="7">
        <v>32.833825834880912</v>
      </c>
      <c r="E89" s="7"/>
      <c r="F89" s="7">
        <v>18.475933659275398</v>
      </c>
      <c r="G89" s="7"/>
      <c r="H89" s="7"/>
      <c r="I89" s="7"/>
      <c r="J89" s="7"/>
      <c r="K89" s="7">
        <v>50.673793804260782</v>
      </c>
    </row>
    <row r="90" spans="1:11" x14ac:dyDescent="0.3">
      <c r="A90" s="1">
        <v>18295</v>
      </c>
      <c r="B90" s="1"/>
      <c r="C90" s="8">
        <v>88</v>
      </c>
      <c r="D90" s="7">
        <v>32.673724584417272</v>
      </c>
      <c r="E90" s="7"/>
      <c r="F90" s="7">
        <v>18.115436473453666</v>
      </c>
      <c r="G90" s="7"/>
      <c r="H90" s="7"/>
      <c r="I90" s="7"/>
      <c r="J90" s="7"/>
      <c r="K90" s="7">
        <v>50.301562243657713</v>
      </c>
    </row>
    <row r="91" spans="1:11" x14ac:dyDescent="0.3">
      <c r="A91" s="1">
        <v>18323</v>
      </c>
      <c r="B91" s="1"/>
      <c r="C91" s="8">
        <v>89</v>
      </c>
      <c r="D91" s="7">
        <v>32.469168820845944</v>
      </c>
      <c r="E91" s="7"/>
      <c r="F91" s="7">
        <v>17.71507576124943</v>
      </c>
      <c r="G91" s="7"/>
      <c r="H91" s="7"/>
      <c r="I91" s="7"/>
      <c r="J91" s="7"/>
      <c r="K91" s="7">
        <v>49.996583086828053</v>
      </c>
    </row>
    <row r="92" spans="1:11" x14ac:dyDescent="0.3">
      <c r="A92" s="1">
        <v>18354</v>
      </c>
      <c r="B92" s="1"/>
      <c r="C92" s="8">
        <v>90</v>
      </c>
      <c r="D92" s="7">
        <v>32.265893690595192</v>
      </c>
      <c r="E92" s="7"/>
      <c r="F92" s="7">
        <v>17.222511920328049</v>
      </c>
      <c r="G92" s="7"/>
      <c r="H92" s="7"/>
      <c r="I92" s="7"/>
      <c r="J92" s="7"/>
      <c r="K92" s="7">
        <v>49.871903328506797</v>
      </c>
    </row>
    <row r="93" spans="1:11" x14ac:dyDescent="0.3">
      <c r="A93" s="1">
        <v>18384</v>
      </c>
      <c r="B93" s="1"/>
      <c r="C93" s="8">
        <v>91</v>
      </c>
      <c r="D93" s="7">
        <v>31.851820030202564</v>
      </c>
      <c r="E93" s="7"/>
      <c r="F93" s="7">
        <v>16.753416264910552</v>
      </c>
      <c r="G93" s="7"/>
      <c r="H93" s="7"/>
      <c r="I93" s="7"/>
      <c r="J93" s="7"/>
      <c r="K93" s="7">
        <v>49.589244634092466</v>
      </c>
    </row>
    <row r="94" spans="1:11" x14ac:dyDescent="0.3">
      <c r="A94" s="1">
        <v>18415</v>
      </c>
      <c r="B94" s="1"/>
      <c r="C94" s="8">
        <v>92</v>
      </c>
      <c r="D94" s="7">
        <v>32.281159450899523</v>
      </c>
      <c r="E94" s="7"/>
      <c r="F94" s="7">
        <v>16.465273970428058</v>
      </c>
      <c r="G94" s="7"/>
      <c r="H94" s="7"/>
      <c r="I94" s="7"/>
      <c r="J94" s="7"/>
      <c r="K94" s="7">
        <v>49.460646952017228</v>
      </c>
    </row>
    <row r="95" spans="1:11" x14ac:dyDescent="0.3">
      <c r="A95" s="1">
        <v>18445</v>
      </c>
      <c r="B95" s="1"/>
      <c r="C95" s="8">
        <v>93</v>
      </c>
      <c r="D95" s="7">
        <v>32.117360910257212</v>
      </c>
      <c r="E95" s="7"/>
      <c r="F95" s="7">
        <v>15.853335230529614</v>
      </c>
      <c r="G95" s="7"/>
      <c r="H95" s="7"/>
      <c r="I95" s="7"/>
      <c r="J95" s="7"/>
      <c r="K95" s="7">
        <v>49.426048717914696</v>
      </c>
    </row>
    <row r="96" spans="1:11" x14ac:dyDescent="0.3">
      <c r="A96" s="1">
        <v>18476</v>
      </c>
      <c r="B96" s="1"/>
      <c r="C96" s="8">
        <v>94</v>
      </c>
      <c r="D96" s="7">
        <v>31.830882963584948</v>
      </c>
      <c r="E96" s="7"/>
      <c r="F96" s="7">
        <v>15.459127479794844</v>
      </c>
      <c r="G96" s="7"/>
      <c r="H96" s="7"/>
      <c r="I96" s="7"/>
      <c r="J96" s="7"/>
      <c r="K96" s="7">
        <v>49.396410871391865</v>
      </c>
    </row>
    <row r="97" spans="1:11" x14ac:dyDescent="0.3">
      <c r="A97" s="1">
        <v>18507</v>
      </c>
      <c r="B97" s="1"/>
      <c r="C97" s="8">
        <v>95</v>
      </c>
      <c r="D97" s="7">
        <v>31.024252401154921</v>
      </c>
      <c r="E97" s="7"/>
      <c r="F97" s="7">
        <v>15.176838287644655</v>
      </c>
      <c r="G97" s="7"/>
      <c r="H97" s="7"/>
      <c r="I97" s="7"/>
      <c r="J97" s="7"/>
      <c r="K97" s="7">
        <v>49.366790796913712</v>
      </c>
    </row>
    <row r="98" spans="1:11" x14ac:dyDescent="0.3">
      <c r="A98" s="1">
        <v>18537</v>
      </c>
      <c r="B98" s="1"/>
      <c r="C98" s="8">
        <v>96</v>
      </c>
      <c r="D98" s="7">
        <v>30.962327745663597</v>
      </c>
      <c r="E98" s="7"/>
      <c r="F98" s="7">
        <v>14.746247850412608</v>
      </c>
      <c r="G98" s="7"/>
      <c r="H98" s="7"/>
      <c r="I98" s="7"/>
      <c r="J98" s="7"/>
      <c r="K98" s="7">
        <v>49.214226694161816</v>
      </c>
    </row>
    <row r="99" spans="1:11" x14ac:dyDescent="0.3">
      <c r="A99" s="1">
        <v>18568</v>
      </c>
      <c r="B99" s="1"/>
      <c r="C99" s="8">
        <v>97</v>
      </c>
      <c r="D99" s="7">
        <v>31.623253749018073</v>
      </c>
      <c r="E99" s="7"/>
      <c r="F99" s="7">
        <v>14.044045571821531</v>
      </c>
      <c r="G99" s="7"/>
      <c r="H99" s="7"/>
      <c r="I99" s="7"/>
      <c r="J99" s="7"/>
      <c r="K99" s="7">
        <v>48.88668589864092</v>
      </c>
    </row>
    <row r="100" spans="1:11" x14ac:dyDescent="0.3">
      <c r="A100" s="1">
        <v>18598</v>
      </c>
      <c r="B100" s="1"/>
      <c r="C100" s="8">
        <v>98</v>
      </c>
      <c r="D100" s="7">
        <v>32.140719330234859</v>
      </c>
      <c r="E100" s="7"/>
      <c r="F100" s="7">
        <v>13.475384352160365</v>
      </c>
      <c r="G100" s="7"/>
      <c r="H100" s="7"/>
      <c r="I100" s="7"/>
      <c r="J100" s="7"/>
      <c r="K100" s="7">
        <v>48.397867437521953</v>
      </c>
    </row>
    <row r="101" spans="1:11" x14ac:dyDescent="0.3">
      <c r="A101" s="1">
        <v>18629</v>
      </c>
      <c r="B101" s="1"/>
      <c r="C101" s="8">
        <v>99</v>
      </c>
      <c r="D101" s="7">
        <v>31.372102811356623</v>
      </c>
      <c r="E101" s="7"/>
      <c r="F101" s="7">
        <v>13.130063677443598</v>
      </c>
      <c r="G101" s="7"/>
      <c r="H101" s="7"/>
      <c r="I101" s="7"/>
      <c r="J101" s="7"/>
      <c r="K101" s="7">
        <v>48.032818020565642</v>
      </c>
    </row>
    <row r="102" spans="1:11" x14ac:dyDescent="0.3">
      <c r="A102" s="1">
        <v>18660</v>
      </c>
      <c r="B102" s="1"/>
      <c r="C102" s="8">
        <v>100</v>
      </c>
      <c r="D102" s="7">
        <v>30.74189398467087</v>
      </c>
      <c r="E102" s="7"/>
      <c r="F102" s="7">
        <v>12.816069963341725</v>
      </c>
      <c r="G102" s="7"/>
      <c r="H102" s="7"/>
      <c r="I102" s="7"/>
      <c r="J102" s="7"/>
      <c r="K102" s="7">
        <v>47.425768187762294</v>
      </c>
    </row>
    <row r="103" spans="1:11" x14ac:dyDescent="0.3">
      <c r="A103" s="1">
        <v>18688</v>
      </c>
      <c r="B103" s="1"/>
      <c r="C103" s="8">
        <v>101</v>
      </c>
      <c r="D103" s="7">
        <v>30.558542728301063</v>
      </c>
      <c r="E103" s="7"/>
      <c r="F103" s="7">
        <v>12.479133362552803</v>
      </c>
      <c r="G103" s="7"/>
      <c r="H103" s="7"/>
      <c r="I103" s="7"/>
      <c r="J103" s="7"/>
      <c r="K103" s="7">
        <v>46.201430285204381</v>
      </c>
    </row>
    <row r="104" spans="1:11" x14ac:dyDescent="0.3">
      <c r="A104" s="1">
        <v>18719</v>
      </c>
      <c r="B104" s="1"/>
      <c r="C104" s="8">
        <v>102</v>
      </c>
      <c r="D104" s="7">
        <v>30.208128438415443</v>
      </c>
      <c r="E104" s="7"/>
      <c r="F104" s="7">
        <v>12.173576590140282</v>
      </c>
      <c r="G104" s="7"/>
      <c r="H104" s="7"/>
      <c r="I104" s="7"/>
      <c r="J104" s="7"/>
      <c r="K104" s="7">
        <v>45.371138451541178</v>
      </c>
    </row>
    <row r="105" spans="1:11" x14ac:dyDescent="0.3">
      <c r="A105" s="1">
        <v>18749</v>
      </c>
      <c r="B105" s="1"/>
      <c r="C105" s="8">
        <v>103</v>
      </c>
      <c r="D105" s="7">
        <v>29.711939056177286</v>
      </c>
      <c r="E105" s="7"/>
      <c r="F105" s="7">
        <v>11.975973035061765</v>
      </c>
      <c r="G105" s="7"/>
      <c r="H105" s="7"/>
      <c r="I105" s="7"/>
      <c r="J105" s="7"/>
      <c r="K105" s="7">
        <v>44.398804630141086</v>
      </c>
    </row>
    <row r="106" spans="1:11" x14ac:dyDescent="0.3">
      <c r="A106" s="1">
        <v>18780</v>
      </c>
      <c r="B106" s="1"/>
      <c r="C106" s="8">
        <v>104</v>
      </c>
      <c r="D106" s="7">
        <v>28.995744175053463</v>
      </c>
      <c r="E106" s="7"/>
      <c r="F106" s="7">
        <v>11.500982459485034</v>
      </c>
      <c r="G106" s="7"/>
      <c r="H106" s="7"/>
      <c r="I106" s="7"/>
      <c r="J106" s="7"/>
      <c r="K106" s="7">
        <v>43.695310136936406</v>
      </c>
    </row>
    <row r="107" spans="1:11" x14ac:dyDescent="0.3">
      <c r="A107" s="1">
        <v>18810</v>
      </c>
      <c r="B107" s="1"/>
      <c r="C107" s="8">
        <v>105</v>
      </c>
      <c r="D107" s="7">
        <v>28.457890053050807</v>
      </c>
      <c r="E107" s="7"/>
      <c r="F107" s="7">
        <v>11.260018072728641</v>
      </c>
      <c r="G107" s="7"/>
      <c r="H107" s="7"/>
      <c r="I107" s="7"/>
      <c r="J107" s="7"/>
      <c r="K107" s="7">
        <v>43.404499987023357</v>
      </c>
    </row>
    <row r="108" spans="1:11" x14ac:dyDescent="0.3">
      <c r="A108" s="1">
        <v>18841</v>
      </c>
      <c r="B108" s="1"/>
      <c r="C108" s="8">
        <v>106</v>
      </c>
      <c r="D108" s="7">
        <v>29.050520674817072</v>
      </c>
      <c r="E108" s="7"/>
      <c r="F108" s="7">
        <v>10.631685461928658</v>
      </c>
      <c r="G108" s="7"/>
      <c r="H108" s="7"/>
      <c r="I108" s="7"/>
      <c r="J108" s="7"/>
      <c r="K108" s="7">
        <v>43.158496556650448</v>
      </c>
    </row>
    <row r="109" spans="1:11" x14ac:dyDescent="0.3">
      <c r="A109" s="1">
        <v>18872</v>
      </c>
      <c r="B109" s="1"/>
      <c r="C109" s="8">
        <v>107</v>
      </c>
      <c r="D109" s="7">
        <v>28.940546597745641</v>
      </c>
      <c r="E109" s="7"/>
      <c r="F109" s="7">
        <v>10.28607339582881</v>
      </c>
      <c r="G109" s="7"/>
      <c r="H109" s="7"/>
      <c r="I109" s="7"/>
      <c r="J109" s="7"/>
      <c r="K109" s="7">
        <v>43.025118688715423</v>
      </c>
    </row>
    <row r="110" spans="1:11" x14ac:dyDescent="0.3">
      <c r="A110" s="1">
        <v>18902</v>
      </c>
      <c r="B110" s="1"/>
      <c r="C110" s="8">
        <v>108</v>
      </c>
      <c r="D110" s="7">
        <v>28.928975007742544</v>
      </c>
      <c r="E110" s="7"/>
      <c r="F110" s="7">
        <v>10.075495539062405</v>
      </c>
      <c r="G110" s="7"/>
      <c r="H110" s="7"/>
      <c r="I110" s="7"/>
      <c r="J110" s="7"/>
      <c r="K110" s="7">
        <v>43.094069199434514</v>
      </c>
    </row>
    <row r="111" spans="1:11" x14ac:dyDescent="0.3">
      <c r="A111" s="1">
        <v>18933</v>
      </c>
      <c r="B111" s="1"/>
      <c r="C111" s="8">
        <v>109</v>
      </c>
      <c r="D111" s="7">
        <v>28.845323569391311</v>
      </c>
      <c r="E111" s="7"/>
      <c r="F111" s="7">
        <v>9.6564074554939676</v>
      </c>
      <c r="G111" s="7"/>
      <c r="H111" s="7"/>
      <c r="I111" s="7"/>
      <c r="J111" s="7"/>
      <c r="K111" s="7">
        <v>43.128572057080177</v>
      </c>
    </row>
    <row r="112" spans="1:11" x14ac:dyDescent="0.3">
      <c r="A112" s="1">
        <v>18963</v>
      </c>
      <c r="B112" s="1"/>
      <c r="C112" s="8">
        <v>110</v>
      </c>
      <c r="D112" s="7">
        <v>28.885763638485191</v>
      </c>
      <c r="E112" s="7"/>
      <c r="F112" s="7">
        <v>9.2538643560076341</v>
      </c>
      <c r="G112" s="7"/>
      <c r="H112" s="7"/>
      <c r="I112" s="7"/>
      <c r="J112" s="7"/>
      <c r="K112" s="7">
        <v>42.85856310949039</v>
      </c>
    </row>
    <row r="113" spans="1:11" x14ac:dyDescent="0.3">
      <c r="A113" s="1">
        <v>18994</v>
      </c>
      <c r="B113" s="1"/>
      <c r="C113" s="8">
        <v>111</v>
      </c>
      <c r="D113" s="7">
        <v>25.456740670208156</v>
      </c>
      <c r="E113" s="7"/>
      <c r="F113" s="7">
        <v>8.9495786808584477</v>
      </c>
      <c r="G113" s="7"/>
      <c r="H113" s="7"/>
      <c r="I113" s="7"/>
      <c r="J113" s="7"/>
      <c r="K113" s="7">
        <v>42.501550088744935</v>
      </c>
    </row>
    <row r="114" spans="1:11" x14ac:dyDescent="0.3">
      <c r="A114" s="1">
        <v>19025</v>
      </c>
      <c r="B114" s="1"/>
      <c r="C114" s="8">
        <v>112</v>
      </c>
      <c r="D114" s="7">
        <v>25.902259534196329</v>
      </c>
      <c r="E114" s="7"/>
      <c r="F114" s="7">
        <v>8.4073073563724261</v>
      </c>
      <c r="G114" s="7"/>
      <c r="H114" s="7"/>
      <c r="I114" s="7"/>
      <c r="J114" s="7"/>
      <c r="K114" s="7">
        <v>42.235466648857134</v>
      </c>
    </row>
    <row r="115" spans="1:11" x14ac:dyDescent="0.3">
      <c r="A115" s="1">
        <v>19054</v>
      </c>
      <c r="B115" s="1"/>
      <c r="C115" s="8">
        <v>113</v>
      </c>
      <c r="D115" s="7">
        <v>25.456766126974276</v>
      </c>
      <c r="E115" s="7"/>
      <c r="F115" s="7">
        <v>8.0299019640615334</v>
      </c>
      <c r="G115" s="7"/>
      <c r="H115" s="7"/>
      <c r="I115" s="7"/>
      <c r="J115" s="7"/>
      <c r="K115" s="7">
        <v>42.121737956374929</v>
      </c>
    </row>
    <row r="116" spans="1:11" x14ac:dyDescent="0.3">
      <c r="A116" s="1">
        <v>19085</v>
      </c>
      <c r="B116" s="1"/>
      <c r="C116" s="8">
        <v>114</v>
      </c>
      <c r="D116" s="7">
        <v>24.205349554981723</v>
      </c>
      <c r="E116" s="7"/>
      <c r="F116" s="7">
        <v>7.66797360968443</v>
      </c>
      <c r="G116" s="7"/>
      <c r="H116" s="7"/>
      <c r="I116" s="7"/>
      <c r="J116" s="7"/>
      <c r="K116" s="7">
        <v>41.945566576752576</v>
      </c>
    </row>
    <row r="117" spans="1:11" x14ac:dyDescent="0.3">
      <c r="A117" s="1">
        <v>19115</v>
      </c>
      <c r="B117" s="1"/>
      <c r="C117" s="8">
        <v>115</v>
      </c>
      <c r="D117" s="7">
        <v>24.008480018827338</v>
      </c>
      <c r="E117" s="7"/>
      <c r="F117" s="7">
        <v>7.1623142253730894</v>
      </c>
      <c r="G117" s="7"/>
      <c r="H117" s="7"/>
      <c r="I117" s="7"/>
      <c r="J117" s="7"/>
      <c r="K117" s="7">
        <v>41.674681149282236</v>
      </c>
    </row>
    <row r="118" spans="1:11" x14ac:dyDescent="0.3">
      <c r="A118" s="1">
        <v>19146</v>
      </c>
      <c r="B118" s="1"/>
      <c r="C118" s="8">
        <v>116</v>
      </c>
      <c r="D118" s="7">
        <v>24.008480018827338</v>
      </c>
      <c r="E118" s="7"/>
      <c r="F118" s="7">
        <v>6.8552012111151317</v>
      </c>
      <c r="G118" s="7"/>
      <c r="H118" s="7"/>
      <c r="I118" s="7"/>
      <c r="J118" s="7"/>
      <c r="K118" s="7">
        <v>41.595649415392991</v>
      </c>
    </row>
    <row r="119" spans="1:11" x14ac:dyDescent="0.3">
      <c r="A119" s="1">
        <v>19176</v>
      </c>
      <c r="B119" s="1"/>
      <c r="C119" s="8">
        <v>117</v>
      </c>
      <c r="D119" s="7">
        <v>23.623418300528716</v>
      </c>
      <c r="E119" s="7"/>
      <c r="F119" s="7">
        <v>6.6329958501355888</v>
      </c>
      <c r="G119" s="7"/>
      <c r="H119" s="7"/>
      <c r="I119" s="7"/>
      <c r="J119" s="7"/>
      <c r="K119" s="7">
        <v>41.545794462038543</v>
      </c>
    </row>
    <row r="120" spans="1:11" x14ac:dyDescent="0.3">
      <c r="A120" s="1">
        <v>19207</v>
      </c>
      <c r="B120" s="1"/>
      <c r="C120" s="8">
        <v>118</v>
      </c>
      <c r="D120" s="7">
        <v>23.623418300528716</v>
      </c>
      <c r="E120" s="7"/>
      <c r="F120" s="7">
        <v>6.3570978053820095</v>
      </c>
      <c r="G120" s="7"/>
      <c r="H120" s="7"/>
      <c r="I120" s="7"/>
      <c r="J120" s="7"/>
      <c r="K120" s="7">
        <v>41.42566004789964</v>
      </c>
    </row>
    <row r="121" spans="1:11" x14ac:dyDescent="0.3">
      <c r="A121" s="1">
        <v>19238</v>
      </c>
      <c r="B121" s="1"/>
      <c r="C121" s="8">
        <v>119</v>
      </c>
      <c r="D121" s="7">
        <v>23.069744434110074</v>
      </c>
      <c r="E121" s="7"/>
      <c r="F121" s="7">
        <v>6.1167110606966322</v>
      </c>
      <c r="G121" s="7"/>
      <c r="H121" s="7"/>
      <c r="I121" s="7"/>
      <c r="J121" s="7"/>
      <c r="K121" s="7">
        <v>41.190872077060391</v>
      </c>
    </row>
    <row r="122" spans="1:11" x14ac:dyDescent="0.3">
      <c r="A122" s="1">
        <v>19268</v>
      </c>
      <c r="B122" s="1"/>
      <c r="C122" s="8">
        <v>120</v>
      </c>
      <c r="D122" s="7">
        <v>23.069744434110074</v>
      </c>
      <c r="E122" s="7"/>
      <c r="F122" s="7">
        <v>5.7423122988139621</v>
      </c>
      <c r="G122" s="7"/>
      <c r="H122" s="7"/>
      <c r="I122" s="7"/>
      <c r="J122" s="7"/>
      <c r="K122" s="7">
        <v>40.815370666924672</v>
      </c>
    </row>
    <row r="123" spans="1:11" x14ac:dyDescent="0.3">
      <c r="A123" s="1">
        <v>19299</v>
      </c>
      <c r="B123" s="1"/>
      <c r="C123" s="8">
        <v>121</v>
      </c>
      <c r="D123" s="7">
        <v>23.069744434110074</v>
      </c>
      <c r="E123" s="7"/>
      <c r="F123" s="7">
        <v>5.467827365086614</v>
      </c>
      <c r="G123" s="7"/>
      <c r="H123" s="7"/>
      <c r="I123" s="7"/>
      <c r="J123" s="7"/>
      <c r="K123" s="7">
        <v>40.575972429590088</v>
      </c>
    </row>
    <row r="124" spans="1:11" x14ac:dyDescent="0.3">
      <c r="A124" s="1">
        <v>19329</v>
      </c>
      <c r="B124" s="1"/>
      <c r="C124" s="8">
        <v>122</v>
      </c>
      <c r="D124" s="7">
        <v>22.715384436894521</v>
      </c>
      <c r="E124" s="7"/>
      <c r="F124" s="7">
        <v>5.1955790242176114</v>
      </c>
      <c r="G124" s="7"/>
      <c r="H124" s="7"/>
      <c r="I124" s="7"/>
      <c r="J124" s="7"/>
      <c r="K124" s="7">
        <v>40.178208168719756</v>
      </c>
    </row>
    <row r="125" spans="1:11" x14ac:dyDescent="0.3">
      <c r="A125" s="1">
        <v>19360</v>
      </c>
      <c r="B125" s="1"/>
      <c r="C125" s="8">
        <v>123</v>
      </c>
      <c r="D125" s="7">
        <v>21.873263781313934</v>
      </c>
      <c r="E125" s="7"/>
      <c r="F125" s="7">
        <v>4.9265873546535284</v>
      </c>
      <c r="G125" s="7"/>
      <c r="H125" s="7"/>
      <c r="I125" s="7"/>
      <c r="J125" s="7"/>
      <c r="K125" s="7">
        <v>40.094010746152847</v>
      </c>
    </row>
    <row r="126" spans="1:11" x14ac:dyDescent="0.3">
      <c r="A126" s="1">
        <v>19391</v>
      </c>
      <c r="B126" s="1"/>
      <c r="C126" s="8">
        <v>124</v>
      </c>
      <c r="D126" s="7">
        <v>21.092829104449311</v>
      </c>
      <c r="E126" s="7"/>
      <c r="F126" s="7">
        <v>4.6411562455520761</v>
      </c>
      <c r="G126" s="7"/>
      <c r="H126" s="7"/>
      <c r="I126" s="7"/>
      <c r="J126" s="7"/>
      <c r="K126" s="7">
        <v>39.846959596653591</v>
      </c>
    </row>
    <row r="127" spans="1:11" x14ac:dyDescent="0.3">
      <c r="A127" s="1">
        <v>19419</v>
      </c>
      <c r="B127" s="1"/>
      <c r="C127" s="8">
        <v>125</v>
      </c>
      <c r="D127" s="7">
        <v>19.687165488565721</v>
      </c>
      <c r="E127" s="7"/>
      <c r="F127" s="7">
        <v>4.3464658602285775</v>
      </c>
      <c r="G127" s="7"/>
      <c r="H127" s="7"/>
      <c r="I127" s="7"/>
      <c r="J127" s="7"/>
      <c r="K127" s="7">
        <v>39.625059264770869</v>
      </c>
    </row>
    <row r="128" spans="1:11" x14ac:dyDescent="0.3">
      <c r="A128" s="1">
        <v>19450</v>
      </c>
      <c r="B128" s="1"/>
      <c r="C128" s="8">
        <v>126</v>
      </c>
      <c r="D128" s="7">
        <v>19.428762941444507</v>
      </c>
      <c r="E128" s="7"/>
      <c r="F128" s="7">
        <v>4.0689626102121119</v>
      </c>
      <c r="G128" s="7"/>
      <c r="H128" s="7"/>
      <c r="I128" s="7"/>
      <c r="J128" s="7"/>
      <c r="K128" s="7">
        <v>39.361338298173116</v>
      </c>
    </row>
    <row r="129" spans="1:11" x14ac:dyDescent="0.3">
      <c r="A129" s="1">
        <v>19480</v>
      </c>
      <c r="B129" s="1"/>
      <c r="C129" s="8">
        <v>127</v>
      </c>
      <c r="D129" s="7">
        <v>19.819201205186687</v>
      </c>
      <c r="E129" s="7"/>
      <c r="F129" s="7">
        <v>3.8763100030600279</v>
      </c>
      <c r="G129" s="7"/>
      <c r="H129" s="7"/>
      <c r="I129" s="7"/>
      <c r="J129" s="7"/>
      <c r="K129" s="7">
        <v>39.142142301285915</v>
      </c>
    </row>
    <row r="130" spans="1:11" x14ac:dyDescent="0.3">
      <c r="A130" s="1">
        <v>19511</v>
      </c>
      <c r="B130" s="1"/>
      <c r="C130" s="8">
        <v>128</v>
      </c>
      <c r="D130" s="7">
        <v>19.557135588303417</v>
      </c>
      <c r="E130" s="7"/>
      <c r="F130" s="7">
        <v>3.6945386990659821</v>
      </c>
      <c r="G130" s="7"/>
      <c r="H130" s="7"/>
      <c r="I130" s="7"/>
      <c r="J130" s="7"/>
      <c r="K130" s="7">
        <v>39.001736051500508</v>
      </c>
    </row>
    <row r="131" spans="1:11" x14ac:dyDescent="0.3">
      <c r="A131" s="1">
        <v>19541</v>
      </c>
      <c r="B131" s="1"/>
      <c r="C131" s="8">
        <v>129</v>
      </c>
      <c r="D131" s="7">
        <v>19.428904816514425</v>
      </c>
      <c r="E131" s="7"/>
      <c r="F131" s="7">
        <v>3.4079316475103605</v>
      </c>
      <c r="G131" s="7"/>
      <c r="H131" s="7"/>
      <c r="I131" s="7"/>
      <c r="J131" s="7"/>
      <c r="K131" s="7">
        <v>38.696037356385062</v>
      </c>
    </row>
    <row r="132" spans="1:11" x14ac:dyDescent="0.3">
      <c r="A132" s="1">
        <v>19572</v>
      </c>
      <c r="B132" s="1"/>
      <c r="C132" s="8">
        <v>130</v>
      </c>
      <c r="D132" s="7">
        <v>19.428904816514425</v>
      </c>
      <c r="E132" s="7"/>
      <c r="F132" s="7">
        <v>3.2370171423920602</v>
      </c>
      <c r="G132" s="7"/>
      <c r="H132" s="7"/>
      <c r="I132" s="7"/>
      <c r="J132" s="7"/>
      <c r="K132" s="7">
        <v>38.377504072582632</v>
      </c>
    </row>
    <row r="133" spans="1:11" x14ac:dyDescent="0.3">
      <c r="A133" s="1">
        <v>19603</v>
      </c>
      <c r="B133" s="1"/>
      <c r="C133" s="8">
        <v>131</v>
      </c>
      <c r="D133" s="7">
        <v>19.428904816514425</v>
      </c>
      <c r="E133" s="7"/>
      <c r="F133" s="7">
        <v>3.0711737593852559</v>
      </c>
      <c r="G133" s="7"/>
      <c r="H133" s="7"/>
      <c r="I133" s="7"/>
      <c r="J133" s="7"/>
      <c r="K133" s="7">
        <v>38.243651293056921</v>
      </c>
    </row>
    <row r="134" spans="1:11" x14ac:dyDescent="0.3">
      <c r="A134" s="1">
        <v>19633</v>
      </c>
      <c r="B134" s="1"/>
      <c r="C134" s="8">
        <v>132</v>
      </c>
      <c r="D134" s="7">
        <v>19.175784461621024</v>
      </c>
      <c r="E134" s="7"/>
      <c r="F134" s="7">
        <v>2.8891568761855657</v>
      </c>
      <c r="G134" s="7"/>
      <c r="H134" s="7"/>
      <c r="I134" s="7"/>
      <c r="J134" s="7"/>
      <c r="K134" s="7">
        <v>38.32029187681055</v>
      </c>
    </row>
    <row r="135" spans="1:11" x14ac:dyDescent="0.3">
      <c r="A135" s="1">
        <v>19664</v>
      </c>
      <c r="B135" s="1"/>
      <c r="C135" s="8">
        <v>133</v>
      </c>
      <c r="D135" s="7">
        <v>19.301242538118796</v>
      </c>
      <c r="E135" s="7"/>
      <c r="F135" s="7">
        <v>2.7724372672349733</v>
      </c>
      <c r="G135" s="7"/>
      <c r="H135" s="7"/>
      <c r="I135" s="7"/>
      <c r="J135" s="7"/>
      <c r="K135" s="7">
        <v>38.205674852253793</v>
      </c>
    </row>
    <row r="136" spans="1:11" x14ac:dyDescent="0.3">
      <c r="A136" s="1">
        <v>19694</v>
      </c>
      <c r="B136" s="1"/>
      <c r="C136" s="8">
        <v>134</v>
      </c>
      <c r="D136" s="7">
        <v>19.051665717223173</v>
      </c>
      <c r="E136" s="7"/>
      <c r="F136" s="7">
        <v>2.6381551691264375</v>
      </c>
      <c r="G136" s="7"/>
      <c r="H136" s="7"/>
      <c r="I136" s="7"/>
      <c r="J136" s="7"/>
      <c r="K136" s="7">
        <v>38.28223933091563</v>
      </c>
    </row>
    <row r="137" spans="1:11" x14ac:dyDescent="0.3">
      <c r="A137" s="1">
        <v>19725</v>
      </c>
      <c r="B137" s="1"/>
      <c r="C137" s="8">
        <v>135</v>
      </c>
      <c r="D137" s="7">
        <v>18.341836639282921</v>
      </c>
      <c r="E137" s="7"/>
      <c r="F137" s="7">
        <v>2.429911733560318</v>
      </c>
      <c r="G137" s="7"/>
      <c r="H137" s="7"/>
      <c r="I137" s="7"/>
      <c r="J137" s="7"/>
      <c r="K137" s="7">
        <v>38.11453537526446</v>
      </c>
    </row>
    <row r="138" spans="1:11" x14ac:dyDescent="0.3">
      <c r="A138" s="1">
        <v>19756</v>
      </c>
      <c r="B138" s="1"/>
      <c r="C138" s="8">
        <v>136</v>
      </c>
      <c r="D138" s="7">
        <v>18.117183563100475</v>
      </c>
      <c r="E138" s="7"/>
      <c r="F138" s="7">
        <v>2.3288400743342126</v>
      </c>
      <c r="G138" s="7"/>
      <c r="H138" s="7"/>
      <c r="I138" s="7"/>
      <c r="J138" s="7"/>
      <c r="K138" s="7">
        <v>37.875917097549902</v>
      </c>
    </row>
    <row r="139" spans="1:11" x14ac:dyDescent="0.3">
      <c r="A139" s="1">
        <v>19784</v>
      </c>
      <c r="B139" s="1"/>
      <c r="C139" s="8">
        <v>137</v>
      </c>
      <c r="D139" s="7">
        <v>17.789850317262843</v>
      </c>
      <c r="E139" s="7"/>
      <c r="F139" s="7">
        <v>2.2253607972615503</v>
      </c>
      <c r="G139" s="7"/>
      <c r="H139" s="7"/>
      <c r="I139" s="7"/>
      <c r="J139" s="7"/>
      <c r="K139" s="7">
        <v>37.766394553345201</v>
      </c>
    </row>
    <row r="140" spans="1:11" x14ac:dyDescent="0.3">
      <c r="A140" s="1">
        <v>19815</v>
      </c>
      <c r="B140" s="1"/>
      <c r="C140" s="8">
        <v>138</v>
      </c>
      <c r="D140" s="7">
        <v>17.069516712015773</v>
      </c>
      <c r="E140" s="7"/>
      <c r="F140" s="7">
        <v>2.1210072410041465</v>
      </c>
      <c r="G140" s="7"/>
      <c r="H140" s="7"/>
      <c r="I140" s="7"/>
      <c r="J140" s="7"/>
      <c r="K140" s="7">
        <v>37.657188706097529</v>
      </c>
    </row>
    <row r="141" spans="1:11" x14ac:dyDescent="0.3">
      <c r="A141" s="1">
        <v>19845</v>
      </c>
      <c r="B141" s="1"/>
      <c r="C141" s="8">
        <v>139</v>
      </c>
      <c r="D141" s="7">
        <v>16.971084422366051</v>
      </c>
      <c r="E141" s="7"/>
      <c r="F141" s="7">
        <v>2.0308380323670492</v>
      </c>
      <c r="G141" s="7"/>
      <c r="H141" s="7"/>
      <c r="I141" s="7"/>
      <c r="J141" s="7"/>
      <c r="K141" s="7">
        <v>37.469839508554756</v>
      </c>
    </row>
    <row r="142" spans="1:11" x14ac:dyDescent="0.3">
      <c r="A142" s="1">
        <v>19876</v>
      </c>
      <c r="B142" s="1"/>
      <c r="C142" s="8">
        <v>140</v>
      </c>
      <c r="D142" s="7">
        <v>16.684117599652033</v>
      </c>
      <c r="E142" s="7"/>
      <c r="F142" s="7">
        <v>1.953856101950211</v>
      </c>
      <c r="G142" s="7"/>
      <c r="H142" s="7"/>
      <c r="I142" s="7"/>
      <c r="J142" s="7"/>
      <c r="K142" s="7">
        <v>37.481083833704865</v>
      </c>
    </row>
    <row r="143" spans="1:11" x14ac:dyDescent="0.3">
      <c r="A143" s="1">
        <v>19906</v>
      </c>
      <c r="B143" s="1"/>
      <c r="C143" s="8">
        <v>141</v>
      </c>
      <c r="D143" s="7">
        <v>16.406841970353071</v>
      </c>
      <c r="E143" s="7"/>
      <c r="F143" s="7">
        <v>1.8450010405573285</v>
      </c>
      <c r="G143" s="7"/>
      <c r="H143" s="7"/>
      <c r="I143" s="7"/>
      <c r="J143" s="7"/>
      <c r="K143" s="7">
        <v>37.428683676557689</v>
      </c>
    </row>
    <row r="144" spans="1:11" x14ac:dyDescent="0.3">
      <c r="A144" s="1">
        <v>19937</v>
      </c>
      <c r="B144" s="1"/>
      <c r="C144" s="8">
        <v>142</v>
      </c>
      <c r="D144" s="7">
        <v>16.226725319308745</v>
      </c>
      <c r="E144" s="7"/>
      <c r="F144" s="7">
        <v>1.7436925059609947</v>
      </c>
      <c r="G144" s="7"/>
      <c r="H144" s="7"/>
      <c r="I144" s="7"/>
      <c r="J144" s="7"/>
      <c r="K144" s="7">
        <v>37.42494118243944</v>
      </c>
    </row>
    <row r="145" spans="1:11" x14ac:dyDescent="0.3">
      <c r="A145" s="1">
        <v>19968</v>
      </c>
      <c r="B145" s="1"/>
      <c r="C145" s="8">
        <v>143</v>
      </c>
      <c r="D145" s="7">
        <v>16.050173411779173</v>
      </c>
      <c r="E145" s="7"/>
      <c r="F145" s="7">
        <v>1.6552995120191709</v>
      </c>
      <c r="G145" s="7"/>
      <c r="H145" s="7"/>
      <c r="I145" s="7"/>
      <c r="J145" s="7"/>
      <c r="K145" s="7">
        <v>37.507457589135548</v>
      </c>
    </row>
    <row r="146" spans="1:11" x14ac:dyDescent="0.3">
      <c r="A146" s="1">
        <v>19998</v>
      </c>
      <c r="B146" s="1"/>
      <c r="C146" s="8">
        <v>144</v>
      </c>
      <c r="D146" s="7">
        <v>15.877112881372216</v>
      </c>
      <c r="E146" s="7"/>
      <c r="F146" s="7">
        <v>1.5613087266734305</v>
      </c>
      <c r="G146" s="7"/>
      <c r="H146" s="7"/>
      <c r="I146" s="7"/>
      <c r="J146" s="7"/>
      <c r="K146" s="7">
        <v>37.62409227518863</v>
      </c>
    </row>
    <row r="147" spans="1:11" x14ac:dyDescent="0.3">
      <c r="A147" s="1">
        <v>20029</v>
      </c>
      <c r="B147" s="1"/>
      <c r="C147" s="8">
        <v>145</v>
      </c>
      <c r="D147" s="7">
        <v>15.625541660635976</v>
      </c>
      <c r="E147" s="7"/>
      <c r="F147" s="7">
        <v>1.4407204269386644</v>
      </c>
      <c r="G147" s="7"/>
      <c r="H147" s="7"/>
      <c r="I147" s="7"/>
      <c r="J147" s="7"/>
      <c r="K147" s="7">
        <v>37.545247255951132</v>
      </c>
    </row>
    <row r="148" spans="1:11" x14ac:dyDescent="0.3">
      <c r="A148" s="1">
        <v>20059</v>
      </c>
      <c r="B148" s="1"/>
      <c r="C148" s="8">
        <v>146</v>
      </c>
      <c r="D148" s="7">
        <v>15.543162897280387</v>
      </c>
      <c r="E148" s="7"/>
      <c r="F148" s="7">
        <v>1.3501269111973238</v>
      </c>
      <c r="G148" s="7"/>
      <c r="H148" s="7"/>
      <c r="I148" s="7"/>
      <c r="J148" s="7"/>
      <c r="K148" s="7">
        <v>37.500246959599622</v>
      </c>
    </row>
    <row r="149" spans="1:11" x14ac:dyDescent="0.3">
      <c r="A149" s="1">
        <v>20090</v>
      </c>
      <c r="B149" s="1"/>
      <c r="C149" s="8">
        <v>147</v>
      </c>
      <c r="D149" s="7">
        <v>14.83975835142294</v>
      </c>
      <c r="E149" s="7"/>
      <c r="F149" s="7">
        <v>1.2701099823116877</v>
      </c>
      <c r="G149" s="7"/>
      <c r="H149" s="7"/>
      <c r="I149" s="7"/>
      <c r="J149" s="7"/>
      <c r="K149" s="7">
        <v>37.40673013426396</v>
      </c>
    </row>
    <row r="150" spans="1:11" x14ac:dyDescent="0.3">
      <c r="A150" s="1">
        <v>20121</v>
      </c>
      <c r="B150" s="1"/>
      <c r="C150" s="8">
        <v>148</v>
      </c>
      <c r="D150" s="7">
        <v>14.83975835142294</v>
      </c>
      <c r="E150" s="7"/>
      <c r="F150" s="7">
        <v>1.2257382573940241</v>
      </c>
      <c r="G150" s="7"/>
      <c r="H150" s="7"/>
      <c r="I150" s="7"/>
      <c r="J150" s="7"/>
      <c r="K150" s="7">
        <v>37.261410632796043</v>
      </c>
    </row>
    <row r="151" spans="1:11" x14ac:dyDescent="0.3">
      <c r="A151" s="1">
        <v>20149</v>
      </c>
      <c r="B151" s="1"/>
      <c r="C151" s="8">
        <v>149</v>
      </c>
      <c r="D151" s="7">
        <v>14.619011281078654</v>
      </c>
      <c r="E151" s="7"/>
      <c r="F151" s="7">
        <v>1.1825742956044611</v>
      </c>
      <c r="G151" s="7"/>
      <c r="H151" s="7"/>
      <c r="I151" s="7"/>
      <c r="J151" s="7"/>
      <c r="K151" s="7">
        <v>37.105567250344599</v>
      </c>
    </row>
    <row r="152" spans="1:11" x14ac:dyDescent="0.3">
      <c r="A152" s="1">
        <v>20180</v>
      </c>
      <c r="B152" s="1"/>
      <c r="C152" s="8">
        <v>150</v>
      </c>
      <c r="D152" s="7">
        <v>14.265233490513911</v>
      </c>
      <c r="E152" s="7"/>
      <c r="F152" s="7">
        <v>1.1223064397878533</v>
      </c>
      <c r="G152" s="7"/>
      <c r="H152" s="7"/>
      <c r="I152" s="7"/>
      <c r="J152" s="7"/>
      <c r="K152" s="7">
        <v>36.723641379992678</v>
      </c>
    </row>
    <row r="153" spans="1:11" x14ac:dyDescent="0.3">
      <c r="A153" s="1">
        <v>20210</v>
      </c>
      <c r="B153" s="1"/>
      <c r="C153" s="8">
        <v>151</v>
      </c>
      <c r="D153" s="7">
        <v>14.128190047057455</v>
      </c>
      <c r="E153" s="7"/>
      <c r="F153" s="7">
        <v>1.0434236145294284</v>
      </c>
      <c r="G153" s="7"/>
      <c r="H153" s="7"/>
      <c r="I153" s="7"/>
      <c r="J153" s="7"/>
      <c r="K153" s="7">
        <v>36.482854540028491</v>
      </c>
    </row>
    <row r="154" spans="1:11" x14ac:dyDescent="0.3">
      <c r="A154" s="1">
        <v>20241</v>
      </c>
      <c r="B154" s="1"/>
      <c r="C154" s="8">
        <v>152</v>
      </c>
      <c r="D154" s="7">
        <v>14.060698693329472</v>
      </c>
      <c r="E154" s="7"/>
      <c r="F154" s="7">
        <v>0.97343372938653649</v>
      </c>
      <c r="G154" s="7"/>
      <c r="H154" s="7"/>
      <c r="I154" s="7"/>
      <c r="J154" s="7"/>
      <c r="K154" s="7">
        <v>36.362857111560338</v>
      </c>
    </row>
    <row r="155" spans="1:11" x14ac:dyDescent="0.3">
      <c r="A155" s="1">
        <v>20271</v>
      </c>
      <c r="B155" s="1"/>
      <c r="C155" s="8">
        <v>153</v>
      </c>
      <c r="D155" s="7">
        <v>13.862465437572189</v>
      </c>
      <c r="E155" s="7"/>
      <c r="F155" s="7">
        <v>0.90057704633780766</v>
      </c>
      <c r="G155" s="7"/>
      <c r="H155" s="7"/>
      <c r="I155" s="7"/>
      <c r="J155" s="7"/>
      <c r="K155" s="7">
        <v>36.322901919448945</v>
      </c>
    </row>
    <row r="156" spans="1:11" x14ac:dyDescent="0.3">
      <c r="A156" s="1">
        <v>20302</v>
      </c>
      <c r="B156" s="1"/>
      <c r="C156" s="8">
        <v>154</v>
      </c>
      <c r="D156" s="7">
        <v>13.797616639367165</v>
      </c>
      <c r="E156" s="7"/>
      <c r="F156" s="7">
        <v>0.81960051541482315</v>
      </c>
      <c r="G156" s="7"/>
      <c r="H156" s="7"/>
      <c r="I156" s="7"/>
      <c r="J156" s="7"/>
      <c r="K156" s="7">
        <v>36.203430598473972</v>
      </c>
    </row>
    <row r="157" spans="1:11" x14ac:dyDescent="0.3">
      <c r="A157" s="1">
        <v>20333</v>
      </c>
      <c r="B157" s="1"/>
      <c r="C157" s="8">
        <v>155</v>
      </c>
      <c r="D157" s="7">
        <v>13.544337527601026</v>
      </c>
      <c r="E157" s="7"/>
      <c r="F157" s="7">
        <v>0.77030123629212688</v>
      </c>
      <c r="G157" s="7"/>
      <c r="H157" s="7"/>
      <c r="I157" s="7"/>
      <c r="J157" s="7"/>
      <c r="K157" s="7">
        <v>36.073565761731743</v>
      </c>
    </row>
    <row r="158" spans="1:11" x14ac:dyDescent="0.3">
      <c r="A158" s="1">
        <v>20363</v>
      </c>
      <c r="B158" s="1"/>
      <c r="C158" s="8">
        <v>156</v>
      </c>
      <c r="D158" s="7">
        <v>13.24111597184576</v>
      </c>
      <c r="E158" s="7"/>
      <c r="F158" s="7">
        <v>0.73382989072318472</v>
      </c>
      <c r="G158" s="7"/>
      <c r="H158" s="7"/>
      <c r="I158" s="7"/>
      <c r="J158" s="7"/>
      <c r="K158" s="7">
        <v>35.876246406496008</v>
      </c>
    </row>
    <row r="159" spans="1:11" x14ac:dyDescent="0.3">
      <c r="A159" s="1">
        <v>20394</v>
      </c>
      <c r="B159" s="1"/>
      <c r="C159" s="8">
        <v>157</v>
      </c>
      <c r="D159" s="7">
        <v>13.24111597184576</v>
      </c>
      <c r="E159" s="7"/>
      <c r="F159" s="7">
        <v>0.65655353916362602</v>
      </c>
      <c r="G159" s="7"/>
      <c r="H159" s="7"/>
      <c r="I159" s="7"/>
      <c r="J159" s="7"/>
      <c r="K159" s="7">
        <v>35.779641374784092</v>
      </c>
    </row>
    <row r="160" spans="1:11" x14ac:dyDescent="0.3">
      <c r="A160" s="1">
        <v>20424</v>
      </c>
      <c r="B160" s="1"/>
      <c r="C160" s="8">
        <v>158</v>
      </c>
      <c r="D160" s="7">
        <v>13.123008891819387</v>
      </c>
      <c r="E160" s="7"/>
      <c r="F160" s="7">
        <v>0.58329205682624918</v>
      </c>
      <c r="G160" s="7"/>
      <c r="H160" s="7"/>
      <c r="I160" s="7"/>
      <c r="J160" s="7"/>
      <c r="K160" s="7">
        <v>35.754613145582191</v>
      </c>
    </row>
    <row r="161" spans="1:11" x14ac:dyDescent="0.3">
      <c r="A161" s="1">
        <v>20455</v>
      </c>
      <c r="B161" s="1"/>
      <c r="C161" s="8">
        <v>159</v>
      </c>
      <c r="D161" s="7">
        <v>12.781736526560231</v>
      </c>
      <c r="E161" s="7"/>
      <c r="F161" s="7">
        <v>0.54345668203321451</v>
      </c>
      <c r="G161" s="7"/>
      <c r="H161" s="7"/>
      <c r="I161" s="7"/>
      <c r="J161" s="7"/>
      <c r="K161" s="7">
        <v>35.66900752751615</v>
      </c>
    </row>
    <row r="162" spans="1:11" x14ac:dyDescent="0.3">
      <c r="A162" s="1">
        <v>20486</v>
      </c>
      <c r="B162" s="1"/>
      <c r="C162" s="8">
        <v>160</v>
      </c>
      <c r="D162" s="7">
        <v>12.200970338450009</v>
      </c>
      <c r="E162" s="7"/>
      <c r="F162" s="7">
        <v>0.48771128244926371</v>
      </c>
      <c r="G162" s="7"/>
      <c r="H162" s="7"/>
      <c r="I162" s="7"/>
      <c r="J162" s="7"/>
      <c r="K162" s="7">
        <v>35.640495131411022</v>
      </c>
    </row>
    <row r="163" spans="1:11" x14ac:dyDescent="0.3">
      <c r="A163" s="1">
        <v>20515</v>
      </c>
      <c r="B163" s="1"/>
      <c r="C163" s="8">
        <v>161</v>
      </c>
      <c r="D163" s="7">
        <v>12.1511506209043</v>
      </c>
      <c r="E163" s="7"/>
      <c r="F163" s="7">
        <v>0.44507326377921491</v>
      </c>
      <c r="G163" s="7"/>
      <c r="H163" s="7"/>
      <c r="I163" s="7"/>
      <c r="J163" s="7"/>
      <c r="K163" s="7">
        <v>35.473768419837796</v>
      </c>
    </row>
    <row r="164" spans="1:11" x14ac:dyDescent="0.3">
      <c r="A164" s="1">
        <v>20546</v>
      </c>
      <c r="B164" s="1"/>
      <c r="C164" s="8">
        <v>162</v>
      </c>
      <c r="D164" s="7">
        <v>12.101534330150685</v>
      </c>
      <c r="E164" s="7"/>
      <c r="F164" s="7">
        <v>0.42627455586554436</v>
      </c>
      <c r="G164" s="7"/>
      <c r="H164" s="7"/>
      <c r="I164" s="7"/>
      <c r="J164" s="7"/>
      <c r="K164" s="7">
        <v>35.185249374963092</v>
      </c>
    </row>
    <row r="165" spans="1:11" x14ac:dyDescent="0.3">
      <c r="A165" s="1">
        <v>20576</v>
      </c>
      <c r="B165" s="1"/>
      <c r="C165" s="8">
        <v>163</v>
      </c>
      <c r="D165" s="7">
        <v>11.810984120779507</v>
      </c>
      <c r="E165" s="7"/>
      <c r="F165" s="7">
        <v>0.39510108060575072</v>
      </c>
      <c r="G165" s="7"/>
      <c r="H165" s="7"/>
      <c r="I165" s="7"/>
      <c r="J165" s="7"/>
      <c r="K165" s="7">
        <v>35.003232565621857</v>
      </c>
    </row>
    <row r="166" spans="1:11" x14ac:dyDescent="0.3">
      <c r="A166" s="1">
        <v>20607</v>
      </c>
      <c r="B166" s="1"/>
      <c r="C166" s="8">
        <v>164</v>
      </c>
      <c r="D166" s="7">
        <v>11.670932925671449</v>
      </c>
      <c r="E166" s="7"/>
      <c r="F166" s="7">
        <v>0.36254457754243952</v>
      </c>
      <c r="G166" s="7"/>
      <c r="H166" s="7"/>
      <c r="I166" s="7"/>
      <c r="J166" s="7"/>
      <c r="K166" s="7">
        <v>34.936852545784866</v>
      </c>
    </row>
    <row r="167" spans="1:11" x14ac:dyDescent="0.3">
      <c r="A167" s="1">
        <v>20637</v>
      </c>
      <c r="B167" s="1"/>
      <c r="C167" s="8">
        <v>165</v>
      </c>
      <c r="D167" s="7">
        <v>11.533682108579356</v>
      </c>
      <c r="E167" s="7"/>
      <c r="F167" s="7">
        <v>0.32910727808863438</v>
      </c>
      <c r="G167" s="7"/>
      <c r="H167" s="7"/>
      <c r="I167" s="7"/>
      <c r="J167" s="7"/>
      <c r="K167" s="7">
        <v>34.828883008458646</v>
      </c>
    </row>
    <row r="168" spans="1:11" x14ac:dyDescent="0.3">
      <c r="A168" s="1">
        <v>20668</v>
      </c>
      <c r="B168" s="1"/>
      <c r="C168" s="8">
        <v>166</v>
      </c>
      <c r="D168" s="7">
        <v>11.141501264083614</v>
      </c>
      <c r="E168" s="7"/>
      <c r="F168" s="7">
        <v>0.30218279137694826</v>
      </c>
      <c r="G168" s="7"/>
      <c r="H168" s="7"/>
      <c r="I168" s="7"/>
      <c r="J168" s="7"/>
      <c r="K168" s="7">
        <v>34.641817195602385</v>
      </c>
    </row>
    <row r="169" spans="1:11" x14ac:dyDescent="0.3">
      <c r="A169" s="1">
        <v>20699</v>
      </c>
      <c r="B169" s="1"/>
      <c r="C169" s="8">
        <v>167</v>
      </c>
      <c r="D169" s="7">
        <v>10.895268202702535</v>
      </c>
      <c r="E169" s="7"/>
      <c r="F169" s="7">
        <v>0.27998034964972507</v>
      </c>
      <c r="G169" s="7"/>
      <c r="H169" s="7"/>
      <c r="I169" s="7"/>
      <c r="J169" s="7"/>
      <c r="K169" s="7">
        <v>34.220900124076245</v>
      </c>
    </row>
    <row r="170" spans="1:11" x14ac:dyDescent="0.3">
      <c r="A170" s="1">
        <v>20729</v>
      </c>
      <c r="B170" s="1"/>
      <c r="C170" s="8">
        <v>168</v>
      </c>
      <c r="D170" s="7">
        <v>10.524795404465356</v>
      </c>
      <c r="E170" s="7"/>
      <c r="F170" s="7">
        <v>0.262424172508881</v>
      </c>
      <c r="G170" s="7"/>
      <c r="H170" s="7"/>
      <c r="I170" s="7"/>
      <c r="J170" s="7"/>
      <c r="K170" s="7">
        <v>33.895503292468547</v>
      </c>
    </row>
    <row r="171" spans="1:11" x14ac:dyDescent="0.3">
      <c r="A171" s="1">
        <v>20760</v>
      </c>
      <c r="B171" s="1"/>
      <c r="C171" s="8">
        <v>169</v>
      </c>
      <c r="D171" s="7">
        <v>10.450596171646664</v>
      </c>
      <c r="E171" s="7"/>
      <c r="F171" s="7">
        <v>0.23495762602639536</v>
      </c>
      <c r="G171" s="7"/>
      <c r="H171" s="7"/>
      <c r="I171" s="7"/>
      <c r="J171" s="7"/>
      <c r="K171" s="7">
        <v>33.74365683670338</v>
      </c>
    </row>
    <row r="172" spans="1:11" x14ac:dyDescent="0.3">
      <c r="A172" s="1">
        <v>20790</v>
      </c>
      <c r="B172" s="1"/>
      <c r="C172" s="8">
        <v>170</v>
      </c>
      <c r="D172" s="7">
        <v>10.376920039367155</v>
      </c>
      <c r="E172" s="7"/>
      <c r="F172" s="7">
        <v>0.21771462752631149</v>
      </c>
      <c r="G172" s="7"/>
      <c r="H172" s="7"/>
      <c r="I172" s="7"/>
      <c r="J172" s="7"/>
      <c r="K172" s="7">
        <v>33.61591635455607</v>
      </c>
    </row>
    <row r="173" spans="1:11" x14ac:dyDescent="0.3">
      <c r="A173" s="1">
        <v>20821</v>
      </c>
      <c r="B173" s="1"/>
      <c r="C173" s="8">
        <v>171</v>
      </c>
      <c r="D173" s="7">
        <v>10.127776731765719</v>
      </c>
      <c r="E173" s="7"/>
      <c r="F173" s="7">
        <v>0.20147568714261657</v>
      </c>
      <c r="G173" s="7"/>
      <c r="H173" s="7"/>
      <c r="I173" s="7"/>
      <c r="J173" s="7"/>
      <c r="K173" s="7">
        <v>33.488659448651198</v>
      </c>
    </row>
    <row r="174" spans="1:11" x14ac:dyDescent="0.3">
      <c r="A174" s="1">
        <v>20852</v>
      </c>
      <c r="B174" s="1"/>
      <c r="C174" s="8">
        <v>172</v>
      </c>
      <c r="D174" s="7">
        <v>10.058373951500368</v>
      </c>
      <c r="E174" s="7"/>
      <c r="F174" s="7">
        <v>0.1845015450023961</v>
      </c>
      <c r="G174" s="7"/>
      <c r="H174" s="7"/>
      <c r="I174" s="7"/>
      <c r="J174" s="7"/>
      <c r="K174" s="7">
        <v>33.322049202638006</v>
      </c>
    </row>
    <row r="175" spans="1:11" x14ac:dyDescent="0.3">
      <c r="A175" s="1">
        <v>20880</v>
      </c>
      <c r="B175" s="1"/>
      <c r="C175" s="8">
        <v>173</v>
      </c>
      <c r="D175" s="7">
        <v>9.7910775348003192</v>
      </c>
      <c r="E175" s="7"/>
      <c r="F175" s="7">
        <v>0.1685253425305043</v>
      </c>
      <c r="G175" s="7"/>
      <c r="H175" s="7"/>
      <c r="I175" s="7"/>
      <c r="J175" s="7"/>
      <c r="K175" s="7">
        <v>33.192598070164365</v>
      </c>
    </row>
    <row r="176" spans="1:11" x14ac:dyDescent="0.3">
      <c r="A176" s="1">
        <v>20911</v>
      </c>
      <c r="B176" s="1"/>
      <c r="C176" s="8">
        <v>174</v>
      </c>
      <c r="D176" s="7">
        <v>9.6311996210902215</v>
      </c>
      <c r="E176" s="7"/>
      <c r="F176" s="7">
        <v>0.15376399865921925</v>
      </c>
      <c r="G176" s="7"/>
      <c r="H176" s="7"/>
      <c r="I176" s="7"/>
      <c r="J176" s="7"/>
      <c r="K176" s="7">
        <v>33.139574750563462</v>
      </c>
    </row>
    <row r="177" spans="1:11" x14ac:dyDescent="0.3">
      <c r="A177" s="1">
        <v>20941</v>
      </c>
      <c r="B177" s="1"/>
      <c r="C177" s="8">
        <v>175</v>
      </c>
      <c r="D177" s="7">
        <v>9.599521201126505</v>
      </c>
      <c r="E177" s="7"/>
      <c r="F177" s="7">
        <v>0.14183562278315581</v>
      </c>
      <c r="G177" s="7"/>
      <c r="H177" s="7"/>
      <c r="I177" s="7"/>
      <c r="J177" s="7"/>
      <c r="K177" s="7">
        <v>32.987830729209101</v>
      </c>
    </row>
    <row r="178" spans="1:11" x14ac:dyDescent="0.3">
      <c r="A178" s="1">
        <v>20972</v>
      </c>
      <c r="B178" s="1"/>
      <c r="C178" s="8">
        <v>176</v>
      </c>
      <c r="D178" s="7">
        <v>9.6945275713254944</v>
      </c>
      <c r="E178" s="7"/>
      <c r="F178" s="7">
        <v>0.12757296526637507</v>
      </c>
      <c r="G178" s="7"/>
      <c r="H178" s="7"/>
      <c r="I178" s="7"/>
      <c r="J178" s="7"/>
      <c r="K178" s="7">
        <v>32.899003419975166</v>
      </c>
    </row>
    <row r="179" spans="1:11" x14ac:dyDescent="0.3">
      <c r="A179" s="1">
        <v>21002</v>
      </c>
      <c r="B179" s="1"/>
      <c r="C179" s="8">
        <v>177</v>
      </c>
      <c r="D179" s="7">
        <v>9.5994925946385745</v>
      </c>
      <c r="E179" s="7"/>
      <c r="F179" s="7">
        <v>0.11630318649500876</v>
      </c>
      <c r="G179" s="7"/>
      <c r="H179" s="7"/>
      <c r="I179" s="7"/>
      <c r="J179" s="7"/>
      <c r="K179" s="7">
        <v>32.767931693202357</v>
      </c>
    </row>
    <row r="180" spans="1:11" x14ac:dyDescent="0.3">
      <c r="A180" s="1">
        <v>21033</v>
      </c>
      <c r="B180" s="1"/>
      <c r="C180" s="8">
        <v>178</v>
      </c>
      <c r="D180" s="7">
        <v>9.5063305551976374</v>
      </c>
      <c r="E180" s="7"/>
      <c r="F180" s="7">
        <v>0.1049762492057124</v>
      </c>
      <c r="G180" s="7"/>
      <c r="H180" s="7"/>
      <c r="I180" s="7"/>
      <c r="J180" s="7"/>
      <c r="K180" s="7">
        <v>32.666665031604374</v>
      </c>
    </row>
    <row r="181" spans="1:11" x14ac:dyDescent="0.3">
      <c r="A181" s="1">
        <v>21064</v>
      </c>
      <c r="B181" s="1"/>
      <c r="C181" s="8">
        <v>179</v>
      </c>
      <c r="D181" s="7">
        <v>9.2962356299605293</v>
      </c>
      <c r="E181" s="7"/>
      <c r="F181" s="7">
        <v>9.6904134778650786E-2</v>
      </c>
      <c r="G181" s="7"/>
      <c r="H181" s="7"/>
      <c r="I181" s="7"/>
      <c r="J181" s="7"/>
      <c r="K181" s="7">
        <v>32.5592196069016</v>
      </c>
    </row>
    <row r="182" spans="1:11" x14ac:dyDescent="0.3">
      <c r="A182" s="1">
        <v>21094</v>
      </c>
      <c r="B182" s="1"/>
      <c r="C182" s="8">
        <v>180</v>
      </c>
      <c r="D182" s="7">
        <v>9.2380360031407438</v>
      </c>
      <c r="E182" s="7"/>
      <c r="F182" s="7">
        <v>8.8976342648655574E-2</v>
      </c>
      <c r="G182" s="7"/>
      <c r="H182" s="7"/>
      <c r="I182" s="7"/>
      <c r="J182" s="7"/>
      <c r="K182" s="7">
        <v>32.516947575054026</v>
      </c>
    </row>
    <row r="183" spans="1:11" x14ac:dyDescent="0.3">
      <c r="A183" s="1">
        <v>21125</v>
      </c>
      <c r="B183" s="1"/>
      <c r="C183" s="8">
        <v>181</v>
      </c>
      <c r="D183" s="7">
        <v>9.1802007384882671</v>
      </c>
      <c r="E183" s="7"/>
      <c r="F183" s="7">
        <v>8.2263630407410873E-2</v>
      </c>
      <c r="G183" s="7"/>
      <c r="H183" s="7"/>
      <c r="I183" s="7"/>
      <c r="J183" s="7"/>
      <c r="K183" s="7">
        <v>32.409994592897455</v>
      </c>
    </row>
    <row r="184" spans="1:11" x14ac:dyDescent="0.3">
      <c r="A184" s="1">
        <v>21155</v>
      </c>
      <c r="B184" s="1"/>
      <c r="C184" s="8">
        <v>182</v>
      </c>
      <c r="D184" s="7">
        <v>9.1236342064085338</v>
      </c>
      <c r="E184" s="7"/>
      <c r="F184" s="7">
        <v>7.3845269665539365E-2</v>
      </c>
      <c r="G184" s="7"/>
      <c r="H184" s="7"/>
      <c r="I184" s="7"/>
      <c r="J184" s="7"/>
      <c r="K184" s="7">
        <v>32.255169777963239</v>
      </c>
    </row>
    <row r="185" spans="1:11" x14ac:dyDescent="0.3">
      <c r="A185" s="1">
        <v>21186</v>
      </c>
      <c r="B185" s="1"/>
      <c r="C185" s="8">
        <v>183</v>
      </c>
      <c r="D185" s="7">
        <v>9.0395662403730661</v>
      </c>
      <c r="E185" s="7"/>
      <c r="F185" s="7">
        <v>6.6104439768632506E-2</v>
      </c>
      <c r="G185" s="7"/>
      <c r="H185" s="7"/>
      <c r="I185" s="7"/>
      <c r="J185" s="7"/>
      <c r="K185" s="7">
        <v>32.203643947647002</v>
      </c>
    </row>
    <row r="186" spans="1:11" x14ac:dyDescent="0.3">
      <c r="A186" s="1">
        <v>21217</v>
      </c>
      <c r="B186" s="1"/>
      <c r="C186" s="8">
        <v>184</v>
      </c>
      <c r="D186" s="7">
        <v>8.9571603650149267</v>
      </c>
      <c r="E186" s="7"/>
      <c r="F186" s="7">
        <v>6.1423935856376607E-2</v>
      </c>
      <c r="G186" s="7"/>
      <c r="H186" s="7"/>
      <c r="I186" s="7"/>
      <c r="J186" s="7"/>
      <c r="K186" s="7">
        <v>32.123335608625439</v>
      </c>
    </row>
    <row r="187" spans="1:11" x14ac:dyDescent="0.3">
      <c r="A187" s="1">
        <v>21245</v>
      </c>
      <c r="B187" s="1"/>
      <c r="C187" s="8">
        <v>185</v>
      </c>
      <c r="D187" s="7">
        <v>8.7970539825328284</v>
      </c>
      <c r="E187" s="7"/>
      <c r="F187" s="7">
        <v>5.4798765149769474E-2</v>
      </c>
      <c r="G187" s="7"/>
      <c r="H187" s="7"/>
      <c r="I187" s="7"/>
      <c r="J187" s="7"/>
      <c r="K187" s="7">
        <v>32.030447311422321</v>
      </c>
    </row>
    <row r="188" spans="1:11" x14ac:dyDescent="0.3">
      <c r="A188" s="1">
        <v>21276</v>
      </c>
      <c r="B188" s="1"/>
      <c r="C188" s="8">
        <v>186</v>
      </c>
      <c r="D188" s="7">
        <v>8.5917120641984859</v>
      </c>
      <c r="E188" s="7"/>
      <c r="F188" s="7">
        <v>4.8597698784825713E-2</v>
      </c>
      <c r="G188" s="7"/>
      <c r="H188" s="7"/>
      <c r="I188" s="7"/>
      <c r="J188" s="7"/>
      <c r="K188" s="7">
        <v>31.972896098445119</v>
      </c>
    </row>
    <row r="189" spans="1:11" x14ac:dyDescent="0.3">
      <c r="A189" s="1">
        <v>21306</v>
      </c>
      <c r="B189" s="1"/>
      <c r="C189" s="8">
        <v>187</v>
      </c>
      <c r="D189" s="7">
        <v>8.5421674927405888</v>
      </c>
      <c r="E189" s="7"/>
      <c r="F189" s="7">
        <v>4.3213319211120142E-2</v>
      </c>
      <c r="G189" s="7"/>
      <c r="H189" s="7"/>
      <c r="I189" s="7"/>
      <c r="J189" s="7"/>
      <c r="K189" s="7">
        <v>31.550124431068795</v>
      </c>
    </row>
    <row r="190" spans="1:11" x14ac:dyDescent="0.3">
      <c r="A190" s="1">
        <v>21337</v>
      </c>
      <c r="B190" s="1"/>
      <c r="C190" s="8">
        <v>188</v>
      </c>
      <c r="D190" s="7">
        <v>8.4929086227287609</v>
      </c>
      <c r="E190" s="7"/>
      <c r="F190" s="7">
        <v>3.7889802026409597E-2</v>
      </c>
      <c r="G190" s="7"/>
      <c r="H190" s="7"/>
      <c r="I190" s="7"/>
      <c r="J190" s="7"/>
      <c r="K190" s="7">
        <v>31.318368504138174</v>
      </c>
    </row>
    <row r="191" spans="1:11" x14ac:dyDescent="0.3">
      <c r="A191" s="1">
        <v>21367</v>
      </c>
      <c r="B191" s="1"/>
      <c r="C191" s="8">
        <v>189</v>
      </c>
      <c r="D191" s="7">
        <v>8.30115201126846</v>
      </c>
      <c r="E191" s="7"/>
      <c r="F191" s="7">
        <v>3.417806424897131E-2</v>
      </c>
      <c r="G191" s="7"/>
      <c r="H191" s="7"/>
      <c r="I191" s="7"/>
      <c r="J191" s="7"/>
      <c r="K191" s="7">
        <v>31.212246864797859</v>
      </c>
    </row>
    <row r="192" spans="1:11" x14ac:dyDescent="0.3">
      <c r="A192" s="1">
        <v>21398</v>
      </c>
      <c r="B192" s="1"/>
      <c r="C192" s="8">
        <v>190</v>
      </c>
      <c r="D192" s="7">
        <v>8.2779736849505987</v>
      </c>
      <c r="E192" s="7"/>
      <c r="F192" s="7"/>
      <c r="G192" s="7"/>
      <c r="H192" s="7"/>
      <c r="I192" s="7"/>
      <c r="J192" s="7"/>
      <c r="K192" s="7">
        <v>31.090991996013408</v>
      </c>
    </row>
    <row r="193" spans="1:11" x14ac:dyDescent="0.3">
      <c r="A193" s="1">
        <v>21429</v>
      </c>
      <c r="B193" s="1"/>
      <c r="C193" s="8">
        <v>191</v>
      </c>
      <c r="D193" s="7">
        <v>8.1180481366584267</v>
      </c>
      <c r="E193" s="7"/>
      <c r="F193" s="7"/>
      <c r="G193" s="7"/>
      <c r="H193" s="7"/>
      <c r="I193" s="7"/>
      <c r="J193" s="7"/>
      <c r="K193" s="7">
        <v>31.022741963693282</v>
      </c>
    </row>
    <row r="194" spans="1:11" x14ac:dyDescent="0.3">
      <c r="A194" s="1">
        <v>21459</v>
      </c>
      <c r="B194" s="1"/>
      <c r="C194" s="8">
        <v>192</v>
      </c>
      <c r="D194" s="7">
        <v>7.9007767753366682</v>
      </c>
      <c r="E194" s="7"/>
      <c r="F194" s="7"/>
      <c r="G194" s="7"/>
      <c r="H194" s="7"/>
      <c r="I194" s="7"/>
      <c r="J194" s="7"/>
      <c r="K194" s="7">
        <v>31.010337828561862</v>
      </c>
    </row>
    <row r="195" spans="1:11" x14ac:dyDescent="0.3">
      <c r="A195" s="1">
        <v>21490</v>
      </c>
      <c r="B195" s="1"/>
      <c r="C195" s="8">
        <v>193</v>
      </c>
      <c r="D195" s="7">
        <v>7.4416283086904667</v>
      </c>
      <c r="E195" s="7"/>
      <c r="F195" s="7"/>
      <c r="G195" s="7"/>
      <c r="H195" s="7"/>
      <c r="I195" s="7"/>
      <c r="J195" s="7"/>
      <c r="K195" s="7">
        <v>30.957709722034402</v>
      </c>
    </row>
    <row r="196" spans="1:11" x14ac:dyDescent="0.3">
      <c r="A196" s="1">
        <v>21520</v>
      </c>
      <c r="B196" s="1"/>
      <c r="C196" s="8">
        <v>194</v>
      </c>
      <c r="D196" s="7">
        <v>7.4416283086904667</v>
      </c>
      <c r="E196" s="7"/>
      <c r="F196" s="7"/>
      <c r="G196" s="7"/>
      <c r="H196" s="7"/>
      <c r="I196" s="7"/>
      <c r="J196" s="7"/>
      <c r="K196" s="7">
        <v>30.905170931450932</v>
      </c>
    </row>
    <row r="197" spans="1:11" x14ac:dyDescent="0.3">
      <c r="A197" s="1">
        <v>21551</v>
      </c>
      <c r="B197" s="1"/>
      <c r="C197" s="8">
        <v>195</v>
      </c>
      <c r="D197" s="7">
        <v>7.049666832787481</v>
      </c>
      <c r="E197" s="7"/>
      <c r="F197" s="7"/>
      <c r="G197" s="7"/>
      <c r="H197" s="7"/>
      <c r="I197" s="7"/>
      <c r="J197" s="7"/>
      <c r="K197" s="7">
        <v>30.742237074953675</v>
      </c>
    </row>
    <row r="198" spans="1:11" x14ac:dyDescent="0.3">
      <c r="A198" s="1">
        <v>21582</v>
      </c>
      <c r="B198" s="1"/>
      <c r="C198" s="8">
        <v>196</v>
      </c>
      <c r="D198" s="7">
        <v>6.7896242249710888</v>
      </c>
      <c r="E198" s="7"/>
      <c r="F198" s="7"/>
      <c r="G198" s="7"/>
      <c r="H198" s="7"/>
      <c r="I198" s="7"/>
      <c r="J198" s="7"/>
      <c r="K198" s="7">
        <v>30.425808664839344</v>
      </c>
    </row>
    <row r="199" spans="1:11" x14ac:dyDescent="0.3">
      <c r="A199" s="1">
        <v>21610</v>
      </c>
      <c r="B199" s="1"/>
      <c r="C199" s="8">
        <v>197</v>
      </c>
      <c r="D199" s="7">
        <v>6.5190823091417069</v>
      </c>
      <c r="E199" s="7"/>
      <c r="F199" s="7"/>
      <c r="G199" s="7"/>
      <c r="H199" s="7"/>
      <c r="I199" s="7"/>
      <c r="J199" s="7"/>
      <c r="K199" s="7">
        <v>30.208308841182824</v>
      </c>
    </row>
    <row r="200" spans="1:11" x14ac:dyDescent="0.3">
      <c r="A200" s="1">
        <v>21641</v>
      </c>
      <c r="B200" s="1"/>
      <c r="C200" s="8">
        <v>198</v>
      </c>
      <c r="D200" s="7">
        <v>6.4057013944597685</v>
      </c>
      <c r="E200" s="7"/>
      <c r="F200" s="7"/>
      <c r="G200" s="7"/>
      <c r="H200" s="7"/>
      <c r="I200" s="7"/>
      <c r="J200" s="7"/>
      <c r="K200" s="7">
        <v>30.046060116553438</v>
      </c>
    </row>
    <row r="201" spans="1:11" x14ac:dyDescent="0.3">
      <c r="A201" s="1">
        <v>21671</v>
      </c>
      <c r="B201" s="1"/>
      <c r="C201" s="8">
        <v>199</v>
      </c>
      <c r="D201" s="7">
        <v>6.3504524580745212</v>
      </c>
      <c r="E201" s="7"/>
      <c r="F201" s="7"/>
      <c r="G201" s="7"/>
      <c r="H201" s="7"/>
      <c r="I201" s="7"/>
      <c r="J201" s="7"/>
      <c r="K201" s="7">
        <v>29.704458839894645</v>
      </c>
    </row>
    <row r="202" spans="1:11" x14ac:dyDescent="0.3">
      <c r="A202" s="1">
        <v>21702</v>
      </c>
      <c r="B202" s="1"/>
      <c r="C202" s="8">
        <v>200</v>
      </c>
      <c r="D202" s="7">
        <v>6.2559870535656801</v>
      </c>
      <c r="E202" s="7"/>
      <c r="F202" s="7"/>
      <c r="G202" s="7"/>
      <c r="H202" s="7"/>
      <c r="I202" s="7"/>
      <c r="J202" s="7"/>
      <c r="K202" s="7">
        <v>29.52729506947778</v>
      </c>
    </row>
    <row r="203" spans="1:11" x14ac:dyDescent="0.3">
      <c r="A203" s="1">
        <v>21732</v>
      </c>
      <c r="B203" s="1"/>
      <c r="C203" s="8">
        <v>201</v>
      </c>
      <c r="D203" s="7">
        <v>6.1641413474881066</v>
      </c>
      <c r="E203" s="7"/>
      <c r="F203" s="7"/>
      <c r="G203" s="7"/>
      <c r="H203" s="7"/>
      <c r="I203" s="7"/>
      <c r="J203" s="7"/>
      <c r="K203" s="7">
        <v>29.424309984531916</v>
      </c>
    </row>
    <row r="204" spans="1:11" x14ac:dyDescent="0.3">
      <c r="A204" s="1">
        <v>21763</v>
      </c>
      <c r="B204" s="1"/>
      <c r="C204" s="8">
        <v>202</v>
      </c>
      <c r="D204" s="7">
        <v>5.8113899759480603</v>
      </c>
      <c r="E204" s="7"/>
      <c r="F204" s="7"/>
      <c r="G204" s="7"/>
      <c r="H204" s="7"/>
      <c r="I204" s="7"/>
      <c r="J204" s="7"/>
      <c r="K204" s="7">
        <v>29.219771583447784</v>
      </c>
    </row>
    <row r="205" spans="1:11" x14ac:dyDescent="0.3">
      <c r="A205" s="1">
        <v>21794</v>
      </c>
      <c r="B205" s="1"/>
      <c r="C205" s="8">
        <v>203</v>
      </c>
      <c r="D205" s="7">
        <v>5.7322844505307353</v>
      </c>
      <c r="E205" s="7"/>
      <c r="F205" s="7"/>
      <c r="G205" s="7"/>
      <c r="H205" s="7"/>
      <c r="I205" s="7"/>
      <c r="J205" s="7"/>
      <c r="K205" s="7">
        <v>29.129470225747966</v>
      </c>
    </row>
    <row r="206" spans="1:11" x14ac:dyDescent="0.3">
      <c r="A206" s="1">
        <v>21824</v>
      </c>
      <c r="B206" s="1"/>
      <c r="C206" s="8">
        <v>204</v>
      </c>
      <c r="D206" s="7">
        <v>5.5070462585558033</v>
      </c>
      <c r="E206" s="7"/>
      <c r="F206" s="7"/>
      <c r="G206" s="7"/>
      <c r="H206" s="7"/>
      <c r="I206" s="7"/>
      <c r="J206" s="7"/>
      <c r="K206" s="7">
        <v>29.126557569990965</v>
      </c>
    </row>
    <row r="207" spans="1:11" x14ac:dyDescent="0.3">
      <c r="A207" s="1">
        <v>21855</v>
      </c>
      <c r="B207" s="1"/>
      <c r="C207" s="8">
        <v>205</v>
      </c>
      <c r="D207" s="7">
        <v>5.3280246309556913</v>
      </c>
      <c r="E207" s="7"/>
      <c r="F207" s="7"/>
      <c r="G207" s="7"/>
      <c r="H207" s="7"/>
      <c r="I207" s="7"/>
      <c r="J207" s="7"/>
      <c r="K207" s="7">
        <v>29.039439252234263</v>
      </c>
    </row>
    <row r="208" spans="1:11" x14ac:dyDescent="0.3">
      <c r="A208" s="1">
        <v>21885</v>
      </c>
      <c r="B208" s="1"/>
      <c r="C208" s="8">
        <v>206</v>
      </c>
      <c r="D208" s="7">
        <v>5.2148621228890004</v>
      </c>
      <c r="E208" s="7"/>
      <c r="F208" s="7"/>
      <c r="G208" s="7"/>
      <c r="H208" s="7"/>
      <c r="I208" s="7"/>
      <c r="J208" s="7"/>
      <c r="K208" s="7">
        <v>28.926625413123084</v>
      </c>
    </row>
    <row r="209" spans="1:11" x14ac:dyDescent="0.3">
      <c r="A209" s="1">
        <v>21916</v>
      </c>
      <c r="B209" s="1"/>
      <c r="C209" s="8">
        <v>207</v>
      </c>
      <c r="D209" s="7">
        <v>5.0022658253131889</v>
      </c>
      <c r="E209" s="7"/>
      <c r="F209" s="7"/>
      <c r="G209" s="7"/>
      <c r="H209" s="7"/>
      <c r="I209" s="7"/>
      <c r="J209" s="7"/>
      <c r="K209" s="7">
        <v>28.854489190147714</v>
      </c>
    </row>
    <row r="210" spans="1:11" x14ac:dyDescent="0.3">
      <c r="A210" s="1">
        <v>21947</v>
      </c>
      <c r="B210" s="1"/>
      <c r="C210" s="8">
        <v>208</v>
      </c>
      <c r="D210" s="7">
        <v>4.8941060809247521</v>
      </c>
      <c r="E210" s="7"/>
      <c r="F210" s="7"/>
      <c r="G210" s="7"/>
      <c r="H210" s="7"/>
      <c r="I210" s="7"/>
      <c r="J210" s="7"/>
      <c r="K210" s="7">
        <v>28.742393854116656</v>
      </c>
    </row>
    <row r="211" spans="1:11" x14ac:dyDescent="0.3">
      <c r="A211" s="1">
        <v>21976</v>
      </c>
      <c r="B211" s="1"/>
      <c r="C211" s="8">
        <v>209</v>
      </c>
      <c r="D211" s="7">
        <v>4.7906285052121698</v>
      </c>
      <c r="E211" s="7"/>
      <c r="F211" s="7"/>
      <c r="G211" s="7"/>
      <c r="H211" s="7"/>
      <c r="I211" s="7"/>
      <c r="J211" s="7"/>
      <c r="K211" s="7">
        <v>28.570968045841607</v>
      </c>
    </row>
    <row r="212" spans="1:11" x14ac:dyDescent="0.3">
      <c r="A212" s="1">
        <v>22007</v>
      </c>
      <c r="B212" s="1"/>
      <c r="C212" s="8">
        <v>210</v>
      </c>
      <c r="D212" s="7">
        <v>4.7291495609202077</v>
      </c>
      <c r="E212" s="7"/>
      <c r="F212" s="7"/>
      <c r="G212" s="7"/>
      <c r="H212" s="7"/>
      <c r="I212" s="7"/>
      <c r="J212" s="7"/>
      <c r="K212" s="7">
        <v>28.397741820735124</v>
      </c>
    </row>
    <row r="213" spans="1:11" x14ac:dyDescent="0.3">
      <c r="A213" s="1">
        <v>22037</v>
      </c>
      <c r="B213" s="1"/>
      <c r="C213" s="8">
        <v>211</v>
      </c>
      <c r="D213" s="7">
        <v>4.6767697398340653</v>
      </c>
      <c r="E213" s="7"/>
      <c r="F213" s="7"/>
      <c r="G213" s="7"/>
      <c r="H213" s="7"/>
      <c r="I213" s="7"/>
      <c r="J213" s="7"/>
      <c r="K213" s="7">
        <v>28.211545619645467</v>
      </c>
    </row>
    <row r="214" spans="1:11" x14ac:dyDescent="0.3">
      <c r="A214" s="1">
        <v>22068</v>
      </c>
      <c r="B214" s="1"/>
      <c r="C214" s="8">
        <v>212</v>
      </c>
      <c r="D214" s="7">
        <v>4.5752002933223102</v>
      </c>
      <c r="E214" s="7"/>
      <c r="F214" s="7"/>
      <c r="G214" s="7"/>
      <c r="H214" s="7"/>
      <c r="I214" s="7"/>
      <c r="J214" s="7"/>
      <c r="K214" s="7">
        <v>28.23130753491991</v>
      </c>
    </row>
    <row r="215" spans="1:11" x14ac:dyDescent="0.3">
      <c r="A215" s="1">
        <v>22098</v>
      </c>
      <c r="B215" s="1"/>
      <c r="C215" s="8">
        <v>213</v>
      </c>
      <c r="D215" s="7">
        <v>4.5053671032223628</v>
      </c>
      <c r="E215" s="7"/>
      <c r="F215" s="7"/>
      <c r="G215" s="7"/>
      <c r="H215" s="7"/>
      <c r="I215" s="7"/>
      <c r="J215" s="7"/>
      <c r="K215" s="7">
        <v>28.189023998921527</v>
      </c>
    </row>
    <row r="216" spans="1:11" x14ac:dyDescent="0.3">
      <c r="A216" s="1">
        <v>22129</v>
      </c>
      <c r="B216" s="1"/>
      <c r="C216" s="8">
        <v>214</v>
      </c>
      <c r="D216" s="7">
        <v>4.4244005727411988</v>
      </c>
      <c r="E216" s="7"/>
      <c r="F216" s="7"/>
      <c r="G216" s="7"/>
      <c r="H216" s="7"/>
      <c r="I216" s="7"/>
      <c r="J216" s="7"/>
      <c r="K216" s="7">
        <v>28.057155368688694</v>
      </c>
    </row>
    <row r="217" spans="1:11" x14ac:dyDescent="0.3">
      <c r="A217" s="1">
        <v>22160</v>
      </c>
      <c r="B217" s="1"/>
      <c r="C217" s="8">
        <v>215</v>
      </c>
      <c r="D217" s="7">
        <v>4.3207036843175768</v>
      </c>
      <c r="E217" s="7"/>
      <c r="F217" s="7"/>
      <c r="G217" s="7"/>
      <c r="H217" s="7"/>
      <c r="I217" s="7"/>
      <c r="J217" s="7"/>
      <c r="K217" s="7">
        <v>27.959297826296652</v>
      </c>
    </row>
    <row r="218" spans="1:11" x14ac:dyDescent="0.3">
      <c r="A218" s="1">
        <v>22190</v>
      </c>
      <c r="B218" s="1"/>
      <c r="C218" s="8">
        <v>216</v>
      </c>
      <c r="D218" s="7">
        <v>4.2034280419472481</v>
      </c>
      <c r="E218" s="7"/>
      <c r="F218" s="7"/>
      <c r="G218" s="7"/>
      <c r="H218" s="7"/>
      <c r="I218" s="7"/>
      <c r="J218" s="7"/>
      <c r="K218" s="7">
        <v>27.89513900658152</v>
      </c>
    </row>
    <row r="219" spans="1:11" x14ac:dyDescent="0.3">
      <c r="A219" s="1">
        <v>22221</v>
      </c>
      <c r="B219" s="1"/>
      <c r="C219" s="8">
        <v>217</v>
      </c>
      <c r="D219" s="7">
        <v>4.0089919331876471</v>
      </c>
      <c r="E219" s="7"/>
      <c r="F219" s="7"/>
      <c r="G219" s="7"/>
      <c r="H219" s="7"/>
      <c r="I219" s="7"/>
      <c r="J219" s="7"/>
      <c r="K219" s="7">
        <v>27.858922407451825</v>
      </c>
    </row>
    <row r="220" spans="1:11" x14ac:dyDescent="0.3">
      <c r="A220" s="1">
        <v>22251</v>
      </c>
      <c r="B220" s="1"/>
      <c r="C220" s="8">
        <v>218</v>
      </c>
      <c r="D220" s="7">
        <v>3.9446934302741781</v>
      </c>
      <c r="E220" s="7"/>
      <c r="F220" s="7"/>
      <c r="G220" s="7"/>
      <c r="H220" s="7"/>
      <c r="I220" s="7"/>
      <c r="J220" s="7"/>
      <c r="K220" s="7">
        <v>27.783905861625438</v>
      </c>
    </row>
    <row r="221" spans="1:11" x14ac:dyDescent="0.3">
      <c r="A221" s="1">
        <v>22282</v>
      </c>
      <c r="B221" s="1"/>
      <c r="C221" s="8">
        <v>219</v>
      </c>
      <c r="D221" s="7">
        <v>3.8072516458586798</v>
      </c>
      <c r="E221" s="7"/>
      <c r="F221" s="7"/>
      <c r="G221" s="7"/>
      <c r="H221" s="7"/>
      <c r="I221" s="7"/>
      <c r="J221" s="7"/>
      <c r="K221" s="7">
        <v>27.631930245276422</v>
      </c>
    </row>
    <row r="222" spans="1:11" x14ac:dyDescent="0.3">
      <c r="A222" s="1">
        <v>22313</v>
      </c>
      <c r="B222" s="1"/>
      <c r="C222" s="8">
        <v>220</v>
      </c>
      <c r="D222" s="7">
        <v>3.7491399762271582</v>
      </c>
      <c r="E222" s="7"/>
      <c r="F222" s="7"/>
      <c r="G222" s="7"/>
      <c r="H222" s="7"/>
      <c r="I222" s="7"/>
      <c r="J222" s="7"/>
      <c r="K222" s="7">
        <v>27.412629211583749</v>
      </c>
    </row>
    <row r="223" spans="1:11" x14ac:dyDescent="0.3">
      <c r="A223" s="1">
        <v>22341</v>
      </c>
      <c r="B223" s="1"/>
      <c r="C223" s="8">
        <v>221</v>
      </c>
      <c r="D223" s="7">
        <v>3.5763998628514342</v>
      </c>
      <c r="E223" s="7"/>
      <c r="F223" s="7"/>
      <c r="G223" s="7"/>
      <c r="H223" s="7"/>
      <c r="I223" s="7"/>
      <c r="J223" s="7"/>
      <c r="K223" s="7">
        <v>27.227482331727998</v>
      </c>
    </row>
    <row r="224" spans="1:11" x14ac:dyDescent="0.3">
      <c r="A224" s="1">
        <v>22372</v>
      </c>
      <c r="B224" s="1"/>
      <c r="C224" s="8">
        <v>222</v>
      </c>
      <c r="D224" s="7">
        <v>3.4668474824073612</v>
      </c>
      <c r="E224" s="7"/>
      <c r="F224" s="7"/>
      <c r="G224" s="7"/>
      <c r="H224" s="7"/>
      <c r="I224" s="7"/>
      <c r="J224" s="7"/>
      <c r="K224" s="7">
        <v>27.016751668712047</v>
      </c>
    </row>
    <row r="225" spans="1:11" x14ac:dyDescent="0.3">
      <c r="A225" s="1">
        <v>22402</v>
      </c>
      <c r="B225" s="1"/>
      <c r="C225" s="8">
        <v>223</v>
      </c>
      <c r="D225" s="7">
        <v>3.4146040405863891</v>
      </c>
      <c r="E225" s="7"/>
      <c r="F225" s="7"/>
      <c r="G225" s="7"/>
      <c r="H225" s="7"/>
      <c r="I225" s="7"/>
      <c r="J225" s="7"/>
      <c r="K225" s="7">
        <v>26.709591367980273</v>
      </c>
    </row>
    <row r="226" spans="1:11" x14ac:dyDescent="0.3">
      <c r="A226" s="1">
        <v>22433</v>
      </c>
      <c r="B226" s="1"/>
      <c r="C226" s="8">
        <v>224</v>
      </c>
      <c r="D226" s="7">
        <v>3.348635913098351</v>
      </c>
      <c r="E226" s="7"/>
      <c r="F226" s="7"/>
      <c r="G226" s="7"/>
      <c r="H226" s="7"/>
      <c r="I226" s="7"/>
      <c r="J226" s="7"/>
      <c r="K226" s="7">
        <v>26.650959257613525</v>
      </c>
    </row>
    <row r="227" spans="1:11" x14ac:dyDescent="0.3">
      <c r="A227" s="1">
        <v>22463</v>
      </c>
      <c r="B227" s="1"/>
      <c r="C227" s="8">
        <v>225</v>
      </c>
      <c r="D227" s="7">
        <v>3.2382128547513309</v>
      </c>
      <c r="E227" s="7"/>
      <c r="F227" s="7"/>
      <c r="G227" s="7"/>
      <c r="H227" s="7"/>
      <c r="I227" s="7"/>
      <c r="J227" s="7"/>
      <c r="K227" s="7">
        <v>26.696343040782857</v>
      </c>
    </row>
    <row r="228" spans="1:11" x14ac:dyDescent="0.3">
      <c r="A228" s="1">
        <v>22494</v>
      </c>
      <c r="B228" s="1"/>
      <c r="C228" s="8">
        <v>226</v>
      </c>
      <c r="D228" s="7">
        <v>3.2029800739380132</v>
      </c>
      <c r="E228" s="7"/>
      <c r="F228" s="7"/>
      <c r="G228" s="7"/>
      <c r="H228" s="7"/>
      <c r="I228" s="7"/>
      <c r="J228" s="7"/>
      <c r="K228" s="7">
        <v>26.621801995196307</v>
      </c>
    </row>
    <row r="229" spans="1:11" x14ac:dyDescent="0.3">
      <c r="A229" s="1">
        <v>22525</v>
      </c>
      <c r="B229" s="1"/>
      <c r="C229" s="8">
        <v>227</v>
      </c>
      <c r="D229" s="7">
        <v>3.053656281759952</v>
      </c>
      <c r="E229" s="7"/>
      <c r="F229" s="7"/>
      <c r="G229" s="7"/>
      <c r="H229" s="7"/>
      <c r="I229" s="7"/>
      <c r="J229" s="7"/>
      <c r="K229" s="7">
        <v>26.5952067884079</v>
      </c>
    </row>
    <row r="230" spans="1:11" x14ac:dyDescent="0.3">
      <c r="A230" s="1">
        <v>22555</v>
      </c>
      <c r="B230" s="1"/>
      <c r="C230" s="8">
        <v>228</v>
      </c>
      <c r="D230" s="7">
        <v>2.9438506524245169</v>
      </c>
      <c r="E230" s="7"/>
      <c r="F230" s="7"/>
      <c r="G230" s="7"/>
      <c r="H230" s="7"/>
      <c r="I230" s="7"/>
      <c r="J230" s="7"/>
      <c r="K230" s="7">
        <v>26.510373592910586</v>
      </c>
    </row>
    <row r="231" spans="1:11" x14ac:dyDescent="0.3">
      <c r="A231" s="1">
        <v>22586</v>
      </c>
      <c r="B231" s="1"/>
      <c r="C231" s="8">
        <v>229</v>
      </c>
      <c r="D231" s="7">
        <v>2.8090177981149975</v>
      </c>
      <c r="E231" s="7"/>
      <c r="F231" s="7"/>
      <c r="G231" s="7"/>
      <c r="H231" s="7"/>
      <c r="I231" s="7"/>
      <c r="J231" s="7"/>
      <c r="K231" s="7">
        <v>26.544881939431846</v>
      </c>
    </row>
    <row r="232" spans="1:11" x14ac:dyDescent="0.3">
      <c r="A232" s="1">
        <v>22616</v>
      </c>
      <c r="B232" s="1"/>
      <c r="C232" s="8">
        <v>230</v>
      </c>
      <c r="D232" s="7">
        <v>2.7488186692582413</v>
      </c>
      <c r="E232" s="7"/>
      <c r="F232" s="7"/>
      <c r="G232" s="7"/>
      <c r="H232" s="7"/>
      <c r="I232" s="7"/>
      <c r="J232" s="7"/>
      <c r="K232" s="7">
        <v>26.48661139436425</v>
      </c>
    </row>
    <row r="233" spans="1:11" x14ac:dyDescent="0.3">
      <c r="A233" s="1">
        <v>22647</v>
      </c>
      <c r="B233" s="1"/>
      <c r="C233" s="8">
        <v>231</v>
      </c>
      <c r="D233" s="7">
        <v>2.6146853127159151</v>
      </c>
      <c r="E233" s="7"/>
      <c r="F233" s="7"/>
      <c r="G233" s="7"/>
      <c r="H233" s="7"/>
      <c r="I233" s="7"/>
      <c r="J233" s="7"/>
      <c r="K233" s="7">
        <v>26.420559994378305</v>
      </c>
    </row>
    <row r="234" spans="1:11" x14ac:dyDescent="0.3">
      <c r="A234" s="1">
        <v>22678</v>
      </c>
      <c r="B234" s="1"/>
      <c r="C234" s="8">
        <v>232</v>
      </c>
      <c r="D234" s="7">
        <v>2.5338553277603597</v>
      </c>
      <c r="E234" s="7"/>
      <c r="F234" s="7"/>
      <c r="G234" s="7"/>
      <c r="H234" s="7"/>
      <c r="I234" s="7"/>
      <c r="J234" s="7"/>
      <c r="K234" s="7">
        <v>26.294347128163125</v>
      </c>
    </row>
    <row r="235" spans="1:11" x14ac:dyDescent="0.3">
      <c r="A235" s="1">
        <v>22706</v>
      </c>
      <c r="B235" s="1"/>
      <c r="C235" s="8">
        <v>233</v>
      </c>
      <c r="D235" s="7">
        <v>2.4536218918953812</v>
      </c>
      <c r="E235" s="7"/>
      <c r="F235" s="7"/>
      <c r="G235" s="7"/>
      <c r="H235" s="7"/>
      <c r="I235" s="7"/>
      <c r="J235" s="7"/>
      <c r="K235" s="7">
        <v>26.173946972091507</v>
      </c>
    </row>
    <row r="236" spans="1:11" x14ac:dyDescent="0.3">
      <c r="A236" s="1">
        <v>22737</v>
      </c>
      <c r="B236" s="1"/>
      <c r="C236" s="8">
        <v>234</v>
      </c>
      <c r="D236" s="7">
        <v>2.384240493533555</v>
      </c>
      <c r="E236" s="7"/>
      <c r="F236" s="7"/>
      <c r="G236" s="7"/>
      <c r="H236" s="7"/>
      <c r="I236" s="7"/>
      <c r="J236" s="7"/>
      <c r="K236" s="7">
        <v>26.004915024432698</v>
      </c>
    </row>
    <row r="237" spans="1:11" x14ac:dyDescent="0.3">
      <c r="A237" s="1">
        <v>22767</v>
      </c>
      <c r="B237" s="1"/>
      <c r="C237" s="8">
        <v>235</v>
      </c>
      <c r="D237" s="7">
        <v>2.2951872290465491</v>
      </c>
      <c r="E237" s="7"/>
      <c r="F237" s="7"/>
      <c r="G237" s="7"/>
      <c r="H237" s="7"/>
      <c r="I237" s="7"/>
      <c r="J237" s="7"/>
      <c r="K237" s="7">
        <v>25.762745219370608</v>
      </c>
    </row>
    <row r="238" spans="1:11" x14ac:dyDescent="0.3">
      <c r="A238" s="1">
        <v>22798</v>
      </c>
      <c r="B238" s="1"/>
      <c r="C238" s="8">
        <v>236</v>
      </c>
      <c r="D238" s="7">
        <v>2.2009850681305609</v>
      </c>
      <c r="E238" s="7"/>
      <c r="F238" s="7"/>
      <c r="G238" s="7"/>
      <c r="H238" s="7"/>
      <c r="I238" s="7"/>
      <c r="J238" s="7"/>
      <c r="K238" s="7">
        <v>25.629471965151815</v>
      </c>
    </row>
    <row r="239" spans="1:11" x14ac:dyDescent="0.3">
      <c r="A239" s="1">
        <v>22828</v>
      </c>
      <c r="B239" s="1"/>
      <c r="C239" s="8">
        <v>237</v>
      </c>
      <c r="D239" s="7">
        <v>2.1356346479046779</v>
      </c>
      <c r="E239" s="7"/>
      <c r="F239" s="7"/>
      <c r="G239" s="7"/>
      <c r="H239" s="7"/>
      <c r="I239" s="7"/>
      <c r="J239" s="7"/>
      <c r="K239" s="7">
        <v>25.441207033106824</v>
      </c>
    </row>
    <row r="240" spans="1:11" x14ac:dyDescent="0.3">
      <c r="A240" s="1">
        <v>22859</v>
      </c>
      <c r="B240" s="1"/>
      <c r="C240" s="8">
        <v>238</v>
      </c>
      <c r="D240" s="7">
        <v>2.0269880864698919</v>
      </c>
      <c r="E240" s="7"/>
      <c r="F240" s="7"/>
      <c r="G240" s="7"/>
      <c r="H240" s="7"/>
      <c r="I240" s="7"/>
      <c r="J240" s="7"/>
      <c r="K240" s="7">
        <v>25.307079511694837</v>
      </c>
    </row>
    <row r="241" spans="1:11" x14ac:dyDescent="0.3">
      <c r="A241" s="1">
        <v>22890</v>
      </c>
      <c r="B241" s="1"/>
      <c r="C241" s="8">
        <v>239</v>
      </c>
      <c r="D241" s="7">
        <v>1.94659376401603</v>
      </c>
      <c r="E241" s="7"/>
      <c r="F241" s="7"/>
      <c r="G241" s="7"/>
      <c r="H241" s="7"/>
      <c r="I241" s="7"/>
      <c r="J241" s="7"/>
      <c r="K241" s="7">
        <v>25.24396958772553</v>
      </c>
    </row>
    <row r="242" spans="1:11" x14ac:dyDescent="0.3">
      <c r="A242" s="1">
        <v>22920</v>
      </c>
      <c r="B242" s="1"/>
      <c r="C242" s="8">
        <v>240</v>
      </c>
      <c r="D242" s="7">
        <v>1.8915496686580799</v>
      </c>
      <c r="E242" s="7"/>
      <c r="F242" s="7"/>
      <c r="G242" s="7"/>
      <c r="H242" s="7"/>
      <c r="I242" s="7"/>
      <c r="J242" s="7"/>
      <c r="K242" s="7">
        <v>25.233876037310605</v>
      </c>
    </row>
    <row r="243" spans="1:11" x14ac:dyDescent="0.3">
      <c r="A243" s="1">
        <v>22951</v>
      </c>
      <c r="B243" s="1"/>
      <c r="C243" s="8">
        <v>241</v>
      </c>
      <c r="D243" s="7">
        <v>1.7992482342414917</v>
      </c>
      <c r="E243" s="7"/>
      <c r="F243" s="7"/>
      <c r="G243" s="7"/>
      <c r="H243" s="7"/>
      <c r="I243" s="7"/>
      <c r="J243" s="7"/>
      <c r="K243" s="7">
        <v>25.193566331180715</v>
      </c>
    </row>
    <row r="244" spans="1:11" x14ac:dyDescent="0.3">
      <c r="A244" s="1">
        <v>22981</v>
      </c>
      <c r="B244" s="1"/>
      <c r="C244" s="8">
        <v>242</v>
      </c>
      <c r="D244" s="7">
        <v>1.6996488137554238</v>
      </c>
      <c r="E244" s="7"/>
      <c r="F244" s="7"/>
      <c r="G244" s="7"/>
      <c r="H244" s="7"/>
      <c r="I244" s="7"/>
      <c r="J244" s="7"/>
      <c r="K244" s="7">
        <v>25.108198456428855</v>
      </c>
    </row>
    <row r="245" spans="1:11" x14ac:dyDescent="0.3">
      <c r="A245" s="1">
        <v>23012</v>
      </c>
      <c r="B245" s="1"/>
      <c r="C245" s="8">
        <v>243</v>
      </c>
      <c r="D245" s="7">
        <v>1.5956147331537962</v>
      </c>
      <c r="E245" s="7"/>
      <c r="F245" s="7"/>
      <c r="G245" s="7"/>
      <c r="H245" s="7"/>
      <c r="I245" s="7"/>
      <c r="J245" s="7"/>
      <c r="K245" s="7">
        <v>25.055581734785807</v>
      </c>
    </row>
    <row r="246" spans="1:11" x14ac:dyDescent="0.3">
      <c r="A246" s="1">
        <v>23043</v>
      </c>
      <c r="B246" s="1"/>
      <c r="C246" s="8">
        <v>244</v>
      </c>
      <c r="D246" s="7">
        <v>1.5238417850766843</v>
      </c>
      <c r="E246" s="7"/>
      <c r="F246" s="7"/>
      <c r="G246" s="7"/>
      <c r="H246" s="7"/>
      <c r="I246" s="7"/>
      <c r="J246" s="7"/>
      <c r="K246" s="7">
        <v>24.963217828819175</v>
      </c>
    </row>
    <row r="247" spans="1:11" x14ac:dyDescent="0.3">
      <c r="A247" s="1">
        <v>23071</v>
      </c>
      <c r="B247" s="1"/>
      <c r="C247" s="8">
        <v>245</v>
      </c>
      <c r="D247" s="7">
        <v>1.4713158106369455</v>
      </c>
      <c r="E247" s="7"/>
      <c r="F247" s="7"/>
      <c r="G247" s="7"/>
      <c r="H247" s="7"/>
      <c r="I247" s="7"/>
      <c r="J247" s="7"/>
      <c r="K247" s="7">
        <v>24.792151980156103</v>
      </c>
    </row>
    <row r="248" spans="1:11" x14ac:dyDescent="0.3">
      <c r="A248" s="1">
        <v>23102</v>
      </c>
      <c r="B248" s="1"/>
      <c r="C248" s="8">
        <v>246</v>
      </c>
      <c r="D248" s="7">
        <v>1.4189563223425072</v>
      </c>
      <c r="E248" s="7"/>
      <c r="F248" s="7"/>
      <c r="G248" s="7"/>
      <c r="H248" s="7"/>
      <c r="I248" s="7"/>
      <c r="J248" s="7"/>
      <c r="K248" s="7">
        <v>24.717997986197513</v>
      </c>
    </row>
    <row r="249" spans="1:11" x14ac:dyDescent="0.3">
      <c r="A249" s="1">
        <v>23132</v>
      </c>
      <c r="B249" s="1"/>
      <c r="C249" s="8">
        <v>247</v>
      </c>
      <c r="D249" s="7">
        <v>1.3618930054155938</v>
      </c>
      <c r="E249" s="7"/>
      <c r="F249" s="7"/>
      <c r="G249" s="7"/>
      <c r="H249" s="7"/>
      <c r="I249" s="7"/>
      <c r="J249" s="7"/>
      <c r="K249" s="7">
        <v>24.323949996258133</v>
      </c>
    </row>
    <row r="250" spans="1:11" x14ac:dyDescent="0.3">
      <c r="A250" s="1">
        <v>23163</v>
      </c>
      <c r="B250" s="1"/>
      <c r="C250" s="8">
        <v>248</v>
      </c>
      <c r="D250" s="7">
        <v>1.285896521023127</v>
      </c>
      <c r="E250" s="7"/>
      <c r="F250" s="7"/>
      <c r="G250" s="7"/>
      <c r="H250" s="7"/>
      <c r="I250" s="7"/>
      <c r="J250" s="7"/>
      <c r="K250" s="7">
        <v>24.030774546787327</v>
      </c>
    </row>
    <row r="251" spans="1:11" x14ac:dyDescent="0.3">
      <c r="A251" s="1">
        <v>23193</v>
      </c>
      <c r="B251" s="1"/>
      <c r="C251" s="8">
        <v>249</v>
      </c>
      <c r="D251" s="7">
        <v>1.2063950849264724</v>
      </c>
      <c r="E251" s="7"/>
      <c r="F251" s="7"/>
      <c r="G251" s="7"/>
      <c r="H251" s="7"/>
      <c r="I251" s="7"/>
      <c r="J251" s="7"/>
      <c r="K251" s="7">
        <v>23.863728447653752</v>
      </c>
    </row>
    <row r="252" spans="1:11" x14ac:dyDescent="0.3">
      <c r="A252" s="1">
        <v>23224</v>
      </c>
      <c r="B252" s="1"/>
      <c r="C252" s="8">
        <v>250</v>
      </c>
      <c r="D252" s="7">
        <v>1.1575466176611708</v>
      </c>
      <c r="E252" s="7"/>
      <c r="F252" s="7"/>
      <c r="G252" s="7"/>
      <c r="H252" s="7"/>
      <c r="I252" s="7"/>
      <c r="J252" s="7"/>
      <c r="K252" s="7">
        <v>23.604083528836554</v>
      </c>
    </row>
    <row r="253" spans="1:11" x14ac:dyDescent="0.3">
      <c r="A253" s="1">
        <v>23255</v>
      </c>
      <c r="B253" s="1"/>
      <c r="C253" s="8">
        <v>251</v>
      </c>
      <c r="D253" s="7">
        <v>1.1137752503234595</v>
      </c>
      <c r="E253" s="7"/>
      <c r="F253" s="7"/>
      <c r="G253" s="7"/>
      <c r="H253" s="7"/>
      <c r="I253" s="7"/>
      <c r="J253" s="7"/>
      <c r="K253" s="7">
        <v>23.458639961077871</v>
      </c>
    </row>
    <row r="254" spans="1:11" x14ac:dyDescent="0.3">
      <c r="A254" s="1">
        <v>23285</v>
      </c>
      <c r="B254" s="1"/>
      <c r="C254" s="8">
        <v>252</v>
      </c>
      <c r="D254" s="7">
        <v>1.0483577280906053</v>
      </c>
      <c r="E254" s="7"/>
      <c r="F254" s="7"/>
      <c r="G254" s="7"/>
      <c r="H254" s="7"/>
      <c r="I254" s="7"/>
      <c r="J254" s="7"/>
      <c r="K254" s="7">
        <v>23.348900130464685</v>
      </c>
    </row>
    <row r="255" spans="1:11" x14ac:dyDescent="0.3">
      <c r="A255" s="1">
        <v>23316</v>
      </c>
      <c r="B255" s="1"/>
      <c r="C255" s="8">
        <v>253</v>
      </c>
      <c r="D255" s="7">
        <v>0.99691682016984151</v>
      </c>
      <c r="E255" s="7"/>
      <c r="F255" s="7"/>
      <c r="G255" s="7"/>
      <c r="H255" s="7"/>
      <c r="I255" s="7"/>
      <c r="J255" s="7"/>
      <c r="K255" s="7">
        <v>23.152107219102319</v>
      </c>
    </row>
    <row r="256" spans="1:11" x14ac:dyDescent="0.3">
      <c r="A256" s="1">
        <v>23346</v>
      </c>
      <c r="B256" s="1"/>
      <c r="C256" s="8">
        <v>254</v>
      </c>
      <c r="D256" s="7">
        <v>0.94146455772012605</v>
      </c>
      <c r="E256" s="7"/>
      <c r="F256" s="7"/>
      <c r="G256" s="7"/>
      <c r="H256" s="7"/>
      <c r="I256" s="7"/>
      <c r="J256" s="7"/>
      <c r="K256" s="7">
        <v>23.02317742551941</v>
      </c>
    </row>
    <row r="257" spans="1:11" x14ac:dyDescent="0.3">
      <c r="A257" s="1">
        <v>23377</v>
      </c>
      <c r="B257" s="1"/>
      <c r="C257" s="8">
        <v>255</v>
      </c>
      <c r="D257" s="7">
        <v>0.88383830052584111</v>
      </c>
      <c r="E257" s="7"/>
      <c r="F257" s="7"/>
      <c r="G257" s="7"/>
      <c r="H257" s="7"/>
      <c r="I257" s="7"/>
      <c r="J257" s="7"/>
      <c r="K257" s="7">
        <v>22.872220768447658</v>
      </c>
    </row>
    <row r="258" spans="1:11" x14ac:dyDescent="0.3">
      <c r="A258" s="1">
        <v>23408</v>
      </c>
      <c r="B258" s="1"/>
      <c r="C258" s="8">
        <v>256</v>
      </c>
      <c r="D258" s="7">
        <v>0.83192611118772708</v>
      </c>
      <c r="E258" s="7"/>
      <c r="F258" s="7"/>
      <c r="G258" s="7"/>
      <c r="H258" s="7"/>
      <c r="I258" s="7"/>
      <c r="J258" s="7"/>
      <c r="K258" s="7">
        <v>22.672700999650733</v>
      </c>
    </row>
    <row r="259" spans="1:11" x14ac:dyDescent="0.3">
      <c r="A259" s="1">
        <v>23437</v>
      </c>
      <c r="B259" s="1"/>
      <c r="C259" s="8">
        <v>257</v>
      </c>
      <c r="D259" s="7">
        <v>0.77381277200979182</v>
      </c>
      <c r="E259" s="7"/>
      <c r="F259" s="7"/>
      <c r="G259" s="7"/>
      <c r="H259" s="7"/>
      <c r="I259" s="7"/>
      <c r="J259" s="7"/>
      <c r="K259" s="7">
        <v>22.434891153424434</v>
      </c>
    </row>
    <row r="260" spans="1:11" x14ac:dyDescent="0.3">
      <c r="A260" s="1">
        <v>23468</v>
      </c>
      <c r="B260" s="1"/>
      <c r="C260" s="8">
        <v>258</v>
      </c>
      <c r="D260" s="7">
        <v>0.75442407332533079</v>
      </c>
      <c r="E260" s="7"/>
      <c r="F260" s="7"/>
      <c r="G260" s="7"/>
      <c r="H260" s="7"/>
      <c r="I260" s="7"/>
      <c r="J260" s="7"/>
      <c r="K260" s="7">
        <v>22.252421298774486</v>
      </c>
    </row>
    <row r="261" spans="1:11" x14ac:dyDescent="0.3">
      <c r="A261" s="1">
        <v>23498</v>
      </c>
      <c r="B261" s="1"/>
      <c r="C261" s="8">
        <v>259</v>
      </c>
      <c r="D261" s="7">
        <v>0.73703016151360956</v>
      </c>
      <c r="E261" s="7"/>
      <c r="F261" s="7"/>
      <c r="G261" s="7"/>
      <c r="H261" s="7"/>
      <c r="I261" s="7"/>
      <c r="J261" s="7"/>
      <c r="K261" s="7">
        <v>21.951683238408286</v>
      </c>
    </row>
    <row r="262" spans="1:11" x14ac:dyDescent="0.3">
      <c r="A262" s="1">
        <v>23529</v>
      </c>
      <c r="B262" s="1"/>
      <c r="C262" s="8">
        <v>260</v>
      </c>
      <c r="D262" s="7">
        <v>0.6787899811324456</v>
      </c>
      <c r="E262" s="7"/>
      <c r="F262" s="7"/>
      <c r="G262" s="7"/>
      <c r="H262" s="7"/>
      <c r="I262" s="7"/>
      <c r="J262" s="7"/>
      <c r="K262" s="7">
        <v>21.758036711674389</v>
      </c>
    </row>
    <row r="263" spans="1:11" x14ac:dyDescent="0.3">
      <c r="A263" s="1">
        <v>23559</v>
      </c>
      <c r="B263" s="1"/>
      <c r="C263" s="8">
        <v>261</v>
      </c>
      <c r="D263" s="7">
        <v>0.63231484036557573</v>
      </c>
      <c r="E263" s="7"/>
      <c r="F263" s="7"/>
      <c r="G263" s="7"/>
      <c r="H263" s="7"/>
      <c r="I263" s="7"/>
      <c r="J263" s="7"/>
      <c r="K263" s="7">
        <v>21.549011302044555</v>
      </c>
    </row>
    <row r="264" spans="1:11" x14ac:dyDescent="0.3">
      <c r="A264" s="1">
        <v>23590</v>
      </c>
      <c r="B264" s="1"/>
      <c r="C264" s="8">
        <v>262</v>
      </c>
      <c r="D264" s="7">
        <v>0.61300517728121739</v>
      </c>
      <c r="E264" s="7"/>
      <c r="F264" s="7"/>
      <c r="G264" s="7"/>
      <c r="H264" s="7"/>
      <c r="I264" s="7"/>
      <c r="J264" s="7"/>
      <c r="K264" s="7">
        <v>21.450339739244033</v>
      </c>
    </row>
    <row r="265" spans="1:11" x14ac:dyDescent="0.3">
      <c r="A265" s="1">
        <v>23621</v>
      </c>
      <c r="B265" s="1"/>
      <c r="C265" s="8">
        <v>263</v>
      </c>
      <c r="D265" s="7">
        <v>0.5931351497641193</v>
      </c>
      <c r="E265" s="7"/>
      <c r="F265" s="7"/>
      <c r="G265" s="7"/>
      <c r="H265" s="7"/>
      <c r="I265" s="7"/>
      <c r="J265" s="7"/>
      <c r="K265" s="7">
        <v>21.328765774330346</v>
      </c>
    </row>
    <row r="266" spans="1:11" x14ac:dyDescent="0.3">
      <c r="A266" s="1">
        <v>23651</v>
      </c>
      <c r="B266" s="1"/>
      <c r="C266" s="8">
        <v>264</v>
      </c>
      <c r="D266" s="7">
        <v>0.56462175132234116</v>
      </c>
      <c r="E266" s="7"/>
      <c r="F266" s="7"/>
      <c r="G266" s="7"/>
      <c r="H266" s="7"/>
      <c r="I266" s="7"/>
      <c r="J266" s="7"/>
      <c r="K266" s="7">
        <v>21.191024117566169</v>
      </c>
    </row>
    <row r="267" spans="1:11" x14ac:dyDescent="0.3">
      <c r="A267" s="1">
        <v>23682</v>
      </c>
      <c r="B267" s="1"/>
      <c r="C267" s="8">
        <v>265</v>
      </c>
      <c r="D267" s="7">
        <v>0.53130869607823572</v>
      </c>
      <c r="E267" s="7"/>
      <c r="F267" s="7"/>
      <c r="G267" s="7"/>
      <c r="H267" s="7"/>
      <c r="I267" s="7"/>
      <c r="J267" s="7"/>
      <c r="K267" s="7">
        <v>21.117114217803856</v>
      </c>
    </row>
    <row r="268" spans="1:11" x14ac:dyDescent="0.3">
      <c r="A268" s="1">
        <v>23712</v>
      </c>
      <c r="B268" s="1"/>
      <c r="C268" s="8">
        <v>266</v>
      </c>
      <c r="D268" s="7">
        <v>0.50726436516921491</v>
      </c>
      <c r="E268" s="7"/>
      <c r="F268" s="7"/>
      <c r="G268" s="7"/>
      <c r="H268" s="7"/>
      <c r="I268" s="7"/>
      <c r="J268" s="7"/>
      <c r="K268" s="7">
        <v>21.093910915796474</v>
      </c>
    </row>
    <row r="269" spans="1:11" x14ac:dyDescent="0.3">
      <c r="A269" s="1">
        <v>23743</v>
      </c>
      <c r="B269" s="1"/>
      <c r="C269" s="8">
        <v>267</v>
      </c>
      <c r="D269" s="7">
        <v>0.47936530445021253</v>
      </c>
      <c r="E269" s="7"/>
      <c r="F269" s="7"/>
      <c r="G269" s="7"/>
      <c r="H269" s="7"/>
      <c r="I269" s="7"/>
      <c r="J269" s="7"/>
      <c r="K269" s="7">
        <v>21.123483793106825</v>
      </c>
    </row>
    <row r="270" spans="1:11" x14ac:dyDescent="0.3">
      <c r="A270" s="1">
        <v>23774</v>
      </c>
      <c r="B270" s="1"/>
      <c r="C270" s="8">
        <v>268</v>
      </c>
      <c r="D270" s="7">
        <v>0.46048540293007928</v>
      </c>
      <c r="E270" s="7"/>
      <c r="F270" s="7"/>
      <c r="G270" s="7"/>
      <c r="H270" s="7"/>
      <c r="I270" s="7"/>
      <c r="J270" s="7"/>
      <c r="K270" s="7">
        <v>21.066603962408323</v>
      </c>
    </row>
    <row r="271" spans="1:11" x14ac:dyDescent="0.3">
      <c r="A271" s="1">
        <v>23802</v>
      </c>
      <c r="B271" s="1"/>
      <c r="C271" s="8">
        <v>269</v>
      </c>
      <c r="D271" s="7">
        <v>0.43964617426969566</v>
      </c>
      <c r="E271" s="7"/>
      <c r="F271" s="7"/>
      <c r="G271" s="7"/>
      <c r="H271" s="7"/>
      <c r="I271" s="7"/>
      <c r="J271" s="7"/>
      <c r="K271" s="7">
        <v>21.03505138533033</v>
      </c>
    </row>
    <row r="272" spans="1:11" x14ac:dyDescent="0.3">
      <c r="A272" s="1">
        <v>23833</v>
      </c>
      <c r="B272" s="1"/>
      <c r="C272" s="8">
        <v>270</v>
      </c>
      <c r="D272" s="7">
        <v>0.42746346550286407</v>
      </c>
      <c r="E272" s="7"/>
      <c r="F272" s="7"/>
      <c r="G272" s="7"/>
      <c r="H272" s="7"/>
      <c r="I272" s="7"/>
      <c r="J272" s="7"/>
      <c r="K272" s="7">
        <v>20.884681677254097</v>
      </c>
    </row>
    <row r="273" spans="1:11" x14ac:dyDescent="0.3">
      <c r="A273" s="1">
        <v>23863</v>
      </c>
      <c r="B273" s="1"/>
      <c r="C273" s="8">
        <v>271</v>
      </c>
      <c r="D273" s="7">
        <v>0.41424892480169012</v>
      </c>
      <c r="E273" s="7"/>
      <c r="F273" s="7"/>
      <c r="G273" s="7"/>
      <c r="H273" s="7"/>
      <c r="I273" s="7"/>
      <c r="J273" s="7"/>
      <c r="K273" s="7">
        <v>20.81806387286094</v>
      </c>
    </row>
    <row r="274" spans="1:11" x14ac:dyDescent="0.3">
      <c r="A274" s="1">
        <v>23894</v>
      </c>
      <c r="B274" s="1"/>
      <c r="C274" s="8">
        <v>272</v>
      </c>
      <c r="D274" s="7">
        <v>0.40970124102629812</v>
      </c>
      <c r="E274" s="7"/>
      <c r="F274" s="7"/>
      <c r="G274" s="7"/>
      <c r="H274" s="7"/>
      <c r="I274" s="7"/>
      <c r="J274" s="7"/>
      <c r="K274" s="7">
        <v>20.834731658187486</v>
      </c>
    </row>
    <row r="275" spans="1:11" x14ac:dyDescent="0.3">
      <c r="A275" s="1">
        <v>23924</v>
      </c>
      <c r="B275" s="1"/>
      <c r="C275" s="8">
        <v>273</v>
      </c>
      <c r="D275" s="7">
        <v>0.39630609501479797</v>
      </c>
      <c r="E275" s="7"/>
      <c r="F275" s="7"/>
      <c r="G275" s="7"/>
      <c r="H275" s="7"/>
      <c r="I275" s="7"/>
      <c r="J275" s="7"/>
      <c r="K275" s="7">
        <v>20.805603812849498</v>
      </c>
    </row>
    <row r="276" spans="1:11" x14ac:dyDescent="0.3">
      <c r="A276" s="1">
        <v>23955</v>
      </c>
      <c r="B276" s="1"/>
      <c r="C276" s="8">
        <v>274</v>
      </c>
      <c r="D276" s="7">
        <v>0.39191662877254541</v>
      </c>
      <c r="E276" s="7"/>
      <c r="F276" s="7"/>
      <c r="G276" s="7"/>
      <c r="H276" s="7"/>
      <c r="I276" s="7"/>
      <c r="J276" s="7"/>
      <c r="K276" s="7">
        <v>20.679459112264684</v>
      </c>
    </row>
    <row r="277" spans="1:11" x14ac:dyDescent="0.3">
      <c r="A277" s="1">
        <v>23986</v>
      </c>
      <c r="B277" s="1"/>
      <c r="C277" s="8">
        <v>275</v>
      </c>
      <c r="D277" s="7">
        <v>0.37980097758750403</v>
      </c>
      <c r="E277" s="7"/>
      <c r="F277" s="7"/>
      <c r="G277" s="7"/>
      <c r="H277" s="7"/>
      <c r="I277" s="7"/>
      <c r="J277" s="7"/>
      <c r="K277" s="7">
        <v>20.689804014271818</v>
      </c>
    </row>
    <row r="278" spans="1:11" x14ac:dyDescent="0.3">
      <c r="A278" s="1">
        <v>24016</v>
      </c>
      <c r="B278" s="1"/>
      <c r="C278" s="8">
        <v>276</v>
      </c>
      <c r="D278" s="7">
        <v>0.37411443812795903</v>
      </c>
      <c r="E278" s="7"/>
      <c r="F278" s="7"/>
      <c r="G278" s="7"/>
      <c r="H278" s="7"/>
      <c r="I278" s="7"/>
      <c r="J278" s="7"/>
      <c r="K278" s="7">
        <v>20.679464282130752</v>
      </c>
    </row>
    <row r="279" spans="1:11" x14ac:dyDescent="0.3">
      <c r="A279" s="1">
        <v>24047</v>
      </c>
      <c r="B279" s="1"/>
      <c r="C279" s="8">
        <v>277</v>
      </c>
      <c r="D279" s="7">
        <v>0.36844045511912443</v>
      </c>
      <c r="E279" s="7"/>
      <c r="F279" s="7"/>
      <c r="G279" s="7"/>
      <c r="H279" s="7"/>
      <c r="I279" s="7"/>
      <c r="J279" s="7"/>
      <c r="K279" s="7">
        <v>20.681532435374294</v>
      </c>
    </row>
    <row r="280" spans="1:11" x14ac:dyDescent="0.3">
      <c r="A280" s="1">
        <v>24077</v>
      </c>
      <c r="B280" s="1"/>
      <c r="C280" s="8">
        <v>278</v>
      </c>
      <c r="D280" s="7">
        <v>0.35924381349368606</v>
      </c>
      <c r="E280" s="7"/>
      <c r="F280" s="7"/>
      <c r="G280" s="7"/>
      <c r="H280" s="7"/>
      <c r="I280" s="7"/>
      <c r="J280" s="7"/>
      <c r="K280" s="7">
        <v>20.660871563810485</v>
      </c>
    </row>
    <row r="281" spans="1:11" x14ac:dyDescent="0.3">
      <c r="A281" s="1">
        <v>24108</v>
      </c>
      <c r="B281" s="1"/>
      <c r="C281" s="8">
        <v>279</v>
      </c>
      <c r="D281" s="7">
        <v>0.32933976301218015</v>
      </c>
      <c r="E281" s="7"/>
      <c r="F281" s="7"/>
      <c r="G281" s="7"/>
      <c r="H281" s="7"/>
      <c r="I281" s="7"/>
      <c r="J281" s="7"/>
      <c r="K281" s="7">
        <v>20.656740215767329</v>
      </c>
    </row>
    <row r="282" spans="1:11" x14ac:dyDescent="0.3">
      <c r="A282" s="1">
        <v>24139</v>
      </c>
      <c r="B282" s="1"/>
      <c r="C282" s="8">
        <v>280</v>
      </c>
      <c r="D282" s="7">
        <v>0.3162167671744408</v>
      </c>
      <c r="E282" s="7"/>
      <c r="F282" s="7"/>
      <c r="G282" s="7"/>
      <c r="H282" s="7"/>
      <c r="I282" s="7"/>
      <c r="J282" s="7"/>
      <c r="K282" s="7">
        <v>20.590849497375729</v>
      </c>
    </row>
    <row r="283" spans="1:11" x14ac:dyDescent="0.3">
      <c r="A283" s="1">
        <v>24167</v>
      </c>
      <c r="B283" s="1"/>
      <c r="C283" s="8">
        <v>281</v>
      </c>
      <c r="D283" s="7">
        <v>0.30531695198845304</v>
      </c>
      <c r="E283" s="7"/>
      <c r="F283" s="7"/>
      <c r="G283" s="7"/>
      <c r="H283" s="7"/>
      <c r="I283" s="7"/>
      <c r="J283" s="7"/>
      <c r="K283" s="7">
        <v>20.531308702139523</v>
      </c>
    </row>
    <row r="284" spans="1:11" x14ac:dyDescent="0.3">
      <c r="A284" s="1">
        <v>24198</v>
      </c>
      <c r="B284" s="1"/>
      <c r="C284" s="8">
        <v>282</v>
      </c>
      <c r="D284" s="7">
        <v>0.29161122443978327</v>
      </c>
      <c r="E284" s="7"/>
      <c r="F284" s="7"/>
      <c r="G284" s="7"/>
      <c r="H284" s="7"/>
      <c r="I284" s="7"/>
      <c r="J284" s="7"/>
      <c r="K284" s="7">
        <v>20.419004179154175</v>
      </c>
    </row>
    <row r="285" spans="1:11" x14ac:dyDescent="0.3">
      <c r="A285" s="1">
        <v>24228</v>
      </c>
      <c r="B285" s="1"/>
      <c r="C285" s="8">
        <v>283</v>
      </c>
      <c r="D285" s="7">
        <v>0.28361332857399657</v>
      </c>
      <c r="E285" s="7"/>
      <c r="F285" s="7"/>
      <c r="G285" s="7"/>
      <c r="H285" s="7"/>
      <c r="I285" s="7"/>
      <c r="J285" s="7"/>
      <c r="K285" s="7">
        <v>20.325506847654964</v>
      </c>
    </row>
    <row r="286" spans="1:11" x14ac:dyDescent="0.3">
      <c r="A286" s="1">
        <v>24259</v>
      </c>
      <c r="B286" s="1"/>
      <c r="C286" s="8">
        <v>284</v>
      </c>
      <c r="D286" s="7">
        <v>0.27436715543580981</v>
      </c>
      <c r="E286" s="7"/>
      <c r="F286" s="7"/>
      <c r="G286" s="7"/>
      <c r="H286" s="7"/>
      <c r="I286" s="7"/>
      <c r="J286" s="7"/>
      <c r="K286" s="7">
        <v>20.411234030583412</v>
      </c>
    </row>
    <row r="287" spans="1:11" x14ac:dyDescent="0.3">
      <c r="A287" s="1">
        <v>24289</v>
      </c>
      <c r="B287" s="1"/>
      <c r="C287" s="8">
        <v>285</v>
      </c>
      <c r="D287" s="7">
        <v>0.269462930107847</v>
      </c>
      <c r="E287" s="7"/>
      <c r="F287" s="7"/>
      <c r="G287" s="7"/>
      <c r="H287" s="7"/>
      <c r="I287" s="7"/>
      <c r="J287" s="7"/>
      <c r="K287" s="7">
        <v>20.411234030583412</v>
      </c>
    </row>
    <row r="288" spans="1:11" x14ac:dyDescent="0.3">
      <c r="A288" s="1">
        <v>24320</v>
      </c>
      <c r="B288" s="1"/>
      <c r="C288" s="8">
        <v>286</v>
      </c>
      <c r="D288" s="7">
        <v>0.2652716382239092</v>
      </c>
      <c r="E288" s="7"/>
      <c r="F288" s="7"/>
      <c r="G288" s="7"/>
      <c r="H288" s="7"/>
      <c r="I288" s="7"/>
      <c r="J288" s="7"/>
      <c r="K288" s="7">
        <v>20.417359238354916</v>
      </c>
    </row>
    <row r="289" spans="1:11" x14ac:dyDescent="0.3">
      <c r="A289" s="1">
        <v>24351</v>
      </c>
      <c r="B289" s="1"/>
      <c r="C289" s="8">
        <v>287</v>
      </c>
      <c r="D289" s="7">
        <v>0.25930756424624557</v>
      </c>
      <c r="E289" s="7"/>
      <c r="F289" s="7"/>
      <c r="G289" s="7"/>
      <c r="H289" s="7"/>
      <c r="I289" s="7"/>
      <c r="J289" s="7"/>
      <c r="K289" s="7">
        <v>20.378639822691802</v>
      </c>
    </row>
    <row r="290" spans="1:11" x14ac:dyDescent="0.3">
      <c r="A290" s="1">
        <v>24381</v>
      </c>
      <c r="B290" s="1"/>
      <c r="C290" s="8">
        <v>288</v>
      </c>
      <c r="D290" s="7">
        <v>0.25469753879407286</v>
      </c>
      <c r="E290" s="7"/>
      <c r="F290" s="7"/>
      <c r="G290" s="7"/>
      <c r="H290" s="7"/>
      <c r="I290" s="7"/>
      <c r="J290" s="7"/>
      <c r="K290" s="7">
        <v>20.174873599338483</v>
      </c>
    </row>
    <row r="291" spans="1:11" x14ac:dyDescent="0.3">
      <c r="A291" s="1">
        <v>24412</v>
      </c>
      <c r="B291" s="1"/>
      <c r="C291" s="8">
        <v>289</v>
      </c>
      <c r="D291" s="7">
        <v>0.24999758421090781</v>
      </c>
      <c r="E291" s="7"/>
      <c r="F291" s="7"/>
      <c r="G291" s="7"/>
      <c r="H291" s="7"/>
      <c r="I291" s="7"/>
      <c r="J291" s="7"/>
      <c r="K291" s="7">
        <v>20.128577870236942</v>
      </c>
    </row>
    <row r="292" spans="1:11" x14ac:dyDescent="0.3">
      <c r="A292" s="1">
        <v>24442</v>
      </c>
      <c r="B292" s="1"/>
      <c r="C292" s="8">
        <v>290</v>
      </c>
      <c r="D292" s="7">
        <v>0.24557719470619627</v>
      </c>
      <c r="E292" s="7"/>
      <c r="F292" s="7"/>
      <c r="G292" s="7"/>
      <c r="H292" s="7"/>
      <c r="I292" s="7"/>
      <c r="J292" s="7"/>
      <c r="K292" s="7">
        <v>20.046387680745884</v>
      </c>
    </row>
    <row r="293" spans="1:11" x14ac:dyDescent="0.3">
      <c r="A293" s="1">
        <v>24473</v>
      </c>
      <c r="B293" s="1"/>
      <c r="C293" s="8">
        <v>291</v>
      </c>
      <c r="D293" s="7">
        <v>0.23847076588288624</v>
      </c>
      <c r="E293" s="7"/>
      <c r="F293" s="7"/>
      <c r="G293" s="7"/>
      <c r="H293" s="7"/>
      <c r="I293" s="7"/>
      <c r="J293" s="7"/>
      <c r="K293" s="7">
        <v>19.968510489835527</v>
      </c>
    </row>
    <row r="294" spans="1:11" x14ac:dyDescent="0.3">
      <c r="A294" s="1">
        <v>24504</v>
      </c>
      <c r="B294" s="1"/>
      <c r="C294" s="8">
        <v>292</v>
      </c>
      <c r="D294" s="7"/>
      <c r="F294" s="7"/>
      <c r="G294" s="7"/>
      <c r="H294" s="7"/>
      <c r="I294" s="7"/>
      <c r="J294" s="7"/>
      <c r="K294" s="7">
        <v>19.873119516157967</v>
      </c>
    </row>
    <row r="295" spans="1:11" x14ac:dyDescent="0.3">
      <c r="A295" s="1">
        <v>24532</v>
      </c>
      <c r="B295" s="1"/>
      <c r="C295" s="8">
        <v>293</v>
      </c>
      <c r="D295" s="7"/>
      <c r="F295" s="7"/>
      <c r="G295" s="7"/>
      <c r="H295" s="7"/>
      <c r="I295" s="7"/>
      <c r="J295" s="7"/>
      <c r="K295" s="7">
        <v>19.843354484431323</v>
      </c>
    </row>
    <row r="296" spans="1:11" x14ac:dyDescent="0.3">
      <c r="A296" s="1">
        <v>24563</v>
      </c>
      <c r="B296" s="1"/>
      <c r="C296" s="8">
        <v>294</v>
      </c>
      <c r="D296" s="7"/>
      <c r="F296" s="7"/>
      <c r="G296" s="7"/>
      <c r="H296" s="7"/>
      <c r="I296" s="7"/>
      <c r="J296" s="7"/>
      <c r="K296" s="7">
        <v>19.825511524059667</v>
      </c>
    </row>
    <row r="297" spans="1:11" x14ac:dyDescent="0.3">
      <c r="A297" s="1">
        <v>24593</v>
      </c>
      <c r="B297" s="1"/>
      <c r="C297" s="8">
        <v>295</v>
      </c>
      <c r="D297" s="7"/>
      <c r="F297" s="7"/>
      <c r="G297" s="7"/>
      <c r="H297" s="7"/>
      <c r="I297" s="7"/>
      <c r="J297" s="7"/>
      <c r="K297" s="7">
        <v>19.711186641538742</v>
      </c>
    </row>
    <row r="298" spans="1:11" x14ac:dyDescent="0.3">
      <c r="A298" s="1">
        <v>24624</v>
      </c>
      <c r="B298" s="1"/>
      <c r="C298" s="8">
        <v>296</v>
      </c>
      <c r="D298" s="7"/>
      <c r="F298" s="7"/>
      <c r="G298" s="7"/>
      <c r="H298" s="7"/>
      <c r="I298" s="7"/>
      <c r="J298" s="7"/>
      <c r="K298" s="7">
        <v>19.605317924745119</v>
      </c>
    </row>
    <row r="299" spans="1:11" x14ac:dyDescent="0.3">
      <c r="A299" s="1">
        <v>24654</v>
      </c>
      <c r="B299" s="1"/>
      <c r="C299" s="8">
        <v>297</v>
      </c>
      <c r="D299" s="7"/>
      <c r="F299" s="7"/>
      <c r="G299" s="7"/>
      <c r="H299" s="7"/>
      <c r="I299" s="7"/>
      <c r="J299" s="7"/>
      <c r="K299" s="7">
        <v>19.505838150179201</v>
      </c>
    </row>
    <row r="300" spans="1:11" x14ac:dyDescent="0.3">
      <c r="A300" s="1">
        <v>24685</v>
      </c>
      <c r="B300" s="1"/>
      <c r="C300" s="8">
        <v>298</v>
      </c>
      <c r="D300" s="7"/>
      <c r="F300" s="7"/>
      <c r="G300" s="7"/>
      <c r="H300" s="7"/>
      <c r="I300" s="7"/>
      <c r="J300" s="7"/>
      <c r="K300" s="7">
        <v>19.449434789290262</v>
      </c>
    </row>
    <row r="301" spans="1:11" x14ac:dyDescent="0.3">
      <c r="A301" s="1">
        <v>24716</v>
      </c>
      <c r="B301" s="1"/>
      <c r="C301" s="8">
        <v>299</v>
      </c>
      <c r="D301" s="7"/>
      <c r="F301" s="7"/>
      <c r="G301" s="7"/>
      <c r="H301" s="7"/>
      <c r="I301" s="7"/>
      <c r="J301" s="7"/>
      <c r="K301" s="7">
        <v>19.453325454381133</v>
      </c>
    </row>
    <row r="302" spans="1:11" x14ac:dyDescent="0.3">
      <c r="A302" s="1">
        <v>24746</v>
      </c>
      <c r="B302" s="1"/>
      <c r="C302" s="8">
        <v>300</v>
      </c>
      <c r="D302" s="7"/>
      <c r="F302" s="7"/>
      <c r="G302" s="7"/>
      <c r="H302" s="7"/>
      <c r="I302" s="7"/>
      <c r="J302" s="7"/>
      <c r="K302" s="7">
        <v>19.424189170625198</v>
      </c>
    </row>
    <row r="303" spans="1:11" x14ac:dyDescent="0.3">
      <c r="A303" s="1">
        <v>24777</v>
      </c>
      <c r="B303" s="1"/>
      <c r="C303" s="8">
        <v>301</v>
      </c>
      <c r="D303" s="7"/>
      <c r="F303" s="7"/>
      <c r="G303" s="7"/>
      <c r="H303" s="7"/>
      <c r="I303" s="7"/>
      <c r="J303" s="7"/>
      <c r="K303" s="7">
        <v>19.397033323971634</v>
      </c>
    </row>
    <row r="304" spans="1:11" x14ac:dyDescent="0.3">
      <c r="A304" s="1">
        <v>24807</v>
      </c>
      <c r="B304" s="1"/>
      <c r="C304" s="8">
        <v>302</v>
      </c>
      <c r="D304" s="7"/>
      <c r="F304" s="7"/>
      <c r="G304" s="7"/>
      <c r="H304" s="7"/>
      <c r="I304" s="7"/>
      <c r="J304" s="7"/>
      <c r="K304" s="7">
        <v>19.333233652917006</v>
      </c>
    </row>
    <row r="305" spans="1:11" x14ac:dyDescent="0.3">
      <c r="A305" s="1">
        <v>24838</v>
      </c>
      <c r="B305" s="1"/>
      <c r="C305" s="8">
        <v>303</v>
      </c>
      <c r="D305" s="7"/>
      <c r="F305" s="7"/>
      <c r="G305" s="7"/>
      <c r="H305" s="7"/>
      <c r="I305" s="7"/>
      <c r="J305" s="7"/>
      <c r="K305" s="7">
        <v>19.333233652917006</v>
      </c>
    </row>
    <row r="306" spans="1:11" x14ac:dyDescent="0.3">
      <c r="A306" s="1">
        <v>24869</v>
      </c>
      <c r="B306" s="1"/>
      <c r="C306" s="8">
        <v>304</v>
      </c>
      <c r="D306" s="7"/>
      <c r="F306" s="7"/>
      <c r="G306" s="7"/>
      <c r="H306" s="7"/>
      <c r="I306" s="7"/>
      <c r="J306" s="7"/>
      <c r="K306" s="7">
        <v>19.302349893088063</v>
      </c>
    </row>
    <row r="307" spans="1:11" x14ac:dyDescent="0.3">
      <c r="A307" s="1">
        <v>24898</v>
      </c>
      <c r="B307" s="1"/>
      <c r="C307" s="8">
        <v>305</v>
      </c>
      <c r="D307" s="7"/>
      <c r="F307" s="7"/>
      <c r="G307" s="7"/>
      <c r="H307" s="7"/>
      <c r="I307" s="7"/>
      <c r="J307" s="7"/>
      <c r="K307" s="7">
        <v>19.171980426189972</v>
      </c>
    </row>
    <row r="308" spans="1:11" x14ac:dyDescent="0.3">
      <c r="A308" s="1">
        <v>24929</v>
      </c>
      <c r="B308" s="1"/>
      <c r="C308" s="8">
        <v>306</v>
      </c>
      <c r="D308" s="7"/>
      <c r="F308" s="7"/>
      <c r="G308" s="7"/>
      <c r="H308" s="7"/>
      <c r="I308" s="7"/>
      <c r="J308" s="7"/>
      <c r="K308" s="7">
        <v>18.993442070725159</v>
      </c>
    </row>
    <row r="309" spans="1:11" x14ac:dyDescent="0.3">
      <c r="A309" s="1">
        <v>24959</v>
      </c>
      <c r="B309" s="1"/>
      <c r="C309" s="8">
        <v>307</v>
      </c>
      <c r="D309" s="7"/>
      <c r="F309" s="7"/>
      <c r="G309" s="7"/>
      <c r="H309" s="7"/>
      <c r="I309" s="7"/>
      <c r="J309" s="7"/>
      <c r="K309" s="7">
        <v>18.9385203616763</v>
      </c>
    </row>
    <row r="310" spans="1:11" x14ac:dyDescent="0.3">
      <c r="A310" s="1">
        <v>24990</v>
      </c>
      <c r="B310" s="1"/>
      <c r="C310" s="8">
        <v>308</v>
      </c>
      <c r="D310" s="7"/>
      <c r="F310" s="7"/>
      <c r="G310" s="7"/>
      <c r="H310" s="7"/>
      <c r="I310" s="7"/>
      <c r="J310" s="7"/>
      <c r="K310" s="7">
        <v>18.917710879708615</v>
      </c>
    </row>
    <row r="311" spans="1:11" x14ac:dyDescent="0.3">
      <c r="A311" s="1">
        <v>25020</v>
      </c>
      <c r="B311" s="1"/>
      <c r="C311" s="8">
        <v>309</v>
      </c>
      <c r="D311" s="7"/>
      <c r="F311" s="7"/>
      <c r="G311" s="7"/>
      <c r="H311" s="7"/>
      <c r="I311" s="7"/>
      <c r="J311" s="7"/>
      <c r="K311" s="7">
        <v>18.898812067640975</v>
      </c>
    </row>
    <row r="312" spans="1:11" x14ac:dyDescent="0.3">
      <c r="A312" s="1">
        <v>25051</v>
      </c>
      <c r="B312" s="1"/>
      <c r="C312" s="8">
        <v>310</v>
      </c>
      <c r="D312" s="7"/>
      <c r="F312" s="7"/>
      <c r="G312" s="7"/>
      <c r="H312" s="7"/>
      <c r="I312" s="7"/>
      <c r="J312" s="7"/>
      <c r="K312" s="7">
        <v>18.955679104955841</v>
      </c>
    </row>
    <row r="313" spans="1:11" x14ac:dyDescent="0.3">
      <c r="A313" s="1">
        <v>25082</v>
      </c>
      <c r="B313" s="1"/>
      <c r="C313" s="8">
        <v>311</v>
      </c>
      <c r="D313" s="7"/>
      <c r="F313" s="7"/>
      <c r="G313" s="7"/>
      <c r="H313" s="7"/>
      <c r="I313" s="7"/>
      <c r="J313" s="7"/>
      <c r="K313" s="7">
        <v>19.001282182193105</v>
      </c>
    </row>
    <row r="314" spans="1:11" x14ac:dyDescent="0.3">
      <c r="A314" s="1">
        <v>25112</v>
      </c>
      <c r="B314" s="1"/>
      <c r="C314" s="8">
        <v>312</v>
      </c>
      <c r="D314" s="7"/>
      <c r="F314" s="7"/>
      <c r="G314" s="7"/>
      <c r="H314" s="7"/>
      <c r="I314" s="7"/>
      <c r="J314" s="7"/>
      <c r="K314" s="7">
        <v>18.92746506842624</v>
      </c>
    </row>
    <row r="315" spans="1:11" x14ac:dyDescent="0.3">
      <c r="A315" s="1">
        <v>25143</v>
      </c>
      <c r="B315" s="1"/>
      <c r="C315" s="8">
        <v>313</v>
      </c>
      <c r="D315" s="7"/>
      <c r="F315" s="7"/>
      <c r="G315" s="7"/>
      <c r="H315" s="7"/>
      <c r="I315" s="7"/>
      <c r="J315" s="7"/>
      <c r="K315" s="7">
        <v>18.880264407407722</v>
      </c>
    </row>
    <row r="316" spans="1:11" x14ac:dyDescent="0.3">
      <c r="A316" s="1">
        <v>25173</v>
      </c>
      <c r="B316" s="1"/>
      <c r="C316" s="8">
        <v>314</v>
      </c>
      <c r="D316" s="7"/>
      <c r="F316" s="7"/>
      <c r="G316" s="7"/>
      <c r="H316" s="7"/>
      <c r="I316" s="7"/>
      <c r="J316" s="7"/>
      <c r="K316" s="7">
        <v>18.73413812999377</v>
      </c>
    </row>
    <row r="317" spans="1:11" x14ac:dyDescent="0.3">
      <c r="A317" s="1">
        <v>25204</v>
      </c>
      <c r="B317" s="1"/>
      <c r="C317" s="8">
        <v>315</v>
      </c>
      <c r="D317" s="7"/>
      <c r="F317" s="7"/>
      <c r="G317" s="7"/>
      <c r="H317" s="7"/>
      <c r="I317" s="7"/>
      <c r="J317" s="7"/>
      <c r="K317" s="7">
        <v>18.526639764629913</v>
      </c>
    </row>
    <row r="318" spans="1:11" x14ac:dyDescent="0.3">
      <c r="A318" s="1">
        <v>25235</v>
      </c>
      <c r="B318" s="1"/>
      <c r="C318" s="8">
        <v>316</v>
      </c>
      <c r="D318" s="7"/>
      <c r="F318" s="7"/>
      <c r="G318" s="7"/>
      <c r="H318" s="7"/>
      <c r="I318" s="7"/>
      <c r="J318" s="7"/>
      <c r="K318" s="7">
        <v>18.308765455706997</v>
      </c>
    </row>
    <row r="319" spans="1:11" x14ac:dyDescent="0.3">
      <c r="A319" s="1">
        <v>25263</v>
      </c>
      <c r="B319" s="1"/>
      <c r="C319" s="8">
        <v>317</v>
      </c>
      <c r="D319" s="7"/>
      <c r="F319" s="7"/>
      <c r="G319" s="7"/>
      <c r="H319" s="7"/>
      <c r="I319" s="7"/>
      <c r="J319" s="7"/>
      <c r="K319" s="7">
        <v>18.122107745923984</v>
      </c>
    </row>
    <row r="320" spans="1:11" x14ac:dyDescent="0.3">
      <c r="A320" s="1">
        <v>25294</v>
      </c>
      <c r="B320" s="1"/>
      <c r="C320" s="8">
        <v>318</v>
      </c>
      <c r="D320" s="7"/>
      <c r="F320" s="7"/>
      <c r="G320" s="7"/>
      <c r="H320" s="7"/>
      <c r="I320" s="7"/>
      <c r="J320" s="7"/>
      <c r="K320" s="7">
        <v>17.980065230602225</v>
      </c>
    </row>
    <row r="321" spans="1:11" x14ac:dyDescent="0.3">
      <c r="A321" s="1">
        <v>25324</v>
      </c>
      <c r="B321" s="1"/>
      <c r="C321" s="8">
        <v>319</v>
      </c>
      <c r="D321" s="7"/>
      <c r="F321" s="7"/>
      <c r="G321" s="7"/>
      <c r="H321" s="7"/>
      <c r="I321" s="7"/>
      <c r="J321" s="7"/>
      <c r="K321" s="7">
        <v>17.82675513642894</v>
      </c>
    </row>
    <row r="322" spans="1:11" x14ac:dyDescent="0.3">
      <c r="A322" s="1">
        <v>25355</v>
      </c>
      <c r="B322" s="1"/>
      <c r="C322" s="8">
        <v>320</v>
      </c>
      <c r="D322" s="7"/>
      <c r="F322" s="7"/>
      <c r="G322" s="7"/>
      <c r="H322" s="7"/>
      <c r="I322" s="7"/>
      <c r="J322" s="7"/>
      <c r="K322" s="7">
        <v>17.785847686749417</v>
      </c>
    </row>
    <row r="323" spans="1:11" x14ac:dyDescent="0.3">
      <c r="A323" s="1">
        <v>25385</v>
      </c>
      <c r="B323" s="1"/>
      <c r="C323" s="8">
        <v>321</v>
      </c>
      <c r="D323" s="7"/>
      <c r="F323" s="7"/>
      <c r="G323" s="7"/>
      <c r="H323" s="7"/>
      <c r="I323" s="7"/>
      <c r="J323" s="7"/>
      <c r="K323" s="7">
        <v>17.660458431883043</v>
      </c>
    </row>
    <row r="324" spans="1:11" x14ac:dyDescent="0.3">
      <c r="A324" s="1">
        <v>25416</v>
      </c>
      <c r="B324" s="1"/>
      <c r="C324" s="8">
        <v>322</v>
      </c>
      <c r="D324" s="7"/>
      <c r="F324" s="7"/>
      <c r="G324" s="7"/>
      <c r="H324" s="7"/>
      <c r="I324" s="7"/>
      <c r="J324" s="7"/>
      <c r="K324" s="7">
        <v>17.583092823459822</v>
      </c>
    </row>
    <row r="325" spans="1:11" x14ac:dyDescent="0.3">
      <c r="A325" s="1">
        <v>25447</v>
      </c>
      <c r="B325" s="1"/>
      <c r="C325" s="8">
        <v>323</v>
      </c>
      <c r="D325" s="7"/>
      <c r="F325" s="7"/>
      <c r="G325" s="7"/>
      <c r="H325" s="7"/>
      <c r="I325" s="7"/>
      <c r="J325" s="7"/>
      <c r="K325" s="7">
        <v>17.511296507777931</v>
      </c>
    </row>
    <row r="326" spans="1:11" x14ac:dyDescent="0.3">
      <c r="A326" s="1">
        <v>25477</v>
      </c>
      <c r="B326" s="1"/>
      <c r="C326" s="8">
        <v>324</v>
      </c>
      <c r="D326" s="7"/>
      <c r="F326" s="7"/>
      <c r="G326" s="7"/>
      <c r="H326" s="7"/>
      <c r="I326" s="7"/>
      <c r="J326" s="7"/>
      <c r="K326" s="7">
        <v>17.370594690782593</v>
      </c>
    </row>
    <row r="327" spans="1:11" x14ac:dyDescent="0.3">
      <c r="A327" s="1">
        <v>25508</v>
      </c>
      <c r="B327" s="1"/>
      <c r="C327" s="8"/>
      <c r="D327" s="7"/>
      <c r="F327" s="7"/>
      <c r="G327" s="7"/>
      <c r="H327" s="7"/>
      <c r="I327" s="7"/>
      <c r="J327" s="7"/>
      <c r="K327" s="7"/>
    </row>
    <row r="328" spans="1:11" x14ac:dyDescent="0.3">
      <c r="A328" s="1">
        <v>25538</v>
      </c>
      <c r="B328" s="1"/>
      <c r="C328" s="8"/>
      <c r="D328" s="7"/>
      <c r="F328" s="7"/>
      <c r="G328" s="7"/>
      <c r="H328" s="7"/>
      <c r="I328" s="7"/>
      <c r="J328" s="7"/>
      <c r="K328" s="7"/>
    </row>
    <row r="329" spans="1:11" x14ac:dyDescent="0.3">
      <c r="A329" s="1">
        <v>25569</v>
      </c>
      <c r="B329" s="1"/>
      <c r="C329" s="8"/>
      <c r="D329" s="7"/>
      <c r="F329" s="7"/>
      <c r="G329" s="7"/>
      <c r="H329" s="7"/>
      <c r="I329" s="7"/>
      <c r="J329" s="7"/>
      <c r="K329" s="7"/>
    </row>
    <row r="330" spans="1:11" x14ac:dyDescent="0.3">
      <c r="A330" s="1">
        <v>25600</v>
      </c>
      <c r="B330" s="1"/>
      <c r="C330" s="8"/>
      <c r="D330" s="7"/>
      <c r="F330" s="7"/>
      <c r="G330" s="7"/>
      <c r="H330" s="7"/>
      <c r="I330" s="7"/>
      <c r="J330" s="7"/>
      <c r="K330" s="7"/>
    </row>
    <row r="331" spans="1:11" x14ac:dyDescent="0.3">
      <c r="A331" s="1">
        <v>25628</v>
      </c>
      <c r="B331" s="1"/>
      <c r="C331" s="8"/>
      <c r="D331" s="7"/>
      <c r="F331" s="7"/>
      <c r="G331" s="7"/>
      <c r="H331" s="7"/>
      <c r="I331" s="7"/>
      <c r="J331" s="7"/>
      <c r="K331" s="7"/>
    </row>
    <row r="332" spans="1:11" x14ac:dyDescent="0.3">
      <c r="A332" s="1">
        <v>25659</v>
      </c>
      <c r="B332" s="1"/>
      <c r="C332" s="8"/>
      <c r="D332" s="7"/>
      <c r="F332" s="7"/>
      <c r="G332" s="7"/>
      <c r="H332" s="7"/>
      <c r="I332" s="7"/>
      <c r="J332" s="7"/>
      <c r="K332" s="7"/>
    </row>
    <row r="333" spans="1:11" x14ac:dyDescent="0.3">
      <c r="A333" s="1">
        <v>25689</v>
      </c>
      <c r="B333" s="1"/>
      <c r="C333" s="8"/>
      <c r="D333" s="7"/>
      <c r="G333" s="7"/>
      <c r="H333" s="7"/>
      <c r="I333" s="7"/>
      <c r="J333" s="7"/>
      <c r="K333" s="7"/>
    </row>
    <row r="334" spans="1:11" x14ac:dyDescent="0.3">
      <c r="A334" s="1">
        <v>25720</v>
      </c>
      <c r="B334" s="1"/>
      <c r="C334" s="8"/>
      <c r="D334" s="7"/>
      <c r="E334" s="7"/>
      <c r="G334" s="7"/>
      <c r="H334" s="7"/>
      <c r="I334" s="7"/>
      <c r="J334" s="7"/>
      <c r="K334" s="7"/>
    </row>
    <row r="335" spans="1:11" x14ac:dyDescent="0.3">
      <c r="A335" s="1">
        <v>25750</v>
      </c>
      <c r="B335" s="1"/>
      <c r="C335" s="8"/>
      <c r="D335" s="7"/>
      <c r="E335" s="7"/>
      <c r="G335" s="7"/>
      <c r="H335" s="7"/>
      <c r="I335" s="7"/>
      <c r="J335" s="7"/>
      <c r="K335" s="7"/>
    </row>
    <row r="336" spans="1:11" x14ac:dyDescent="0.3">
      <c r="A336" s="1">
        <v>25781</v>
      </c>
      <c r="B336" s="1"/>
      <c r="C336" s="8"/>
      <c r="D336" s="7"/>
      <c r="E336" s="7"/>
      <c r="G336" s="7"/>
      <c r="H336" s="7"/>
      <c r="I336" s="7"/>
      <c r="J336" s="7"/>
      <c r="K336" s="7"/>
    </row>
    <row r="337" spans="1:11" x14ac:dyDescent="0.3">
      <c r="A337" s="1">
        <v>25812</v>
      </c>
      <c r="B337" s="1"/>
      <c r="C337" s="8"/>
      <c r="D337" s="7"/>
      <c r="E337" s="7"/>
      <c r="G337" s="7"/>
      <c r="H337" s="7"/>
      <c r="I337" s="7"/>
      <c r="J337" s="7"/>
      <c r="K337" s="7"/>
    </row>
    <row r="338" spans="1:11" x14ac:dyDescent="0.3">
      <c r="A338" s="1">
        <v>25842</v>
      </c>
      <c r="B338" s="1"/>
      <c r="C338" s="8"/>
      <c r="D338" s="7"/>
      <c r="E338" s="7"/>
      <c r="G338" s="7"/>
      <c r="H338" s="7"/>
      <c r="I338" s="7"/>
      <c r="J338" s="7"/>
      <c r="K338" s="7"/>
    </row>
    <row r="339" spans="1:11" x14ac:dyDescent="0.3">
      <c r="A339" s="1">
        <v>25873</v>
      </c>
      <c r="B339" s="1"/>
      <c r="C339" s="8"/>
      <c r="D339" s="7"/>
      <c r="E339" s="7"/>
      <c r="G339" s="7"/>
      <c r="H339" s="7"/>
      <c r="I339" s="7"/>
      <c r="J339" s="7"/>
      <c r="K339" s="7"/>
    </row>
    <row r="340" spans="1:11" x14ac:dyDescent="0.3">
      <c r="A340" s="1">
        <v>25903</v>
      </c>
      <c r="B340" s="1"/>
      <c r="C340" s="8"/>
      <c r="D340" s="7"/>
      <c r="E340" s="7"/>
      <c r="G340" s="7"/>
      <c r="H340" s="7"/>
      <c r="I340" s="7"/>
      <c r="J340" s="7"/>
      <c r="K340" s="7"/>
    </row>
    <row r="341" spans="1:11" x14ac:dyDescent="0.3">
      <c r="A341" s="1">
        <v>25934</v>
      </c>
      <c r="B341" s="1"/>
      <c r="C341" s="8"/>
      <c r="D341" s="7"/>
      <c r="E341" s="7"/>
      <c r="G341" s="7"/>
      <c r="H341" s="7"/>
      <c r="I341" s="7"/>
      <c r="J341" s="7"/>
      <c r="K341" s="7"/>
    </row>
    <row r="342" spans="1:11" x14ac:dyDescent="0.3">
      <c r="A342" s="1">
        <v>25965</v>
      </c>
      <c r="B342" s="1"/>
      <c r="C342" s="8"/>
      <c r="D342" s="7"/>
      <c r="E342" s="7"/>
      <c r="G342" s="7"/>
      <c r="H342" s="7"/>
      <c r="I342" s="7"/>
      <c r="J342" s="7"/>
      <c r="K342" s="7"/>
    </row>
    <row r="343" spans="1:11" x14ac:dyDescent="0.3">
      <c r="A343" s="1">
        <v>25993</v>
      </c>
      <c r="B343" s="1"/>
      <c r="C343" s="8"/>
      <c r="D343" s="7"/>
      <c r="E343" s="7"/>
      <c r="G343" s="7"/>
      <c r="H343" s="7"/>
      <c r="I343" s="7"/>
      <c r="J343" s="7"/>
      <c r="K343" s="7"/>
    </row>
    <row r="344" spans="1:11" x14ac:dyDescent="0.3">
      <c r="A344" s="1">
        <v>26024</v>
      </c>
      <c r="B344" s="1"/>
      <c r="C344" s="8"/>
      <c r="D344" s="7"/>
      <c r="E344" s="7"/>
      <c r="G344" s="7"/>
      <c r="H344" s="7"/>
      <c r="I344" s="7"/>
      <c r="J344" s="7"/>
      <c r="K344" s="7"/>
    </row>
    <row r="345" spans="1:11" x14ac:dyDescent="0.3">
      <c r="A345" s="1">
        <v>26054</v>
      </c>
      <c r="B345" s="1"/>
      <c r="C345" s="8"/>
      <c r="D345" s="7"/>
      <c r="E345" s="7"/>
      <c r="G345" s="7"/>
      <c r="H345" s="7"/>
      <c r="I345" s="7"/>
      <c r="J345" s="7"/>
      <c r="K345" s="7"/>
    </row>
    <row r="346" spans="1:11" x14ac:dyDescent="0.3">
      <c r="A346" s="1">
        <v>26085</v>
      </c>
      <c r="B346" s="1"/>
      <c r="C346" s="8"/>
      <c r="D346" s="7"/>
      <c r="E346" s="7"/>
      <c r="G346" s="7"/>
      <c r="H346" s="7"/>
      <c r="I346" s="7"/>
      <c r="J346" s="7"/>
      <c r="K346" s="7"/>
    </row>
    <row r="347" spans="1:11" x14ac:dyDescent="0.3">
      <c r="A347" s="1">
        <v>26115</v>
      </c>
      <c r="B347" s="1"/>
      <c r="C347" s="8"/>
      <c r="D347" s="7"/>
      <c r="E347" s="7"/>
      <c r="G347" s="7"/>
      <c r="H347" s="7"/>
      <c r="I347" s="7"/>
      <c r="J347" s="7"/>
      <c r="K347" s="7"/>
    </row>
    <row r="348" spans="1:11" x14ac:dyDescent="0.3">
      <c r="A348" s="1">
        <v>26146</v>
      </c>
      <c r="B348" s="1"/>
      <c r="C348" s="8"/>
      <c r="D348" s="7"/>
      <c r="E348" s="7"/>
      <c r="G348" s="7"/>
      <c r="H348" s="7"/>
      <c r="I348" s="7"/>
      <c r="J348" s="7"/>
      <c r="K348" s="7"/>
    </row>
    <row r="349" spans="1:11" x14ac:dyDescent="0.3">
      <c r="A349" s="1">
        <v>26177</v>
      </c>
      <c r="B349" s="1"/>
      <c r="C349" s="8"/>
      <c r="D349" s="7"/>
      <c r="E349" s="7"/>
      <c r="G349" s="7"/>
      <c r="H349" s="7"/>
      <c r="I349" s="7"/>
      <c r="J349" s="7"/>
      <c r="K349" s="7"/>
    </row>
    <row r="350" spans="1:11" x14ac:dyDescent="0.3">
      <c r="A350" s="1">
        <v>26207</v>
      </c>
      <c r="B350" s="1"/>
      <c r="C350" s="8"/>
      <c r="D350" s="7"/>
      <c r="E350" s="7"/>
      <c r="G350" s="7"/>
      <c r="H350" s="7"/>
      <c r="I350" s="7"/>
      <c r="J350" s="7"/>
      <c r="K350" s="7"/>
    </row>
    <row r="351" spans="1:11" x14ac:dyDescent="0.3">
      <c r="A351" s="1">
        <v>26238</v>
      </c>
      <c r="B351" s="1"/>
      <c r="C351" s="8"/>
      <c r="D351" s="7"/>
      <c r="E351" s="7"/>
      <c r="G351" s="7"/>
      <c r="H351" s="7"/>
      <c r="I351" s="7"/>
      <c r="J351" s="7"/>
      <c r="K351" s="7"/>
    </row>
    <row r="352" spans="1:11" x14ac:dyDescent="0.3">
      <c r="A352" s="1">
        <v>26268</v>
      </c>
      <c r="B352" s="1"/>
      <c r="C352" s="8"/>
      <c r="D352" s="7"/>
      <c r="E352" s="7"/>
      <c r="G352" s="7"/>
      <c r="H352" s="7"/>
      <c r="I352" s="7"/>
      <c r="J352" s="7"/>
      <c r="K352" s="7"/>
    </row>
    <row r="353" spans="1:11" x14ac:dyDescent="0.3">
      <c r="A353" s="1">
        <v>26299</v>
      </c>
      <c r="B353" s="1"/>
      <c r="C353" s="8"/>
      <c r="D353" s="7"/>
      <c r="E353" s="7"/>
      <c r="G353" s="7"/>
      <c r="H353" s="7"/>
      <c r="I353" s="7"/>
      <c r="J353" s="7"/>
      <c r="K353" s="7"/>
    </row>
    <row r="354" spans="1:11" x14ac:dyDescent="0.3">
      <c r="A354" s="1">
        <v>26330</v>
      </c>
      <c r="B354" s="1"/>
      <c r="C354" s="8"/>
      <c r="D354" s="7"/>
      <c r="E354" s="7"/>
      <c r="G354" s="7"/>
      <c r="H354" s="7"/>
      <c r="I354" s="7"/>
      <c r="J354" s="7"/>
      <c r="K354" s="7"/>
    </row>
    <row r="355" spans="1:11" x14ac:dyDescent="0.3">
      <c r="A355" s="1">
        <v>26359</v>
      </c>
      <c r="B355" s="1"/>
      <c r="C355" s="8"/>
      <c r="D355" s="7"/>
      <c r="E355" s="7"/>
      <c r="G355" s="7"/>
      <c r="H355" s="7"/>
      <c r="I355" s="7"/>
      <c r="J355" s="7"/>
      <c r="K355" s="7"/>
    </row>
    <row r="356" spans="1:11" x14ac:dyDescent="0.3">
      <c r="A356" s="1">
        <v>26390</v>
      </c>
      <c r="B356" s="1"/>
      <c r="C356" s="8"/>
      <c r="D356" s="7"/>
      <c r="E356" s="7"/>
      <c r="G356" s="7"/>
      <c r="H356" s="7"/>
      <c r="I356" s="7"/>
      <c r="J356" s="7"/>
      <c r="K356" s="7"/>
    </row>
    <row r="357" spans="1:11" x14ac:dyDescent="0.3">
      <c r="A357" s="1">
        <v>26420</v>
      </c>
      <c r="B357" s="1"/>
      <c r="C357" s="8"/>
      <c r="D357" s="7"/>
      <c r="E357" s="7"/>
      <c r="G357" s="7"/>
      <c r="H357" s="7"/>
      <c r="I357" s="7"/>
      <c r="J357" s="7"/>
      <c r="K357" s="7"/>
    </row>
    <row r="358" spans="1:11" x14ac:dyDescent="0.3">
      <c r="A358" s="1">
        <v>26451</v>
      </c>
      <c r="B358" s="1"/>
      <c r="C358" s="8"/>
      <c r="D358" s="7"/>
      <c r="E358" s="7"/>
      <c r="G358" s="7"/>
      <c r="H358" s="7"/>
      <c r="I358" s="7"/>
      <c r="J358" s="7"/>
      <c r="K358" s="7"/>
    </row>
    <row r="359" spans="1:11" x14ac:dyDescent="0.3">
      <c r="A359" s="1">
        <v>26481</v>
      </c>
      <c r="B359" s="1"/>
      <c r="C359" s="8"/>
      <c r="D359" s="7"/>
      <c r="E359" s="7"/>
      <c r="G359" s="7"/>
      <c r="H359" s="7"/>
      <c r="I359" s="7"/>
      <c r="J359" s="7"/>
      <c r="K359" s="7"/>
    </row>
    <row r="360" spans="1:11" x14ac:dyDescent="0.3">
      <c r="A360" s="1">
        <v>26512</v>
      </c>
      <c r="B360" s="1"/>
      <c r="C360" s="8"/>
      <c r="D360" s="7"/>
      <c r="E360" s="7"/>
      <c r="G360" s="7"/>
      <c r="H360" s="7"/>
      <c r="I360" s="7"/>
      <c r="J360" s="7"/>
      <c r="K360" s="7"/>
    </row>
    <row r="361" spans="1:11" x14ac:dyDescent="0.3">
      <c r="A361" s="1">
        <v>26543</v>
      </c>
      <c r="B361" s="1"/>
      <c r="C361" s="8"/>
      <c r="D361" s="7"/>
      <c r="E361" s="7"/>
      <c r="G361" s="7"/>
      <c r="H361" s="7"/>
      <c r="I361" s="7"/>
      <c r="J361" s="7"/>
      <c r="K361" s="7"/>
    </row>
    <row r="362" spans="1:11" x14ac:dyDescent="0.3">
      <c r="A362" s="1">
        <v>26573</v>
      </c>
      <c r="B362" s="1"/>
      <c r="C362" s="8"/>
      <c r="D362" s="7"/>
      <c r="E362" s="7"/>
      <c r="G362" s="7"/>
      <c r="H362" s="7"/>
      <c r="I362" s="7"/>
      <c r="J362" s="7"/>
      <c r="K362" s="7"/>
    </row>
    <row r="363" spans="1:11" x14ac:dyDescent="0.3">
      <c r="A363" s="1">
        <v>26604</v>
      </c>
      <c r="B363" s="1"/>
      <c r="C363" s="8"/>
      <c r="D363" s="7"/>
      <c r="E363" s="7"/>
      <c r="G363" s="7"/>
      <c r="H363" s="7"/>
      <c r="I363" s="7"/>
      <c r="J363" s="7"/>
      <c r="K363" s="7"/>
    </row>
    <row r="364" spans="1:11" x14ac:dyDescent="0.3">
      <c r="A364" s="1">
        <v>26634</v>
      </c>
      <c r="B364" s="1"/>
      <c r="C364" s="8"/>
      <c r="D364" s="7"/>
      <c r="E364" s="7"/>
      <c r="G364" s="7"/>
      <c r="H364" s="7"/>
      <c r="I364" s="7"/>
      <c r="J364" s="7"/>
      <c r="K364" s="7"/>
    </row>
    <row r="365" spans="1:11" x14ac:dyDescent="0.3">
      <c r="A365" s="1">
        <v>26665</v>
      </c>
      <c r="B365" s="1"/>
      <c r="C365" s="8"/>
      <c r="D365" s="7"/>
      <c r="E365" s="7"/>
      <c r="G365" s="7"/>
      <c r="H365" s="7"/>
      <c r="I365" s="7"/>
      <c r="J365" s="7"/>
      <c r="K365" s="7"/>
    </row>
    <row r="366" spans="1:11" x14ac:dyDescent="0.3">
      <c r="A366" s="1">
        <v>26696</v>
      </c>
      <c r="B366" s="1"/>
      <c r="C366" s="8"/>
      <c r="D366" s="7"/>
      <c r="E366" s="7"/>
      <c r="G366" s="7"/>
      <c r="H366" s="7"/>
      <c r="I366" s="7"/>
      <c r="J366" s="7"/>
      <c r="K366" s="7"/>
    </row>
    <row r="367" spans="1:11" x14ac:dyDescent="0.3">
      <c r="A367" s="1">
        <v>26724</v>
      </c>
      <c r="B367" s="1"/>
      <c r="C367" s="8"/>
      <c r="D367" s="7"/>
      <c r="E367" s="7"/>
      <c r="G367" s="7"/>
      <c r="H367" s="7"/>
      <c r="I367" s="7"/>
      <c r="J367" s="7"/>
      <c r="K367" s="7"/>
    </row>
    <row r="368" spans="1:11" x14ac:dyDescent="0.3">
      <c r="A368" s="1">
        <v>26755</v>
      </c>
      <c r="B368" s="1"/>
      <c r="C368" s="8"/>
      <c r="D368" s="7"/>
      <c r="E368" s="7"/>
      <c r="G368" s="7"/>
      <c r="H368" s="7"/>
      <c r="I368" s="7"/>
      <c r="J368" s="7"/>
      <c r="K368" s="7"/>
    </row>
    <row r="369" spans="1:11" x14ac:dyDescent="0.3">
      <c r="A369" s="1">
        <v>26785</v>
      </c>
      <c r="B369" s="1"/>
      <c r="C369" s="8"/>
      <c r="D369" s="7"/>
      <c r="E369" s="7"/>
      <c r="G369" s="7"/>
      <c r="H369" s="7"/>
      <c r="I369" s="7"/>
      <c r="J369" s="7"/>
      <c r="K369" s="7"/>
    </row>
    <row r="370" spans="1:11" x14ac:dyDescent="0.3">
      <c r="A370" s="1">
        <v>26816</v>
      </c>
      <c r="B370" s="1"/>
      <c r="C370" s="8"/>
      <c r="D370" s="7"/>
      <c r="E370" s="7"/>
      <c r="G370" s="7"/>
      <c r="H370" s="7"/>
      <c r="I370" s="7"/>
      <c r="J370" s="7"/>
      <c r="K370" s="7"/>
    </row>
    <row r="371" spans="1:11" x14ac:dyDescent="0.3">
      <c r="A371" s="1">
        <v>26846</v>
      </c>
      <c r="B371" s="1"/>
      <c r="C371" s="8"/>
      <c r="D371" s="7"/>
      <c r="E371" s="7"/>
      <c r="G371" s="7"/>
      <c r="H371" s="7"/>
      <c r="I371" s="7"/>
      <c r="J371" s="7"/>
      <c r="K371" s="7"/>
    </row>
    <row r="372" spans="1:11" x14ac:dyDescent="0.3">
      <c r="A372" s="1">
        <v>26877</v>
      </c>
      <c r="B372" s="1"/>
      <c r="C372" s="8"/>
      <c r="D372" s="7"/>
      <c r="E372" s="7"/>
      <c r="G372" s="7"/>
      <c r="H372" s="7"/>
      <c r="I372" s="7"/>
      <c r="J372" s="7"/>
      <c r="K372" s="7"/>
    </row>
    <row r="373" spans="1:11" x14ac:dyDescent="0.3">
      <c r="A373" s="1">
        <v>26908</v>
      </c>
      <c r="B373" s="1"/>
      <c r="C373" s="8"/>
      <c r="D373" s="7"/>
      <c r="E373" s="7"/>
      <c r="G373" s="7"/>
      <c r="H373" s="7"/>
      <c r="I373" s="7"/>
      <c r="J373" s="7"/>
      <c r="K373" s="7"/>
    </row>
    <row r="374" spans="1:11" x14ac:dyDescent="0.3">
      <c r="A374" s="1">
        <v>26938</v>
      </c>
      <c r="B374" s="1"/>
      <c r="C374" s="8"/>
      <c r="D374" s="7"/>
      <c r="E374" s="7"/>
      <c r="G374" s="7"/>
      <c r="H374" s="7"/>
      <c r="I374" s="7"/>
      <c r="J374" s="7"/>
      <c r="K374" s="7"/>
    </row>
    <row r="375" spans="1:11" x14ac:dyDescent="0.3">
      <c r="A375" s="1">
        <v>26969</v>
      </c>
      <c r="B375" s="1"/>
      <c r="C375" s="8"/>
      <c r="D375" s="7"/>
      <c r="E375" s="7"/>
      <c r="G375" s="7"/>
      <c r="H375" s="7"/>
      <c r="I375" s="7"/>
      <c r="J375" s="7"/>
      <c r="K375" s="7"/>
    </row>
    <row r="376" spans="1:11" x14ac:dyDescent="0.3">
      <c r="A376" s="1">
        <v>26999</v>
      </c>
      <c r="B376" s="1"/>
      <c r="C376" s="8"/>
      <c r="D376" s="7"/>
      <c r="E376" s="7"/>
      <c r="G376" s="7"/>
      <c r="H376" s="7"/>
      <c r="I376" s="7"/>
      <c r="J376" s="7"/>
      <c r="K376" s="7"/>
    </row>
    <row r="377" spans="1:11" x14ac:dyDescent="0.3">
      <c r="A377" s="1">
        <v>27030</v>
      </c>
      <c r="B377" s="1"/>
      <c r="C377" s="8"/>
      <c r="D377" s="7"/>
      <c r="E377" s="7"/>
      <c r="G377" s="7"/>
      <c r="H377" s="7"/>
      <c r="I377" s="7"/>
      <c r="J377" s="7"/>
      <c r="K377" s="7"/>
    </row>
    <row r="378" spans="1:11" x14ac:dyDescent="0.3">
      <c r="A378" s="1">
        <v>27061</v>
      </c>
      <c r="B378" s="1"/>
      <c r="C378" s="8"/>
      <c r="D378" s="7"/>
      <c r="E378" s="7"/>
      <c r="G378" s="7"/>
      <c r="H378" s="7"/>
      <c r="I378" s="7"/>
      <c r="J378" s="7"/>
      <c r="K378" s="7"/>
    </row>
    <row r="379" spans="1:11" x14ac:dyDescent="0.3">
      <c r="A379" s="1">
        <v>27089</v>
      </c>
      <c r="B379" s="1"/>
      <c r="C379" s="8"/>
      <c r="D379" s="7"/>
      <c r="E379" s="7"/>
      <c r="G379" s="7"/>
      <c r="H379" s="7"/>
      <c r="I379" s="7"/>
      <c r="J379" s="7"/>
      <c r="K379" s="7"/>
    </row>
    <row r="380" spans="1:11" x14ac:dyDescent="0.3">
      <c r="A380" s="1">
        <v>27120</v>
      </c>
      <c r="B380" s="1"/>
      <c r="C380" s="8"/>
      <c r="D380" s="7"/>
      <c r="E380" s="7"/>
      <c r="G380" s="7"/>
      <c r="H380" s="7"/>
      <c r="I380" s="7"/>
      <c r="J380" s="7"/>
      <c r="K380" s="7"/>
    </row>
    <row r="381" spans="1:11" x14ac:dyDescent="0.3">
      <c r="A381" s="1">
        <v>27150</v>
      </c>
      <c r="B381" s="1"/>
      <c r="C381" s="8"/>
      <c r="D381" s="7"/>
      <c r="E381" s="7"/>
      <c r="G381" s="7"/>
      <c r="H381" s="7"/>
      <c r="I381" s="7"/>
      <c r="J381" s="7"/>
      <c r="K381" s="7"/>
    </row>
    <row r="382" spans="1:11" x14ac:dyDescent="0.3">
      <c r="A382" s="1">
        <v>27181</v>
      </c>
      <c r="B382" s="1"/>
      <c r="C382" s="8"/>
      <c r="D382" s="7"/>
      <c r="E382" s="7"/>
      <c r="G382" s="7"/>
      <c r="H382" s="7"/>
      <c r="I382" s="7"/>
      <c r="J382" s="7"/>
      <c r="K382" s="7"/>
    </row>
    <row r="383" spans="1:11" x14ac:dyDescent="0.3">
      <c r="A383" s="1">
        <v>27211</v>
      </c>
      <c r="B383" s="1"/>
      <c r="C383" s="8"/>
      <c r="D383" s="7"/>
      <c r="E383" s="7"/>
      <c r="G383" s="7"/>
      <c r="H383" s="7"/>
      <c r="I383" s="7"/>
      <c r="J383" s="7"/>
      <c r="K383" s="7"/>
    </row>
    <row r="384" spans="1:11" x14ac:dyDescent="0.3">
      <c r="A384" s="1">
        <v>27242</v>
      </c>
      <c r="B384" s="1"/>
      <c r="C384" s="8"/>
      <c r="D384" s="7"/>
      <c r="E384" s="7"/>
      <c r="G384" s="7"/>
      <c r="H384" s="7"/>
      <c r="I384" s="7"/>
      <c r="J384" s="7"/>
      <c r="K384" s="7"/>
    </row>
    <row r="385" spans="1:11" x14ac:dyDescent="0.3">
      <c r="A385" s="1">
        <v>27273</v>
      </c>
      <c r="B385" s="1"/>
      <c r="C385" s="8"/>
      <c r="D385" s="7"/>
      <c r="E385" s="7"/>
      <c r="G385" s="7"/>
      <c r="H385" s="7"/>
      <c r="I385" s="7"/>
      <c r="J385" s="7"/>
      <c r="K385" s="7"/>
    </row>
    <row r="386" spans="1:11" x14ac:dyDescent="0.3">
      <c r="A386" s="1">
        <v>27303</v>
      </c>
      <c r="B386" s="1"/>
      <c r="C386" s="8"/>
      <c r="D386" s="7"/>
      <c r="E386" s="7"/>
      <c r="G386" s="7"/>
      <c r="H386" s="7"/>
      <c r="I386" s="7"/>
      <c r="J386" s="7"/>
      <c r="K386" s="7"/>
    </row>
    <row r="387" spans="1:11" x14ac:dyDescent="0.3">
      <c r="A387" s="1">
        <v>27334</v>
      </c>
      <c r="B387" s="1"/>
      <c r="C387" s="8"/>
      <c r="D387" s="7"/>
      <c r="E387" s="7"/>
      <c r="G387" s="7"/>
      <c r="H387" s="7"/>
      <c r="I387" s="7"/>
      <c r="J387" s="7"/>
      <c r="K387" s="7"/>
    </row>
    <row r="388" spans="1:11" x14ac:dyDescent="0.3">
      <c r="A388" s="1">
        <v>27364</v>
      </c>
      <c r="B388" s="1"/>
      <c r="C388" s="8"/>
      <c r="D388" s="7"/>
      <c r="E388" s="7"/>
      <c r="G388" s="7"/>
      <c r="H388" s="7"/>
      <c r="I388" s="7"/>
      <c r="J388" s="7"/>
      <c r="K388" s="7"/>
    </row>
    <row r="389" spans="1:11" x14ac:dyDescent="0.3">
      <c r="A389" s="1">
        <v>27395</v>
      </c>
      <c r="B389" s="1"/>
      <c r="C389" s="8"/>
      <c r="D389" s="7"/>
      <c r="E389" s="7"/>
      <c r="G389" s="7"/>
      <c r="H389" s="7"/>
      <c r="I389" s="7"/>
      <c r="J389" s="7"/>
      <c r="K389" s="7"/>
    </row>
    <row r="390" spans="1:11" x14ac:dyDescent="0.3">
      <c r="A390" s="1">
        <v>27426</v>
      </c>
      <c r="B390" s="1"/>
      <c r="C390" s="8"/>
      <c r="D390" s="7"/>
      <c r="E390" s="7"/>
      <c r="G390" s="7"/>
      <c r="H390" s="7"/>
      <c r="I390" s="7"/>
      <c r="J390" s="7"/>
      <c r="K390" s="7"/>
    </row>
    <row r="391" spans="1:11" x14ac:dyDescent="0.3">
      <c r="A391" s="1">
        <v>27454</v>
      </c>
      <c r="B391" s="1"/>
      <c r="C391" s="8"/>
      <c r="D391" s="7"/>
      <c r="E391" s="7"/>
      <c r="G391" s="7"/>
      <c r="H391" s="7"/>
      <c r="I391" s="7"/>
      <c r="J391" s="7"/>
      <c r="K391" s="7"/>
    </row>
    <row r="392" spans="1:11" x14ac:dyDescent="0.3">
      <c r="A392" s="1">
        <v>27485</v>
      </c>
      <c r="B392" s="1"/>
      <c r="C392" s="8"/>
      <c r="D392" s="7"/>
      <c r="E392" s="7"/>
      <c r="G392" s="7"/>
      <c r="H392" s="7"/>
      <c r="I392" s="7"/>
      <c r="J392" s="7"/>
      <c r="K392" s="7"/>
    </row>
    <row r="393" spans="1:11" x14ac:dyDescent="0.3">
      <c r="A393" s="1">
        <v>27515</v>
      </c>
      <c r="B393" s="1"/>
      <c r="C393" s="8"/>
      <c r="D393" s="7"/>
      <c r="E393" s="7"/>
      <c r="G393" s="7"/>
      <c r="H393" s="7"/>
      <c r="I393" s="7"/>
      <c r="J393" s="7"/>
      <c r="K393" s="7"/>
    </row>
    <row r="394" spans="1:11" x14ac:dyDescent="0.3">
      <c r="A394" s="1">
        <v>27546</v>
      </c>
      <c r="B394" s="1"/>
      <c r="C394" s="8"/>
      <c r="D394" s="7"/>
      <c r="E394" s="7"/>
      <c r="G394" s="7"/>
      <c r="H394" s="7"/>
      <c r="I394" s="7"/>
      <c r="J394" s="7"/>
      <c r="K394" s="7"/>
    </row>
    <row r="395" spans="1:11" x14ac:dyDescent="0.3">
      <c r="A395" s="1">
        <v>27576</v>
      </c>
      <c r="B395" s="1"/>
      <c r="C395" s="8"/>
      <c r="D395" s="7"/>
      <c r="E395" s="7"/>
      <c r="G395" s="7"/>
      <c r="H395" s="7"/>
      <c r="I395" s="7"/>
      <c r="J395" s="7"/>
      <c r="K395" s="7"/>
    </row>
    <row r="396" spans="1:11" x14ac:dyDescent="0.3">
      <c r="A396" s="1">
        <v>27607</v>
      </c>
      <c r="B396" s="1"/>
      <c r="C396" s="8"/>
      <c r="D396" s="7"/>
      <c r="E396" s="7"/>
      <c r="G396" s="7"/>
      <c r="H396" s="7"/>
      <c r="I396" s="7"/>
      <c r="J396" s="7"/>
      <c r="K396" s="7"/>
    </row>
    <row r="397" spans="1:11" x14ac:dyDescent="0.3">
      <c r="A397" s="1">
        <v>27638</v>
      </c>
      <c r="B397" s="1"/>
      <c r="C397" s="8"/>
      <c r="D397" s="7"/>
      <c r="E397" s="7"/>
      <c r="G397" s="7"/>
      <c r="H397" s="7"/>
      <c r="I397" s="7"/>
      <c r="J397" s="7"/>
      <c r="K397" s="7"/>
    </row>
    <row r="398" spans="1:11" x14ac:dyDescent="0.3">
      <c r="A398" s="1">
        <v>27668</v>
      </c>
      <c r="B398" s="1"/>
      <c r="C398" s="8"/>
      <c r="D398" s="7"/>
      <c r="E398" s="7"/>
      <c r="G398" s="7"/>
      <c r="H398" s="7"/>
      <c r="I398" s="7"/>
      <c r="J398" s="7"/>
      <c r="K398" s="7"/>
    </row>
    <row r="399" spans="1:11" x14ac:dyDescent="0.3">
      <c r="A399" s="1">
        <v>27699</v>
      </c>
      <c r="B399" s="1"/>
      <c r="C399" s="8"/>
      <c r="D399" s="7"/>
      <c r="E399" s="7"/>
      <c r="G399" s="7"/>
      <c r="H399" s="7"/>
      <c r="I399" s="7"/>
      <c r="J399" s="7"/>
      <c r="K399" s="7"/>
    </row>
    <row r="400" spans="1:11" x14ac:dyDescent="0.3">
      <c r="A400" s="1">
        <v>27729</v>
      </c>
      <c r="B400" s="1"/>
      <c r="C400" s="8"/>
      <c r="D400" s="7"/>
      <c r="E400" s="7"/>
      <c r="G400" s="7"/>
      <c r="H400" s="7"/>
      <c r="I400" s="7"/>
      <c r="J400" s="7"/>
      <c r="K400" s="7"/>
    </row>
    <row r="401" spans="1:11" x14ac:dyDescent="0.3">
      <c r="A401" s="1">
        <v>27760</v>
      </c>
      <c r="B401" s="1"/>
      <c r="C401" s="8"/>
      <c r="D401" s="7"/>
      <c r="E401" s="7"/>
      <c r="G401" s="7"/>
      <c r="H401" s="7"/>
      <c r="I401" s="7"/>
      <c r="J401" s="7"/>
      <c r="K401" s="7"/>
    </row>
    <row r="402" spans="1:11" x14ac:dyDescent="0.3">
      <c r="A402" s="1">
        <v>27791</v>
      </c>
      <c r="B402" s="1"/>
      <c r="C402" s="8"/>
      <c r="D402" s="7"/>
      <c r="E402" s="7"/>
      <c r="G402" s="7"/>
      <c r="H402" s="7"/>
      <c r="I402" s="7"/>
      <c r="J402" s="7"/>
      <c r="K402" s="7"/>
    </row>
    <row r="403" spans="1:11" x14ac:dyDescent="0.3">
      <c r="A403" s="1">
        <v>27820</v>
      </c>
      <c r="B403" s="1"/>
      <c r="C403" s="8"/>
      <c r="D403" s="7"/>
      <c r="E403" s="7"/>
      <c r="G403" s="7"/>
      <c r="H403" s="7"/>
      <c r="I403" s="7"/>
      <c r="J403" s="7"/>
      <c r="K403" s="7"/>
    </row>
    <row r="404" spans="1:11" x14ac:dyDescent="0.3">
      <c r="A404" s="1">
        <v>27851</v>
      </c>
      <c r="B404" s="1"/>
      <c r="C404" s="8"/>
      <c r="D404" s="7"/>
      <c r="E404" s="7"/>
      <c r="G404" s="7"/>
      <c r="H404" s="7"/>
      <c r="I404" s="7"/>
      <c r="J404" s="7"/>
      <c r="K404" s="7"/>
    </row>
    <row r="405" spans="1:11" x14ac:dyDescent="0.3">
      <c r="A405" s="1">
        <v>27881</v>
      </c>
      <c r="B405" s="1"/>
      <c r="C405" s="8"/>
      <c r="D405" s="7"/>
      <c r="E405" s="7"/>
      <c r="G405" s="7"/>
      <c r="H405" s="7"/>
      <c r="I405" s="7"/>
      <c r="J405" s="7"/>
      <c r="K405" s="7"/>
    </row>
    <row r="406" spans="1:11" x14ac:dyDescent="0.3">
      <c r="A406" s="1">
        <v>27912</v>
      </c>
      <c r="B406" s="1"/>
      <c r="C406" s="8"/>
      <c r="D406" s="7"/>
      <c r="E406" s="7"/>
      <c r="G406" s="7"/>
      <c r="H406" s="7"/>
      <c r="I406" s="7"/>
      <c r="J406" s="7"/>
      <c r="K406" s="7"/>
    </row>
    <row r="407" spans="1:11" x14ac:dyDescent="0.3">
      <c r="A407" s="1">
        <v>27942</v>
      </c>
      <c r="B407" s="1"/>
      <c r="C407" s="8"/>
      <c r="D407" s="7"/>
      <c r="E407" s="7"/>
      <c r="G407" s="7"/>
      <c r="H407" s="7"/>
      <c r="I407" s="7"/>
      <c r="J407" s="7"/>
      <c r="K407" s="7"/>
    </row>
    <row r="408" spans="1:11" x14ac:dyDescent="0.3">
      <c r="A408" s="1">
        <v>27973</v>
      </c>
      <c r="B408" s="1"/>
      <c r="C408" s="8"/>
      <c r="D408" s="7"/>
      <c r="E408" s="7"/>
      <c r="G408" s="7"/>
      <c r="H408" s="7"/>
      <c r="I408" s="7"/>
      <c r="J408" s="7"/>
      <c r="K408" s="7"/>
    </row>
    <row r="409" spans="1:11" x14ac:dyDescent="0.3">
      <c r="A409" s="1">
        <v>28004</v>
      </c>
      <c r="B409" s="1"/>
      <c r="C409" s="8"/>
      <c r="D409" s="7"/>
      <c r="E409" s="7"/>
      <c r="G409" s="7"/>
      <c r="H409" s="7"/>
      <c r="I409" s="7"/>
      <c r="J409" s="7"/>
      <c r="K409" s="7"/>
    </row>
    <row r="410" spans="1:11" x14ac:dyDescent="0.3">
      <c r="A410" s="1">
        <v>28034</v>
      </c>
      <c r="B410" s="1"/>
      <c r="C410" s="8"/>
      <c r="D410" s="7"/>
      <c r="E410" s="7"/>
      <c r="G410" s="7"/>
      <c r="H410" s="7"/>
      <c r="I410" s="7"/>
      <c r="J410" s="7"/>
      <c r="K410" s="7"/>
    </row>
    <row r="411" spans="1:11" x14ac:dyDescent="0.3">
      <c r="A411" s="1">
        <v>28065</v>
      </c>
      <c r="B411" s="1"/>
      <c r="C411" s="8"/>
      <c r="D411" s="7"/>
      <c r="E411" s="7"/>
      <c r="G411" s="7"/>
      <c r="H411" s="7"/>
      <c r="I411" s="7"/>
      <c r="J411" s="7"/>
      <c r="K411" s="7"/>
    </row>
    <row r="412" spans="1:11" x14ac:dyDescent="0.3">
      <c r="A412" s="1">
        <v>28095</v>
      </c>
      <c r="B412" s="1"/>
      <c r="C412" s="8"/>
      <c r="D412" s="7"/>
      <c r="E412" s="7"/>
      <c r="G412" s="7"/>
      <c r="H412" s="7"/>
      <c r="I412" s="7"/>
      <c r="J412" s="7"/>
      <c r="K412" s="7"/>
    </row>
    <row r="413" spans="1:11" x14ac:dyDescent="0.3">
      <c r="A413" s="1">
        <v>28126</v>
      </c>
      <c r="B413" s="1"/>
      <c r="C413" s="8"/>
      <c r="D413" s="7"/>
      <c r="E413" s="7"/>
      <c r="G413" s="7"/>
      <c r="H413" s="7"/>
      <c r="I413" s="7"/>
      <c r="J413" s="7"/>
      <c r="K413" s="7"/>
    </row>
    <row r="414" spans="1:11" x14ac:dyDescent="0.3">
      <c r="A414" s="1">
        <v>28157</v>
      </c>
      <c r="B414" s="1"/>
      <c r="C414" s="8"/>
      <c r="D414" s="7"/>
      <c r="E414" s="7"/>
      <c r="G414" s="7"/>
      <c r="H414" s="7"/>
      <c r="I414" s="7"/>
      <c r="J414" s="7"/>
      <c r="K414" s="7"/>
    </row>
    <row r="415" spans="1:11" x14ac:dyDescent="0.3">
      <c r="A415" s="1">
        <v>28185</v>
      </c>
      <c r="B415" s="1"/>
      <c r="C415" s="8"/>
      <c r="D415" s="7"/>
      <c r="E415" s="7"/>
      <c r="G415" s="7"/>
      <c r="H415" s="7"/>
      <c r="I415" s="7"/>
      <c r="J415" s="7"/>
      <c r="K415" s="7"/>
    </row>
    <row r="416" spans="1:11" x14ac:dyDescent="0.3">
      <c r="A416" s="1">
        <v>28216</v>
      </c>
      <c r="B416" s="1"/>
      <c r="C416" s="8"/>
      <c r="D416" s="7"/>
      <c r="E416" s="7"/>
      <c r="G416" s="7"/>
      <c r="H416" s="7"/>
      <c r="I416" s="7"/>
      <c r="J416" s="7"/>
      <c r="K416" s="7"/>
    </row>
    <row r="417" spans="1:11" x14ac:dyDescent="0.3">
      <c r="A417" s="1">
        <v>28246</v>
      </c>
      <c r="B417" s="1"/>
      <c r="C417" s="8"/>
      <c r="D417" s="7"/>
      <c r="E417" s="7"/>
      <c r="G417" s="7"/>
      <c r="H417" s="7"/>
      <c r="I417" s="7"/>
      <c r="J417" s="7"/>
      <c r="K417" s="7"/>
    </row>
    <row r="418" spans="1:11" x14ac:dyDescent="0.3">
      <c r="A418" s="1">
        <v>28277</v>
      </c>
      <c r="B418" s="1"/>
      <c r="C418" s="8"/>
      <c r="D418" s="7"/>
      <c r="E418" s="7"/>
      <c r="G418" s="7"/>
      <c r="H418" s="7"/>
      <c r="I418" s="7"/>
      <c r="J418" s="7"/>
      <c r="K418" s="7"/>
    </row>
    <row r="419" spans="1:11" x14ac:dyDescent="0.3">
      <c r="A419" s="1">
        <v>28307</v>
      </c>
      <c r="B419" s="1"/>
      <c r="C419" s="8"/>
      <c r="D419" s="7"/>
      <c r="E419" s="7"/>
      <c r="G419" s="7"/>
      <c r="H419" s="7"/>
      <c r="I419" s="7"/>
      <c r="J419" s="7"/>
      <c r="K419" s="7"/>
    </row>
    <row r="420" spans="1:11" x14ac:dyDescent="0.3">
      <c r="A420" s="1">
        <v>28338</v>
      </c>
      <c r="B420" s="1"/>
      <c r="C420" s="8"/>
      <c r="D420" s="7"/>
      <c r="E420" s="7"/>
      <c r="G420" s="7"/>
      <c r="H420" s="7"/>
      <c r="I420" s="7"/>
      <c r="J420" s="7"/>
      <c r="K420" s="7"/>
    </row>
    <row r="421" spans="1:11" x14ac:dyDescent="0.3">
      <c r="A421" s="1">
        <v>28369</v>
      </c>
      <c r="B421" s="1"/>
      <c r="C421" s="8"/>
      <c r="D421" s="7"/>
      <c r="E421" s="7"/>
      <c r="G421" s="7"/>
      <c r="H421" s="7"/>
      <c r="I421" s="7"/>
      <c r="J421" s="7"/>
      <c r="K421" s="7"/>
    </row>
    <row r="422" spans="1:11" x14ac:dyDescent="0.3">
      <c r="A422" s="1">
        <v>28399</v>
      </c>
      <c r="B422" s="1"/>
      <c r="C422" s="8"/>
      <c r="D422" s="7"/>
      <c r="E422" s="7"/>
      <c r="G422" s="7"/>
      <c r="H422" s="7"/>
      <c r="I422" s="7"/>
      <c r="J422" s="7"/>
      <c r="K422" s="7"/>
    </row>
    <row r="423" spans="1:11" x14ac:dyDescent="0.3">
      <c r="A423" s="1">
        <v>28430</v>
      </c>
      <c r="B423" s="1"/>
      <c r="C423" s="8"/>
      <c r="D423" s="7"/>
      <c r="E423" s="7"/>
      <c r="G423" s="7"/>
      <c r="H423" s="7"/>
      <c r="I423" s="7"/>
      <c r="J423" s="7"/>
      <c r="K423" s="7"/>
    </row>
    <row r="424" spans="1:11" x14ac:dyDescent="0.3">
      <c r="A424" s="1">
        <v>28460</v>
      </c>
      <c r="B424" s="1"/>
      <c r="C424" s="8"/>
      <c r="D424" s="7"/>
      <c r="E424" s="7"/>
      <c r="G424" s="7"/>
      <c r="H424" s="7"/>
      <c r="I424" s="7"/>
      <c r="J424" s="7"/>
      <c r="K424" s="7"/>
    </row>
    <row r="425" spans="1:11" x14ac:dyDescent="0.3">
      <c r="A425" s="1">
        <v>28491</v>
      </c>
      <c r="B425" s="1"/>
      <c r="C425" s="8"/>
      <c r="D425" s="7"/>
      <c r="E425" s="7"/>
      <c r="G425" s="7"/>
      <c r="H425" s="7"/>
      <c r="I425" s="7"/>
      <c r="J425" s="7"/>
      <c r="K425" s="7"/>
    </row>
    <row r="426" spans="1:11" x14ac:dyDescent="0.3">
      <c r="A426" s="1">
        <v>28522</v>
      </c>
      <c r="B426" s="1"/>
      <c r="C426" s="8"/>
      <c r="D426" s="7"/>
      <c r="E426" s="7"/>
      <c r="G426" s="7"/>
      <c r="H426" s="7"/>
      <c r="I426" s="7"/>
      <c r="J426" s="7"/>
      <c r="K426" s="7"/>
    </row>
    <row r="427" spans="1:11" x14ac:dyDescent="0.3">
      <c r="A427" s="1">
        <v>28550</v>
      </c>
      <c r="B427" s="1"/>
      <c r="C427" s="8"/>
      <c r="D427" s="7"/>
      <c r="E427" s="7"/>
      <c r="G427" s="7"/>
      <c r="H427" s="7"/>
      <c r="I427" s="7"/>
      <c r="J427" s="7"/>
      <c r="K427" s="7"/>
    </row>
    <row r="428" spans="1:11" x14ac:dyDescent="0.3">
      <c r="A428" s="1">
        <v>28581</v>
      </c>
      <c r="B428" s="1"/>
      <c r="C428" s="8"/>
      <c r="D428" s="7"/>
      <c r="E428" s="7"/>
      <c r="G428" s="7"/>
      <c r="H428" s="7"/>
      <c r="I428" s="7"/>
      <c r="J428" s="7"/>
      <c r="K428" s="7"/>
    </row>
    <row r="429" spans="1:11" x14ac:dyDescent="0.3">
      <c r="A429" s="1">
        <v>28611</v>
      </c>
      <c r="B429" s="1"/>
      <c r="C429" s="8"/>
      <c r="D429" s="7"/>
      <c r="E429" s="7"/>
      <c r="G429" s="7"/>
      <c r="H429" s="7"/>
      <c r="I429" s="7"/>
      <c r="J429" s="7"/>
      <c r="K429" s="7"/>
    </row>
    <row r="430" spans="1:11" x14ac:dyDescent="0.3">
      <c r="A430" s="1">
        <v>28642</v>
      </c>
      <c r="B430" s="1"/>
      <c r="C430" s="8"/>
      <c r="D430" s="7"/>
      <c r="E430" s="7"/>
      <c r="G430" s="7"/>
      <c r="H430" s="7"/>
      <c r="I430" s="7"/>
      <c r="J430" s="7"/>
      <c r="K430" s="7"/>
    </row>
    <row r="431" spans="1:11" x14ac:dyDescent="0.3">
      <c r="A431" s="1">
        <v>28672</v>
      </c>
      <c r="B431" s="1"/>
      <c r="C431" s="8"/>
      <c r="D431" s="7"/>
      <c r="E431" s="7"/>
      <c r="G431" s="7"/>
      <c r="H431" s="7"/>
      <c r="I431" s="7"/>
      <c r="J431" s="7"/>
      <c r="K431" s="7"/>
    </row>
    <row r="432" spans="1:11" x14ac:dyDescent="0.3">
      <c r="A432" s="1">
        <v>28703</v>
      </c>
      <c r="B432" s="1"/>
      <c r="C432" s="8"/>
      <c r="D432" s="7"/>
      <c r="E432" s="7"/>
      <c r="G432" s="7"/>
      <c r="H432" s="7"/>
      <c r="I432" s="7"/>
      <c r="J432" s="7"/>
      <c r="K432" s="7"/>
    </row>
    <row r="433" spans="1:11" x14ac:dyDescent="0.3">
      <c r="A433" s="1">
        <v>28734</v>
      </c>
      <c r="B433" s="1"/>
      <c r="C433" s="8"/>
      <c r="D433" s="7"/>
      <c r="E433" s="7"/>
      <c r="G433" s="7"/>
      <c r="H433" s="7"/>
      <c r="I433" s="7"/>
      <c r="J433" s="7"/>
      <c r="K433" s="7"/>
    </row>
    <row r="434" spans="1:11" x14ac:dyDescent="0.3">
      <c r="A434" s="1">
        <v>28764</v>
      </c>
      <c r="B434" s="1"/>
      <c r="C434" s="8"/>
      <c r="D434" s="7"/>
      <c r="E434" s="7"/>
      <c r="G434" s="7"/>
      <c r="H434" s="7"/>
      <c r="I434" s="7"/>
      <c r="J434" s="7"/>
      <c r="K434" s="7"/>
    </row>
    <row r="435" spans="1:11" x14ac:dyDescent="0.3">
      <c r="A435" s="1">
        <v>28795</v>
      </c>
      <c r="B435" s="1"/>
      <c r="C435" s="8"/>
      <c r="D435" s="7"/>
      <c r="E435" s="7"/>
      <c r="G435" s="7"/>
      <c r="H435" s="7"/>
      <c r="I435" s="7"/>
      <c r="J435" s="7"/>
      <c r="K435" s="7"/>
    </row>
    <row r="436" spans="1:11" x14ac:dyDescent="0.3">
      <c r="A436" s="1">
        <v>28825</v>
      </c>
      <c r="B436" s="1"/>
      <c r="C436" s="8"/>
      <c r="D436" s="7"/>
      <c r="E436" s="7"/>
      <c r="G436" s="7"/>
      <c r="H436" s="7"/>
      <c r="I436" s="7"/>
      <c r="J436" s="7"/>
      <c r="K436" s="7"/>
    </row>
    <row r="437" spans="1:11" x14ac:dyDescent="0.3">
      <c r="A437" s="1">
        <v>28856</v>
      </c>
      <c r="B437" s="1"/>
      <c r="C437" s="8"/>
      <c r="D437" s="7"/>
      <c r="E437" s="7"/>
      <c r="G437" s="7"/>
      <c r="H437" s="7"/>
      <c r="I437" s="7"/>
      <c r="J437" s="7"/>
      <c r="K437" s="7"/>
    </row>
    <row r="438" spans="1:11" x14ac:dyDescent="0.3">
      <c r="A438" s="1">
        <v>28887</v>
      </c>
      <c r="B438" s="1"/>
      <c r="C438" s="8"/>
      <c r="D438" s="7"/>
      <c r="E438" s="7"/>
      <c r="G438" s="7"/>
      <c r="H438" s="7"/>
      <c r="I438" s="7"/>
      <c r="J438" s="7"/>
      <c r="K438" s="7"/>
    </row>
    <row r="439" spans="1:11" x14ac:dyDescent="0.3">
      <c r="A439" s="1">
        <v>28915</v>
      </c>
      <c r="B439" s="1"/>
      <c r="C439" s="8"/>
      <c r="D439" s="7"/>
      <c r="E439" s="7"/>
      <c r="G439" s="7"/>
      <c r="H439" s="7"/>
      <c r="I439" s="7"/>
      <c r="J439" s="7"/>
      <c r="K439" s="7"/>
    </row>
    <row r="440" spans="1:11" x14ac:dyDescent="0.3">
      <c r="A440" s="1">
        <v>28946</v>
      </c>
      <c r="B440" s="1"/>
      <c r="C440" s="8"/>
      <c r="D440" s="7"/>
      <c r="E440" s="7"/>
      <c r="G440" s="7"/>
      <c r="H440" s="7"/>
      <c r="I440" s="7"/>
      <c r="J440" s="7"/>
      <c r="K440" s="7"/>
    </row>
    <row r="441" spans="1:11" x14ac:dyDescent="0.3">
      <c r="A441" s="1">
        <v>28976</v>
      </c>
      <c r="B441" s="1"/>
      <c r="C441" s="8"/>
      <c r="D441" s="7"/>
      <c r="E441" s="7"/>
      <c r="G441" s="7"/>
      <c r="H441" s="7"/>
      <c r="I441" s="7"/>
      <c r="J441" s="7"/>
      <c r="K441" s="7"/>
    </row>
    <row r="442" spans="1:11" x14ac:dyDescent="0.3">
      <c r="A442" s="1">
        <v>29007</v>
      </c>
      <c r="B442" s="1"/>
      <c r="C442" s="8"/>
      <c r="D442" s="7"/>
      <c r="E442" s="7"/>
      <c r="G442" s="7"/>
      <c r="H442" s="7"/>
      <c r="I442" s="7"/>
      <c r="J442" s="7"/>
      <c r="K442" s="7"/>
    </row>
    <row r="443" spans="1:11" x14ac:dyDescent="0.3">
      <c r="A443" s="1">
        <v>29037</v>
      </c>
      <c r="B443" s="1"/>
      <c r="C443" s="8"/>
      <c r="D443" s="7"/>
      <c r="E443" s="7"/>
      <c r="G443" s="7"/>
      <c r="H443" s="7"/>
      <c r="I443" s="7"/>
      <c r="J443" s="7"/>
      <c r="K443" s="7"/>
    </row>
    <row r="444" spans="1:11" x14ac:dyDescent="0.3">
      <c r="A444" s="1">
        <v>29068</v>
      </c>
      <c r="B444" s="1"/>
      <c r="C444" s="8"/>
      <c r="D444" s="7"/>
      <c r="E444" s="7"/>
      <c r="G444" s="7"/>
      <c r="H444" s="7"/>
      <c r="I444" s="7"/>
      <c r="J444" s="7"/>
      <c r="K444" s="7"/>
    </row>
    <row r="445" spans="1:11" x14ac:dyDescent="0.3">
      <c r="A445" s="1">
        <v>29099</v>
      </c>
      <c r="B445" s="1"/>
      <c r="C445" s="8"/>
      <c r="D445" s="7"/>
      <c r="E445" s="7"/>
      <c r="G445" s="7"/>
      <c r="H445" s="7"/>
      <c r="I445" s="7"/>
      <c r="J445" s="7"/>
      <c r="K445" s="7"/>
    </row>
    <row r="446" spans="1:11" x14ac:dyDescent="0.3">
      <c r="A446" s="1">
        <v>29129</v>
      </c>
      <c r="B446" s="1"/>
      <c r="C446" s="8"/>
      <c r="D446" s="7"/>
      <c r="E446" s="7"/>
      <c r="G446" s="7"/>
      <c r="H446" s="7"/>
      <c r="I446" s="7"/>
      <c r="J446" s="7"/>
      <c r="K446" s="7"/>
    </row>
    <row r="447" spans="1:11" x14ac:dyDescent="0.3">
      <c r="A447" s="1">
        <v>29160</v>
      </c>
      <c r="B447" s="1"/>
      <c r="C447" s="8"/>
      <c r="D447" s="7"/>
      <c r="E447" s="7"/>
      <c r="G447" s="7"/>
      <c r="H447" s="7"/>
      <c r="I447" s="7"/>
      <c r="J447" s="7"/>
      <c r="K447" s="7"/>
    </row>
    <row r="448" spans="1:11" x14ac:dyDescent="0.3">
      <c r="A448" s="1">
        <v>29190</v>
      </c>
      <c r="B448" s="1"/>
      <c r="C448" s="8"/>
      <c r="D448" s="7"/>
      <c r="E448" s="7"/>
      <c r="G448" s="7"/>
      <c r="H448" s="7"/>
      <c r="I448" s="7"/>
      <c r="J448" s="7"/>
      <c r="K448" s="7"/>
    </row>
    <row r="449" spans="1:11" x14ac:dyDescent="0.3">
      <c r="A449" s="1">
        <v>29221</v>
      </c>
      <c r="B449" s="1"/>
      <c r="C449" s="8"/>
      <c r="D449" s="7"/>
      <c r="E449" s="7"/>
      <c r="G449" s="7"/>
      <c r="H449" s="7"/>
      <c r="I449" s="7"/>
      <c r="J449" s="7"/>
      <c r="K449" s="7"/>
    </row>
    <row r="450" spans="1:11" x14ac:dyDescent="0.3">
      <c r="A450" s="1">
        <v>29252</v>
      </c>
      <c r="B450" s="1"/>
      <c r="C450" s="8"/>
      <c r="D450" s="7"/>
      <c r="E450" s="7"/>
      <c r="G450" s="7"/>
      <c r="H450" s="7"/>
      <c r="I450" s="7"/>
      <c r="J450" s="7"/>
      <c r="K450" s="7"/>
    </row>
    <row r="451" spans="1:11" x14ac:dyDescent="0.3">
      <c r="A451" s="1">
        <v>29281</v>
      </c>
      <c r="B451" s="1"/>
      <c r="C451" s="8"/>
      <c r="D451" s="7"/>
      <c r="E451" s="7"/>
      <c r="G451" s="7"/>
      <c r="H451" s="7"/>
      <c r="I451" s="7"/>
      <c r="J451" s="7"/>
      <c r="K451" s="7"/>
    </row>
    <row r="452" spans="1:11" x14ac:dyDescent="0.3">
      <c r="A452" s="1">
        <v>29312</v>
      </c>
      <c r="B452" s="1"/>
      <c r="C452" s="8"/>
      <c r="D452" s="7"/>
      <c r="E452" s="7"/>
      <c r="G452" s="7"/>
      <c r="H452" s="7"/>
      <c r="I452" s="7"/>
      <c r="J452" s="7"/>
      <c r="K452" s="7"/>
    </row>
    <row r="453" spans="1:11" x14ac:dyDescent="0.3">
      <c r="A453" s="1">
        <v>29342</v>
      </c>
      <c r="B453" s="1"/>
      <c r="C453" s="8"/>
      <c r="D453" s="7"/>
      <c r="E453" s="7"/>
      <c r="G453" s="7"/>
      <c r="H453" s="7"/>
      <c r="I453" s="7"/>
      <c r="J453" s="7"/>
      <c r="K453" s="7"/>
    </row>
    <row r="454" spans="1:11" x14ac:dyDescent="0.3">
      <c r="A454" s="1">
        <v>29373</v>
      </c>
      <c r="B454" s="1"/>
      <c r="C454" s="8"/>
      <c r="D454" s="7"/>
      <c r="E454" s="7"/>
      <c r="G454" s="7"/>
      <c r="H454" s="7"/>
      <c r="I454" s="7"/>
      <c r="J454" s="7"/>
      <c r="K454" s="7"/>
    </row>
    <row r="455" spans="1:11" x14ac:dyDescent="0.3">
      <c r="A455" s="1">
        <v>29403</v>
      </c>
      <c r="B455" s="1"/>
      <c r="C455" s="8"/>
      <c r="D455" s="7"/>
      <c r="E455" s="7"/>
      <c r="G455" s="7"/>
      <c r="H455" s="7"/>
      <c r="I455" s="7"/>
      <c r="J455" s="7"/>
      <c r="K455" s="7"/>
    </row>
    <row r="456" spans="1:11" x14ac:dyDescent="0.3">
      <c r="A456" s="1">
        <v>29434</v>
      </c>
      <c r="B456" s="1"/>
      <c r="C456" s="8"/>
      <c r="D456" s="7"/>
      <c r="E456" s="7"/>
      <c r="G456" s="7"/>
      <c r="H456" s="7"/>
      <c r="I456" s="7"/>
      <c r="J456" s="7"/>
      <c r="K456" s="7"/>
    </row>
    <row r="457" spans="1:11" x14ac:dyDescent="0.3">
      <c r="A457" s="1">
        <v>29465</v>
      </c>
      <c r="B457" s="1"/>
      <c r="C457" s="8"/>
      <c r="D457" s="7"/>
      <c r="E457" s="7"/>
      <c r="G457" s="7"/>
      <c r="H457" s="7"/>
      <c r="I457" s="7"/>
      <c r="J457" s="7"/>
      <c r="K457" s="7"/>
    </row>
    <row r="458" spans="1:11" x14ac:dyDescent="0.3">
      <c r="A458" s="1">
        <v>29495</v>
      </c>
      <c r="B458" s="1"/>
      <c r="C458" s="8"/>
      <c r="D458" s="7"/>
      <c r="E458" s="7"/>
      <c r="G458" s="7"/>
      <c r="H458" s="7"/>
      <c r="I458" s="7"/>
      <c r="J458" s="7"/>
      <c r="K458" s="7"/>
    </row>
    <row r="459" spans="1:11" x14ac:dyDescent="0.3">
      <c r="A459" s="1">
        <v>29526</v>
      </c>
      <c r="B459" s="1"/>
      <c r="C459" s="8"/>
      <c r="D459" s="7"/>
      <c r="E459" s="7"/>
      <c r="G459" s="7"/>
      <c r="H459" s="7"/>
      <c r="I459" s="7"/>
      <c r="J459" s="7"/>
      <c r="K459" s="7"/>
    </row>
    <row r="460" spans="1:11" x14ac:dyDescent="0.3">
      <c r="A460" s="1">
        <v>29556</v>
      </c>
      <c r="B460" s="1"/>
      <c r="C460" s="8"/>
      <c r="D460" s="7"/>
      <c r="E460" s="7"/>
      <c r="G460" s="7"/>
      <c r="H460" s="7"/>
      <c r="I460" s="7"/>
      <c r="J460" s="7"/>
      <c r="K460" s="7"/>
    </row>
    <row r="461" spans="1:11" x14ac:dyDescent="0.3">
      <c r="A461" s="1">
        <v>29587</v>
      </c>
      <c r="B461" s="1"/>
      <c r="C461" s="8"/>
      <c r="D461" s="7"/>
      <c r="E461" s="7"/>
      <c r="G461" s="7"/>
      <c r="H461" s="7"/>
      <c r="I461" s="7"/>
      <c r="J461" s="7"/>
      <c r="K461" s="7"/>
    </row>
    <row r="462" spans="1:11" x14ac:dyDescent="0.3">
      <c r="A462" s="1">
        <v>29618</v>
      </c>
      <c r="B462" s="1"/>
      <c r="C462" s="8"/>
      <c r="D462" s="7"/>
      <c r="E462" s="7"/>
      <c r="G462" s="7"/>
      <c r="H462" s="7"/>
      <c r="I462" s="7"/>
      <c r="J462" s="7"/>
      <c r="K462" s="7"/>
    </row>
    <row r="463" spans="1:11" x14ac:dyDescent="0.3">
      <c r="A463" s="1">
        <v>29646</v>
      </c>
      <c r="B463" s="1"/>
      <c r="C463" s="8"/>
      <c r="D463" s="7"/>
      <c r="E463" s="7"/>
      <c r="G463" s="7"/>
      <c r="H463" s="7"/>
      <c r="I463" s="7"/>
      <c r="J463" s="7"/>
      <c r="K463" s="7"/>
    </row>
    <row r="464" spans="1:11" x14ac:dyDescent="0.3">
      <c r="A464" s="1">
        <v>29677</v>
      </c>
      <c r="B464" s="1"/>
      <c r="C464" s="8"/>
      <c r="D464" s="7"/>
      <c r="E464" s="7"/>
      <c r="G464" s="7"/>
      <c r="H464" s="7"/>
      <c r="I464" s="7"/>
      <c r="J464" s="7"/>
      <c r="K464" s="7"/>
    </row>
    <row r="465" spans="1:11" x14ac:dyDescent="0.3">
      <c r="A465" s="1">
        <v>29707</v>
      </c>
      <c r="B465" s="1"/>
      <c r="C465" s="8"/>
      <c r="D465" s="7"/>
      <c r="E465" s="7"/>
      <c r="G465" s="7"/>
      <c r="H465" s="7"/>
      <c r="I465" s="7"/>
      <c r="J465" s="7"/>
      <c r="K465" s="7"/>
    </row>
    <row r="466" spans="1:11" x14ac:dyDescent="0.3">
      <c r="A466" s="1">
        <v>29738</v>
      </c>
      <c r="B466" s="1"/>
      <c r="C466" s="8"/>
      <c r="D466" s="7"/>
      <c r="E466" s="7"/>
      <c r="G466" s="7"/>
      <c r="H466" s="7"/>
      <c r="I466" s="7"/>
      <c r="J466" s="7"/>
      <c r="K466" s="7"/>
    </row>
    <row r="467" spans="1:11" x14ac:dyDescent="0.3">
      <c r="A467" s="1">
        <v>29768</v>
      </c>
      <c r="B467" s="1"/>
      <c r="C467" s="8"/>
      <c r="D467" s="7"/>
      <c r="E467" s="7"/>
      <c r="G467" s="7"/>
      <c r="H467" s="7"/>
      <c r="I467" s="7"/>
      <c r="J467" s="7"/>
      <c r="K467" s="7"/>
    </row>
    <row r="468" spans="1:11" x14ac:dyDescent="0.3">
      <c r="A468" s="1">
        <v>29799</v>
      </c>
      <c r="B468" s="1"/>
      <c r="C468" s="8"/>
      <c r="D468" s="7"/>
      <c r="E468" s="7"/>
      <c r="G468" s="7"/>
      <c r="H468" s="7"/>
      <c r="I468" s="7"/>
      <c r="J468" s="7"/>
      <c r="K468" s="7"/>
    </row>
    <row r="469" spans="1:11" x14ac:dyDescent="0.3">
      <c r="A469" s="1">
        <v>29830</v>
      </c>
      <c r="B469" s="1"/>
      <c r="C469" s="8"/>
      <c r="D469" s="7"/>
      <c r="E469" s="7"/>
      <c r="G469" s="7"/>
      <c r="H469" s="7"/>
      <c r="I469" s="7"/>
      <c r="J469" s="7"/>
      <c r="K469" s="7"/>
    </row>
    <row r="470" spans="1:11" x14ac:dyDescent="0.3">
      <c r="A470" s="1">
        <v>29860</v>
      </c>
      <c r="B470" s="1"/>
      <c r="C470" s="8"/>
      <c r="D470" s="7"/>
      <c r="E470" s="7"/>
      <c r="G470" s="7"/>
      <c r="H470" s="7"/>
      <c r="I470" s="7"/>
      <c r="J470" s="7"/>
      <c r="K470" s="7"/>
    </row>
    <row r="471" spans="1:11" x14ac:dyDescent="0.3">
      <c r="A471" s="1">
        <v>29891</v>
      </c>
      <c r="B471" s="1"/>
      <c r="C471" s="8"/>
      <c r="D471" s="7"/>
      <c r="E471" s="7"/>
      <c r="G471" s="7"/>
      <c r="H471" s="7"/>
      <c r="I471" s="7"/>
      <c r="J471" s="7"/>
      <c r="K471" s="7"/>
    </row>
    <row r="472" spans="1:11" x14ac:dyDescent="0.3">
      <c r="A472" s="1">
        <v>29921</v>
      </c>
      <c r="B472" s="1"/>
      <c r="C472" s="8"/>
      <c r="D472" s="7"/>
      <c r="E472" s="7"/>
      <c r="G472" s="7"/>
      <c r="H472" s="7"/>
      <c r="I472" s="7"/>
      <c r="J472" s="7"/>
      <c r="K472" s="7"/>
    </row>
    <row r="473" spans="1:11" x14ac:dyDescent="0.3">
      <c r="A473" s="1">
        <v>29952</v>
      </c>
      <c r="B473" s="1"/>
      <c r="C473" s="8"/>
      <c r="D473" s="7"/>
      <c r="E473" s="7"/>
      <c r="G473" s="7"/>
      <c r="H473" s="7"/>
      <c r="I473" s="7"/>
      <c r="J473" s="7"/>
      <c r="K473" s="7"/>
    </row>
    <row r="474" spans="1:11" x14ac:dyDescent="0.3">
      <c r="A474" s="1">
        <v>29983</v>
      </c>
      <c r="B474" s="1"/>
      <c r="C474" s="8"/>
      <c r="D474" s="7"/>
      <c r="E474" s="7"/>
      <c r="G474" s="7"/>
      <c r="H474" s="7"/>
      <c r="I474" s="7"/>
      <c r="J474" s="7"/>
      <c r="K474" s="7"/>
    </row>
    <row r="475" spans="1:11" x14ac:dyDescent="0.3">
      <c r="A475" s="1">
        <v>30011</v>
      </c>
      <c r="B475" s="1"/>
      <c r="C475" s="8"/>
      <c r="D475" s="7"/>
      <c r="E475" s="7"/>
      <c r="G475" s="7"/>
      <c r="H475" s="7"/>
      <c r="I475" s="7"/>
      <c r="J475" s="7"/>
      <c r="K475" s="7"/>
    </row>
    <row r="476" spans="1:11" x14ac:dyDescent="0.3">
      <c r="A476" s="1">
        <v>30042</v>
      </c>
      <c r="B476" s="1"/>
      <c r="C476" s="8"/>
      <c r="D476" s="7"/>
      <c r="E476" s="7"/>
      <c r="G476" s="7"/>
      <c r="H476" s="7"/>
      <c r="I476" s="7"/>
      <c r="J476" s="7"/>
      <c r="K476" s="7"/>
    </row>
    <row r="477" spans="1:11" x14ac:dyDescent="0.3">
      <c r="A477" s="1">
        <v>30072</v>
      </c>
      <c r="B477" s="1"/>
      <c r="C477" s="8"/>
      <c r="D477" s="7"/>
      <c r="E477" s="7"/>
      <c r="G477" s="7"/>
      <c r="H477" s="7"/>
      <c r="I477" s="7"/>
      <c r="J477" s="7"/>
      <c r="K477" s="7"/>
    </row>
    <row r="478" spans="1:11" x14ac:dyDescent="0.3">
      <c r="A478" s="1">
        <v>30103</v>
      </c>
      <c r="B478" s="1"/>
      <c r="C478" s="8"/>
      <c r="D478" s="7"/>
      <c r="E478" s="7"/>
      <c r="G478" s="7"/>
      <c r="H478" s="7"/>
      <c r="I478" s="7"/>
      <c r="J478" s="7"/>
      <c r="K478" s="7"/>
    </row>
    <row r="479" spans="1:11" x14ac:dyDescent="0.3">
      <c r="A479" s="1">
        <v>30133</v>
      </c>
      <c r="B479" s="1"/>
      <c r="C479" s="8"/>
      <c r="D479" s="7"/>
      <c r="E479" s="7"/>
      <c r="G479" s="7"/>
      <c r="H479" s="7"/>
      <c r="I479" s="7"/>
      <c r="J479" s="7"/>
      <c r="K479" s="7"/>
    </row>
    <row r="480" spans="1:11" x14ac:dyDescent="0.3">
      <c r="A480" s="1">
        <v>30164</v>
      </c>
      <c r="B480" s="1"/>
      <c r="C480" s="8"/>
      <c r="D480" s="7"/>
      <c r="E480" s="7"/>
      <c r="G480" s="7"/>
      <c r="H480" s="7"/>
      <c r="I480" s="7"/>
      <c r="J480" s="7"/>
      <c r="K480" s="7"/>
    </row>
    <row r="481" spans="1:11" x14ac:dyDescent="0.3">
      <c r="A481" s="1">
        <v>30195</v>
      </c>
      <c r="B481" s="1"/>
      <c r="C481" s="8"/>
      <c r="D481" s="7"/>
      <c r="E481" s="7"/>
      <c r="G481" s="7"/>
      <c r="H481" s="7"/>
      <c r="I481" s="7"/>
      <c r="J481" s="7"/>
      <c r="K481" s="7"/>
    </row>
    <row r="482" spans="1:11" x14ac:dyDescent="0.3">
      <c r="A482" s="1">
        <v>30225</v>
      </c>
      <c r="B482" s="1"/>
      <c r="C482" s="8"/>
      <c r="D482" s="7"/>
      <c r="E482" s="7"/>
      <c r="G482" s="7"/>
      <c r="H482" s="7"/>
      <c r="I482" s="7"/>
      <c r="J482" s="7"/>
      <c r="K482" s="7"/>
    </row>
    <row r="483" spans="1:11" x14ac:dyDescent="0.3">
      <c r="A483" s="1">
        <v>30256</v>
      </c>
      <c r="B483" s="1"/>
      <c r="C483" s="8"/>
      <c r="D483" s="7"/>
      <c r="E483" s="7"/>
      <c r="G483" s="7"/>
      <c r="H483" s="7"/>
      <c r="I483" s="7"/>
      <c r="J483" s="7"/>
      <c r="K483" s="7"/>
    </row>
    <row r="484" spans="1:11" x14ac:dyDescent="0.3">
      <c r="A484" s="1">
        <v>30286</v>
      </c>
      <c r="B484" s="1"/>
      <c r="C484" s="8"/>
      <c r="D484" s="7"/>
      <c r="E484" s="7"/>
      <c r="G484" s="7"/>
      <c r="H484" s="7"/>
      <c r="I484" s="7"/>
      <c r="J484" s="7"/>
      <c r="K484" s="7"/>
    </row>
    <row r="485" spans="1:11" x14ac:dyDescent="0.3">
      <c r="A485" s="1">
        <v>30317</v>
      </c>
      <c r="B485" s="1"/>
      <c r="C485" s="8"/>
      <c r="D485" s="7"/>
      <c r="E485" s="7"/>
      <c r="G485" s="7"/>
      <c r="H485" s="7"/>
      <c r="I485" s="7"/>
      <c r="J485" s="7"/>
      <c r="K485" s="7"/>
    </row>
    <row r="486" spans="1:11" x14ac:dyDescent="0.3">
      <c r="A486" s="1">
        <v>30348</v>
      </c>
      <c r="B486" s="1"/>
      <c r="C486" s="8"/>
      <c r="D486" s="7"/>
      <c r="E486" s="7"/>
      <c r="G486" s="7"/>
      <c r="H486" s="7"/>
      <c r="I486" s="7"/>
      <c r="J486" s="7"/>
      <c r="K486" s="7"/>
    </row>
    <row r="487" spans="1:11" x14ac:dyDescent="0.3">
      <c r="A487" s="1">
        <v>30376</v>
      </c>
      <c r="B487" s="1"/>
      <c r="C487" s="8"/>
      <c r="D487" s="7"/>
      <c r="E487" s="7"/>
      <c r="G487" s="7"/>
      <c r="H487" s="7"/>
      <c r="I487" s="7"/>
      <c r="J487" s="7"/>
      <c r="K487" s="7"/>
    </row>
    <row r="488" spans="1:11" x14ac:dyDescent="0.3">
      <c r="A488" s="1">
        <v>30407</v>
      </c>
      <c r="B488" s="1"/>
      <c r="C488" s="8"/>
      <c r="D488" s="7"/>
      <c r="E488" s="7"/>
      <c r="G488" s="7"/>
      <c r="H488" s="7"/>
      <c r="I488" s="7"/>
      <c r="J488" s="7"/>
      <c r="K488" s="7"/>
    </row>
    <row r="489" spans="1:11" x14ac:dyDescent="0.3">
      <c r="A489" s="1">
        <v>30437</v>
      </c>
      <c r="B489" s="1"/>
      <c r="C489" s="8"/>
      <c r="D489" s="7"/>
      <c r="E489" s="7"/>
      <c r="G489" s="7"/>
      <c r="H489" s="7"/>
      <c r="I489" s="7"/>
      <c r="J489" s="7"/>
      <c r="K489" s="7"/>
    </row>
    <row r="490" spans="1:11" x14ac:dyDescent="0.3">
      <c r="A490" s="1">
        <v>30468</v>
      </c>
      <c r="B490" s="1"/>
      <c r="C490" s="8"/>
      <c r="D490" s="7"/>
      <c r="E490" s="7"/>
      <c r="G490" s="7"/>
      <c r="H490" s="7"/>
      <c r="I490" s="7"/>
      <c r="J490" s="7"/>
      <c r="K490" s="7"/>
    </row>
    <row r="491" spans="1:11" x14ac:dyDescent="0.3">
      <c r="A491" s="1">
        <v>30498</v>
      </c>
      <c r="B491" s="1"/>
      <c r="C491" s="8"/>
      <c r="D491" s="7"/>
      <c r="E491" s="7"/>
      <c r="G491" s="7"/>
      <c r="H491" s="7"/>
      <c r="I491" s="7"/>
      <c r="J491" s="7"/>
      <c r="K491" s="7"/>
    </row>
    <row r="492" spans="1:11" x14ac:dyDescent="0.3">
      <c r="A492" s="1">
        <v>30529</v>
      </c>
      <c r="B492" s="1"/>
      <c r="C492" s="8"/>
      <c r="D492" s="7"/>
      <c r="E492" s="7"/>
      <c r="G492" s="7"/>
      <c r="H492" s="7"/>
      <c r="I492" s="7"/>
      <c r="J492" s="7"/>
      <c r="K492" s="7"/>
    </row>
    <row r="493" spans="1:11" x14ac:dyDescent="0.3">
      <c r="A493" s="1">
        <v>30560</v>
      </c>
      <c r="B493" s="1"/>
      <c r="C493" s="8"/>
      <c r="D493" s="7"/>
      <c r="E493" s="7"/>
      <c r="G493" s="7"/>
      <c r="H493" s="7"/>
      <c r="I493" s="7"/>
      <c r="J493" s="7"/>
      <c r="K493" s="7"/>
    </row>
    <row r="494" spans="1:11" x14ac:dyDescent="0.3">
      <c r="A494" s="1">
        <v>30590</v>
      </c>
      <c r="B494" s="1"/>
      <c r="C494" s="8"/>
      <c r="D494" s="7"/>
      <c r="E494" s="7"/>
      <c r="G494" s="7"/>
      <c r="H494" s="7"/>
      <c r="I494" s="7"/>
      <c r="J494" s="7"/>
      <c r="K494" s="7"/>
    </row>
    <row r="495" spans="1:11" x14ac:dyDescent="0.3">
      <c r="A495" s="1">
        <v>30621</v>
      </c>
      <c r="B495" s="1"/>
      <c r="C495" s="8"/>
      <c r="D495" s="7"/>
      <c r="E495" s="7"/>
      <c r="G495" s="7"/>
      <c r="H495" s="7"/>
      <c r="I495" s="7"/>
      <c r="J495" s="7"/>
      <c r="K495" s="7"/>
    </row>
    <row r="496" spans="1:11" x14ac:dyDescent="0.3">
      <c r="A496" s="1">
        <v>30651</v>
      </c>
      <c r="B496" s="1"/>
      <c r="C496" s="8"/>
      <c r="D496" s="7"/>
      <c r="E496" s="7"/>
      <c r="G496" s="7"/>
      <c r="H496" s="7"/>
      <c r="I496" s="7"/>
      <c r="J496" s="7"/>
      <c r="K496" s="7"/>
    </row>
    <row r="497" spans="1:11" x14ac:dyDescent="0.3">
      <c r="A497" s="1">
        <v>30682</v>
      </c>
      <c r="B497" s="1"/>
      <c r="C497" s="8"/>
      <c r="D497" s="7"/>
      <c r="E497" s="7"/>
      <c r="G497" s="7"/>
      <c r="H497" s="7"/>
      <c r="I497" s="7"/>
      <c r="J497" s="7"/>
      <c r="K497" s="7"/>
    </row>
    <row r="498" spans="1:11" x14ac:dyDescent="0.3">
      <c r="A498" s="1">
        <v>30713</v>
      </c>
      <c r="B498" s="1"/>
      <c r="C498" s="8"/>
      <c r="D498" s="7"/>
      <c r="E498" s="7"/>
      <c r="G498" s="7"/>
      <c r="H498" s="7"/>
      <c r="I498" s="7"/>
      <c r="J498" s="7"/>
      <c r="K498" s="7"/>
    </row>
    <row r="499" spans="1:11" x14ac:dyDescent="0.3">
      <c r="A499" s="1">
        <v>30742</v>
      </c>
      <c r="B499" s="1"/>
      <c r="C499" s="8"/>
      <c r="D499" s="7"/>
      <c r="E499" s="7"/>
      <c r="G499" s="7"/>
      <c r="H499" s="7"/>
      <c r="I499" s="7"/>
      <c r="J499" s="7"/>
      <c r="K499" s="7"/>
    </row>
    <row r="500" spans="1:11" x14ac:dyDescent="0.3">
      <c r="A500" s="1">
        <v>30773</v>
      </c>
      <c r="B500" s="1"/>
      <c r="C500" s="8"/>
      <c r="D500" s="7"/>
      <c r="E500" s="7"/>
      <c r="G500" s="7"/>
      <c r="H500" s="7"/>
      <c r="I500" s="7"/>
      <c r="J500" s="7"/>
      <c r="K500" s="7"/>
    </row>
    <row r="501" spans="1:11" x14ac:dyDescent="0.3">
      <c r="A501" s="1">
        <v>30803</v>
      </c>
      <c r="B501" s="1"/>
      <c r="C501" s="8"/>
      <c r="D501" s="7"/>
      <c r="E501" s="7"/>
      <c r="G501" s="7"/>
      <c r="H501" s="7"/>
      <c r="I501" s="7"/>
      <c r="J501" s="7"/>
      <c r="K501" s="7"/>
    </row>
    <row r="502" spans="1:11" x14ac:dyDescent="0.3">
      <c r="A502" s="1">
        <v>30834</v>
      </c>
      <c r="B502" s="1"/>
      <c r="C502" s="8"/>
      <c r="D502" s="7"/>
      <c r="E502" s="7"/>
      <c r="G502" s="7"/>
      <c r="H502" s="7"/>
      <c r="I502" s="7"/>
      <c r="J502" s="7"/>
      <c r="K502" s="7"/>
    </row>
    <row r="503" spans="1:11" x14ac:dyDescent="0.3">
      <c r="A503" s="1">
        <v>30864</v>
      </c>
      <c r="B503" s="1"/>
      <c r="C503" s="8"/>
      <c r="D503" s="7"/>
      <c r="E503" s="7"/>
      <c r="G503" s="7"/>
      <c r="H503" s="7"/>
      <c r="I503" s="7"/>
      <c r="J503" s="7"/>
      <c r="K503" s="7"/>
    </row>
    <row r="504" spans="1:11" x14ac:dyDescent="0.3">
      <c r="A504" s="1">
        <v>30895</v>
      </c>
      <c r="B504" s="1"/>
      <c r="C504" s="8"/>
      <c r="D504" s="7"/>
      <c r="E504" s="7"/>
      <c r="G504" s="7"/>
      <c r="H504" s="7"/>
      <c r="I504" s="7"/>
      <c r="J504" s="7"/>
      <c r="K504" s="7"/>
    </row>
    <row r="505" spans="1:11" x14ac:dyDescent="0.3">
      <c r="A505" s="1">
        <v>30926</v>
      </c>
      <c r="B505" s="1"/>
      <c r="C505" s="8"/>
      <c r="D505" s="7"/>
      <c r="E505" s="7"/>
      <c r="G505" s="7"/>
      <c r="H505" s="7"/>
      <c r="I505" s="7"/>
      <c r="J505" s="7"/>
      <c r="K505" s="7"/>
    </row>
    <row r="506" spans="1:11" x14ac:dyDescent="0.3">
      <c r="A506" s="1">
        <v>30956</v>
      </c>
      <c r="B506" s="1"/>
      <c r="C506" s="8"/>
      <c r="D506" s="7"/>
      <c r="E506" s="7"/>
      <c r="G506" s="7"/>
      <c r="H506" s="7"/>
      <c r="I506" s="7"/>
      <c r="J506" s="7"/>
      <c r="K506" s="7"/>
    </row>
    <row r="507" spans="1:11" x14ac:dyDescent="0.3">
      <c r="A507" s="1">
        <v>30987</v>
      </c>
      <c r="B507" s="1"/>
      <c r="C507" s="8"/>
      <c r="D507" s="7"/>
      <c r="E507" s="7"/>
      <c r="G507" s="7"/>
      <c r="H507" s="7"/>
      <c r="I507" s="7"/>
      <c r="J507" s="7"/>
      <c r="K507" s="7"/>
    </row>
    <row r="508" spans="1:11" x14ac:dyDescent="0.3">
      <c r="A508" s="1">
        <v>31017</v>
      </c>
      <c r="B508" s="1"/>
      <c r="C508" s="8"/>
      <c r="D508" s="7"/>
      <c r="E508" s="7"/>
      <c r="G508" s="7"/>
      <c r="H508" s="7"/>
      <c r="I508" s="7"/>
      <c r="J508" s="7"/>
      <c r="K508" s="7"/>
    </row>
    <row r="509" spans="1:11" x14ac:dyDescent="0.3">
      <c r="A509" s="1">
        <v>31048</v>
      </c>
      <c r="B509" s="1"/>
      <c r="C509" s="8"/>
      <c r="D509" s="7"/>
      <c r="E509" s="7"/>
      <c r="G509" s="7"/>
      <c r="H509" s="7"/>
      <c r="I509" s="7"/>
      <c r="J509" s="7"/>
      <c r="K509" s="7"/>
    </row>
    <row r="510" spans="1:11" x14ac:dyDescent="0.3">
      <c r="A510" s="1">
        <v>31079</v>
      </c>
      <c r="B510" s="1"/>
      <c r="C510" s="8"/>
      <c r="D510" s="7"/>
      <c r="E510" s="7"/>
      <c r="G510" s="7"/>
      <c r="H510" s="7"/>
      <c r="I510" s="7"/>
      <c r="J510" s="7"/>
      <c r="K510" s="7"/>
    </row>
    <row r="511" spans="1:11" x14ac:dyDescent="0.3">
      <c r="A511" s="1">
        <v>31107</v>
      </c>
      <c r="B511" s="1"/>
      <c r="C511" s="8"/>
      <c r="D511" s="7"/>
      <c r="E511" s="7"/>
      <c r="G511" s="7"/>
      <c r="H511" s="7"/>
      <c r="I511" s="7"/>
      <c r="J511" s="7"/>
      <c r="K511" s="7"/>
    </row>
    <row r="512" spans="1:11" x14ac:dyDescent="0.3">
      <c r="A512" s="1">
        <v>31138</v>
      </c>
      <c r="B512" s="1"/>
      <c r="C512" s="8"/>
      <c r="D512" s="7"/>
      <c r="E512" s="7"/>
      <c r="G512" s="7"/>
      <c r="H512" s="7"/>
      <c r="I512" s="7"/>
      <c r="J512" s="7"/>
      <c r="K512" s="7"/>
    </row>
    <row r="513" spans="1:11" x14ac:dyDescent="0.3">
      <c r="A513" s="1">
        <v>31168</v>
      </c>
      <c r="B513" s="1"/>
      <c r="C513" s="8"/>
      <c r="D513" s="7"/>
      <c r="E513" s="7"/>
      <c r="G513" s="7"/>
      <c r="H513" s="7"/>
      <c r="I513" s="7"/>
      <c r="J513" s="7"/>
      <c r="K513" s="7"/>
    </row>
    <row r="514" spans="1:11" x14ac:dyDescent="0.3">
      <c r="A514" s="1">
        <v>31199</v>
      </c>
      <c r="B514" s="1"/>
      <c r="C514" s="8"/>
      <c r="D514" s="7"/>
      <c r="E514" s="7"/>
      <c r="G514" s="7"/>
      <c r="H514" s="7"/>
      <c r="I514" s="7"/>
      <c r="J514" s="7"/>
      <c r="K514" s="7"/>
    </row>
    <row r="515" spans="1:11" x14ac:dyDescent="0.3">
      <c r="A515" s="1">
        <v>31229</v>
      </c>
      <c r="B515" s="1"/>
      <c r="C515" s="8"/>
      <c r="D515" s="7"/>
      <c r="E515" s="7"/>
      <c r="G515" s="7"/>
      <c r="H515" s="7"/>
      <c r="I515" s="7"/>
      <c r="J515" s="7"/>
      <c r="K515" s="7"/>
    </row>
    <row r="516" spans="1:11" x14ac:dyDescent="0.3">
      <c r="A516" s="1">
        <v>31260</v>
      </c>
      <c r="B516" s="1"/>
      <c r="C516" s="8"/>
      <c r="D516" s="7"/>
      <c r="E516" s="7"/>
      <c r="G516" s="7"/>
      <c r="H516" s="7"/>
      <c r="I516" s="7"/>
      <c r="J516" s="7"/>
      <c r="K516" s="7"/>
    </row>
    <row r="517" spans="1:11" x14ac:dyDescent="0.3">
      <c r="A517" s="1">
        <v>31291</v>
      </c>
      <c r="B517" s="1"/>
      <c r="C517" s="8"/>
      <c r="D517" s="7"/>
      <c r="E517" s="7"/>
      <c r="G517" s="7"/>
      <c r="H517" s="7"/>
      <c r="I517" s="7"/>
      <c r="J517" s="7"/>
      <c r="K517" s="7"/>
    </row>
    <row r="518" spans="1:11" x14ac:dyDescent="0.3">
      <c r="A518" s="1">
        <v>31321</v>
      </c>
      <c r="B518" s="1"/>
      <c r="C518" s="8"/>
      <c r="D518" s="7"/>
      <c r="E518" s="7"/>
      <c r="G518" s="7"/>
      <c r="H518" s="7"/>
      <c r="I518" s="7"/>
      <c r="J518" s="7"/>
      <c r="K518" s="7"/>
    </row>
    <row r="519" spans="1:11" x14ac:dyDescent="0.3">
      <c r="A519" s="1">
        <v>31352</v>
      </c>
      <c r="B519" s="1"/>
      <c r="C519" s="8"/>
      <c r="D519" s="7"/>
      <c r="E519" s="7"/>
      <c r="G519" s="7"/>
      <c r="H519" s="7"/>
      <c r="I519" s="7"/>
      <c r="J519" s="7"/>
      <c r="K519" s="7"/>
    </row>
    <row r="520" spans="1:11" x14ac:dyDescent="0.3">
      <c r="A520" s="1">
        <v>31382</v>
      </c>
      <c r="B520" s="1"/>
      <c r="C520" s="8"/>
      <c r="D520" s="7"/>
      <c r="E520" s="7"/>
      <c r="G520" s="7"/>
      <c r="H520" s="7"/>
      <c r="I520" s="7"/>
      <c r="J520" s="7"/>
      <c r="K520" s="7"/>
    </row>
    <row r="521" spans="1:11" x14ac:dyDescent="0.3">
      <c r="A521" s="1">
        <v>31413</v>
      </c>
      <c r="B521" s="1"/>
      <c r="C521" s="8"/>
      <c r="D521" s="7"/>
      <c r="E521" s="7"/>
      <c r="G521" s="7"/>
      <c r="H521" s="7"/>
      <c r="I521" s="7"/>
      <c r="J521" s="7"/>
      <c r="K521" s="7"/>
    </row>
    <row r="522" spans="1:11" x14ac:dyDescent="0.3">
      <c r="A522" s="1">
        <v>31444</v>
      </c>
      <c r="B522" s="1"/>
      <c r="C522" s="8"/>
      <c r="D522" s="7"/>
      <c r="E522" s="7"/>
      <c r="H522" s="7"/>
      <c r="I522" s="7"/>
      <c r="J522" s="7"/>
      <c r="K522" s="7"/>
    </row>
    <row r="523" spans="1:11" x14ac:dyDescent="0.3">
      <c r="A523" s="1">
        <v>31472</v>
      </c>
      <c r="B523" s="1"/>
      <c r="C523" s="8"/>
      <c r="D523" s="7"/>
      <c r="E523" s="7"/>
      <c r="F523" s="7"/>
      <c r="H523" s="7"/>
      <c r="I523" s="7"/>
      <c r="J523" s="7"/>
      <c r="K523" s="7"/>
    </row>
    <row r="524" spans="1:11" x14ac:dyDescent="0.3">
      <c r="A524" s="1">
        <v>31503</v>
      </c>
      <c r="B524" s="1"/>
      <c r="C524" s="8"/>
      <c r="D524" s="7"/>
      <c r="E524" s="7"/>
      <c r="F524" s="7"/>
      <c r="H524" s="7"/>
      <c r="I524" s="7"/>
      <c r="J524" s="7"/>
      <c r="K524" s="7"/>
    </row>
    <row r="525" spans="1:11" x14ac:dyDescent="0.3">
      <c r="A525" s="1">
        <v>31533</v>
      </c>
      <c r="B525" s="1"/>
      <c r="C525" s="8"/>
      <c r="D525" s="7"/>
      <c r="E525" s="7"/>
      <c r="F525" s="7"/>
      <c r="H525" s="7"/>
      <c r="I525" s="7"/>
      <c r="J525" s="7"/>
      <c r="K525" s="7"/>
    </row>
    <row r="526" spans="1:11" x14ac:dyDescent="0.3">
      <c r="A526" s="1">
        <v>31564</v>
      </c>
      <c r="B526" s="1"/>
      <c r="C526" s="8"/>
      <c r="D526" s="7"/>
      <c r="E526" s="7"/>
      <c r="F526" s="7"/>
      <c r="H526" s="7"/>
      <c r="I526" s="7"/>
      <c r="J526" s="7"/>
      <c r="K526" s="7"/>
    </row>
    <row r="527" spans="1:11" x14ac:dyDescent="0.3">
      <c r="A527" s="1">
        <v>31594</v>
      </c>
      <c r="B527" s="1"/>
      <c r="C527" s="8"/>
      <c r="D527" s="7"/>
      <c r="E527" s="7"/>
      <c r="F527" s="7"/>
      <c r="H527" s="7"/>
      <c r="I527" s="7"/>
      <c r="J527" s="7"/>
      <c r="K527" s="7"/>
    </row>
    <row r="528" spans="1:11" x14ac:dyDescent="0.3">
      <c r="A528" s="1">
        <v>31625</v>
      </c>
      <c r="B528" s="1"/>
      <c r="C528" s="8"/>
      <c r="D528" s="7"/>
      <c r="E528" s="7"/>
      <c r="F528" s="7"/>
      <c r="H528" s="7"/>
      <c r="I528" s="7"/>
      <c r="J528" s="7"/>
      <c r="K528" s="7"/>
    </row>
    <row r="529" spans="1:11" x14ac:dyDescent="0.3">
      <c r="A529" s="1">
        <v>31656</v>
      </c>
      <c r="B529" s="1"/>
      <c r="C529" s="8"/>
      <c r="D529" s="7"/>
      <c r="E529" s="7"/>
      <c r="F529" s="7"/>
      <c r="H529" s="7"/>
      <c r="I529" s="7"/>
      <c r="J529" s="7"/>
      <c r="K529" s="7"/>
    </row>
    <row r="530" spans="1:11" x14ac:dyDescent="0.3">
      <c r="A530" s="1">
        <v>31686</v>
      </c>
      <c r="B530" s="1"/>
      <c r="C530" s="8"/>
      <c r="D530" s="7"/>
      <c r="E530" s="7"/>
      <c r="F530" s="7"/>
      <c r="H530" s="7"/>
      <c r="I530" s="7"/>
      <c r="J530" s="7"/>
      <c r="K530" s="7"/>
    </row>
    <row r="531" spans="1:11" x14ac:dyDescent="0.3">
      <c r="A531" s="1">
        <v>31717</v>
      </c>
      <c r="B531" s="1"/>
      <c r="C531" s="8"/>
      <c r="D531" s="7"/>
      <c r="E531" s="7"/>
      <c r="F531" s="7"/>
      <c r="H531" s="7"/>
      <c r="I531" s="7"/>
      <c r="J531" s="7"/>
      <c r="K531" s="7"/>
    </row>
    <row r="532" spans="1:11" x14ac:dyDescent="0.3">
      <c r="A532" s="1">
        <v>31747</v>
      </c>
      <c r="B532" s="1"/>
      <c r="C532" s="8"/>
      <c r="D532" s="7"/>
      <c r="E532" s="7"/>
      <c r="F532" s="7"/>
      <c r="H532" s="7"/>
      <c r="I532" s="7"/>
      <c r="J532" s="7"/>
      <c r="K532" s="7"/>
    </row>
    <row r="533" spans="1:11" x14ac:dyDescent="0.3">
      <c r="A533" s="1">
        <v>31778</v>
      </c>
      <c r="B533" s="1"/>
      <c r="C533" s="8"/>
      <c r="D533" s="7"/>
      <c r="E533" s="7"/>
      <c r="F533" s="7"/>
      <c r="H533" s="7"/>
      <c r="I533" s="7"/>
      <c r="J533" s="7"/>
      <c r="K533" s="7"/>
    </row>
    <row r="534" spans="1:11" x14ac:dyDescent="0.3">
      <c r="A534" s="1">
        <v>31809</v>
      </c>
      <c r="B534" s="1"/>
      <c r="C534" s="8"/>
      <c r="D534" s="7"/>
      <c r="E534" s="7"/>
      <c r="F534" s="7"/>
      <c r="H534" s="7"/>
      <c r="I534" s="7"/>
      <c r="J534" s="7"/>
      <c r="K534" s="7"/>
    </row>
    <row r="535" spans="1:11" x14ac:dyDescent="0.3">
      <c r="A535" s="1">
        <v>31837</v>
      </c>
      <c r="B535" s="1"/>
      <c r="C535" s="8"/>
      <c r="D535" s="7"/>
      <c r="E535" s="7"/>
      <c r="F535" s="7"/>
      <c r="H535" s="7"/>
      <c r="I535" s="7"/>
      <c r="J535" s="7"/>
      <c r="K535" s="7"/>
    </row>
    <row r="536" spans="1:11" x14ac:dyDescent="0.3">
      <c r="A536" s="1">
        <v>31868</v>
      </c>
      <c r="B536" s="1"/>
      <c r="C536" s="8"/>
      <c r="D536" s="7"/>
      <c r="E536" s="7"/>
      <c r="F536" s="7"/>
      <c r="H536" s="7"/>
      <c r="I536" s="7"/>
      <c r="J536" s="7"/>
      <c r="K536" s="7"/>
    </row>
    <row r="537" spans="1:11" x14ac:dyDescent="0.3">
      <c r="A537" s="1">
        <v>31898</v>
      </c>
      <c r="B537" s="1"/>
      <c r="C537" s="8"/>
      <c r="D537" s="7"/>
      <c r="E537" s="7"/>
      <c r="F537" s="7"/>
      <c r="H537" s="7"/>
      <c r="I537" s="7"/>
      <c r="J537" s="7"/>
      <c r="K537" s="7"/>
    </row>
    <row r="538" spans="1:11" x14ac:dyDescent="0.3">
      <c r="A538" s="1">
        <v>31929</v>
      </c>
      <c r="B538" s="1"/>
      <c r="C538" s="8"/>
      <c r="D538" s="7"/>
      <c r="E538" s="7"/>
      <c r="F538" s="7"/>
      <c r="H538" s="7"/>
      <c r="I538" s="7"/>
      <c r="J538" s="7"/>
      <c r="K538" s="7"/>
    </row>
    <row r="539" spans="1:11" x14ac:dyDescent="0.3">
      <c r="A539" s="1">
        <v>31959</v>
      </c>
      <c r="B539" s="1"/>
      <c r="C539" s="8"/>
      <c r="D539" s="7"/>
      <c r="E539" s="7"/>
      <c r="F539" s="7"/>
      <c r="H539" s="7"/>
      <c r="I539" s="7"/>
      <c r="J539" s="7"/>
      <c r="K539" s="7"/>
    </row>
    <row r="540" spans="1:11" x14ac:dyDescent="0.3">
      <c r="A540" s="1">
        <v>31990</v>
      </c>
      <c r="B540" s="1"/>
      <c r="C540" s="8"/>
      <c r="D540" s="7"/>
      <c r="E540" s="7"/>
      <c r="F540" s="7"/>
      <c r="H540" s="7"/>
      <c r="I540" s="7"/>
      <c r="J540" s="7"/>
      <c r="K540" s="7"/>
    </row>
    <row r="541" spans="1:11" x14ac:dyDescent="0.3">
      <c r="A541" s="1">
        <v>32021</v>
      </c>
      <c r="B541" s="1"/>
      <c r="C541" s="8"/>
      <c r="D541" s="7"/>
      <c r="E541" s="7"/>
      <c r="F541" s="7"/>
      <c r="H541" s="7"/>
      <c r="I541" s="7"/>
      <c r="J541" s="7"/>
      <c r="K541" s="7"/>
    </row>
    <row r="542" spans="1:11" x14ac:dyDescent="0.3">
      <c r="A542" s="1">
        <v>32051</v>
      </c>
      <c r="B542" s="1"/>
      <c r="C542" s="8"/>
      <c r="D542" s="7"/>
      <c r="E542" s="7"/>
      <c r="F542" s="7"/>
      <c r="H542" s="7"/>
      <c r="I542" s="7"/>
      <c r="J542" s="7"/>
      <c r="K542" s="7"/>
    </row>
    <row r="543" spans="1:11" x14ac:dyDescent="0.3">
      <c r="A543" s="1">
        <v>32082</v>
      </c>
      <c r="B543" s="1"/>
      <c r="C543" s="8"/>
      <c r="D543" s="7"/>
      <c r="E543" s="7"/>
      <c r="F543" s="7"/>
      <c r="H543" s="7"/>
      <c r="I543" s="7"/>
      <c r="J543" s="7"/>
      <c r="K543" s="7"/>
    </row>
    <row r="544" spans="1:11" x14ac:dyDescent="0.3">
      <c r="A544" s="1">
        <v>32112</v>
      </c>
      <c r="B544" s="1"/>
      <c r="C544" s="8"/>
      <c r="D544" s="7"/>
      <c r="E544" s="7"/>
      <c r="F544" s="7"/>
      <c r="H544" s="7"/>
      <c r="I544" s="7"/>
      <c r="J544" s="7"/>
      <c r="K544" s="7"/>
    </row>
    <row r="545" spans="1:11" x14ac:dyDescent="0.3">
      <c r="A545" s="1">
        <v>32143</v>
      </c>
      <c r="B545" s="1"/>
      <c r="C545" s="8"/>
      <c r="D545" s="7"/>
      <c r="E545" s="7"/>
      <c r="F545" s="7"/>
      <c r="H545" s="7"/>
      <c r="I545" s="7"/>
      <c r="J545" s="7"/>
      <c r="K545" s="7"/>
    </row>
    <row r="546" spans="1:11" x14ac:dyDescent="0.3">
      <c r="A546" s="1">
        <v>32174</v>
      </c>
      <c r="B546" s="1"/>
      <c r="C546" s="8"/>
      <c r="D546" s="7"/>
      <c r="E546" s="7"/>
      <c r="F546" s="7"/>
      <c r="H546" s="7"/>
      <c r="I546" s="7"/>
      <c r="J546" s="7"/>
      <c r="K546" s="7"/>
    </row>
    <row r="547" spans="1:11" x14ac:dyDescent="0.3">
      <c r="A547" s="1">
        <v>32203</v>
      </c>
      <c r="B547" s="1"/>
      <c r="C547" s="8"/>
      <c r="D547" s="7"/>
      <c r="E547" s="7"/>
      <c r="F547" s="7"/>
      <c r="H547" s="7"/>
      <c r="I547" s="7"/>
      <c r="J547" s="7"/>
      <c r="K547" s="7"/>
    </row>
    <row r="548" spans="1:11" x14ac:dyDescent="0.3">
      <c r="A548" s="1">
        <v>32234</v>
      </c>
      <c r="B548" s="1"/>
      <c r="C548" s="8"/>
      <c r="D548" s="7"/>
      <c r="E548" s="7"/>
      <c r="F548" s="7"/>
      <c r="H548" s="7"/>
      <c r="I548" s="7"/>
      <c r="J548" s="7"/>
      <c r="K548" s="7"/>
    </row>
    <row r="549" spans="1:11" x14ac:dyDescent="0.3">
      <c r="A549" s="1">
        <v>32264</v>
      </c>
      <c r="B549" s="1"/>
      <c r="C549" s="8"/>
      <c r="D549" s="7"/>
      <c r="E549" s="7"/>
      <c r="F549" s="7"/>
      <c r="H549" s="7"/>
      <c r="I549" s="7"/>
      <c r="J549" s="7"/>
      <c r="K549" s="7"/>
    </row>
    <row r="550" spans="1:11" x14ac:dyDescent="0.3">
      <c r="A550" s="1">
        <v>32295</v>
      </c>
      <c r="B550" s="1"/>
      <c r="C550" s="8"/>
      <c r="D550" s="7"/>
      <c r="E550" s="7"/>
      <c r="F550" s="7"/>
      <c r="H550" s="7"/>
      <c r="I550" s="7"/>
      <c r="J550" s="7"/>
      <c r="K550" s="7"/>
    </row>
    <row r="551" spans="1:11" x14ac:dyDescent="0.3">
      <c r="A551" s="1">
        <v>32325</v>
      </c>
      <c r="B551" s="1"/>
      <c r="C551" s="8"/>
      <c r="D551" s="7"/>
      <c r="E551" s="7"/>
      <c r="F551" s="7"/>
      <c r="H551" s="7"/>
      <c r="I551" s="7"/>
      <c r="J551" s="7"/>
      <c r="K551" s="7"/>
    </row>
    <row r="552" spans="1:11" x14ac:dyDescent="0.3">
      <c r="A552" s="1">
        <v>32356</v>
      </c>
      <c r="B552" s="1"/>
      <c r="C552" s="8"/>
      <c r="D552" s="7"/>
      <c r="E552" s="7"/>
      <c r="F552" s="7"/>
      <c r="H552" s="7"/>
      <c r="I552" s="7"/>
      <c r="J552" s="7"/>
      <c r="K552" s="7"/>
    </row>
    <row r="553" spans="1:11" x14ac:dyDescent="0.3">
      <c r="A553" s="1">
        <v>32387</v>
      </c>
      <c r="B553" s="1"/>
      <c r="C553" s="8"/>
      <c r="D553" s="7"/>
      <c r="E553" s="7"/>
      <c r="F553" s="7"/>
      <c r="H553" s="7"/>
      <c r="I553" s="7"/>
      <c r="J553" s="7"/>
      <c r="K553" s="7"/>
    </row>
    <row r="554" spans="1:11" x14ac:dyDescent="0.3">
      <c r="A554" s="1">
        <v>32417</v>
      </c>
      <c r="B554" s="1"/>
      <c r="C554" s="8"/>
      <c r="D554" s="7"/>
      <c r="E554" s="7"/>
      <c r="F554" s="7"/>
      <c r="H554" s="7"/>
      <c r="I554" s="7"/>
      <c r="J554" s="7"/>
      <c r="K554" s="7"/>
    </row>
    <row r="555" spans="1:11" x14ac:dyDescent="0.3">
      <c r="A555" s="1">
        <v>32448</v>
      </c>
      <c r="B555" s="1"/>
      <c r="C555" s="8"/>
      <c r="D555" s="7"/>
      <c r="E555" s="7"/>
      <c r="F555" s="7"/>
      <c r="H555" s="7"/>
      <c r="I555" s="7"/>
      <c r="J555" s="7"/>
      <c r="K555" s="7"/>
    </row>
    <row r="556" spans="1:11" x14ac:dyDescent="0.3">
      <c r="A556" s="1">
        <v>32478</v>
      </c>
      <c r="B556" s="1"/>
      <c r="C556" s="8"/>
      <c r="D556" s="7"/>
      <c r="E556" s="7"/>
      <c r="F556" s="7"/>
      <c r="H556" s="7"/>
      <c r="I556" s="7"/>
      <c r="J556" s="7"/>
      <c r="K556" s="7"/>
    </row>
    <row r="557" spans="1:11" x14ac:dyDescent="0.3">
      <c r="A557" s="1">
        <v>32509</v>
      </c>
      <c r="B557" s="1"/>
      <c r="C557" s="8"/>
      <c r="D557" s="7"/>
      <c r="E557" s="7"/>
      <c r="F557" s="7"/>
      <c r="I557" s="7"/>
      <c r="J557" s="7"/>
      <c r="K557" s="7"/>
    </row>
    <row r="558" spans="1:11" x14ac:dyDescent="0.3">
      <c r="A558" s="1">
        <v>32540</v>
      </c>
      <c r="B558" s="1"/>
      <c r="C558" s="8"/>
      <c r="D558" s="7"/>
      <c r="E558" s="7"/>
      <c r="F558" s="7"/>
      <c r="G558" s="7"/>
      <c r="I558" s="7"/>
      <c r="J558" s="7"/>
      <c r="K558" s="7"/>
    </row>
    <row r="559" spans="1:11" x14ac:dyDescent="0.3">
      <c r="A559" s="1">
        <v>32568</v>
      </c>
      <c r="B559" s="1"/>
      <c r="C559" s="8"/>
      <c r="D559" s="7"/>
      <c r="E559" s="7"/>
      <c r="F559" s="7"/>
      <c r="G559" s="7"/>
      <c r="I559" s="7"/>
      <c r="J559" s="7"/>
      <c r="K559" s="7"/>
    </row>
    <row r="560" spans="1:11" x14ac:dyDescent="0.3">
      <c r="A560" s="1">
        <v>32599</v>
      </c>
      <c r="B560" s="1"/>
      <c r="C560" s="8"/>
      <c r="D560" s="7"/>
      <c r="E560" s="7"/>
      <c r="F560" s="7"/>
      <c r="G560" s="7"/>
      <c r="I560" s="7"/>
      <c r="J560" s="7"/>
      <c r="K560" s="7"/>
    </row>
    <row r="561" spans="1:11" x14ac:dyDescent="0.3">
      <c r="A561" s="1">
        <v>32629</v>
      </c>
      <c r="B561" s="1"/>
      <c r="C561" s="8"/>
      <c r="D561" s="7"/>
      <c r="E561" s="7"/>
      <c r="F561" s="7"/>
      <c r="G561" s="7"/>
      <c r="I561" s="7"/>
      <c r="J561" s="7"/>
      <c r="K561" s="7"/>
    </row>
    <row r="562" spans="1:11" x14ac:dyDescent="0.3">
      <c r="A562" s="1">
        <v>32660</v>
      </c>
      <c r="B562" s="1"/>
      <c r="C562" s="8"/>
      <c r="D562" s="7"/>
      <c r="E562" s="7"/>
      <c r="F562" s="7"/>
      <c r="G562" s="7"/>
      <c r="I562" s="7"/>
      <c r="J562" s="7"/>
      <c r="K562" s="7"/>
    </row>
    <row r="563" spans="1:11" x14ac:dyDescent="0.3">
      <c r="A563" s="1">
        <v>32690</v>
      </c>
      <c r="B563" s="1"/>
      <c r="C563" s="8"/>
      <c r="D563" s="7"/>
      <c r="E563" s="7"/>
      <c r="F563" s="7"/>
      <c r="G563" s="7"/>
      <c r="I563" s="7"/>
      <c r="J563" s="7"/>
      <c r="K563" s="7"/>
    </row>
    <row r="564" spans="1:11" x14ac:dyDescent="0.3">
      <c r="A564" s="1">
        <v>32721</v>
      </c>
      <c r="B564" s="1"/>
      <c r="C564" s="8"/>
      <c r="D564" s="7"/>
      <c r="E564" s="7"/>
      <c r="F564" s="7"/>
      <c r="G564" s="7"/>
      <c r="I564" s="7"/>
      <c r="J564" s="7"/>
      <c r="K564" s="7"/>
    </row>
    <row r="565" spans="1:11" x14ac:dyDescent="0.3">
      <c r="A565" s="1">
        <v>32752</v>
      </c>
      <c r="B565" s="1"/>
      <c r="C565" s="8"/>
      <c r="D565" s="7"/>
      <c r="E565" s="7"/>
      <c r="F565" s="7"/>
      <c r="G565" s="7"/>
      <c r="I565" s="7"/>
      <c r="J565" s="7"/>
      <c r="K565" s="7"/>
    </row>
    <row r="566" spans="1:11" x14ac:dyDescent="0.3">
      <c r="A566" s="1">
        <v>32782</v>
      </c>
      <c r="B566" s="1"/>
      <c r="C566" s="8"/>
      <c r="D566" s="7"/>
      <c r="E566" s="7"/>
      <c r="F566" s="7"/>
      <c r="G566" s="7"/>
      <c r="I566" s="7"/>
      <c r="J566" s="7"/>
      <c r="K566" s="7"/>
    </row>
    <row r="567" spans="1:11" x14ac:dyDescent="0.3">
      <c r="A567" s="1">
        <v>32813</v>
      </c>
      <c r="B567" s="1"/>
      <c r="C567" s="8"/>
      <c r="D567" s="7"/>
      <c r="E567" s="7"/>
      <c r="F567" s="7"/>
      <c r="G567" s="7"/>
      <c r="I567" s="7"/>
      <c r="J567" s="7"/>
      <c r="K567" s="7"/>
    </row>
    <row r="568" spans="1:11" x14ac:dyDescent="0.3">
      <c r="A568" s="1">
        <v>32843</v>
      </c>
      <c r="B568" s="1"/>
      <c r="C568" s="8"/>
      <c r="D568" s="7"/>
      <c r="E568" s="7"/>
      <c r="F568" s="7"/>
      <c r="G568" s="7"/>
      <c r="I568" s="7"/>
      <c r="J568" s="7"/>
      <c r="K568" s="7"/>
    </row>
    <row r="569" spans="1:11" x14ac:dyDescent="0.3">
      <c r="A569" s="1">
        <v>32874</v>
      </c>
      <c r="B569" s="1"/>
      <c r="C569" s="8"/>
      <c r="D569" s="7"/>
      <c r="E569" s="7"/>
      <c r="F569" s="7"/>
      <c r="G569" s="7"/>
      <c r="I569" s="7"/>
      <c r="J569" s="7"/>
      <c r="K569" s="7"/>
    </row>
    <row r="570" spans="1:11" x14ac:dyDescent="0.3">
      <c r="A570" s="1">
        <v>32905</v>
      </c>
      <c r="B570" s="1"/>
      <c r="C570" s="8"/>
      <c r="D570" s="7"/>
      <c r="E570" s="7"/>
      <c r="F570" s="7"/>
      <c r="G570" s="7"/>
      <c r="I570" s="7"/>
      <c r="J570" s="7"/>
      <c r="K570" s="7"/>
    </row>
    <row r="571" spans="1:11" x14ac:dyDescent="0.3">
      <c r="A571" s="1">
        <v>32933</v>
      </c>
      <c r="B571" s="1"/>
      <c r="C571" s="8"/>
      <c r="D571" s="7"/>
      <c r="E571" s="7"/>
      <c r="F571" s="7"/>
      <c r="G571" s="7"/>
      <c r="J571" s="7"/>
      <c r="K571" s="7"/>
    </row>
    <row r="572" spans="1:11" x14ac:dyDescent="0.3">
      <c r="A572" s="1">
        <v>32964</v>
      </c>
      <c r="B572" s="1"/>
      <c r="C572" s="8"/>
      <c r="D572" s="7"/>
      <c r="E572" s="7"/>
      <c r="F572" s="7"/>
      <c r="G572" s="7"/>
      <c r="H572" s="7"/>
      <c r="J572" s="7"/>
      <c r="K572" s="7"/>
    </row>
    <row r="573" spans="1:11" x14ac:dyDescent="0.3">
      <c r="A573" s="1">
        <v>32994</v>
      </c>
      <c r="B573" s="1"/>
      <c r="C573" s="8"/>
      <c r="D573" s="7"/>
      <c r="E573" s="7"/>
      <c r="F573" s="7"/>
      <c r="G573" s="7"/>
      <c r="H573" s="7"/>
      <c r="J573" s="7"/>
      <c r="K573" s="7"/>
    </row>
    <row r="574" spans="1:11" x14ac:dyDescent="0.3">
      <c r="A574" s="1">
        <v>33025</v>
      </c>
      <c r="B574" s="1"/>
      <c r="C574" s="8"/>
      <c r="D574" s="7"/>
      <c r="E574" s="7"/>
      <c r="F574" s="7"/>
      <c r="G574" s="7"/>
      <c r="H574" s="7"/>
      <c r="J574" s="7"/>
      <c r="K574" s="7"/>
    </row>
    <row r="575" spans="1:11" x14ac:dyDescent="0.3">
      <c r="A575" s="1">
        <v>33055</v>
      </c>
      <c r="B575" s="1"/>
      <c r="C575" s="8"/>
      <c r="D575" s="7"/>
      <c r="E575" s="7"/>
      <c r="F575" s="7"/>
      <c r="G575" s="7"/>
      <c r="H575" s="7"/>
      <c r="J575" s="7"/>
      <c r="K575" s="7"/>
    </row>
    <row r="576" spans="1:11" x14ac:dyDescent="0.3">
      <c r="A576" s="1">
        <v>33086</v>
      </c>
      <c r="B576" s="1"/>
      <c r="C576" s="8"/>
      <c r="D576" s="7"/>
      <c r="E576" s="7"/>
      <c r="F576" s="7"/>
      <c r="G576" s="7"/>
      <c r="H576" s="7"/>
      <c r="J576" s="7"/>
      <c r="K576" s="7"/>
    </row>
    <row r="577" spans="1:11" x14ac:dyDescent="0.3">
      <c r="A577" s="1">
        <v>33117</v>
      </c>
      <c r="B577" s="1"/>
      <c r="C577" s="8"/>
      <c r="D577" s="7"/>
      <c r="E577" s="7"/>
      <c r="F577" s="7"/>
      <c r="G577" s="7"/>
      <c r="H577" s="7"/>
      <c r="J577" s="7"/>
      <c r="K577" s="7"/>
    </row>
    <row r="578" spans="1:11" x14ac:dyDescent="0.3">
      <c r="A578" s="1">
        <v>33147</v>
      </c>
      <c r="B578" s="1"/>
      <c r="C578" s="8"/>
      <c r="D578" s="7"/>
      <c r="E578" s="7"/>
      <c r="F578" s="7"/>
      <c r="G578" s="7"/>
      <c r="H578" s="7"/>
      <c r="J578" s="7"/>
      <c r="K578" s="7"/>
    </row>
    <row r="579" spans="1:11" x14ac:dyDescent="0.3">
      <c r="A579" s="1">
        <v>33178</v>
      </c>
      <c r="B579" s="1"/>
      <c r="C579" s="8"/>
      <c r="D579" s="7"/>
      <c r="E579" s="7"/>
      <c r="F579" s="7"/>
      <c r="G579" s="7"/>
      <c r="H579" s="7"/>
      <c r="J579" s="7"/>
      <c r="K579" s="7"/>
    </row>
    <row r="580" spans="1:11" x14ac:dyDescent="0.3">
      <c r="A580" s="1">
        <v>33208</v>
      </c>
      <c r="B580" s="1"/>
      <c r="C580" s="8"/>
      <c r="D580" s="7"/>
      <c r="E580" s="7"/>
      <c r="F580" s="7"/>
      <c r="G580" s="7"/>
      <c r="H580" s="7"/>
      <c r="J580" s="7"/>
      <c r="K580" s="7"/>
    </row>
    <row r="581" spans="1:11" x14ac:dyDescent="0.3">
      <c r="A581" s="1">
        <v>33239</v>
      </c>
      <c r="B581" s="1"/>
      <c r="C581" s="8"/>
      <c r="D581" s="7"/>
      <c r="E581" s="7"/>
      <c r="F581" s="7"/>
      <c r="G581" s="7"/>
      <c r="H581" s="7"/>
      <c r="J581" s="7"/>
      <c r="K581" s="7"/>
    </row>
    <row r="582" spans="1:11" x14ac:dyDescent="0.3">
      <c r="A582" s="1">
        <v>33270</v>
      </c>
      <c r="B582" s="1"/>
      <c r="C582" s="8"/>
      <c r="D582" s="7"/>
      <c r="E582" s="7"/>
      <c r="F582" s="7"/>
      <c r="G582" s="7"/>
      <c r="H582" s="7"/>
      <c r="J582" s="7"/>
      <c r="K582" s="7"/>
    </row>
    <row r="583" spans="1:11" x14ac:dyDescent="0.3">
      <c r="A583" s="1">
        <v>33298</v>
      </c>
      <c r="B583" s="1"/>
      <c r="C583" s="8"/>
      <c r="D583" s="7"/>
      <c r="E583" s="7"/>
      <c r="F583" s="7"/>
      <c r="G583" s="7"/>
      <c r="H583" s="7"/>
      <c r="J583" s="7"/>
      <c r="K583" s="7"/>
    </row>
    <row r="584" spans="1:11" x14ac:dyDescent="0.3">
      <c r="A584" s="1">
        <v>33329</v>
      </c>
      <c r="B584" s="1"/>
      <c r="C584" s="8"/>
      <c r="D584" s="7"/>
      <c r="E584" s="7"/>
      <c r="F584" s="7"/>
      <c r="G584" s="7"/>
      <c r="H584" s="7"/>
      <c r="J584" s="7"/>
      <c r="K584" s="7"/>
    </row>
    <row r="585" spans="1:11" x14ac:dyDescent="0.3">
      <c r="A585" s="1">
        <v>33359</v>
      </c>
      <c r="B585" s="1"/>
      <c r="C585" s="8"/>
      <c r="D585" s="7"/>
      <c r="E585" s="7"/>
      <c r="F585" s="7"/>
      <c r="G585" s="7"/>
      <c r="H585" s="7"/>
      <c r="J585" s="7"/>
      <c r="K585" s="7"/>
    </row>
    <row r="586" spans="1:11" x14ac:dyDescent="0.3">
      <c r="A586" s="1">
        <v>33390</v>
      </c>
      <c r="B586" s="1"/>
      <c r="C586" s="8"/>
      <c r="D586" s="7"/>
      <c r="E586" s="7"/>
      <c r="F586" s="7"/>
      <c r="G586" s="7"/>
      <c r="H586" s="7"/>
      <c r="J586" s="7"/>
      <c r="K586" s="7"/>
    </row>
    <row r="587" spans="1:11" x14ac:dyDescent="0.3">
      <c r="A587" s="1">
        <v>33420</v>
      </c>
      <c r="B587" s="1"/>
      <c r="C587" s="8"/>
      <c r="D587" s="7"/>
      <c r="E587" s="7"/>
      <c r="F587" s="7"/>
      <c r="G587" s="7"/>
      <c r="H587" s="7"/>
      <c r="J587" s="7"/>
      <c r="K587" s="7"/>
    </row>
    <row r="588" spans="1:11" x14ac:dyDescent="0.3">
      <c r="A588" s="1">
        <v>33451</v>
      </c>
      <c r="B588" s="1"/>
      <c r="C588" s="8"/>
      <c r="D588" s="7"/>
      <c r="E588" s="7"/>
      <c r="F588" s="7"/>
      <c r="G588" s="7"/>
      <c r="H588" s="7"/>
      <c r="J588" s="7"/>
      <c r="K588" s="7"/>
    </row>
    <row r="589" spans="1:11" x14ac:dyDescent="0.3">
      <c r="A589" s="1">
        <v>33482</v>
      </c>
      <c r="B589" s="1"/>
      <c r="C589" s="8"/>
      <c r="D589" s="7"/>
      <c r="E589" s="7"/>
      <c r="F589" s="7"/>
      <c r="G589" s="7"/>
      <c r="H589" s="7"/>
      <c r="J589" s="7"/>
      <c r="K589" s="7"/>
    </row>
    <row r="590" spans="1:11" x14ac:dyDescent="0.3">
      <c r="A590" s="1">
        <v>33512</v>
      </c>
      <c r="B590" s="1"/>
      <c r="C590" s="8"/>
      <c r="D590" s="7"/>
      <c r="E590" s="7"/>
      <c r="F590" s="7"/>
      <c r="G590" s="7"/>
      <c r="H590" s="7"/>
      <c r="J590" s="7"/>
      <c r="K590" s="7"/>
    </row>
    <row r="591" spans="1:11" x14ac:dyDescent="0.3">
      <c r="A591" s="1">
        <v>33543</v>
      </c>
      <c r="B591" s="1"/>
      <c r="C591" s="8"/>
      <c r="D591" s="7"/>
      <c r="E591" s="7"/>
      <c r="F591" s="7"/>
      <c r="G591" s="7"/>
      <c r="H591" s="7"/>
      <c r="J591" s="7"/>
      <c r="K591" s="7"/>
    </row>
    <row r="592" spans="1:11" x14ac:dyDescent="0.3">
      <c r="A592" s="1">
        <v>33573</v>
      </c>
      <c r="B592" s="1"/>
      <c r="C592" s="8"/>
      <c r="D592" s="7"/>
      <c r="E592" s="7"/>
      <c r="F592" s="7"/>
      <c r="G592" s="7"/>
      <c r="H592" s="7"/>
      <c r="J592" s="7"/>
      <c r="K592" s="7"/>
    </row>
    <row r="593" spans="1:11" x14ac:dyDescent="0.3">
      <c r="A593" s="1">
        <v>33604</v>
      </c>
      <c r="B593" s="1"/>
      <c r="C593" s="8"/>
      <c r="D593" s="7"/>
      <c r="E593" s="7"/>
      <c r="F593" s="7"/>
      <c r="G593" s="7"/>
      <c r="H593" s="7"/>
      <c r="J593" s="7"/>
      <c r="K593" s="7"/>
    </row>
    <row r="594" spans="1:11" x14ac:dyDescent="0.3">
      <c r="A594" s="1">
        <v>33635</v>
      </c>
      <c r="B594" s="1"/>
      <c r="C594" s="8"/>
      <c r="D594" s="7"/>
      <c r="E594" s="7"/>
      <c r="F594" s="7"/>
      <c r="G594" s="7"/>
      <c r="H594" s="7"/>
      <c r="J594" s="7"/>
      <c r="K594" s="7"/>
    </row>
    <row r="595" spans="1:11" x14ac:dyDescent="0.3">
      <c r="A595" s="1">
        <v>33664</v>
      </c>
      <c r="B595" s="1"/>
      <c r="C595" s="8"/>
      <c r="D595" s="7"/>
      <c r="E595" s="7"/>
      <c r="F595" s="7"/>
      <c r="G595" s="7"/>
      <c r="H595" s="7"/>
      <c r="J595" s="7"/>
      <c r="K595" s="7"/>
    </row>
    <row r="596" spans="1:11" x14ac:dyDescent="0.3">
      <c r="A596" s="1">
        <v>33695</v>
      </c>
      <c r="B596" s="1"/>
      <c r="C596" s="8"/>
      <c r="D596" s="7"/>
      <c r="E596" s="7"/>
      <c r="F596" s="7"/>
      <c r="G596" s="7"/>
      <c r="H596" s="7"/>
      <c r="J596" s="7"/>
      <c r="K596" s="7"/>
    </row>
    <row r="597" spans="1:11" x14ac:dyDescent="0.3">
      <c r="A597" s="1">
        <v>33725</v>
      </c>
      <c r="B597" s="1"/>
      <c r="C597" s="8"/>
      <c r="D597" s="7"/>
      <c r="E597" s="7"/>
      <c r="F597" s="7"/>
      <c r="G597" s="7"/>
      <c r="H597" s="7"/>
      <c r="J597" s="7"/>
      <c r="K597" s="7"/>
    </row>
    <row r="598" spans="1:11" x14ac:dyDescent="0.3">
      <c r="A598" s="1">
        <v>33756</v>
      </c>
      <c r="B598" s="1"/>
      <c r="C598" s="8"/>
      <c r="D598" s="7"/>
      <c r="E598" s="7"/>
      <c r="F598" s="7"/>
      <c r="G598" s="7"/>
      <c r="H598" s="7"/>
      <c r="J598" s="7"/>
      <c r="K598" s="7"/>
    </row>
    <row r="599" spans="1:11" x14ac:dyDescent="0.3">
      <c r="A599" s="1">
        <v>33786</v>
      </c>
      <c r="B599" s="1"/>
      <c r="C599" s="8"/>
      <c r="D599" s="7"/>
      <c r="E599" s="7"/>
      <c r="F599" s="7"/>
      <c r="G599" s="7"/>
      <c r="H599" s="7"/>
      <c r="J599" s="7"/>
      <c r="K599" s="7"/>
    </row>
    <row r="600" spans="1:11" x14ac:dyDescent="0.3">
      <c r="A600" s="1">
        <v>33817</v>
      </c>
      <c r="B600" s="1"/>
      <c r="C600" s="8"/>
      <c r="D600" s="7"/>
      <c r="E600" s="7"/>
      <c r="F600" s="7"/>
      <c r="G600" s="7"/>
      <c r="H600" s="7"/>
      <c r="J600" s="7"/>
      <c r="K600" s="7"/>
    </row>
    <row r="601" spans="1:11" x14ac:dyDescent="0.3">
      <c r="A601" s="1">
        <v>33848</v>
      </c>
      <c r="B601" s="1"/>
      <c r="C601" s="8"/>
      <c r="D601" s="7"/>
      <c r="E601" s="7"/>
      <c r="F601" s="7"/>
      <c r="G601" s="7"/>
      <c r="H601" s="7"/>
      <c r="J601" s="7"/>
      <c r="K601" s="7"/>
    </row>
    <row r="602" spans="1:11" x14ac:dyDescent="0.3">
      <c r="A602" s="1">
        <v>33878</v>
      </c>
      <c r="B602" s="1"/>
      <c r="C602" s="8"/>
      <c r="D602" s="7"/>
      <c r="E602" s="7"/>
      <c r="F602" s="7"/>
      <c r="G602" s="7"/>
      <c r="H602" s="7"/>
      <c r="J602" s="7"/>
      <c r="K602" s="7"/>
    </row>
    <row r="603" spans="1:11" x14ac:dyDescent="0.3">
      <c r="A603" s="1">
        <v>33909</v>
      </c>
      <c r="B603" s="1"/>
      <c r="C603" s="8"/>
      <c r="D603" s="7"/>
      <c r="E603" s="7"/>
      <c r="F603" s="7"/>
      <c r="G603" s="7"/>
      <c r="H603" s="7"/>
      <c r="J603" s="7"/>
      <c r="K603" s="7"/>
    </row>
    <row r="604" spans="1:11" x14ac:dyDescent="0.3">
      <c r="A604" s="1">
        <v>33939</v>
      </c>
      <c r="B604" s="1"/>
      <c r="C604" s="8"/>
      <c r="D604" s="7"/>
      <c r="E604" s="7"/>
      <c r="F604" s="7"/>
      <c r="G604" s="7"/>
      <c r="H604" s="7"/>
      <c r="J604" s="7"/>
      <c r="K604" s="7"/>
    </row>
    <row r="605" spans="1:11" x14ac:dyDescent="0.3">
      <c r="A605" s="1">
        <v>33970</v>
      </c>
      <c r="B605" s="1"/>
      <c r="C605" s="8"/>
      <c r="D605" s="7"/>
      <c r="E605" s="7"/>
      <c r="F605" s="7"/>
      <c r="G605" s="7"/>
      <c r="H605" s="7"/>
      <c r="J605" s="7"/>
      <c r="K605" s="7"/>
    </row>
    <row r="606" spans="1:11" x14ac:dyDescent="0.3">
      <c r="A606" s="1">
        <v>34001</v>
      </c>
      <c r="B606" s="1"/>
      <c r="C606" s="8"/>
      <c r="D606" s="7"/>
      <c r="E606" s="7"/>
      <c r="F606" s="7"/>
      <c r="G606" s="7"/>
      <c r="H606" s="7"/>
      <c r="J606" s="7"/>
      <c r="K606" s="7"/>
    </row>
    <row r="607" spans="1:11" x14ac:dyDescent="0.3">
      <c r="A607" s="1">
        <v>34029</v>
      </c>
      <c r="B607" s="1"/>
      <c r="C607" s="8"/>
      <c r="D607" s="7"/>
      <c r="E607" s="7"/>
      <c r="F607" s="7"/>
      <c r="G607" s="7"/>
      <c r="H607" s="7"/>
      <c r="J607" s="7"/>
      <c r="K607" s="7"/>
    </row>
    <row r="608" spans="1:11" x14ac:dyDescent="0.3">
      <c r="A608" s="1">
        <v>34060</v>
      </c>
      <c r="B608" s="1"/>
      <c r="C608" s="8"/>
      <c r="D608" s="7"/>
      <c r="E608" s="7"/>
      <c r="F608" s="7"/>
      <c r="G608" s="7"/>
      <c r="H608" s="7"/>
      <c r="J608" s="7"/>
      <c r="K608" s="7"/>
    </row>
    <row r="609" spans="1:11" x14ac:dyDescent="0.3">
      <c r="A609" s="1">
        <v>34090</v>
      </c>
      <c r="B609" s="1"/>
      <c r="C609" s="8"/>
      <c r="D609" s="7"/>
      <c r="E609" s="7"/>
      <c r="F609" s="7"/>
      <c r="G609" s="7"/>
      <c r="H609" s="7"/>
      <c r="J609" s="7"/>
      <c r="K609" s="7"/>
    </row>
    <row r="610" spans="1:11" x14ac:dyDescent="0.3">
      <c r="A610" s="1">
        <v>34121</v>
      </c>
      <c r="B610" s="1"/>
      <c r="C610" s="8"/>
      <c r="D610" s="7"/>
      <c r="E610" s="7"/>
      <c r="F610" s="7"/>
      <c r="G610" s="7"/>
      <c r="H610" s="7"/>
      <c r="J610" s="7"/>
      <c r="K610" s="7"/>
    </row>
    <row r="611" spans="1:11" x14ac:dyDescent="0.3">
      <c r="A611" s="1">
        <v>34151</v>
      </c>
      <c r="B611" s="1"/>
      <c r="C611" s="8"/>
      <c r="D611" s="7"/>
      <c r="E611" s="7"/>
      <c r="F611" s="7"/>
      <c r="G611" s="7"/>
      <c r="H611" s="7"/>
      <c r="J611" s="7"/>
      <c r="K611" s="7"/>
    </row>
    <row r="612" spans="1:11" x14ac:dyDescent="0.3">
      <c r="A612" s="1">
        <v>34182</v>
      </c>
      <c r="B612" s="1"/>
      <c r="C612" s="8"/>
      <c r="D612" s="7"/>
      <c r="E612" s="7"/>
      <c r="F612" s="7"/>
      <c r="G612" s="7"/>
      <c r="H612" s="7"/>
      <c r="K612" s="7"/>
    </row>
    <row r="613" spans="1:11" x14ac:dyDescent="0.3">
      <c r="A613" s="1">
        <v>34213</v>
      </c>
      <c r="B613" s="1"/>
      <c r="C613" s="8"/>
      <c r="D613" s="7"/>
      <c r="E613" s="7"/>
      <c r="F613" s="7"/>
      <c r="G613" s="7"/>
      <c r="H613" s="7"/>
      <c r="I613" s="7"/>
      <c r="K613" s="7"/>
    </row>
    <row r="614" spans="1:11" x14ac:dyDescent="0.3">
      <c r="A614" s="1">
        <v>34243</v>
      </c>
      <c r="B614" s="1"/>
      <c r="C614" s="8"/>
      <c r="D614" s="7"/>
      <c r="E614" s="7"/>
      <c r="F614" s="7"/>
      <c r="G614" s="7"/>
      <c r="H614" s="7"/>
      <c r="I614" s="7"/>
      <c r="K614" s="7"/>
    </row>
    <row r="615" spans="1:11" x14ac:dyDescent="0.3">
      <c r="A615" s="1">
        <v>34274</v>
      </c>
      <c r="B615" s="1"/>
      <c r="C615" s="8"/>
      <c r="D615" s="7"/>
      <c r="E615" s="7"/>
      <c r="F615" s="7"/>
      <c r="G615" s="7"/>
      <c r="H615" s="7"/>
      <c r="I615" s="7"/>
      <c r="K615" s="7"/>
    </row>
    <row r="616" spans="1:11" x14ac:dyDescent="0.3">
      <c r="A616" s="1">
        <v>34304</v>
      </c>
      <c r="B616" s="1"/>
      <c r="C616" s="8"/>
      <c r="D616" s="7"/>
      <c r="E616" s="7"/>
      <c r="F616" s="7"/>
      <c r="G616" s="7"/>
      <c r="H616" s="7"/>
      <c r="I616" s="7"/>
      <c r="K616" s="7"/>
    </row>
    <row r="617" spans="1:11" x14ac:dyDescent="0.3">
      <c r="A617" s="1">
        <v>34335</v>
      </c>
      <c r="B617" s="1"/>
      <c r="C617" s="8"/>
      <c r="D617" s="7"/>
      <c r="E617" s="7"/>
      <c r="F617" s="7"/>
      <c r="G617" s="7"/>
      <c r="H617" s="7"/>
      <c r="I617" s="7"/>
      <c r="K617" s="7"/>
    </row>
    <row r="618" spans="1:11" x14ac:dyDescent="0.3">
      <c r="A618" s="1">
        <v>34366</v>
      </c>
      <c r="B618" s="1"/>
      <c r="C618" s="8"/>
      <c r="D618" s="7"/>
      <c r="E618" s="7"/>
      <c r="F618" s="7"/>
      <c r="G618" s="7"/>
      <c r="H618" s="7"/>
      <c r="I618" s="7"/>
      <c r="K618" s="7"/>
    </row>
    <row r="619" spans="1:11" x14ac:dyDescent="0.3">
      <c r="A619" s="1">
        <v>34394</v>
      </c>
      <c r="B619" s="1"/>
      <c r="C619" s="8"/>
      <c r="D619" s="7"/>
      <c r="E619" s="7"/>
      <c r="F619" s="7"/>
      <c r="G619" s="7"/>
      <c r="H619" s="7"/>
      <c r="I619" s="7"/>
      <c r="K619" s="7"/>
    </row>
    <row r="620" spans="1:11" x14ac:dyDescent="0.3">
      <c r="A620" s="1">
        <v>34425</v>
      </c>
      <c r="B620" s="1"/>
      <c r="C620" s="8"/>
      <c r="D620" s="7"/>
      <c r="E620" s="7"/>
      <c r="F620" s="7"/>
      <c r="G620" s="7"/>
      <c r="H620" s="7"/>
      <c r="I620" s="7"/>
      <c r="K620" s="7"/>
    </row>
    <row r="621" spans="1:11" x14ac:dyDescent="0.3">
      <c r="A621" s="1">
        <v>34455</v>
      </c>
      <c r="B621" s="1"/>
      <c r="C621" s="8"/>
      <c r="D621" s="7"/>
      <c r="E621" s="7"/>
      <c r="F621" s="7"/>
      <c r="G621" s="7"/>
      <c r="H621" s="7"/>
      <c r="I621" s="7"/>
      <c r="K621" s="7"/>
    </row>
    <row r="622" spans="1:11" x14ac:dyDescent="0.3">
      <c r="A622" s="1">
        <v>34486</v>
      </c>
      <c r="B622" s="1"/>
      <c r="C622" s="8"/>
      <c r="D622" s="7"/>
      <c r="E622" s="7"/>
      <c r="F622" s="7"/>
      <c r="G622" s="7"/>
      <c r="H622" s="7"/>
      <c r="I622" s="7"/>
    </row>
    <row r="623" spans="1:11" x14ac:dyDescent="0.3">
      <c r="A623" s="1">
        <v>34516</v>
      </c>
      <c r="B623" s="1"/>
      <c r="C623" s="8"/>
      <c r="D623" s="7"/>
      <c r="E623" s="7"/>
      <c r="F623" s="7"/>
      <c r="G623" s="7"/>
      <c r="H623" s="7"/>
      <c r="I623" s="7"/>
      <c r="J623" s="7"/>
    </row>
    <row r="624" spans="1:11" x14ac:dyDescent="0.3">
      <c r="A624" s="1">
        <v>34547</v>
      </c>
      <c r="B624" s="1"/>
      <c r="C624" s="8"/>
      <c r="D624" s="7"/>
      <c r="E624" s="7"/>
      <c r="F624" s="7"/>
      <c r="G624" s="7"/>
      <c r="H624" s="7"/>
      <c r="I624" s="7"/>
      <c r="J624" s="7"/>
    </row>
    <row r="625" spans="1:10" x14ac:dyDescent="0.3">
      <c r="A625" s="1">
        <v>34578</v>
      </c>
      <c r="B625" s="1"/>
      <c r="C625" s="8"/>
      <c r="D625" s="7"/>
      <c r="E625" s="7"/>
      <c r="F625" s="7"/>
      <c r="G625" s="7"/>
      <c r="H625" s="7"/>
      <c r="I625" s="7"/>
      <c r="J625" s="7"/>
    </row>
    <row r="626" spans="1:10" x14ac:dyDescent="0.3">
      <c r="A626" s="1">
        <v>34608</v>
      </c>
      <c r="B626" s="1"/>
      <c r="C626" s="8"/>
      <c r="D626" s="7"/>
      <c r="E626" s="7"/>
      <c r="F626" s="7"/>
      <c r="G626" s="7"/>
      <c r="H626" s="7"/>
      <c r="I626" s="7"/>
      <c r="J626" s="7"/>
    </row>
    <row r="627" spans="1:10" x14ac:dyDescent="0.3">
      <c r="A627" s="1">
        <v>34639</v>
      </c>
      <c r="B627" s="1"/>
      <c r="C627" s="8"/>
      <c r="D627" s="7"/>
      <c r="E627" s="7"/>
      <c r="F627" s="7"/>
      <c r="G627" s="7"/>
      <c r="H627" s="7"/>
      <c r="I627" s="7"/>
      <c r="J627" s="7"/>
    </row>
    <row r="628" spans="1:10" x14ac:dyDescent="0.3">
      <c r="A628" s="1">
        <v>34669</v>
      </c>
      <c r="B628" s="1"/>
      <c r="C628" s="8"/>
      <c r="D628" s="7"/>
      <c r="E628" s="7"/>
      <c r="F628" s="7"/>
      <c r="G628" s="7"/>
      <c r="H628" s="7"/>
      <c r="I628" s="7"/>
      <c r="J628" s="7"/>
    </row>
    <row r="629" spans="1:10" x14ac:dyDescent="0.3">
      <c r="A629" s="1">
        <v>34700</v>
      </c>
      <c r="B629" s="1"/>
      <c r="C629" s="8"/>
      <c r="D629" s="7"/>
      <c r="E629" s="7"/>
      <c r="F629" s="7"/>
      <c r="G629" s="7"/>
      <c r="H629" s="7"/>
      <c r="I629" s="7"/>
      <c r="J629" s="7"/>
    </row>
    <row r="630" spans="1:10" x14ac:dyDescent="0.3">
      <c r="A630" s="1">
        <v>34731</v>
      </c>
      <c r="B630" s="1"/>
      <c r="C630" s="8"/>
      <c r="D630" s="7"/>
      <c r="E630" s="7"/>
      <c r="F630" s="7"/>
      <c r="G630" s="7"/>
      <c r="H630" s="7"/>
      <c r="I630" s="7"/>
      <c r="J630" s="7"/>
    </row>
    <row r="631" spans="1:10" x14ac:dyDescent="0.3">
      <c r="A631" s="1">
        <v>34759</v>
      </c>
      <c r="B631" s="1"/>
      <c r="C631" s="8"/>
      <c r="D631" s="7"/>
      <c r="E631" s="7"/>
      <c r="F631" s="7"/>
      <c r="G631" s="7"/>
      <c r="H631" s="7"/>
      <c r="I631" s="7"/>
      <c r="J631" s="7"/>
    </row>
    <row r="632" spans="1:10" x14ac:dyDescent="0.3">
      <c r="A632" s="1">
        <v>34790</v>
      </c>
      <c r="B632" s="1"/>
      <c r="C632" s="8"/>
      <c r="D632" s="7"/>
      <c r="E632" s="7"/>
      <c r="F632" s="7"/>
      <c r="G632" s="7"/>
      <c r="H632" s="7"/>
      <c r="I632" s="7"/>
      <c r="J632" s="7"/>
    </row>
    <row r="633" spans="1:10" x14ac:dyDescent="0.3">
      <c r="A633" s="1">
        <v>34820</v>
      </c>
      <c r="B633" s="1"/>
      <c r="C633" s="8"/>
      <c r="D633" s="7"/>
      <c r="E633" s="7"/>
      <c r="F633" s="7"/>
      <c r="G633" s="7"/>
      <c r="H633" s="7"/>
      <c r="I633" s="7"/>
      <c r="J633" s="7"/>
    </row>
    <row r="634" spans="1:10" x14ac:dyDescent="0.3">
      <c r="A634" s="1">
        <v>34851</v>
      </c>
      <c r="B634" s="1"/>
      <c r="C634" s="8"/>
      <c r="D634" s="7"/>
      <c r="E634" s="7"/>
      <c r="F634" s="7"/>
      <c r="G634" s="7"/>
      <c r="H634" s="7"/>
      <c r="I634" s="7"/>
      <c r="J634" s="7"/>
    </row>
    <row r="635" spans="1:10" x14ac:dyDescent="0.3">
      <c r="A635" s="1">
        <v>34881</v>
      </c>
      <c r="B635" s="1"/>
      <c r="C635" s="8"/>
      <c r="D635" s="7"/>
      <c r="E635" s="7"/>
      <c r="F635" s="7"/>
      <c r="G635" s="7"/>
      <c r="H635" s="7"/>
      <c r="I635" s="7"/>
      <c r="J635" s="7"/>
    </row>
    <row r="636" spans="1:10" x14ac:dyDescent="0.3">
      <c r="A636" s="1">
        <v>34912</v>
      </c>
      <c r="B636" s="1"/>
      <c r="C636" s="8"/>
      <c r="D636" s="7"/>
      <c r="E636" s="7"/>
      <c r="F636" s="7"/>
      <c r="G636" s="7"/>
      <c r="H636" s="7"/>
      <c r="I636" s="7"/>
      <c r="J636" s="7"/>
    </row>
    <row r="637" spans="1:10" x14ac:dyDescent="0.3">
      <c r="A637" s="1">
        <v>34943</v>
      </c>
      <c r="B637" s="1"/>
      <c r="C637" s="8"/>
      <c r="D637" s="7"/>
      <c r="E637" s="7"/>
      <c r="F637" s="7"/>
      <c r="G637" s="7"/>
      <c r="H637" s="7"/>
      <c r="I637" s="7"/>
      <c r="J637" s="7"/>
    </row>
    <row r="638" spans="1:10" x14ac:dyDescent="0.3">
      <c r="A638" s="1">
        <v>34973</v>
      </c>
      <c r="B638" s="1"/>
      <c r="C638" s="8"/>
      <c r="D638" s="7"/>
      <c r="E638" s="7"/>
      <c r="F638" s="7"/>
      <c r="G638" s="7"/>
      <c r="H638" s="7"/>
      <c r="I638" s="7"/>
      <c r="J638" s="7"/>
    </row>
    <row r="639" spans="1:10" x14ac:dyDescent="0.3">
      <c r="A639" s="1">
        <v>35004</v>
      </c>
      <c r="B639" s="1"/>
      <c r="C639" s="8"/>
      <c r="D639" s="7"/>
      <c r="E639" s="7"/>
      <c r="F639" s="7"/>
      <c r="G639" s="7"/>
      <c r="H639" s="7"/>
      <c r="I639" s="7"/>
      <c r="J639" s="7"/>
    </row>
    <row r="640" spans="1:10" x14ac:dyDescent="0.3">
      <c r="A640" s="1">
        <v>35034</v>
      </c>
      <c r="B640" s="1"/>
      <c r="C640" s="8"/>
      <c r="D640" s="7"/>
      <c r="E640" s="7"/>
      <c r="F640" s="7"/>
      <c r="G640" s="7"/>
      <c r="H640" s="7"/>
      <c r="I640" s="7"/>
      <c r="J640" s="7"/>
    </row>
    <row r="641" spans="1:10" x14ac:dyDescent="0.3">
      <c r="A641" s="1">
        <v>35065</v>
      </c>
      <c r="B641" s="1"/>
      <c r="C641" s="8"/>
      <c r="D641" s="7"/>
      <c r="E641" s="7"/>
      <c r="F641" s="7"/>
      <c r="G641" s="7"/>
      <c r="H641" s="7"/>
      <c r="I641" s="7"/>
      <c r="J641" s="7"/>
    </row>
    <row r="642" spans="1:10" x14ac:dyDescent="0.3">
      <c r="A642" s="1">
        <v>35096</v>
      </c>
      <c r="B642" s="1"/>
      <c r="C642" s="8"/>
      <c r="D642" s="7"/>
      <c r="E642" s="7"/>
      <c r="F642" s="7"/>
      <c r="G642" s="7"/>
      <c r="H642" s="7"/>
      <c r="I642" s="7"/>
      <c r="J642" s="7"/>
    </row>
    <row r="643" spans="1:10" x14ac:dyDescent="0.3">
      <c r="A643" s="1">
        <v>35125</v>
      </c>
      <c r="B643" s="1"/>
      <c r="C643" s="8"/>
      <c r="D643" s="7"/>
      <c r="E643" s="7"/>
      <c r="F643" s="7"/>
      <c r="G643" s="7"/>
      <c r="H643" s="7"/>
      <c r="I643" s="7"/>
      <c r="J643" s="7"/>
    </row>
    <row r="644" spans="1:10" x14ac:dyDescent="0.3">
      <c r="A644" s="1">
        <v>35156</v>
      </c>
      <c r="B644" s="1"/>
      <c r="C644" s="8"/>
      <c r="D644" s="7"/>
      <c r="E644" s="7"/>
      <c r="F644" s="7"/>
      <c r="G644" s="7"/>
      <c r="H644" s="7"/>
      <c r="I644" s="7"/>
      <c r="J644" s="7"/>
    </row>
    <row r="645" spans="1:10" x14ac:dyDescent="0.3">
      <c r="A645" s="1">
        <v>35186</v>
      </c>
      <c r="B645" s="1"/>
      <c r="C645" s="8"/>
      <c r="D645" s="7"/>
      <c r="E645" s="7"/>
      <c r="F645" s="7"/>
      <c r="G645" s="7"/>
      <c r="H645" s="7"/>
      <c r="I645" s="7"/>
      <c r="J645" s="7"/>
    </row>
    <row r="646" spans="1:10" x14ac:dyDescent="0.3">
      <c r="A646" s="1">
        <v>35217</v>
      </c>
      <c r="B646" s="1"/>
      <c r="C646" s="8"/>
      <c r="D646" s="7"/>
      <c r="E646" s="7"/>
      <c r="F646" s="7"/>
      <c r="G646" s="7"/>
      <c r="H646" s="7"/>
      <c r="I646" s="7"/>
      <c r="J646" s="7"/>
    </row>
    <row r="647" spans="1:10" x14ac:dyDescent="0.3">
      <c r="A647" s="1">
        <v>35247</v>
      </c>
      <c r="B647" s="1"/>
      <c r="C647" s="8"/>
      <c r="D647" s="7"/>
      <c r="E647" s="7"/>
      <c r="F647" s="7"/>
      <c r="G647" s="7"/>
      <c r="H647" s="7"/>
      <c r="I647" s="7"/>
      <c r="J647" s="7"/>
    </row>
    <row r="648" spans="1:10" x14ac:dyDescent="0.3">
      <c r="A648" s="1">
        <v>35278</v>
      </c>
      <c r="B648" s="1"/>
      <c r="C648" s="8"/>
      <c r="D648" s="7"/>
      <c r="E648" s="7"/>
      <c r="F648" s="7"/>
      <c r="G648" s="7"/>
      <c r="H648" s="7"/>
      <c r="I648" s="7"/>
      <c r="J648" s="7"/>
    </row>
    <row r="649" spans="1:10" x14ac:dyDescent="0.3">
      <c r="A649" s="1">
        <v>35309</v>
      </c>
      <c r="B649" s="1"/>
      <c r="C649" s="8"/>
      <c r="D649" s="7"/>
      <c r="E649" s="7"/>
      <c r="F649" s="7"/>
      <c r="G649" s="7"/>
      <c r="H649" s="7"/>
      <c r="I649" s="7"/>
      <c r="J649" s="7"/>
    </row>
    <row r="650" spans="1:10" x14ac:dyDescent="0.3">
      <c r="A650" s="1">
        <v>35339</v>
      </c>
      <c r="B650" s="1"/>
      <c r="C650" s="8"/>
      <c r="D650" s="7"/>
      <c r="E650" s="7"/>
      <c r="F650" s="7"/>
      <c r="G650" s="7"/>
      <c r="H650" s="7"/>
      <c r="I650" s="7"/>
      <c r="J650" s="7"/>
    </row>
    <row r="651" spans="1:10" x14ac:dyDescent="0.3">
      <c r="A651" s="1">
        <v>35370</v>
      </c>
      <c r="B651" s="1"/>
      <c r="C651" s="8"/>
      <c r="D651" s="7"/>
      <c r="E651" s="7"/>
      <c r="F651" s="7"/>
      <c r="G651" s="7"/>
      <c r="H651" s="7"/>
      <c r="I651" s="7"/>
      <c r="J651" s="7"/>
    </row>
    <row r="652" spans="1:10" x14ac:dyDescent="0.3">
      <c r="A652" s="1">
        <v>35400</v>
      </c>
      <c r="B652" s="1"/>
      <c r="C652" s="8"/>
      <c r="D652" s="7"/>
      <c r="E652" s="7"/>
      <c r="F652" s="7"/>
      <c r="G652" s="7"/>
      <c r="H652" s="7"/>
      <c r="I652" s="7"/>
      <c r="J652" s="7"/>
    </row>
    <row r="653" spans="1:10" x14ac:dyDescent="0.3">
      <c r="A653" s="1">
        <v>35431</v>
      </c>
      <c r="B653" s="1"/>
      <c r="C653" s="8"/>
      <c r="D653" s="7"/>
      <c r="E653" s="7"/>
      <c r="F653" s="7"/>
      <c r="G653" s="7"/>
      <c r="H653" s="7"/>
      <c r="I653" s="7"/>
      <c r="J653" s="7"/>
    </row>
    <row r="654" spans="1:10" x14ac:dyDescent="0.3">
      <c r="A654" s="1">
        <v>35462</v>
      </c>
      <c r="B654" s="1"/>
      <c r="C654" s="8"/>
      <c r="D654" s="7"/>
      <c r="E654" s="7"/>
      <c r="F654" s="7"/>
      <c r="G654" s="7"/>
      <c r="H654" s="7"/>
      <c r="I654" s="7"/>
      <c r="J654" s="7"/>
    </row>
    <row r="655" spans="1:10" x14ac:dyDescent="0.3">
      <c r="A655" s="1">
        <v>35490</v>
      </c>
      <c r="B655" s="1"/>
      <c r="C655" s="8"/>
      <c r="D655" s="7"/>
      <c r="E655" s="7"/>
      <c r="F655" s="7"/>
      <c r="G655" s="7"/>
      <c r="H655" s="7"/>
      <c r="I655" s="7"/>
      <c r="J655" s="7"/>
    </row>
    <row r="656" spans="1:10" x14ac:dyDescent="0.3">
      <c r="A656" s="1">
        <v>35521</v>
      </c>
      <c r="B656" s="1"/>
      <c r="C656" s="8"/>
      <c r="D656" s="7"/>
      <c r="E656" s="7"/>
      <c r="F656" s="7"/>
      <c r="G656" s="7"/>
      <c r="H656" s="7"/>
      <c r="I656" s="7"/>
      <c r="J656" s="7"/>
    </row>
    <row r="657" spans="1:10" x14ac:dyDescent="0.3">
      <c r="A657" s="1">
        <v>35551</v>
      </c>
      <c r="B657" s="1"/>
      <c r="C657" s="8"/>
      <c r="D657" s="7"/>
      <c r="E657" s="7"/>
      <c r="F657" s="7"/>
      <c r="G657" s="7"/>
      <c r="H657" s="7"/>
      <c r="I657" s="7"/>
      <c r="J657" s="7"/>
    </row>
    <row r="658" spans="1:10" x14ac:dyDescent="0.3">
      <c r="A658" s="1">
        <v>35582</v>
      </c>
      <c r="B658" s="1"/>
      <c r="C658" s="8"/>
      <c r="D658" s="7"/>
      <c r="E658" s="7"/>
      <c r="F658" s="7"/>
      <c r="G658" s="7"/>
      <c r="H658" s="7"/>
      <c r="I658" s="7"/>
      <c r="J658" s="7"/>
    </row>
    <row r="659" spans="1:10" x14ac:dyDescent="0.3">
      <c r="A659" s="1">
        <v>35612</v>
      </c>
      <c r="B659" s="1"/>
      <c r="C659" s="8"/>
      <c r="D659" s="7"/>
      <c r="E659" s="7"/>
      <c r="F659" s="7"/>
      <c r="G659" s="7"/>
      <c r="H659" s="7"/>
      <c r="I659" s="7"/>
      <c r="J659" s="7"/>
    </row>
    <row r="660" spans="1:10" x14ac:dyDescent="0.3">
      <c r="A660" s="1">
        <v>35643</v>
      </c>
      <c r="B660" s="1"/>
      <c r="C660" s="8"/>
      <c r="D660" s="7"/>
      <c r="E660" s="7"/>
      <c r="F660" s="7"/>
      <c r="G660" s="7"/>
      <c r="H660" s="7"/>
      <c r="I660" s="7"/>
      <c r="J660" s="7"/>
    </row>
    <row r="661" spans="1:10" x14ac:dyDescent="0.3">
      <c r="A661" s="1">
        <v>35674</v>
      </c>
      <c r="B661" s="1"/>
      <c r="C661" s="8"/>
      <c r="D661" s="7"/>
      <c r="E661" s="7"/>
      <c r="F661" s="7"/>
      <c r="G661" s="7"/>
      <c r="H661" s="7"/>
      <c r="I661" s="7"/>
      <c r="J661" s="7"/>
    </row>
    <row r="662" spans="1:10" x14ac:dyDescent="0.3">
      <c r="A662" s="1">
        <v>35704</v>
      </c>
      <c r="B662" s="1"/>
      <c r="C662" s="8"/>
      <c r="D662" s="7"/>
      <c r="E662" s="7"/>
      <c r="F662" s="7"/>
      <c r="G662" s="7"/>
      <c r="H662" s="7"/>
      <c r="I662" s="7"/>
      <c r="J662" s="7"/>
    </row>
    <row r="663" spans="1:10" x14ac:dyDescent="0.3">
      <c r="A663" s="1">
        <v>35735</v>
      </c>
      <c r="B663" s="1"/>
      <c r="C663" s="8"/>
      <c r="D663" s="7"/>
      <c r="E663" s="7"/>
      <c r="F663" s="7"/>
      <c r="G663" s="7"/>
      <c r="H663" s="7"/>
      <c r="I663" s="7"/>
      <c r="J663" s="7"/>
    </row>
    <row r="664" spans="1:10" x14ac:dyDescent="0.3">
      <c r="A664" s="1">
        <v>35765</v>
      </c>
      <c r="B664" s="1"/>
      <c r="C664" s="8"/>
      <c r="D664" s="7"/>
      <c r="E664" s="7"/>
      <c r="F664" s="7"/>
      <c r="G664" s="7"/>
      <c r="H664" s="7"/>
      <c r="I664" s="7"/>
      <c r="J664" s="7"/>
    </row>
    <row r="665" spans="1:10" x14ac:dyDescent="0.3">
      <c r="A665" s="1">
        <v>35796</v>
      </c>
      <c r="B665" s="1"/>
      <c r="C665" s="8"/>
      <c r="D665" s="7"/>
      <c r="E665" s="7"/>
      <c r="F665" s="7"/>
      <c r="G665" s="7"/>
      <c r="H665" s="7"/>
      <c r="I665" s="7"/>
      <c r="J665" s="7"/>
    </row>
    <row r="666" spans="1:10" x14ac:dyDescent="0.3">
      <c r="A666" s="1">
        <v>35827</v>
      </c>
      <c r="B666" s="1"/>
      <c r="C666" s="8"/>
      <c r="D666" s="7"/>
      <c r="E666" s="7"/>
      <c r="F666" s="7"/>
      <c r="G666" s="7"/>
      <c r="H666" s="7"/>
      <c r="I666" s="7"/>
      <c r="J666" s="7"/>
    </row>
    <row r="667" spans="1:10" x14ac:dyDescent="0.3">
      <c r="A667" s="1">
        <v>35855</v>
      </c>
      <c r="B667" s="1"/>
      <c r="C667" s="8"/>
      <c r="D667" s="7"/>
      <c r="E667" s="7"/>
      <c r="F667" s="7"/>
      <c r="G667" s="7"/>
      <c r="H667" s="7"/>
      <c r="I667" s="7"/>
      <c r="J667" s="7"/>
    </row>
    <row r="668" spans="1:10" x14ac:dyDescent="0.3">
      <c r="A668" s="1">
        <v>35886</v>
      </c>
      <c r="B668" s="1"/>
      <c r="C668" s="8"/>
      <c r="D668" s="7"/>
      <c r="E668" s="7"/>
      <c r="F668" s="7"/>
      <c r="G668" s="7"/>
      <c r="H668" s="7"/>
      <c r="I668" s="7"/>
      <c r="J668" s="7"/>
    </row>
    <row r="669" spans="1:10" x14ac:dyDescent="0.3">
      <c r="A669" s="1">
        <v>35916</v>
      </c>
      <c r="B669" s="1"/>
      <c r="C669" s="8"/>
      <c r="D669" s="7"/>
      <c r="E669" s="7"/>
      <c r="F669" s="7"/>
      <c r="G669" s="7"/>
      <c r="H669" s="7"/>
      <c r="I669" s="7"/>
      <c r="J669" s="7"/>
    </row>
    <row r="670" spans="1:10" x14ac:dyDescent="0.3">
      <c r="A670" s="1">
        <v>35947</v>
      </c>
      <c r="B670" s="1"/>
      <c r="C670" s="8"/>
      <c r="D670" s="7"/>
      <c r="E670" s="7"/>
      <c r="F670" s="7"/>
      <c r="G670" s="7"/>
      <c r="H670" s="7"/>
      <c r="I670" s="7"/>
      <c r="J670" s="7"/>
    </row>
    <row r="671" spans="1:10" x14ac:dyDescent="0.3">
      <c r="A671" s="1">
        <v>35977</v>
      </c>
      <c r="B671" s="1"/>
      <c r="C671" s="8"/>
      <c r="D671" s="7"/>
      <c r="E671" s="7"/>
      <c r="F671" s="7"/>
      <c r="G671" s="7"/>
      <c r="H671" s="7"/>
      <c r="I671" s="7"/>
      <c r="J671" s="7"/>
    </row>
    <row r="672" spans="1:10" x14ac:dyDescent="0.3">
      <c r="A672" s="1">
        <v>36008</v>
      </c>
      <c r="B672" s="1"/>
      <c r="C672" s="8"/>
      <c r="D672" s="7"/>
      <c r="E672" s="7"/>
      <c r="F672" s="7"/>
      <c r="G672" s="7"/>
      <c r="H672" s="7"/>
      <c r="I672" s="7"/>
      <c r="J672" s="7"/>
    </row>
    <row r="673" spans="1:10" x14ac:dyDescent="0.3">
      <c r="A673" s="1">
        <v>36039</v>
      </c>
      <c r="B673" s="1"/>
      <c r="C673" s="8"/>
      <c r="D673" s="7"/>
      <c r="E673" s="7"/>
      <c r="F673" s="7"/>
      <c r="G673" s="7"/>
      <c r="H673" s="7"/>
      <c r="I673" s="7"/>
      <c r="J673" s="7"/>
    </row>
    <row r="674" spans="1:10" x14ac:dyDescent="0.3">
      <c r="A674" s="1">
        <v>36069</v>
      </c>
      <c r="B674" s="1"/>
      <c r="C674" s="8"/>
      <c r="D674" s="7"/>
      <c r="E674" s="7"/>
      <c r="F674" s="7"/>
      <c r="G674" s="7"/>
      <c r="H674" s="7"/>
      <c r="I674" s="7"/>
      <c r="J674" s="7"/>
    </row>
    <row r="675" spans="1:10" x14ac:dyDescent="0.3">
      <c r="A675" s="1">
        <v>36100</v>
      </c>
      <c r="B675" s="1"/>
      <c r="C675" s="8"/>
      <c r="D675" s="7"/>
      <c r="E675" s="7"/>
      <c r="F675" s="7"/>
      <c r="G675" s="7"/>
      <c r="H675" s="7"/>
      <c r="I675" s="7"/>
      <c r="J675" s="7"/>
    </row>
    <row r="676" spans="1:10" x14ac:dyDescent="0.3">
      <c r="A676" s="1">
        <v>36130</v>
      </c>
      <c r="B676" s="1"/>
      <c r="C676" s="8"/>
      <c r="D676" s="7"/>
      <c r="E676" s="7"/>
      <c r="F676" s="7"/>
      <c r="G676" s="7"/>
      <c r="H676" s="7"/>
      <c r="I676" s="7"/>
      <c r="J676" s="7"/>
    </row>
    <row r="677" spans="1:10" x14ac:dyDescent="0.3">
      <c r="A677" s="1">
        <v>36161</v>
      </c>
      <c r="B677" s="1"/>
      <c r="C677" s="8"/>
      <c r="D677" s="7"/>
      <c r="E677" s="7"/>
      <c r="F677" s="7"/>
      <c r="G677" s="7"/>
      <c r="H677" s="7"/>
      <c r="I677" s="7"/>
      <c r="J677" s="7"/>
    </row>
    <row r="678" spans="1:10" x14ac:dyDescent="0.3">
      <c r="A678" s="1">
        <v>36192</v>
      </c>
      <c r="B678" s="1"/>
      <c r="C678" s="8"/>
      <c r="D678" s="7"/>
      <c r="E678" s="7"/>
      <c r="F678" s="7"/>
      <c r="G678" s="7"/>
      <c r="H678" s="7"/>
      <c r="I678" s="7"/>
      <c r="J678" s="7"/>
    </row>
    <row r="679" spans="1:10" x14ac:dyDescent="0.3">
      <c r="A679" s="1">
        <v>36220</v>
      </c>
      <c r="B679" s="1"/>
      <c r="C679" s="8"/>
      <c r="D679" s="7"/>
      <c r="E679" s="7"/>
      <c r="F679" s="7"/>
      <c r="G679" s="7"/>
      <c r="H679" s="7"/>
      <c r="I679" s="7"/>
      <c r="J679" s="7"/>
    </row>
    <row r="680" spans="1:10" x14ac:dyDescent="0.3">
      <c r="A680" s="1">
        <v>36251</v>
      </c>
      <c r="B680" s="1"/>
      <c r="C680" s="8"/>
      <c r="D680" s="7"/>
      <c r="E680" s="7"/>
      <c r="F680" s="7"/>
      <c r="G680" s="7"/>
      <c r="H680" s="7"/>
      <c r="I680" s="7"/>
      <c r="J680" s="7"/>
    </row>
    <row r="681" spans="1:10" x14ac:dyDescent="0.3">
      <c r="A681" s="1">
        <v>36281</v>
      </c>
      <c r="B681" s="1"/>
      <c r="C681" s="8"/>
      <c r="D681" s="7"/>
      <c r="E681" s="7"/>
      <c r="F681" s="7"/>
      <c r="G681" s="7"/>
      <c r="H681" s="7"/>
      <c r="I681" s="7"/>
      <c r="J681" s="7"/>
    </row>
    <row r="682" spans="1:10" x14ac:dyDescent="0.3">
      <c r="A682" s="1">
        <v>36312</v>
      </c>
      <c r="B682" s="1"/>
      <c r="C682" s="8"/>
      <c r="D682" s="7"/>
      <c r="E682" s="7"/>
      <c r="F682" s="7"/>
      <c r="G682" s="7"/>
      <c r="H682" s="7"/>
      <c r="I682" s="7"/>
      <c r="J682" s="7"/>
    </row>
    <row r="683" spans="1:10" x14ac:dyDescent="0.3">
      <c r="A683" s="1">
        <v>36342</v>
      </c>
      <c r="B683" s="1"/>
      <c r="C683" s="8"/>
      <c r="D683" s="7"/>
      <c r="E683" s="7"/>
      <c r="F683" s="7"/>
      <c r="G683" s="7"/>
      <c r="H683" s="7"/>
      <c r="I683" s="7"/>
      <c r="J683" s="7"/>
    </row>
    <row r="684" spans="1:10" x14ac:dyDescent="0.3">
      <c r="A684" s="1">
        <v>36373</v>
      </c>
      <c r="B684" s="1"/>
      <c r="C684" s="8"/>
      <c r="D684" s="7"/>
      <c r="E684" s="7"/>
      <c r="F684" s="7"/>
      <c r="G684" s="7"/>
      <c r="H684" s="7"/>
      <c r="I684" s="7"/>
      <c r="J684" s="7"/>
    </row>
    <row r="685" spans="1:10" x14ac:dyDescent="0.3">
      <c r="A685" s="1">
        <v>36404</v>
      </c>
      <c r="B685" s="1"/>
      <c r="C685" s="8"/>
      <c r="D685" s="7"/>
      <c r="E685" s="7"/>
      <c r="F685" s="7"/>
      <c r="G685" s="7"/>
      <c r="H685" s="7"/>
      <c r="I685" s="7"/>
      <c r="J685" s="7"/>
    </row>
    <row r="686" spans="1:10" x14ac:dyDescent="0.3">
      <c r="A686" s="1">
        <v>36434</v>
      </c>
      <c r="B686" s="1"/>
      <c r="C686" s="8"/>
      <c r="D686" s="7"/>
      <c r="E686" s="7"/>
      <c r="F686" s="7"/>
      <c r="G686" s="7"/>
      <c r="H686" s="7"/>
      <c r="I686" s="7"/>
      <c r="J686" s="7"/>
    </row>
    <row r="687" spans="1:10" x14ac:dyDescent="0.3">
      <c r="A687" s="1">
        <v>36465</v>
      </c>
      <c r="B687" s="1"/>
      <c r="C687" s="8"/>
      <c r="D687" s="7"/>
      <c r="E687" s="7"/>
      <c r="F687" s="7"/>
      <c r="G687" s="7"/>
      <c r="H687" s="7"/>
      <c r="I687" s="7"/>
      <c r="J687" s="7"/>
    </row>
    <row r="688" spans="1:10" x14ac:dyDescent="0.3">
      <c r="A688" s="1">
        <v>36495</v>
      </c>
      <c r="B688" s="1"/>
      <c r="C688" s="8"/>
      <c r="D688" s="7"/>
      <c r="E688" s="7"/>
      <c r="F688" s="7"/>
      <c r="G688" s="7"/>
      <c r="H688" s="7"/>
      <c r="I688" s="7"/>
      <c r="J688" s="7"/>
    </row>
    <row r="689" spans="1:10" x14ac:dyDescent="0.3">
      <c r="A689" s="1">
        <v>36526</v>
      </c>
      <c r="B689" s="1"/>
      <c r="C689" s="8"/>
      <c r="D689" s="7"/>
      <c r="E689" s="7"/>
      <c r="F689" s="7"/>
      <c r="G689" s="7"/>
      <c r="H689" s="7"/>
      <c r="I689" s="7"/>
      <c r="J689" s="7"/>
    </row>
    <row r="690" spans="1:10" x14ac:dyDescent="0.3">
      <c r="A690" s="1">
        <v>36557</v>
      </c>
      <c r="B690" s="1"/>
      <c r="C690" s="8"/>
      <c r="D690" s="7"/>
      <c r="E690" s="7"/>
      <c r="F690" s="7"/>
      <c r="G690" s="7"/>
      <c r="H690" s="7"/>
      <c r="I690" s="7"/>
      <c r="J690" s="7"/>
    </row>
    <row r="691" spans="1:10" x14ac:dyDescent="0.3">
      <c r="A691" s="1">
        <v>36586</v>
      </c>
      <c r="B691" s="1"/>
      <c r="C691" s="8"/>
      <c r="D691" s="7"/>
      <c r="E691" s="7"/>
      <c r="F691" s="7"/>
      <c r="G691" s="7"/>
      <c r="H691" s="7"/>
      <c r="I691" s="7"/>
      <c r="J691" s="7"/>
    </row>
    <row r="692" spans="1:10" x14ac:dyDescent="0.3">
      <c r="A692" s="1">
        <v>36617</v>
      </c>
      <c r="B692" s="1"/>
      <c r="C692" s="8"/>
      <c r="D692" s="7"/>
      <c r="E692" s="7"/>
      <c r="F692" s="7"/>
      <c r="G692" s="7"/>
      <c r="H692" s="7"/>
      <c r="I692" s="7"/>
      <c r="J692" s="7"/>
    </row>
    <row r="693" spans="1:10" x14ac:dyDescent="0.3">
      <c r="A693" s="1">
        <v>36647</v>
      </c>
      <c r="B693" s="1"/>
      <c r="C693" s="8"/>
      <c r="D693" s="7"/>
      <c r="E693" s="7"/>
      <c r="F693" s="7"/>
      <c r="G693" s="7"/>
      <c r="H693" s="7"/>
      <c r="I693" s="7"/>
      <c r="J693" s="7"/>
    </row>
    <row r="694" spans="1:10" x14ac:dyDescent="0.3">
      <c r="A694" s="1">
        <v>36678</v>
      </c>
      <c r="B694" s="1"/>
      <c r="C694" s="8"/>
      <c r="D694" s="7"/>
      <c r="E694" s="7"/>
      <c r="F694" s="7"/>
      <c r="G694" s="7"/>
      <c r="H694" s="7"/>
      <c r="I694" s="7"/>
      <c r="J694" s="7"/>
    </row>
    <row r="695" spans="1:10" x14ac:dyDescent="0.3">
      <c r="A695" s="1">
        <v>36708</v>
      </c>
      <c r="B695" s="1"/>
      <c r="C695" s="8"/>
      <c r="D695" s="7"/>
      <c r="E695" s="7"/>
      <c r="F695" s="7"/>
      <c r="G695" s="7"/>
      <c r="H695" s="7"/>
      <c r="I695" s="7"/>
      <c r="J695" s="7"/>
    </row>
    <row r="696" spans="1:10" x14ac:dyDescent="0.3">
      <c r="A696" s="1">
        <v>36739</v>
      </c>
      <c r="B696" s="1"/>
      <c r="C696" s="8"/>
      <c r="D696" s="7"/>
      <c r="E696" s="7"/>
      <c r="F696" s="7"/>
      <c r="G696" s="7"/>
      <c r="H696" s="7"/>
      <c r="I696" s="7"/>
      <c r="J696" s="7"/>
    </row>
    <row r="697" spans="1:10" x14ac:dyDescent="0.3">
      <c r="A697" s="1">
        <v>36770</v>
      </c>
      <c r="B697" s="1"/>
      <c r="C697" s="8"/>
      <c r="D697" s="7"/>
      <c r="E697" s="7"/>
      <c r="F697" s="7"/>
      <c r="G697" s="7"/>
      <c r="H697" s="7"/>
      <c r="I697" s="7"/>
      <c r="J697" s="7"/>
    </row>
    <row r="698" spans="1:10" x14ac:dyDescent="0.3">
      <c r="A698" s="1">
        <v>36800</v>
      </c>
      <c r="B698" s="1"/>
      <c r="C698" s="8"/>
      <c r="D698" s="7"/>
      <c r="E698" s="7"/>
      <c r="F698" s="7"/>
      <c r="G698" s="7"/>
      <c r="H698" s="7"/>
      <c r="I698" s="7"/>
      <c r="J698" s="7"/>
    </row>
    <row r="699" spans="1:10" x14ac:dyDescent="0.3">
      <c r="A699" s="1">
        <v>36831</v>
      </c>
      <c r="B699" s="1"/>
      <c r="C699" s="8"/>
      <c r="D699" s="7"/>
      <c r="E699" s="7"/>
      <c r="F699" s="7"/>
      <c r="G699" s="7"/>
      <c r="H699" s="7"/>
      <c r="I699" s="7"/>
      <c r="J699" s="7"/>
    </row>
    <row r="700" spans="1:10" x14ac:dyDescent="0.3">
      <c r="A700" s="1">
        <v>36861</v>
      </c>
      <c r="B700" s="1"/>
      <c r="C700" s="8"/>
      <c r="D700" s="7"/>
      <c r="E700" s="7"/>
      <c r="F700" s="7"/>
      <c r="G700" s="7"/>
      <c r="H700" s="7"/>
      <c r="I700" s="7"/>
      <c r="J700" s="7"/>
    </row>
    <row r="701" spans="1:10" x14ac:dyDescent="0.3">
      <c r="A701" s="1">
        <v>36892</v>
      </c>
      <c r="B701" s="1"/>
      <c r="C701" s="8"/>
      <c r="D701" s="7"/>
      <c r="E701" s="7"/>
      <c r="F701" s="7"/>
      <c r="G701" s="7"/>
      <c r="H701" s="7"/>
      <c r="I701" s="7"/>
      <c r="J701" s="7"/>
    </row>
    <row r="702" spans="1:10" x14ac:dyDescent="0.3">
      <c r="A702" s="1">
        <v>36923</v>
      </c>
      <c r="B702" s="1"/>
      <c r="C702" s="8"/>
      <c r="D702" s="7"/>
      <c r="E702" s="7"/>
      <c r="F702" s="7"/>
      <c r="G702" s="7"/>
      <c r="H702" s="7"/>
      <c r="I702" s="7"/>
      <c r="J702" s="7"/>
    </row>
    <row r="703" spans="1:10" x14ac:dyDescent="0.3">
      <c r="A703" s="1">
        <v>36951</v>
      </c>
      <c r="B703" s="1"/>
      <c r="C703" s="8"/>
      <c r="D703" s="7"/>
      <c r="E703" s="7"/>
      <c r="F703" s="7"/>
      <c r="G703" s="7"/>
      <c r="H703" s="7"/>
      <c r="I703" s="7"/>
      <c r="J703" s="7"/>
    </row>
    <row r="704" spans="1:10" x14ac:dyDescent="0.3">
      <c r="A704" s="1">
        <v>36982</v>
      </c>
      <c r="B704" s="1"/>
      <c r="C704" s="8"/>
      <c r="D704" s="7"/>
      <c r="E704" s="7"/>
      <c r="F704" s="7"/>
      <c r="G704" s="7"/>
      <c r="H704" s="7"/>
      <c r="I704" s="7"/>
      <c r="J704" s="7"/>
    </row>
    <row r="705" spans="1:10" x14ac:dyDescent="0.3">
      <c r="A705" s="1">
        <v>37012</v>
      </c>
      <c r="B705" s="1"/>
      <c r="C705" s="8"/>
      <c r="D705" s="7"/>
      <c r="E705" s="7"/>
      <c r="F705" s="7"/>
      <c r="G705" s="7"/>
      <c r="H705" s="7"/>
      <c r="I705" s="7"/>
      <c r="J705" s="7"/>
    </row>
    <row r="706" spans="1:10" x14ac:dyDescent="0.3">
      <c r="A706" s="1">
        <v>37043</v>
      </c>
      <c r="B706" s="1"/>
      <c r="C706" s="8"/>
      <c r="D706" s="7"/>
      <c r="E706" s="7"/>
      <c r="F706" s="7"/>
      <c r="G706" s="7"/>
      <c r="H706" s="7"/>
      <c r="I706" s="7"/>
      <c r="J706" s="7"/>
    </row>
    <row r="707" spans="1:10" x14ac:dyDescent="0.3">
      <c r="A707" s="1">
        <v>37073</v>
      </c>
      <c r="B707" s="1"/>
      <c r="C707" s="8"/>
      <c r="D707" s="7"/>
      <c r="E707" s="7"/>
      <c r="F707" s="7"/>
      <c r="G707" s="7"/>
      <c r="H707" s="7"/>
      <c r="I707" s="7"/>
      <c r="J707" s="7"/>
    </row>
    <row r="708" spans="1:10" x14ac:dyDescent="0.3">
      <c r="A708" s="1">
        <v>37104</v>
      </c>
      <c r="B708" s="1"/>
      <c r="C708" s="8"/>
      <c r="D708" s="7"/>
      <c r="E708" s="7"/>
      <c r="F708" s="7"/>
      <c r="G708" s="7"/>
      <c r="H708" s="7"/>
      <c r="I708" s="7"/>
      <c r="J708" s="7"/>
    </row>
    <row r="709" spans="1:10" x14ac:dyDescent="0.3">
      <c r="A709" s="1">
        <v>37135</v>
      </c>
      <c r="B709" s="1"/>
      <c r="C709" s="8"/>
      <c r="D709" s="7"/>
      <c r="E709" s="7"/>
      <c r="F709" s="7"/>
      <c r="G709" s="7"/>
      <c r="H709" s="7"/>
      <c r="I709" s="7"/>
      <c r="J709" s="7"/>
    </row>
    <row r="710" spans="1:10" x14ac:dyDescent="0.3">
      <c r="A710" s="1">
        <v>37165</v>
      </c>
      <c r="B710" s="1"/>
      <c r="C710" s="8"/>
      <c r="D710" s="7"/>
      <c r="E710" s="7"/>
      <c r="F710" s="7"/>
      <c r="G710" s="7"/>
      <c r="H710" s="7"/>
      <c r="I710" s="7"/>
      <c r="J710" s="7"/>
    </row>
    <row r="711" spans="1:10" x14ac:dyDescent="0.3">
      <c r="A711" s="1">
        <v>37196</v>
      </c>
      <c r="B711" s="1"/>
      <c r="C711" s="8"/>
      <c r="D711" s="7"/>
      <c r="E711" s="7"/>
      <c r="F711" s="7"/>
      <c r="G711" s="7"/>
      <c r="H711" s="7"/>
      <c r="I711" s="7"/>
      <c r="J711" s="7"/>
    </row>
    <row r="712" spans="1:10" x14ac:dyDescent="0.3">
      <c r="A712" s="1">
        <v>37226</v>
      </c>
      <c r="B712" s="1"/>
      <c r="C712" s="8"/>
      <c r="D712" s="7"/>
      <c r="E712" s="7"/>
      <c r="F712" s="7"/>
      <c r="G712" s="7"/>
      <c r="H712" s="7"/>
      <c r="I712" s="7"/>
      <c r="J712" s="7"/>
    </row>
    <row r="713" spans="1:10" x14ac:dyDescent="0.3">
      <c r="A713" s="1">
        <v>37257</v>
      </c>
      <c r="B713" s="1"/>
      <c r="C713" s="8"/>
      <c r="D713" s="7"/>
      <c r="E713" s="7"/>
      <c r="F713" s="7"/>
      <c r="G713" s="7"/>
      <c r="H713" s="7"/>
      <c r="I713" s="7"/>
      <c r="J713" s="7"/>
    </row>
    <row r="714" spans="1:10" x14ac:dyDescent="0.3">
      <c r="A714" s="1">
        <v>37288</v>
      </c>
      <c r="B714" s="1"/>
      <c r="C714" s="8"/>
      <c r="D714" s="7"/>
      <c r="E714" s="7"/>
      <c r="F714" s="7"/>
      <c r="G714" s="7"/>
      <c r="H714" s="7"/>
      <c r="I714" s="7"/>
      <c r="J714" s="7"/>
    </row>
    <row r="715" spans="1:10" x14ac:dyDescent="0.3">
      <c r="A715" s="1">
        <v>37316</v>
      </c>
      <c r="B715" s="1"/>
      <c r="C715" s="8"/>
      <c r="D715" s="7"/>
      <c r="E715" s="7"/>
      <c r="F715" s="7"/>
      <c r="G715" s="7"/>
      <c r="H715" s="7"/>
      <c r="I715" s="7"/>
      <c r="J715" s="7"/>
    </row>
    <row r="716" spans="1:10" x14ac:dyDescent="0.3">
      <c r="A716" s="1">
        <v>37347</v>
      </c>
      <c r="B716" s="1"/>
      <c r="C716" s="8"/>
      <c r="D716" s="7"/>
      <c r="E716" s="7"/>
      <c r="F716" s="7"/>
      <c r="G716" s="7"/>
      <c r="H716" s="7"/>
      <c r="I716" s="7"/>
      <c r="J716" s="7"/>
    </row>
    <row r="717" spans="1:10" x14ac:dyDescent="0.3">
      <c r="A717" s="1">
        <v>37377</v>
      </c>
      <c r="B717" s="1"/>
      <c r="C717" s="8"/>
      <c r="D717" s="7"/>
      <c r="E717" s="7"/>
      <c r="F717" s="7"/>
      <c r="G717" s="7"/>
      <c r="H717" s="7"/>
      <c r="I717" s="7"/>
      <c r="J717" s="7"/>
    </row>
    <row r="718" spans="1:10" x14ac:dyDescent="0.3">
      <c r="A718" s="1">
        <v>37408</v>
      </c>
      <c r="B718" s="1"/>
      <c r="C718" s="8"/>
      <c r="D718" s="7"/>
      <c r="E718" s="7"/>
      <c r="F718" s="7"/>
      <c r="G718" s="7"/>
      <c r="H718" s="7"/>
      <c r="I718" s="7"/>
      <c r="J718" s="7"/>
    </row>
    <row r="719" spans="1:10" x14ac:dyDescent="0.3">
      <c r="A719" s="1">
        <v>37438</v>
      </c>
      <c r="B719" s="1"/>
      <c r="C719" s="8"/>
      <c r="D719" s="7"/>
      <c r="E719" s="7"/>
      <c r="F719" s="7"/>
      <c r="G719" s="7"/>
      <c r="H719" s="7"/>
      <c r="I719" s="7"/>
      <c r="J719" s="7"/>
    </row>
    <row r="720" spans="1:10" x14ac:dyDescent="0.3">
      <c r="A720" s="1">
        <v>37469</v>
      </c>
      <c r="B720" s="1"/>
      <c r="C720" s="8"/>
      <c r="D720" s="7"/>
      <c r="E720" s="7"/>
      <c r="F720" s="7"/>
      <c r="G720" s="7"/>
      <c r="H720" s="7"/>
      <c r="I720" s="7"/>
      <c r="J720" s="7"/>
    </row>
    <row r="721" spans="1:10" x14ac:dyDescent="0.3">
      <c r="A721" s="1">
        <v>37500</v>
      </c>
      <c r="B721" s="1"/>
      <c r="C721" s="8"/>
      <c r="D721" s="7"/>
      <c r="E721" s="7"/>
      <c r="F721" s="7"/>
      <c r="G721" s="7"/>
      <c r="H721" s="7"/>
      <c r="I721" s="7"/>
      <c r="J721" s="7"/>
    </row>
    <row r="722" spans="1:10" x14ac:dyDescent="0.3">
      <c r="A722" s="1">
        <v>37530</v>
      </c>
      <c r="B722" s="1"/>
      <c r="C722" s="8"/>
      <c r="D722" s="7"/>
      <c r="E722" s="7"/>
      <c r="F722" s="7"/>
      <c r="G722" s="7"/>
      <c r="H722" s="7"/>
      <c r="I722" s="7"/>
      <c r="J722" s="7"/>
    </row>
    <row r="723" spans="1:10" x14ac:dyDescent="0.3">
      <c r="A723" s="1">
        <v>37561</v>
      </c>
      <c r="B723" s="1"/>
      <c r="C723" s="8"/>
      <c r="D723" s="7"/>
      <c r="E723" s="7"/>
      <c r="F723" s="7"/>
      <c r="G723" s="7"/>
      <c r="H723" s="7"/>
      <c r="I723" s="7"/>
      <c r="J723" s="7"/>
    </row>
    <row r="724" spans="1:10" x14ac:dyDescent="0.3">
      <c r="A724" s="1">
        <v>37591</v>
      </c>
      <c r="B724" s="1"/>
      <c r="C724" s="8"/>
      <c r="D724" s="7"/>
      <c r="E724" s="7"/>
      <c r="F724" s="7"/>
      <c r="G724" s="7"/>
      <c r="H724" s="7"/>
      <c r="I724" s="7"/>
      <c r="J724" s="7"/>
    </row>
    <row r="725" spans="1:10" x14ac:dyDescent="0.3">
      <c r="A725" s="1">
        <v>37622</v>
      </c>
      <c r="B725" s="1"/>
      <c r="C725" s="8"/>
      <c r="D725" s="7"/>
      <c r="E725" s="7"/>
      <c r="F725" s="7"/>
      <c r="G725" s="7"/>
      <c r="H725" s="7"/>
      <c r="I725" s="7"/>
      <c r="J725" s="7"/>
    </row>
    <row r="726" spans="1:10" x14ac:dyDescent="0.3">
      <c r="A726" s="1">
        <v>37653</v>
      </c>
      <c r="B726" s="1"/>
      <c r="C726" s="8"/>
      <c r="D726" s="7"/>
      <c r="E726" s="7"/>
      <c r="F726" s="7"/>
      <c r="G726" s="7"/>
      <c r="H726" s="7"/>
      <c r="I726" s="7"/>
      <c r="J726" s="7"/>
    </row>
    <row r="727" spans="1:10" x14ac:dyDescent="0.3">
      <c r="A727" s="1">
        <v>37681</v>
      </c>
      <c r="B727" s="1"/>
      <c r="C727" s="8"/>
      <c r="D727" s="7"/>
      <c r="E727" s="7"/>
      <c r="F727" s="7"/>
      <c r="G727" s="7"/>
      <c r="H727" s="7"/>
      <c r="I727" s="7"/>
      <c r="J727" s="7"/>
    </row>
    <row r="728" spans="1:10" x14ac:dyDescent="0.3">
      <c r="A728" s="1">
        <v>37712</v>
      </c>
      <c r="B728" s="1"/>
      <c r="C728" s="8"/>
      <c r="D728" s="7"/>
      <c r="E728" s="7"/>
      <c r="F728" s="7"/>
      <c r="G728" s="7"/>
      <c r="H728" s="7"/>
      <c r="I728" s="7"/>
      <c r="J728" s="7"/>
    </row>
    <row r="729" spans="1:10" x14ac:dyDescent="0.3">
      <c r="A729" s="1">
        <v>37742</v>
      </c>
      <c r="B729" s="1"/>
      <c r="C729" s="8"/>
      <c r="D729" s="7"/>
      <c r="E729" s="7"/>
      <c r="F729" s="7"/>
      <c r="G729" s="7"/>
      <c r="H729" s="7"/>
      <c r="I729" s="7"/>
      <c r="J729" s="7"/>
    </row>
    <row r="730" spans="1:10" x14ac:dyDescent="0.3">
      <c r="A730" s="1">
        <v>37773</v>
      </c>
      <c r="B730" s="1"/>
      <c r="C730" s="8"/>
      <c r="D730" s="7"/>
      <c r="E730" s="7"/>
      <c r="F730" s="7"/>
      <c r="G730" s="7"/>
      <c r="H730" s="7"/>
      <c r="I730" s="7"/>
      <c r="J730" s="7"/>
    </row>
    <row r="731" spans="1:10" x14ac:dyDescent="0.3">
      <c r="A731" s="1">
        <v>37803</v>
      </c>
      <c r="B731" s="1"/>
      <c r="C731" s="8"/>
      <c r="D731" s="7"/>
      <c r="E731" s="7"/>
      <c r="F731" s="7"/>
      <c r="G731" s="7"/>
      <c r="H731" s="7"/>
      <c r="I731" s="7"/>
      <c r="J731" s="7"/>
    </row>
    <row r="732" spans="1:10" x14ac:dyDescent="0.3">
      <c r="A732" s="1">
        <v>37834</v>
      </c>
      <c r="B732" s="1"/>
      <c r="C732" s="8"/>
      <c r="D732" s="7"/>
      <c r="E732" s="7"/>
      <c r="F732" s="7"/>
      <c r="G732" s="7"/>
      <c r="H732" s="7"/>
      <c r="I732" s="7"/>
      <c r="J732" s="7"/>
    </row>
    <row r="733" spans="1:10" x14ac:dyDescent="0.3">
      <c r="A733" s="1">
        <v>37865</v>
      </c>
      <c r="B733" s="1"/>
      <c r="C733" s="8"/>
      <c r="D733" s="7"/>
      <c r="E733" s="7"/>
      <c r="F733" s="7"/>
      <c r="G733" s="7"/>
      <c r="H733" s="7"/>
      <c r="I733" s="7"/>
      <c r="J733" s="7"/>
    </row>
    <row r="734" spans="1:10" x14ac:dyDescent="0.3">
      <c r="A734" s="1">
        <v>37895</v>
      </c>
      <c r="B734" s="1"/>
      <c r="C734" s="8"/>
      <c r="D734" s="7"/>
      <c r="E734" s="7"/>
      <c r="F734" s="7"/>
      <c r="G734" s="7"/>
      <c r="H734" s="7"/>
      <c r="I734" s="7"/>
      <c r="J734" s="7"/>
    </row>
    <row r="735" spans="1:10" x14ac:dyDescent="0.3">
      <c r="A735" s="1">
        <v>37926</v>
      </c>
      <c r="B735" s="1"/>
      <c r="C735" s="8"/>
      <c r="D735" s="7"/>
      <c r="E735" s="7"/>
      <c r="F735" s="7"/>
      <c r="G735" s="7"/>
      <c r="H735" s="7"/>
      <c r="I735" s="7"/>
      <c r="J735" s="7"/>
    </row>
    <row r="736" spans="1:10" x14ac:dyDescent="0.3">
      <c r="A736" s="1">
        <v>37956</v>
      </c>
      <c r="B736" s="1"/>
      <c r="C736" s="8"/>
      <c r="D736" s="7"/>
      <c r="E736" s="7"/>
      <c r="F736" s="7"/>
      <c r="G736" s="7"/>
      <c r="H736" s="7"/>
      <c r="I736" s="7"/>
      <c r="J736" s="7"/>
    </row>
    <row r="737" spans="1:10" x14ac:dyDescent="0.3">
      <c r="A737" s="1">
        <v>37987</v>
      </c>
      <c r="B737" s="1"/>
      <c r="C737" s="8"/>
      <c r="D737" s="7"/>
      <c r="E737" s="7"/>
      <c r="F737" s="7"/>
      <c r="G737" s="7"/>
      <c r="H737" s="7"/>
      <c r="I737" s="7"/>
      <c r="J737" s="7"/>
    </row>
    <row r="738" spans="1:10" x14ac:dyDescent="0.3">
      <c r="A738" s="1">
        <v>38018</v>
      </c>
      <c r="B738" s="1"/>
      <c r="C738" s="8"/>
      <c r="D738" s="7"/>
      <c r="E738" s="7"/>
      <c r="F738" s="7"/>
      <c r="G738" s="7"/>
      <c r="H738" s="7"/>
      <c r="I738" s="7"/>
      <c r="J738" s="7"/>
    </row>
    <row r="739" spans="1:10" x14ac:dyDescent="0.3">
      <c r="A739" s="1">
        <v>38047</v>
      </c>
      <c r="B739" s="1"/>
      <c r="C739" s="8"/>
      <c r="D739" s="7"/>
      <c r="E739" s="7"/>
      <c r="F739" s="7"/>
      <c r="G739" s="7"/>
      <c r="H739" s="7"/>
      <c r="I739" s="7"/>
      <c r="J739" s="7"/>
    </row>
    <row r="740" spans="1:10" x14ac:dyDescent="0.3">
      <c r="A740" s="1">
        <v>38078</v>
      </c>
      <c r="B740" s="1"/>
      <c r="C740" s="8"/>
      <c r="D740" s="7"/>
      <c r="E740" s="7"/>
      <c r="F740" s="7"/>
      <c r="G740" s="7"/>
      <c r="H740" s="7"/>
      <c r="I740" s="7"/>
      <c r="J740" s="7"/>
    </row>
    <row r="741" spans="1:10" x14ac:dyDescent="0.3">
      <c r="A741" s="1">
        <v>38108</v>
      </c>
      <c r="B741" s="1"/>
      <c r="C741" s="8"/>
      <c r="D741" s="7"/>
      <c r="E741" s="7"/>
      <c r="F741" s="7"/>
      <c r="G741" s="7"/>
      <c r="H741" s="7"/>
      <c r="I741" s="7"/>
      <c r="J741" s="7"/>
    </row>
    <row r="742" spans="1:10" x14ac:dyDescent="0.3">
      <c r="A742" s="1">
        <v>38139</v>
      </c>
      <c r="B742" s="1"/>
      <c r="C742" s="8"/>
      <c r="D742" s="7"/>
      <c r="E742" s="7"/>
      <c r="F742" s="7"/>
      <c r="G742" s="7"/>
      <c r="H742" s="7"/>
      <c r="I742" s="7"/>
      <c r="J742" s="7"/>
    </row>
    <row r="743" spans="1:10" x14ac:dyDescent="0.3">
      <c r="A743" s="1">
        <v>38169</v>
      </c>
      <c r="B743" s="1"/>
      <c r="C743" s="8"/>
      <c r="D743" s="7"/>
      <c r="E743" s="7"/>
      <c r="F743" s="7"/>
      <c r="G743" s="7"/>
      <c r="H743" s="7"/>
      <c r="I743" s="7"/>
      <c r="J743" s="7"/>
    </row>
    <row r="744" spans="1:10" x14ac:dyDescent="0.3">
      <c r="A744" s="1">
        <v>38200</v>
      </c>
      <c r="B744" s="1"/>
      <c r="C744" s="8"/>
      <c r="D744" s="7"/>
      <c r="E744" s="7"/>
      <c r="F744" s="7"/>
      <c r="G744" s="7"/>
      <c r="H744" s="7"/>
      <c r="I744" s="7"/>
      <c r="J744" s="7"/>
    </row>
    <row r="745" spans="1:10" x14ac:dyDescent="0.3">
      <c r="A745" s="1">
        <v>38231</v>
      </c>
      <c r="B745" s="1"/>
      <c r="C745" s="8"/>
      <c r="D745" s="7"/>
      <c r="E745" s="7"/>
      <c r="F745" s="7"/>
      <c r="G745" s="7"/>
      <c r="H745" s="7"/>
      <c r="I745" s="7"/>
      <c r="J745" s="7"/>
    </row>
    <row r="746" spans="1:10" x14ac:dyDescent="0.3">
      <c r="A746" s="1">
        <v>38261</v>
      </c>
      <c r="B746" s="1"/>
      <c r="C746" s="8"/>
      <c r="D746" s="7"/>
      <c r="E746" s="7"/>
      <c r="F746" s="7"/>
      <c r="G746" s="7"/>
      <c r="H746" s="7"/>
      <c r="I746" s="7"/>
      <c r="J746" s="7"/>
    </row>
    <row r="747" spans="1:10" x14ac:dyDescent="0.3">
      <c r="A747" s="1">
        <v>38292</v>
      </c>
      <c r="B747" s="1"/>
      <c r="C747" s="8"/>
      <c r="D747" s="7"/>
      <c r="E747" s="7"/>
      <c r="F747" s="7"/>
      <c r="G747" s="7"/>
      <c r="H747" s="7"/>
      <c r="I747" s="7"/>
      <c r="J747" s="7"/>
    </row>
    <row r="748" spans="1:10" x14ac:dyDescent="0.3">
      <c r="A748" s="1">
        <v>38322</v>
      </c>
      <c r="B748" s="1"/>
      <c r="C748" s="8"/>
      <c r="D748" s="7"/>
      <c r="E748" s="7"/>
      <c r="F748" s="7"/>
      <c r="G748" s="7"/>
      <c r="H748" s="7"/>
      <c r="I748" s="7"/>
      <c r="J748" s="7"/>
    </row>
    <row r="749" spans="1:10" x14ac:dyDescent="0.3">
      <c r="A749" s="1">
        <v>38353</v>
      </c>
      <c r="B749" s="1"/>
      <c r="C749" s="8"/>
      <c r="D749" s="7"/>
      <c r="E749" s="7"/>
      <c r="F749" s="7"/>
      <c r="G749" s="7"/>
      <c r="H749" s="7"/>
      <c r="I749" s="7"/>
      <c r="J749" s="7"/>
    </row>
    <row r="750" spans="1:10" x14ac:dyDescent="0.3">
      <c r="A750" s="1">
        <v>38384</v>
      </c>
      <c r="B750" s="1"/>
      <c r="C750" s="8"/>
      <c r="D750" s="7"/>
      <c r="E750" s="7"/>
      <c r="F750" s="7"/>
      <c r="G750" s="7"/>
      <c r="H750" s="7"/>
      <c r="I750" s="7"/>
      <c r="J750" s="7"/>
    </row>
    <row r="751" spans="1:10" x14ac:dyDescent="0.3">
      <c r="A751" s="1">
        <v>38412</v>
      </c>
      <c r="B751" s="1"/>
      <c r="C751" s="8"/>
      <c r="D751" s="7"/>
      <c r="E751" s="7"/>
      <c r="F751" s="7"/>
      <c r="G751" s="7"/>
      <c r="H751" s="7"/>
      <c r="I751" s="7"/>
      <c r="J751" s="7"/>
    </row>
    <row r="752" spans="1:10" x14ac:dyDescent="0.3">
      <c r="A752" s="1">
        <v>38443</v>
      </c>
      <c r="B752" s="1"/>
      <c r="C752" s="8"/>
      <c r="D752" s="7"/>
      <c r="E752" s="7"/>
      <c r="F752" s="7"/>
      <c r="G752" s="7"/>
      <c r="H752" s="7"/>
      <c r="I752" s="7"/>
      <c r="J752" s="7"/>
    </row>
    <row r="753" spans="1:10" x14ac:dyDescent="0.3">
      <c r="A753" s="1">
        <v>38473</v>
      </c>
      <c r="B753" s="1"/>
      <c r="C753" s="8"/>
      <c r="D753" s="7"/>
      <c r="E753" s="7"/>
      <c r="F753" s="7"/>
      <c r="G753" s="7"/>
      <c r="H753" s="7"/>
      <c r="I753" s="7"/>
      <c r="J753" s="7"/>
    </row>
    <row r="754" spans="1:10" x14ac:dyDescent="0.3">
      <c r="A754" s="1">
        <v>38504</v>
      </c>
      <c r="B754" s="1"/>
      <c r="C754" s="8"/>
      <c r="D754" s="7"/>
      <c r="E754" s="7"/>
      <c r="F754" s="7"/>
      <c r="G754" s="7"/>
      <c r="H754" s="7"/>
      <c r="I754" s="7"/>
      <c r="J754" s="7"/>
    </row>
    <row r="755" spans="1:10" x14ac:dyDescent="0.3">
      <c r="A755" s="1">
        <v>38534</v>
      </c>
      <c r="B755" s="1"/>
      <c r="C755" s="8"/>
      <c r="D755" s="7"/>
      <c r="E755" s="7"/>
      <c r="F755" s="7"/>
      <c r="G755" s="7"/>
      <c r="H755" s="7"/>
      <c r="I755" s="7"/>
      <c r="J755" s="7"/>
    </row>
    <row r="756" spans="1:10" x14ac:dyDescent="0.3">
      <c r="A756" s="1">
        <v>38565</v>
      </c>
      <c r="B756" s="1"/>
      <c r="C756" s="8"/>
      <c r="D756" s="7"/>
      <c r="E756" s="7"/>
      <c r="F756" s="7"/>
      <c r="G756" s="7"/>
      <c r="H756" s="7"/>
      <c r="I756" s="7"/>
      <c r="J756" s="7"/>
    </row>
    <row r="757" spans="1:10" x14ac:dyDescent="0.3">
      <c r="A757" s="1">
        <v>38596</v>
      </c>
      <c r="B757" s="1"/>
      <c r="C757" s="8"/>
      <c r="D757" s="7"/>
      <c r="E757" s="7"/>
      <c r="F757" s="7"/>
      <c r="G757" s="7"/>
      <c r="H757" s="7"/>
      <c r="I757" s="7"/>
      <c r="J757" s="7"/>
    </row>
    <row r="758" spans="1:10" x14ac:dyDescent="0.3">
      <c r="A758" s="1">
        <v>38626</v>
      </c>
      <c r="B758" s="1"/>
      <c r="C758" s="8"/>
      <c r="D758" s="7"/>
      <c r="E758" s="7"/>
      <c r="F758" s="7"/>
      <c r="G758" s="7"/>
      <c r="H758" s="7"/>
      <c r="I758" s="7"/>
      <c r="J758" s="7"/>
    </row>
    <row r="759" spans="1:10" x14ac:dyDescent="0.3">
      <c r="A759" s="1">
        <v>38657</v>
      </c>
      <c r="B759" s="1"/>
      <c r="C759" s="8"/>
      <c r="D759" s="7"/>
      <c r="E759" s="7"/>
      <c r="F759" s="7"/>
      <c r="G759" s="7"/>
      <c r="H759" s="7"/>
      <c r="I759" s="7"/>
      <c r="J759" s="7"/>
    </row>
    <row r="760" spans="1:10" x14ac:dyDescent="0.3">
      <c r="A760" s="1">
        <v>38687</v>
      </c>
      <c r="B760" s="1"/>
      <c r="C760" s="8"/>
      <c r="D760" s="7"/>
      <c r="E760" s="7"/>
      <c r="F760" s="7"/>
      <c r="G760" s="7"/>
      <c r="H760" s="7"/>
      <c r="I760" s="7"/>
      <c r="J760" s="7"/>
    </row>
    <row r="761" spans="1:10" x14ac:dyDescent="0.3">
      <c r="A761" s="1">
        <v>38718</v>
      </c>
      <c r="B761" s="1"/>
      <c r="C761" s="8"/>
      <c r="D761" s="7"/>
      <c r="E761" s="7"/>
      <c r="F761" s="7"/>
      <c r="G761" s="7"/>
      <c r="H761" s="7"/>
      <c r="I761" s="7"/>
      <c r="J761" s="7"/>
    </row>
    <row r="762" spans="1:10" x14ac:dyDescent="0.3">
      <c r="A762" s="1">
        <v>38749</v>
      </c>
      <c r="B762" s="1"/>
      <c r="C762" s="8"/>
      <c r="D762" s="7"/>
      <c r="E762" s="7"/>
      <c r="F762" s="7"/>
      <c r="G762" s="7"/>
      <c r="H762" s="7"/>
      <c r="I762" s="7"/>
      <c r="J762" s="7"/>
    </row>
    <row r="763" spans="1:10" x14ac:dyDescent="0.3">
      <c r="A763" s="1">
        <v>38777</v>
      </c>
      <c r="B763" s="1"/>
      <c r="C763" s="8"/>
      <c r="D763" s="7"/>
      <c r="E763" s="7"/>
      <c r="F763" s="7"/>
      <c r="G763" s="7"/>
      <c r="H763" s="7"/>
      <c r="I763" s="7"/>
      <c r="J763" s="7"/>
    </row>
    <row r="764" spans="1:10" x14ac:dyDescent="0.3">
      <c r="A764" s="1">
        <v>38808</v>
      </c>
      <c r="B764" s="1"/>
      <c r="C764" s="8"/>
      <c r="D764" s="7"/>
      <c r="E764" s="7"/>
      <c r="F764" s="7"/>
      <c r="G764" s="7"/>
      <c r="H764" s="7"/>
      <c r="I764" s="7"/>
      <c r="J764" s="7"/>
    </row>
    <row r="765" spans="1:10" x14ac:dyDescent="0.3">
      <c r="A765" s="1">
        <v>38838</v>
      </c>
      <c r="B765" s="1"/>
      <c r="C765" s="8"/>
      <c r="D765" s="7"/>
      <c r="E765" s="7"/>
      <c r="F765" s="7"/>
      <c r="G765" s="7"/>
      <c r="H765" s="7"/>
      <c r="I765" s="7"/>
      <c r="J765" s="7"/>
    </row>
    <row r="766" spans="1:10" x14ac:dyDescent="0.3">
      <c r="A766" s="1">
        <v>38869</v>
      </c>
      <c r="B766" s="1"/>
      <c r="C766" s="8"/>
      <c r="D766" s="7"/>
      <c r="E766" s="7"/>
      <c r="F766" s="7"/>
      <c r="G766" s="7"/>
      <c r="H766" s="7"/>
      <c r="I766" s="7"/>
      <c r="J766" s="7"/>
    </row>
    <row r="767" spans="1:10" x14ac:dyDescent="0.3">
      <c r="A767" s="1">
        <v>38899</v>
      </c>
      <c r="B767" s="1"/>
      <c r="C767" s="8"/>
      <c r="D767" s="7"/>
      <c r="E767" s="7"/>
      <c r="F767" s="7"/>
      <c r="G767" s="7"/>
      <c r="H767" s="7"/>
      <c r="I767" s="7"/>
      <c r="J767" s="7"/>
    </row>
    <row r="768" spans="1:10" x14ac:dyDescent="0.3">
      <c r="A768" s="1">
        <v>38930</v>
      </c>
      <c r="B768" s="1"/>
      <c r="C768" s="8"/>
      <c r="D768" s="7"/>
      <c r="E768" s="7"/>
      <c r="F768" s="7"/>
      <c r="G768" s="7"/>
      <c r="H768" s="7"/>
      <c r="I768" s="7"/>
      <c r="J768" s="7"/>
    </row>
    <row r="769" spans="1:10" x14ac:dyDescent="0.3">
      <c r="A769" s="1">
        <v>38961</v>
      </c>
      <c r="B769" s="1"/>
      <c r="C769" s="8"/>
      <c r="D769" s="7"/>
      <c r="E769" s="7"/>
      <c r="F769" s="7"/>
      <c r="G769" s="7"/>
      <c r="H769" s="7"/>
      <c r="I769" s="7"/>
      <c r="J769" s="7"/>
    </row>
    <row r="770" spans="1:10" x14ac:dyDescent="0.3">
      <c r="A770" s="1">
        <v>38991</v>
      </c>
      <c r="B770" s="1"/>
      <c r="C770" s="8"/>
      <c r="D770" s="7"/>
      <c r="E770" s="7"/>
      <c r="F770" s="7"/>
      <c r="G770" s="7"/>
      <c r="H770" s="7"/>
      <c r="I770" s="7"/>
      <c r="J770" s="7"/>
    </row>
    <row r="771" spans="1:10" x14ac:dyDescent="0.3">
      <c r="A771" s="1">
        <v>39022</v>
      </c>
      <c r="B771" s="1"/>
      <c r="C771" s="8"/>
      <c r="D771" s="7"/>
      <c r="E771" s="7"/>
      <c r="F771" s="7"/>
      <c r="G771" s="7"/>
      <c r="H771" s="7"/>
      <c r="I771" s="7"/>
      <c r="J771" s="7"/>
    </row>
    <row r="772" spans="1:10" x14ac:dyDescent="0.3">
      <c r="A772" s="1">
        <v>39052</v>
      </c>
      <c r="B772" s="1"/>
      <c r="C772" s="8"/>
      <c r="D772" s="7"/>
      <c r="E772" s="7"/>
      <c r="F772" s="7"/>
      <c r="G772" s="7"/>
      <c r="H772" s="7"/>
      <c r="I772" s="7"/>
      <c r="J772" s="7"/>
    </row>
    <row r="773" spans="1:10" x14ac:dyDescent="0.3">
      <c r="A773" s="1">
        <v>39083</v>
      </c>
      <c r="B773" s="1"/>
      <c r="C773" s="8"/>
      <c r="D773" s="7"/>
      <c r="E773" s="7"/>
      <c r="F773" s="7"/>
      <c r="G773" s="7"/>
      <c r="H773" s="7"/>
      <c r="I773" s="7"/>
      <c r="J773" s="7"/>
    </row>
    <row r="774" spans="1:10" x14ac:dyDescent="0.3">
      <c r="A774" s="1">
        <v>39114</v>
      </c>
      <c r="B774" s="1"/>
      <c r="C774" s="8"/>
      <c r="D774" s="7"/>
      <c r="E774" s="7"/>
      <c r="F774" s="7"/>
      <c r="G774" s="7"/>
      <c r="H774" s="7"/>
      <c r="I774" s="7"/>
      <c r="J774" s="7"/>
    </row>
    <row r="775" spans="1:10" x14ac:dyDescent="0.3">
      <c r="A775" s="1">
        <v>39142</v>
      </c>
      <c r="B775" s="1"/>
      <c r="C775" s="8"/>
      <c r="D775" s="7"/>
      <c r="E775" s="7"/>
      <c r="F775" s="7"/>
      <c r="G775" s="7"/>
      <c r="H775" s="7"/>
      <c r="I775" s="7"/>
      <c r="J775" s="7"/>
    </row>
    <row r="776" spans="1:10" x14ac:dyDescent="0.3">
      <c r="A776" s="1">
        <v>39173</v>
      </c>
      <c r="B776" s="1"/>
      <c r="C776" s="8"/>
      <c r="D776" s="7"/>
      <c r="E776" s="7"/>
      <c r="F776" s="7"/>
      <c r="G776" s="7"/>
      <c r="H776" s="7"/>
      <c r="I776" s="7"/>
      <c r="J776" s="7"/>
    </row>
    <row r="777" spans="1:10" x14ac:dyDescent="0.3">
      <c r="A777" s="1">
        <v>39203</v>
      </c>
      <c r="B777" s="1"/>
      <c r="C777" s="8"/>
      <c r="D777" s="7"/>
      <c r="E777" s="7"/>
      <c r="F777" s="7"/>
      <c r="G777" s="7"/>
      <c r="H777" s="7"/>
      <c r="I777" s="7"/>
      <c r="J777" s="7"/>
    </row>
    <row r="778" spans="1:10" x14ac:dyDescent="0.3">
      <c r="A778" s="1">
        <v>39234</v>
      </c>
      <c r="B778" s="1"/>
      <c r="C778" s="8"/>
      <c r="D778" s="7"/>
      <c r="E778" s="7"/>
      <c r="F778" s="7"/>
      <c r="G778" s="7"/>
      <c r="H778" s="7"/>
      <c r="I778" s="7"/>
      <c r="J778" s="7"/>
    </row>
    <row r="779" spans="1:10" x14ac:dyDescent="0.3">
      <c r="A779" s="1">
        <v>39264</v>
      </c>
      <c r="B779" s="1"/>
      <c r="C779" s="8"/>
      <c r="D779" s="7"/>
      <c r="E779" s="7"/>
      <c r="F779" s="7"/>
      <c r="G779" s="7"/>
      <c r="H779" s="7"/>
      <c r="I779" s="7"/>
      <c r="J779" s="7"/>
    </row>
    <row r="780" spans="1:10" x14ac:dyDescent="0.3">
      <c r="A780" s="1">
        <v>39295</v>
      </c>
      <c r="B780" s="1"/>
      <c r="C780" s="8"/>
      <c r="D780" s="7"/>
      <c r="E780" s="7"/>
      <c r="F780" s="7"/>
      <c r="G780" s="7"/>
      <c r="H780" s="7"/>
      <c r="I780" s="7"/>
      <c r="J780" s="7"/>
    </row>
    <row r="781" spans="1:10" x14ac:dyDescent="0.3">
      <c r="A781" s="1">
        <v>39326</v>
      </c>
      <c r="B781" s="1"/>
      <c r="C781" s="8"/>
      <c r="D781" s="7"/>
      <c r="E781" s="7"/>
      <c r="F781" s="7"/>
      <c r="G781" s="7"/>
      <c r="H781" s="7"/>
      <c r="I781" s="7"/>
      <c r="J781" s="7"/>
    </row>
    <row r="782" spans="1:10" x14ac:dyDescent="0.3">
      <c r="A782" s="1">
        <v>39356</v>
      </c>
      <c r="B782" s="1"/>
      <c r="C782" s="8"/>
      <c r="D782" s="7"/>
      <c r="E782" s="7"/>
      <c r="F782" s="7"/>
      <c r="G782" s="7"/>
      <c r="H782" s="7"/>
      <c r="I782" s="7"/>
      <c r="J782" s="7"/>
    </row>
    <row r="783" spans="1:10" x14ac:dyDescent="0.3">
      <c r="A783" s="1">
        <v>39387</v>
      </c>
      <c r="B783" s="1"/>
      <c r="C783" s="8"/>
      <c r="D783" s="7"/>
      <c r="E783" s="7"/>
      <c r="F783" s="7"/>
      <c r="G783" s="7"/>
      <c r="H783" s="7"/>
      <c r="I783" s="7"/>
      <c r="J783" s="7"/>
    </row>
    <row r="784" spans="1:10" x14ac:dyDescent="0.3">
      <c r="A784" s="1">
        <v>39417</v>
      </c>
      <c r="B784" s="1"/>
      <c r="C784" s="8"/>
      <c r="D784" s="7"/>
      <c r="E784" s="7"/>
      <c r="F784" s="7"/>
      <c r="G784" s="7"/>
      <c r="H784" s="7"/>
      <c r="I784" s="7"/>
      <c r="J784" s="7"/>
    </row>
    <row r="785" spans="1:10" x14ac:dyDescent="0.3">
      <c r="A785" s="1">
        <v>39448</v>
      </c>
      <c r="B785" s="1"/>
      <c r="C785" s="8"/>
      <c r="D785" s="7"/>
      <c r="E785" s="7"/>
      <c r="F785" s="7"/>
      <c r="G785" s="7"/>
      <c r="H785" s="7"/>
      <c r="I785" s="7"/>
      <c r="J785" s="7"/>
    </row>
    <row r="786" spans="1:10" x14ac:dyDescent="0.3">
      <c r="A786" s="1">
        <v>39479</v>
      </c>
      <c r="B786" s="1"/>
      <c r="C786" s="8"/>
      <c r="D786" s="7"/>
      <c r="E786" s="7"/>
      <c r="F786" s="7"/>
      <c r="G786" s="7"/>
      <c r="H786" s="7"/>
      <c r="I786" s="7"/>
      <c r="J786" s="7"/>
    </row>
    <row r="787" spans="1:10" x14ac:dyDescent="0.3">
      <c r="A787" s="1">
        <v>39508</v>
      </c>
      <c r="B787" s="1"/>
      <c r="C787" s="8"/>
      <c r="D787" s="7"/>
      <c r="E787" s="7"/>
      <c r="F787" s="7"/>
      <c r="G787" s="7"/>
      <c r="H787" s="7"/>
      <c r="I787" s="7"/>
      <c r="J787" s="7"/>
    </row>
    <row r="788" spans="1:10" x14ac:dyDescent="0.3">
      <c r="A788" s="1">
        <v>39539</v>
      </c>
      <c r="B788" s="1"/>
      <c r="C788" s="8"/>
      <c r="D788" s="7"/>
      <c r="E788" s="7"/>
      <c r="F788" s="7"/>
      <c r="G788" s="7"/>
      <c r="H788" s="7"/>
      <c r="I788" s="7"/>
      <c r="J788" s="7"/>
    </row>
    <row r="789" spans="1:10" x14ac:dyDescent="0.3">
      <c r="A789" s="1">
        <v>39569</v>
      </c>
      <c r="B789" s="1"/>
      <c r="C789" s="8"/>
      <c r="D789" s="7"/>
      <c r="E789" s="7"/>
      <c r="F789" s="7"/>
      <c r="G789" s="7"/>
      <c r="H789" s="7"/>
      <c r="I789" s="7"/>
      <c r="J789" s="7"/>
    </row>
    <row r="790" spans="1:10" x14ac:dyDescent="0.3">
      <c r="A790" s="1">
        <v>39600</v>
      </c>
      <c r="B790" s="1"/>
      <c r="C790" s="8"/>
      <c r="D790" s="7"/>
      <c r="E790" s="7"/>
      <c r="F790" s="7"/>
      <c r="G790" s="7"/>
      <c r="H790" s="7"/>
      <c r="I790" s="7"/>
      <c r="J790" s="7"/>
    </row>
    <row r="791" spans="1:10" x14ac:dyDescent="0.3">
      <c r="A791" s="1">
        <v>39630</v>
      </c>
      <c r="B791" s="1"/>
      <c r="C791" s="8"/>
      <c r="D791" s="7"/>
      <c r="E791" s="7"/>
      <c r="F791" s="7"/>
      <c r="G791" s="7"/>
      <c r="H791" s="7"/>
      <c r="I791" s="7"/>
      <c r="J791" s="7"/>
    </row>
    <row r="792" spans="1:10" x14ac:dyDescent="0.3">
      <c r="A792" s="1">
        <v>39661</v>
      </c>
      <c r="B792" s="1"/>
      <c r="C792" s="8"/>
      <c r="D792" s="7"/>
      <c r="E792" s="7"/>
      <c r="F792" s="7"/>
      <c r="G792" s="7"/>
      <c r="H792" s="7"/>
      <c r="I792" s="7"/>
      <c r="J792" s="7"/>
    </row>
    <row r="793" spans="1:10" x14ac:dyDescent="0.3">
      <c r="A793" s="1">
        <v>39692</v>
      </c>
      <c r="B793" s="1"/>
      <c r="C793" s="8"/>
      <c r="D793" s="7"/>
      <c r="E793" s="7"/>
      <c r="F793" s="7"/>
      <c r="G793" s="7"/>
      <c r="H793" s="7"/>
      <c r="I793" s="7"/>
      <c r="J793" s="7"/>
    </row>
    <row r="794" spans="1:10" x14ac:dyDescent="0.3">
      <c r="A794" s="1">
        <v>39722</v>
      </c>
      <c r="B794" s="1"/>
      <c r="C794" s="8"/>
      <c r="D794" s="7"/>
      <c r="E794" s="7"/>
      <c r="F794" s="7"/>
      <c r="G794" s="7"/>
      <c r="H794" s="7"/>
      <c r="I794" s="7"/>
      <c r="J794" s="7"/>
    </row>
    <row r="795" spans="1:10" x14ac:dyDescent="0.3">
      <c r="A795" s="1">
        <v>39753</v>
      </c>
      <c r="B795" s="1"/>
      <c r="C795" s="8"/>
      <c r="D795" s="7"/>
      <c r="E795" s="7"/>
      <c r="F795" s="7"/>
      <c r="G795" s="7"/>
      <c r="H795" s="7"/>
      <c r="I795" s="7"/>
      <c r="J795" s="7"/>
    </row>
    <row r="796" spans="1:10" x14ac:dyDescent="0.3">
      <c r="A796" s="1">
        <v>39783</v>
      </c>
      <c r="B796" s="1"/>
      <c r="C796" s="8"/>
      <c r="D796" s="7"/>
      <c r="E796" s="7"/>
      <c r="F796" s="7"/>
      <c r="G796" s="7"/>
      <c r="H796" s="7"/>
      <c r="I796" s="7"/>
      <c r="J796" s="7"/>
    </row>
    <row r="797" spans="1:10" x14ac:dyDescent="0.3">
      <c r="A797" s="1">
        <v>39814</v>
      </c>
      <c r="B797" s="1"/>
      <c r="C797" s="8"/>
      <c r="D797" s="7"/>
      <c r="E797" s="7"/>
      <c r="F797" s="7"/>
      <c r="G797" s="7"/>
      <c r="H797" s="7"/>
      <c r="I797" s="7"/>
      <c r="J797" s="7"/>
    </row>
    <row r="798" spans="1:10" x14ac:dyDescent="0.3">
      <c r="A798" s="1">
        <v>39845</v>
      </c>
      <c r="B798" s="1"/>
      <c r="C798" s="8"/>
      <c r="D798" s="7"/>
      <c r="E798" s="7"/>
      <c r="F798" s="7"/>
      <c r="G798" s="7"/>
      <c r="H798" s="7"/>
      <c r="I798" s="7"/>
      <c r="J798" s="7"/>
    </row>
    <row r="799" spans="1:10" x14ac:dyDescent="0.3">
      <c r="A799" s="1">
        <v>39873</v>
      </c>
      <c r="B799" s="1"/>
      <c r="C799" s="8"/>
      <c r="D799" s="7"/>
      <c r="E799" s="7"/>
      <c r="F799" s="7"/>
      <c r="G799" s="7"/>
      <c r="H799" s="7"/>
      <c r="I799" s="7"/>
      <c r="J799" s="7"/>
    </row>
    <row r="800" spans="1:10" x14ac:dyDescent="0.3">
      <c r="A800" s="1">
        <v>39904</v>
      </c>
      <c r="B800" s="1"/>
      <c r="C800" s="8"/>
      <c r="D800" s="7"/>
      <c r="E800" s="7"/>
      <c r="F800" s="7"/>
      <c r="G800" s="7"/>
      <c r="H800" s="7"/>
      <c r="I800" s="7"/>
      <c r="J800" s="7"/>
    </row>
    <row r="801" spans="1:10" x14ac:dyDescent="0.3">
      <c r="A801" s="1">
        <v>39934</v>
      </c>
      <c r="B801" s="1"/>
      <c r="C801" s="8"/>
      <c r="D801" s="7"/>
      <c r="E801" s="7"/>
      <c r="F801" s="7"/>
      <c r="G801" s="7"/>
      <c r="H801" s="7"/>
      <c r="I801" s="7"/>
      <c r="J801" s="7"/>
    </row>
    <row r="802" spans="1:10" x14ac:dyDescent="0.3">
      <c r="A802" s="1">
        <v>39965</v>
      </c>
      <c r="B802" s="1"/>
      <c r="C802" s="8"/>
      <c r="D802" s="7"/>
      <c r="E802" s="7"/>
      <c r="F802" s="7"/>
      <c r="G802" s="7"/>
      <c r="H802" s="7"/>
      <c r="I802" s="7"/>
      <c r="J802" s="7"/>
    </row>
    <row r="803" spans="1:10" x14ac:dyDescent="0.3">
      <c r="A803" s="1">
        <v>39995</v>
      </c>
      <c r="B803" s="1"/>
      <c r="C803" s="8"/>
      <c r="D803" s="7"/>
      <c r="E803" s="7"/>
      <c r="F803" s="7"/>
      <c r="G803" s="7"/>
      <c r="H803" s="7"/>
      <c r="I803" s="7"/>
      <c r="J803" s="7"/>
    </row>
    <row r="804" spans="1:10" x14ac:dyDescent="0.3">
      <c r="A804" s="1">
        <v>40026</v>
      </c>
      <c r="B804" s="1"/>
      <c r="C804" s="8"/>
      <c r="D804" s="7"/>
      <c r="E804" s="7"/>
      <c r="F804" s="7"/>
      <c r="G804" s="7"/>
      <c r="H804" s="7"/>
      <c r="I804" s="7"/>
      <c r="J804" s="7"/>
    </row>
    <row r="805" spans="1:10" x14ac:dyDescent="0.3">
      <c r="A805" s="1">
        <v>40057</v>
      </c>
      <c r="B805" s="1"/>
      <c r="C805" s="8"/>
      <c r="D805" s="7"/>
      <c r="E805" s="7"/>
      <c r="F805" s="7"/>
      <c r="G805" s="7"/>
      <c r="H805" s="7"/>
      <c r="I805" s="7"/>
      <c r="J805" s="7"/>
    </row>
    <row r="806" spans="1:10" x14ac:dyDescent="0.3">
      <c r="A806" s="1">
        <v>40087</v>
      </c>
      <c r="B806" s="1"/>
      <c r="C806" s="8"/>
      <c r="D806" s="7"/>
      <c r="E806" s="7"/>
      <c r="F806" s="7"/>
      <c r="G806" s="7"/>
      <c r="H806" s="7"/>
      <c r="I806" s="7"/>
      <c r="J806" s="7"/>
    </row>
    <row r="807" spans="1:10" x14ac:dyDescent="0.3">
      <c r="A807" s="1">
        <v>40118</v>
      </c>
      <c r="B807" s="1"/>
      <c r="C807" s="8"/>
      <c r="D807" s="7"/>
      <c r="E807" s="7"/>
      <c r="F807" s="7"/>
      <c r="G807" s="7"/>
      <c r="H807" s="7"/>
      <c r="I807" s="7"/>
      <c r="J807" s="7"/>
    </row>
    <row r="808" spans="1:10" x14ac:dyDescent="0.3">
      <c r="A808" s="1">
        <v>40148</v>
      </c>
      <c r="B808" s="1"/>
      <c r="C808" s="8"/>
      <c r="D808" s="7"/>
      <c r="E808" s="7"/>
      <c r="F808" s="7"/>
      <c r="G808" s="7"/>
      <c r="H808" s="7"/>
      <c r="I808" s="7"/>
      <c r="J808" s="7"/>
    </row>
    <row r="809" spans="1:10" x14ac:dyDescent="0.3">
      <c r="A809" s="1">
        <v>40179</v>
      </c>
      <c r="B809" s="1"/>
      <c r="C809" s="8"/>
      <c r="D809" s="7"/>
      <c r="E809" s="7"/>
      <c r="F809" s="7"/>
      <c r="G809" s="7"/>
      <c r="H809" s="7"/>
      <c r="I809" s="7"/>
      <c r="J809" s="7"/>
    </row>
    <row r="810" spans="1:10" x14ac:dyDescent="0.3">
      <c r="A810" s="1">
        <v>40210</v>
      </c>
      <c r="B810" s="1"/>
      <c r="C810" s="8"/>
      <c r="D810" s="7"/>
      <c r="E810" s="7"/>
      <c r="F810" s="7"/>
      <c r="G810" s="7"/>
      <c r="H810" s="7"/>
      <c r="I810" s="7"/>
      <c r="J810" s="7"/>
    </row>
    <row r="811" spans="1:10" x14ac:dyDescent="0.3">
      <c r="A811" s="1">
        <v>40238</v>
      </c>
      <c r="B811" s="1"/>
      <c r="C811" s="8"/>
      <c r="D811" s="7"/>
      <c r="E811" s="7"/>
      <c r="F811" s="7"/>
      <c r="G811" s="7"/>
      <c r="H811" s="7"/>
      <c r="I811" s="7"/>
      <c r="J811" s="7"/>
    </row>
    <row r="812" spans="1:10" x14ac:dyDescent="0.3">
      <c r="A812" s="1">
        <v>40269</v>
      </c>
      <c r="B812" s="1"/>
      <c r="C812" s="8"/>
      <c r="D812" s="7"/>
      <c r="E812" s="7"/>
      <c r="F812" s="7"/>
      <c r="G812" s="7"/>
      <c r="H812" s="7"/>
      <c r="I812" s="7"/>
      <c r="J812" s="7"/>
    </row>
    <row r="813" spans="1:10" x14ac:dyDescent="0.3">
      <c r="A813" s="1">
        <v>40299</v>
      </c>
      <c r="B813" s="1"/>
      <c r="C813" s="8"/>
      <c r="D813" s="7"/>
      <c r="E813" s="7"/>
      <c r="F813" s="7"/>
      <c r="G813" s="7"/>
      <c r="H813" s="7"/>
      <c r="I813" s="7"/>
      <c r="J813" s="7"/>
    </row>
    <row r="814" spans="1:10" x14ac:dyDescent="0.3">
      <c r="A814" s="1">
        <v>40330</v>
      </c>
      <c r="B814" s="1"/>
      <c r="C814" s="8"/>
      <c r="D814" s="7"/>
      <c r="E814" s="7"/>
      <c r="F814" s="7"/>
      <c r="G814" s="7"/>
      <c r="H814" s="7"/>
      <c r="I814" s="7"/>
      <c r="J814" s="7"/>
    </row>
    <row r="815" spans="1:10" x14ac:dyDescent="0.3">
      <c r="A815" s="1">
        <v>40360</v>
      </c>
      <c r="B815" s="1"/>
      <c r="C815" s="8"/>
      <c r="D815" s="7"/>
      <c r="E815" s="7"/>
      <c r="F815" s="7"/>
      <c r="G815" s="7"/>
      <c r="H815" s="7"/>
      <c r="I815" s="7"/>
      <c r="J815" s="7"/>
    </row>
    <row r="816" spans="1:10" x14ac:dyDescent="0.3">
      <c r="A816" s="1">
        <v>40391</v>
      </c>
      <c r="B816" s="1"/>
      <c r="C816" s="8"/>
      <c r="D816" s="7"/>
      <c r="E816" s="7"/>
      <c r="F816" s="7"/>
      <c r="G816" s="7"/>
      <c r="H816" s="7"/>
      <c r="I816" s="7"/>
      <c r="J816" s="7"/>
    </row>
    <row r="817" spans="1:10" x14ac:dyDescent="0.3">
      <c r="A817" s="1">
        <v>40422</v>
      </c>
      <c r="B817" s="1"/>
      <c r="C817" s="8"/>
      <c r="D817" s="7"/>
      <c r="E817" s="7"/>
      <c r="F817" s="7"/>
      <c r="G817" s="7"/>
      <c r="H817" s="7"/>
      <c r="I817" s="7"/>
      <c r="J817" s="7"/>
    </row>
    <row r="818" spans="1:10" x14ac:dyDescent="0.3">
      <c r="A818" s="1">
        <v>40452</v>
      </c>
      <c r="B818" s="1"/>
      <c r="C818" s="8"/>
      <c r="D818" s="7"/>
      <c r="E818" s="7"/>
      <c r="F818" s="7"/>
      <c r="G818" s="7"/>
      <c r="H818" s="7"/>
      <c r="I818" s="7"/>
      <c r="J818" s="7"/>
    </row>
    <row r="819" spans="1:10" x14ac:dyDescent="0.3">
      <c r="A819" s="1">
        <v>40483</v>
      </c>
      <c r="B819" s="1"/>
      <c r="C819" s="8"/>
      <c r="D819" s="7"/>
      <c r="E819" s="7"/>
      <c r="F819" s="7"/>
      <c r="G819" s="7"/>
      <c r="H819" s="7"/>
      <c r="I819" s="7"/>
      <c r="J819" s="7"/>
    </row>
    <row r="820" spans="1:10" x14ac:dyDescent="0.3">
      <c r="A820" s="1">
        <v>40513</v>
      </c>
      <c r="B820" s="1"/>
      <c r="C820" s="8"/>
      <c r="D820" s="7"/>
      <c r="E820" s="7"/>
      <c r="F820" s="7"/>
      <c r="G820" s="7"/>
      <c r="H820" s="7"/>
      <c r="I820" s="7"/>
      <c r="J820" s="7"/>
    </row>
    <row r="821" spans="1:10" x14ac:dyDescent="0.3">
      <c r="A821" s="1">
        <v>40544</v>
      </c>
      <c r="B821" s="1"/>
      <c r="C821" s="8"/>
      <c r="D821" s="7"/>
      <c r="E821" s="7"/>
      <c r="F821" s="7"/>
      <c r="G821" s="7"/>
      <c r="H821" s="7"/>
      <c r="I821" s="7"/>
      <c r="J821" s="7"/>
    </row>
    <row r="822" spans="1:10" x14ac:dyDescent="0.3">
      <c r="A822" s="1">
        <v>40575</v>
      </c>
      <c r="B822" s="1"/>
      <c r="C822" s="8"/>
      <c r="D822" s="7"/>
      <c r="E822" s="7"/>
      <c r="F822" s="7"/>
      <c r="G822" s="7"/>
      <c r="H822" s="7"/>
      <c r="I822" s="7"/>
      <c r="J822" s="7"/>
    </row>
    <row r="823" spans="1:10" x14ac:dyDescent="0.3">
      <c r="A823" s="1">
        <v>40603</v>
      </c>
      <c r="B823" s="1"/>
      <c r="C823" s="8"/>
      <c r="D823" s="7"/>
      <c r="E823" s="7"/>
      <c r="F823" s="7"/>
      <c r="G823" s="7"/>
      <c r="H823" s="7"/>
      <c r="I823" s="7"/>
      <c r="J823" s="7"/>
    </row>
    <row r="824" spans="1:10" x14ac:dyDescent="0.3">
      <c r="A824" s="1">
        <v>40634</v>
      </c>
      <c r="B824" s="1"/>
      <c r="C824" s="8"/>
      <c r="D824" s="7"/>
      <c r="E824" s="7"/>
      <c r="F824" s="7"/>
      <c r="G824" s="7"/>
      <c r="H824" s="7"/>
      <c r="I824" s="7"/>
      <c r="J824" s="7"/>
    </row>
    <row r="825" spans="1:10" x14ac:dyDescent="0.3">
      <c r="A825" s="1">
        <v>40664</v>
      </c>
      <c r="B825" s="1"/>
      <c r="C825" s="8"/>
      <c r="D825" s="7"/>
      <c r="E825" s="7"/>
      <c r="F825" s="7"/>
      <c r="G825" s="7"/>
      <c r="H825" s="7"/>
      <c r="I825" s="7"/>
      <c r="J825" s="7"/>
    </row>
    <row r="826" spans="1:10" x14ac:dyDescent="0.3">
      <c r="A826" s="1">
        <v>40695</v>
      </c>
      <c r="B826" s="1"/>
      <c r="C826" s="8"/>
      <c r="D826" s="7"/>
      <c r="E826" s="7"/>
      <c r="F826" s="7"/>
      <c r="G826" s="7"/>
      <c r="H826" s="7"/>
      <c r="I826" s="7"/>
      <c r="J826" s="7"/>
    </row>
    <row r="827" spans="1:10" x14ac:dyDescent="0.3">
      <c r="A827" s="1">
        <v>40725</v>
      </c>
      <c r="B827" s="1"/>
      <c r="C827" s="8"/>
      <c r="D827" s="7"/>
      <c r="E827" s="7"/>
      <c r="F827" s="7"/>
      <c r="G827" s="7"/>
      <c r="H827" s="7"/>
      <c r="I827" s="7"/>
      <c r="J827" s="7"/>
    </row>
    <row r="828" spans="1:10" x14ac:dyDescent="0.3">
      <c r="A828" s="1">
        <v>40756</v>
      </c>
      <c r="B828" s="1"/>
      <c r="C828" s="8"/>
      <c r="D828" s="7"/>
      <c r="E828" s="7"/>
      <c r="F828" s="7"/>
      <c r="G828" s="7"/>
      <c r="H828" s="7"/>
      <c r="I828" s="7"/>
      <c r="J828" s="7"/>
    </row>
    <row r="829" spans="1:10" x14ac:dyDescent="0.3">
      <c r="A829" s="1">
        <v>40787</v>
      </c>
      <c r="B829" s="1"/>
      <c r="C829" s="8"/>
      <c r="D829" s="7"/>
      <c r="E829" s="7"/>
      <c r="F829" s="7"/>
      <c r="G829" s="7"/>
      <c r="H829" s="7"/>
      <c r="I829" s="7"/>
      <c r="J829" s="7"/>
    </row>
    <row r="830" spans="1:10" x14ac:dyDescent="0.3">
      <c r="A830" s="1">
        <v>40817</v>
      </c>
      <c r="B830" s="1"/>
      <c r="C830" s="8"/>
      <c r="D830" s="7"/>
      <c r="E830" s="7"/>
      <c r="F830" s="7"/>
      <c r="G830" s="7"/>
      <c r="H830" s="7"/>
      <c r="I830" s="7"/>
      <c r="J830" s="7"/>
    </row>
    <row r="831" spans="1:10" x14ac:dyDescent="0.3">
      <c r="A831" s="1">
        <v>40848</v>
      </c>
      <c r="B831" s="1"/>
      <c r="C831" s="8"/>
      <c r="D831" s="7"/>
      <c r="E831" s="7"/>
      <c r="F831" s="7"/>
      <c r="G831" s="7"/>
      <c r="H831" s="7"/>
      <c r="I831" s="7"/>
      <c r="J831" s="7"/>
    </row>
    <row r="832" spans="1:10" x14ac:dyDescent="0.3">
      <c r="A832" s="1">
        <v>40878</v>
      </c>
      <c r="B832" s="1"/>
      <c r="C832" s="8"/>
      <c r="D832" s="7"/>
      <c r="E832" s="7"/>
      <c r="F832" s="7"/>
      <c r="G832" s="7"/>
      <c r="H832" s="7"/>
      <c r="I832" s="7"/>
      <c r="J832" s="7"/>
    </row>
    <row r="833" spans="1:10" x14ac:dyDescent="0.3">
      <c r="A833" s="1">
        <v>40909</v>
      </c>
      <c r="B833" s="1"/>
      <c r="C833" s="8"/>
      <c r="D833" s="7"/>
      <c r="E833" s="7"/>
      <c r="F833" s="7"/>
      <c r="G833" s="7"/>
      <c r="H833" s="7"/>
      <c r="I833" s="7"/>
      <c r="J833" s="7"/>
    </row>
    <row r="834" spans="1:10" x14ac:dyDescent="0.3">
      <c r="A834" s="1">
        <v>40940</v>
      </c>
      <c r="B834" s="1"/>
      <c r="C834" s="8"/>
      <c r="D834" s="7"/>
      <c r="E834" s="7"/>
      <c r="F834" s="7"/>
      <c r="G834" s="7"/>
      <c r="H834" s="7"/>
      <c r="I834" s="7"/>
      <c r="J834" s="7"/>
    </row>
    <row r="835" spans="1:10" x14ac:dyDescent="0.3">
      <c r="A835" s="1">
        <v>40969</v>
      </c>
      <c r="B835" s="1"/>
      <c r="C835" s="8"/>
      <c r="D835" s="7"/>
      <c r="E835" s="7"/>
      <c r="F835" s="7"/>
      <c r="G835" s="7"/>
      <c r="H835" s="7"/>
      <c r="I835" s="7"/>
      <c r="J835" s="7"/>
    </row>
    <row r="836" spans="1:10" x14ac:dyDescent="0.3">
      <c r="A836" s="1">
        <v>41000</v>
      </c>
      <c r="B836" s="1"/>
      <c r="C836" s="8"/>
      <c r="D836" s="7"/>
      <c r="E836" s="7"/>
      <c r="F836" s="7"/>
      <c r="G836" s="7"/>
      <c r="H836" s="7"/>
      <c r="I836" s="7"/>
      <c r="J836" s="7"/>
    </row>
    <row r="837" spans="1:10" x14ac:dyDescent="0.3">
      <c r="A837" s="1">
        <v>41030</v>
      </c>
      <c r="B837" s="1"/>
      <c r="C837" s="8"/>
      <c r="D837" s="7"/>
      <c r="E837" s="7"/>
      <c r="F837" s="7"/>
      <c r="G837" s="7"/>
      <c r="H837" s="7"/>
      <c r="I837" s="7"/>
      <c r="J837" s="7"/>
    </row>
    <row r="838" spans="1:10" x14ac:dyDescent="0.3">
      <c r="A838" s="1">
        <v>41061</v>
      </c>
      <c r="B838" s="1"/>
      <c r="C838" s="8"/>
      <c r="D838" s="7"/>
      <c r="E838" s="7"/>
      <c r="F838" s="7"/>
      <c r="G838" s="7"/>
      <c r="H838" s="7"/>
      <c r="I838" s="7"/>
      <c r="J838" s="7"/>
    </row>
    <row r="839" spans="1:10" x14ac:dyDescent="0.3">
      <c r="A839" s="1">
        <v>41091</v>
      </c>
      <c r="B839" s="1"/>
      <c r="C839" s="8"/>
      <c r="D839" s="7"/>
      <c r="E839" s="7"/>
      <c r="F839" s="7"/>
      <c r="G839" s="7"/>
      <c r="H839" s="7"/>
      <c r="I839" s="7"/>
      <c r="J839" s="7"/>
    </row>
    <row r="840" spans="1:10" x14ac:dyDescent="0.3">
      <c r="A840" s="1">
        <v>41122</v>
      </c>
      <c r="B840" s="1"/>
      <c r="C840" s="8"/>
      <c r="D840" s="7"/>
      <c r="E840" s="7"/>
      <c r="F840" s="7"/>
      <c r="G840" s="7"/>
      <c r="H840" s="7"/>
      <c r="I840" s="7"/>
      <c r="J840" s="7"/>
    </row>
    <row r="841" spans="1:10" x14ac:dyDescent="0.3">
      <c r="A841" s="1">
        <v>41153</v>
      </c>
      <c r="B841" s="1"/>
      <c r="C841" s="8"/>
      <c r="D841" s="7"/>
      <c r="E841" s="7"/>
      <c r="F841" s="7"/>
      <c r="G841" s="7"/>
      <c r="H841" s="7"/>
      <c r="I841" s="7"/>
      <c r="J841" s="7"/>
    </row>
    <row r="842" spans="1:10" x14ac:dyDescent="0.3">
      <c r="A842" s="1">
        <v>41183</v>
      </c>
      <c r="B842" s="1"/>
      <c r="C842" s="8"/>
      <c r="D842" s="7"/>
      <c r="E842" s="7"/>
      <c r="F842" s="7"/>
      <c r="G842" s="7"/>
      <c r="H842" s="7"/>
      <c r="I842" s="7"/>
      <c r="J842" s="7"/>
    </row>
    <row r="843" spans="1:10" x14ac:dyDescent="0.3">
      <c r="A843" s="1">
        <v>41214</v>
      </c>
      <c r="B843" s="1"/>
      <c r="C843" s="8"/>
      <c r="D843" s="7"/>
      <c r="E843" s="7"/>
      <c r="F843" s="7"/>
      <c r="G843" s="7"/>
      <c r="H843" s="7"/>
      <c r="I843" s="7"/>
      <c r="J843" s="7"/>
    </row>
    <row r="844" spans="1:10" x14ac:dyDescent="0.3">
      <c r="A844" s="1">
        <v>41244</v>
      </c>
      <c r="B844" s="1"/>
      <c r="C844" s="8"/>
      <c r="D844" s="7"/>
      <c r="E844" s="7"/>
      <c r="F844" s="7"/>
      <c r="G844" s="7"/>
      <c r="H844" s="7"/>
      <c r="I844" s="7"/>
      <c r="J844" s="7"/>
    </row>
    <row r="845" spans="1:10" x14ac:dyDescent="0.3">
      <c r="A845" s="1">
        <v>41275</v>
      </c>
      <c r="B845" s="1"/>
      <c r="C845" s="8"/>
      <c r="D845" s="7"/>
      <c r="E845" s="7"/>
      <c r="F845" s="7"/>
      <c r="G845" s="7"/>
      <c r="H845" s="7"/>
      <c r="I845" s="7"/>
      <c r="J845" s="7"/>
    </row>
    <row r="846" spans="1:10" x14ac:dyDescent="0.3">
      <c r="A846" s="1">
        <v>41306</v>
      </c>
      <c r="B846" s="1"/>
      <c r="C846" s="8"/>
      <c r="D846" s="7"/>
      <c r="E846" s="7"/>
      <c r="F846" s="7"/>
      <c r="G846" s="7"/>
      <c r="H846" s="7"/>
      <c r="I846" s="7"/>
      <c r="J846" s="7"/>
    </row>
    <row r="847" spans="1:10" x14ac:dyDescent="0.3">
      <c r="A847" s="1">
        <v>41334</v>
      </c>
      <c r="B847" s="1"/>
      <c r="C847" s="8"/>
      <c r="D847" s="7"/>
      <c r="E847" s="7"/>
      <c r="F847" s="7"/>
      <c r="G847" s="7"/>
      <c r="H847" s="7"/>
      <c r="I847" s="7"/>
      <c r="J847" s="7"/>
    </row>
    <row r="848" spans="1:10" x14ac:dyDescent="0.3">
      <c r="A848" s="1">
        <v>41365</v>
      </c>
      <c r="B848" s="1"/>
      <c r="C848" s="8"/>
      <c r="D848" s="7"/>
      <c r="E848" s="7"/>
      <c r="F848" s="7"/>
      <c r="G848" s="7"/>
      <c r="H848" s="7"/>
      <c r="I848" s="7"/>
      <c r="J848" s="7"/>
    </row>
    <row r="849" spans="1:10" x14ac:dyDescent="0.3">
      <c r="A849" s="1">
        <v>41395</v>
      </c>
      <c r="B849" s="1"/>
      <c r="C849" s="8"/>
      <c r="D849" s="7"/>
      <c r="E849" s="7"/>
      <c r="F849" s="7"/>
      <c r="G849" s="7"/>
      <c r="H849" s="7"/>
      <c r="I849" s="7"/>
      <c r="J849" s="7"/>
    </row>
    <row r="850" spans="1:10" x14ac:dyDescent="0.3">
      <c r="A850" s="1">
        <v>41426</v>
      </c>
      <c r="B850" s="1"/>
      <c r="C850" s="8"/>
      <c r="D850" s="7"/>
      <c r="E850" s="7"/>
      <c r="F850" s="7"/>
      <c r="G850" s="7"/>
      <c r="H850" s="7"/>
      <c r="I850" s="7"/>
      <c r="J850" s="7"/>
    </row>
    <row r="851" spans="1:10" x14ac:dyDescent="0.3">
      <c r="A851" s="1">
        <v>41456</v>
      </c>
      <c r="B851" s="1"/>
      <c r="C851" s="8"/>
      <c r="D851" s="7"/>
      <c r="E851" s="7"/>
      <c r="F851" s="7"/>
      <c r="G851" s="7"/>
      <c r="H851" s="7"/>
      <c r="I851" s="7"/>
      <c r="J851" s="7"/>
    </row>
    <row r="852" spans="1:10" x14ac:dyDescent="0.3">
      <c r="A852" s="1">
        <v>41487</v>
      </c>
      <c r="B852" s="1"/>
      <c r="C852" s="8"/>
      <c r="D852" s="7"/>
      <c r="E852" s="7"/>
      <c r="F852" s="7"/>
      <c r="G852" s="7"/>
      <c r="H852" s="7"/>
      <c r="I852" s="7"/>
      <c r="J852" s="7"/>
    </row>
    <row r="853" spans="1:10" x14ac:dyDescent="0.3">
      <c r="A853" s="1">
        <v>41518</v>
      </c>
      <c r="B853" s="1"/>
      <c r="C853" s="8"/>
      <c r="D853" s="7"/>
      <c r="E853" s="7"/>
      <c r="F853" s="7"/>
      <c r="G853" s="7"/>
      <c r="H853" s="7"/>
      <c r="I853" s="7"/>
      <c r="J853" s="7"/>
    </row>
    <row r="854" spans="1:10" x14ac:dyDescent="0.3">
      <c r="A854" s="1">
        <v>41548</v>
      </c>
      <c r="B854" s="1"/>
      <c r="C854" s="8"/>
      <c r="D854" s="7"/>
      <c r="E854" s="7"/>
      <c r="F854" s="7"/>
      <c r="G854" s="7"/>
      <c r="H854" s="7"/>
      <c r="I854" s="7"/>
      <c r="J854" s="7"/>
    </row>
    <row r="855" spans="1:10" x14ac:dyDescent="0.3">
      <c r="A855" s="1">
        <v>41579</v>
      </c>
      <c r="B855" s="1"/>
      <c r="C855" s="8"/>
      <c r="D855" s="7"/>
      <c r="E855" s="7"/>
      <c r="F855" s="7"/>
      <c r="G855" s="7"/>
      <c r="H855" s="7"/>
      <c r="I855" s="7"/>
      <c r="J855" s="7"/>
    </row>
    <row r="856" spans="1:10" x14ac:dyDescent="0.3">
      <c r="A856" s="1">
        <v>41609</v>
      </c>
      <c r="B856" s="1"/>
      <c r="C856" s="8"/>
      <c r="D856" s="7"/>
      <c r="E856" s="7"/>
      <c r="F856" s="7"/>
      <c r="G856" s="7"/>
      <c r="H856" s="7"/>
      <c r="I856" s="7"/>
      <c r="J856" s="7"/>
    </row>
    <row r="857" spans="1:10" x14ac:dyDescent="0.3">
      <c r="A857" s="1">
        <v>41640</v>
      </c>
      <c r="B857" s="1"/>
      <c r="C857" s="8"/>
      <c r="D857" s="7"/>
      <c r="E857" s="7"/>
      <c r="F857" s="7"/>
      <c r="G857" s="7"/>
      <c r="H857" s="7"/>
      <c r="I857" s="7"/>
      <c r="J857" s="7"/>
    </row>
    <row r="858" spans="1:10" x14ac:dyDescent="0.3">
      <c r="A858" s="1">
        <v>41671</v>
      </c>
      <c r="B858" s="1"/>
      <c r="C858" s="8"/>
      <c r="D858" s="7"/>
      <c r="E858" s="7"/>
      <c r="F858" s="7"/>
      <c r="G858" s="7"/>
      <c r="H858" s="7"/>
      <c r="I858" s="7"/>
      <c r="J858" s="7"/>
    </row>
    <row r="859" spans="1:10" x14ac:dyDescent="0.3">
      <c r="A859" s="1">
        <v>41699</v>
      </c>
      <c r="B859" s="1"/>
      <c r="C859" s="8"/>
      <c r="D859" s="7"/>
      <c r="E859" s="7"/>
      <c r="F859" s="7"/>
      <c r="G859" s="7"/>
      <c r="H859" s="7"/>
      <c r="I859" s="7"/>
      <c r="J859" s="7"/>
    </row>
    <row r="860" spans="1:10" x14ac:dyDescent="0.3">
      <c r="A860" s="1">
        <v>41730</v>
      </c>
      <c r="B860" s="1"/>
      <c r="C860" s="8"/>
      <c r="D860" s="7"/>
      <c r="E860" s="7"/>
      <c r="F860" s="7"/>
      <c r="G860" s="7"/>
      <c r="H860" s="7"/>
      <c r="I860" s="7"/>
      <c r="J860" s="7"/>
    </row>
    <row r="861" spans="1:10" x14ac:dyDescent="0.3">
      <c r="A861" s="1">
        <v>41760</v>
      </c>
      <c r="B861" s="1"/>
      <c r="C861" s="8"/>
      <c r="D861" s="7"/>
      <c r="E861" s="7"/>
      <c r="F861" s="7"/>
      <c r="G861" s="7"/>
      <c r="H861" s="7"/>
      <c r="I861" s="7"/>
      <c r="J861" s="7"/>
    </row>
    <row r="862" spans="1:10" x14ac:dyDescent="0.3">
      <c r="A862" s="1">
        <v>41791</v>
      </c>
      <c r="B862" s="1"/>
      <c r="C862" s="8"/>
      <c r="D862" s="7"/>
      <c r="E862" s="7"/>
      <c r="F862" s="7"/>
      <c r="G862" s="7"/>
      <c r="H862" s="7"/>
      <c r="I862" s="7"/>
      <c r="J862" s="7"/>
    </row>
    <row r="863" spans="1:10" x14ac:dyDescent="0.3">
      <c r="A863" s="1">
        <v>41821</v>
      </c>
      <c r="B863" s="1"/>
      <c r="C863" s="8"/>
      <c r="D863" s="7"/>
      <c r="E863" s="7"/>
      <c r="F863" s="7"/>
      <c r="G863" s="7"/>
      <c r="H863" s="7"/>
      <c r="I863" s="7"/>
      <c r="J863" s="7"/>
    </row>
    <row r="864" spans="1:10" x14ac:dyDescent="0.3">
      <c r="A864" s="1">
        <v>41852</v>
      </c>
      <c r="B864" s="1"/>
      <c r="C864" s="8"/>
      <c r="D864" s="7"/>
      <c r="E864" s="7"/>
      <c r="F864" s="7"/>
      <c r="G864" s="7"/>
      <c r="H864" s="7"/>
      <c r="I864" s="7"/>
      <c r="J864" s="7"/>
    </row>
    <row r="865" spans="1:10" x14ac:dyDescent="0.3">
      <c r="A865" s="1">
        <v>41883</v>
      </c>
      <c r="B865" s="1"/>
      <c r="C865" s="8"/>
      <c r="D865" s="7"/>
      <c r="E865" s="7"/>
      <c r="F865" s="7"/>
      <c r="G865" s="7"/>
      <c r="H865" s="7"/>
      <c r="I865" s="7"/>
      <c r="J865" s="7"/>
    </row>
    <row r="866" spans="1:10" x14ac:dyDescent="0.3">
      <c r="A866" s="1">
        <v>41913</v>
      </c>
      <c r="B866" s="1"/>
      <c r="C866" s="8"/>
      <c r="D866" s="7"/>
      <c r="E866" s="7"/>
      <c r="F866" s="7"/>
      <c r="G866" s="7"/>
      <c r="H866" s="7"/>
      <c r="I866" s="7"/>
      <c r="J866" s="7"/>
    </row>
    <row r="867" spans="1:10" x14ac:dyDescent="0.3">
      <c r="A867" s="1">
        <v>41944</v>
      </c>
      <c r="B867" s="1"/>
      <c r="C867" s="8"/>
      <c r="D867" s="7"/>
      <c r="E867" s="7"/>
      <c r="F867" s="7"/>
      <c r="G867" s="7"/>
      <c r="H867" s="7"/>
      <c r="I867" s="7"/>
      <c r="J867" s="7"/>
    </row>
    <row r="868" spans="1:10" x14ac:dyDescent="0.3">
      <c r="A868" s="1">
        <v>41974</v>
      </c>
      <c r="B868" s="1"/>
      <c r="C868" s="8"/>
      <c r="D868" s="7"/>
      <c r="E868" s="7"/>
      <c r="F868" s="7"/>
      <c r="G868" s="7"/>
      <c r="H868" s="7"/>
      <c r="I868" s="7"/>
      <c r="J868" s="7"/>
    </row>
    <row r="869" spans="1:10" x14ac:dyDescent="0.3">
      <c r="A869" s="1">
        <v>42005</v>
      </c>
      <c r="B869" s="1"/>
      <c r="C869" s="8"/>
      <c r="D869" s="7"/>
      <c r="E869" s="7"/>
      <c r="F869" s="7"/>
      <c r="G869" s="7"/>
      <c r="H869" s="7"/>
      <c r="I869" s="7"/>
      <c r="J869" s="7"/>
    </row>
    <row r="870" spans="1:10" x14ac:dyDescent="0.3">
      <c r="A870" s="1">
        <v>42036</v>
      </c>
      <c r="B870" s="1"/>
      <c r="C870" s="8"/>
      <c r="D870" s="7"/>
      <c r="E870" s="7"/>
      <c r="F870" s="7"/>
      <c r="G870" s="7"/>
      <c r="H870" s="7"/>
      <c r="I870" s="7"/>
      <c r="J870" s="7"/>
    </row>
    <row r="871" spans="1:10" x14ac:dyDescent="0.3">
      <c r="A871" s="1">
        <v>42064</v>
      </c>
      <c r="B871" s="1"/>
      <c r="C871" s="8"/>
      <c r="D871" s="7"/>
      <c r="E871" s="7"/>
      <c r="F871" s="7"/>
      <c r="G871" s="7"/>
      <c r="H871" s="7"/>
      <c r="I871" s="7"/>
      <c r="J871" s="7"/>
    </row>
    <row r="872" spans="1:10" x14ac:dyDescent="0.3">
      <c r="A872" s="1">
        <v>42095</v>
      </c>
      <c r="B872" s="1"/>
      <c r="C872" s="8"/>
      <c r="D872" s="7"/>
      <c r="E872" s="7"/>
      <c r="F872" s="7"/>
      <c r="G872" s="7"/>
      <c r="H872" s="7"/>
      <c r="I872" s="7"/>
      <c r="J872" s="7"/>
    </row>
    <row r="873" spans="1:10" x14ac:dyDescent="0.3">
      <c r="A873" s="1">
        <v>42125</v>
      </c>
      <c r="B873" s="1"/>
      <c r="C873" s="8"/>
      <c r="D873" s="7"/>
      <c r="E873" s="7"/>
      <c r="F873" s="7"/>
      <c r="G873" s="7"/>
      <c r="H873" s="7"/>
      <c r="I873" s="7"/>
      <c r="J873" s="7"/>
    </row>
    <row r="874" spans="1:10" x14ac:dyDescent="0.3">
      <c r="A874" s="1">
        <v>42156</v>
      </c>
      <c r="B874" s="1"/>
      <c r="C874" s="8"/>
      <c r="D874" s="7"/>
      <c r="E874" s="7"/>
      <c r="F874" s="7"/>
      <c r="G874" s="7"/>
      <c r="H874" s="7"/>
      <c r="I874" s="7"/>
      <c r="J874" s="7"/>
    </row>
    <row r="875" spans="1:10" x14ac:dyDescent="0.3">
      <c r="A875" s="1">
        <v>42186</v>
      </c>
      <c r="B875" s="1"/>
      <c r="C875" s="8"/>
      <c r="D875" s="7"/>
      <c r="E875" s="7"/>
      <c r="F875" s="7"/>
      <c r="G875" s="7"/>
      <c r="H875" s="7"/>
      <c r="I875" s="7"/>
      <c r="J875" s="7"/>
    </row>
    <row r="876" spans="1:10" x14ac:dyDescent="0.3">
      <c r="A876" s="1">
        <v>42217</v>
      </c>
      <c r="B876" s="1"/>
      <c r="C876" s="8"/>
      <c r="D876" s="7"/>
      <c r="E876" s="7"/>
      <c r="F876" s="7"/>
      <c r="G876" s="7"/>
      <c r="H876" s="7"/>
      <c r="I876" s="7"/>
      <c r="J876" s="7"/>
    </row>
    <row r="877" spans="1:10" x14ac:dyDescent="0.3">
      <c r="A877" s="1">
        <v>42248</v>
      </c>
      <c r="B877" s="1"/>
      <c r="C877" s="8"/>
      <c r="D877" s="7"/>
      <c r="E877" s="7"/>
      <c r="F877" s="7"/>
      <c r="G877" s="7"/>
      <c r="H877" s="7"/>
      <c r="I877" s="7"/>
      <c r="J877" s="7"/>
    </row>
    <row r="878" spans="1:10" x14ac:dyDescent="0.3">
      <c r="A878" s="1">
        <v>42278</v>
      </c>
      <c r="B878" s="1"/>
      <c r="C878" s="8"/>
      <c r="D878" s="7"/>
      <c r="E878" s="7"/>
      <c r="F878" s="7"/>
      <c r="G878" s="7"/>
      <c r="H878" s="7"/>
      <c r="I878" s="7"/>
      <c r="J878" s="7"/>
    </row>
    <row r="879" spans="1:10" x14ac:dyDescent="0.3">
      <c r="A879" s="1">
        <v>42309</v>
      </c>
      <c r="B879" s="1"/>
      <c r="C879" s="8"/>
      <c r="D879" s="7"/>
      <c r="E879" s="7"/>
      <c r="F879" s="7"/>
      <c r="G879" s="7"/>
      <c r="H879" s="7"/>
      <c r="I879" s="7"/>
      <c r="J879" s="7"/>
    </row>
    <row r="880" spans="1:10" x14ac:dyDescent="0.3">
      <c r="A880" s="1">
        <v>42339</v>
      </c>
      <c r="B880" s="1"/>
      <c r="C880" s="8"/>
      <c r="D880" s="7"/>
      <c r="E880" s="7"/>
      <c r="F880" s="7"/>
      <c r="G880" s="7"/>
      <c r="H880" s="7"/>
      <c r="I880" s="7"/>
      <c r="J880" s="7"/>
    </row>
    <row r="881" spans="1:10" x14ac:dyDescent="0.3">
      <c r="A881" s="1">
        <v>42370</v>
      </c>
      <c r="B881" s="1"/>
      <c r="C881" s="8"/>
      <c r="D881" s="7"/>
      <c r="E881" s="7"/>
      <c r="F881" s="7"/>
      <c r="G881" s="7"/>
      <c r="H881" s="7"/>
      <c r="I881" s="7"/>
      <c r="J881" s="7"/>
    </row>
    <row r="882" spans="1:10" x14ac:dyDescent="0.3">
      <c r="A882" s="1">
        <v>42401</v>
      </c>
      <c r="B882" s="1"/>
      <c r="C882" s="8"/>
      <c r="D882" s="7"/>
      <c r="E882" s="7"/>
      <c r="F882" s="7"/>
      <c r="G882" s="7"/>
      <c r="H882" s="7"/>
      <c r="I882" s="7"/>
      <c r="J882" s="7"/>
    </row>
    <row r="883" spans="1:10" x14ac:dyDescent="0.3">
      <c r="A883" s="1">
        <v>42430</v>
      </c>
      <c r="B883" s="1"/>
      <c r="C883" s="8"/>
      <c r="D883" s="7"/>
      <c r="E883" s="7"/>
      <c r="F883" s="7"/>
      <c r="G883" s="7"/>
      <c r="H883" s="7"/>
      <c r="I883" s="7"/>
      <c r="J883" s="7"/>
    </row>
    <row r="884" spans="1:10" x14ac:dyDescent="0.3">
      <c r="A884" s="1">
        <v>42461</v>
      </c>
      <c r="B884" s="1"/>
      <c r="C884" s="8"/>
      <c r="D884" s="7"/>
      <c r="E884" s="7"/>
      <c r="F884" s="7"/>
      <c r="G884" s="7"/>
      <c r="H884" s="7"/>
      <c r="I884" s="7"/>
      <c r="J884" s="7"/>
    </row>
    <row r="885" spans="1:10" x14ac:dyDescent="0.3">
      <c r="A885" s="1">
        <v>42491</v>
      </c>
      <c r="B885" s="1"/>
      <c r="C885" s="8"/>
      <c r="D885" s="7"/>
      <c r="E885" s="7"/>
      <c r="F885" s="7"/>
      <c r="G885" s="7"/>
      <c r="H885" s="7"/>
      <c r="I885" s="7"/>
      <c r="J885" s="7"/>
    </row>
    <row r="886" spans="1:10" x14ac:dyDescent="0.3">
      <c r="A886" s="1">
        <v>42522</v>
      </c>
      <c r="B886" s="1"/>
      <c r="C886" s="8"/>
      <c r="D886" s="7"/>
      <c r="E886" s="7"/>
      <c r="F886" s="7"/>
      <c r="G886" s="7"/>
      <c r="H886" s="7"/>
      <c r="I886" s="7"/>
      <c r="J886" s="7"/>
    </row>
    <row r="887" spans="1:10" x14ac:dyDescent="0.3">
      <c r="A887" s="1">
        <v>42552</v>
      </c>
      <c r="B887" s="1"/>
      <c r="C887" s="8"/>
      <c r="D887" s="7"/>
      <c r="E887" s="7"/>
      <c r="F887" s="7"/>
      <c r="G887" s="7"/>
      <c r="H887" s="7"/>
      <c r="I887" s="7"/>
      <c r="J887" s="7"/>
    </row>
    <row r="888" spans="1:10" x14ac:dyDescent="0.3">
      <c r="A888" s="1">
        <v>42583</v>
      </c>
      <c r="B888" s="1"/>
      <c r="C888" s="8"/>
      <c r="D888" s="7"/>
      <c r="E888" s="7"/>
      <c r="F888" s="7"/>
      <c r="G888" s="7"/>
      <c r="H888" s="7"/>
      <c r="I888" s="7"/>
      <c r="J888" s="7"/>
    </row>
    <row r="889" spans="1:10" x14ac:dyDescent="0.3">
      <c r="A889" s="1">
        <v>42614</v>
      </c>
      <c r="B889" s="1"/>
      <c r="C889" s="8"/>
      <c r="D889" s="7"/>
      <c r="E889" s="7"/>
      <c r="F889" s="7"/>
      <c r="G889" s="7"/>
      <c r="H889" s="7"/>
      <c r="I889" s="7"/>
      <c r="J889" s="7"/>
    </row>
    <row r="890" spans="1:10" x14ac:dyDescent="0.3">
      <c r="A890" s="1">
        <v>42644</v>
      </c>
      <c r="B890" s="1"/>
      <c r="C890" s="8"/>
      <c r="D890" s="7"/>
      <c r="E890" s="7"/>
      <c r="F890" s="7"/>
      <c r="G890" s="7"/>
      <c r="H890" s="7"/>
      <c r="I890" s="7"/>
      <c r="J890" s="7"/>
    </row>
    <row r="891" spans="1:10" x14ac:dyDescent="0.3">
      <c r="A891" s="1">
        <v>42675</v>
      </c>
      <c r="B891" s="1"/>
      <c r="C891" s="8"/>
      <c r="D891" s="7"/>
      <c r="E891" s="7"/>
      <c r="F891" s="7"/>
      <c r="G891" s="7"/>
      <c r="H891" s="7"/>
      <c r="I891" s="7"/>
      <c r="J891" s="7"/>
    </row>
    <row r="892" spans="1:10" x14ac:dyDescent="0.3">
      <c r="A892" s="1">
        <v>42705</v>
      </c>
      <c r="B892" s="1"/>
      <c r="C892" s="8"/>
      <c r="D892" s="7"/>
      <c r="E892" s="7"/>
      <c r="F892" s="7"/>
      <c r="G892" s="7"/>
      <c r="H892" s="7"/>
      <c r="I892" s="7"/>
      <c r="J892" s="7"/>
    </row>
    <row r="893" spans="1:10" x14ac:dyDescent="0.3">
      <c r="A893" s="1">
        <v>42736</v>
      </c>
      <c r="B893" s="1"/>
      <c r="C893" s="8"/>
      <c r="D893" s="7"/>
      <c r="E893" s="7"/>
      <c r="F893" s="7"/>
      <c r="G893" s="7"/>
      <c r="H893" s="7"/>
      <c r="I893" s="7"/>
      <c r="J893" s="7"/>
    </row>
    <row r="894" spans="1:10" x14ac:dyDescent="0.3">
      <c r="A894" s="1">
        <v>42767</v>
      </c>
      <c r="B894" s="1"/>
      <c r="C894" s="8"/>
      <c r="D894" s="7"/>
      <c r="E894" s="7"/>
      <c r="F894" s="7"/>
      <c r="G894" s="7"/>
      <c r="H894" s="7"/>
      <c r="I894" s="7"/>
      <c r="J894" s="7"/>
    </row>
    <row r="895" spans="1:10" x14ac:dyDescent="0.3">
      <c r="A895" s="1">
        <v>42795</v>
      </c>
      <c r="B895" s="1"/>
      <c r="C895" s="8"/>
      <c r="D895" s="7"/>
      <c r="E895" s="7"/>
      <c r="F895" s="7"/>
      <c r="G895" s="7"/>
      <c r="H895" s="7"/>
      <c r="I895" s="7"/>
      <c r="J895" s="7"/>
    </row>
    <row r="896" spans="1:10" x14ac:dyDescent="0.3">
      <c r="A896" s="1">
        <v>42826</v>
      </c>
      <c r="B896" s="1"/>
      <c r="C896" s="8"/>
      <c r="D896" s="7"/>
      <c r="E896" s="7"/>
      <c r="F896" s="7"/>
      <c r="G896" s="7"/>
      <c r="H896" s="7"/>
      <c r="I896" s="7"/>
      <c r="J896" s="7"/>
    </row>
    <row r="897" spans="1:10" x14ac:dyDescent="0.3">
      <c r="A897" s="1">
        <v>42856</v>
      </c>
      <c r="B897" s="1"/>
      <c r="C897" s="8"/>
      <c r="D897" s="7"/>
      <c r="E897" s="7"/>
      <c r="F897" s="7"/>
      <c r="G897" s="7"/>
      <c r="H897" s="7"/>
      <c r="I897" s="7"/>
      <c r="J897" s="7"/>
    </row>
    <row r="898" spans="1:10" x14ac:dyDescent="0.3">
      <c r="A898" s="1">
        <v>42887</v>
      </c>
      <c r="B898" s="1"/>
      <c r="C898" s="8"/>
      <c r="D898" s="7"/>
      <c r="E898" s="7"/>
      <c r="F898" s="7"/>
      <c r="G898" s="7"/>
      <c r="H898" s="7"/>
      <c r="I898" s="7"/>
      <c r="J898" s="7"/>
    </row>
    <row r="899" spans="1:10" x14ac:dyDescent="0.3">
      <c r="A899" s="1">
        <v>42917</v>
      </c>
      <c r="B899" s="1"/>
      <c r="C899" s="8"/>
      <c r="D899" s="7"/>
      <c r="E899" s="7"/>
      <c r="F899" s="7"/>
      <c r="G899" s="7"/>
      <c r="H899" s="7"/>
      <c r="I899" s="7"/>
      <c r="J899" s="7"/>
    </row>
    <row r="900" spans="1:10" x14ac:dyDescent="0.3">
      <c r="A900" s="1">
        <v>42948</v>
      </c>
      <c r="B900" s="1"/>
      <c r="C900" s="8"/>
      <c r="D900" s="7"/>
      <c r="E900" s="7"/>
      <c r="F900" s="7"/>
      <c r="G900" s="7"/>
      <c r="H900" s="7"/>
      <c r="I900" s="7"/>
      <c r="J900" s="7"/>
    </row>
    <row r="901" spans="1:10" x14ac:dyDescent="0.3">
      <c r="A901" s="1">
        <v>42979</v>
      </c>
      <c r="B901" s="1"/>
      <c r="C901" s="8"/>
      <c r="D901" s="7"/>
      <c r="E901" s="7"/>
      <c r="F901" s="7"/>
      <c r="G901" s="7"/>
      <c r="H901" s="7"/>
      <c r="I901" s="7"/>
      <c r="J901" s="7"/>
    </row>
    <row r="902" spans="1:10" x14ac:dyDescent="0.3">
      <c r="A902" s="1">
        <v>43009</v>
      </c>
      <c r="B902" s="1"/>
      <c r="C902" s="8"/>
      <c r="D902" s="7"/>
      <c r="E902" s="7"/>
      <c r="F902" s="7"/>
      <c r="G902" s="7"/>
      <c r="H902" s="7"/>
      <c r="I902" s="7"/>
      <c r="J902" s="7"/>
    </row>
    <row r="903" spans="1:10" x14ac:dyDescent="0.3">
      <c r="A903" s="1">
        <v>43040</v>
      </c>
      <c r="B903" s="1"/>
      <c r="C903" s="8"/>
      <c r="D903" s="7"/>
      <c r="E903" s="7"/>
      <c r="F903" s="7"/>
      <c r="G903" s="7"/>
      <c r="H903" s="7"/>
      <c r="I903" s="7"/>
      <c r="J903" s="7"/>
    </row>
    <row r="904" spans="1:10" x14ac:dyDescent="0.3">
      <c r="A904" s="1">
        <v>43070</v>
      </c>
      <c r="B904" s="1"/>
      <c r="C904" s="8"/>
      <c r="D904" s="7"/>
      <c r="E904" s="7"/>
      <c r="F904" s="7"/>
      <c r="G904" s="7"/>
      <c r="H904" s="7"/>
      <c r="I904" s="7"/>
      <c r="J904" s="7"/>
    </row>
    <row r="905" spans="1:10" x14ac:dyDescent="0.3">
      <c r="A905" s="1">
        <v>43101</v>
      </c>
      <c r="B905" s="1"/>
      <c r="C905" s="8"/>
      <c r="D905" s="7"/>
      <c r="E905" s="7"/>
      <c r="F905" s="7"/>
      <c r="G905" s="7"/>
      <c r="H905" s="7"/>
      <c r="I905" s="7"/>
      <c r="J905" s="7"/>
    </row>
    <row r="906" spans="1:10" x14ac:dyDescent="0.3">
      <c r="A906" s="1">
        <v>43132</v>
      </c>
      <c r="B906" s="1"/>
      <c r="C906" s="8"/>
      <c r="D906" s="7"/>
      <c r="E906" s="7"/>
      <c r="F906" s="7"/>
      <c r="G906" s="7"/>
      <c r="H906" s="7"/>
      <c r="I906" s="7"/>
      <c r="J906" s="7"/>
    </row>
    <row r="907" spans="1:10" x14ac:dyDescent="0.3">
      <c r="A907" s="1">
        <v>43160</v>
      </c>
      <c r="B907" s="1"/>
      <c r="C907" s="8"/>
      <c r="D907" s="7"/>
      <c r="E907" s="7"/>
      <c r="F907" s="7"/>
      <c r="G907" s="7"/>
      <c r="H907" s="7"/>
      <c r="I907" s="7"/>
      <c r="J907" s="7"/>
    </row>
    <row r="908" spans="1:10" x14ac:dyDescent="0.3">
      <c r="A908" s="1">
        <v>43191</v>
      </c>
      <c r="B908" s="1"/>
      <c r="C908" s="8"/>
      <c r="D908" s="7"/>
      <c r="E908" s="7"/>
      <c r="F908" s="7"/>
      <c r="G908" s="7"/>
      <c r="H908" s="7"/>
      <c r="I908" s="7"/>
      <c r="J908" s="7"/>
    </row>
    <row r="909" spans="1:10" x14ac:dyDescent="0.3">
      <c r="A909" s="1">
        <v>43221</v>
      </c>
      <c r="B909" s="1"/>
      <c r="C909" s="8"/>
      <c r="D909" s="7"/>
      <c r="E909" s="7"/>
      <c r="F909" s="7"/>
      <c r="G909" s="7"/>
      <c r="H909" s="7"/>
      <c r="I909" s="7"/>
      <c r="J909" s="7"/>
    </row>
    <row r="910" spans="1:10" x14ac:dyDescent="0.3">
      <c r="A910" s="1">
        <v>43252</v>
      </c>
      <c r="B910" s="1"/>
      <c r="C910" s="8"/>
      <c r="D910" s="7"/>
      <c r="E910" s="7"/>
      <c r="F910" s="7"/>
      <c r="G910" s="7"/>
      <c r="H910" s="7"/>
      <c r="I910" s="7"/>
      <c r="J910" s="7"/>
    </row>
    <row r="911" spans="1:10" x14ac:dyDescent="0.3">
      <c r="A911" s="1">
        <v>43282</v>
      </c>
      <c r="B911" s="1"/>
      <c r="C911" s="8"/>
      <c r="D911" s="7"/>
      <c r="E911" s="7"/>
      <c r="F911" s="7"/>
      <c r="G911" s="7"/>
      <c r="H911" s="7"/>
      <c r="I911" s="7"/>
      <c r="J911" s="7"/>
    </row>
    <row r="912" spans="1:10" x14ac:dyDescent="0.3">
      <c r="A912" s="1">
        <v>43313</v>
      </c>
      <c r="B912" s="1"/>
      <c r="C912" s="8"/>
      <c r="D912" s="7"/>
      <c r="E912" s="7"/>
      <c r="F912" s="7"/>
      <c r="G912" s="7"/>
      <c r="H912" s="7"/>
      <c r="I912" s="7"/>
      <c r="J912" s="7"/>
    </row>
    <row r="913" spans="1:10" x14ac:dyDescent="0.3">
      <c r="A913" s="1">
        <v>43344</v>
      </c>
      <c r="B913" s="1"/>
      <c r="C913" s="8"/>
      <c r="D913" s="7"/>
      <c r="E913" s="7"/>
      <c r="F913" s="7"/>
      <c r="G913" s="7"/>
      <c r="H913" s="7"/>
      <c r="I913" s="7"/>
      <c r="J913" s="7"/>
    </row>
    <row r="914" spans="1:10" x14ac:dyDescent="0.3">
      <c r="A914" s="1">
        <v>43374</v>
      </c>
      <c r="B914" s="1"/>
      <c r="C914" s="8"/>
      <c r="D914" s="7"/>
      <c r="E914" s="7"/>
      <c r="F914" s="7"/>
      <c r="G914" s="7"/>
      <c r="H914" s="7"/>
      <c r="I914" s="7"/>
      <c r="J914" s="7"/>
    </row>
    <row r="915" spans="1:10" x14ac:dyDescent="0.3">
      <c r="A915" s="1">
        <v>43405</v>
      </c>
      <c r="B915" s="1"/>
      <c r="C915" s="8"/>
      <c r="D915" s="7"/>
      <c r="E915" s="7"/>
      <c r="F915" s="7"/>
      <c r="G915" s="7"/>
      <c r="H915" s="7"/>
      <c r="I915" s="7"/>
      <c r="J915" s="7"/>
    </row>
    <row r="916" spans="1:10" x14ac:dyDescent="0.3">
      <c r="A916" s="1">
        <v>43435</v>
      </c>
      <c r="B916" s="1"/>
      <c r="C916" s="8"/>
      <c r="D916" s="7"/>
      <c r="E916" s="7"/>
      <c r="F916" s="7"/>
      <c r="G916" s="7"/>
      <c r="H916" s="7"/>
      <c r="I916" s="7"/>
      <c r="J916" s="7"/>
    </row>
    <row r="917" spans="1:10" x14ac:dyDescent="0.3">
      <c r="A917" s="1">
        <v>43466</v>
      </c>
      <c r="B917" s="1"/>
      <c r="C917" s="8"/>
      <c r="D917" s="7"/>
      <c r="E917" s="7"/>
      <c r="F917" s="7"/>
      <c r="G917" s="7"/>
      <c r="H917" s="7"/>
      <c r="I917" s="7"/>
      <c r="J917" s="7"/>
    </row>
    <row r="918" spans="1:10" x14ac:dyDescent="0.3">
      <c r="A918" s="1">
        <v>43497</v>
      </c>
      <c r="B918" s="1"/>
      <c r="C918" s="8"/>
      <c r="D918" s="7"/>
      <c r="E918" s="7"/>
      <c r="F918" s="7"/>
      <c r="G918" s="7"/>
      <c r="H918" s="7"/>
      <c r="I918" s="7"/>
      <c r="J918" s="7"/>
    </row>
    <row r="919" spans="1:10" x14ac:dyDescent="0.3">
      <c r="A919" s="1">
        <v>43525</v>
      </c>
      <c r="B919" s="1"/>
      <c r="C919" s="8"/>
      <c r="D919" s="7"/>
      <c r="E919" s="7"/>
      <c r="F919" s="7"/>
      <c r="G919" s="7"/>
      <c r="H919" s="7"/>
      <c r="I919" s="7"/>
      <c r="J919" s="7"/>
    </row>
    <row r="920" spans="1:10" x14ac:dyDescent="0.3">
      <c r="A920" s="1">
        <v>43556</v>
      </c>
      <c r="B920" s="1"/>
      <c r="C920" s="8"/>
      <c r="D920" s="7"/>
      <c r="E920" s="7"/>
      <c r="F920" s="7"/>
      <c r="G920" s="7"/>
      <c r="H920" s="7"/>
      <c r="I920" s="7"/>
      <c r="J920" s="7"/>
    </row>
    <row r="921" spans="1:10" x14ac:dyDescent="0.3">
      <c r="A921" s="1">
        <v>43586</v>
      </c>
      <c r="B921" s="1"/>
      <c r="C921" s="8"/>
      <c r="D921" s="7"/>
      <c r="E921" s="7"/>
      <c r="F921" s="7"/>
      <c r="G921" s="7"/>
      <c r="H921" s="7"/>
      <c r="I921" s="7"/>
      <c r="J921" s="7"/>
    </row>
    <row r="922" spans="1:10" x14ac:dyDescent="0.3">
      <c r="A922" s="1">
        <v>43617</v>
      </c>
      <c r="B922" s="1"/>
      <c r="C922" s="8"/>
      <c r="D922" s="7"/>
      <c r="E922" s="7"/>
      <c r="F922" s="7"/>
      <c r="G922" s="7"/>
      <c r="H922" s="7"/>
      <c r="I922" s="7"/>
      <c r="J922" s="7"/>
    </row>
    <row r="923" spans="1:10" x14ac:dyDescent="0.3">
      <c r="A923" s="1">
        <v>43647</v>
      </c>
      <c r="B923" s="1"/>
      <c r="C923" s="8"/>
      <c r="D923" s="7"/>
      <c r="E923" s="7"/>
      <c r="F923" s="7"/>
      <c r="G923" s="7"/>
      <c r="H923" s="7"/>
      <c r="I923" s="7"/>
      <c r="J923" s="7"/>
    </row>
    <row r="924" spans="1:10" x14ac:dyDescent="0.3">
      <c r="A924" s="1">
        <v>43678</v>
      </c>
      <c r="B924" s="1"/>
      <c r="C924" s="8"/>
      <c r="D924" s="7"/>
      <c r="E924" s="7"/>
      <c r="F924" s="7"/>
      <c r="G924" s="7"/>
      <c r="H924" s="7"/>
      <c r="I924" s="7"/>
      <c r="J924" s="7"/>
    </row>
    <row r="925" spans="1:10" x14ac:dyDescent="0.3">
      <c r="A925" s="1">
        <v>43709</v>
      </c>
      <c r="B925" s="1"/>
      <c r="C925" s="8"/>
      <c r="D925" s="7"/>
      <c r="E925" s="7"/>
      <c r="F925" s="7"/>
      <c r="G925" s="7"/>
      <c r="H925" s="7"/>
      <c r="I925" s="7"/>
      <c r="J925" s="7"/>
    </row>
    <row r="926" spans="1:10" x14ac:dyDescent="0.3">
      <c r="A926" s="1">
        <v>43739</v>
      </c>
      <c r="B926" s="1"/>
      <c r="C926" s="8"/>
      <c r="D926" s="7"/>
      <c r="E926" s="7"/>
      <c r="F926" s="7"/>
      <c r="G926" s="7"/>
      <c r="H926" s="7"/>
      <c r="I926" s="7"/>
      <c r="J926" s="7"/>
    </row>
    <row r="927" spans="1:10" x14ac:dyDescent="0.3">
      <c r="A927" s="1">
        <v>43770</v>
      </c>
      <c r="B927" s="1"/>
      <c r="C927" s="8"/>
      <c r="D927" s="7"/>
      <c r="E927" s="7"/>
      <c r="F927" s="7"/>
      <c r="G927" s="7"/>
      <c r="H927" s="7"/>
      <c r="I927" s="7"/>
      <c r="J927" s="7"/>
    </row>
    <row r="928" spans="1:10" x14ac:dyDescent="0.3">
      <c r="A928" s="1">
        <v>43800</v>
      </c>
      <c r="B928" s="1"/>
      <c r="C928" s="8"/>
      <c r="D928" s="7"/>
      <c r="E928" s="7"/>
      <c r="F928" s="7"/>
      <c r="G928" s="7"/>
      <c r="H928" s="7"/>
      <c r="I928" s="7"/>
      <c r="J928" s="7"/>
    </row>
    <row r="929" spans="1:10" x14ac:dyDescent="0.3">
      <c r="A929" s="1">
        <v>43831</v>
      </c>
      <c r="B929" s="1"/>
      <c r="C929" s="8"/>
      <c r="D929" s="7"/>
      <c r="E929" s="7"/>
      <c r="F929" s="7"/>
      <c r="G929" s="7"/>
      <c r="H929" s="7"/>
      <c r="I929" s="7"/>
      <c r="J929" s="7"/>
    </row>
    <row r="930" spans="1:10" x14ac:dyDescent="0.3">
      <c r="A930" s="1">
        <v>43862</v>
      </c>
      <c r="B930" s="1"/>
      <c r="C930" s="8"/>
      <c r="D930" s="7"/>
      <c r="E930" s="7"/>
      <c r="F930" s="7"/>
      <c r="G930" s="7"/>
      <c r="H930" s="7"/>
      <c r="I930" s="7"/>
      <c r="J930" s="7"/>
    </row>
    <row r="931" spans="1:10" x14ac:dyDescent="0.3">
      <c r="A931" s="1">
        <v>43891</v>
      </c>
      <c r="B931" s="1"/>
      <c r="C931" s="8"/>
      <c r="D931" s="7"/>
      <c r="E931" s="7"/>
      <c r="F931" s="7"/>
      <c r="G931" s="7"/>
      <c r="H931" s="7"/>
      <c r="I931" s="7"/>
      <c r="J931" s="7"/>
    </row>
    <row r="932" spans="1:10" x14ac:dyDescent="0.3">
      <c r="A932" s="1">
        <v>43922</v>
      </c>
      <c r="B932" s="1"/>
      <c r="C932" s="8"/>
      <c r="D932" s="7"/>
      <c r="E932" s="7"/>
      <c r="F932" s="7"/>
      <c r="G932" s="7"/>
      <c r="H932" s="7"/>
      <c r="I932" s="7"/>
      <c r="J932" s="7"/>
    </row>
    <row r="933" spans="1:10" x14ac:dyDescent="0.3">
      <c r="A933" s="1">
        <v>43952</v>
      </c>
      <c r="B933" s="1"/>
      <c r="C933" s="8"/>
      <c r="D933" s="7"/>
      <c r="E933" s="7"/>
      <c r="F933" s="7"/>
      <c r="G933" s="7"/>
      <c r="H933" s="7"/>
      <c r="I933" s="7"/>
      <c r="J933" s="7"/>
    </row>
    <row r="934" spans="1:10" x14ac:dyDescent="0.3">
      <c r="A934" s="1">
        <v>43983</v>
      </c>
      <c r="B934" s="1"/>
      <c r="C934" s="8"/>
      <c r="D934" s="7"/>
      <c r="E934" s="7"/>
      <c r="F934" s="7"/>
      <c r="G934" s="7"/>
      <c r="H934" s="7"/>
      <c r="I934" s="7"/>
      <c r="J934" s="7"/>
    </row>
    <row r="935" spans="1:10" x14ac:dyDescent="0.3">
      <c r="A935" s="1">
        <v>44013</v>
      </c>
      <c r="B935" s="1"/>
      <c r="C935" s="8"/>
      <c r="D935" s="7"/>
      <c r="E935" s="7"/>
      <c r="F935" s="7"/>
      <c r="G935" s="7"/>
      <c r="H935" s="7"/>
      <c r="I935" s="7"/>
      <c r="J935" s="7"/>
    </row>
    <row r="936" spans="1:10" x14ac:dyDescent="0.3">
      <c r="A936" s="1">
        <v>44044</v>
      </c>
      <c r="B936" s="1"/>
      <c r="C936" s="8"/>
      <c r="D936" s="7"/>
      <c r="E936" s="7"/>
      <c r="F936" s="7"/>
      <c r="G936" s="7"/>
      <c r="H936" s="7"/>
      <c r="I936" s="7"/>
      <c r="J936" s="7"/>
    </row>
    <row r="937" spans="1:10" x14ac:dyDescent="0.3">
      <c r="A937" s="1">
        <v>44075</v>
      </c>
      <c r="B937" s="1"/>
      <c r="C937" s="8"/>
      <c r="D937" s="7"/>
      <c r="E937" s="7"/>
      <c r="F937" s="7"/>
      <c r="G937" s="7"/>
      <c r="H937" s="7"/>
      <c r="I937" s="7"/>
      <c r="J937" s="7"/>
    </row>
    <row r="938" spans="1:10" x14ac:dyDescent="0.3">
      <c r="A938" s="1">
        <v>44105</v>
      </c>
      <c r="B938" s="1"/>
      <c r="C938" s="8"/>
      <c r="D938" s="7"/>
      <c r="E938" s="7"/>
      <c r="F938" s="7"/>
      <c r="G938" s="7"/>
      <c r="H938" s="7"/>
      <c r="I938" s="7"/>
      <c r="J938" s="7"/>
    </row>
    <row r="939" spans="1:10" x14ac:dyDescent="0.3">
      <c r="A939" s="1">
        <v>44136</v>
      </c>
      <c r="B939" s="1"/>
      <c r="C939" s="8"/>
      <c r="D939" s="7"/>
      <c r="E939" s="7"/>
      <c r="F939" s="7"/>
      <c r="G939" s="7"/>
      <c r="H939" s="7"/>
      <c r="I939" s="7"/>
      <c r="J939" s="7"/>
    </row>
    <row r="940" spans="1:10" x14ac:dyDescent="0.3">
      <c r="A940" s="1">
        <v>44166</v>
      </c>
      <c r="B940" s="1"/>
      <c r="C940" s="8"/>
      <c r="D940" s="7"/>
      <c r="E940" s="7"/>
      <c r="F940" s="7"/>
      <c r="G940" s="7"/>
      <c r="H940" s="7"/>
      <c r="I940" s="7"/>
      <c r="J940" s="7"/>
    </row>
    <row r="941" spans="1:10" x14ac:dyDescent="0.3">
      <c r="A941" s="1">
        <v>44197</v>
      </c>
      <c r="B941" s="1"/>
      <c r="C941" s="8"/>
      <c r="D941" s="7"/>
      <c r="E941" s="7"/>
      <c r="F941" s="7"/>
      <c r="G941" s="7"/>
      <c r="H941" s="7"/>
      <c r="I941" s="7"/>
      <c r="J941" s="7"/>
    </row>
    <row r="942" spans="1:10" x14ac:dyDescent="0.3">
      <c r="A942" s="1">
        <v>44228</v>
      </c>
      <c r="B942" s="1"/>
      <c r="C942" s="8"/>
      <c r="D942" s="7"/>
      <c r="E942" s="7"/>
      <c r="F942" s="7"/>
      <c r="G942" s="7"/>
      <c r="H942" s="7"/>
      <c r="I942" s="7"/>
      <c r="J942" s="7"/>
    </row>
    <row r="943" spans="1:10" x14ac:dyDescent="0.3">
      <c r="A943" s="1">
        <v>44256</v>
      </c>
      <c r="B943" s="1"/>
      <c r="C943" s="8"/>
      <c r="D943" s="7"/>
      <c r="E943" s="7"/>
      <c r="F943" s="7"/>
      <c r="G943" s="7"/>
      <c r="H943" s="7"/>
      <c r="I943" s="7"/>
      <c r="J943" s="7"/>
    </row>
    <row r="944" spans="1:10" x14ac:dyDescent="0.3">
      <c r="A944" s="1">
        <v>44287</v>
      </c>
      <c r="B944" s="1"/>
      <c r="C944" s="8"/>
      <c r="D944" s="7"/>
      <c r="E944" s="7"/>
      <c r="F944" s="7"/>
      <c r="G944" s="7"/>
      <c r="H944" s="7"/>
      <c r="I944" s="7"/>
      <c r="J944" s="7"/>
    </row>
    <row r="945" spans="1:10" x14ac:dyDescent="0.3">
      <c r="A945" s="1">
        <v>44317</v>
      </c>
      <c r="B945" s="1"/>
      <c r="C945" s="8"/>
      <c r="D945" s="7"/>
      <c r="E945" s="7"/>
      <c r="F945" s="7"/>
      <c r="G945" s="7"/>
      <c r="H945" s="7"/>
      <c r="I945" s="7"/>
      <c r="J945" s="7"/>
    </row>
    <row r="946" spans="1:10" x14ac:dyDescent="0.3">
      <c r="A946" s="1">
        <v>44348</v>
      </c>
      <c r="B946" s="1"/>
      <c r="C946" s="8"/>
      <c r="D946" s="7"/>
      <c r="E946" s="7"/>
      <c r="F946" s="7"/>
      <c r="G946" s="7"/>
      <c r="H946" s="7"/>
      <c r="I946" s="7"/>
      <c r="J946" s="7"/>
    </row>
    <row r="947" spans="1:10" x14ac:dyDescent="0.3">
      <c r="C947" s="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A1:K947"/>
  <sheetViews>
    <sheetView workbookViewId="0">
      <pane xSplit="1" ySplit="1" topLeftCell="B294" activePane="bottomRight" state="frozen"/>
      <selection pane="topRight" activeCell="B1" sqref="B1"/>
      <selection pane="bottomLeft" activeCell="A2" sqref="A2"/>
      <selection pane="bottomRight" activeCell="D327" sqref="D327"/>
    </sheetView>
  </sheetViews>
  <sheetFormatPr defaultRowHeight="14.4" x14ac:dyDescent="0.3"/>
  <cols>
    <col min="4" max="11" width="15.88671875" customWidth="1"/>
  </cols>
  <sheetData>
    <row r="1" spans="1:11" s="3" customFormat="1" ht="28.8" x14ac:dyDescent="0.3">
      <c r="A1" s="3" t="s">
        <v>0</v>
      </c>
      <c r="C1" s="3" t="s">
        <v>15</v>
      </c>
      <c r="D1" s="4" t="s">
        <v>29</v>
      </c>
      <c r="E1" s="4" t="s">
        <v>7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13</v>
      </c>
    </row>
    <row r="2" spans="1:11" x14ac:dyDescent="0.3">
      <c r="A2" s="1">
        <v>15615</v>
      </c>
      <c r="B2" s="1"/>
      <c r="C2" s="8">
        <v>0</v>
      </c>
      <c r="D2" s="7">
        <v>100</v>
      </c>
      <c r="E2" s="7">
        <v>100</v>
      </c>
      <c r="F2" s="7">
        <v>100</v>
      </c>
      <c r="G2" s="7">
        <v>100</v>
      </c>
      <c r="H2" s="7">
        <v>100</v>
      </c>
      <c r="I2" s="7">
        <v>100</v>
      </c>
      <c r="J2" s="7">
        <v>100</v>
      </c>
      <c r="K2" s="7">
        <v>100</v>
      </c>
    </row>
    <row r="3" spans="1:11" x14ac:dyDescent="0.3">
      <c r="A3" s="1">
        <v>15646</v>
      </c>
      <c r="B3" s="1"/>
      <c r="C3" s="8">
        <v>1</v>
      </c>
      <c r="D3" s="7">
        <v>99.72078181092941</v>
      </c>
      <c r="E3" s="7">
        <v>98.502758077226147</v>
      </c>
      <c r="F3" s="7">
        <v>98.51246182642106</v>
      </c>
      <c r="G3" s="7">
        <v>98.202887164882654</v>
      </c>
      <c r="H3" s="7">
        <v>76.271832812142478</v>
      </c>
      <c r="I3" s="7">
        <v>55.831611858634353</v>
      </c>
      <c r="J3" s="7">
        <v>74.643576920206016</v>
      </c>
      <c r="K3" s="7">
        <v>93.501636278634862</v>
      </c>
    </row>
    <row r="4" spans="1:11" x14ac:dyDescent="0.3">
      <c r="A4" s="1">
        <v>15676</v>
      </c>
      <c r="B4" s="1"/>
      <c r="C4" s="8">
        <v>2</v>
      </c>
      <c r="D4" s="7">
        <v>99.93063614683777</v>
      </c>
      <c r="E4" s="7">
        <v>95.513195071488553</v>
      </c>
      <c r="F4" s="7">
        <v>97.740313350948554</v>
      </c>
      <c r="G4" s="7">
        <v>95.985619357719344</v>
      </c>
      <c r="H4" s="7">
        <v>66.899248146778788</v>
      </c>
      <c r="I4" s="7">
        <v>46.452792960008615</v>
      </c>
      <c r="J4" s="7">
        <v>55.654322189238002</v>
      </c>
      <c r="K4" s="7">
        <v>91.713228326272542</v>
      </c>
    </row>
    <row r="5" spans="1:11" x14ac:dyDescent="0.3">
      <c r="A5" s="1">
        <v>15707</v>
      </c>
      <c r="B5" s="1"/>
      <c r="C5" s="8">
        <v>3</v>
      </c>
      <c r="D5" s="7">
        <v>98.115499407793592</v>
      </c>
      <c r="E5" s="7">
        <v>92.034298584976426</v>
      </c>
      <c r="F5" s="7">
        <v>96.220036769982812</v>
      </c>
      <c r="G5" s="7">
        <v>94.177413027589623</v>
      </c>
      <c r="H5" s="7">
        <v>62.839797244766849</v>
      </c>
      <c r="I5" s="7">
        <v>42.801799465593504</v>
      </c>
      <c r="J5" s="7">
        <v>41.155307394245369</v>
      </c>
      <c r="K5" s="7">
        <v>90.967296495013429</v>
      </c>
    </row>
    <row r="6" spans="1:11" x14ac:dyDescent="0.3">
      <c r="A6" s="1">
        <v>15738</v>
      </c>
      <c r="B6" s="1"/>
      <c r="C6" s="8">
        <v>4</v>
      </c>
      <c r="D6" s="7">
        <v>96.760847542202754</v>
      </c>
      <c r="E6" s="7">
        <v>91.086993848947372</v>
      </c>
      <c r="F6" s="7">
        <v>93.946530726403836</v>
      </c>
      <c r="G6" s="7">
        <v>93.281906723048351</v>
      </c>
      <c r="H6" s="7">
        <v>57.116703549142741</v>
      </c>
      <c r="I6" s="7">
        <v>38.318531303127571</v>
      </c>
      <c r="J6" s="7">
        <v>30.29689884735377</v>
      </c>
      <c r="K6" s="7">
        <v>88.172236594953389</v>
      </c>
    </row>
    <row r="7" spans="1:11" x14ac:dyDescent="0.3">
      <c r="A7" s="1">
        <v>15766</v>
      </c>
      <c r="B7" s="1"/>
      <c r="C7" s="8">
        <v>5</v>
      </c>
      <c r="D7" s="7">
        <v>96.89650264590702</v>
      </c>
      <c r="E7" s="7">
        <v>90.17621408667199</v>
      </c>
      <c r="F7" s="7">
        <v>92.878428795258358</v>
      </c>
      <c r="G7" s="7">
        <v>92.294357102056352</v>
      </c>
      <c r="H7" s="7">
        <v>48.989367483611588</v>
      </c>
      <c r="I7" s="7">
        <v>34.425057320211636</v>
      </c>
      <c r="J7" s="7">
        <v>21.871858827139597</v>
      </c>
      <c r="K7" s="7">
        <v>85.587494268058052</v>
      </c>
    </row>
    <row r="8" spans="1:11" x14ac:dyDescent="0.3">
      <c r="A8" s="1">
        <v>15797</v>
      </c>
      <c r="B8" s="1"/>
      <c r="C8" s="8">
        <v>6</v>
      </c>
      <c r="D8" s="7">
        <v>93.9739139229047</v>
      </c>
      <c r="E8" s="7">
        <v>88.140176020596215</v>
      </c>
      <c r="F8" s="7">
        <v>91.995274163290773</v>
      </c>
      <c r="G8" s="7">
        <v>90.591241757024306</v>
      </c>
      <c r="H8" s="7">
        <v>39.100780176878914</v>
      </c>
      <c r="I8" s="7">
        <v>30.783383099536472</v>
      </c>
      <c r="J8" s="7">
        <v>15.589350553912759</v>
      </c>
      <c r="K8" s="7">
        <v>84.530858536353634</v>
      </c>
    </row>
    <row r="9" spans="1:11" x14ac:dyDescent="0.3">
      <c r="A9" s="1">
        <v>15827</v>
      </c>
      <c r="B9" s="1"/>
      <c r="C9" s="8">
        <v>7</v>
      </c>
      <c r="D9" s="7">
        <v>93.59951585946682</v>
      </c>
      <c r="E9" s="7">
        <v>87.258861519251766</v>
      </c>
      <c r="F9" s="7">
        <v>90.617882351547237</v>
      </c>
      <c r="G9" s="7">
        <v>89.314050830153121</v>
      </c>
      <c r="H9" s="7">
        <v>30.533172088770041</v>
      </c>
      <c r="I9" s="7">
        <v>27.210627684554471</v>
      </c>
      <c r="J9" s="7">
        <v>11.281098888423735</v>
      </c>
      <c r="K9" s="7">
        <v>83.859978706700034</v>
      </c>
    </row>
    <row r="10" spans="1:11" x14ac:dyDescent="0.3">
      <c r="A10" s="1">
        <v>15858</v>
      </c>
      <c r="B10" s="1"/>
      <c r="C10" s="8">
        <v>8</v>
      </c>
      <c r="D10" s="7">
        <v>94.041510960983459</v>
      </c>
      <c r="E10" s="7">
        <v>85.842460914168015</v>
      </c>
      <c r="F10" s="7">
        <v>88.684558966086556</v>
      </c>
      <c r="G10" s="7">
        <v>86.645373331541634</v>
      </c>
      <c r="H10" s="7">
        <v>23.316664443505189</v>
      </c>
      <c r="I10" s="7">
        <v>23.491865392864081</v>
      </c>
      <c r="J10" s="7">
        <v>7.947794059760275</v>
      </c>
      <c r="K10" s="7">
        <v>82.767448387978703</v>
      </c>
    </row>
    <row r="11" spans="1:11" x14ac:dyDescent="0.3">
      <c r="A11" s="1">
        <v>15888</v>
      </c>
      <c r="B11" s="1"/>
      <c r="C11" s="8">
        <v>9</v>
      </c>
      <c r="D11" s="7">
        <v>91.231578347869075</v>
      </c>
      <c r="E11" s="7">
        <v>84.299775031098903</v>
      </c>
      <c r="F11" s="7">
        <v>87.073695597532208</v>
      </c>
      <c r="G11" s="7">
        <v>82.969810716787919</v>
      </c>
      <c r="H11" s="7">
        <v>17.166063788194943</v>
      </c>
      <c r="I11" s="7">
        <v>19.814326410985224</v>
      </c>
      <c r="J11" s="7">
        <v>5.4355040758858406</v>
      </c>
      <c r="K11" s="7">
        <v>81.208249988205154</v>
      </c>
    </row>
    <row r="12" spans="1:11" x14ac:dyDescent="0.3">
      <c r="A12" s="1">
        <v>15919</v>
      </c>
      <c r="B12" s="1"/>
      <c r="C12" s="8">
        <v>10</v>
      </c>
      <c r="D12" s="7">
        <v>91.058567070435259</v>
      </c>
      <c r="E12" s="7">
        <v>82.817344563413798</v>
      </c>
      <c r="F12" s="7">
        <v>84.619723612762115</v>
      </c>
      <c r="G12" s="7">
        <v>75.221949879227495</v>
      </c>
      <c r="H12" s="7">
        <v>12.503506291933093</v>
      </c>
      <c r="I12" s="7">
        <v>17.076899432030704</v>
      </c>
      <c r="J12" s="7">
        <v>3.7460400247317991</v>
      </c>
      <c r="K12" s="7">
        <v>79.11949531196916</v>
      </c>
    </row>
    <row r="13" spans="1:11" x14ac:dyDescent="0.3">
      <c r="A13" s="1">
        <v>15950</v>
      </c>
      <c r="B13" s="1"/>
      <c r="C13" s="8">
        <v>11</v>
      </c>
      <c r="D13" s="7">
        <v>89.203141722605082</v>
      </c>
      <c r="E13" s="7">
        <v>82.168215659702142</v>
      </c>
      <c r="F13" s="7">
        <v>83.509053205133824</v>
      </c>
      <c r="G13" s="7">
        <v>66.12918670701319</v>
      </c>
      <c r="H13" s="7">
        <v>8.7461571711899087</v>
      </c>
      <c r="I13" s="7">
        <v>14.110807661568916</v>
      </c>
      <c r="J13" s="7">
        <v>2.484935339788922</v>
      </c>
      <c r="K13" s="7">
        <v>77.590953527477851</v>
      </c>
    </row>
    <row r="14" spans="1:11" x14ac:dyDescent="0.3">
      <c r="A14" s="1">
        <v>15980</v>
      </c>
      <c r="B14" s="1"/>
      <c r="C14" s="8">
        <v>12</v>
      </c>
      <c r="D14" s="7">
        <v>85.615838105965139</v>
      </c>
      <c r="E14" s="7">
        <v>80.383697573568924</v>
      </c>
      <c r="F14" s="7">
        <v>82.080846476443696</v>
      </c>
      <c r="G14" s="7">
        <v>59.425940606589862</v>
      </c>
      <c r="H14" s="7">
        <v>5.7608728567974632</v>
      </c>
      <c r="I14" s="7">
        <v>11.706327909050039</v>
      </c>
      <c r="J14" s="7"/>
      <c r="K14" s="7">
        <v>75.580511910654451</v>
      </c>
    </row>
    <row r="15" spans="1:11" x14ac:dyDescent="0.3">
      <c r="A15" s="1">
        <v>16011</v>
      </c>
      <c r="B15" s="1"/>
      <c r="C15" s="8">
        <v>13</v>
      </c>
      <c r="D15" s="7">
        <v>85.513222239277994</v>
      </c>
      <c r="E15" s="7">
        <v>77.93649173314806</v>
      </c>
      <c r="F15" s="7">
        <v>80.463529532833732</v>
      </c>
      <c r="G15" s="7">
        <v>53.073091548262809</v>
      </c>
      <c r="H15" s="7">
        <v>3.3007923318612642</v>
      </c>
      <c r="I15" s="7">
        <v>10.891633707713099</v>
      </c>
      <c r="J15" s="7"/>
      <c r="K15" s="7">
        <v>72.869756952038614</v>
      </c>
    </row>
    <row r="16" spans="1:11" x14ac:dyDescent="0.3">
      <c r="A16" s="1">
        <v>16041</v>
      </c>
      <c r="B16" s="1"/>
      <c r="C16" s="8">
        <v>14</v>
      </c>
      <c r="D16" s="7">
        <v>83.82827393322026</v>
      </c>
      <c r="E16" s="7">
        <v>77.279615005600462</v>
      </c>
      <c r="F16" s="7">
        <v>79.407410966972975</v>
      </c>
      <c r="G16" s="7">
        <v>45.536758085167577</v>
      </c>
      <c r="H16" s="7">
        <v>1.9398168381883309</v>
      </c>
      <c r="I16" s="7">
        <v>10.161053930136298</v>
      </c>
      <c r="J16" s="7"/>
      <c r="K16" s="7">
        <v>71.842410482143976</v>
      </c>
    </row>
    <row r="17" spans="1:11" x14ac:dyDescent="0.3">
      <c r="A17" s="1">
        <v>16072</v>
      </c>
      <c r="B17" s="1"/>
      <c r="C17" s="8">
        <v>15</v>
      </c>
      <c r="D17" s="7">
        <v>75.897033891552979</v>
      </c>
      <c r="E17" s="7">
        <v>75.357986353584067</v>
      </c>
      <c r="F17" s="7">
        <v>78.303333958162895</v>
      </c>
      <c r="G17" s="7">
        <v>36.000283093657664</v>
      </c>
      <c r="H17" s="7"/>
      <c r="I17" s="7">
        <v>9.607653110945817</v>
      </c>
      <c r="J17" s="7"/>
      <c r="K17" s="7">
        <v>71.314681836553476</v>
      </c>
    </row>
    <row r="18" spans="1:11" x14ac:dyDescent="0.3">
      <c r="A18" s="1">
        <v>16103</v>
      </c>
      <c r="B18" s="1"/>
      <c r="C18" s="8">
        <v>16</v>
      </c>
      <c r="D18" s="7">
        <v>75.406889112322901</v>
      </c>
      <c r="E18" s="7">
        <v>73.191517437435962</v>
      </c>
      <c r="F18" s="7">
        <v>77.705005416456174</v>
      </c>
      <c r="G18" s="7">
        <v>28.400349553216842</v>
      </c>
      <c r="H18" s="7"/>
      <c r="I18" s="7">
        <v>8.7517335679958279</v>
      </c>
      <c r="J18" s="7"/>
      <c r="K18" s="7">
        <v>70.274617497589162</v>
      </c>
    </row>
    <row r="19" spans="1:11" x14ac:dyDescent="0.3">
      <c r="A19" s="1">
        <v>16132</v>
      </c>
      <c r="B19" s="1"/>
      <c r="C19" s="8">
        <v>17</v>
      </c>
      <c r="D19" s="7">
        <v>74.483296238959795</v>
      </c>
      <c r="E19" s="7">
        <v>72.402332018435033</v>
      </c>
      <c r="F19" s="7">
        <v>76.791190252451983</v>
      </c>
      <c r="G19" s="7">
        <v>25.998122989030428</v>
      </c>
      <c r="H19" s="7"/>
      <c r="I19" s="7">
        <v>7.8631927834643545</v>
      </c>
      <c r="J19" s="7"/>
      <c r="K19" s="7">
        <v>69.46191311415356</v>
      </c>
    </row>
    <row r="20" spans="1:11" x14ac:dyDescent="0.3">
      <c r="A20" s="1">
        <v>16163</v>
      </c>
      <c r="B20" s="1"/>
      <c r="C20" s="8">
        <v>18</v>
      </c>
      <c r="D20" s="7">
        <v>71.487951088357605</v>
      </c>
      <c r="E20" s="7">
        <v>71.304246620479645</v>
      </c>
      <c r="F20" s="7">
        <v>75.813199972802849</v>
      </c>
      <c r="G20" s="7">
        <v>24.890495920565275</v>
      </c>
      <c r="H20" s="7"/>
      <c r="I20" s="7">
        <v>6.87221882840793</v>
      </c>
      <c r="J20" s="7"/>
      <c r="K20" s="7">
        <v>68.631472299331648</v>
      </c>
    </row>
    <row r="21" spans="1:11" x14ac:dyDescent="0.3">
      <c r="A21" s="1">
        <v>16193</v>
      </c>
      <c r="B21" s="1"/>
      <c r="C21" s="8">
        <v>19</v>
      </c>
      <c r="D21" s="7">
        <v>69.130597706563776</v>
      </c>
      <c r="E21" s="7">
        <v>70.271259111540019</v>
      </c>
      <c r="F21" s="7">
        <v>75.136967267396287</v>
      </c>
      <c r="G21" s="7">
        <v>23.320993085885203</v>
      </c>
      <c r="H21" s="7"/>
      <c r="I21" s="7">
        <v>5.9136208832354615</v>
      </c>
      <c r="J21" s="7"/>
      <c r="K21" s="7">
        <v>67.404706638510746</v>
      </c>
    </row>
    <row r="22" spans="1:11" x14ac:dyDescent="0.3">
      <c r="A22" s="1">
        <v>16224</v>
      </c>
      <c r="B22" s="1"/>
      <c r="C22" s="8">
        <v>20</v>
      </c>
      <c r="D22" s="7">
        <v>67.961657202677713</v>
      </c>
      <c r="E22" s="7">
        <v>69.444865215475858</v>
      </c>
      <c r="F22" s="7">
        <v>73.490773931334402</v>
      </c>
      <c r="G22" s="7">
        <v>21.168188332472727</v>
      </c>
      <c r="H22" s="7"/>
      <c r="I22" s="7">
        <v>4.7244714254497575</v>
      </c>
      <c r="J22" s="7"/>
      <c r="K22" s="7">
        <v>67.136161990548558</v>
      </c>
    </row>
    <row r="23" spans="1:11" x14ac:dyDescent="0.3">
      <c r="A23" s="1">
        <v>16254</v>
      </c>
      <c r="B23" s="1"/>
      <c r="C23" s="8">
        <v>21</v>
      </c>
      <c r="D23" s="7">
        <v>64.260265887554567</v>
      </c>
      <c r="E23" s="7">
        <v>67.863642348749963</v>
      </c>
      <c r="F23" s="7">
        <v>72.468961573152939</v>
      </c>
      <c r="G23" s="7">
        <v>18.66683274468495</v>
      </c>
      <c r="H23" s="7"/>
      <c r="I23" s="7">
        <v>3.7678215371638544</v>
      </c>
      <c r="J23" s="7"/>
      <c r="K23" s="7">
        <v>66.982103153295967</v>
      </c>
    </row>
    <row r="24" spans="1:11" x14ac:dyDescent="0.3">
      <c r="A24" s="1">
        <v>16285</v>
      </c>
      <c r="B24" s="1"/>
      <c r="C24" s="8">
        <v>22</v>
      </c>
      <c r="D24" s="7">
        <v>63.192315751356645</v>
      </c>
      <c r="E24" s="7">
        <v>66.598275121442555</v>
      </c>
      <c r="F24" s="7">
        <v>71.751447102131635</v>
      </c>
      <c r="G24" s="7">
        <v>16.103202850832425</v>
      </c>
      <c r="H24" s="7"/>
      <c r="I24" s="7">
        <v>3.0570560139260485</v>
      </c>
      <c r="J24" s="7"/>
      <c r="K24" s="7">
        <v>65.914291628907662</v>
      </c>
    </row>
    <row r="25" spans="1:11" x14ac:dyDescent="0.3">
      <c r="A25" s="1">
        <v>16316</v>
      </c>
      <c r="B25" s="1"/>
      <c r="C25" s="8">
        <v>23</v>
      </c>
      <c r="D25" s="7">
        <v>62.809179754852053</v>
      </c>
      <c r="E25" s="7">
        <v>65.620529235828712</v>
      </c>
      <c r="F25" s="7">
        <v>70.886630213526601</v>
      </c>
      <c r="G25" s="7">
        <v>14.039409634553119</v>
      </c>
      <c r="H25" s="7"/>
      <c r="I25" s="7">
        <v>2.4283549240813787</v>
      </c>
      <c r="J25" s="7"/>
      <c r="K25" s="7">
        <v>65.042719191738371</v>
      </c>
    </row>
    <row r="26" spans="1:11" x14ac:dyDescent="0.3">
      <c r="A26" s="1">
        <v>16346</v>
      </c>
      <c r="B26" s="1"/>
      <c r="C26" s="8">
        <v>24</v>
      </c>
      <c r="D26" s="7">
        <v>62.640051615490229</v>
      </c>
      <c r="E26" s="7">
        <v>64.296030997284646</v>
      </c>
      <c r="F26" s="7">
        <v>70.421846029730389</v>
      </c>
      <c r="G26" s="7">
        <v>12.382615659334203</v>
      </c>
      <c r="H26" s="7"/>
      <c r="I26" s="7">
        <v>1.997495207766208</v>
      </c>
      <c r="J26" s="7"/>
      <c r="K26" s="7">
        <v>64.13836820011673</v>
      </c>
    </row>
    <row r="27" spans="1:11" x14ac:dyDescent="0.3">
      <c r="A27" s="1">
        <v>16377</v>
      </c>
      <c r="B27" s="1"/>
      <c r="C27" s="8">
        <v>25</v>
      </c>
      <c r="D27" s="7">
        <v>60.510096228255641</v>
      </c>
      <c r="E27" s="7">
        <v>63.42082363117445</v>
      </c>
      <c r="F27" s="7">
        <v>69.641857228768174</v>
      </c>
      <c r="G27" s="7">
        <v>10.436254243012391</v>
      </c>
      <c r="H27" s="7"/>
      <c r="I27" s="7">
        <v>1.6407879150371349</v>
      </c>
      <c r="J27" s="7"/>
      <c r="K27" s="7">
        <v>63.309020037623839</v>
      </c>
    </row>
    <row r="28" spans="1:11" x14ac:dyDescent="0.3">
      <c r="A28" s="1">
        <v>16407</v>
      </c>
      <c r="B28" s="1"/>
      <c r="C28" s="8">
        <v>26</v>
      </c>
      <c r="D28" s="7">
        <v>61.139836544665705</v>
      </c>
      <c r="E28" s="7">
        <v>62.71217604190096</v>
      </c>
      <c r="F28" s="7">
        <v>68.062800262674116</v>
      </c>
      <c r="G28" s="7">
        <v>8.6129027341853526</v>
      </c>
      <c r="H28" s="7"/>
      <c r="I28" s="7">
        <v>1.3369085920615456</v>
      </c>
      <c r="J28" s="7"/>
      <c r="K28" s="7">
        <v>63.094498741901376</v>
      </c>
    </row>
    <row r="29" spans="1:11" x14ac:dyDescent="0.3">
      <c r="A29" s="1">
        <v>16438</v>
      </c>
      <c r="B29" s="1"/>
      <c r="C29" s="8">
        <v>27</v>
      </c>
      <c r="D29" s="7">
        <v>58.134293567239425</v>
      </c>
      <c r="E29" s="7">
        <v>61.700291265152472</v>
      </c>
      <c r="F29" s="7">
        <v>66.892186990343106</v>
      </c>
      <c r="G29" s="7">
        <v>7.4089485885465383</v>
      </c>
      <c r="H29" s="7"/>
      <c r="I29" s="7">
        <v>1.0910867477854773</v>
      </c>
      <c r="J29" s="7"/>
      <c r="K29" s="7">
        <v>63.050363487460153</v>
      </c>
    </row>
    <row r="30" spans="1:11" x14ac:dyDescent="0.3">
      <c r="A30" s="1">
        <v>16469</v>
      </c>
      <c r="B30" s="1"/>
      <c r="C30" s="8">
        <v>28</v>
      </c>
      <c r="D30" s="7">
        <v>56.705319515450093</v>
      </c>
      <c r="E30" s="7">
        <v>59.527536194068958</v>
      </c>
      <c r="F30" s="7">
        <v>65.871183643863219</v>
      </c>
      <c r="G30" s="7">
        <v>6.0878788730867184</v>
      </c>
      <c r="H30" s="7"/>
      <c r="I30" s="7">
        <v>0.89104675196854022</v>
      </c>
      <c r="J30" s="7"/>
      <c r="K30" s="7">
        <v>62.68678016251755</v>
      </c>
    </row>
    <row r="31" spans="1:11" x14ac:dyDescent="0.3">
      <c r="A31" s="1">
        <v>16497</v>
      </c>
      <c r="B31" s="1"/>
      <c r="C31" s="8">
        <v>29</v>
      </c>
      <c r="D31" s="7">
        <v>55.983137047536871</v>
      </c>
      <c r="E31" s="7">
        <v>58.694080254455692</v>
      </c>
      <c r="F31" s="7">
        <v>64.719182200690923</v>
      </c>
      <c r="G31" s="7">
        <v>4.9636191382688297</v>
      </c>
      <c r="H31" s="7"/>
      <c r="I31" s="7">
        <v>0.73579417999053687</v>
      </c>
      <c r="J31" s="7"/>
      <c r="K31" s="7">
        <v>62.474367313651129</v>
      </c>
    </row>
    <row r="32" spans="1:11" x14ac:dyDescent="0.3">
      <c r="A32" s="1">
        <v>16528</v>
      </c>
      <c r="B32" s="1"/>
      <c r="C32" s="8">
        <v>30</v>
      </c>
      <c r="D32" s="7">
        <v>55.324772257670588</v>
      </c>
      <c r="E32" s="7">
        <v>57.815287878699451</v>
      </c>
      <c r="F32" s="7">
        <v>64.148262662990319</v>
      </c>
      <c r="G32" s="7">
        <v>4.1477556098176906</v>
      </c>
      <c r="H32" s="7"/>
      <c r="I32" s="7">
        <v>0.59742950632554148</v>
      </c>
      <c r="J32" s="7"/>
      <c r="K32" s="7">
        <v>62.368341133723796</v>
      </c>
    </row>
    <row r="33" spans="1:11" x14ac:dyDescent="0.3">
      <c r="A33" s="1">
        <v>16558</v>
      </c>
      <c r="B33" s="1"/>
      <c r="C33" s="8">
        <v>31</v>
      </c>
      <c r="D33" s="7">
        <v>54.956563283670015</v>
      </c>
      <c r="E33" s="7">
        <v>56.804173588818472</v>
      </c>
      <c r="F33" s="7">
        <v>63.969149045662462</v>
      </c>
      <c r="G33" s="7">
        <v>3.3557893283314644</v>
      </c>
      <c r="H33" s="7"/>
      <c r="I33" s="7">
        <v>0.48021019719117553</v>
      </c>
      <c r="J33" s="7"/>
      <c r="K33" s="7">
        <v>61.610531595104014</v>
      </c>
    </row>
    <row r="34" spans="1:11" x14ac:dyDescent="0.3">
      <c r="A34" s="1">
        <v>16589</v>
      </c>
      <c r="B34" s="1"/>
      <c r="C34" s="8">
        <v>32</v>
      </c>
      <c r="D34" s="7">
        <v>54.846869544580848</v>
      </c>
      <c r="E34" s="7">
        <v>55.827197630288424</v>
      </c>
      <c r="F34" s="7">
        <v>63.204376094914011</v>
      </c>
      <c r="G34" s="7">
        <v>2.6119157287760464</v>
      </c>
      <c r="H34" s="7"/>
      <c r="I34" s="7">
        <v>0.37973287774092646</v>
      </c>
      <c r="J34" s="7"/>
      <c r="K34" s="7">
        <v>61.604371157988226</v>
      </c>
    </row>
    <row r="35" spans="1:11" x14ac:dyDescent="0.3">
      <c r="A35" s="1">
        <v>16619</v>
      </c>
      <c r="B35" s="1"/>
      <c r="C35" s="8">
        <v>33</v>
      </c>
      <c r="D35" s="7">
        <v>53.32704865783262</v>
      </c>
      <c r="E35" s="7">
        <v>55.099879224524699</v>
      </c>
      <c r="F35" s="7">
        <v>62.516692477659745</v>
      </c>
      <c r="G35" s="7">
        <v>2.0767398654496674</v>
      </c>
      <c r="H35" s="7"/>
      <c r="I35" s="7">
        <v>0.31153735149801165</v>
      </c>
      <c r="J35" s="7"/>
      <c r="K35" s="7">
        <v>61.475273084510754</v>
      </c>
    </row>
    <row r="36" spans="1:11" x14ac:dyDescent="0.3">
      <c r="A36" s="1">
        <v>16650</v>
      </c>
      <c r="B36" s="1"/>
      <c r="C36" s="8">
        <v>34</v>
      </c>
      <c r="D36" s="7">
        <v>52.179108275765778</v>
      </c>
      <c r="E36" s="7">
        <v>54.408886367655477</v>
      </c>
      <c r="F36" s="7">
        <v>61.538234548341123</v>
      </c>
      <c r="G36" s="7">
        <v>1.6238485146998731</v>
      </c>
      <c r="H36" s="7"/>
      <c r="I36" s="7">
        <v>0.24865300622396974</v>
      </c>
      <c r="J36" s="7"/>
      <c r="K36" s="7">
        <v>61.084333351063947</v>
      </c>
    </row>
    <row r="37" spans="1:11" x14ac:dyDescent="0.3">
      <c r="A37" s="1">
        <v>16681</v>
      </c>
      <c r="B37" s="1"/>
      <c r="C37" s="8">
        <v>35</v>
      </c>
      <c r="D37" s="7">
        <v>51.831834981390465</v>
      </c>
      <c r="E37" s="7">
        <v>53.530978323155729</v>
      </c>
      <c r="F37" s="7">
        <v>60.509571827277412</v>
      </c>
      <c r="G37" s="7"/>
      <c r="H37" s="7"/>
      <c r="I37" s="7">
        <v>0.1951444092167397</v>
      </c>
      <c r="J37" s="7"/>
      <c r="K37" s="7">
        <v>60.750207211401239</v>
      </c>
    </row>
    <row r="38" spans="1:11" x14ac:dyDescent="0.3">
      <c r="A38" s="1">
        <v>16711</v>
      </c>
      <c r="B38" s="1"/>
      <c r="C38" s="8">
        <v>36</v>
      </c>
      <c r="D38" s="7">
        <v>52.803417870202182</v>
      </c>
      <c r="E38" s="7">
        <v>52.802306493544805</v>
      </c>
      <c r="F38" s="7">
        <v>60.02338242959766</v>
      </c>
      <c r="G38" s="7"/>
      <c r="H38" s="7"/>
      <c r="I38" s="7">
        <v>0.15599073478556333</v>
      </c>
      <c r="J38" s="7"/>
      <c r="K38" s="7">
        <v>59.899632430882704</v>
      </c>
    </row>
    <row r="39" spans="1:11" x14ac:dyDescent="0.3">
      <c r="A39" s="1">
        <v>16742</v>
      </c>
      <c r="B39" s="1"/>
      <c r="C39" s="8">
        <v>37</v>
      </c>
      <c r="D39" s="7">
        <v>53.100782250806702</v>
      </c>
      <c r="E39" s="7">
        <v>52.124685580991915</v>
      </c>
      <c r="F39" s="7">
        <v>59.558823605474949</v>
      </c>
      <c r="G39" s="7"/>
      <c r="H39" s="7"/>
      <c r="I39" s="7">
        <v>0.12463305751483168</v>
      </c>
      <c r="J39" s="7"/>
      <c r="K39" s="7">
        <v>59.833815234125161</v>
      </c>
    </row>
    <row r="40" spans="1:11" x14ac:dyDescent="0.3">
      <c r="A40" s="1">
        <v>16772</v>
      </c>
      <c r="B40" s="1"/>
      <c r="C40" s="8">
        <v>38</v>
      </c>
      <c r="D40" s="7">
        <v>53.143296888317352</v>
      </c>
      <c r="E40" s="7">
        <v>51.435450543706253</v>
      </c>
      <c r="F40" s="7">
        <v>58.922461026389946</v>
      </c>
      <c r="G40" s="7"/>
      <c r="H40" s="7"/>
      <c r="I40" s="7">
        <v>9.6809893983868023E-2</v>
      </c>
      <c r="J40" s="7"/>
      <c r="K40" s="7">
        <v>60.292034697828662</v>
      </c>
    </row>
    <row r="41" spans="1:11" x14ac:dyDescent="0.3">
      <c r="A41" s="1">
        <v>16803</v>
      </c>
      <c r="B41" s="1"/>
      <c r="C41" s="8">
        <v>39</v>
      </c>
      <c r="D41" s="7">
        <v>54.866092182859127</v>
      </c>
      <c r="E41" s="7">
        <v>50.745314269639152</v>
      </c>
      <c r="F41" s="7">
        <v>58.29866530759864</v>
      </c>
      <c r="G41" s="7"/>
      <c r="H41" s="7"/>
      <c r="I41" s="7">
        <v>7.4965072002375732E-2</v>
      </c>
      <c r="J41" s="7"/>
      <c r="K41" s="7">
        <v>60.286006097218937</v>
      </c>
    </row>
    <row r="42" spans="1:11" x14ac:dyDescent="0.3">
      <c r="A42" s="1">
        <v>16834</v>
      </c>
      <c r="B42" s="1"/>
      <c r="C42" s="8">
        <v>40</v>
      </c>
      <c r="D42" s="7">
        <v>53.732339812808867</v>
      </c>
      <c r="E42" s="7">
        <v>50.252836472211477</v>
      </c>
      <c r="F42" s="7">
        <v>57.584616068351089</v>
      </c>
      <c r="G42" s="7"/>
      <c r="H42" s="7"/>
      <c r="I42" s="7">
        <v>5.7431297021662255E-2</v>
      </c>
      <c r="J42" s="7"/>
      <c r="K42" s="7">
        <v>60.153668027558311</v>
      </c>
    </row>
    <row r="43" spans="1:11" x14ac:dyDescent="0.3">
      <c r="A43" s="1">
        <v>16862</v>
      </c>
      <c r="B43" s="1"/>
      <c r="C43" s="8">
        <v>41</v>
      </c>
      <c r="D43" s="7">
        <v>49.618930476321786</v>
      </c>
      <c r="E43" s="7"/>
      <c r="F43" s="7">
        <v>56.946811776454794</v>
      </c>
      <c r="G43" s="7"/>
      <c r="H43" s="7"/>
      <c r="I43" s="7">
        <v>4.387752847556136E-2</v>
      </c>
      <c r="J43" s="7"/>
      <c r="K43" s="7">
        <v>59.836534395263413</v>
      </c>
    </row>
    <row r="44" spans="1:11" x14ac:dyDescent="0.3">
      <c r="A44" s="1">
        <v>16893</v>
      </c>
      <c r="B44" s="1"/>
      <c r="C44" s="8">
        <v>42</v>
      </c>
      <c r="D44" s="7">
        <v>48.962828573437726</v>
      </c>
      <c r="E44" s="7"/>
      <c r="F44" s="7">
        <v>56.422086373184165</v>
      </c>
      <c r="G44" s="7"/>
      <c r="H44" s="7"/>
      <c r="I44" s="7"/>
      <c r="J44" s="7"/>
      <c r="K44" s="7">
        <v>59.497399219711063</v>
      </c>
    </row>
    <row r="45" spans="1:11" x14ac:dyDescent="0.3">
      <c r="A45" s="1">
        <v>16923</v>
      </c>
      <c r="B45" s="1"/>
      <c r="C45" s="8">
        <v>43</v>
      </c>
      <c r="D45" s="7">
        <v>48.191760406926889</v>
      </c>
      <c r="E45" s="7"/>
      <c r="F45" s="7">
        <v>56.130209284902669</v>
      </c>
      <c r="G45" s="7"/>
      <c r="H45" s="7"/>
      <c r="I45" s="7"/>
      <c r="J45" s="7"/>
      <c r="K45" s="7">
        <v>59.354947346080472</v>
      </c>
    </row>
    <row r="46" spans="1:11" x14ac:dyDescent="0.3">
      <c r="A46" s="1">
        <v>16954</v>
      </c>
      <c r="B46" s="1"/>
      <c r="C46" s="8">
        <v>44</v>
      </c>
      <c r="D46" s="7">
        <v>47.25145642408755</v>
      </c>
      <c r="E46" s="7"/>
      <c r="F46" s="7">
        <v>55.607498796218209</v>
      </c>
      <c r="G46" s="7"/>
      <c r="H46" s="7"/>
      <c r="I46" s="7"/>
      <c r="J46" s="7"/>
      <c r="K46" s="7">
        <v>59.450067454006884</v>
      </c>
    </row>
    <row r="47" spans="1:11" x14ac:dyDescent="0.3">
      <c r="A47" s="1">
        <v>16984</v>
      </c>
      <c r="B47" s="1"/>
      <c r="C47" s="8">
        <v>45</v>
      </c>
      <c r="D47" s="7">
        <v>45.715418366957763</v>
      </c>
      <c r="E47" s="7"/>
      <c r="F47" s="7">
        <v>53.695923905193325</v>
      </c>
      <c r="G47" s="7"/>
      <c r="H47" s="7"/>
      <c r="I47" s="7"/>
      <c r="J47" s="7"/>
      <c r="K47" s="7">
        <v>59.587117825004391</v>
      </c>
    </row>
    <row r="48" spans="1:11" x14ac:dyDescent="0.3">
      <c r="A48" s="1">
        <v>17015</v>
      </c>
      <c r="B48" s="1"/>
      <c r="C48" s="8">
        <v>46</v>
      </c>
      <c r="D48" s="7">
        <v>44.444311070345869</v>
      </c>
      <c r="E48" s="7"/>
      <c r="F48" s="7">
        <v>51.551386237704797</v>
      </c>
      <c r="G48" s="7"/>
      <c r="H48" s="7"/>
      <c r="I48" s="7"/>
      <c r="J48" s="7"/>
      <c r="K48" s="7">
        <v>59.219954109525325</v>
      </c>
    </row>
    <row r="49" spans="1:11" x14ac:dyDescent="0.3">
      <c r="A49" s="1">
        <v>17046</v>
      </c>
      <c r="B49" s="1"/>
      <c r="C49" s="8">
        <v>47</v>
      </c>
      <c r="D49" s="7">
        <v>45.565215368408722</v>
      </c>
      <c r="E49" s="7"/>
      <c r="F49" s="7">
        <v>49.040512022169715</v>
      </c>
      <c r="G49" s="7"/>
      <c r="H49" s="7"/>
      <c r="I49" s="7"/>
      <c r="J49" s="7"/>
      <c r="K49" s="7">
        <v>58.913603371990973</v>
      </c>
    </row>
    <row r="50" spans="1:11" x14ac:dyDescent="0.3">
      <c r="A50" s="1">
        <v>17076</v>
      </c>
      <c r="B50" s="1"/>
      <c r="C50" s="8">
        <v>48</v>
      </c>
      <c r="D50" s="7">
        <v>45.096214735163031</v>
      </c>
      <c r="E50" s="7"/>
      <c r="F50" s="7">
        <v>48.145014747859534</v>
      </c>
      <c r="G50" s="7"/>
      <c r="H50" s="7"/>
      <c r="I50" s="7"/>
      <c r="J50" s="7"/>
      <c r="K50" s="7">
        <v>58.801879800370273</v>
      </c>
    </row>
    <row r="51" spans="1:11" x14ac:dyDescent="0.3">
      <c r="A51" s="1">
        <v>17107</v>
      </c>
      <c r="B51" s="1"/>
      <c r="C51" s="8">
        <v>49</v>
      </c>
      <c r="D51" s="7">
        <v>44.526278372001414</v>
      </c>
      <c r="E51" s="7"/>
      <c r="F51" s="7">
        <v>47.536546946938714</v>
      </c>
      <c r="G51" s="7"/>
      <c r="H51" s="7"/>
      <c r="I51" s="7"/>
      <c r="J51" s="7"/>
      <c r="K51" s="7">
        <v>59.258167691595567</v>
      </c>
    </row>
    <row r="52" spans="1:11" x14ac:dyDescent="0.3">
      <c r="A52" s="1">
        <v>17137</v>
      </c>
      <c r="B52" s="1"/>
      <c r="C52" s="8">
        <v>50</v>
      </c>
      <c r="D52" s="7">
        <v>44.669219875603339</v>
      </c>
      <c r="E52" s="7"/>
      <c r="F52" s="7">
        <v>46.504154712325104</v>
      </c>
      <c r="G52" s="7"/>
      <c r="H52" s="7"/>
      <c r="I52" s="7"/>
      <c r="J52" s="7"/>
      <c r="K52" s="7">
        <v>59.856735042015728</v>
      </c>
    </row>
    <row r="53" spans="1:11" x14ac:dyDescent="0.3">
      <c r="A53" s="1">
        <v>17168</v>
      </c>
      <c r="B53" s="1"/>
      <c r="C53" s="8">
        <v>51</v>
      </c>
      <c r="D53" s="7">
        <v>38.244195098975467</v>
      </c>
      <c r="E53" s="7"/>
      <c r="F53" s="7">
        <v>45.614668673197741</v>
      </c>
      <c r="G53" s="7"/>
      <c r="H53" s="7"/>
      <c r="I53" s="7"/>
      <c r="J53" s="7"/>
      <c r="K53" s="7">
        <v>60.254414175574517</v>
      </c>
    </row>
    <row r="54" spans="1:11" x14ac:dyDescent="0.3">
      <c r="A54" s="1">
        <v>17199</v>
      </c>
      <c r="B54" s="1"/>
      <c r="C54" s="8">
        <v>52</v>
      </c>
      <c r="D54" s="7">
        <v>37.043970456194764</v>
      </c>
      <c r="E54" s="7"/>
      <c r="F54" s="7">
        <v>44.891908939275403</v>
      </c>
      <c r="G54" s="7"/>
      <c r="H54" s="7"/>
      <c r="I54" s="7"/>
      <c r="J54" s="7"/>
      <c r="K54" s="7">
        <v>60.242365702434036</v>
      </c>
    </row>
    <row r="55" spans="1:11" x14ac:dyDescent="0.3">
      <c r="A55" s="1">
        <v>17227</v>
      </c>
      <c r="B55" s="1"/>
      <c r="C55" s="8">
        <v>53</v>
      </c>
      <c r="D55" s="7">
        <v>35.818961957256583</v>
      </c>
      <c r="E55" s="7"/>
      <c r="F55" s="7">
        <v>44.150185817540716</v>
      </c>
      <c r="G55" s="7"/>
      <c r="H55" s="7"/>
      <c r="I55" s="7"/>
      <c r="J55" s="7"/>
      <c r="K55" s="7">
        <v>60.508603558089632</v>
      </c>
    </row>
    <row r="56" spans="1:11" x14ac:dyDescent="0.3">
      <c r="A56" s="1">
        <v>17258</v>
      </c>
      <c r="B56" s="1"/>
      <c r="C56" s="8">
        <v>54</v>
      </c>
      <c r="D56" s="7">
        <v>36.177115399713756</v>
      </c>
      <c r="E56" s="7"/>
      <c r="F56" s="7">
        <v>43.191338111466173</v>
      </c>
      <c r="G56" s="7"/>
      <c r="H56" s="7"/>
      <c r="I56" s="7"/>
      <c r="J56" s="7"/>
      <c r="K56" s="7">
        <v>60.581301119432943</v>
      </c>
    </row>
    <row r="57" spans="1:11" x14ac:dyDescent="0.3">
      <c r="A57" s="1">
        <v>17288</v>
      </c>
      <c r="B57" s="1"/>
      <c r="C57" s="8">
        <v>55</v>
      </c>
      <c r="D57" s="7">
        <v>35.947054252497772</v>
      </c>
      <c r="E57" s="7"/>
      <c r="F57" s="7">
        <v>42.187280827765356</v>
      </c>
      <c r="G57" s="7"/>
      <c r="H57" s="7"/>
      <c r="I57" s="7"/>
      <c r="J57" s="7"/>
      <c r="K57" s="7">
        <v>60.279901611376062</v>
      </c>
    </row>
    <row r="58" spans="1:11" x14ac:dyDescent="0.3">
      <c r="A58" s="1">
        <v>17319</v>
      </c>
      <c r="B58" s="1"/>
      <c r="C58" s="8">
        <v>56</v>
      </c>
      <c r="D58" s="7">
        <v>36.376294527927314</v>
      </c>
      <c r="E58" s="7"/>
      <c r="F58" s="7">
        <v>41.046196563305458</v>
      </c>
      <c r="G58" s="7"/>
      <c r="H58" s="7"/>
      <c r="I58" s="7"/>
      <c r="J58" s="7"/>
      <c r="K58" s="7">
        <v>59.441772617469738</v>
      </c>
    </row>
    <row r="59" spans="1:11" x14ac:dyDescent="0.3">
      <c r="A59" s="1">
        <v>17349</v>
      </c>
      <c r="B59" s="1"/>
      <c r="C59" s="8">
        <v>57</v>
      </c>
      <c r="D59" s="7">
        <v>36.198919820805379</v>
      </c>
      <c r="E59" s="7"/>
      <c r="F59" s="7">
        <v>40.080262243243297</v>
      </c>
      <c r="G59" s="7"/>
      <c r="H59" s="7"/>
      <c r="I59" s="7"/>
      <c r="J59" s="7"/>
      <c r="K59" s="7">
        <v>59.1107524040073</v>
      </c>
    </row>
    <row r="60" spans="1:11" x14ac:dyDescent="0.3">
      <c r="A60" s="1">
        <v>17380</v>
      </c>
      <c r="B60" s="1"/>
      <c r="C60" s="8">
        <v>58</v>
      </c>
      <c r="D60" s="7">
        <v>36.198919820805379</v>
      </c>
      <c r="E60" s="7"/>
      <c r="F60" s="7">
        <v>39.569811672665907</v>
      </c>
      <c r="G60" s="7"/>
      <c r="H60" s="7"/>
      <c r="I60" s="7"/>
      <c r="J60" s="7"/>
      <c r="K60" s="7">
        <v>58.834231515882664</v>
      </c>
    </row>
    <row r="61" spans="1:11" x14ac:dyDescent="0.3">
      <c r="A61" s="1">
        <v>17411</v>
      </c>
      <c r="B61" s="1"/>
      <c r="C61" s="8">
        <v>59</v>
      </c>
      <c r="D61" s="7">
        <v>36.209782755632062</v>
      </c>
      <c r="E61" s="7"/>
      <c r="F61" s="7">
        <v>38.710439906736362</v>
      </c>
      <c r="G61" s="7"/>
      <c r="H61" s="7"/>
      <c r="I61" s="7"/>
      <c r="J61" s="7"/>
      <c r="K61" s="7">
        <v>59.052726604318636</v>
      </c>
    </row>
    <row r="62" spans="1:11" x14ac:dyDescent="0.3">
      <c r="A62" s="1">
        <v>17441</v>
      </c>
      <c r="B62" s="1"/>
      <c r="C62" s="8">
        <v>60</v>
      </c>
      <c r="D62" s="7">
        <v>35.745096501117537</v>
      </c>
      <c r="E62" s="7"/>
      <c r="F62" s="7">
        <v>37.99238385193479</v>
      </c>
      <c r="G62" s="7"/>
      <c r="H62" s="7"/>
      <c r="I62" s="7"/>
      <c r="J62" s="7"/>
      <c r="K62" s="7">
        <v>59.100006609606325</v>
      </c>
    </row>
    <row r="63" spans="1:11" x14ac:dyDescent="0.3">
      <c r="A63" s="1">
        <v>17472</v>
      </c>
      <c r="B63" s="1"/>
      <c r="C63" s="8">
        <v>61</v>
      </c>
      <c r="D63" s="7">
        <v>35.535437420337544</v>
      </c>
      <c r="E63" s="7"/>
      <c r="F63" s="7">
        <v>36.900139716331381</v>
      </c>
      <c r="G63" s="7"/>
      <c r="H63" s="7"/>
      <c r="I63" s="7"/>
      <c r="J63" s="7"/>
      <c r="K63" s="7">
        <v>58.462762498374047</v>
      </c>
    </row>
    <row r="64" spans="1:11" x14ac:dyDescent="0.3">
      <c r="A64" s="1">
        <v>17502</v>
      </c>
      <c r="B64" s="1"/>
      <c r="C64" s="8">
        <v>62</v>
      </c>
      <c r="D64" s="7">
        <v>35.883507442530089</v>
      </c>
      <c r="E64" s="7"/>
      <c r="F64" s="7">
        <v>36.169515503167403</v>
      </c>
      <c r="G64" s="7"/>
      <c r="H64" s="7"/>
      <c r="I64" s="7"/>
      <c r="J64" s="7"/>
      <c r="K64" s="7">
        <v>58.033315960268069</v>
      </c>
    </row>
    <row r="65" spans="1:11" x14ac:dyDescent="0.3">
      <c r="A65" s="1">
        <v>17533</v>
      </c>
      <c r="B65" s="1"/>
      <c r="C65" s="8">
        <v>63</v>
      </c>
      <c r="D65" s="7">
        <v>33.810899314548287</v>
      </c>
      <c r="E65" s="7"/>
      <c r="F65" s="7">
        <v>35.014051793966509</v>
      </c>
      <c r="G65" s="7"/>
      <c r="H65" s="7"/>
      <c r="I65" s="7"/>
      <c r="J65" s="7"/>
      <c r="K65" s="7">
        <v>57.509975186074776</v>
      </c>
    </row>
    <row r="66" spans="1:11" x14ac:dyDescent="0.3">
      <c r="A66" s="1">
        <v>17564</v>
      </c>
      <c r="B66" s="1"/>
      <c r="C66" s="8">
        <v>64</v>
      </c>
      <c r="D66" s="7">
        <v>33.713131233969776</v>
      </c>
      <c r="E66" s="7"/>
      <c r="F66" s="7">
        <v>34.357817480096664</v>
      </c>
      <c r="G66" s="7"/>
      <c r="H66" s="7"/>
      <c r="I66" s="7"/>
      <c r="J66" s="7"/>
      <c r="K66" s="7">
        <v>56.867373861440491</v>
      </c>
    </row>
    <row r="67" spans="1:11" x14ac:dyDescent="0.3">
      <c r="A67" s="1">
        <v>17593</v>
      </c>
      <c r="B67" s="1"/>
      <c r="C67" s="8">
        <v>65</v>
      </c>
      <c r="D67" s="7">
        <v>33.5020682042828</v>
      </c>
      <c r="E67" s="7"/>
      <c r="F67" s="7">
        <v>33.664332236034355</v>
      </c>
      <c r="G67" s="7"/>
      <c r="H67" s="7"/>
      <c r="I67" s="7"/>
      <c r="J67" s="7"/>
      <c r="K67" s="7">
        <v>56.038011294285077</v>
      </c>
    </row>
    <row r="68" spans="1:11" x14ac:dyDescent="0.3">
      <c r="A68" s="1">
        <v>17624</v>
      </c>
      <c r="B68" s="1"/>
      <c r="C68" s="8">
        <v>66</v>
      </c>
      <c r="D68" s="7">
        <v>33.016722385220064</v>
      </c>
      <c r="E68" s="7"/>
      <c r="F68" s="7">
        <v>33.056099996106006</v>
      </c>
      <c r="G68" s="7"/>
      <c r="H68" s="7"/>
      <c r="I68" s="7"/>
      <c r="J68" s="7"/>
      <c r="K68" s="7">
        <v>55.764763950925541</v>
      </c>
    </row>
    <row r="69" spans="1:11" x14ac:dyDescent="0.3">
      <c r="A69" s="1">
        <v>17654</v>
      </c>
      <c r="B69" s="1"/>
      <c r="C69" s="8">
        <v>67</v>
      </c>
      <c r="D69" s="7">
        <v>33.046464203002763</v>
      </c>
      <c r="E69" s="7"/>
      <c r="F69" s="7">
        <v>32.631885484803561</v>
      </c>
      <c r="G69" s="7"/>
      <c r="H69" s="7"/>
      <c r="I69" s="7"/>
      <c r="J69" s="7"/>
      <c r="K69" s="7">
        <v>55.448706324873761</v>
      </c>
    </row>
    <row r="70" spans="1:11" x14ac:dyDescent="0.3">
      <c r="A70" s="1">
        <v>17685</v>
      </c>
      <c r="B70" s="1"/>
      <c r="C70" s="8">
        <v>68</v>
      </c>
      <c r="D70" s="7">
        <v>32.408026089048512</v>
      </c>
      <c r="E70" s="7"/>
      <c r="F70" s="7">
        <v>31.635371289193955</v>
      </c>
      <c r="G70" s="7"/>
      <c r="H70" s="7"/>
      <c r="I70" s="7"/>
      <c r="J70" s="7"/>
      <c r="K70" s="7">
        <v>55.576532349277095</v>
      </c>
    </row>
    <row r="71" spans="1:11" x14ac:dyDescent="0.3">
      <c r="A71" s="1">
        <v>17715</v>
      </c>
      <c r="B71" s="1"/>
      <c r="C71" s="8">
        <v>69</v>
      </c>
      <c r="D71" s="7">
        <v>32.408026089048512</v>
      </c>
      <c r="E71" s="7"/>
      <c r="F71" s="7">
        <v>29.963412852049583</v>
      </c>
      <c r="G71" s="7"/>
      <c r="H71" s="7"/>
      <c r="I71" s="7"/>
      <c r="J71" s="7"/>
      <c r="K71" s="7">
        <v>55.448999650081916</v>
      </c>
    </row>
    <row r="72" spans="1:11" x14ac:dyDescent="0.3">
      <c r="A72" s="1">
        <v>17746</v>
      </c>
      <c r="B72" s="1"/>
      <c r="C72" s="8">
        <v>70</v>
      </c>
      <c r="D72" s="7">
        <v>32.682559589601162</v>
      </c>
      <c r="E72" s="7"/>
      <c r="F72" s="7">
        <v>29.30120560536826</v>
      </c>
      <c r="G72" s="7"/>
      <c r="H72" s="7"/>
      <c r="I72" s="7"/>
      <c r="J72" s="7"/>
      <c r="K72" s="7">
        <v>55.399140423700587</v>
      </c>
    </row>
    <row r="73" spans="1:11" x14ac:dyDescent="0.3">
      <c r="A73" s="1">
        <v>17777</v>
      </c>
      <c r="B73" s="1"/>
      <c r="C73" s="8">
        <v>71</v>
      </c>
      <c r="D73" s="7">
        <v>32.215435770922781</v>
      </c>
      <c r="E73" s="7"/>
      <c r="F73" s="7">
        <v>28.54476922101146</v>
      </c>
      <c r="G73" s="7"/>
      <c r="H73" s="7"/>
      <c r="I73" s="7"/>
      <c r="J73" s="7"/>
      <c r="K73" s="7">
        <v>55.382525666000788</v>
      </c>
    </row>
    <row r="74" spans="1:11" x14ac:dyDescent="0.3">
      <c r="A74" s="1">
        <v>17807</v>
      </c>
      <c r="B74" s="1"/>
      <c r="C74" s="8">
        <v>72</v>
      </c>
      <c r="D74" s="7">
        <v>34.057972059332677</v>
      </c>
      <c r="E74" s="7"/>
      <c r="F74" s="7">
        <v>27.848555337572154</v>
      </c>
      <c r="G74" s="7"/>
      <c r="H74" s="7"/>
      <c r="I74" s="7"/>
      <c r="J74" s="7"/>
      <c r="K74" s="7">
        <v>55.283016236774593</v>
      </c>
    </row>
    <row r="75" spans="1:11" x14ac:dyDescent="0.3">
      <c r="A75" s="1">
        <v>17838</v>
      </c>
      <c r="B75" s="1"/>
      <c r="C75" s="8">
        <v>73</v>
      </c>
      <c r="D75" s="7">
        <v>34.489085629703972</v>
      </c>
      <c r="E75" s="7"/>
      <c r="F75" s="7">
        <v>27.353457752256315</v>
      </c>
      <c r="G75" s="7"/>
      <c r="H75" s="7"/>
      <c r="I75" s="7"/>
      <c r="J75" s="7"/>
      <c r="K75" s="7">
        <v>54.519739878475924</v>
      </c>
    </row>
    <row r="76" spans="1:11" x14ac:dyDescent="0.3">
      <c r="A76" s="1">
        <v>17868</v>
      </c>
      <c r="B76" s="1"/>
      <c r="C76" s="8">
        <v>74</v>
      </c>
      <c r="D76" s="7">
        <v>34.746207565690085</v>
      </c>
      <c r="E76" s="7"/>
      <c r="F76" s="7">
        <v>26.806603050035587</v>
      </c>
      <c r="G76" s="7"/>
      <c r="H76" s="7"/>
      <c r="I76" s="7"/>
      <c r="J76" s="7"/>
      <c r="K76" s="7">
        <v>53.687582352019625</v>
      </c>
    </row>
    <row r="77" spans="1:11" x14ac:dyDescent="0.3">
      <c r="A77" s="1">
        <v>17899</v>
      </c>
      <c r="B77" s="1"/>
      <c r="C77" s="8">
        <v>75</v>
      </c>
      <c r="D77" s="7">
        <v>34.704562091180662</v>
      </c>
      <c r="E77" s="7"/>
      <c r="F77" s="7">
        <v>25.895095682028202</v>
      </c>
      <c r="G77" s="7"/>
      <c r="H77" s="7"/>
      <c r="I77" s="7"/>
      <c r="J77" s="7"/>
      <c r="K77" s="7">
        <v>53.543016208257328</v>
      </c>
    </row>
    <row r="78" spans="1:11" x14ac:dyDescent="0.3">
      <c r="A78" s="1">
        <v>17930</v>
      </c>
      <c r="B78" s="1"/>
      <c r="C78" s="8">
        <v>76</v>
      </c>
      <c r="D78" s="7">
        <v>33.917672098495565</v>
      </c>
      <c r="E78" s="7"/>
      <c r="F78" s="7">
        <v>25.224133724944672</v>
      </c>
      <c r="G78" s="7"/>
      <c r="H78" s="7"/>
      <c r="I78" s="7"/>
      <c r="J78" s="7"/>
      <c r="K78" s="7">
        <v>53.537662442013136</v>
      </c>
    </row>
    <row r="79" spans="1:11" x14ac:dyDescent="0.3">
      <c r="A79" s="1">
        <v>17958</v>
      </c>
      <c r="B79" s="1"/>
      <c r="C79" s="8">
        <v>77</v>
      </c>
      <c r="D79" s="7">
        <v>33.999270347329151</v>
      </c>
      <c r="E79" s="7"/>
      <c r="F79" s="7">
        <v>24.65220262406633</v>
      </c>
      <c r="G79" s="7"/>
      <c r="H79" s="7"/>
      <c r="I79" s="7"/>
      <c r="J79" s="7"/>
      <c r="K79" s="7">
        <v>53.564444664345302</v>
      </c>
    </row>
    <row r="80" spans="1:11" x14ac:dyDescent="0.3">
      <c r="A80" s="1">
        <v>17989</v>
      </c>
      <c r="B80" s="1"/>
      <c r="C80" s="8">
        <v>78</v>
      </c>
      <c r="D80" s="7">
        <v>33.645987478801736</v>
      </c>
      <c r="E80" s="7"/>
      <c r="F80" s="7">
        <v>24.223447601519435</v>
      </c>
      <c r="G80" s="7"/>
      <c r="H80" s="7"/>
      <c r="I80" s="7"/>
      <c r="J80" s="7"/>
      <c r="K80" s="7">
        <v>53.425538264856677</v>
      </c>
    </row>
    <row r="81" spans="1:11" x14ac:dyDescent="0.3">
      <c r="A81" s="1">
        <v>18019</v>
      </c>
      <c r="B81" s="1"/>
      <c r="C81" s="8">
        <v>79</v>
      </c>
      <c r="D81" s="7">
        <v>33.349179778770683</v>
      </c>
      <c r="E81" s="7"/>
      <c r="F81" s="7">
        <v>23.637243951521697</v>
      </c>
      <c r="G81" s="7"/>
      <c r="H81" s="7"/>
      <c r="I81" s="7"/>
      <c r="J81" s="7"/>
      <c r="K81" s="7">
        <v>53.223289763754408</v>
      </c>
    </row>
    <row r="82" spans="1:11" x14ac:dyDescent="0.3">
      <c r="A82" s="1">
        <v>18050</v>
      </c>
      <c r="B82" s="1"/>
      <c r="C82" s="8">
        <v>80</v>
      </c>
      <c r="D82" s="7">
        <v>33.638470626155623</v>
      </c>
      <c r="E82" s="7"/>
      <c r="F82" s="7">
        <v>22.811468781626807</v>
      </c>
      <c r="G82" s="7"/>
      <c r="H82" s="7"/>
      <c r="I82" s="7"/>
      <c r="J82" s="7"/>
      <c r="K82" s="7">
        <v>53.164808474432533</v>
      </c>
    </row>
    <row r="83" spans="1:11" x14ac:dyDescent="0.3">
      <c r="A83" s="1">
        <v>18080</v>
      </c>
      <c r="B83" s="1"/>
      <c r="C83" s="8">
        <v>81</v>
      </c>
      <c r="D83" s="7">
        <v>34.016048767474594</v>
      </c>
      <c r="E83" s="7"/>
      <c r="F83" s="7">
        <v>21.936213849049722</v>
      </c>
      <c r="G83" s="7"/>
      <c r="H83" s="7"/>
      <c r="I83" s="7"/>
      <c r="J83" s="7"/>
      <c r="K83" s="7">
        <v>52.895043751300889</v>
      </c>
    </row>
    <row r="84" spans="1:11" x14ac:dyDescent="0.3">
      <c r="A84" s="1">
        <v>18111</v>
      </c>
      <c r="B84" s="1"/>
      <c r="C84" s="8">
        <v>82</v>
      </c>
      <c r="D84" s="7">
        <v>33.99225418954191</v>
      </c>
      <c r="E84" s="7"/>
      <c r="F84" s="7">
        <v>20.931501764360423</v>
      </c>
      <c r="G84" s="7"/>
      <c r="H84" s="7"/>
      <c r="I84" s="7"/>
      <c r="J84" s="7"/>
      <c r="K84" s="7">
        <v>52.574340275619605</v>
      </c>
    </row>
    <row r="85" spans="1:11" x14ac:dyDescent="0.3">
      <c r="A85" s="1">
        <v>18142</v>
      </c>
      <c r="B85" s="1"/>
      <c r="C85" s="8">
        <v>83</v>
      </c>
      <c r="D85" s="7">
        <v>34.118492612207085</v>
      </c>
      <c r="E85" s="7"/>
      <c r="F85" s="7">
        <v>20.043571544920443</v>
      </c>
      <c r="G85" s="7"/>
      <c r="H85" s="7"/>
      <c r="I85" s="7"/>
      <c r="J85" s="7"/>
      <c r="K85" s="7">
        <v>52.485115579135069</v>
      </c>
    </row>
    <row r="86" spans="1:11" x14ac:dyDescent="0.3">
      <c r="A86" s="1">
        <v>18172</v>
      </c>
      <c r="B86" s="1"/>
      <c r="C86" s="8">
        <v>84</v>
      </c>
      <c r="D86" s="7">
        <v>34.228022283514328</v>
      </c>
      <c r="E86" s="7"/>
      <c r="F86" s="7">
        <v>19.619784206069347</v>
      </c>
      <c r="G86" s="7"/>
      <c r="H86" s="7"/>
      <c r="I86" s="7"/>
      <c r="J86" s="7"/>
      <c r="K86" s="7">
        <v>52.042752185557838</v>
      </c>
    </row>
    <row r="87" spans="1:11" x14ac:dyDescent="0.3">
      <c r="A87" s="1">
        <v>18203</v>
      </c>
      <c r="B87" s="1"/>
      <c r="C87" s="8">
        <v>85</v>
      </c>
      <c r="D87" s="7">
        <v>33.616207310463885</v>
      </c>
      <c r="E87" s="7"/>
      <c r="F87" s="7">
        <v>19.128189730008135</v>
      </c>
      <c r="G87" s="7"/>
      <c r="H87" s="7"/>
      <c r="I87" s="7"/>
      <c r="J87" s="7"/>
      <c r="K87" s="7">
        <v>51.42056336879542</v>
      </c>
    </row>
    <row r="88" spans="1:11" x14ac:dyDescent="0.3">
      <c r="A88" s="1">
        <v>18233</v>
      </c>
      <c r="B88" s="1"/>
      <c r="C88" s="8">
        <v>86</v>
      </c>
      <c r="D88" s="7">
        <v>33.336183370154586</v>
      </c>
      <c r="E88" s="7"/>
      <c r="F88" s="7">
        <v>18.766005817726022</v>
      </c>
      <c r="G88" s="7"/>
      <c r="H88" s="7"/>
      <c r="I88" s="7"/>
      <c r="J88" s="7"/>
      <c r="K88" s="7">
        <v>50.835949944434425</v>
      </c>
    </row>
    <row r="89" spans="1:11" x14ac:dyDescent="0.3">
      <c r="A89" s="1">
        <v>18264</v>
      </c>
      <c r="B89" s="1"/>
      <c r="C89" s="8">
        <v>87</v>
      </c>
      <c r="D89" s="7">
        <v>32.833825834880912</v>
      </c>
      <c r="E89" s="7"/>
      <c r="F89" s="7">
        <v>18.475933659275398</v>
      </c>
      <c r="G89" s="7"/>
      <c r="H89" s="7"/>
      <c r="I89" s="7"/>
      <c r="J89" s="7"/>
      <c r="K89" s="7">
        <v>50.673793804260782</v>
      </c>
    </row>
    <row r="90" spans="1:11" x14ac:dyDescent="0.3">
      <c r="A90" s="1">
        <v>18295</v>
      </c>
      <c r="B90" s="1"/>
      <c r="C90" s="8">
        <v>88</v>
      </c>
      <c r="D90" s="7">
        <v>32.673724584417272</v>
      </c>
      <c r="E90" s="7"/>
      <c r="F90" s="7">
        <v>18.115436473453666</v>
      </c>
      <c r="G90" s="7"/>
      <c r="H90" s="7"/>
      <c r="I90" s="7"/>
      <c r="J90" s="7"/>
      <c r="K90" s="7">
        <v>50.301562243657713</v>
      </c>
    </row>
    <row r="91" spans="1:11" x14ac:dyDescent="0.3">
      <c r="A91" s="1">
        <v>18323</v>
      </c>
      <c r="B91" s="1"/>
      <c r="C91" s="8">
        <v>89</v>
      </c>
      <c r="D91" s="7">
        <v>32.469168820845944</v>
      </c>
      <c r="E91" s="7"/>
      <c r="F91" s="7">
        <v>17.71507576124943</v>
      </c>
      <c r="G91" s="7"/>
      <c r="H91" s="7"/>
      <c r="I91" s="7"/>
      <c r="J91" s="7"/>
      <c r="K91" s="7">
        <v>49.996583086828053</v>
      </c>
    </row>
    <row r="92" spans="1:11" x14ac:dyDescent="0.3">
      <c r="A92" s="1">
        <v>18354</v>
      </c>
      <c r="B92" s="1"/>
      <c r="C92" s="8">
        <v>90</v>
      </c>
      <c r="D92" s="7">
        <v>32.265893690595192</v>
      </c>
      <c r="E92" s="7"/>
      <c r="F92" s="7">
        <v>17.222511920328049</v>
      </c>
      <c r="G92" s="7"/>
      <c r="H92" s="7"/>
      <c r="I92" s="7"/>
      <c r="J92" s="7"/>
      <c r="K92" s="7">
        <v>49.871903328506797</v>
      </c>
    </row>
    <row r="93" spans="1:11" x14ac:dyDescent="0.3">
      <c r="A93" s="1">
        <v>18384</v>
      </c>
      <c r="B93" s="1"/>
      <c r="C93" s="8">
        <v>91</v>
      </c>
      <c r="D93" s="7">
        <v>31.851820030202564</v>
      </c>
      <c r="E93" s="7"/>
      <c r="F93" s="7">
        <v>16.753416264910552</v>
      </c>
      <c r="G93" s="7"/>
      <c r="H93" s="7"/>
      <c r="I93" s="7"/>
      <c r="J93" s="7"/>
      <c r="K93" s="7">
        <v>49.589244634092466</v>
      </c>
    </row>
    <row r="94" spans="1:11" x14ac:dyDescent="0.3">
      <c r="A94" s="1">
        <v>18415</v>
      </c>
      <c r="B94" s="1"/>
      <c r="C94" s="8">
        <v>92</v>
      </c>
      <c r="D94" s="7">
        <v>32.281159450899523</v>
      </c>
      <c r="E94" s="7"/>
      <c r="F94" s="7">
        <v>16.465273970428058</v>
      </c>
      <c r="G94" s="7"/>
      <c r="H94" s="7"/>
      <c r="I94" s="7"/>
      <c r="J94" s="7"/>
      <c r="K94" s="7">
        <v>49.460646952017228</v>
      </c>
    </row>
    <row r="95" spans="1:11" x14ac:dyDescent="0.3">
      <c r="A95" s="1">
        <v>18445</v>
      </c>
      <c r="B95" s="1"/>
      <c r="C95" s="8">
        <v>93</v>
      </c>
      <c r="D95" s="7">
        <v>32.117360910257212</v>
      </c>
      <c r="E95" s="7"/>
      <c r="F95" s="7">
        <v>15.853335230529614</v>
      </c>
      <c r="G95" s="7"/>
      <c r="H95" s="7"/>
      <c r="I95" s="7"/>
      <c r="J95" s="7"/>
      <c r="K95" s="7">
        <v>49.426048717914696</v>
      </c>
    </row>
    <row r="96" spans="1:11" x14ac:dyDescent="0.3">
      <c r="A96" s="1">
        <v>18476</v>
      </c>
      <c r="B96" s="1"/>
      <c r="C96" s="8">
        <v>94</v>
      </c>
      <c r="D96" s="7">
        <v>31.830882963584948</v>
      </c>
      <c r="E96" s="7"/>
      <c r="F96" s="7">
        <v>15.459127479794844</v>
      </c>
      <c r="G96" s="7"/>
      <c r="H96" s="7"/>
      <c r="I96" s="7"/>
      <c r="J96" s="7"/>
      <c r="K96" s="7">
        <v>49.396410871391865</v>
      </c>
    </row>
    <row r="97" spans="1:11" x14ac:dyDescent="0.3">
      <c r="A97" s="1">
        <v>18507</v>
      </c>
      <c r="B97" s="1"/>
      <c r="C97" s="8">
        <v>95</v>
      </c>
      <c r="D97" s="7">
        <v>31.024252401154921</v>
      </c>
      <c r="E97" s="7"/>
      <c r="F97" s="7">
        <v>15.176838287644655</v>
      </c>
      <c r="G97" s="7"/>
      <c r="H97" s="7"/>
      <c r="I97" s="7"/>
      <c r="J97" s="7"/>
      <c r="K97" s="7">
        <v>49.366790796913712</v>
      </c>
    </row>
    <row r="98" spans="1:11" x14ac:dyDescent="0.3">
      <c r="A98" s="1">
        <v>18537</v>
      </c>
      <c r="B98" s="1"/>
      <c r="C98" s="8">
        <v>96</v>
      </c>
      <c r="D98" s="7">
        <v>30.962327745663597</v>
      </c>
      <c r="E98" s="7"/>
      <c r="F98" s="7">
        <v>14.746247850412608</v>
      </c>
      <c r="G98" s="7"/>
      <c r="H98" s="7"/>
      <c r="I98" s="7"/>
      <c r="J98" s="7"/>
      <c r="K98" s="7">
        <v>49.214226694161816</v>
      </c>
    </row>
    <row r="99" spans="1:11" x14ac:dyDescent="0.3">
      <c r="A99" s="1">
        <v>18568</v>
      </c>
      <c r="B99" s="1"/>
      <c r="C99" s="8">
        <v>97</v>
      </c>
      <c r="D99" s="7">
        <v>31.623253749018073</v>
      </c>
      <c r="E99" s="7"/>
      <c r="F99" s="7">
        <v>14.044045571821531</v>
      </c>
      <c r="G99" s="7"/>
      <c r="H99" s="7"/>
      <c r="I99" s="7"/>
      <c r="J99" s="7"/>
      <c r="K99" s="7">
        <v>48.88668589864092</v>
      </c>
    </row>
    <row r="100" spans="1:11" x14ac:dyDescent="0.3">
      <c r="A100" s="1">
        <v>18598</v>
      </c>
      <c r="B100" s="1"/>
      <c r="C100" s="8">
        <v>98</v>
      </c>
      <c r="D100" s="7">
        <v>32.140719330234859</v>
      </c>
      <c r="E100" s="7"/>
      <c r="F100" s="7">
        <v>13.475384352160365</v>
      </c>
      <c r="G100" s="7"/>
      <c r="H100" s="7"/>
      <c r="I100" s="7"/>
      <c r="J100" s="7"/>
      <c r="K100" s="7">
        <v>48.397867437521953</v>
      </c>
    </row>
    <row r="101" spans="1:11" x14ac:dyDescent="0.3">
      <c r="A101" s="1">
        <v>18629</v>
      </c>
      <c r="B101" s="1"/>
      <c r="C101" s="8">
        <v>99</v>
      </c>
      <c r="D101" s="7">
        <v>31.372102811356623</v>
      </c>
      <c r="E101" s="7"/>
      <c r="F101" s="7">
        <v>13.130063677443598</v>
      </c>
      <c r="G101" s="7"/>
      <c r="H101" s="7"/>
      <c r="I101" s="7"/>
      <c r="J101" s="7"/>
      <c r="K101" s="7">
        <v>48.032818020565642</v>
      </c>
    </row>
    <row r="102" spans="1:11" x14ac:dyDescent="0.3">
      <c r="A102" s="1">
        <v>18660</v>
      </c>
      <c r="B102" s="1"/>
      <c r="C102" s="8">
        <v>100</v>
      </c>
      <c r="D102" s="7">
        <v>30.74189398467087</v>
      </c>
      <c r="E102" s="7"/>
      <c r="F102" s="7">
        <v>12.816069963341725</v>
      </c>
      <c r="G102" s="7"/>
      <c r="H102" s="7"/>
      <c r="I102" s="7"/>
      <c r="J102" s="7"/>
      <c r="K102" s="7">
        <v>47.425768187762294</v>
      </c>
    </row>
    <row r="103" spans="1:11" x14ac:dyDescent="0.3">
      <c r="A103" s="1">
        <v>18688</v>
      </c>
      <c r="B103" s="1"/>
      <c r="C103" s="8">
        <v>101</v>
      </c>
      <c r="D103" s="7">
        <v>30.558542728301063</v>
      </c>
      <c r="E103" s="7"/>
      <c r="F103" s="7">
        <v>12.479133362552803</v>
      </c>
      <c r="G103" s="7"/>
      <c r="H103" s="7"/>
      <c r="I103" s="7"/>
      <c r="J103" s="7"/>
      <c r="K103" s="7">
        <v>46.201430285204381</v>
      </c>
    </row>
    <row r="104" spans="1:11" x14ac:dyDescent="0.3">
      <c r="A104" s="1">
        <v>18719</v>
      </c>
      <c r="B104" s="1"/>
      <c r="C104" s="8">
        <v>102</v>
      </c>
      <c r="D104" s="7">
        <v>30.208128438415443</v>
      </c>
      <c r="E104" s="7"/>
      <c r="F104" s="7">
        <v>12.173576590140282</v>
      </c>
      <c r="G104" s="7"/>
      <c r="H104" s="7"/>
      <c r="I104" s="7"/>
      <c r="J104" s="7"/>
      <c r="K104" s="7">
        <v>45.371138451541178</v>
      </c>
    </row>
    <row r="105" spans="1:11" x14ac:dyDescent="0.3">
      <c r="A105" s="1">
        <v>18749</v>
      </c>
      <c r="B105" s="1"/>
      <c r="C105" s="8">
        <v>103</v>
      </c>
      <c r="D105" s="7">
        <v>29.711939056177286</v>
      </c>
      <c r="E105" s="7"/>
      <c r="F105" s="7">
        <v>11.975973035061765</v>
      </c>
      <c r="G105" s="7"/>
      <c r="H105" s="7"/>
      <c r="I105" s="7"/>
      <c r="J105" s="7"/>
      <c r="K105" s="7">
        <v>44.398804630141086</v>
      </c>
    </row>
    <row r="106" spans="1:11" x14ac:dyDescent="0.3">
      <c r="A106" s="1">
        <v>18780</v>
      </c>
      <c r="B106" s="1"/>
      <c r="C106" s="8">
        <v>104</v>
      </c>
      <c r="D106" s="7">
        <v>28.995744175053463</v>
      </c>
      <c r="E106" s="7"/>
      <c r="F106" s="7">
        <v>11.500982459485034</v>
      </c>
      <c r="G106" s="7"/>
      <c r="H106" s="7"/>
      <c r="I106" s="7"/>
      <c r="J106" s="7"/>
      <c r="K106" s="7">
        <v>43.695310136936406</v>
      </c>
    </row>
    <row r="107" spans="1:11" x14ac:dyDescent="0.3">
      <c r="A107" s="1">
        <v>18810</v>
      </c>
      <c r="B107" s="1"/>
      <c r="C107" s="8">
        <v>105</v>
      </c>
      <c r="D107" s="7">
        <v>28.457890053050807</v>
      </c>
      <c r="E107" s="7"/>
      <c r="F107" s="7">
        <v>11.260018072728641</v>
      </c>
      <c r="G107" s="7"/>
      <c r="H107" s="7"/>
      <c r="I107" s="7"/>
      <c r="J107" s="7"/>
      <c r="K107" s="7">
        <v>43.404499987023357</v>
      </c>
    </row>
    <row r="108" spans="1:11" x14ac:dyDescent="0.3">
      <c r="A108" s="1">
        <v>18841</v>
      </c>
      <c r="B108" s="1"/>
      <c r="C108" s="8">
        <v>106</v>
      </c>
      <c r="D108" s="7">
        <v>29.050520674817072</v>
      </c>
      <c r="E108" s="7"/>
      <c r="F108" s="7">
        <v>10.631685461928658</v>
      </c>
      <c r="G108" s="7"/>
      <c r="H108" s="7"/>
      <c r="I108" s="7"/>
      <c r="J108" s="7"/>
      <c r="K108" s="7">
        <v>43.158496556650448</v>
      </c>
    </row>
    <row r="109" spans="1:11" x14ac:dyDescent="0.3">
      <c r="A109" s="1">
        <v>18872</v>
      </c>
      <c r="B109" s="1"/>
      <c r="C109" s="8">
        <v>107</v>
      </c>
      <c r="D109" s="7">
        <v>28.940546597745641</v>
      </c>
      <c r="E109" s="7"/>
      <c r="F109" s="7">
        <v>10.28607339582881</v>
      </c>
      <c r="G109" s="7"/>
      <c r="H109" s="7"/>
      <c r="I109" s="7"/>
      <c r="J109" s="7"/>
      <c r="K109" s="7">
        <v>43.025118688715423</v>
      </c>
    </row>
    <row r="110" spans="1:11" x14ac:dyDescent="0.3">
      <c r="A110" s="1">
        <v>18902</v>
      </c>
      <c r="B110" s="1"/>
      <c r="C110" s="8">
        <v>108</v>
      </c>
      <c r="D110" s="7">
        <v>28.928975007742544</v>
      </c>
      <c r="E110" s="7"/>
      <c r="F110" s="7">
        <v>10.075495539062405</v>
      </c>
      <c r="G110" s="7"/>
      <c r="H110" s="7"/>
      <c r="I110" s="7"/>
      <c r="J110" s="7"/>
      <c r="K110" s="7">
        <v>43.094069199434514</v>
      </c>
    </row>
    <row r="111" spans="1:11" x14ac:dyDescent="0.3">
      <c r="A111" s="1">
        <v>18933</v>
      </c>
      <c r="B111" s="1"/>
      <c r="C111" s="8">
        <v>109</v>
      </c>
      <c r="D111" s="7">
        <v>28.845323569391311</v>
      </c>
      <c r="E111" s="7"/>
      <c r="F111" s="7">
        <v>9.6564074554939676</v>
      </c>
      <c r="G111" s="7"/>
      <c r="H111" s="7"/>
      <c r="I111" s="7"/>
      <c r="J111" s="7"/>
      <c r="K111" s="7">
        <v>43.128572057080177</v>
      </c>
    </row>
    <row r="112" spans="1:11" x14ac:dyDescent="0.3">
      <c r="A112" s="1">
        <v>18963</v>
      </c>
      <c r="B112" s="1"/>
      <c r="C112" s="8">
        <v>110</v>
      </c>
      <c r="D112" s="7">
        <v>28.885763638485191</v>
      </c>
      <c r="E112" s="7"/>
      <c r="F112" s="7">
        <v>9.2538643560076341</v>
      </c>
      <c r="G112" s="7"/>
      <c r="H112" s="7"/>
      <c r="I112" s="7"/>
      <c r="J112" s="7"/>
      <c r="K112" s="7">
        <v>42.85856310949039</v>
      </c>
    </row>
    <row r="113" spans="1:11" x14ac:dyDescent="0.3">
      <c r="A113" s="1">
        <v>18994</v>
      </c>
      <c r="B113" s="1"/>
      <c r="C113" s="8">
        <v>111</v>
      </c>
      <c r="D113" s="7">
        <v>25.456740670208156</v>
      </c>
      <c r="E113" s="7"/>
      <c r="F113" s="7">
        <v>8.9495786808584477</v>
      </c>
      <c r="G113" s="7"/>
      <c r="H113" s="7"/>
      <c r="I113" s="7"/>
      <c r="J113" s="7"/>
      <c r="K113" s="7">
        <v>42.501550088744935</v>
      </c>
    </row>
    <row r="114" spans="1:11" x14ac:dyDescent="0.3">
      <c r="A114" s="1">
        <v>19025</v>
      </c>
      <c r="B114" s="1"/>
      <c r="C114" s="8">
        <v>112</v>
      </c>
      <c r="D114" s="7">
        <v>25.902259534196329</v>
      </c>
      <c r="E114" s="7"/>
      <c r="F114" s="7">
        <v>8.4073073563724261</v>
      </c>
      <c r="G114" s="7"/>
      <c r="H114" s="7"/>
      <c r="I114" s="7"/>
      <c r="J114" s="7"/>
      <c r="K114" s="7">
        <v>42.235466648857134</v>
      </c>
    </row>
    <row r="115" spans="1:11" x14ac:dyDescent="0.3">
      <c r="A115" s="1">
        <v>19054</v>
      </c>
      <c r="B115" s="1"/>
      <c r="C115" s="8">
        <v>113</v>
      </c>
      <c r="D115" s="7">
        <v>25.456766126974276</v>
      </c>
      <c r="E115" s="7"/>
      <c r="F115" s="7">
        <v>8.0299019640615334</v>
      </c>
      <c r="G115" s="7"/>
      <c r="H115" s="7"/>
      <c r="I115" s="7"/>
      <c r="J115" s="7"/>
      <c r="K115" s="7">
        <v>42.121737956374929</v>
      </c>
    </row>
    <row r="116" spans="1:11" x14ac:dyDescent="0.3">
      <c r="A116" s="1">
        <v>19085</v>
      </c>
      <c r="B116" s="1"/>
      <c r="C116" s="8">
        <v>114</v>
      </c>
      <c r="D116" s="7">
        <v>24.205349554981723</v>
      </c>
      <c r="E116" s="7"/>
      <c r="F116" s="7">
        <v>7.66797360968443</v>
      </c>
      <c r="G116" s="7"/>
      <c r="H116" s="7"/>
      <c r="I116" s="7"/>
      <c r="J116" s="7"/>
      <c r="K116" s="7">
        <v>41.945566576752576</v>
      </c>
    </row>
    <row r="117" spans="1:11" x14ac:dyDescent="0.3">
      <c r="A117" s="1">
        <v>19115</v>
      </c>
      <c r="B117" s="1"/>
      <c r="C117" s="8">
        <v>115</v>
      </c>
      <c r="D117" s="7">
        <v>24.008480018827338</v>
      </c>
      <c r="E117" s="7"/>
      <c r="F117" s="7">
        <v>7.1623142253730894</v>
      </c>
      <c r="G117" s="7"/>
      <c r="H117" s="7"/>
      <c r="I117" s="7"/>
      <c r="J117" s="7"/>
      <c r="K117" s="7">
        <v>41.674681149282236</v>
      </c>
    </row>
    <row r="118" spans="1:11" x14ac:dyDescent="0.3">
      <c r="A118" s="1">
        <v>19146</v>
      </c>
      <c r="B118" s="1"/>
      <c r="C118" s="8">
        <v>116</v>
      </c>
      <c r="D118" s="7">
        <v>24.008480018827338</v>
      </c>
      <c r="E118" s="7"/>
      <c r="F118" s="7">
        <v>6.8552012111151317</v>
      </c>
      <c r="G118" s="7"/>
      <c r="H118" s="7"/>
      <c r="I118" s="7"/>
      <c r="J118" s="7"/>
      <c r="K118" s="7">
        <v>41.595649415392991</v>
      </c>
    </row>
    <row r="119" spans="1:11" x14ac:dyDescent="0.3">
      <c r="A119" s="1">
        <v>19176</v>
      </c>
      <c r="B119" s="1"/>
      <c r="C119" s="8">
        <v>117</v>
      </c>
      <c r="D119" s="7">
        <v>23.623418300528716</v>
      </c>
      <c r="E119" s="7"/>
      <c r="F119" s="7">
        <v>6.6329958501355888</v>
      </c>
      <c r="G119" s="7"/>
      <c r="H119" s="7"/>
      <c r="I119" s="7"/>
      <c r="J119" s="7"/>
      <c r="K119" s="7">
        <v>41.545794462038543</v>
      </c>
    </row>
    <row r="120" spans="1:11" x14ac:dyDescent="0.3">
      <c r="A120" s="1">
        <v>19207</v>
      </c>
      <c r="B120" s="1"/>
      <c r="C120" s="8">
        <v>118</v>
      </c>
      <c r="D120" s="7">
        <v>23.623418300528716</v>
      </c>
      <c r="E120" s="7"/>
      <c r="F120" s="7">
        <v>6.3570978053820095</v>
      </c>
      <c r="G120" s="7"/>
      <c r="H120" s="7"/>
      <c r="I120" s="7"/>
      <c r="J120" s="7"/>
      <c r="K120" s="7">
        <v>41.42566004789964</v>
      </c>
    </row>
    <row r="121" spans="1:11" x14ac:dyDescent="0.3">
      <c r="A121" s="1">
        <v>19238</v>
      </c>
      <c r="B121" s="1"/>
      <c r="C121" s="8">
        <v>119</v>
      </c>
      <c r="D121" s="7">
        <v>23.069744434110074</v>
      </c>
      <c r="E121" s="7"/>
      <c r="F121" s="7">
        <v>6.1167110606966322</v>
      </c>
      <c r="G121" s="7"/>
      <c r="H121" s="7"/>
      <c r="I121" s="7"/>
      <c r="J121" s="7"/>
      <c r="K121" s="7">
        <v>41.190872077060391</v>
      </c>
    </row>
    <row r="122" spans="1:11" x14ac:dyDescent="0.3">
      <c r="A122" s="1">
        <v>19268</v>
      </c>
      <c r="B122" s="1"/>
      <c r="C122" s="8">
        <v>120</v>
      </c>
      <c r="D122" s="7">
        <v>23.069744434110074</v>
      </c>
      <c r="E122" s="7"/>
      <c r="F122" s="7">
        <v>5.7423122988139621</v>
      </c>
      <c r="G122" s="7"/>
      <c r="H122" s="7"/>
      <c r="I122" s="7"/>
      <c r="J122" s="7"/>
      <c r="K122" s="7">
        <v>40.815370666924672</v>
      </c>
    </row>
    <row r="123" spans="1:11" x14ac:dyDescent="0.3">
      <c r="A123" s="1">
        <v>19299</v>
      </c>
      <c r="B123" s="1"/>
      <c r="C123" s="8">
        <v>121</v>
      </c>
      <c r="D123" s="7">
        <v>23.069744434110074</v>
      </c>
      <c r="E123" s="7"/>
      <c r="F123" s="7">
        <v>5.467827365086614</v>
      </c>
      <c r="G123" s="7"/>
      <c r="H123" s="7"/>
      <c r="I123" s="7"/>
      <c r="J123" s="7"/>
      <c r="K123" s="7">
        <v>40.575972429590088</v>
      </c>
    </row>
    <row r="124" spans="1:11" x14ac:dyDescent="0.3">
      <c r="A124" s="1">
        <v>19329</v>
      </c>
      <c r="B124" s="1"/>
      <c r="C124" s="8">
        <v>122</v>
      </c>
      <c r="D124" s="7">
        <v>22.715384436894521</v>
      </c>
      <c r="E124" s="7"/>
      <c r="F124" s="7">
        <v>5.1955790242176114</v>
      </c>
      <c r="G124" s="7"/>
      <c r="H124" s="7"/>
      <c r="I124" s="7"/>
      <c r="J124" s="7"/>
      <c r="K124" s="7">
        <v>40.178208168719756</v>
      </c>
    </row>
    <row r="125" spans="1:11" x14ac:dyDescent="0.3">
      <c r="A125" s="1">
        <v>19360</v>
      </c>
      <c r="B125" s="1"/>
      <c r="C125" s="8">
        <v>123</v>
      </c>
      <c r="D125" s="7">
        <v>21.873263781313934</v>
      </c>
      <c r="E125" s="7"/>
      <c r="F125" s="7">
        <v>4.9265873546535284</v>
      </c>
      <c r="G125" s="7"/>
      <c r="H125" s="7"/>
      <c r="I125" s="7"/>
      <c r="J125" s="7"/>
      <c r="K125" s="7">
        <v>40.094010746152847</v>
      </c>
    </row>
    <row r="126" spans="1:11" x14ac:dyDescent="0.3">
      <c r="A126" s="1">
        <v>19391</v>
      </c>
      <c r="B126" s="1"/>
      <c r="C126" s="8">
        <v>124</v>
      </c>
      <c r="D126" s="7">
        <v>21.092829104449311</v>
      </c>
      <c r="E126" s="7"/>
      <c r="F126" s="7">
        <v>4.6411562455520761</v>
      </c>
      <c r="G126" s="7"/>
      <c r="H126" s="7"/>
      <c r="I126" s="7"/>
      <c r="J126" s="7"/>
      <c r="K126" s="7">
        <v>39.846959596653591</v>
      </c>
    </row>
    <row r="127" spans="1:11" x14ac:dyDescent="0.3">
      <c r="A127" s="1">
        <v>19419</v>
      </c>
      <c r="B127" s="1"/>
      <c r="C127" s="8">
        <v>125</v>
      </c>
      <c r="D127" s="7">
        <v>19.687165488565721</v>
      </c>
      <c r="E127" s="7"/>
      <c r="F127" s="7">
        <v>4.3464658602285775</v>
      </c>
      <c r="G127" s="7"/>
      <c r="H127" s="7"/>
      <c r="I127" s="7"/>
      <c r="J127" s="7"/>
      <c r="K127" s="7">
        <v>39.625059264770869</v>
      </c>
    </row>
    <row r="128" spans="1:11" x14ac:dyDescent="0.3">
      <c r="A128" s="1">
        <v>19450</v>
      </c>
      <c r="B128" s="1"/>
      <c r="C128" s="8">
        <v>126</v>
      </c>
      <c r="D128" s="7">
        <v>19.428762941444507</v>
      </c>
      <c r="E128" s="7"/>
      <c r="F128" s="7">
        <v>4.0689626102121119</v>
      </c>
      <c r="G128" s="7"/>
      <c r="H128" s="7"/>
      <c r="I128" s="7"/>
      <c r="J128" s="7"/>
      <c r="K128" s="7">
        <v>39.361338298173116</v>
      </c>
    </row>
    <row r="129" spans="1:11" x14ac:dyDescent="0.3">
      <c r="A129" s="1">
        <v>19480</v>
      </c>
      <c r="B129" s="1"/>
      <c r="C129" s="8">
        <v>127</v>
      </c>
      <c r="D129" s="7">
        <v>19.819201205186687</v>
      </c>
      <c r="E129" s="7"/>
      <c r="F129" s="7">
        <v>3.8763100030600279</v>
      </c>
      <c r="G129" s="7"/>
      <c r="H129" s="7"/>
      <c r="I129" s="7"/>
      <c r="J129" s="7"/>
      <c r="K129" s="7">
        <v>39.142142301285915</v>
      </c>
    </row>
    <row r="130" spans="1:11" x14ac:dyDescent="0.3">
      <c r="A130" s="1">
        <v>19511</v>
      </c>
      <c r="B130" s="1"/>
      <c r="C130" s="8">
        <v>128</v>
      </c>
      <c r="D130" s="7">
        <v>19.557135588303417</v>
      </c>
      <c r="E130" s="7"/>
      <c r="F130" s="7">
        <v>3.6945386990659821</v>
      </c>
      <c r="G130" s="7"/>
      <c r="H130" s="7"/>
      <c r="I130" s="7"/>
      <c r="J130" s="7"/>
      <c r="K130" s="7">
        <v>39.001736051500508</v>
      </c>
    </row>
    <row r="131" spans="1:11" x14ac:dyDescent="0.3">
      <c r="A131" s="1">
        <v>19541</v>
      </c>
      <c r="B131" s="1"/>
      <c r="C131" s="8">
        <v>129</v>
      </c>
      <c r="D131" s="7">
        <v>19.428904816514425</v>
      </c>
      <c r="E131" s="7"/>
      <c r="F131" s="7">
        <v>3.4079316475103605</v>
      </c>
      <c r="G131" s="7"/>
      <c r="H131" s="7"/>
      <c r="I131" s="7"/>
      <c r="J131" s="7"/>
      <c r="K131" s="7">
        <v>38.696037356385062</v>
      </c>
    </row>
    <row r="132" spans="1:11" x14ac:dyDescent="0.3">
      <c r="A132" s="1">
        <v>19572</v>
      </c>
      <c r="B132" s="1"/>
      <c r="C132" s="8">
        <v>130</v>
      </c>
      <c r="D132" s="7">
        <v>19.428904816514425</v>
      </c>
      <c r="E132" s="7"/>
      <c r="F132" s="7">
        <v>3.2370171423920602</v>
      </c>
      <c r="G132" s="7"/>
      <c r="H132" s="7"/>
      <c r="I132" s="7"/>
      <c r="J132" s="7"/>
      <c r="K132" s="7">
        <v>38.377504072582632</v>
      </c>
    </row>
    <row r="133" spans="1:11" x14ac:dyDescent="0.3">
      <c r="A133" s="1">
        <v>19603</v>
      </c>
      <c r="B133" s="1"/>
      <c r="C133" s="8">
        <v>131</v>
      </c>
      <c r="D133" s="7">
        <v>19.428904816514425</v>
      </c>
      <c r="E133" s="7"/>
      <c r="F133" s="7">
        <v>3.0711737593852559</v>
      </c>
      <c r="G133" s="7"/>
      <c r="H133" s="7"/>
      <c r="I133" s="7"/>
      <c r="J133" s="7"/>
      <c r="K133" s="7">
        <v>38.243651293056921</v>
      </c>
    </row>
    <row r="134" spans="1:11" x14ac:dyDescent="0.3">
      <c r="A134" s="1">
        <v>19633</v>
      </c>
      <c r="B134" s="1"/>
      <c r="C134" s="8">
        <v>132</v>
      </c>
      <c r="D134" s="7">
        <v>19.175784461621024</v>
      </c>
      <c r="E134" s="7"/>
      <c r="F134" s="7">
        <v>2.8891568761855657</v>
      </c>
      <c r="G134" s="7"/>
      <c r="H134" s="7"/>
      <c r="I134" s="7"/>
      <c r="J134" s="7"/>
      <c r="K134" s="7">
        <v>38.32029187681055</v>
      </c>
    </row>
    <row r="135" spans="1:11" x14ac:dyDescent="0.3">
      <c r="A135" s="1">
        <v>19664</v>
      </c>
      <c r="B135" s="1"/>
      <c r="C135" s="8">
        <v>133</v>
      </c>
      <c r="D135" s="7">
        <v>19.301242538118796</v>
      </c>
      <c r="E135" s="7"/>
      <c r="F135" s="7">
        <v>2.7724372672349733</v>
      </c>
      <c r="G135" s="7"/>
      <c r="H135" s="7"/>
      <c r="I135" s="7"/>
      <c r="J135" s="7"/>
      <c r="K135" s="7">
        <v>38.205674852253793</v>
      </c>
    </row>
    <row r="136" spans="1:11" x14ac:dyDescent="0.3">
      <c r="A136" s="1">
        <v>19694</v>
      </c>
      <c r="B136" s="1"/>
      <c r="C136" s="8">
        <v>134</v>
      </c>
      <c r="D136" s="7">
        <v>19.051665717223173</v>
      </c>
      <c r="E136" s="7"/>
      <c r="F136" s="7">
        <v>2.6381551691264375</v>
      </c>
      <c r="G136" s="7"/>
      <c r="H136" s="7"/>
      <c r="I136" s="7"/>
      <c r="J136" s="7"/>
      <c r="K136" s="7">
        <v>38.28223933091563</v>
      </c>
    </row>
    <row r="137" spans="1:11" x14ac:dyDescent="0.3">
      <c r="A137" s="1">
        <v>19725</v>
      </c>
      <c r="B137" s="1"/>
      <c r="C137" s="8">
        <v>135</v>
      </c>
      <c r="D137" s="7">
        <v>18.341836639282921</v>
      </c>
      <c r="E137" s="7"/>
      <c r="F137" s="7">
        <v>2.429911733560318</v>
      </c>
      <c r="G137" s="7"/>
      <c r="H137" s="7"/>
      <c r="I137" s="7"/>
      <c r="J137" s="7"/>
      <c r="K137" s="7">
        <v>38.11453537526446</v>
      </c>
    </row>
    <row r="138" spans="1:11" x14ac:dyDescent="0.3">
      <c r="A138" s="1">
        <v>19756</v>
      </c>
      <c r="B138" s="1"/>
      <c r="C138" s="8">
        <v>136</v>
      </c>
      <c r="D138" s="7">
        <v>18.117183563100475</v>
      </c>
      <c r="E138" s="7"/>
      <c r="F138" s="7">
        <v>2.3288400743342126</v>
      </c>
      <c r="G138" s="7"/>
      <c r="H138" s="7"/>
      <c r="I138" s="7"/>
      <c r="J138" s="7"/>
      <c r="K138" s="7">
        <v>37.875917097549902</v>
      </c>
    </row>
    <row r="139" spans="1:11" x14ac:dyDescent="0.3">
      <c r="A139" s="1">
        <v>19784</v>
      </c>
      <c r="B139" s="1"/>
      <c r="C139" s="8">
        <v>137</v>
      </c>
      <c r="D139" s="7">
        <v>17.789850317262843</v>
      </c>
      <c r="E139" s="7"/>
      <c r="F139" s="7">
        <v>2.2253607972615503</v>
      </c>
      <c r="G139" s="7"/>
      <c r="H139" s="7"/>
      <c r="I139" s="7"/>
      <c r="J139" s="7"/>
      <c r="K139" s="7">
        <v>37.766394553345201</v>
      </c>
    </row>
    <row r="140" spans="1:11" x14ac:dyDescent="0.3">
      <c r="A140" s="1">
        <v>19815</v>
      </c>
      <c r="B140" s="1"/>
      <c r="C140" s="8">
        <v>138</v>
      </c>
      <c r="D140" s="7">
        <v>17.069516712015773</v>
      </c>
      <c r="E140" s="7"/>
      <c r="F140" s="7">
        <v>2.1210072410041465</v>
      </c>
      <c r="G140" s="7"/>
      <c r="H140" s="7"/>
      <c r="I140" s="7"/>
      <c r="J140" s="7"/>
      <c r="K140" s="7">
        <v>37.657188706097529</v>
      </c>
    </row>
    <row r="141" spans="1:11" x14ac:dyDescent="0.3">
      <c r="A141" s="1">
        <v>19845</v>
      </c>
      <c r="B141" s="1"/>
      <c r="C141" s="8">
        <v>139</v>
      </c>
      <c r="D141" s="7">
        <v>16.971084422366051</v>
      </c>
      <c r="E141" s="7"/>
      <c r="F141" s="7">
        <v>2.0308380323670492</v>
      </c>
      <c r="G141" s="7"/>
      <c r="H141" s="7"/>
      <c r="I141" s="7"/>
      <c r="J141" s="7"/>
      <c r="K141" s="7">
        <v>37.469839508554756</v>
      </c>
    </row>
    <row r="142" spans="1:11" x14ac:dyDescent="0.3">
      <c r="A142" s="1">
        <v>19876</v>
      </c>
      <c r="B142" s="1"/>
      <c r="C142" s="8">
        <v>140</v>
      </c>
      <c r="D142" s="7">
        <v>16.684117599652033</v>
      </c>
      <c r="E142" s="7"/>
      <c r="F142" s="7">
        <v>1.953856101950211</v>
      </c>
      <c r="G142" s="7"/>
      <c r="H142" s="7"/>
      <c r="I142" s="7"/>
      <c r="J142" s="7"/>
      <c r="K142" s="7">
        <v>37.481083833704865</v>
      </c>
    </row>
    <row r="143" spans="1:11" x14ac:dyDescent="0.3">
      <c r="A143" s="1">
        <v>19906</v>
      </c>
      <c r="B143" s="1"/>
      <c r="C143" s="8">
        <v>141</v>
      </c>
      <c r="D143" s="7">
        <v>16.406841970353071</v>
      </c>
      <c r="E143" s="7"/>
      <c r="F143" s="7">
        <v>1.8450010405573285</v>
      </c>
      <c r="G143" s="7"/>
      <c r="H143" s="7"/>
      <c r="I143" s="7"/>
      <c r="J143" s="7"/>
      <c r="K143" s="7">
        <v>37.428683676557689</v>
      </c>
    </row>
    <row r="144" spans="1:11" x14ac:dyDescent="0.3">
      <c r="A144" s="1">
        <v>19937</v>
      </c>
      <c r="B144" s="1"/>
      <c r="C144" s="8">
        <v>142</v>
      </c>
      <c r="D144" s="7">
        <v>16.226725319308745</v>
      </c>
      <c r="E144" s="7"/>
      <c r="F144" s="7">
        <v>1.7436925059609947</v>
      </c>
      <c r="G144" s="7"/>
      <c r="H144" s="7"/>
      <c r="I144" s="7"/>
      <c r="J144" s="7"/>
      <c r="K144" s="7">
        <v>37.42494118243944</v>
      </c>
    </row>
    <row r="145" spans="1:11" x14ac:dyDescent="0.3">
      <c r="A145" s="1">
        <v>19968</v>
      </c>
      <c r="B145" s="1"/>
      <c r="C145" s="8">
        <v>143</v>
      </c>
      <c r="D145" s="7">
        <v>16.050173411779173</v>
      </c>
      <c r="E145" s="7"/>
      <c r="F145" s="7">
        <v>1.6552995120191709</v>
      </c>
      <c r="G145" s="7"/>
      <c r="H145" s="7"/>
      <c r="I145" s="7"/>
      <c r="J145" s="7"/>
      <c r="K145" s="7">
        <v>37.507457589135548</v>
      </c>
    </row>
    <row r="146" spans="1:11" x14ac:dyDescent="0.3">
      <c r="A146" s="1">
        <v>19998</v>
      </c>
      <c r="B146" s="1"/>
      <c r="C146" s="8">
        <v>144</v>
      </c>
      <c r="D146" s="7">
        <v>15.877112881372216</v>
      </c>
      <c r="E146" s="7"/>
      <c r="F146" s="7">
        <v>1.5613087266734305</v>
      </c>
      <c r="G146" s="7"/>
      <c r="H146" s="7"/>
      <c r="I146" s="7"/>
      <c r="J146" s="7"/>
      <c r="K146" s="7">
        <v>37.62409227518863</v>
      </c>
    </row>
    <row r="147" spans="1:11" x14ac:dyDescent="0.3">
      <c r="A147" s="1">
        <v>20029</v>
      </c>
      <c r="B147" s="1"/>
      <c r="C147" s="8">
        <v>145</v>
      </c>
      <c r="D147" s="7">
        <v>15.625541660635976</v>
      </c>
      <c r="E147" s="7"/>
      <c r="F147" s="7">
        <v>1.4407204269386644</v>
      </c>
      <c r="G147" s="7"/>
      <c r="H147" s="7"/>
      <c r="I147" s="7"/>
      <c r="J147" s="7"/>
      <c r="K147" s="7">
        <v>37.545247255951132</v>
      </c>
    </row>
    <row r="148" spans="1:11" x14ac:dyDescent="0.3">
      <c r="A148" s="1">
        <v>20059</v>
      </c>
      <c r="B148" s="1"/>
      <c r="C148" s="8">
        <v>146</v>
      </c>
      <c r="D148" s="7">
        <v>15.543162897280387</v>
      </c>
      <c r="E148" s="7"/>
      <c r="F148" s="7">
        <v>1.3501269111973238</v>
      </c>
      <c r="G148" s="7"/>
      <c r="H148" s="7"/>
      <c r="I148" s="7"/>
      <c r="J148" s="7"/>
      <c r="K148" s="7">
        <v>37.500246959599622</v>
      </c>
    </row>
    <row r="149" spans="1:11" x14ac:dyDescent="0.3">
      <c r="A149" s="1">
        <v>20090</v>
      </c>
      <c r="B149" s="1"/>
      <c r="C149" s="8">
        <v>147</v>
      </c>
      <c r="D149" s="7">
        <v>14.83975835142294</v>
      </c>
      <c r="E149" s="7"/>
      <c r="F149" s="7">
        <v>1.2701099823116877</v>
      </c>
      <c r="G149" s="7"/>
      <c r="H149" s="7"/>
      <c r="I149" s="7"/>
      <c r="J149" s="7"/>
      <c r="K149" s="7">
        <v>37.40673013426396</v>
      </c>
    </row>
    <row r="150" spans="1:11" x14ac:dyDescent="0.3">
      <c r="A150" s="1">
        <v>20121</v>
      </c>
      <c r="B150" s="1"/>
      <c r="C150" s="8">
        <v>148</v>
      </c>
      <c r="D150" s="7">
        <v>14.83975835142294</v>
      </c>
      <c r="E150" s="7"/>
      <c r="F150" s="7">
        <v>1.2257382573940241</v>
      </c>
      <c r="G150" s="7"/>
      <c r="H150" s="7"/>
      <c r="I150" s="7"/>
      <c r="J150" s="7"/>
      <c r="K150" s="7">
        <v>37.261410632796043</v>
      </c>
    </row>
    <row r="151" spans="1:11" x14ac:dyDescent="0.3">
      <c r="A151" s="1">
        <v>20149</v>
      </c>
      <c r="B151" s="1"/>
      <c r="C151" s="8">
        <v>149</v>
      </c>
      <c r="D151" s="7">
        <v>14.619011281078654</v>
      </c>
      <c r="E151" s="7"/>
      <c r="F151" s="7">
        <v>1.1825742956044611</v>
      </c>
      <c r="G151" s="7"/>
      <c r="H151" s="7"/>
      <c r="I151" s="7"/>
      <c r="J151" s="7"/>
      <c r="K151" s="7">
        <v>37.105567250344599</v>
      </c>
    </row>
    <row r="152" spans="1:11" x14ac:dyDescent="0.3">
      <c r="A152" s="1">
        <v>20180</v>
      </c>
      <c r="B152" s="1"/>
      <c r="C152" s="8">
        <v>150</v>
      </c>
      <c r="D152" s="7">
        <v>14.265233490513911</v>
      </c>
      <c r="E152" s="7"/>
      <c r="F152" s="7">
        <v>1.1223064397878533</v>
      </c>
      <c r="G152" s="7"/>
      <c r="H152" s="7"/>
      <c r="I152" s="7"/>
      <c r="J152" s="7"/>
      <c r="K152" s="7">
        <v>36.723641379992678</v>
      </c>
    </row>
    <row r="153" spans="1:11" x14ac:dyDescent="0.3">
      <c r="A153" s="1">
        <v>20210</v>
      </c>
      <c r="B153" s="1"/>
      <c r="C153" s="8">
        <v>151</v>
      </c>
      <c r="D153" s="7">
        <v>14.128190047057455</v>
      </c>
      <c r="E153" s="7"/>
      <c r="F153" s="7">
        <v>1.0434236145294284</v>
      </c>
      <c r="G153" s="7"/>
      <c r="H153" s="7"/>
      <c r="I153" s="7"/>
      <c r="J153" s="7"/>
      <c r="K153" s="7">
        <v>36.482854540028491</v>
      </c>
    </row>
    <row r="154" spans="1:11" x14ac:dyDescent="0.3">
      <c r="A154" s="1">
        <v>20241</v>
      </c>
      <c r="B154" s="1"/>
      <c r="C154" s="8">
        <v>152</v>
      </c>
      <c r="D154" s="7">
        <v>14.060698693329472</v>
      </c>
      <c r="E154" s="7"/>
      <c r="F154" s="7">
        <v>0.97343372938653649</v>
      </c>
      <c r="G154" s="7"/>
      <c r="H154" s="7"/>
      <c r="I154" s="7"/>
      <c r="J154" s="7"/>
      <c r="K154" s="7">
        <v>36.362857111560338</v>
      </c>
    </row>
    <row r="155" spans="1:11" x14ac:dyDescent="0.3">
      <c r="A155" s="1">
        <v>20271</v>
      </c>
      <c r="B155" s="1"/>
      <c r="C155" s="8">
        <v>153</v>
      </c>
      <c r="D155" s="7">
        <v>13.862465437572189</v>
      </c>
      <c r="E155" s="7"/>
      <c r="F155" s="7">
        <v>0.90057704633780766</v>
      </c>
      <c r="G155" s="7"/>
      <c r="H155" s="7"/>
      <c r="I155" s="7"/>
      <c r="J155" s="7"/>
      <c r="K155" s="7">
        <v>36.322901919448945</v>
      </c>
    </row>
    <row r="156" spans="1:11" x14ac:dyDescent="0.3">
      <c r="A156" s="1">
        <v>20302</v>
      </c>
      <c r="B156" s="1"/>
      <c r="C156" s="8">
        <v>154</v>
      </c>
      <c r="D156" s="7">
        <v>13.797616639367165</v>
      </c>
      <c r="E156" s="7"/>
      <c r="F156" s="7">
        <v>0.81960051541482315</v>
      </c>
      <c r="G156" s="7"/>
      <c r="H156" s="7"/>
      <c r="I156" s="7"/>
      <c r="J156" s="7"/>
      <c r="K156" s="7">
        <v>36.203430598473972</v>
      </c>
    </row>
    <row r="157" spans="1:11" x14ac:dyDescent="0.3">
      <c r="A157" s="1">
        <v>20333</v>
      </c>
      <c r="B157" s="1"/>
      <c r="C157" s="8">
        <v>155</v>
      </c>
      <c r="D157" s="7">
        <v>13.544337527601026</v>
      </c>
      <c r="E157" s="7"/>
      <c r="F157" s="7">
        <v>0.77030123629212688</v>
      </c>
      <c r="G157" s="7"/>
      <c r="H157" s="7"/>
      <c r="I157" s="7"/>
      <c r="J157" s="7"/>
      <c r="K157" s="7">
        <v>36.073565761731743</v>
      </c>
    </row>
    <row r="158" spans="1:11" x14ac:dyDescent="0.3">
      <c r="A158" s="1">
        <v>20363</v>
      </c>
      <c r="B158" s="1"/>
      <c r="C158" s="8">
        <v>156</v>
      </c>
      <c r="D158" s="7">
        <v>13.24111597184576</v>
      </c>
      <c r="E158" s="7"/>
      <c r="F158" s="7">
        <v>0.73382989072318472</v>
      </c>
      <c r="G158" s="7"/>
      <c r="H158" s="7"/>
      <c r="I158" s="7"/>
      <c r="J158" s="7"/>
      <c r="K158" s="7">
        <v>35.876246406496008</v>
      </c>
    </row>
    <row r="159" spans="1:11" x14ac:dyDescent="0.3">
      <c r="A159" s="1">
        <v>20394</v>
      </c>
      <c r="B159" s="1"/>
      <c r="C159" s="8">
        <v>157</v>
      </c>
      <c r="D159" s="7">
        <v>13.24111597184576</v>
      </c>
      <c r="E159" s="7"/>
      <c r="F159" s="7">
        <v>0.65655353916362602</v>
      </c>
      <c r="G159" s="7"/>
      <c r="H159" s="7"/>
      <c r="I159" s="7"/>
      <c r="J159" s="7"/>
      <c r="K159" s="7">
        <v>35.779641374784092</v>
      </c>
    </row>
    <row r="160" spans="1:11" x14ac:dyDescent="0.3">
      <c r="A160" s="1">
        <v>20424</v>
      </c>
      <c r="B160" s="1"/>
      <c r="C160" s="8">
        <v>158</v>
      </c>
      <c r="D160" s="7">
        <v>13.123008891819387</v>
      </c>
      <c r="E160" s="7"/>
      <c r="F160" s="7">
        <v>0.58329205682624918</v>
      </c>
      <c r="G160" s="7"/>
      <c r="H160" s="7"/>
      <c r="I160" s="7"/>
      <c r="J160" s="7"/>
      <c r="K160" s="7">
        <v>35.754613145582191</v>
      </c>
    </row>
    <row r="161" spans="1:11" x14ac:dyDescent="0.3">
      <c r="A161" s="1">
        <v>20455</v>
      </c>
      <c r="B161" s="1"/>
      <c r="C161" s="8">
        <v>159</v>
      </c>
      <c r="D161" s="7">
        <v>12.781736526560231</v>
      </c>
      <c r="E161" s="7"/>
      <c r="F161" s="7">
        <v>0.54345668203321451</v>
      </c>
      <c r="G161" s="7"/>
      <c r="H161" s="7"/>
      <c r="I161" s="7"/>
      <c r="J161" s="7"/>
      <c r="K161" s="7">
        <v>35.66900752751615</v>
      </c>
    </row>
    <row r="162" spans="1:11" x14ac:dyDescent="0.3">
      <c r="A162" s="1">
        <v>20486</v>
      </c>
      <c r="B162" s="1"/>
      <c r="C162" s="8">
        <v>160</v>
      </c>
      <c r="D162" s="7">
        <v>12.200970338450009</v>
      </c>
      <c r="E162" s="7"/>
      <c r="F162" s="7">
        <v>0.48771128244926371</v>
      </c>
      <c r="G162" s="7"/>
      <c r="H162" s="7"/>
      <c r="I162" s="7"/>
      <c r="J162" s="7"/>
      <c r="K162" s="7">
        <v>35.640495131411022</v>
      </c>
    </row>
    <row r="163" spans="1:11" x14ac:dyDescent="0.3">
      <c r="A163" s="1">
        <v>20515</v>
      </c>
      <c r="B163" s="1"/>
      <c r="C163" s="8">
        <v>161</v>
      </c>
      <c r="D163" s="7">
        <v>12.1511506209043</v>
      </c>
      <c r="E163" s="7"/>
      <c r="F163" s="7">
        <v>0.44507326377921491</v>
      </c>
      <c r="G163" s="7"/>
      <c r="H163" s="7"/>
      <c r="I163" s="7"/>
      <c r="J163" s="7"/>
      <c r="K163" s="7">
        <v>35.473768419837796</v>
      </c>
    </row>
    <row r="164" spans="1:11" x14ac:dyDescent="0.3">
      <c r="A164" s="1">
        <v>20546</v>
      </c>
      <c r="B164" s="1"/>
      <c r="C164" s="8">
        <v>162</v>
      </c>
      <c r="D164" s="7">
        <v>12.101534330150685</v>
      </c>
      <c r="E164" s="7"/>
      <c r="F164" s="7">
        <v>0.42627455586554436</v>
      </c>
      <c r="G164" s="7"/>
      <c r="H164" s="7"/>
      <c r="I164" s="7"/>
      <c r="J164" s="7"/>
      <c r="K164" s="7">
        <v>35.185249374963092</v>
      </c>
    </row>
    <row r="165" spans="1:11" x14ac:dyDescent="0.3">
      <c r="A165" s="1">
        <v>20576</v>
      </c>
      <c r="B165" s="1"/>
      <c r="C165" s="8">
        <v>163</v>
      </c>
      <c r="D165" s="7">
        <v>11.810984120779507</v>
      </c>
      <c r="E165" s="7"/>
      <c r="F165" s="7">
        <v>0.39510108060575072</v>
      </c>
      <c r="G165" s="7"/>
      <c r="H165" s="7"/>
      <c r="I165" s="7"/>
      <c r="J165" s="7"/>
      <c r="K165" s="7">
        <v>35.003232565621857</v>
      </c>
    </row>
    <row r="166" spans="1:11" x14ac:dyDescent="0.3">
      <c r="A166" s="1">
        <v>20607</v>
      </c>
      <c r="B166" s="1"/>
      <c r="C166" s="8">
        <v>164</v>
      </c>
      <c r="D166" s="7">
        <v>11.670932925671449</v>
      </c>
      <c r="E166" s="7"/>
      <c r="F166" s="7">
        <v>0.36254457754243952</v>
      </c>
      <c r="G166" s="7"/>
      <c r="H166" s="7"/>
      <c r="I166" s="7"/>
      <c r="J166" s="7"/>
      <c r="K166" s="7">
        <v>34.936852545784866</v>
      </c>
    </row>
    <row r="167" spans="1:11" x14ac:dyDescent="0.3">
      <c r="A167" s="1">
        <v>20637</v>
      </c>
      <c r="B167" s="1"/>
      <c r="C167" s="8">
        <v>165</v>
      </c>
      <c r="D167" s="7">
        <v>11.533682108579356</v>
      </c>
      <c r="E167" s="7"/>
      <c r="F167" s="7">
        <v>0.32910727808863438</v>
      </c>
      <c r="G167" s="7"/>
      <c r="H167" s="7"/>
      <c r="I167" s="7"/>
      <c r="J167" s="7"/>
      <c r="K167" s="7">
        <v>34.828883008458646</v>
      </c>
    </row>
    <row r="168" spans="1:11" x14ac:dyDescent="0.3">
      <c r="A168" s="1">
        <v>20668</v>
      </c>
      <c r="B168" s="1"/>
      <c r="C168" s="8">
        <v>166</v>
      </c>
      <c r="D168" s="7">
        <v>11.141501264083614</v>
      </c>
      <c r="E168" s="7"/>
      <c r="F168" s="7">
        <v>0.30218279137694826</v>
      </c>
      <c r="G168" s="7"/>
      <c r="H168" s="7"/>
      <c r="I168" s="7"/>
      <c r="J168" s="7"/>
      <c r="K168" s="7">
        <v>34.641817195602385</v>
      </c>
    </row>
    <row r="169" spans="1:11" x14ac:dyDescent="0.3">
      <c r="A169" s="1">
        <v>20699</v>
      </c>
      <c r="B169" s="1"/>
      <c r="C169" s="8">
        <v>167</v>
      </c>
      <c r="D169" s="7">
        <v>10.895268202702535</v>
      </c>
      <c r="E169" s="7"/>
      <c r="F169" s="7">
        <v>0.27998034964972507</v>
      </c>
      <c r="G169" s="7"/>
      <c r="H169" s="7"/>
      <c r="I169" s="7"/>
      <c r="J169" s="7"/>
      <c r="K169" s="7">
        <v>34.220900124076245</v>
      </c>
    </row>
    <row r="170" spans="1:11" x14ac:dyDescent="0.3">
      <c r="A170" s="1">
        <v>20729</v>
      </c>
      <c r="B170" s="1"/>
      <c r="C170" s="8">
        <v>168</v>
      </c>
      <c r="D170" s="7">
        <v>10.524795404465356</v>
      </c>
      <c r="E170" s="7"/>
      <c r="F170" s="7">
        <v>0.262424172508881</v>
      </c>
      <c r="G170" s="7"/>
      <c r="H170" s="7"/>
      <c r="I170" s="7"/>
      <c r="J170" s="7"/>
      <c r="K170" s="7">
        <v>33.895503292468547</v>
      </c>
    </row>
    <row r="171" spans="1:11" x14ac:dyDescent="0.3">
      <c r="A171" s="1">
        <v>20760</v>
      </c>
      <c r="B171" s="1"/>
      <c r="C171" s="8">
        <v>169</v>
      </c>
      <c r="D171" s="7">
        <v>10.450596171646664</v>
      </c>
      <c r="E171" s="7"/>
      <c r="F171" s="7">
        <v>0.23495762602639536</v>
      </c>
      <c r="G171" s="7"/>
      <c r="H171" s="7"/>
      <c r="I171" s="7"/>
      <c r="J171" s="7"/>
      <c r="K171" s="7">
        <v>33.74365683670338</v>
      </c>
    </row>
    <row r="172" spans="1:11" x14ac:dyDescent="0.3">
      <c r="A172" s="1">
        <v>20790</v>
      </c>
      <c r="B172" s="1"/>
      <c r="C172" s="8">
        <v>170</v>
      </c>
      <c r="D172" s="7">
        <v>10.376920039367155</v>
      </c>
      <c r="E172" s="7"/>
      <c r="F172" s="7">
        <v>0.21771462752631149</v>
      </c>
      <c r="G172" s="7"/>
      <c r="H172" s="7"/>
      <c r="I172" s="7"/>
      <c r="J172" s="7"/>
      <c r="K172" s="7">
        <v>33.61591635455607</v>
      </c>
    </row>
    <row r="173" spans="1:11" x14ac:dyDescent="0.3">
      <c r="A173" s="1">
        <v>20821</v>
      </c>
      <c r="B173" s="1"/>
      <c r="C173" s="8">
        <v>171</v>
      </c>
      <c r="D173" s="7">
        <v>10.127776731765719</v>
      </c>
      <c r="E173" s="7"/>
      <c r="F173" s="7">
        <v>0.20147568714261657</v>
      </c>
      <c r="G173" s="7"/>
      <c r="H173" s="7"/>
      <c r="I173" s="7"/>
      <c r="J173" s="7"/>
      <c r="K173" s="7">
        <v>33.488659448651198</v>
      </c>
    </row>
    <row r="174" spans="1:11" x14ac:dyDescent="0.3">
      <c r="A174" s="1">
        <v>20852</v>
      </c>
      <c r="B174" s="1"/>
      <c r="C174" s="8">
        <v>172</v>
      </c>
      <c r="D174" s="7">
        <v>10.058373951500368</v>
      </c>
      <c r="E174" s="7"/>
      <c r="F174" s="7">
        <v>0.1845015450023961</v>
      </c>
      <c r="G174" s="7"/>
      <c r="H174" s="7"/>
      <c r="I174" s="7"/>
      <c r="J174" s="7"/>
      <c r="K174" s="7">
        <v>33.322049202638006</v>
      </c>
    </row>
    <row r="175" spans="1:11" x14ac:dyDescent="0.3">
      <c r="A175" s="1">
        <v>20880</v>
      </c>
      <c r="B175" s="1"/>
      <c r="C175" s="8">
        <v>173</v>
      </c>
      <c r="D175" s="7">
        <v>9.7910775348003192</v>
      </c>
      <c r="E175" s="7"/>
      <c r="F175" s="7">
        <v>0.1685253425305043</v>
      </c>
      <c r="G175" s="7"/>
      <c r="H175" s="7"/>
      <c r="I175" s="7"/>
      <c r="J175" s="7"/>
      <c r="K175" s="7">
        <v>33.192598070164365</v>
      </c>
    </row>
    <row r="176" spans="1:11" x14ac:dyDescent="0.3">
      <c r="A176" s="1">
        <v>20911</v>
      </c>
      <c r="B176" s="1"/>
      <c r="C176" s="8">
        <v>174</v>
      </c>
      <c r="D176" s="7">
        <v>9.6311996210902215</v>
      </c>
      <c r="E176" s="7"/>
      <c r="F176" s="7">
        <v>0.15376399865921925</v>
      </c>
      <c r="G176" s="7"/>
      <c r="H176" s="7"/>
      <c r="I176" s="7"/>
      <c r="J176" s="7"/>
      <c r="K176" s="7">
        <v>33.139574750563462</v>
      </c>
    </row>
    <row r="177" spans="1:11" x14ac:dyDescent="0.3">
      <c r="A177" s="1">
        <v>20941</v>
      </c>
      <c r="B177" s="1"/>
      <c r="C177" s="8">
        <v>175</v>
      </c>
      <c r="D177" s="7">
        <v>9.599521201126505</v>
      </c>
      <c r="E177" s="7"/>
      <c r="F177" s="7">
        <v>0.14183562278315581</v>
      </c>
      <c r="G177" s="7"/>
      <c r="H177" s="7"/>
      <c r="I177" s="7"/>
      <c r="J177" s="7"/>
      <c r="K177" s="7">
        <v>32.987830729209101</v>
      </c>
    </row>
    <row r="178" spans="1:11" x14ac:dyDescent="0.3">
      <c r="A178" s="1">
        <v>20972</v>
      </c>
      <c r="B178" s="1"/>
      <c r="C178" s="8">
        <v>176</v>
      </c>
      <c r="D178" s="7">
        <v>9.6945275713254944</v>
      </c>
      <c r="E178" s="7"/>
      <c r="F178" s="7">
        <v>0.12757296526637507</v>
      </c>
      <c r="G178" s="7"/>
      <c r="H178" s="7"/>
      <c r="I178" s="7"/>
      <c r="J178" s="7"/>
      <c r="K178" s="7">
        <v>32.899003419975166</v>
      </c>
    </row>
    <row r="179" spans="1:11" x14ac:dyDescent="0.3">
      <c r="A179" s="1">
        <v>21002</v>
      </c>
      <c r="B179" s="1"/>
      <c r="C179" s="8">
        <v>177</v>
      </c>
      <c r="D179" s="7">
        <v>9.5994925946385745</v>
      </c>
      <c r="E179" s="7"/>
      <c r="F179" s="7">
        <v>0.11630318649500876</v>
      </c>
      <c r="G179" s="7"/>
      <c r="H179" s="7"/>
      <c r="I179" s="7"/>
      <c r="J179" s="7"/>
      <c r="K179" s="7">
        <v>32.767931693202357</v>
      </c>
    </row>
    <row r="180" spans="1:11" x14ac:dyDescent="0.3">
      <c r="A180" s="1">
        <v>21033</v>
      </c>
      <c r="B180" s="1"/>
      <c r="C180" s="8">
        <v>178</v>
      </c>
      <c r="D180" s="7">
        <v>9.5063305551976374</v>
      </c>
      <c r="E180" s="7"/>
      <c r="F180" s="7">
        <v>0.1049762492057124</v>
      </c>
      <c r="G180" s="7"/>
      <c r="H180" s="7"/>
      <c r="I180" s="7"/>
      <c r="J180" s="7"/>
      <c r="K180" s="7">
        <v>32.666665031604374</v>
      </c>
    </row>
    <row r="181" spans="1:11" x14ac:dyDescent="0.3">
      <c r="A181" s="1">
        <v>21064</v>
      </c>
      <c r="B181" s="1"/>
      <c r="C181" s="8">
        <v>179</v>
      </c>
      <c r="D181" s="7">
        <v>9.2962356299605293</v>
      </c>
      <c r="E181" s="7"/>
      <c r="F181" s="7">
        <v>9.6904134778650786E-2</v>
      </c>
      <c r="G181" s="7"/>
      <c r="H181" s="7"/>
      <c r="I181" s="7"/>
      <c r="J181" s="7"/>
      <c r="K181" s="7">
        <v>32.5592196069016</v>
      </c>
    </row>
    <row r="182" spans="1:11" x14ac:dyDescent="0.3">
      <c r="A182" s="1">
        <v>21094</v>
      </c>
      <c r="B182" s="1"/>
      <c r="C182" s="8">
        <v>180</v>
      </c>
      <c r="D182" s="7">
        <v>9.2380360031407438</v>
      </c>
      <c r="E182" s="7"/>
      <c r="F182" s="7">
        <v>8.8976342648655574E-2</v>
      </c>
      <c r="G182" s="7"/>
      <c r="H182" s="7"/>
      <c r="I182" s="7"/>
      <c r="J182" s="7"/>
      <c r="K182" s="7">
        <v>32.516947575054026</v>
      </c>
    </row>
    <row r="183" spans="1:11" x14ac:dyDescent="0.3">
      <c r="A183" s="1">
        <v>21125</v>
      </c>
      <c r="B183" s="1"/>
      <c r="C183" s="8">
        <v>181</v>
      </c>
      <c r="D183" s="7">
        <v>9.1802007384882671</v>
      </c>
      <c r="E183" s="7"/>
      <c r="F183" s="7">
        <v>8.2263630407410873E-2</v>
      </c>
      <c r="G183" s="7"/>
      <c r="H183" s="7"/>
      <c r="I183" s="7"/>
      <c r="J183" s="7"/>
      <c r="K183" s="7">
        <v>32.409994592897455</v>
      </c>
    </row>
    <row r="184" spans="1:11" x14ac:dyDescent="0.3">
      <c r="A184" s="1">
        <v>21155</v>
      </c>
      <c r="B184" s="1"/>
      <c r="C184" s="8">
        <v>182</v>
      </c>
      <c r="D184" s="7">
        <v>9.1236342064085338</v>
      </c>
      <c r="E184" s="7"/>
      <c r="F184" s="7">
        <v>7.3845269665539365E-2</v>
      </c>
      <c r="G184" s="7"/>
      <c r="H184" s="7"/>
      <c r="I184" s="7"/>
      <c r="J184" s="7"/>
      <c r="K184" s="7">
        <v>32.255169777963239</v>
      </c>
    </row>
    <row r="185" spans="1:11" x14ac:dyDescent="0.3">
      <c r="A185" s="1">
        <v>21186</v>
      </c>
      <c r="B185" s="1"/>
      <c r="C185" s="8">
        <v>183</v>
      </c>
      <c r="D185" s="7">
        <v>9.0395662403730661</v>
      </c>
      <c r="E185" s="7"/>
      <c r="F185" s="7">
        <v>6.6104439768632506E-2</v>
      </c>
      <c r="G185" s="7"/>
      <c r="H185" s="7"/>
      <c r="I185" s="7"/>
      <c r="J185" s="7"/>
      <c r="K185" s="7">
        <v>32.203643947647002</v>
      </c>
    </row>
    <row r="186" spans="1:11" x14ac:dyDescent="0.3">
      <c r="A186" s="1">
        <v>21217</v>
      </c>
      <c r="B186" s="1"/>
      <c r="C186" s="8">
        <v>184</v>
      </c>
      <c r="D186" s="7">
        <v>8.9571603650149267</v>
      </c>
      <c r="E186" s="7"/>
      <c r="F186" s="7">
        <v>6.1423935856376607E-2</v>
      </c>
      <c r="G186" s="7"/>
      <c r="H186" s="7"/>
      <c r="I186" s="7"/>
      <c r="J186" s="7"/>
      <c r="K186" s="7">
        <v>32.123335608625439</v>
      </c>
    </row>
    <row r="187" spans="1:11" x14ac:dyDescent="0.3">
      <c r="A187" s="1">
        <v>21245</v>
      </c>
      <c r="B187" s="1"/>
      <c r="C187" s="8">
        <v>185</v>
      </c>
      <c r="D187" s="7">
        <v>8.7970539825328284</v>
      </c>
      <c r="E187" s="7"/>
      <c r="F187" s="7">
        <v>5.4798765149769474E-2</v>
      </c>
      <c r="G187" s="7"/>
      <c r="H187" s="7"/>
      <c r="I187" s="7"/>
      <c r="J187" s="7"/>
      <c r="K187" s="7">
        <v>32.030447311422321</v>
      </c>
    </row>
    <row r="188" spans="1:11" x14ac:dyDescent="0.3">
      <c r="A188" s="1">
        <v>21276</v>
      </c>
      <c r="B188" s="1"/>
      <c r="C188" s="8">
        <v>186</v>
      </c>
      <c r="D188" s="7">
        <v>8.5917120641984859</v>
      </c>
      <c r="E188" s="7"/>
      <c r="F188" s="7">
        <v>4.8597698784825713E-2</v>
      </c>
      <c r="G188" s="7"/>
      <c r="H188" s="7"/>
      <c r="I188" s="7"/>
      <c r="J188" s="7"/>
      <c r="K188" s="7">
        <v>31.972896098445119</v>
      </c>
    </row>
    <row r="189" spans="1:11" x14ac:dyDescent="0.3">
      <c r="A189" s="1">
        <v>21306</v>
      </c>
      <c r="B189" s="1"/>
      <c r="C189" s="8">
        <v>187</v>
      </c>
      <c r="D189" s="7">
        <v>8.5421674927405888</v>
      </c>
      <c r="E189" s="7"/>
      <c r="F189" s="7">
        <v>4.3213319211120142E-2</v>
      </c>
      <c r="G189" s="7"/>
      <c r="H189" s="7"/>
      <c r="I189" s="7"/>
      <c r="J189" s="7"/>
      <c r="K189" s="7">
        <v>31.550124431068795</v>
      </c>
    </row>
    <row r="190" spans="1:11" x14ac:dyDescent="0.3">
      <c r="A190" s="1">
        <v>21337</v>
      </c>
      <c r="B190" s="1"/>
      <c r="C190" s="8">
        <v>188</v>
      </c>
      <c r="D190" s="7">
        <v>8.4929086227287609</v>
      </c>
      <c r="E190" s="7"/>
      <c r="F190" s="7">
        <v>3.7889802026409597E-2</v>
      </c>
      <c r="G190" s="7"/>
      <c r="H190" s="7"/>
      <c r="I190" s="7"/>
      <c r="J190" s="7"/>
      <c r="K190" s="7">
        <v>31.318368504138174</v>
      </c>
    </row>
    <row r="191" spans="1:11" x14ac:dyDescent="0.3">
      <c r="A191" s="1">
        <v>21367</v>
      </c>
      <c r="B191" s="1"/>
      <c r="C191" s="8">
        <v>189</v>
      </c>
      <c r="D191" s="7">
        <v>8.30115201126846</v>
      </c>
      <c r="E191" s="7"/>
      <c r="F191" s="7">
        <v>3.417806424897131E-2</v>
      </c>
      <c r="G191" s="7"/>
      <c r="H191" s="7"/>
      <c r="I191" s="7"/>
      <c r="J191" s="7"/>
      <c r="K191" s="7">
        <v>31.212246864797859</v>
      </c>
    </row>
    <row r="192" spans="1:11" x14ac:dyDescent="0.3">
      <c r="A192" s="1">
        <v>21398</v>
      </c>
      <c r="B192" s="1"/>
      <c r="C192" s="8">
        <v>190</v>
      </c>
      <c r="D192" s="7">
        <v>8.2779736849505987</v>
      </c>
      <c r="E192" s="7"/>
      <c r="F192" s="7"/>
      <c r="G192" s="7"/>
      <c r="H192" s="7"/>
      <c r="I192" s="7"/>
      <c r="J192" s="7"/>
      <c r="K192" s="7">
        <v>31.090991996013408</v>
      </c>
    </row>
    <row r="193" spans="1:11" x14ac:dyDescent="0.3">
      <c r="A193" s="1">
        <v>21429</v>
      </c>
      <c r="B193" s="1"/>
      <c r="C193" s="8">
        <v>191</v>
      </c>
      <c r="D193" s="7">
        <v>8.1180481366584267</v>
      </c>
      <c r="E193" s="7"/>
      <c r="F193" s="7"/>
      <c r="G193" s="7"/>
      <c r="H193" s="7"/>
      <c r="I193" s="7"/>
      <c r="J193" s="7"/>
      <c r="K193" s="7">
        <v>31.022741963693282</v>
      </c>
    </row>
    <row r="194" spans="1:11" x14ac:dyDescent="0.3">
      <c r="A194" s="1">
        <v>21459</v>
      </c>
      <c r="B194" s="1"/>
      <c r="C194" s="8">
        <v>192</v>
      </c>
      <c r="D194" s="7">
        <v>7.9007767753366682</v>
      </c>
      <c r="E194" s="7"/>
      <c r="F194" s="7"/>
      <c r="G194" s="7"/>
      <c r="H194" s="7"/>
      <c r="I194" s="7"/>
      <c r="J194" s="7"/>
      <c r="K194" s="7">
        <v>31.010337828561862</v>
      </c>
    </row>
    <row r="195" spans="1:11" x14ac:dyDescent="0.3">
      <c r="A195" s="1">
        <v>21490</v>
      </c>
      <c r="B195" s="1"/>
      <c r="C195" s="8">
        <v>193</v>
      </c>
      <c r="D195" s="7">
        <v>7.4416283086904667</v>
      </c>
      <c r="E195" s="7"/>
      <c r="F195" s="7"/>
      <c r="G195" s="7"/>
      <c r="H195" s="7"/>
      <c r="I195" s="7"/>
      <c r="J195" s="7"/>
      <c r="K195" s="7">
        <v>30.957709722034402</v>
      </c>
    </row>
    <row r="196" spans="1:11" x14ac:dyDescent="0.3">
      <c r="A196" s="1">
        <v>21520</v>
      </c>
      <c r="B196" s="1"/>
      <c r="C196" s="8">
        <v>194</v>
      </c>
      <c r="D196" s="7">
        <v>7.4416283086904667</v>
      </c>
      <c r="E196" s="7"/>
      <c r="F196" s="7"/>
      <c r="G196" s="7"/>
      <c r="H196" s="7"/>
      <c r="I196" s="7"/>
      <c r="J196" s="7"/>
      <c r="K196" s="7">
        <v>30.905170931450932</v>
      </c>
    </row>
    <row r="197" spans="1:11" x14ac:dyDescent="0.3">
      <c r="A197" s="1">
        <v>21551</v>
      </c>
      <c r="B197" s="1"/>
      <c r="C197" s="8">
        <v>195</v>
      </c>
      <c r="D197" s="7">
        <v>7.049666832787481</v>
      </c>
      <c r="E197" s="7"/>
      <c r="F197" s="7"/>
      <c r="G197" s="7"/>
      <c r="H197" s="7"/>
      <c r="I197" s="7"/>
      <c r="J197" s="7"/>
      <c r="K197" s="7">
        <v>30.742237074953675</v>
      </c>
    </row>
    <row r="198" spans="1:11" x14ac:dyDescent="0.3">
      <c r="A198" s="1">
        <v>21582</v>
      </c>
      <c r="B198" s="1"/>
      <c r="C198" s="8">
        <v>196</v>
      </c>
      <c r="D198" s="7">
        <v>6.7896242249710888</v>
      </c>
      <c r="E198" s="7"/>
      <c r="F198" s="7"/>
      <c r="G198" s="7"/>
      <c r="H198" s="7"/>
      <c r="I198" s="7"/>
      <c r="J198" s="7"/>
      <c r="K198" s="7">
        <v>30.425808664839344</v>
      </c>
    </row>
    <row r="199" spans="1:11" x14ac:dyDescent="0.3">
      <c r="A199" s="1">
        <v>21610</v>
      </c>
      <c r="B199" s="1"/>
      <c r="C199" s="8">
        <v>197</v>
      </c>
      <c r="D199" s="7">
        <v>6.5190823091417069</v>
      </c>
      <c r="E199" s="7"/>
      <c r="F199" s="7"/>
      <c r="G199" s="7"/>
      <c r="H199" s="7"/>
      <c r="I199" s="7"/>
      <c r="J199" s="7"/>
      <c r="K199" s="7">
        <v>30.208308841182824</v>
      </c>
    </row>
    <row r="200" spans="1:11" x14ac:dyDescent="0.3">
      <c r="A200" s="1">
        <v>21641</v>
      </c>
      <c r="B200" s="1"/>
      <c r="C200" s="8">
        <v>198</v>
      </c>
      <c r="D200" s="7">
        <v>6.4057013944597685</v>
      </c>
      <c r="E200" s="7"/>
      <c r="F200" s="7"/>
      <c r="G200" s="7"/>
      <c r="H200" s="7"/>
      <c r="I200" s="7"/>
      <c r="J200" s="7"/>
      <c r="K200" s="7">
        <v>30.046060116553438</v>
      </c>
    </row>
    <row r="201" spans="1:11" x14ac:dyDescent="0.3">
      <c r="A201" s="1">
        <v>21671</v>
      </c>
      <c r="B201" s="1"/>
      <c r="C201" s="8">
        <v>199</v>
      </c>
      <c r="D201" s="7">
        <v>6.3504524580745212</v>
      </c>
      <c r="E201" s="7"/>
      <c r="F201" s="7"/>
      <c r="G201" s="7"/>
      <c r="H201" s="7"/>
      <c r="I201" s="7"/>
      <c r="J201" s="7"/>
      <c r="K201" s="7">
        <v>29.704458839894645</v>
      </c>
    </row>
    <row r="202" spans="1:11" x14ac:dyDescent="0.3">
      <c r="A202" s="1">
        <v>21702</v>
      </c>
      <c r="B202" s="1"/>
      <c r="C202" s="8">
        <v>200</v>
      </c>
      <c r="D202" s="7">
        <v>6.2559870535656801</v>
      </c>
      <c r="E202" s="7"/>
      <c r="F202" s="7"/>
      <c r="G202" s="7"/>
      <c r="H202" s="7"/>
      <c r="I202" s="7"/>
      <c r="J202" s="7"/>
      <c r="K202" s="7">
        <v>29.52729506947778</v>
      </c>
    </row>
    <row r="203" spans="1:11" x14ac:dyDescent="0.3">
      <c r="A203" s="1">
        <v>21732</v>
      </c>
      <c r="B203" s="1"/>
      <c r="C203" s="8">
        <v>201</v>
      </c>
      <c r="D203" s="7">
        <v>6.1641413474881066</v>
      </c>
      <c r="E203" s="7"/>
      <c r="F203" s="7"/>
      <c r="G203" s="7"/>
      <c r="H203" s="7"/>
      <c r="I203" s="7"/>
      <c r="J203" s="7"/>
      <c r="K203" s="7">
        <v>29.424309984531916</v>
      </c>
    </row>
    <row r="204" spans="1:11" x14ac:dyDescent="0.3">
      <c r="A204" s="1">
        <v>21763</v>
      </c>
      <c r="B204" s="1"/>
      <c r="C204" s="8">
        <v>202</v>
      </c>
      <c r="D204" s="7">
        <v>5.8113899759480603</v>
      </c>
      <c r="E204" s="7"/>
      <c r="F204" s="7"/>
      <c r="G204" s="7"/>
      <c r="H204" s="7"/>
      <c r="I204" s="7"/>
      <c r="J204" s="7"/>
      <c r="K204" s="7">
        <v>29.219771583447784</v>
      </c>
    </row>
    <row r="205" spans="1:11" x14ac:dyDescent="0.3">
      <c r="A205" s="1">
        <v>21794</v>
      </c>
      <c r="B205" s="1"/>
      <c r="C205" s="8">
        <v>203</v>
      </c>
      <c r="D205" s="7">
        <v>5.7322844505307353</v>
      </c>
      <c r="E205" s="7"/>
      <c r="F205" s="7"/>
      <c r="G205" s="7"/>
      <c r="H205" s="7"/>
      <c r="I205" s="7"/>
      <c r="J205" s="7"/>
      <c r="K205" s="7">
        <v>29.129470225747966</v>
      </c>
    </row>
    <row r="206" spans="1:11" x14ac:dyDescent="0.3">
      <c r="A206" s="1">
        <v>21824</v>
      </c>
      <c r="B206" s="1"/>
      <c r="C206" s="8">
        <v>204</v>
      </c>
      <c r="D206" s="7">
        <v>5.5070462585558033</v>
      </c>
      <c r="E206" s="7"/>
      <c r="F206" s="7"/>
      <c r="G206" s="7"/>
      <c r="H206" s="7"/>
      <c r="I206" s="7"/>
      <c r="J206" s="7"/>
      <c r="K206" s="7">
        <v>29.126557569990965</v>
      </c>
    </row>
    <row r="207" spans="1:11" x14ac:dyDescent="0.3">
      <c r="A207" s="1">
        <v>21855</v>
      </c>
      <c r="B207" s="1"/>
      <c r="C207" s="8">
        <v>205</v>
      </c>
      <c r="D207" s="7">
        <v>5.3280246309556913</v>
      </c>
      <c r="E207" s="7"/>
      <c r="F207" s="7"/>
      <c r="G207" s="7"/>
      <c r="H207" s="7"/>
      <c r="I207" s="7"/>
      <c r="J207" s="7"/>
      <c r="K207" s="7">
        <v>29.039439252234263</v>
      </c>
    </row>
    <row r="208" spans="1:11" x14ac:dyDescent="0.3">
      <c r="A208" s="1">
        <v>21885</v>
      </c>
      <c r="B208" s="1"/>
      <c r="C208" s="8">
        <v>206</v>
      </c>
      <c r="D208" s="7">
        <v>5.2148621228890004</v>
      </c>
      <c r="E208" s="7"/>
      <c r="F208" s="7"/>
      <c r="G208" s="7"/>
      <c r="H208" s="7"/>
      <c r="I208" s="7"/>
      <c r="J208" s="7"/>
      <c r="K208" s="7">
        <v>28.926625413123084</v>
      </c>
    </row>
    <row r="209" spans="1:11" x14ac:dyDescent="0.3">
      <c r="A209" s="1">
        <v>21916</v>
      </c>
      <c r="B209" s="1"/>
      <c r="C209" s="8">
        <v>207</v>
      </c>
      <c r="D209" s="7">
        <v>5.0022658253131889</v>
      </c>
      <c r="E209" s="7"/>
      <c r="F209" s="7"/>
      <c r="G209" s="7"/>
      <c r="H209" s="7"/>
      <c r="I209" s="7"/>
      <c r="J209" s="7"/>
      <c r="K209" s="7">
        <v>28.854489190147714</v>
      </c>
    </row>
    <row r="210" spans="1:11" x14ac:dyDescent="0.3">
      <c r="A210" s="1">
        <v>21947</v>
      </c>
      <c r="B210" s="1"/>
      <c r="C210" s="8">
        <v>208</v>
      </c>
      <c r="D210" s="7">
        <v>4.8941060809247521</v>
      </c>
      <c r="E210" s="7"/>
      <c r="F210" s="7"/>
      <c r="G210" s="7"/>
      <c r="H210" s="7"/>
      <c r="I210" s="7"/>
      <c r="J210" s="7"/>
      <c r="K210" s="7">
        <v>28.742393854116656</v>
      </c>
    </row>
    <row r="211" spans="1:11" x14ac:dyDescent="0.3">
      <c r="A211" s="1">
        <v>21976</v>
      </c>
      <c r="B211" s="1"/>
      <c r="C211" s="8">
        <v>209</v>
      </c>
      <c r="D211" s="7">
        <v>4.7906285052121698</v>
      </c>
      <c r="E211" s="7"/>
      <c r="F211" s="7"/>
      <c r="G211" s="7"/>
      <c r="H211" s="7"/>
      <c r="I211" s="7"/>
      <c r="J211" s="7"/>
      <c r="K211" s="7">
        <v>28.570968045841607</v>
      </c>
    </row>
    <row r="212" spans="1:11" x14ac:dyDescent="0.3">
      <c r="A212" s="1">
        <v>22007</v>
      </c>
      <c r="B212" s="1"/>
      <c r="C212" s="8">
        <v>210</v>
      </c>
      <c r="D212" s="7">
        <v>4.7291495609202077</v>
      </c>
      <c r="E212" s="7"/>
      <c r="F212" s="7"/>
      <c r="G212" s="7"/>
      <c r="H212" s="7"/>
      <c r="I212" s="7"/>
      <c r="J212" s="7"/>
      <c r="K212" s="7">
        <v>28.397741820735124</v>
      </c>
    </row>
    <row r="213" spans="1:11" x14ac:dyDescent="0.3">
      <c r="A213" s="1">
        <v>22037</v>
      </c>
      <c r="B213" s="1"/>
      <c r="C213" s="8">
        <v>211</v>
      </c>
      <c r="D213" s="7">
        <v>4.6767697398340653</v>
      </c>
      <c r="E213" s="7"/>
      <c r="F213" s="7"/>
      <c r="G213" s="7"/>
      <c r="H213" s="7"/>
      <c r="I213" s="7"/>
      <c r="J213" s="7"/>
      <c r="K213" s="7">
        <v>28.211545619645467</v>
      </c>
    </row>
    <row r="214" spans="1:11" x14ac:dyDescent="0.3">
      <c r="A214" s="1">
        <v>22068</v>
      </c>
      <c r="B214" s="1"/>
      <c r="C214" s="8">
        <v>212</v>
      </c>
      <c r="D214" s="7">
        <v>4.5752002933223102</v>
      </c>
      <c r="E214" s="7"/>
      <c r="F214" s="7"/>
      <c r="G214" s="7"/>
      <c r="H214" s="7"/>
      <c r="I214" s="7"/>
      <c r="J214" s="7"/>
      <c r="K214" s="7">
        <v>28.23130753491991</v>
      </c>
    </row>
    <row r="215" spans="1:11" x14ac:dyDescent="0.3">
      <c r="A215" s="1">
        <v>22098</v>
      </c>
      <c r="B215" s="1"/>
      <c r="C215" s="8">
        <v>213</v>
      </c>
      <c r="D215" s="7">
        <v>4.5053671032223628</v>
      </c>
      <c r="E215" s="7"/>
      <c r="F215" s="7"/>
      <c r="G215" s="7"/>
      <c r="H215" s="7"/>
      <c r="I215" s="7"/>
      <c r="J215" s="7"/>
      <c r="K215" s="7">
        <v>28.189023998921527</v>
      </c>
    </row>
    <row r="216" spans="1:11" x14ac:dyDescent="0.3">
      <c r="A216" s="1">
        <v>22129</v>
      </c>
      <c r="B216" s="1"/>
      <c r="C216" s="8">
        <v>214</v>
      </c>
      <c r="D216" s="7">
        <v>4.4244005727411988</v>
      </c>
      <c r="E216" s="7"/>
      <c r="F216" s="7"/>
      <c r="G216" s="7"/>
      <c r="H216" s="7"/>
      <c r="I216" s="7"/>
      <c r="J216" s="7"/>
      <c r="K216" s="7">
        <v>28.057155368688694</v>
      </c>
    </row>
    <row r="217" spans="1:11" x14ac:dyDescent="0.3">
      <c r="A217" s="1">
        <v>22160</v>
      </c>
      <c r="B217" s="1"/>
      <c r="C217" s="8">
        <v>215</v>
      </c>
      <c r="D217" s="7">
        <v>4.3207036843175768</v>
      </c>
      <c r="E217" s="7"/>
      <c r="F217" s="7"/>
      <c r="G217" s="7"/>
      <c r="H217" s="7"/>
      <c r="I217" s="7"/>
      <c r="J217" s="7"/>
      <c r="K217" s="7">
        <v>27.959297826296652</v>
      </c>
    </row>
    <row r="218" spans="1:11" x14ac:dyDescent="0.3">
      <c r="A218" s="1">
        <v>22190</v>
      </c>
      <c r="B218" s="1"/>
      <c r="C218" s="8">
        <v>216</v>
      </c>
      <c r="D218" s="7">
        <v>4.2034280419472481</v>
      </c>
      <c r="E218" s="7"/>
      <c r="F218" s="7"/>
      <c r="G218" s="7"/>
      <c r="H218" s="7"/>
      <c r="I218" s="7"/>
      <c r="J218" s="7"/>
      <c r="K218" s="7">
        <v>27.89513900658152</v>
      </c>
    </row>
    <row r="219" spans="1:11" x14ac:dyDescent="0.3">
      <c r="A219" s="1">
        <v>22221</v>
      </c>
      <c r="B219" s="1"/>
      <c r="C219" s="8">
        <v>217</v>
      </c>
      <c r="D219" s="7">
        <v>4.0089919331876471</v>
      </c>
      <c r="E219" s="7"/>
      <c r="F219" s="7"/>
      <c r="G219" s="7"/>
      <c r="H219" s="7"/>
      <c r="I219" s="7"/>
      <c r="J219" s="7"/>
      <c r="K219" s="7">
        <v>27.858922407451825</v>
      </c>
    </row>
    <row r="220" spans="1:11" x14ac:dyDescent="0.3">
      <c r="A220" s="1">
        <v>22251</v>
      </c>
      <c r="B220" s="1"/>
      <c r="C220" s="8">
        <v>218</v>
      </c>
      <c r="D220" s="7">
        <v>3.9446934302741781</v>
      </c>
      <c r="E220" s="7"/>
      <c r="F220" s="7"/>
      <c r="G220" s="7"/>
      <c r="H220" s="7"/>
      <c r="I220" s="7"/>
      <c r="J220" s="7"/>
      <c r="K220" s="7">
        <v>27.783905861625438</v>
      </c>
    </row>
    <row r="221" spans="1:11" x14ac:dyDescent="0.3">
      <c r="A221" s="1">
        <v>22282</v>
      </c>
      <c r="B221" s="1"/>
      <c r="C221" s="8">
        <v>219</v>
      </c>
      <c r="D221" s="7">
        <v>3.8072516458586798</v>
      </c>
      <c r="E221" s="7"/>
      <c r="F221" s="7"/>
      <c r="G221" s="7"/>
      <c r="H221" s="7"/>
      <c r="I221" s="7"/>
      <c r="J221" s="7"/>
      <c r="K221" s="7">
        <v>27.631930245276422</v>
      </c>
    </row>
    <row r="222" spans="1:11" x14ac:dyDescent="0.3">
      <c r="A222" s="1">
        <v>22313</v>
      </c>
      <c r="B222" s="1"/>
      <c r="C222" s="8">
        <v>220</v>
      </c>
      <c r="D222" s="7">
        <v>3.7491399762271582</v>
      </c>
      <c r="E222" s="7"/>
      <c r="F222" s="7"/>
      <c r="G222" s="7"/>
      <c r="H222" s="7"/>
      <c r="I222" s="7"/>
      <c r="J222" s="7"/>
      <c r="K222" s="7">
        <v>27.412629211583749</v>
      </c>
    </row>
    <row r="223" spans="1:11" x14ac:dyDescent="0.3">
      <c r="A223" s="1">
        <v>22341</v>
      </c>
      <c r="B223" s="1"/>
      <c r="C223" s="8">
        <v>221</v>
      </c>
      <c r="D223" s="7">
        <v>3.5763998628514342</v>
      </c>
      <c r="E223" s="7"/>
      <c r="F223" s="7"/>
      <c r="G223" s="7"/>
      <c r="H223" s="7"/>
      <c r="I223" s="7"/>
      <c r="J223" s="7"/>
      <c r="K223" s="7">
        <v>27.227482331727998</v>
      </c>
    </row>
    <row r="224" spans="1:11" x14ac:dyDescent="0.3">
      <c r="A224" s="1">
        <v>22372</v>
      </c>
      <c r="B224" s="1"/>
      <c r="C224" s="8">
        <v>222</v>
      </c>
      <c r="D224" s="7">
        <v>3.4668474824073612</v>
      </c>
      <c r="E224" s="7"/>
      <c r="F224" s="7"/>
      <c r="G224" s="7"/>
      <c r="H224" s="7"/>
      <c r="I224" s="7"/>
      <c r="J224" s="7"/>
      <c r="K224" s="7">
        <v>27.016751668712047</v>
      </c>
    </row>
    <row r="225" spans="1:11" x14ac:dyDescent="0.3">
      <c r="A225" s="1">
        <v>22402</v>
      </c>
      <c r="B225" s="1"/>
      <c r="C225" s="8">
        <v>223</v>
      </c>
      <c r="D225" s="7">
        <v>3.4146040405863891</v>
      </c>
      <c r="E225" s="7"/>
      <c r="F225" s="7"/>
      <c r="G225" s="7"/>
      <c r="H225" s="7"/>
      <c r="I225" s="7"/>
      <c r="J225" s="7"/>
      <c r="K225" s="7">
        <v>26.709591367980273</v>
      </c>
    </row>
    <row r="226" spans="1:11" x14ac:dyDescent="0.3">
      <c r="A226" s="1">
        <v>22433</v>
      </c>
      <c r="B226" s="1"/>
      <c r="C226" s="8">
        <v>224</v>
      </c>
      <c r="D226" s="7">
        <v>3.348635913098351</v>
      </c>
      <c r="E226" s="7"/>
      <c r="F226" s="7"/>
      <c r="G226" s="7"/>
      <c r="H226" s="7"/>
      <c r="I226" s="7"/>
      <c r="J226" s="7"/>
      <c r="K226" s="7">
        <v>26.650959257613525</v>
      </c>
    </row>
    <row r="227" spans="1:11" x14ac:dyDescent="0.3">
      <c r="A227" s="1">
        <v>22463</v>
      </c>
      <c r="B227" s="1"/>
      <c r="C227" s="8">
        <v>225</v>
      </c>
      <c r="D227" s="7">
        <v>3.2382128547513309</v>
      </c>
      <c r="E227" s="7"/>
      <c r="F227" s="7"/>
      <c r="G227" s="7"/>
      <c r="H227" s="7"/>
      <c r="I227" s="7"/>
      <c r="J227" s="7"/>
      <c r="K227" s="7">
        <v>26.696343040782857</v>
      </c>
    </row>
    <row r="228" spans="1:11" x14ac:dyDescent="0.3">
      <c r="A228" s="1">
        <v>22494</v>
      </c>
      <c r="B228" s="1"/>
      <c r="C228" s="8">
        <v>226</v>
      </c>
      <c r="D228" s="7">
        <v>3.2029800739380132</v>
      </c>
      <c r="E228" s="7"/>
      <c r="F228" s="7"/>
      <c r="G228" s="7"/>
      <c r="H228" s="7"/>
      <c r="I228" s="7"/>
      <c r="J228" s="7"/>
      <c r="K228" s="7">
        <v>26.621801995196307</v>
      </c>
    </row>
    <row r="229" spans="1:11" x14ac:dyDescent="0.3">
      <c r="A229" s="1">
        <v>22525</v>
      </c>
      <c r="B229" s="1"/>
      <c r="C229" s="8">
        <v>227</v>
      </c>
      <c r="D229" s="7">
        <v>3.053656281759952</v>
      </c>
      <c r="E229" s="7"/>
      <c r="F229" s="7"/>
      <c r="G229" s="7"/>
      <c r="H229" s="7"/>
      <c r="I229" s="7"/>
      <c r="J229" s="7"/>
      <c r="K229" s="7">
        <v>26.5952067884079</v>
      </c>
    </row>
    <row r="230" spans="1:11" x14ac:dyDescent="0.3">
      <c r="A230" s="1">
        <v>22555</v>
      </c>
      <c r="B230" s="1"/>
      <c r="C230" s="8">
        <v>228</v>
      </c>
      <c r="D230" s="7">
        <v>2.9438506524245169</v>
      </c>
      <c r="E230" s="7"/>
      <c r="F230" s="7"/>
      <c r="G230" s="7"/>
      <c r="H230" s="7"/>
      <c r="I230" s="7"/>
      <c r="J230" s="7"/>
      <c r="K230" s="7">
        <v>26.510373592910586</v>
      </c>
    </row>
    <row r="231" spans="1:11" x14ac:dyDescent="0.3">
      <c r="A231" s="1">
        <v>22586</v>
      </c>
      <c r="B231" s="1"/>
      <c r="C231" s="8">
        <v>229</v>
      </c>
      <c r="D231" s="7">
        <v>2.8090177981149975</v>
      </c>
      <c r="E231" s="7"/>
      <c r="F231" s="7"/>
      <c r="G231" s="7"/>
      <c r="H231" s="7"/>
      <c r="I231" s="7"/>
      <c r="J231" s="7"/>
      <c r="K231" s="7">
        <v>26.544881939431846</v>
      </c>
    </row>
    <row r="232" spans="1:11" x14ac:dyDescent="0.3">
      <c r="A232" s="1">
        <v>22616</v>
      </c>
      <c r="B232" s="1"/>
      <c r="C232" s="8">
        <v>230</v>
      </c>
      <c r="D232" s="7">
        <v>2.7488186692582413</v>
      </c>
      <c r="E232" s="7"/>
      <c r="F232" s="7"/>
      <c r="G232" s="7"/>
      <c r="H232" s="7"/>
      <c r="I232" s="7"/>
      <c r="J232" s="7"/>
      <c r="K232" s="7">
        <v>26.48661139436425</v>
      </c>
    </row>
    <row r="233" spans="1:11" x14ac:dyDescent="0.3">
      <c r="A233" s="1">
        <v>22647</v>
      </c>
      <c r="B233" s="1"/>
      <c r="C233" s="8">
        <v>231</v>
      </c>
      <c r="D233" s="7">
        <v>2.6146853127159151</v>
      </c>
      <c r="E233" s="7"/>
      <c r="F233" s="7"/>
      <c r="G233" s="7"/>
      <c r="H233" s="7"/>
      <c r="I233" s="7"/>
      <c r="J233" s="7"/>
      <c r="K233" s="7">
        <v>26.420559994378305</v>
      </c>
    </row>
    <row r="234" spans="1:11" x14ac:dyDescent="0.3">
      <c r="A234" s="1">
        <v>22678</v>
      </c>
      <c r="B234" s="1"/>
      <c r="C234" s="8">
        <v>232</v>
      </c>
      <c r="D234" s="7">
        <v>2.5338553277603597</v>
      </c>
      <c r="E234" s="7"/>
      <c r="F234" s="7"/>
      <c r="G234" s="7"/>
      <c r="H234" s="7"/>
      <c r="I234" s="7"/>
      <c r="J234" s="7"/>
      <c r="K234" s="7">
        <v>26.294347128163125</v>
      </c>
    </row>
    <row r="235" spans="1:11" x14ac:dyDescent="0.3">
      <c r="A235" s="1">
        <v>22706</v>
      </c>
      <c r="B235" s="1"/>
      <c r="C235" s="8">
        <v>233</v>
      </c>
      <c r="D235" s="7">
        <v>2.4536218918953812</v>
      </c>
      <c r="E235" s="7"/>
      <c r="F235" s="7"/>
      <c r="G235" s="7"/>
      <c r="H235" s="7"/>
      <c r="I235" s="7"/>
      <c r="J235" s="7"/>
      <c r="K235" s="7">
        <v>26.173946972091507</v>
      </c>
    </row>
    <row r="236" spans="1:11" x14ac:dyDescent="0.3">
      <c r="A236" s="1">
        <v>22737</v>
      </c>
      <c r="B236" s="1"/>
      <c r="C236" s="8">
        <v>234</v>
      </c>
      <c r="D236" s="7">
        <v>2.384240493533555</v>
      </c>
      <c r="E236" s="7"/>
      <c r="F236" s="7"/>
      <c r="G236" s="7"/>
      <c r="H236" s="7"/>
      <c r="I236" s="7"/>
      <c r="J236" s="7"/>
      <c r="K236" s="7">
        <v>26.004915024432698</v>
      </c>
    </row>
    <row r="237" spans="1:11" x14ac:dyDescent="0.3">
      <c r="A237" s="1">
        <v>22767</v>
      </c>
      <c r="B237" s="1"/>
      <c r="C237" s="8">
        <v>235</v>
      </c>
      <c r="D237" s="7">
        <v>2.2951872290465491</v>
      </c>
      <c r="E237" s="7"/>
      <c r="F237" s="7"/>
      <c r="G237" s="7"/>
      <c r="H237" s="7"/>
      <c r="I237" s="7"/>
      <c r="J237" s="7"/>
      <c r="K237" s="7">
        <v>25.762745219370608</v>
      </c>
    </row>
    <row r="238" spans="1:11" x14ac:dyDescent="0.3">
      <c r="A238" s="1">
        <v>22798</v>
      </c>
      <c r="B238" s="1"/>
      <c r="C238" s="8">
        <v>236</v>
      </c>
      <c r="D238" s="7">
        <v>2.2009850681305609</v>
      </c>
      <c r="E238" s="7"/>
      <c r="F238" s="7"/>
      <c r="G238" s="7"/>
      <c r="H238" s="7"/>
      <c r="I238" s="7"/>
      <c r="J238" s="7"/>
      <c r="K238" s="7">
        <v>25.629471965151815</v>
      </c>
    </row>
    <row r="239" spans="1:11" x14ac:dyDescent="0.3">
      <c r="A239" s="1">
        <v>22828</v>
      </c>
      <c r="B239" s="1"/>
      <c r="C239" s="8">
        <v>237</v>
      </c>
      <c r="D239" s="7">
        <v>2.1356346479046779</v>
      </c>
      <c r="E239" s="7"/>
      <c r="F239" s="7"/>
      <c r="G239" s="7"/>
      <c r="H239" s="7"/>
      <c r="I239" s="7"/>
      <c r="J239" s="7"/>
      <c r="K239" s="7">
        <v>25.441207033106824</v>
      </c>
    </row>
    <row r="240" spans="1:11" x14ac:dyDescent="0.3">
      <c r="A240" s="1">
        <v>22859</v>
      </c>
      <c r="B240" s="1"/>
      <c r="C240" s="8">
        <v>238</v>
      </c>
      <c r="D240" s="7">
        <v>2.0269880864698919</v>
      </c>
      <c r="E240" s="7"/>
      <c r="F240" s="7"/>
      <c r="G240" s="7"/>
      <c r="H240" s="7"/>
      <c r="I240" s="7"/>
      <c r="J240" s="7"/>
      <c r="K240" s="7">
        <v>25.307079511694837</v>
      </c>
    </row>
    <row r="241" spans="1:11" x14ac:dyDescent="0.3">
      <c r="A241" s="1">
        <v>22890</v>
      </c>
      <c r="B241" s="1"/>
      <c r="C241" s="8">
        <v>239</v>
      </c>
      <c r="D241" s="7">
        <v>1.94659376401603</v>
      </c>
      <c r="E241" s="7"/>
      <c r="F241" s="7"/>
      <c r="G241" s="7"/>
      <c r="H241" s="7"/>
      <c r="I241" s="7"/>
      <c r="J241" s="7"/>
      <c r="K241" s="7">
        <v>25.24396958772553</v>
      </c>
    </row>
    <row r="242" spans="1:11" x14ac:dyDescent="0.3">
      <c r="A242" s="1">
        <v>22920</v>
      </c>
      <c r="B242" s="1"/>
      <c r="C242" s="8">
        <v>240</v>
      </c>
      <c r="D242" s="7">
        <v>1.8915496686580799</v>
      </c>
      <c r="E242" s="7"/>
      <c r="F242" s="7"/>
      <c r="G242" s="7"/>
      <c r="H242" s="7"/>
      <c r="I242" s="7"/>
      <c r="J242" s="7"/>
      <c r="K242" s="7">
        <v>25.233876037310605</v>
      </c>
    </row>
    <row r="243" spans="1:11" x14ac:dyDescent="0.3">
      <c r="A243" s="1">
        <v>22951</v>
      </c>
      <c r="B243" s="1"/>
      <c r="C243" s="8">
        <v>241</v>
      </c>
      <c r="D243" s="7">
        <v>1.7992482342414917</v>
      </c>
      <c r="E243" s="7"/>
      <c r="F243" s="7"/>
      <c r="G243" s="7"/>
      <c r="H243" s="7"/>
      <c r="I243" s="7"/>
      <c r="J243" s="7"/>
      <c r="K243" s="7">
        <v>25.193566331180715</v>
      </c>
    </row>
    <row r="244" spans="1:11" x14ac:dyDescent="0.3">
      <c r="A244" s="1">
        <v>22981</v>
      </c>
      <c r="B244" s="1"/>
      <c r="C244" s="8">
        <v>242</v>
      </c>
      <c r="D244" s="7">
        <v>1.6996488137554238</v>
      </c>
      <c r="E244" s="7"/>
      <c r="F244" s="7"/>
      <c r="G244" s="7"/>
      <c r="H244" s="7"/>
      <c r="I244" s="7"/>
      <c r="J244" s="7"/>
      <c r="K244" s="7">
        <v>25.108198456428855</v>
      </c>
    </row>
    <row r="245" spans="1:11" x14ac:dyDescent="0.3">
      <c r="A245" s="1">
        <v>23012</v>
      </c>
      <c r="B245" s="1"/>
      <c r="C245" s="8">
        <v>243</v>
      </c>
      <c r="D245" s="7">
        <v>1.5956147331537962</v>
      </c>
      <c r="E245" s="7"/>
      <c r="F245" s="7"/>
      <c r="G245" s="7"/>
      <c r="H245" s="7"/>
      <c r="I245" s="7"/>
      <c r="J245" s="7"/>
      <c r="K245" s="7">
        <v>25.055581734785807</v>
      </c>
    </row>
    <row r="246" spans="1:11" x14ac:dyDescent="0.3">
      <c r="A246" s="1">
        <v>23043</v>
      </c>
      <c r="B246" s="1"/>
      <c r="C246" s="8">
        <v>244</v>
      </c>
      <c r="D246" s="7">
        <v>1.5238417850766843</v>
      </c>
      <c r="E246" s="7"/>
      <c r="F246" s="7"/>
      <c r="G246" s="7"/>
      <c r="H246" s="7"/>
      <c r="I246" s="7"/>
      <c r="J246" s="7"/>
      <c r="K246" s="7">
        <v>24.963217828819175</v>
      </c>
    </row>
    <row r="247" spans="1:11" x14ac:dyDescent="0.3">
      <c r="A247" s="1">
        <v>23071</v>
      </c>
      <c r="B247" s="1"/>
      <c r="C247" s="8">
        <v>245</v>
      </c>
      <c r="D247" s="7">
        <v>1.4713158106369455</v>
      </c>
      <c r="E247" s="7"/>
      <c r="F247" s="7"/>
      <c r="G247" s="7"/>
      <c r="H247" s="7"/>
      <c r="I247" s="7"/>
      <c r="J247" s="7"/>
      <c r="K247" s="7">
        <v>24.792151980156103</v>
      </c>
    </row>
    <row r="248" spans="1:11" x14ac:dyDescent="0.3">
      <c r="A248" s="1">
        <v>23102</v>
      </c>
      <c r="B248" s="1"/>
      <c r="C248" s="8">
        <v>246</v>
      </c>
      <c r="D248" s="7">
        <v>1.4189563223425072</v>
      </c>
      <c r="E248" s="7"/>
      <c r="F248" s="7"/>
      <c r="G248" s="7"/>
      <c r="H248" s="7"/>
      <c r="I248" s="7"/>
      <c r="J248" s="7"/>
      <c r="K248" s="7">
        <v>24.717997986197513</v>
      </c>
    </row>
    <row r="249" spans="1:11" x14ac:dyDescent="0.3">
      <c r="A249" s="1">
        <v>23132</v>
      </c>
      <c r="B249" s="1"/>
      <c r="C249" s="8">
        <v>247</v>
      </c>
      <c r="D249" s="7">
        <v>1.3618930054155938</v>
      </c>
      <c r="E249" s="7"/>
      <c r="F249" s="7"/>
      <c r="G249" s="7"/>
      <c r="H249" s="7"/>
      <c r="I249" s="7"/>
      <c r="J249" s="7"/>
      <c r="K249" s="7">
        <v>24.323949996258133</v>
      </c>
    </row>
    <row r="250" spans="1:11" x14ac:dyDescent="0.3">
      <c r="A250" s="1">
        <v>23163</v>
      </c>
      <c r="B250" s="1"/>
      <c r="C250" s="8">
        <v>248</v>
      </c>
      <c r="D250" s="7">
        <v>1.285896521023127</v>
      </c>
      <c r="E250" s="7"/>
      <c r="F250" s="7"/>
      <c r="G250" s="7"/>
      <c r="H250" s="7"/>
      <c r="I250" s="7"/>
      <c r="J250" s="7"/>
      <c r="K250" s="7">
        <v>24.030774546787327</v>
      </c>
    </row>
    <row r="251" spans="1:11" x14ac:dyDescent="0.3">
      <c r="A251" s="1">
        <v>23193</v>
      </c>
      <c r="B251" s="1"/>
      <c r="C251" s="8">
        <v>249</v>
      </c>
      <c r="D251" s="7">
        <v>1.2063950849264724</v>
      </c>
      <c r="E251" s="7"/>
      <c r="F251" s="7"/>
      <c r="G251" s="7"/>
      <c r="H251" s="7"/>
      <c r="I251" s="7"/>
      <c r="J251" s="7"/>
      <c r="K251" s="7">
        <v>23.863728447653752</v>
      </c>
    </row>
    <row r="252" spans="1:11" x14ac:dyDescent="0.3">
      <c r="A252" s="1">
        <v>23224</v>
      </c>
      <c r="B252" s="1"/>
      <c r="C252" s="8">
        <v>250</v>
      </c>
      <c r="D252" s="7">
        <v>1.1575466176611708</v>
      </c>
      <c r="E252" s="7"/>
      <c r="F252" s="7"/>
      <c r="G252" s="7"/>
      <c r="H252" s="7"/>
      <c r="I252" s="7"/>
      <c r="J252" s="7"/>
      <c r="K252" s="7">
        <v>23.604083528836554</v>
      </c>
    </row>
    <row r="253" spans="1:11" x14ac:dyDescent="0.3">
      <c r="A253" s="1">
        <v>23255</v>
      </c>
      <c r="B253" s="1"/>
      <c r="C253" s="8">
        <v>251</v>
      </c>
      <c r="D253" s="7">
        <v>1.1137752503234595</v>
      </c>
      <c r="E253" s="7"/>
      <c r="F253" s="7"/>
      <c r="G253" s="7"/>
      <c r="H253" s="7"/>
      <c r="I253" s="7"/>
      <c r="J253" s="7"/>
      <c r="K253" s="7">
        <v>23.458639961077871</v>
      </c>
    </row>
    <row r="254" spans="1:11" x14ac:dyDescent="0.3">
      <c r="A254" s="1">
        <v>23285</v>
      </c>
      <c r="B254" s="1"/>
      <c r="C254" s="8">
        <v>252</v>
      </c>
      <c r="D254" s="7">
        <v>1.0483577280906053</v>
      </c>
      <c r="E254" s="7"/>
      <c r="F254" s="7"/>
      <c r="G254" s="7"/>
      <c r="H254" s="7"/>
      <c r="I254" s="7"/>
      <c r="J254" s="7"/>
      <c r="K254" s="7">
        <v>23.348900130464685</v>
      </c>
    </row>
    <row r="255" spans="1:11" x14ac:dyDescent="0.3">
      <c r="A255" s="1">
        <v>23316</v>
      </c>
      <c r="B255" s="1"/>
      <c r="C255" s="8">
        <v>253</v>
      </c>
      <c r="D255" s="7">
        <v>0.99691682016984151</v>
      </c>
      <c r="E255" s="7"/>
      <c r="F255" s="7"/>
      <c r="G255" s="7"/>
      <c r="H255" s="7"/>
      <c r="I255" s="7"/>
      <c r="J255" s="7"/>
      <c r="K255" s="7">
        <v>23.152107219102319</v>
      </c>
    </row>
    <row r="256" spans="1:11" x14ac:dyDescent="0.3">
      <c r="A256" s="1">
        <v>23346</v>
      </c>
      <c r="B256" s="1"/>
      <c r="C256" s="8">
        <v>254</v>
      </c>
      <c r="D256" s="7">
        <v>0.94146455772012605</v>
      </c>
      <c r="E256" s="7"/>
      <c r="F256" s="7"/>
      <c r="G256" s="7"/>
      <c r="H256" s="7"/>
      <c r="I256" s="7"/>
      <c r="J256" s="7"/>
      <c r="K256" s="7">
        <v>23.02317742551941</v>
      </c>
    </row>
    <row r="257" spans="1:11" x14ac:dyDescent="0.3">
      <c r="A257" s="1">
        <v>23377</v>
      </c>
      <c r="B257" s="1"/>
      <c r="C257" s="8">
        <v>255</v>
      </c>
      <c r="D257" s="7">
        <v>0.88383830052584111</v>
      </c>
      <c r="E257" s="7"/>
      <c r="F257" s="7"/>
      <c r="G257" s="7"/>
      <c r="H257" s="7"/>
      <c r="I257" s="7"/>
      <c r="J257" s="7"/>
      <c r="K257" s="7">
        <v>22.872220768447658</v>
      </c>
    </row>
    <row r="258" spans="1:11" x14ac:dyDescent="0.3">
      <c r="A258" s="1">
        <v>23408</v>
      </c>
      <c r="B258" s="1"/>
      <c r="C258" s="8">
        <v>256</v>
      </c>
      <c r="D258" s="7">
        <v>0.83192611118772708</v>
      </c>
      <c r="E258" s="7"/>
      <c r="F258" s="7"/>
      <c r="G258" s="7"/>
      <c r="H258" s="7"/>
      <c r="I258" s="7"/>
      <c r="J258" s="7"/>
      <c r="K258" s="7">
        <v>22.672700999650733</v>
      </c>
    </row>
    <row r="259" spans="1:11" x14ac:dyDescent="0.3">
      <c r="A259" s="1">
        <v>23437</v>
      </c>
      <c r="B259" s="1"/>
      <c r="C259" s="8">
        <v>257</v>
      </c>
      <c r="D259" s="7">
        <v>0.77381277200979182</v>
      </c>
      <c r="E259" s="7"/>
      <c r="F259" s="7"/>
      <c r="G259" s="7"/>
      <c r="H259" s="7"/>
      <c r="I259" s="7"/>
      <c r="J259" s="7"/>
      <c r="K259" s="7">
        <v>22.434891153424434</v>
      </c>
    </row>
    <row r="260" spans="1:11" x14ac:dyDescent="0.3">
      <c r="A260" s="1">
        <v>23468</v>
      </c>
      <c r="B260" s="1"/>
      <c r="C260" s="8">
        <v>258</v>
      </c>
      <c r="D260" s="7">
        <v>0.75442407332533079</v>
      </c>
      <c r="E260" s="7"/>
      <c r="F260" s="7"/>
      <c r="G260" s="7"/>
      <c r="H260" s="7"/>
      <c r="I260" s="7"/>
      <c r="J260" s="7"/>
      <c r="K260" s="7">
        <v>22.252421298774486</v>
      </c>
    </row>
    <row r="261" spans="1:11" x14ac:dyDescent="0.3">
      <c r="A261" s="1">
        <v>23498</v>
      </c>
      <c r="B261" s="1"/>
      <c r="C261" s="8">
        <v>259</v>
      </c>
      <c r="D261" s="7">
        <v>0.73703016151360956</v>
      </c>
      <c r="E261" s="7"/>
      <c r="F261" s="7"/>
      <c r="G261" s="7"/>
      <c r="H261" s="7"/>
      <c r="I261" s="7"/>
      <c r="J261" s="7"/>
      <c r="K261" s="7">
        <v>21.951683238408286</v>
      </c>
    </row>
    <row r="262" spans="1:11" x14ac:dyDescent="0.3">
      <c r="A262" s="1">
        <v>23529</v>
      </c>
      <c r="B262" s="1"/>
      <c r="C262" s="8">
        <v>260</v>
      </c>
      <c r="D262" s="7">
        <v>0.6787899811324456</v>
      </c>
      <c r="E262" s="7"/>
      <c r="F262" s="7"/>
      <c r="G262" s="7"/>
      <c r="H262" s="7"/>
      <c r="I262" s="7"/>
      <c r="J262" s="7"/>
      <c r="K262" s="7">
        <v>21.758036711674389</v>
      </c>
    </row>
    <row r="263" spans="1:11" x14ac:dyDescent="0.3">
      <c r="A263" s="1">
        <v>23559</v>
      </c>
      <c r="B263" s="1"/>
      <c r="C263" s="8">
        <v>261</v>
      </c>
      <c r="D263" s="7">
        <v>0.63231484036557573</v>
      </c>
      <c r="E263" s="7"/>
      <c r="F263" s="7"/>
      <c r="G263" s="7"/>
      <c r="H263" s="7"/>
      <c r="I263" s="7"/>
      <c r="J263" s="7"/>
      <c r="K263" s="7">
        <v>21.549011302044555</v>
      </c>
    </row>
    <row r="264" spans="1:11" x14ac:dyDescent="0.3">
      <c r="A264" s="1">
        <v>23590</v>
      </c>
      <c r="B264" s="1"/>
      <c r="C264" s="8">
        <v>262</v>
      </c>
      <c r="D264" s="7">
        <v>0.61300517728121739</v>
      </c>
      <c r="E264" s="7"/>
      <c r="F264" s="7"/>
      <c r="G264" s="7"/>
      <c r="H264" s="7"/>
      <c r="I264" s="7"/>
      <c r="J264" s="7"/>
      <c r="K264" s="7">
        <v>21.450339739244033</v>
      </c>
    </row>
    <row r="265" spans="1:11" x14ac:dyDescent="0.3">
      <c r="A265" s="1">
        <v>23621</v>
      </c>
      <c r="B265" s="1"/>
      <c r="C265" s="8">
        <v>263</v>
      </c>
      <c r="D265" s="7">
        <v>0.5931351497641193</v>
      </c>
      <c r="E265" s="7"/>
      <c r="F265" s="7"/>
      <c r="G265" s="7"/>
      <c r="H265" s="7"/>
      <c r="I265" s="7"/>
      <c r="J265" s="7"/>
      <c r="K265" s="7">
        <v>21.328765774330346</v>
      </c>
    </row>
    <row r="266" spans="1:11" x14ac:dyDescent="0.3">
      <c r="A266" s="1">
        <v>23651</v>
      </c>
      <c r="B266" s="1"/>
      <c r="C266" s="8">
        <v>264</v>
      </c>
      <c r="D266" s="7">
        <v>0.56462175132234116</v>
      </c>
      <c r="E266" s="7"/>
      <c r="F266" s="7"/>
      <c r="G266" s="7"/>
      <c r="H266" s="7"/>
      <c r="I266" s="7"/>
      <c r="J266" s="7"/>
      <c r="K266" s="7">
        <v>21.191024117566169</v>
      </c>
    </row>
    <row r="267" spans="1:11" x14ac:dyDescent="0.3">
      <c r="A267" s="1">
        <v>23682</v>
      </c>
      <c r="B267" s="1"/>
      <c r="C267" s="8">
        <v>265</v>
      </c>
      <c r="D267" s="7">
        <v>0.53130869607823572</v>
      </c>
      <c r="E267" s="7"/>
      <c r="F267" s="7"/>
      <c r="G267" s="7"/>
      <c r="H267" s="7"/>
      <c r="I267" s="7"/>
      <c r="J267" s="7"/>
      <c r="K267" s="7">
        <v>21.117114217803856</v>
      </c>
    </row>
    <row r="268" spans="1:11" x14ac:dyDescent="0.3">
      <c r="A268" s="1">
        <v>23712</v>
      </c>
      <c r="B268" s="1"/>
      <c r="C268" s="8">
        <v>266</v>
      </c>
      <c r="D268" s="7">
        <v>0.50726436516921491</v>
      </c>
      <c r="E268" s="7"/>
      <c r="F268" s="7"/>
      <c r="G268" s="7"/>
      <c r="H268" s="7"/>
      <c r="I268" s="7"/>
      <c r="J268" s="7"/>
      <c r="K268" s="7">
        <v>21.093910915796474</v>
      </c>
    </row>
    <row r="269" spans="1:11" x14ac:dyDescent="0.3">
      <c r="A269" s="1">
        <v>23743</v>
      </c>
      <c r="B269" s="1"/>
      <c r="C269" s="8">
        <v>267</v>
      </c>
      <c r="D269" s="7">
        <v>0.47936530445021253</v>
      </c>
      <c r="E269" s="7"/>
      <c r="F269" s="7"/>
      <c r="G269" s="7"/>
      <c r="H269" s="7"/>
      <c r="I269" s="7"/>
      <c r="J269" s="7"/>
      <c r="K269" s="7">
        <v>21.123483793106825</v>
      </c>
    </row>
    <row r="270" spans="1:11" x14ac:dyDescent="0.3">
      <c r="A270" s="1">
        <v>23774</v>
      </c>
      <c r="B270" s="1"/>
      <c r="C270" s="8">
        <v>268</v>
      </c>
      <c r="D270" s="7">
        <v>0.46048540293007928</v>
      </c>
      <c r="E270" s="7"/>
      <c r="F270" s="7"/>
      <c r="G270" s="7"/>
      <c r="H270" s="7"/>
      <c r="I270" s="7"/>
      <c r="J270" s="7"/>
      <c r="K270" s="7">
        <v>21.066603962408323</v>
      </c>
    </row>
    <row r="271" spans="1:11" x14ac:dyDescent="0.3">
      <c r="A271" s="1">
        <v>23802</v>
      </c>
      <c r="B271" s="1"/>
      <c r="C271" s="8">
        <v>269</v>
      </c>
      <c r="D271" s="7">
        <v>0.43964617426969566</v>
      </c>
      <c r="E271" s="7"/>
      <c r="F271" s="7"/>
      <c r="G271" s="7"/>
      <c r="H271" s="7"/>
      <c r="I271" s="7"/>
      <c r="J271" s="7"/>
      <c r="K271" s="7">
        <v>21.03505138533033</v>
      </c>
    </row>
    <row r="272" spans="1:11" x14ac:dyDescent="0.3">
      <c r="A272" s="1">
        <v>23833</v>
      </c>
      <c r="B272" s="1"/>
      <c r="C272" s="8">
        <v>270</v>
      </c>
      <c r="D272" s="7">
        <v>0.42746346550286407</v>
      </c>
      <c r="E272" s="7"/>
      <c r="F272" s="7"/>
      <c r="G272" s="7"/>
      <c r="H272" s="7"/>
      <c r="I272" s="7"/>
      <c r="J272" s="7"/>
      <c r="K272" s="7">
        <v>20.884681677254097</v>
      </c>
    </row>
    <row r="273" spans="1:11" x14ac:dyDescent="0.3">
      <c r="A273" s="1">
        <v>23863</v>
      </c>
      <c r="B273" s="1"/>
      <c r="C273" s="8">
        <v>271</v>
      </c>
      <c r="D273" s="7">
        <v>0.41424892480169012</v>
      </c>
      <c r="E273" s="7"/>
      <c r="F273" s="7"/>
      <c r="G273" s="7"/>
      <c r="H273" s="7"/>
      <c r="I273" s="7"/>
      <c r="J273" s="7"/>
      <c r="K273" s="7">
        <v>20.81806387286094</v>
      </c>
    </row>
    <row r="274" spans="1:11" x14ac:dyDescent="0.3">
      <c r="A274" s="1">
        <v>23894</v>
      </c>
      <c r="B274" s="1"/>
      <c r="C274" s="8">
        <v>272</v>
      </c>
      <c r="D274" s="7">
        <v>0.40970124102629812</v>
      </c>
      <c r="E274" s="7"/>
      <c r="F274" s="7"/>
      <c r="G274" s="7"/>
      <c r="H274" s="7"/>
      <c r="I274" s="7"/>
      <c r="J274" s="7"/>
      <c r="K274" s="7">
        <v>20.834731658187486</v>
      </c>
    </row>
    <row r="275" spans="1:11" x14ac:dyDescent="0.3">
      <c r="A275" s="1">
        <v>23924</v>
      </c>
      <c r="B275" s="1"/>
      <c r="C275" s="8">
        <v>273</v>
      </c>
      <c r="D275" s="7">
        <v>0.39630609501479797</v>
      </c>
      <c r="E275" s="7"/>
      <c r="F275" s="7"/>
      <c r="G275" s="7"/>
      <c r="H275" s="7"/>
      <c r="I275" s="7"/>
      <c r="J275" s="7"/>
      <c r="K275" s="7">
        <v>20.805603812849498</v>
      </c>
    </row>
    <row r="276" spans="1:11" x14ac:dyDescent="0.3">
      <c r="A276" s="1">
        <v>23955</v>
      </c>
      <c r="B276" s="1"/>
      <c r="C276" s="8">
        <v>274</v>
      </c>
      <c r="D276" s="7">
        <v>0.39191662877254541</v>
      </c>
      <c r="E276" s="7"/>
      <c r="F276" s="7"/>
      <c r="G276" s="7"/>
      <c r="H276" s="7"/>
      <c r="I276" s="7"/>
      <c r="J276" s="7"/>
      <c r="K276" s="7">
        <v>20.679459112264684</v>
      </c>
    </row>
    <row r="277" spans="1:11" x14ac:dyDescent="0.3">
      <c r="A277" s="1">
        <v>23986</v>
      </c>
      <c r="B277" s="1"/>
      <c r="C277" s="8">
        <v>275</v>
      </c>
      <c r="D277" s="7">
        <v>0.37980097758750403</v>
      </c>
      <c r="E277" s="7"/>
      <c r="F277" s="7"/>
      <c r="G277" s="7"/>
      <c r="H277" s="7"/>
      <c r="I277" s="7"/>
      <c r="J277" s="7"/>
      <c r="K277" s="7">
        <v>20.689804014271818</v>
      </c>
    </row>
    <row r="278" spans="1:11" x14ac:dyDescent="0.3">
      <c r="A278" s="1">
        <v>24016</v>
      </c>
      <c r="B278" s="1"/>
      <c r="C278" s="8">
        <v>276</v>
      </c>
      <c r="D278" s="7">
        <v>0.37411443812795903</v>
      </c>
      <c r="E278" s="7"/>
      <c r="F278" s="7"/>
      <c r="G278" s="7"/>
      <c r="H278" s="7"/>
      <c r="I278" s="7"/>
      <c r="J278" s="7"/>
      <c r="K278" s="7">
        <v>20.679464282130752</v>
      </c>
    </row>
    <row r="279" spans="1:11" x14ac:dyDescent="0.3">
      <c r="A279" s="1">
        <v>24047</v>
      </c>
      <c r="B279" s="1"/>
      <c r="C279" s="8">
        <v>277</v>
      </c>
      <c r="D279" s="7">
        <v>0.36844045511912443</v>
      </c>
      <c r="E279" s="7"/>
      <c r="F279" s="7"/>
      <c r="G279" s="7"/>
      <c r="H279" s="7"/>
      <c r="I279" s="7"/>
      <c r="J279" s="7"/>
      <c r="K279" s="7">
        <v>20.681532435374294</v>
      </c>
    </row>
    <row r="280" spans="1:11" x14ac:dyDescent="0.3">
      <c r="A280" s="1">
        <v>24077</v>
      </c>
      <c r="B280" s="1"/>
      <c r="C280" s="8">
        <v>278</v>
      </c>
      <c r="D280" s="7">
        <v>0.35924381349368606</v>
      </c>
      <c r="E280" s="7"/>
      <c r="F280" s="7"/>
      <c r="G280" s="7"/>
      <c r="H280" s="7"/>
      <c r="I280" s="7"/>
      <c r="J280" s="7"/>
      <c r="K280" s="7">
        <v>20.660871563810485</v>
      </c>
    </row>
    <row r="281" spans="1:11" x14ac:dyDescent="0.3">
      <c r="A281" s="1">
        <v>24108</v>
      </c>
      <c r="B281" s="1"/>
      <c r="C281" s="8">
        <v>279</v>
      </c>
      <c r="D281" s="7">
        <v>0.32933976301218015</v>
      </c>
      <c r="E281" s="7"/>
      <c r="F281" s="7"/>
      <c r="G281" s="7"/>
      <c r="H281" s="7"/>
      <c r="I281" s="7"/>
      <c r="J281" s="7"/>
      <c r="K281" s="7">
        <v>20.656740215767329</v>
      </c>
    </row>
    <row r="282" spans="1:11" x14ac:dyDescent="0.3">
      <c r="A282" s="1">
        <v>24139</v>
      </c>
      <c r="B282" s="1"/>
      <c r="C282" s="8">
        <v>280</v>
      </c>
      <c r="D282" s="7">
        <v>0.3162167671744408</v>
      </c>
      <c r="E282" s="7"/>
      <c r="F282" s="7"/>
      <c r="G282" s="7"/>
      <c r="H282" s="7"/>
      <c r="I282" s="7"/>
      <c r="J282" s="7"/>
      <c r="K282" s="7">
        <v>20.590849497375729</v>
      </c>
    </row>
    <row r="283" spans="1:11" x14ac:dyDescent="0.3">
      <c r="A283" s="1">
        <v>24167</v>
      </c>
      <c r="B283" s="1"/>
      <c r="C283" s="8">
        <v>281</v>
      </c>
      <c r="D283" s="7">
        <v>0.30531695198845304</v>
      </c>
      <c r="E283" s="7"/>
      <c r="F283" s="7"/>
      <c r="G283" s="7"/>
      <c r="H283" s="7"/>
      <c r="I283" s="7"/>
      <c r="J283" s="7"/>
      <c r="K283" s="7">
        <v>20.531308702139523</v>
      </c>
    </row>
    <row r="284" spans="1:11" x14ac:dyDescent="0.3">
      <c r="A284" s="1">
        <v>24198</v>
      </c>
      <c r="B284" s="1"/>
      <c r="C284" s="8">
        <v>282</v>
      </c>
      <c r="D284" s="7">
        <v>0.29161122443978327</v>
      </c>
      <c r="E284" s="7"/>
      <c r="F284" s="7"/>
      <c r="G284" s="7"/>
      <c r="H284" s="7"/>
      <c r="I284" s="7"/>
      <c r="J284" s="7"/>
      <c r="K284" s="7">
        <v>20.419004179154175</v>
      </c>
    </row>
    <row r="285" spans="1:11" x14ac:dyDescent="0.3">
      <c r="A285" s="1">
        <v>24228</v>
      </c>
      <c r="B285" s="1"/>
      <c r="C285" s="8">
        <v>283</v>
      </c>
      <c r="D285" s="7">
        <v>0.28361332857399657</v>
      </c>
      <c r="E285" s="7"/>
      <c r="F285" s="7"/>
      <c r="G285" s="7"/>
      <c r="H285" s="7"/>
      <c r="I285" s="7"/>
      <c r="J285" s="7"/>
      <c r="K285" s="7">
        <v>20.325506847654964</v>
      </c>
    </row>
    <row r="286" spans="1:11" x14ac:dyDescent="0.3">
      <c r="A286" s="1">
        <v>24259</v>
      </c>
      <c r="B286" s="1"/>
      <c r="C286" s="8">
        <v>284</v>
      </c>
      <c r="D286" s="7">
        <v>0.27436715543580981</v>
      </c>
      <c r="E286" s="7"/>
      <c r="F286" s="7"/>
      <c r="G286" s="7"/>
      <c r="H286" s="7"/>
      <c r="I286" s="7"/>
      <c r="J286" s="7"/>
      <c r="K286" s="7">
        <v>20.411234030583412</v>
      </c>
    </row>
    <row r="287" spans="1:11" x14ac:dyDescent="0.3">
      <c r="A287" s="1">
        <v>24289</v>
      </c>
      <c r="B287" s="1"/>
      <c r="C287" s="8">
        <v>285</v>
      </c>
      <c r="D287" s="7">
        <v>0.269462930107847</v>
      </c>
      <c r="E287" s="7"/>
      <c r="F287" s="7"/>
      <c r="G287" s="7"/>
      <c r="H287" s="7"/>
      <c r="I287" s="7"/>
      <c r="J287" s="7"/>
      <c r="K287" s="7">
        <v>20.411234030583412</v>
      </c>
    </row>
    <row r="288" spans="1:11" x14ac:dyDescent="0.3">
      <c r="A288" s="1">
        <v>24320</v>
      </c>
      <c r="B288" s="1"/>
      <c r="C288" s="8">
        <v>286</v>
      </c>
      <c r="D288" s="7">
        <v>0.2652716382239092</v>
      </c>
      <c r="E288" s="7"/>
      <c r="F288" s="7"/>
      <c r="G288" s="7"/>
      <c r="H288" s="7"/>
      <c r="I288" s="7"/>
      <c r="J288" s="7"/>
      <c r="K288" s="7">
        <v>20.417359238354916</v>
      </c>
    </row>
    <row r="289" spans="1:11" x14ac:dyDescent="0.3">
      <c r="A289" s="1">
        <v>24351</v>
      </c>
      <c r="B289" s="1"/>
      <c r="C289" s="8">
        <v>287</v>
      </c>
      <c r="D289" s="7">
        <v>0.25930756424624557</v>
      </c>
      <c r="E289" s="7"/>
      <c r="F289" s="7"/>
      <c r="G289" s="7"/>
      <c r="H289" s="7"/>
      <c r="I289" s="7"/>
      <c r="J289" s="7"/>
      <c r="K289" s="7">
        <v>20.378639822691802</v>
      </c>
    </row>
    <row r="290" spans="1:11" x14ac:dyDescent="0.3">
      <c r="A290" s="1">
        <v>24381</v>
      </c>
      <c r="B290" s="1"/>
      <c r="C290" s="8">
        <v>288</v>
      </c>
      <c r="D290" s="7">
        <v>0.25469753879407286</v>
      </c>
      <c r="E290" s="7"/>
      <c r="F290" s="7"/>
      <c r="G290" s="7"/>
      <c r="H290" s="7"/>
      <c r="I290" s="7"/>
      <c r="J290" s="7"/>
      <c r="K290" s="7">
        <v>20.174873599338483</v>
      </c>
    </row>
    <row r="291" spans="1:11" x14ac:dyDescent="0.3">
      <c r="A291" s="1">
        <v>24412</v>
      </c>
      <c r="B291" s="1"/>
      <c r="C291" s="8">
        <v>289</v>
      </c>
      <c r="D291" s="7">
        <v>0.24999758421090781</v>
      </c>
      <c r="E291" s="7"/>
      <c r="F291" s="7"/>
      <c r="G291" s="7"/>
      <c r="H291" s="7"/>
      <c r="I291" s="7"/>
      <c r="J291" s="7"/>
      <c r="K291" s="7">
        <v>20.128577870236942</v>
      </c>
    </row>
    <row r="292" spans="1:11" x14ac:dyDescent="0.3">
      <c r="A292" s="1">
        <v>24442</v>
      </c>
      <c r="B292" s="1"/>
      <c r="C292" s="8">
        <v>290</v>
      </c>
      <c r="D292" s="7">
        <v>0.24557719470619627</v>
      </c>
      <c r="E292" s="7"/>
      <c r="F292" s="7"/>
      <c r="G292" s="7"/>
      <c r="H292" s="7"/>
      <c r="I292" s="7"/>
      <c r="J292" s="7"/>
      <c r="K292" s="7">
        <v>20.046387680745884</v>
      </c>
    </row>
    <row r="293" spans="1:11" x14ac:dyDescent="0.3">
      <c r="A293" s="1">
        <v>24473</v>
      </c>
      <c r="B293" s="1"/>
      <c r="C293" s="8">
        <v>291</v>
      </c>
      <c r="D293" s="7">
        <v>0.23847076588288624</v>
      </c>
      <c r="E293" s="7"/>
      <c r="F293" s="7"/>
      <c r="G293" s="7"/>
      <c r="H293" s="7"/>
      <c r="I293" s="7"/>
      <c r="J293" s="7"/>
      <c r="K293" s="7">
        <v>19.968510489835527</v>
      </c>
    </row>
    <row r="294" spans="1:11" x14ac:dyDescent="0.3">
      <c r="A294" s="1">
        <v>24504</v>
      </c>
      <c r="B294" s="1"/>
      <c r="C294" s="8">
        <v>292</v>
      </c>
      <c r="D294" s="7"/>
      <c r="F294" s="7"/>
      <c r="G294" s="7"/>
      <c r="H294" s="7"/>
      <c r="I294" s="7"/>
      <c r="J294" s="7"/>
      <c r="K294" s="7">
        <v>19.873119516157967</v>
      </c>
    </row>
    <row r="295" spans="1:11" x14ac:dyDescent="0.3">
      <c r="A295" s="1">
        <v>24532</v>
      </c>
      <c r="B295" s="1"/>
      <c r="C295" s="8">
        <v>293</v>
      </c>
      <c r="D295" s="7"/>
      <c r="F295" s="7"/>
      <c r="G295" s="7"/>
      <c r="H295" s="7"/>
      <c r="I295" s="7"/>
      <c r="J295" s="7"/>
      <c r="K295" s="7">
        <v>19.843354484431323</v>
      </c>
    </row>
    <row r="296" spans="1:11" x14ac:dyDescent="0.3">
      <c r="A296" s="1">
        <v>24563</v>
      </c>
      <c r="B296" s="1"/>
      <c r="C296" s="8">
        <v>294</v>
      </c>
      <c r="D296" s="7"/>
      <c r="F296" s="7"/>
      <c r="G296" s="7"/>
      <c r="H296" s="7"/>
      <c r="I296" s="7"/>
      <c r="J296" s="7"/>
      <c r="K296" s="7">
        <v>19.825511524059667</v>
      </c>
    </row>
    <row r="297" spans="1:11" x14ac:dyDescent="0.3">
      <c r="A297" s="1">
        <v>24593</v>
      </c>
      <c r="B297" s="1"/>
      <c r="C297" s="8">
        <v>295</v>
      </c>
      <c r="D297" s="7"/>
      <c r="F297" s="7"/>
      <c r="G297" s="7"/>
      <c r="H297" s="7"/>
      <c r="I297" s="7"/>
      <c r="J297" s="7"/>
      <c r="K297" s="7">
        <v>19.711186641538742</v>
      </c>
    </row>
    <row r="298" spans="1:11" x14ac:dyDescent="0.3">
      <c r="A298" s="1">
        <v>24624</v>
      </c>
      <c r="B298" s="1"/>
      <c r="C298" s="8">
        <v>296</v>
      </c>
      <c r="D298" s="7"/>
      <c r="F298" s="7"/>
      <c r="G298" s="7"/>
      <c r="H298" s="7"/>
      <c r="I298" s="7"/>
      <c r="J298" s="7"/>
      <c r="K298" s="7">
        <v>19.605317924745119</v>
      </c>
    </row>
    <row r="299" spans="1:11" x14ac:dyDescent="0.3">
      <c r="A299" s="1">
        <v>24654</v>
      </c>
      <c r="B299" s="1"/>
      <c r="C299" s="8">
        <v>297</v>
      </c>
      <c r="D299" s="7"/>
      <c r="F299" s="7"/>
      <c r="G299" s="7"/>
      <c r="H299" s="7"/>
      <c r="I299" s="7"/>
      <c r="J299" s="7"/>
      <c r="K299" s="7">
        <v>19.505838150179201</v>
      </c>
    </row>
    <row r="300" spans="1:11" x14ac:dyDescent="0.3">
      <c r="A300" s="1">
        <v>24685</v>
      </c>
      <c r="B300" s="1"/>
      <c r="C300" s="8">
        <v>298</v>
      </c>
      <c r="D300" s="7"/>
      <c r="F300" s="7"/>
      <c r="G300" s="7"/>
      <c r="H300" s="7"/>
      <c r="I300" s="7"/>
      <c r="J300" s="7"/>
      <c r="K300" s="7">
        <v>19.449434789290262</v>
      </c>
    </row>
    <row r="301" spans="1:11" x14ac:dyDescent="0.3">
      <c r="A301" s="1">
        <v>24716</v>
      </c>
      <c r="B301" s="1"/>
      <c r="C301" s="8">
        <v>299</v>
      </c>
      <c r="D301" s="7"/>
      <c r="F301" s="7"/>
      <c r="G301" s="7"/>
      <c r="H301" s="7"/>
      <c r="I301" s="7"/>
      <c r="J301" s="7"/>
      <c r="K301" s="7">
        <v>19.453325454381133</v>
      </c>
    </row>
    <row r="302" spans="1:11" x14ac:dyDescent="0.3">
      <c r="A302" s="1">
        <v>24746</v>
      </c>
      <c r="B302" s="1"/>
      <c r="C302" s="8">
        <v>300</v>
      </c>
      <c r="D302" s="7"/>
      <c r="F302" s="7"/>
      <c r="G302" s="7"/>
      <c r="H302" s="7"/>
      <c r="I302" s="7"/>
      <c r="J302" s="7"/>
      <c r="K302" s="7">
        <v>19.424189170625198</v>
      </c>
    </row>
    <row r="303" spans="1:11" x14ac:dyDescent="0.3">
      <c r="A303" s="1">
        <v>24777</v>
      </c>
      <c r="B303" s="1"/>
      <c r="C303" s="8">
        <v>301</v>
      </c>
      <c r="D303" s="7"/>
      <c r="F303" s="7"/>
      <c r="G303" s="7"/>
      <c r="H303" s="7"/>
      <c r="I303" s="7"/>
      <c r="J303" s="7"/>
      <c r="K303" s="7">
        <v>19.397033323971634</v>
      </c>
    </row>
    <row r="304" spans="1:11" x14ac:dyDescent="0.3">
      <c r="A304" s="1">
        <v>24807</v>
      </c>
      <c r="B304" s="1"/>
      <c r="C304" s="8">
        <v>302</v>
      </c>
      <c r="D304" s="7"/>
      <c r="F304" s="7"/>
      <c r="G304" s="7"/>
      <c r="H304" s="7"/>
      <c r="I304" s="7"/>
      <c r="J304" s="7"/>
      <c r="K304" s="7">
        <v>19.333233652917006</v>
      </c>
    </row>
    <row r="305" spans="1:11" x14ac:dyDescent="0.3">
      <c r="A305" s="1">
        <v>24838</v>
      </c>
      <c r="B305" s="1"/>
      <c r="C305" s="8">
        <v>303</v>
      </c>
      <c r="D305" s="7"/>
      <c r="F305" s="7"/>
      <c r="G305" s="7"/>
      <c r="H305" s="7"/>
      <c r="I305" s="7"/>
      <c r="J305" s="7"/>
      <c r="K305" s="7">
        <v>19.333233652917006</v>
      </c>
    </row>
    <row r="306" spans="1:11" x14ac:dyDescent="0.3">
      <c r="A306" s="1">
        <v>24869</v>
      </c>
      <c r="B306" s="1"/>
      <c r="C306" s="8">
        <v>304</v>
      </c>
      <c r="D306" s="7"/>
      <c r="F306" s="7"/>
      <c r="G306" s="7"/>
      <c r="H306" s="7"/>
      <c r="I306" s="7"/>
      <c r="J306" s="7"/>
      <c r="K306" s="7">
        <v>19.302349893088063</v>
      </c>
    </row>
    <row r="307" spans="1:11" x14ac:dyDescent="0.3">
      <c r="A307" s="1">
        <v>24898</v>
      </c>
      <c r="B307" s="1"/>
      <c r="C307" s="8">
        <v>305</v>
      </c>
      <c r="D307" s="7"/>
      <c r="F307" s="7"/>
      <c r="G307" s="7"/>
      <c r="H307" s="7"/>
      <c r="I307" s="7"/>
      <c r="J307" s="7"/>
      <c r="K307" s="7">
        <v>19.171980426189972</v>
      </c>
    </row>
    <row r="308" spans="1:11" x14ac:dyDescent="0.3">
      <c r="A308" s="1">
        <v>24929</v>
      </c>
      <c r="B308" s="1"/>
      <c r="C308" s="8">
        <v>306</v>
      </c>
      <c r="D308" s="7"/>
      <c r="F308" s="7"/>
      <c r="G308" s="7"/>
      <c r="H308" s="7"/>
      <c r="I308" s="7"/>
      <c r="J308" s="7"/>
      <c r="K308" s="7">
        <v>18.993442070725159</v>
      </c>
    </row>
    <row r="309" spans="1:11" x14ac:dyDescent="0.3">
      <c r="A309" s="1">
        <v>24959</v>
      </c>
      <c r="B309" s="1"/>
      <c r="C309" s="8">
        <v>307</v>
      </c>
      <c r="D309" s="7"/>
      <c r="F309" s="7"/>
      <c r="G309" s="7"/>
      <c r="H309" s="7"/>
      <c r="I309" s="7"/>
      <c r="J309" s="7"/>
      <c r="K309" s="7">
        <v>18.9385203616763</v>
      </c>
    </row>
    <row r="310" spans="1:11" x14ac:dyDescent="0.3">
      <c r="A310" s="1">
        <v>24990</v>
      </c>
      <c r="B310" s="1"/>
      <c r="C310" s="8">
        <v>308</v>
      </c>
      <c r="D310" s="7"/>
      <c r="F310" s="7"/>
      <c r="G310" s="7"/>
      <c r="H310" s="7"/>
      <c r="I310" s="7"/>
      <c r="J310" s="7"/>
      <c r="K310" s="7">
        <v>18.917710879708615</v>
      </c>
    </row>
    <row r="311" spans="1:11" x14ac:dyDescent="0.3">
      <c r="A311" s="1">
        <v>25020</v>
      </c>
      <c r="B311" s="1"/>
      <c r="C311" s="8">
        <v>309</v>
      </c>
      <c r="D311" s="7"/>
      <c r="F311" s="7"/>
      <c r="G311" s="7"/>
      <c r="H311" s="7"/>
      <c r="I311" s="7"/>
      <c r="J311" s="7"/>
      <c r="K311" s="7">
        <v>18.898812067640975</v>
      </c>
    </row>
    <row r="312" spans="1:11" x14ac:dyDescent="0.3">
      <c r="A312" s="1">
        <v>25051</v>
      </c>
      <c r="B312" s="1"/>
      <c r="C312" s="8">
        <v>310</v>
      </c>
      <c r="D312" s="7"/>
      <c r="F312" s="7"/>
      <c r="G312" s="7"/>
      <c r="H312" s="7"/>
      <c r="I312" s="7"/>
      <c r="J312" s="7"/>
      <c r="K312" s="7">
        <v>18.955679104955841</v>
      </c>
    </row>
    <row r="313" spans="1:11" x14ac:dyDescent="0.3">
      <c r="A313" s="1">
        <v>25082</v>
      </c>
      <c r="B313" s="1"/>
      <c r="C313" s="8">
        <v>311</v>
      </c>
      <c r="D313" s="7"/>
      <c r="F313" s="7"/>
      <c r="G313" s="7"/>
      <c r="H313" s="7"/>
      <c r="I313" s="7"/>
      <c r="J313" s="7"/>
      <c r="K313" s="7">
        <v>19.001282182193105</v>
      </c>
    </row>
    <row r="314" spans="1:11" x14ac:dyDescent="0.3">
      <c r="A314" s="1">
        <v>25112</v>
      </c>
      <c r="B314" s="1"/>
      <c r="C314" s="8">
        <v>312</v>
      </c>
      <c r="D314" s="7"/>
      <c r="F314" s="7"/>
      <c r="G314" s="7"/>
      <c r="H314" s="7"/>
      <c r="I314" s="7"/>
      <c r="J314" s="7"/>
      <c r="K314" s="7">
        <v>18.92746506842624</v>
      </c>
    </row>
    <row r="315" spans="1:11" x14ac:dyDescent="0.3">
      <c r="A315" s="1">
        <v>25143</v>
      </c>
      <c r="B315" s="1"/>
      <c r="C315" s="8">
        <v>313</v>
      </c>
      <c r="D315" s="7"/>
      <c r="F315" s="7"/>
      <c r="G315" s="7"/>
      <c r="H315" s="7"/>
      <c r="I315" s="7"/>
      <c r="J315" s="7"/>
      <c r="K315" s="7">
        <v>18.880264407407722</v>
      </c>
    </row>
    <row r="316" spans="1:11" x14ac:dyDescent="0.3">
      <c r="A316" s="1">
        <v>25173</v>
      </c>
      <c r="B316" s="1"/>
      <c r="C316" s="8">
        <v>314</v>
      </c>
      <c r="D316" s="7"/>
      <c r="F316" s="7"/>
      <c r="G316" s="7"/>
      <c r="H316" s="7"/>
      <c r="I316" s="7"/>
      <c r="J316" s="7"/>
      <c r="K316" s="7">
        <v>18.73413812999377</v>
      </c>
    </row>
    <row r="317" spans="1:11" x14ac:dyDescent="0.3">
      <c r="A317" s="1">
        <v>25204</v>
      </c>
      <c r="B317" s="1"/>
      <c r="C317" s="8">
        <v>315</v>
      </c>
      <c r="D317" s="7"/>
      <c r="F317" s="7"/>
      <c r="G317" s="7"/>
      <c r="H317" s="7"/>
      <c r="I317" s="7"/>
      <c r="J317" s="7"/>
      <c r="K317" s="7">
        <v>18.526639764629913</v>
      </c>
    </row>
    <row r="318" spans="1:11" x14ac:dyDescent="0.3">
      <c r="A318" s="1">
        <v>25235</v>
      </c>
      <c r="B318" s="1"/>
      <c r="C318" s="8">
        <v>316</v>
      </c>
      <c r="D318" s="7"/>
      <c r="F318" s="7"/>
      <c r="G318" s="7"/>
      <c r="H318" s="7"/>
      <c r="I318" s="7"/>
      <c r="J318" s="7"/>
      <c r="K318" s="7">
        <v>18.308765455706997</v>
      </c>
    </row>
    <row r="319" spans="1:11" x14ac:dyDescent="0.3">
      <c r="A319" s="1">
        <v>25263</v>
      </c>
      <c r="B319" s="1"/>
      <c r="C319" s="8">
        <v>317</v>
      </c>
      <c r="D319" s="7"/>
      <c r="F319" s="7"/>
      <c r="G319" s="7"/>
      <c r="H319" s="7"/>
      <c r="I319" s="7"/>
      <c r="J319" s="7"/>
      <c r="K319" s="7">
        <v>18.122107745923984</v>
      </c>
    </row>
    <row r="320" spans="1:11" x14ac:dyDescent="0.3">
      <c r="A320" s="1">
        <v>25294</v>
      </c>
      <c r="B320" s="1"/>
      <c r="C320" s="8">
        <v>318</v>
      </c>
      <c r="D320" s="7"/>
      <c r="F320" s="7"/>
      <c r="G320" s="7"/>
      <c r="H320" s="7"/>
      <c r="I320" s="7"/>
      <c r="J320" s="7"/>
      <c r="K320" s="7">
        <v>17.980065230602225</v>
      </c>
    </row>
    <row r="321" spans="1:11" x14ac:dyDescent="0.3">
      <c r="A321" s="1">
        <v>25324</v>
      </c>
      <c r="B321" s="1"/>
      <c r="C321" s="8">
        <v>319</v>
      </c>
      <c r="D321" s="7"/>
      <c r="F321" s="7"/>
      <c r="G321" s="7"/>
      <c r="H321" s="7"/>
      <c r="I321" s="7"/>
      <c r="J321" s="7"/>
      <c r="K321" s="7">
        <v>17.82675513642894</v>
      </c>
    </row>
    <row r="322" spans="1:11" x14ac:dyDescent="0.3">
      <c r="A322" s="1">
        <v>25355</v>
      </c>
      <c r="B322" s="1"/>
      <c r="C322" s="8">
        <v>320</v>
      </c>
      <c r="D322" s="7"/>
      <c r="F322" s="7"/>
      <c r="G322" s="7"/>
      <c r="H322" s="7"/>
      <c r="I322" s="7"/>
      <c r="J322" s="7"/>
      <c r="K322" s="7">
        <v>17.785847686749417</v>
      </c>
    </row>
    <row r="323" spans="1:11" x14ac:dyDescent="0.3">
      <c r="A323" s="1">
        <v>25385</v>
      </c>
      <c r="B323" s="1"/>
      <c r="C323" s="8">
        <v>321</v>
      </c>
      <c r="D323" s="7"/>
      <c r="F323" s="7"/>
      <c r="G323" s="7"/>
      <c r="H323" s="7"/>
      <c r="I323" s="7"/>
      <c r="J323" s="7"/>
      <c r="K323" s="7">
        <v>17.660458431883043</v>
      </c>
    </row>
    <row r="324" spans="1:11" x14ac:dyDescent="0.3">
      <c r="A324" s="1">
        <v>25416</v>
      </c>
      <c r="B324" s="1"/>
      <c r="C324" s="8">
        <v>322</v>
      </c>
      <c r="D324" s="7"/>
      <c r="F324" s="7"/>
      <c r="G324" s="7"/>
      <c r="H324" s="7"/>
      <c r="I324" s="7"/>
      <c r="J324" s="7"/>
      <c r="K324" s="7">
        <v>17.583092823459822</v>
      </c>
    </row>
    <row r="325" spans="1:11" x14ac:dyDescent="0.3">
      <c r="A325" s="1">
        <v>25447</v>
      </c>
      <c r="B325" s="1"/>
      <c r="C325" s="8">
        <v>323</v>
      </c>
      <c r="D325" s="7"/>
      <c r="F325" s="7"/>
      <c r="G325" s="7"/>
      <c r="H325" s="7"/>
      <c r="I325" s="7"/>
      <c r="J325" s="7"/>
      <c r="K325" s="7">
        <v>17.511296507777931</v>
      </c>
    </row>
    <row r="326" spans="1:11" x14ac:dyDescent="0.3">
      <c r="A326" s="1">
        <v>25477</v>
      </c>
      <c r="B326" s="1"/>
      <c r="C326" s="8">
        <v>324</v>
      </c>
      <c r="D326" s="7"/>
      <c r="F326" s="7"/>
      <c r="G326" s="7"/>
      <c r="H326" s="7"/>
      <c r="I326" s="7"/>
      <c r="J326" s="7"/>
      <c r="K326" s="7">
        <v>17.370594690782593</v>
      </c>
    </row>
    <row r="327" spans="1:11" x14ac:dyDescent="0.3">
      <c r="A327" s="1">
        <v>25508</v>
      </c>
      <c r="B327" s="1"/>
      <c r="C327" s="8"/>
      <c r="D327" s="7"/>
      <c r="F327" s="7"/>
      <c r="G327" s="7"/>
      <c r="H327" s="7"/>
      <c r="I327" s="7"/>
      <c r="J327" s="7"/>
      <c r="K327" s="7"/>
    </row>
    <row r="328" spans="1:11" x14ac:dyDescent="0.3">
      <c r="A328" s="1">
        <v>25538</v>
      </c>
      <c r="B328" s="1"/>
      <c r="C328" s="8"/>
      <c r="D328" s="7"/>
      <c r="F328" s="7"/>
      <c r="G328" s="7"/>
      <c r="H328" s="7"/>
      <c r="I328" s="7"/>
      <c r="J328" s="7"/>
      <c r="K328" s="7"/>
    </row>
    <row r="329" spans="1:11" x14ac:dyDescent="0.3">
      <c r="A329" s="1">
        <v>25569</v>
      </c>
      <c r="B329" s="1"/>
      <c r="C329" s="8"/>
      <c r="D329" s="7"/>
      <c r="F329" s="7"/>
      <c r="G329" s="7"/>
      <c r="H329" s="7"/>
      <c r="I329" s="7"/>
      <c r="J329" s="7"/>
      <c r="K329" s="7"/>
    </row>
    <row r="330" spans="1:11" x14ac:dyDescent="0.3">
      <c r="A330" s="1">
        <v>25600</v>
      </c>
      <c r="B330" s="1"/>
      <c r="C330" s="8"/>
      <c r="D330" s="7"/>
      <c r="F330" s="7"/>
      <c r="G330" s="7"/>
      <c r="H330" s="7"/>
      <c r="I330" s="7"/>
      <c r="J330" s="7"/>
      <c r="K330" s="7"/>
    </row>
    <row r="331" spans="1:11" x14ac:dyDescent="0.3">
      <c r="A331" s="1">
        <v>25628</v>
      </c>
      <c r="B331" s="1"/>
      <c r="C331" s="8"/>
      <c r="D331" s="7"/>
      <c r="F331" s="7"/>
      <c r="G331" s="7"/>
      <c r="H331" s="7"/>
      <c r="I331" s="7"/>
      <c r="J331" s="7"/>
      <c r="K331" s="7"/>
    </row>
    <row r="332" spans="1:11" x14ac:dyDescent="0.3">
      <c r="A332" s="1">
        <v>25659</v>
      </c>
      <c r="B332" s="1"/>
      <c r="C332" s="8"/>
      <c r="D332" s="7"/>
      <c r="F332" s="7"/>
      <c r="G332" s="7"/>
      <c r="H332" s="7"/>
      <c r="I332" s="7"/>
      <c r="J332" s="7"/>
      <c r="K332" s="7"/>
    </row>
    <row r="333" spans="1:11" x14ac:dyDescent="0.3">
      <c r="A333" s="1">
        <v>25689</v>
      </c>
      <c r="B333" s="1"/>
      <c r="C333" s="8"/>
      <c r="D333" s="7"/>
      <c r="G333" s="7"/>
      <c r="H333" s="7"/>
      <c r="I333" s="7"/>
      <c r="J333" s="7"/>
      <c r="K333" s="7"/>
    </row>
    <row r="334" spans="1:11" x14ac:dyDescent="0.3">
      <c r="A334" s="1">
        <v>25720</v>
      </c>
      <c r="B334" s="1"/>
      <c r="C334" s="8"/>
      <c r="D334" s="7"/>
      <c r="E334" s="7"/>
      <c r="G334" s="7"/>
      <c r="H334" s="7"/>
      <c r="I334" s="7"/>
      <c r="J334" s="7"/>
      <c r="K334" s="7"/>
    </row>
    <row r="335" spans="1:11" x14ac:dyDescent="0.3">
      <c r="A335" s="1">
        <v>25750</v>
      </c>
      <c r="B335" s="1"/>
      <c r="C335" s="8"/>
      <c r="D335" s="7"/>
      <c r="E335" s="7"/>
      <c r="G335" s="7"/>
      <c r="H335" s="7"/>
      <c r="I335" s="7"/>
      <c r="J335" s="7"/>
      <c r="K335" s="7"/>
    </row>
    <row r="336" spans="1:11" x14ac:dyDescent="0.3">
      <c r="A336" s="1">
        <v>25781</v>
      </c>
      <c r="B336" s="1"/>
      <c r="C336" s="8"/>
      <c r="D336" s="7"/>
      <c r="E336" s="7"/>
      <c r="G336" s="7"/>
      <c r="H336" s="7"/>
      <c r="I336" s="7"/>
      <c r="J336" s="7"/>
      <c r="K336" s="7"/>
    </row>
    <row r="337" spans="1:11" x14ac:dyDescent="0.3">
      <c r="A337" s="1">
        <v>25812</v>
      </c>
      <c r="B337" s="1"/>
      <c r="C337" s="8"/>
      <c r="D337" s="7"/>
      <c r="E337" s="7"/>
      <c r="G337" s="7"/>
      <c r="H337" s="7"/>
      <c r="I337" s="7"/>
      <c r="J337" s="7"/>
      <c r="K337" s="7"/>
    </row>
    <row r="338" spans="1:11" x14ac:dyDescent="0.3">
      <c r="A338" s="1">
        <v>25842</v>
      </c>
      <c r="B338" s="1"/>
      <c r="C338" s="8"/>
      <c r="D338" s="7"/>
      <c r="E338" s="7"/>
      <c r="G338" s="7"/>
      <c r="H338" s="7"/>
      <c r="I338" s="7"/>
      <c r="J338" s="7"/>
      <c r="K338" s="7"/>
    </row>
    <row r="339" spans="1:11" x14ac:dyDescent="0.3">
      <c r="A339" s="1">
        <v>25873</v>
      </c>
      <c r="B339" s="1"/>
      <c r="C339" s="8"/>
      <c r="D339" s="7"/>
      <c r="E339" s="7"/>
      <c r="G339" s="7"/>
      <c r="H339" s="7"/>
      <c r="I339" s="7"/>
      <c r="J339" s="7"/>
      <c r="K339" s="7"/>
    </row>
    <row r="340" spans="1:11" x14ac:dyDescent="0.3">
      <c r="A340" s="1">
        <v>25903</v>
      </c>
      <c r="B340" s="1"/>
      <c r="C340" s="8"/>
      <c r="D340" s="7"/>
      <c r="E340" s="7"/>
      <c r="G340" s="7"/>
      <c r="H340" s="7"/>
      <c r="I340" s="7"/>
      <c r="J340" s="7"/>
      <c r="K340" s="7"/>
    </row>
    <row r="341" spans="1:11" x14ac:dyDescent="0.3">
      <c r="A341" s="1">
        <v>25934</v>
      </c>
      <c r="B341" s="1"/>
      <c r="C341" s="8"/>
      <c r="D341" s="7"/>
      <c r="E341" s="7"/>
      <c r="G341" s="7"/>
      <c r="H341" s="7"/>
      <c r="I341" s="7"/>
      <c r="J341" s="7"/>
      <c r="K341" s="7"/>
    </row>
    <row r="342" spans="1:11" x14ac:dyDescent="0.3">
      <c r="A342" s="1">
        <v>25965</v>
      </c>
      <c r="B342" s="1"/>
      <c r="C342" s="8"/>
      <c r="D342" s="7"/>
      <c r="E342" s="7"/>
      <c r="G342" s="7"/>
      <c r="H342" s="7"/>
      <c r="I342" s="7"/>
      <c r="J342" s="7"/>
      <c r="K342" s="7"/>
    </row>
    <row r="343" spans="1:11" x14ac:dyDescent="0.3">
      <c r="A343" s="1">
        <v>25993</v>
      </c>
      <c r="B343" s="1"/>
      <c r="C343" s="8"/>
      <c r="D343" s="7"/>
      <c r="E343" s="7"/>
      <c r="G343" s="7"/>
      <c r="H343" s="7"/>
      <c r="I343" s="7"/>
      <c r="J343" s="7"/>
      <c r="K343" s="7"/>
    </row>
    <row r="344" spans="1:11" x14ac:dyDescent="0.3">
      <c r="A344" s="1">
        <v>26024</v>
      </c>
      <c r="B344" s="1"/>
      <c r="C344" s="8"/>
      <c r="D344" s="7"/>
      <c r="E344" s="7"/>
      <c r="G344" s="7"/>
      <c r="H344" s="7"/>
      <c r="I344" s="7"/>
      <c r="J344" s="7"/>
      <c r="K344" s="7"/>
    </row>
    <row r="345" spans="1:11" x14ac:dyDescent="0.3">
      <c r="A345" s="1">
        <v>26054</v>
      </c>
      <c r="B345" s="1"/>
      <c r="C345" s="8"/>
      <c r="D345" s="7"/>
      <c r="E345" s="7"/>
      <c r="G345" s="7"/>
      <c r="H345" s="7"/>
      <c r="I345" s="7"/>
      <c r="J345" s="7"/>
      <c r="K345" s="7"/>
    </row>
    <row r="346" spans="1:11" x14ac:dyDescent="0.3">
      <c r="A346" s="1">
        <v>26085</v>
      </c>
      <c r="B346" s="1"/>
      <c r="C346" s="8"/>
      <c r="D346" s="7"/>
      <c r="E346" s="7"/>
      <c r="G346" s="7"/>
      <c r="H346" s="7"/>
      <c r="I346" s="7"/>
      <c r="J346" s="7"/>
      <c r="K346" s="7"/>
    </row>
    <row r="347" spans="1:11" x14ac:dyDescent="0.3">
      <c r="A347" s="1">
        <v>26115</v>
      </c>
      <c r="B347" s="1"/>
      <c r="C347" s="8"/>
      <c r="D347" s="7"/>
      <c r="E347" s="7"/>
      <c r="G347" s="7"/>
      <c r="H347" s="7"/>
      <c r="I347" s="7"/>
      <c r="J347" s="7"/>
      <c r="K347" s="7"/>
    </row>
    <row r="348" spans="1:11" x14ac:dyDescent="0.3">
      <c r="A348" s="1">
        <v>26146</v>
      </c>
      <c r="B348" s="1"/>
      <c r="C348" s="8"/>
      <c r="D348" s="7"/>
      <c r="E348" s="7"/>
      <c r="G348" s="7"/>
      <c r="H348" s="7"/>
      <c r="I348" s="7"/>
      <c r="J348" s="7"/>
      <c r="K348" s="7"/>
    </row>
    <row r="349" spans="1:11" x14ac:dyDescent="0.3">
      <c r="A349" s="1">
        <v>26177</v>
      </c>
      <c r="B349" s="1"/>
      <c r="C349" s="8"/>
      <c r="D349" s="7"/>
      <c r="E349" s="7"/>
      <c r="G349" s="7"/>
      <c r="H349" s="7"/>
      <c r="I349" s="7"/>
      <c r="J349" s="7"/>
      <c r="K349" s="7"/>
    </row>
    <row r="350" spans="1:11" x14ac:dyDescent="0.3">
      <c r="A350" s="1">
        <v>26207</v>
      </c>
      <c r="B350" s="1"/>
      <c r="C350" s="8"/>
      <c r="D350" s="7"/>
      <c r="E350" s="7"/>
      <c r="G350" s="7"/>
      <c r="H350" s="7"/>
      <c r="I350" s="7"/>
      <c r="J350" s="7"/>
      <c r="K350" s="7"/>
    </row>
    <row r="351" spans="1:11" x14ac:dyDescent="0.3">
      <c r="A351" s="1">
        <v>26238</v>
      </c>
      <c r="B351" s="1"/>
      <c r="C351" s="8"/>
      <c r="D351" s="7"/>
      <c r="E351" s="7"/>
      <c r="G351" s="7"/>
      <c r="H351" s="7"/>
      <c r="I351" s="7"/>
      <c r="J351" s="7"/>
      <c r="K351" s="7"/>
    </row>
    <row r="352" spans="1:11" x14ac:dyDescent="0.3">
      <c r="A352" s="1">
        <v>26268</v>
      </c>
      <c r="B352" s="1"/>
      <c r="C352" s="8"/>
      <c r="D352" s="7"/>
      <c r="E352" s="7"/>
      <c r="G352" s="7"/>
      <c r="H352" s="7"/>
      <c r="I352" s="7"/>
      <c r="J352" s="7"/>
      <c r="K352" s="7"/>
    </row>
    <row r="353" spans="1:11" x14ac:dyDescent="0.3">
      <c r="A353" s="1">
        <v>26299</v>
      </c>
      <c r="B353" s="1"/>
      <c r="C353" s="8"/>
      <c r="D353" s="7"/>
      <c r="E353" s="7"/>
      <c r="G353" s="7"/>
      <c r="H353" s="7"/>
      <c r="I353" s="7"/>
      <c r="J353" s="7"/>
      <c r="K353" s="7"/>
    </row>
    <row r="354" spans="1:11" x14ac:dyDescent="0.3">
      <c r="A354" s="1">
        <v>26330</v>
      </c>
      <c r="B354" s="1"/>
      <c r="C354" s="8"/>
      <c r="D354" s="7"/>
      <c r="E354" s="7"/>
      <c r="G354" s="7"/>
      <c r="H354" s="7"/>
      <c r="I354" s="7"/>
      <c r="J354" s="7"/>
      <c r="K354" s="7"/>
    </row>
    <row r="355" spans="1:11" x14ac:dyDescent="0.3">
      <c r="A355" s="1">
        <v>26359</v>
      </c>
      <c r="B355" s="1"/>
      <c r="C355" s="8"/>
      <c r="D355" s="7"/>
      <c r="E355" s="7"/>
      <c r="G355" s="7"/>
      <c r="H355" s="7"/>
      <c r="I355" s="7"/>
      <c r="J355" s="7"/>
      <c r="K355" s="7"/>
    </row>
    <row r="356" spans="1:11" x14ac:dyDescent="0.3">
      <c r="A356" s="1">
        <v>26390</v>
      </c>
      <c r="B356" s="1"/>
      <c r="C356" s="8"/>
      <c r="D356" s="7"/>
      <c r="E356" s="7"/>
      <c r="G356" s="7"/>
      <c r="H356" s="7"/>
      <c r="I356" s="7"/>
      <c r="J356" s="7"/>
      <c r="K356" s="7"/>
    </row>
    <row r="357" spans="1:11" x14ac:dyDescent="0.3">
      <c r="A357" s="1">
        <v>26420</v>
      </c>
      <c r="B357" s="1"/>
      <c r="C357" s="8"/>
      <c r="D357" s="7"/>
      <c r="E357" s="7"/>
      <c r="G357" s="7"/>
      <c r="H357" s="7"/>
      <c r="I357" s="7"/>
      <c r="J357" s="7"/>
      <c r="K357" s="7"/>
    </row>
    <row r="358" spans="1:11" x14ac:dyDescent="0.3">
      <c r="A358" s="1">
        <v>26451</v>
      </c>
      <c r="B358" s="1"/>
      <c r="C358" s="8"/>
      <c r="D358" s="7"/>
      <c r="E358" s="7"/>
      <c r="G358" s="7"/>
      <c r="H358" s="7"/>
      <c r="I358" s="7"/>
      <c r="J358" s="7"/>
      <c r="K358" s="7"/>
    </row>
    <row r="359" spans="1:11" x14ac:dyDescent="0.3">
      <c r="A359" s="1">
        <v>26481</v>
      </c>
      <c r="B359" s="1"/>
      <c r="C359" s="8"/>
      <c r="D359" s="7"/>
      <c r="E359" s="7"/>
      <c r="G359" s="7"/>
      <c r="H359" s="7"/>
      <c r="I359" s="7"/>
      <c r="J359" s="7"/>
      <c r="K359" s="7"/>
    </row>
    <row r="360" spans="1:11" x14ac:dyDescent="0.3">
      <c r="A360" s="1">
        <v>26512</v>
      </c>
      <c r="B360" s="1"/>
      <c r="C360" s="8"/>
      <c r="D360" s="7"/>
      <c r="E360" s="7"/>
      <c r="G360" s="7"/>
      <c r="H360" s="7"/>
      <c r="I360" s="7"/>
      <c r="J360" s="7"/>
      <c r="K360" s="7"/>
    </row>
    <row r="361" spans="1:11" x14ac:dyDescent="0.3">
      <c r="A361" s="1">
        <v>26543</v>
      </c>
      <c r="B361" s="1"/>
      <c r="C361" s="8"/>
      <c r="D361" s="7"/>
      <c r="E361" s="7"/>
      <c r="G361" s="7"/>
      <c r="H361" s="7"/>
      <c r="I361" s="7"/>
      <c r="J361" s="7"/>
      <c r="K361" s="7"/>
    </row>
    <row r="362" spans="1:11" x14ac:dyDescent="0.3">
      <c r="A362" s="1">
        <v>26573</v>
      </c>
      <c r="B362" s="1"/>
      <c r="C362" s="8"/>
      <c r="D362" s="7"/>
      <c r="E362" s="7"/>
      <c r="G362" s="7"/>
      <c r="H362" s="7"/>
      <c r="I362" s="7"/>
      <c r="J362" s="7"/>
      <c r="K362" s="7"/>
    </row>
    <row r="363" spans="1:11" x14ac:dyDescent="0.3">
      <c r="A363" s="1">
        <v>26604</v>
      </c>
      <c r="B363" s="1"/>
      <c r="C363" s="8"/>
      <c r="D363" s="7"/>
      <c r="E363" s="7"/>
      <c r="G363" s="7"/>
      <c r="H363" s="7"/>
      <c r="I363" s="7"/>
      <c r="J363" s="7"/>
      <c r="K363" s="7"/>
    </row>
    <row r="364" spans="1:11" x14ac:dyDescent="0.3">
      <c r="A364" s="1">
        <v>26634</v>
      </c>
      <c r="B364" s="1"/>
      <c r="C364" s="8"/>
      <c r="D364" s="7"/>
      <c r="E364" s="7"/>
      <c r="G364" s="7"/>
      <c r="H364" s="7"/>
      <c r="I364" s="7"/>
      <c r="J364" s="7"/>
      <c r="K364" s="7"/>
    </row>
    <row r="365" spans="1:11" x14ac:dyDescent="0.3">
      <c r="A365" s="1">
        <v>26665</v>
      </c>
      <c r="B365" s="1"/>
      <c r="C365" s="8"/>
      <c r="D365" s="7"/>
      <c r="E365" s="7"/>
      <c r="G365" s="7"/>
      <c r="H365" s="7"/>
      <c r="I365" s="7"/>
      <c r="J365" s="7"/>
      <c r="K365" s="7"/>
    </row>
    <row r="366" spans="1:11" x14ac:dyDescent="0.3">
      <c r="A366" s="1">
        <v>26696</v>
      </c>
      <c r="B366" s="1"/>
      <c r="C366" s="8"/>
      <c r="D366" s="7"/>
      <c r="E366" s="7"/>
      <c r="G366" s="7"/>
      <c r="H366" s="7"/>
      <c r="I366" s="7"/>
      <c r="J366" s="7"/>
      <c r="K366" s="7"/>
    </row>
    <row r="367" spans="1:11" x14ac:dyDescent="0.3">
      <c r="A367" s="1">
        <v>26724</v>
      </c>
      <c r="B367" s="1"/>
      <c r="C367" s="8"/>
      <c r="D367" s="7"/>
      <c r="E367" s="7"/>
      <c r="G367" s="7"/>
      <c r="H367" s="7"/>
      <c r="I367" s="7"/>
      <c r="J367" s="7"/>
      <c r="K367" s="7"/>
    </row>
    <row r="368" spans="1:11" x14ac:dyDescent="0.3">
      <c r="A368" s="1">
        <v>26755</v>
      </c>
      <c r="B368" s="1"/>
      <c r="C368" s="8"/>
      <c r="D368" s="7"/>
      <c r="E368" s="7"/>
      <c r="G368" s="7"/>
      <c r="H368" s="7"/>
      <c r="I368" s="7"/>
      <c r="J368" s="7"/>
      <c r="K368" s="7"/>
    </row>
    <row r="369" spans="1:11" x14ac:dyDescent="0.3">
      <c r="A369" s="1">
        <v>26785</v>
      </c>
      <c r="B369" s="1"/>
      <c r="C369" s="8"/>
      <c r="D369" s="7"/>
      <c r="E369" s="7"/>
      <c r="G369" s="7"/>
      <c r="H369" s="7"/>
      <c r="I369" s="7"/>
      <c r="J369" s="7"/>
      <c r="K369" s="7"/>
    </row>
    <row r="370" spans="1:11" x14ac:dyDescent="0.3">
      <c r="A370" s="1">
        <v>26816</v>
      </c>
      <c r="B370" s="1"/>
      <c r="C370" s="8"/>
      <c r="D370" s="7"/>
      <c r="E370" s="7"/>
      <c r="G370" s="7"/>
      <c r="H370" s="7"/>
      <c r="I370" s="7"/>
      <c r="J370" s="7"/>
      <c r="K370" s="7"/>
    </row>
    <row r="371" spans="1:11" x14ac:dyDescent="0.3">
      <c r="A371" s="1">
        <v>26846</v>
      </c>
      <c r="B371" s="1"/>
      <c r="C371" s="8"/>
      <c r="D371" s="7"/>
      <c r="E371" s="7"/>
      <c r="G371" s="7"/>
      <c r="H371" s="7"/>
      <c r="I371" s="7"/>
      <c r="J371" s="7"/>
      <c r="K371" s="7"/>
    </row>
    <row r="372" spans="1:11" x14ac:dyDescent="0.3">
      <c r="A372" s="1">
        <v>26877</v>
      </c>
      <c r="B372" s="1"/>
      <c r="C372" s="8"/>
      <c r="D372" s="7"/>
      <c r="E372" s="7"/>
      <c r="G372" s="7"/>
      <c r="H372" s="7"/>
      <c r="I372" s="7"/>
      <c r="J372" s="7"/>
      <c r="K372" s="7"/>
    </row>
    <row r="373" spans="1:11" x14ac:dyDescent="0.3">
      <c r="A373" s="1">
        <v>26908</v>
      </c>
      <c r="B373" s="1"/>
      <c r="C373" s="8"/>
      <c r="D373" s="7"/>
      <c r="E373" s="7"/>
      <c r="G373" s="7"/>
      <c r="H373" s="7"/>
      <c r="I373" s="7"/>
      <c r="J373" s="7"/>
      <c r="K373" s="7"/>
    </row>
    <row r="374" spans="1:11" x14ac:dyDescent="0.3">
      <c r="A374" s="1">
        <v>26938</v>
      </c>
      <c r="B374" s="1"/>
      <c r="C374" s="8"/>
      <c r="D374" s="7"/>
      <c r="E374" s="7"/>
      <c r="G374" s="7"/>
      <c r="H374" s="7"/>
      <c r="I374" s="7"/>
      <c r="J374" s="7"/>
      <c r="K374" s="7"/>
    </row>
    <row r="375" spans="1:11" x14ac:dyDescent="0.3">
      <c r="A375" s="1">
        <v>26969</v>
      </c>
      <c r="B375" s="1"/>
      <c r="C375" s="8"/>
      <c r="D375" s="7"/>
      <c r="E375" s="7"/>
      <c r="G375" s="7"/>
      <c r="H375" s="7"/>
      <c r="I375" s="7"/>
      <c r="J375" s="7"/>
      <c r="K375" s="7"/>
    </row>
    <row r="376" spans="1:11" x14ac:dyDescent="0.3">
      <c r="A376" s="1">
        <v>26999</v>
      </c>
      <c r="B376" s="1"/>
      <c r="C376" s="8"/>
      <c r="D376" s="7"/>
      <c r="E376" s="7"/>
      <c r="G376" s="7"/>
      <c r="H376" s="7"/>
      <c r="I376" s="7"/>
      <c r="J376" s="7"/>
      <c r="K376" s="7"/>
    </row>
    <row r="377" spans="1:11" x14ac:dyDescent="0.3">
      <c r="A377" s="1">
        <v>27030</v>
      </c>
      <c r="B377" s="1"/>
      <c r="C377" s="8"/>
      <c r="D377" s="7"/>
      <c r="E377" s="7"/>
      <c r="G377" s="7"/>
      <c r="H377" s="7"/>
      <c r="I377" s="7"/>
      <c r="J377" s="7"/>
      <c r="K377" s="7"/>
    </row>
    <row r="378" spans="1:11" x14ac:dyDescent="0.3">
      <c r="A378" s="1">
        <v>27061</v>
      </c>
      <c r="B378" s="1"/>
      <c r="C378" s="8"/>
      <c r="D378" s="7"/>
      <c r="E378" s="7"/>
      <c r="G378" s="7"/>
      <c r="H378" s="7"/>
      <c r="I378" s="7"/>
      <c r="J378" s="7"/>
      <c r="K378" s="7"/>
    </row>
    <row r="379" spans="1:11" x14ac:dyDescent="0.3">
      <c r="A379" s="1">
        <v>27089</v>
      </c>
      <c r="B379" s="1"/>
      <c r="C379" s="8"/>
      <c r="D379" s="7"/>
      <c r="E379" s="7"/>
      <c r="G379" s="7"/>
      <c r="H379" s="7"/>
      <c r="I379" s="7"/>
      <c r="J379" s="7"/>
      <c r="K379" s="7"/>
    </row>
    <row r="380" spans="1:11" x14ac:dyDescent="0.3">
      <c r="A380" s="1">
        <v>27120</v>
      </c>
      <c r="B380" s="1"/>
      <c r="C380" s="8"/>
      <c r="D380" s="7"/>
      <c r="E380" s="7"/>
      <c r="G380" s="7"/>
      <c r="H380" s="7"/>
      <c r="I380" s="7"/>
      <c r="J380" s="7"/>
      <c r="K380" s="7"/>
    </row>
    <row r="381" spans="1:11" x14ac:dyDescent="0.3">
      <c r="A381" s="1">
        <v>27150</v>
      </c>
      <c r="B381" s="1"/>
      <c r="C381" s="8"/>
      <c r="D381" s="7"/>
      <c r="E381" s="7"/>
      <c r="G381" s="7"/>
      <c r="H381" s="7"/>
      <c r="I381" s="7"/>
      <c r="J381" s="7"/>
      <c r="K381" s="7"/>
    </row>
    <row r="382" spans="1:11" x14ac:dyDescent="0.3">
      <c r="A382" s="1">
        <v>27181</v>
      </c>
      <c r="B382" s="1"/>
      <c r="C382" s="8"/>
      <c r="D382" s="7"/>
      <c r="E382" s="7"/>
      <c r="G382" s="7"/>
      <c r="H382" s="7"/>
      <c r="I382" s="7"/>
      <c r="J382" s="7"/>
      <c r="K382" s="7"/>
    </row>
    <row r="383" spans="1:11" x14ac:dyDescent="0.3">
      <c r="A383" s="1">
        <v>27211</v>
      </c>
      <c r="B383" s="1"/>
      <c r="C383" s="8"/>
      <c r="D383" s="7"/>
      <c r="E383" s="7"/>
      <c r="G383" s="7"/>
      <c r="H383" s="7"/>
      <c r="I383" s="7"/>
      <c r="J383" s="7"/>
      <c r="K383" s="7"/>
    </row>
    <row r="384" spans="1:11" x14ac:dyDescent="0.3">
      <c r="A384" s="1">
        <v>27242</v>
      </c>
      <c r="B384" s="1"/>
      <c r="C384" s="8"/>
      <c r="D384" s="7"/>
      <c r="E384" s="7"/>
      <c r="G384" s="7"/>
      <c r="H384" s="7"/>
      <c r="I384" s="7"/>
      <c r="J384" s="7"/>
      <c r="K384" s="7"/>
    </row>
    <row r="385" spans="1:11" x14ac:dyDescent="0.3">
      <c r="A385" s="1">
        <v>27273</v>
      </c>
      <c r="B385" s="1"/>
      <c r="C385" s="8"/>
      <c r="D385" s="7"/>
      <c r="E385" s="7"/>
      <c r="G385" s="7"/>
      <c r="H385" s="7"/>
      <c r="I385" s="7"/>
      <c r="J385" s="7"/>
      <c r="K385" s="7"/>
    </row>
    <row r="386" spans="1:11" x14ac:dyDescent="0.3">
      <c r="A386" s="1">
        <v>27303</v>
      </c>
      <c r="B386" s="1"/>
      <c r="C386" s="8"/>
      <c r="D386" s="7"/>
      <c r="E386" s="7"/>
      <c r="G386" s="7"/>
      <c r="H386" s="7"/>
      <c r="I386" s="7"/>
      <c r="J386" s="7"/>
      <c r="K386" s="7"/>
    </row>
    <row r="387" spans="1:11" x14ac:dyDescent="0.3">
      <c r="A387" s="1">
        <v>27334</v>
      </c>
      <c r="B387" s="1"/>
      <c r="C387" s="8"/>
      <c r="D387" s="7"/>
      <c r="E387" s="7"/>
      <c r="G387" s="7"/>
      <c r="H387" s="7"/>
      <c r="I387" s="7"/>
      <c r="J387" s="7"/>
      <c r="K387" s="7"/>
    </row>
    <row r="388" spans="1:11" x14ac:dyDescent="0.3">
      <c r="A388" s="1">
        <v>27364</v>
      </c>
      <c r="B388" s="1"/>
      <c r="C388" s="8"/>
      <c r="D388" s="7"/>
      <c r="E388" s="7"/>
      <c r="G388" s="7"/>
      <c r="H388" s="7"/>
      <c r="I388" s="7"/>
      <c r="J388" s="7"/>
      <c r="K388" s="7"/>
    </row>
    <row r="389" spans="1:11" x14ac:dyDescent="0.3">
      <c r="A389" s="1">
        <v>27395</v>
      </c>
      <c r="B389" s="1"/>
      <c r="C389" s="8"/>
      <c r="D389" s="7"/>
      <c r="E389" s="7"/>
      <c r="G389" s="7"/>
      <c r="H389" s="7"/>
      <c r="I389" s="7"/>
      <c r="J389" s="7"/>
      <c r="K389" s="7"/>
    </row>
    <row r="390" spans="1:11" x14ac:dyDescent="0.3">
      <c r="A390" s="1">
        <v>27426</v>
      </c>
      <c r="B390" s="1"/>
      <c r="C390" s="8"/>
      <c r="D390" s="7"/>
      <c r="E390" s="7"/>
      <c r="G390" s="7"/>
      <c r="H390" s="7"/>
      <c r="I390" s="7"/>
      <c r="J390" s="7"/>
      <c r="K390" s="7"/>
    </row>
    <row r="391" spans="1:11" x14ac:dyDescent="0.3">
      <c r="A391" s="1">
        <v>27454</v>
      </c>
      <c r="B391" s="1"/>
      <c r="C391" s="8"/>
      <c r="D391" s="7"/>
      <c r="E391" s="7"/>
      <c r="G391" s="7"/>
      <c r="H391" s="7"/>
      <c r="I391" s="7"/>
      <c r="J391" s="7"/>
      <c r="K391" s="7"/>
    </row>
    <row r="392" spans="1:11" x14ac:dyDescent="0.3">
      <c r="A392" s="1">
        <v>27485</v>
      </c>
      <c r="B392" s="1"/>
      <c r="C392" s="8"/>
      <c r="D392" s="7"/>
      <c r="E392" s="7"/>
      <c r="G392" s="7"/>
      <c r="H392" s="7"/>
      <c r="I392" s="7"/>
      <c r="J392" s="7"/>
      <c r="K392" s="7"/>
    </row>
    <row r="393" spans="1:11" x14ac:dyDescent="0.3">
      <c r="A393" s="1">
        <v>27515</v>
      </c>
      <c r="B393" s="1"/>
      <c r="C393" s="8"/>
      <c r="D393" s="7"/>
      <c r="E393" s="7"/>
      <c r="G393" s="7"/>
      <c r="H393" s="7"/>
      <c r="I393" s="7"/>
      <c r="J393" s="7"/>
      <c r="K393" s="7"/>
    </row>
    <row r="394" spans="1:11" x14ac:dyDescent="0.3">
      <c r="A394" s="1">
        <v>27546</v>
      </c>
      <c r="B394" s="1"/>
      <c r="C394" s="8"/>
      <c r="D394" s="7"/>
      <c r="E394" s="7"/>
      <c r="G394" s="7"/>
      <c r="H394" s="7"/>
      <c r="I394" s="7"/>
      <c r="J394" s="7"/>
      <c r="K394" s="7"/>
    </row>
    <row r="395" spans="1:11" x14ac:dyDescent="0.3">
      <c r="A395" s="1">
        <v>27576</v>
      </c>
      <c r="B395" s="1"/>
      <c r="C395" s="8"/>
      <c r="D395" s="7"/>
      <c r="E395" s="7"/>
      <c r="G395" s="7"/>
      <c r="H395" s="7"/>
      <c r="I395" s="7"/>
      <c r="J395" s="7"/>
      <c r="K395" s="7"/>
    </row>
    <row r="396" spans="1:11" x14ac:dyDescent="0.3">
      <c r="A396" s="1">
        <v>27607</v>
      </c>
      <c r="B396" s="1"/>
      <c r="C396" s="8"/>
      <c r="D396" s="7"/>
      <c r="E396" s="7"/>
      <c r="G396" s="7"/>
      <c r="H396" s="7"/>
      <c r="I396" s="7"/>
      <c r="J396" s="7"/>
      <c r="K396" s="7"/>
    </row>
    <row r="397" spans="1:11" x14ac:dyDescent="0.3">
      <c r="A397" s="1">
        <v>27638</v>
      </c>
      <c r="B397" s="1"/>
      <c r="C397" s="8"/>
      <c r="D397" s="7"/>
      <c r="E397" s="7"/>
      <c r="G397" s="7"/>
      <c r="H397" s="7"/>
      <c r="I397" s="7"/>
      <c r="J397" s="7"/>
      <c r="K397" s="7"/>
    </row>
    <row r="398" spans="1:11" x14ac:dyDescent="0.3">
      <c r="A398" s="1">
        <v>27668</v>
      </c>
      <c r="B398" s="1"/>
      <c r="C398" s="8"/>
      <c r="D398" s="7"/>
      <c r="E398" s="7"/>
      <c r="G398" s="7"/>
      <c r="H398" s="7"/>
      <c r="I398" s="7"/>
      <c r="J398" s="7"/>
      <c r="K398" s="7"/>
    </row>
    <row r="399" spans="1:11" x14ac:dyDescent="0.3">
      <c r="A399" s="1">
        <v>27699</v>
      </c>
      <c r="B399" s="1"/>
      <c r="C399" s="8"/>
      <c r="D399" s="7"/>
      <c r="E399" s="7"/>
      <c r="G399" s="7"/>
      <c r="H399" s="7"/>
      <c r="I399" s="7"/>
      <c r="J399" s="7"/>
      <c r="K399" s="7"/>
    </row>
    <row r="400" spans="1:11" x14ac:dyDescent="0.3">
      <c r="A400" s="1">
        <v>27729</v>
      </c>
      <c r="B400" s="1"/>
      <c r="C400" s="8"/>
      <c r="D400" s="7"/>
      <c r="E400" s="7"/>
      <c r="G400" s="7"/>
      <c r="H400" s="7"/>
      <c r="I400" s="7"/>
      <c r="J400" s="7"/>
      <c r="K400" s="7"/>
    </row>
    <row r="401" spans="1:11" x14ac:dyDescent="0.3">
      <c r="A401" s="1">
        <v>27760</v>
      </c>
      <c r="B401" s="1"/>
      <c r="C401" s="8"/>
      <c r="D401" s="7"/>
      <c r="E401" s="7"/>
      <c r="G401" s="7"/>
      <c r="H401" s="7"/>
      <c r="I401" s="7"/>
      <c r="J401" s="7"/>
      <c r="K401" s="7"/>
    </row>
    <row r="402" spans="1:11" x14ac:dyDescent="0.3">
      <c r="A402" s="1">
        <v>27791</v>
      </c>
      <c r="B402" s="1"/>
      <c r="C402" s="8"/>
      <c r="D402" s="7"/>
      <c r="E402" s="7"/>
      <c r="G402" s="7"/>
      <c r="H402" s="7"/>
      <c r="I402" s="7"/>
      <c r="J402" s="7"/>
      <c r="K402" s="7"/>
    </row>
    <row r="403" spans="1:11" x14ac:dyDescent="0.3">
      <c r="A403" s="1">
        <v>27820</v>
      </c>
      <c r="B403" s="1"/>
      <c r="C403" s="8"/>
      <c r="D403" s="7"/>
      <c r="E403" s="7"/>
      <c r="G403" s="7"/>
      <c r="H403" s="7"/>
      <c r="I403" s="7"/>
      <c r="J403" s="7"/>
      <c r="K403" s="7"/>
    </row>
    <row r="404" spans="1:11" x14ac:dyDescent="0.3">
      <c r="A404" s="1">
        <v>27851</v>
      </c>
      <c r="B404" s="1"/>
      <c r="C404" s="8"/>
      <c r="D404" s="7"/>
      <c r="E404" s="7"/>
      <c r="G404" s="7"/>
      <c r="H404" s="7"/>
      <c r="I404" s="7"/>
      <c r="J404" s="7"/>
      <c r="K404" s="7"/>
    </row>
    <row r="405" spans="1:11" x14ac:dyDescent="0.3">
      <c r="A405" s="1">
        <v>27881</v>
      </c>
      <c r="B405" s="1"/>
      <c r="C405" s="8"/>
      <c r="D405" s="7"/>
      <c r="E405" s="7"/>
      <c r="G405" s="7"/>
      <c r="H405" s="7"/>
      <c r="I405" s="7"/>
      <c r="J405" s="7"/>
      <c r="K405" s="7"/>
    </row>
    <row r="406" spans="1:11" x14ac:dyDescent="0.3">
      <c r="A406" s="1">
        <v>27912</v>
      </c>
      <c r="B406" s="1"/>
      <c r="C406" s="8"/>
      <c r="D406" s="7"/>
      <c r="E406" s="7"/>
      <c r="G406" s="7"/>
      <c r="H406" s="7"/>
      <c r="I406" s="7"/>
      <c r="J406" s="7"/>
      <c r="K406" s="7"/>
    </row>
    <row r="407" spans="1:11" x14ac:dyDescent="0.3">
      <c r="A407" s="1">
        <v>27942</v>
      </c>
      <c r="B407" s="1"/>
      <c r="C407" s="8"/>
      <c r="D407" s="7"/>
      <c r="E407" s="7"/>
      <c r="G407" s="7"/>
      <c r="H407" s="7"/>
      <c r="I407" s="7"/>
      <c r="J407" s="7"/>
      <c r="K407" s="7"/>
    </row>
    <row r="408" spans="1:11" x14ac:dyDescent="0.3">
      <c r="A408" s="1">
        <v>27973</v>
      </c>
      <c r="B408" s="1"/>
      <c r="C408" s="8"/>
      <c r="D408" s="7"/>
      <c r="E408" s="7"/>
      <c r="G408" s="7"/>
      <c r="H408" s="7"/>
      <c r="I408" s="7"/>
      <c r="J408" s="7"/>
      <c r="K408" s="7"/>
    </row>
    <row r="409" spans="1:11" x14ac:dyDescent="0.3">
      <c r="A409" s="1">
        <v>28004</v>
      </c>
      <c r="B409" s="1"/>
      <c r="C409" s="8"/>
      <c r="D409" s="7"/>
      <c r="E409" s="7"/>
      <c r="G409" s="7"/>
      <c r="H409" s="7"/>
      <c r="I409" s="7"/>
      <c r="J409" s="7"/>
      <c r="K409" s="7"/>
    </row>
    <row r="410" spans="1:11" x14ac:dyDescent="0.3">
      <c r="A410" s="1">
        <v>28034</v>
      </c>
      <c r="B410" s="1"/>
      <c r="C410" s="8"/>
      <c r="D410" s="7"/>
      <c r="E410" s="7"/>
      <c r="G410" s="7"/>
      <c r="H410" s="7"/>
      <c r="I410" s="7"/>
      <c r="J410" s="7"/>
      <c r="K410" s="7"/>
    </row>
    <row r="411" spans="1:11" x14ac:dyDescent="0.3">
      <c r="A411" s="1">
        <v>28065</v>
      </c>
      <c r="B411" s="1"/>
      <c r="C411" s="8"/>
      <c r="D411" s="7"/>
      <c r="E411" s="7"/>
      <c r="G411" s="7"/>
      <c r="H411" s="7"/>
      <c r="I411" s="7"/>
      <c r="J411" s="7"/>
      <c r="K411" s="7"/>
    </row>
    <row r="412" spans="1:11" x14ac:dyDescent="0.3">
      <c r="A412" s="1">
        <v>28095</v>
      </c>
      <c r="B412" s="1"/>
      <c r="C412" s="8"/>
      <c r="D412" s="7"/>
      <c r="E412" s="7"/>
      <c r="G412" s="7"/>
      <c r="H412" s="7"/>
      <c r="I412" s="7"/>
      <c r="J412" s="7"/>
      <c r="K412" s="7"/>
    </row>
    <row r="413" spans="1:11" x14ac:dyDescent="0.3">
      <c r="A413" s="1">
        <v>28126</v>
      </c>
      <c r="B413" s="1"/>
      <c r="C413" s="8"/>
      <c r="D413" s="7"/>
      <c r="E413" s="7"/>
      <c r="G413" s="7"/>
      <c r="H413" s="7"/>
      <c r="I413" s="7"/>
      <c r="J413" s="7"/>
      <c r="K413" s="7"/>
    </row>
    <row r="414" spans="1:11" x14ac:dyDescent="0.3">
      <c r="A414" s="1">
        <v>28157</v>
      </c>
      <c r="B414" s="1"/>
      <c r="C414" s="8"/>
      <c r="D414" s="7"/>
      <c r="E414" s="7"/>
      <c r="G414" s="7"/>
      <c r="H414" s="7"/>
      <c r="I414" s="7"/>
      <c r="J414" s="7"/>
      <c r="K414" s="7"/>
    </row>
    <row r="415" spans="1:11" x14ac:dyDescent="0.3">
      <c r="A415" s="1">
        <v>28185</v>
      </c>
      <c r="B415" s="1"/>
      <c r="C415" s="8"/>
      <c r="D415" s="7"/>
      <c r="E415" s="7"/>
      <c r="G415" s="7"/>
      <c r="H415" s="7"/>
      <c r="I415" s="7"/>
      <c r="J415" s="7"/>
      <c r="K415" s="7"/>
    </row>
    <row r="416" spans="1:11" x14ac:dyDescent="0.3">
      <c r="A416" s="1">
        <v>28216</v>
      </c>
      <c r="B416" s="1"/>
      <c r="C416" s="8"/>
      <c r="D416" s="7"/>
      <c r="E416" s="7"/>
      <c r="G416" s="7"/>
      <c r="H416" s="7"/>
      <c r="I416" s="7"/>
      <c r="J416" s="7"/>
      <c r="K416" s="7"/>
    </row>
    <row r="417" spans="1:11" x14ac:dyDescent="0.3">
      <c r="A417" s="1">
        <v>28246</v>
      </c>
      <c r="B417" s="1"/>
      <c r="C417" s="8"/>
      <c r="D417" s="7"/>
      <c r="E417" s="7"/>
      <c r="G417" s="7"/>
      <c r="H417" s="7"/>
      <c r="I417" s="7"/>
      <c r="J417" s="7"/>
      <c r="K417" s="7"/>
    </row>
    <row r="418" spans="1:11" x14ac:dyDescent="0.3">
      <c r="A418" s="1">
        <v>28277</v>
      </c>
      <c r="B418" s="1"/>
      <c r="C418" s="8"/>
      <c r="D418" s="7"/>
      <c r="E418" s="7"/>
      <c r="G418" s="7"/>
      <c r="H418" s="7"/>
      <c r="I418" s="7"/>
      <c r="J418" s="7"/>
      <c r="K418" s="7"/>
    </row>
    <row r="419" spans="1:11" x14ac:dyDescent="0.3">
      <c r="A419" s="1">
        <v>28307</v>
      </c>
      <c r="B419" s="1"/>
      <c r="C419" s="8"/>
      <c r="D419" s="7"/>
      <c r="E419" s="7"/>
      <c r="G419" s="7"/>
      <c r="H419" s="7"/>
      <c r="I419" s="7"/>
      <c r="J419" s="7"/>
      <c r="K419" s="7"/>
    </row>
    <row r="420" spans="1:11" x14ac:dyDescent="0.3">
      <c r="A420" s="1">
        <v>28338</v>
      </c>
      <c r="B420" s="1"/>
      <c r="C420" s="8"/>
      <c r="D420" s="7"/>
      <c r="E420" s="7"/>
      <c r="G420" s="7"/>
      <c r="H420" s="7"/>
      <c r="I420" s="7"/>
      <c r="J420" s="7"/>
      <c r="K420" s="7"/>
    </row>
    <row r="421" spans="1:11" x14ac:dyDescent="0.3">
      <c r="A421" s="1">
        <v>28369</v>
      </c>
      <c r="B421" s="1"/>
      <c r="C421" s="8"/>
      <c r="D421" s="7"/>
      <c r="E421" s="7"/>
      <c r="G421" s="7"/>
      <c r="H421" s="7"/>
      <c r="I421" s="7"/>
      <c r="J421" s="7"/>
      <c r="K421" s="7"/>
    </row>
    <row r="422" spans="1:11" x14ac:dyDescent="0.3">
      <c r="A422" s="1">
        <v>28399</v>
      </c>
      <c r="B422" s="1"/>
      <c r="C422" s="8"/>
      <c r="D422" s="7"/>
      <c r="E422" s="7"/>
      <c r="G422" s="7"/>
      <c r="H422" s="7"/>
      <c r="I422" s="7"/>
      <c r="J422" s="7"/>
      <c r="K422" s="7"/>
    </row>
    <row r="423" spans="1:11" x14ac:dyDescent="0.3">
      <c r="A423" s="1">
        <v>28430</v>
      </c>
      <c r="B423" s="1"/>
      <c r="C423" s="8"/>
      <c r="D423" s="7"/>
      <c r="E423" s="7"/>
      <c r="G423" s="7"/>
      <c r="H423" s="7"/>
      <c r="I423" s="7"/>
      <c r="J423" s="7"/>
      <c r="K423" s="7"/>
    </row>
    <row r="424" spans="1:11" x14ac:dyDescent="0.3">
      <c r="A424" s="1">
        <v>28460</v>
      </c>
      <c r="B424" s="1"/>
      <c r="C424" s="8"/>
      <c r="D424" s="7"/>
      <c r="E424" s="7"/>
      <c r="G424" s="7"/>
      <c r="H424" s="7"/>
      <c r="I424" s="7"/>
      <c r="J424" s="7"/>
      <c r="K424" s="7"/>
    </row>
    <row r="425" spans="1:11" x14ac:dyDescent="0.3">
      <c r="A425" s="1">
        <v>28491</v>
      </c>
      <c r="B425" s="1"/>
      <c r="C425" s="8"/>
      <c r="D425" s="7"/>
      <c r="E425" s="7"/>
      <c r="G425" s="7"/>
      <c r="H425" s="7"/>
      <c r="I425" s="7"/>
      <c r="J425" s="7"/>
      <c r="K425" s="7"/>
    </row>
    <row r="426" spans="1:11" x14ac:dyDescent="0.3">
      <c r="A426" s="1">
        <v>28522</v>
      </c>
      <c r="B426" s="1"/>
      <c r="C426" s="8"/>
      <c r="D426" s="7"/>
      <c r="E426" s="7"/>
      <c r="G426" s="7"/>
      <c r="H426" s="7"/>
      <c r="I426" s="7"/>
      <c r="J426" s="7"/>
      <c r="K426" s="7"/>
    </row>
    <row r="427" spans="1:11" x14ac:dyDescent="0.3">
      <c r="A427" s="1">
        <v>28550</v>
      </c>
      <c r="B427" s="1"/>
      <c r="C427" s="8"/>
      <c r="D427" s="7"/>
      <c r="E427" s="7"/>
      <c r="G427" s="7"/>
      <c r="H427" s="7"/>
      <c r="I427" s="7"/>
      <c r="J427" s="7"/>
      <c r="K427" s="7"/>
    </row>
    <row r="428" spans="1:11" x14ac:dyDescent="0.3">
      <c r="A428" s="1">
        <v>28581</v>
      </c>
      <c r="B428" s="1"/>
      <c r="C428" s="8"/>
      <c r="D428" s="7"/>
      <c r="E428" s="7"/>
      <c r="G428" s="7"/>
      <c r="H428" s="7"/>
      <c r="I428" s="7"/>
      <c r="J428" s="7"/>
      <c r="K428" s="7"/>
    </row>
    <row r="429" spans="1:11" x14ac:dyDescent="0.3">
      <c r="A429" s="1">
        <v>28611</v>
      </c>
      <c r="B429" s="1"/>
      <c r="C429" s="8"/>
      <c r="D429" s="7"/>
      <c r="E429" s="7"/>
      <c r="G429" s="7"/>
      <c r="H429" s="7"/>
      <c r="I429" s="7"/>
      <c r="J429" s="7"/>
      <c r="K429" s="7"/>
    </row>
    <row r="430" spans="1:11" x14ac:dyDescent="0.3">
      <c r="A430" s="1">
        <v>28642</v>
      </c>
      <c r="B430" s="1"/>
      <c r="C430" s="8"/>
      <c r="D430" s="7"/>
      <c r="E430" s="7"/>
      <c r="G430" s="7"/>
      <c r="H430" s="7"/>
      <c r="I430" s="7"/>
      <c r="J430" s="7"/>
      <c r="K430" s="7"/>
    </row>
    <row r="431" spans="1:11" x14ac:dyDescent="0.3">
      <c r="A431" s="1">
        <v>28672</v>
      </c>
      <c r="B431" s="1"/>
      <c r="C431" s="8"/>
      <c r="D431" s="7"/>
      <c r="E431" s="7"/>
      <c r="G431" s="7"/>
      <c r="H431" s="7"/>
      <c r="I431" s="7"/>
      <c r="J431" s="7"/>
      <c r="K431" s="7"/>
    </row>
    <row r="432" spans="1:11" x14ac:dyDescent="0.3">
      <c r="A432" s="1">
        <v>28703</v>
      </c>
      <c r="B432" s="1"/>
      <c r="C432" s="8"/>
      <c r="D432" s="7"/>
      <c r="E432" s="7"/>
      <c r="G432" s="7"/>
      <c r="H432" s="7"/>
      <c r="I432" s="7"/>
      <c r="J432" s="7"/>
      <c r="K432" s="7"/>
    </row>
    <row r="433" spans="1:11" x14ac:dyDescent="0.3">
      <c r="A433" s="1">
        <v>28734</v>
      </c>
      <c r="B433" s="1"/>
      <c r="C433" s="8"/>
      <c r="D433" s="7"/>
      <c r="E433" s="7"/>
      <c r="G433" s="7"/>
      <c r="H433" s="7"/>
      <c r="I433" s="7"/>
      <c r="J433" s="7"/>
      <c r="K433" s="7"/>
    </row>
    <row r="434" spans="1:11" x14ac:dyDescent="0.3">
      <c r="A434" s="1">
        <v>28764</v>
      </c>
      <c r="B434" s="1"/>
      <c r="C434" s="8"/>
      <c r="D434" s="7"/>
      <c r="E434" s="7"/>
      <c r="G434" s="7"/>
      <c r="H434" s="7"/>
      <c r="I434" s="7"/>
      <c r="J434" s="7"/>
      <c r="K434" s="7"/>
    </row>
    <row r="435" spans="1:11" x14ac:dyDescent="0.3">
      <c r="A435" s="1">
        <v>28795</v>
      </c>
      <c r="B435" s="1"/>
      <c r="C435" s="8"/>
      <c r="D435" s="7"/>
      <c r="E435" s="7"/>
      <c r="G435" s="7"/>
      <c r="H435" s="7"/>
      <c r="I435" s="7"/>
      <c r="J435" s="7"/>
      <c r="K435" s="7"/>
    </row>
    <row r="436" spans="1:11" x14ac:dyDescent="0.3">
      <c r="A436" s="1">
        <v>28825</v>
      </c>
      <c r="B436" s="1"/>
      <c r="C436" s="8"/>
      <c r="D436" s="7"/>
      <c r="E436" s="7"/>
      <c r="G436" s="7"/>
      <c r="H436" s="7"/>
      <c r="I436" s="7"/>
      <c r="J436" s="7"/>
      <c r="K436" s="7"/>
    </row>
    <row r="437" spans="1:11" x14ac:dyDescent="0.3">
      <c r="A437" s="1">
        <v>28856</v>
      </c>
      <c r="B437" s="1"/>
      <c r="C437" s="8"/>
      <c r="D437" s="7"/>
      <c r="E437" s="7"/>
      <c r="G437" s="7"/>
      <c r="H437" s="7"/>
      <c r="I437" s="7"/>
      <c r="J437" s="7"/>
      <c r="K437" s="7"/>
    </row>
    <row r="438" spans="1:11" x14ac:dyDescent="0.3">
      <c r="A438" s="1">
        <v>28887</v>
      </c>
      <c r="B438" s="1"/>
      <c r="C438" s="8"/>
      <c r="D438" s="7"/>
      <c r="E438" s="7"/>
      <c r="G438" s="7"/>
      <c r="H438" s="7"/>
      <c r="I438" s="7"/>
      <c r="J438" s="7"/>
      <c r="K438" s="7"/>
    </row>
    <row r="439" spans="1:11" x14ac:dyDescent="0.3">
      <c r="A439" s="1">
        <v>28915</v>
      </c>
      <c r="B439" s="1"/>
      <c r="C439" s="8"/>
      <c r="D439" s="7"/>
      <c r="E439" s="7"/>
      <c r="G439" s="7"/>
      <c r="H439" s="7"/>
      <c r="I439" s="7"/>
      <c r="J439" s="7"/>
      <c r="K439" s="7"/>
    </row>
    <row r="440" spans="1:11" x14ac:dyDescent="0.3">
      <c r="A440" s="1">
        <v>28946</v>
      </c>
      <c r="B440" s="1"/>
      <c r="C440" s="8"/>
      <c r="D440" s="7"/>
      <c r="E440" s="7"/>
      <c r="G440" s="7"/>
      <c r="H440" s="7"/>
      <c r="I440" s="7"/>
      <c r="J440" s="7"/>
      <c r="K440" s="7"/>
    </row>
    <row r="441" spans="1:11" x14ac:dyDescent="0.3">
      <c r="A441" s="1">
        <v>28976</v>
      </c>
      <c r="B441" s="1"/>
      <c r="C441" s="8"/>
      <c r="D441" s="7"/>
      <c r="E441" s="7"/>
      <c r="G441" s="7"/>
      <c r="H441" s="7"/>
      <c r="I441" s="7"/>
      <c r="J441" s="7"/>
      <c r="K441" s="7"/>
    </row>
    <row r="442" spans="1:11" x14ac:dyDescent="0.3">
      <c r="A442" s="1">
        <v>29007</v>
      </c>
      <c r="B442" s="1"/>
      <c r="C442" s="8"/>
      <c r="D442" s="7"/>
      <c r="E442" s="7"/>
      <c r="G442" s="7"/>
      <c r="H442" s="7"/>
      <c r="I442" s="7"/>
      <c r="J442" s="7"/>
      <c r="K442" s="7"/>
    </row>
    <row r="443" spans="1:11" x14ac:dyDescent="0.3">
      <c r="A443" s="1">
        <v>29037</v>
      </c>
      <c r="B443" s="1"/>
      <c r="C443" s="8"/>
      <c r="D443" s="7"/>
      <c r="E443" s="7"/>
      <c r="G443" s="7"/>
      <c r="H443" s="7"/>
      <c r="I443" s="7"/>
      <c r="J443" s="7"/>
      <c r="K443" s="7"/>
    </row>
    <row r="444" spans="1:11" x14ac:dyDescent="0.3">
      <c r="A444" s="1">
        <v>29068</v>
      </c>
      <c r="B444" s="1"/>
      <c r="C444" s="8"/>
      <c r="D444" s="7"/>
      <c r="E444" s="7"/>
      <c r="G444" s="7"/>
      <c r="H444" s="7"/>
      <c r="I444" s="7"/>
      <c r="J444" s="7"/>
      <c r="K444" s="7"/>
    </row>
    <row r="445" spans="1:11" x14ac:dyDescent="0.3">
      <c r="A445" s="1">
        <v>29099</v>
      </c>
      <c r="B445" s="1"/>
      <c r="C445" s="8"/>
      <c r="D445" s="7"/>
      <c r="E445" s="7"/>
      <c r="G445" s="7"/>
      <c r="H445" s="7"/>
      <c r="I445" s="7"/>
      <c r="J445" s="7"/>
      <c r="K445" s="7"/>
    </row>
    <row r="446" spans="1:11" x14ac:dyDescent="0.3">
      <c r="A446" s="1">
        <v>29129</v>
      </c>
      <c r="B446" s="1"/>
      <c r="C446" s="8"/>
      <c r="D446" s="7"/>
      <c r="E446" s="7"/>
      <c r="G446" s="7"/>
      <c r="H446" s="7"/>
      <c r="I446" s="7"/>
      <c r="J446" s="7"/>
      <c r="K446" s="7"/>
    </row>
    <row r="447" spans="1:11" x14ac:dyDescent="0.3">
      <c r="A447" s="1">
        <v>29160</v>
      </c>
      <c r="B447" s="1"/>
      <c r="C447" s="8"/>
      <c r="D447" s="7"/>
      <c r="E447" s="7"/>
      <c r="G447" s="7"/>
      <c r="H447" s="7"/>
      <c r="I447" s="7"/>
      <c r="J447" s="7"/>
      <c r="K447" s="7"/>
    </row>
    <row r="448" spans="1:11" x14ac:dyDescent="0.3">
      <c r="A448" s="1">
        <v>29190</v>
      </c>
      <c r="B448" s="1"/>
      <c r="C448" s="8"/>
      <c r="D448" s="7"/>
      <c r="E448" s="7"/>
      <c r="G448" s="7"/>
      <c r="H448" s="7"/>
      <c r="I448" s="7"/>
      <c r="J448" s="7"/>
      <c r="K448" s="7"/>
    </row>
    <row r="449" spans="1:11" x14ac:dyDescent="0.3">
      <c r="A449" s="1">
        <v>29221</v>
      </c>
      <c r="B449" s="1"/>
      <c r="C449" s="8"/>
      <c r="D449" s="7"/>
      <c r="E449" s="7"/>
      <c r="G449" s="7"/>
      <c r="H449" s="7"/>
      <c r="I449" s="7"/>
      <c r="J449" s="7"/>
      <c r="K449" s="7"/>
    </row>
    <row r="450" spans="1:11" x14ac:dyDescent="0.3">
      <c r="A450" s="1">
        <v>29252</v>
      </c>
      <c r="B450" s="1"/>
      <c r="C450" s="8"/>
      <c r="D450" s="7"/>
      <c r="E450" s="7"/>
      <c r="G450" s="7"/>
      <c r="H450" s="7"/>
      <c r="I450" s="7"/>
      <c r="J450" s="7"/>
      <c r="K450" s="7"/>
    </row>
    <row r="451" spans="1:11" x14ac:dyDescent="0.3">
      <c r="A451" s="1">
        <v>29281</v>
      </c>
      <c r="B451" s="1"/>
      <c r="C451" s="8"/>
      <c r="D451" s="7"/>
      <c r="E451" s="7"/>
      <c r="G451" s="7"/>
      <c r="H451" s="7"/>
      <c r="I451" s="7"/>
      <c r="J451" s="7"/>
      <c r="K451" s="7"/>
    </row>
    <row r="452" spans="1:11" x14ac:dyDescent="0.3">
      <c r="A452" s="1">
        <v>29312</v>
      </c>
      <c r="B452" s="1"/>
      <c r="C452" s="8"/>
      <c r="D452" s="7"/>
      <c r="E452" s="7"/>
      <c r="G452" s="7"/>
      <c r="H452" s="7"/>
      <c r="I452" s="7"/>
      <c r="J452" s="7"/>
      <c r="K452" s="7"/>
    </row>
    <row r="453" spans="1:11" x14ac:dyDescent="0.3">
      <c r="A453" s="1">
        <v>29342</v>
      </c>
      <c r="B453" s="1"/>
      <c r="C453" s="8"/>
      <c r="D453" s="7"/>
      <c r="E453" s="7"/>
      <c r="G453" s="7"/>
      <c r="H453" s="7"/>
      <c r="I453" s="7"/>
      <c r="J453" s="7"/>
      <c r="K453" s="7"/>
    </row>
    <row r="454" spans="1:11" x14ac:dyDescent="0.3">
      <c r="A454" s="1">
        <v>29373</v>
      </c>
      <c r="B454" s="1"/>
      <c r="C454" s="8"/>
      <c r="D454" s="7"/>
      <c r="E454" s="7"/>
      <c r="G454" s="7"/>
      <c r="H454" s="7"/>
      <c r="I454" s="7"/>
      <c r="J454" s="7"/>
      <c r="K454" s="7"/>
    </row>
    <row r="455" spans="1:11" x14ac:dyDescent="0.3">
      <c r="A455" s="1">
        <v>29403</v>
      </c>
      <c r="B455" s="1"/>
      <c r="C455" s="8"/>
      <c r="D455" s="7"/>
      <c r="E455" s="7"/>
      <c r="G455" s="7"/>
      <c r="H455" s="7"/>
      <c r="I455" s="7"/>
      <c r="J455" s="7"/>
      <c r="K455" s="7"/>
    </row>
    <row r="456" spans="1:11" x14ac:dyDescent="0.3">
      <c r="A456" s="1">
        <v>29434</v>
      </c>
      <c r="B456" s="1"/>
      <c r="C456" s="8"/>
      <c r="D456" s="7"/>
      <c r="E456" s="7"/>
      <c r="G456" s="7"/>
      <c r="H456" s="7"/>
      <c r="I456" s="7"/>
      <c r="J456" s="7"/>
      <c r="K456" s="7"/>
    </row>
    <row r="457" spans="1:11" x14ac:dyDescent="0.3">
      <c r="A457" s="1">
        <v>29465</v>
      </c>
      <c r="B457" s="1"/>
      <c r="C457" s="8"/>
      <c r="D457" s="7"/>
      <c r="E457" s="7"/>
      <c r="G457" s="7"/>
      <c r="H457" s="7"/>
      <c r="I457" s="7"/>
      <c r="J457" s="7"/>
      <c r="K457" s="7"/>
    </row>
    <row r="458" spans="1:11" x14ac:dyDescent="0.3">
      <c r="A458" s="1">
        <v>29495</v>
      </c>
      <c r="B458" s="1"/>
      <c r="C458" s="8"/>
      <c r="D458" s="7"/>
      <c r="E458" s="7"/>
      <c r="G458" s="7"/>
      <c r="H458" s="7"/>
      <c r="I458" s="7"/>
      <c r="J458" s="7"/>
      <c r="K458" s="7"/>
    </row>
    <row r="459" spans="1:11" x14ac:dyDescent="0.3">
      <c r="A459" s="1">
        <v>29526</v>
      </c>
      <c r="B459" s="1"/>
      <c r="C459" s="8"/>
      <c r="D459" s="7"/>
      <c r="E459" s="7"/>
      <c r="G459" s="7"/>
      <c r="H459" s="7"/>
      <c r="I459" s="7"/>
      <c r="J459" s="7"/>
      <c r="K459" s="7"/>
    </row>
    <row r="460" spans="1:11" x14ac:dyDescent="0.3">
      <c r="A460" s="1">
        <v>29556</v>
      </c>
      <c r="B460" s="1"/>
      <c r="C460" s="8"/>
      <c r="D460" s="7"/>
      <c r="E460" s="7"/>
      <c r="G460" s="7"/>
      <c r="H460" s="7"/>
      <c r="I460" s="7"/>
      <c r="J460" s="7"/>
      <c r="K460" s="7"/>
    </row>
    <row r="461" spans="1:11" x14ac:dyDescent="0.3">
      <c r="A461" s="1">
        <v>29587</v>
      </c>
      <c r="B461" s="1"/>
      <c r="C461" s="8"/>
      <c r="D461" s="7"/>
      <c r="E461" s="7"/>
      <c r="G461" s="7"/>
      <c r="H461" s="7"/>
      <c r="I461" s="7"/>
      <c r="J461" s="7"/>
      <c r="K461" s="7"/>
    </row>
    <row r="462" spans="1:11" x14ac:dyDescent="0.3">
      <c r="A462" s="1">
        <v>29618</v>
      </c>
      <c r="B462" s="1"/>
      <c r="C462" s="8"/>
      <c r="D462" s="7"/>
      <c r="E462" s="7"/>
      <c r="G462" s="7"/>
      <c r="H462" s="7"/>
      <c r="I462" s="7"/>
      <c r="J462" s="7"/>
      <c r="K462" s="7"/>
    </row>
    <row r="463" spans="1:11" x14ac:dyDescent="0.3">
      <c r="A463" s="1">
        <v>29646</v>
      </c>
      <c r="B463" s="1"/>
      <c r="C463" s="8"/>
      <c r="D463" s="7"/>
      <c r="E463" s="7"/>
      <c r="G463" s="7"/>
      <c r="H463" s="7"/>
      <c r="I463" s="7"/>
      <c r="J463" s="7"/>
      <c r="K463" s="7"/>
    </row>
    <row r="464" spans="1:11" x14ac:dyDescent="0.3">
      <c r="A464" s="1">
        <v>29677</v>
      </c>
      <c r="B464" s="1"/>
      <c r="C464" s="8"/>
      <c r="D464" s="7"/>
      <c r="E464" s="7"/>
      <c r="G464" s="7"/>
      <c r="H464" s="7"/>
      <c r="I464" s="7"/>
      <c r="J464" s="7"/>
      <c r="K464" s="7"/>
    </row>
    <row r="465" spans="1:11" x14ac:dyDescent="0.3">
      <c r="A465" s="1">
        <v>29707</v>
      </c>
      <c r="B465" s="1"/>
      <c r="C465" s="8"/>
      <c r="D465" s="7"/>
      <c r="E465" s="7"/>
      <c r="G465" s="7"/>
      <c r="H465" s="7"/>
      <c r="I465" s="7"/>
      <c r="J465" s="7"/>
      <c r="K465" s="7"/>
    </row>
    <row r="466" spans="1:11" x14ac:dyDescent="0.3">
      <c r="A466" s="1">
        <v>29738</v>
      </c>
      <c r="B466" s="1"/>
      <c r="C466" s="8"/>
      <c r="D466" s="7"/>
      <c r="E466" s="7"/>
      <c r="G466" s="7"/>
      <c r="H466" s="7"/>
      <c r="I466" s="7"/>
      <c r="J466" s="7"/>
      <c r="K466" s="7"/>
    </row>
    <row r="467" spans="1:11" x14ac:dyDescent="0.3">
      <c r="A467" s="1">
        <v>29768</v>
      </c>
      <c r="B467" s="1"/>
      <c r="C467" s="8"/>
      <c r="D467" s="7"/>
      <c r="E467" s="7"/>
      <c r="G467" s="7"/>
      <c r="H467" s="7"/>
      <c r="I467" s="7"/>
      <c r="J467" s="7"/>
      <c r="K467" s="7"/>
    </row>
    <row r="468" spans="1:11" x14ac:dyDescent="0.3">
      <c r="A468" s="1">
        <v>29799</v>
      </c>
      <c r="B468" s="1"/>
      <c r="C468" s="8"/>
      <c r="D468" s="7"/>
      <c r="E468" s="7"/>
      <c r="G468" s="7"/>
      <c r="H468" s="7"/>
      <c r="I468" s="7"/>
      <c r="J468" s="7"/>
      <c r="K468" s="7"/>
    </row>
    <row r="469" spans="1:11" x14ac:dyDescent="0.3">
      <c r="A469" s="1">
        <v>29830</v>
      </c>
      <c r="B469" s="1"/>
      <c r="C469" s="8"/>
      <c r="D469" s="7"/>
      <c r="E469" s="7"/>
      <c r="G469" s="7"/>
      <c r="H469" s="7"/>
      <c r="I469" s="7"/>
      <c r="J469" s="7"/>
      <c r="K469" s="7"/>
    </row>
    <row r="470" spans="1:11" x14ac:dyDescent="0.3">
      <c r="A470" s="1">
        <v>29860</v>
      </c>
      <c r="B470" s="1"/>
      <c r="C470" s="8"/>
      <c r="D470" s="7"/>
      <c r="E470" s="7"/>
      <c r="G470" s="7"/>
      <c r="H470" s="7"/>
      <c r="I470" s="7"/>
      <c r="J470" s="7"/>
      <c r="K470" s="7"/>
    </row>
    <row r="471" spans="1:11" x14ac:dyDescent="0.3">
      <c r="A471" s="1">
        <v>29891</v>
      </c>
      <c r="B471" s="1"/>
      <c r="C471" s="8"/>
      <c r="D471" s="7"/>
      <c r="E471" s="7"/>
      <c r="G471" s="7"/>
      <c r="H471" s="7"/>
      <c r="I471" s="7"/>
      <c r="J471" s="7"/>
      <c r="K471" s="7"/>
    </row>
    <row r="472" spans="1:11" x14ac:dyDescent="0.3">
      <c r="A472" s="1">
        <v>29921</v>
      </c>
      <c r="B472" s="1"/>
      <c r="C472" s="8"/>
      <c r="D472" s="7"/>
      <c r="E472" s="7"/>
      <c r="G472" s="7"/>
      <c r="H472" s="7"/>
      <c r="I472" s="7"/>
      <c r="J472" s="7"/>
      <c r="K472" s="7"/>
    </row>
    <row r="473" spans="1:11" x14ac:dyDescent="0.3">
      <c r="A473" s="1">
        <v>29952</v>
      </c>
      <c r="B473" s="1"/>
      <c r="C473" s="8"/>
      <c r="D473" s="7"/>
      <c r="E473" s="7"/>
      <c r="G473" s="7"/>
      <c r="H473" s="7"/>
      <c r="I473" s="7"/>
      <c r="J473" s="7"/>
      <c r="K473" s="7"/>
    </row>
    <row r="474" spans="1:11" x14ac:dyDescent="0.3">
      <c r="A474" s="1">
        <v>29983</v>
      </c>
      <c r="B474" s="1"/>
      <c r="C474" s="8"/>
      <c r="D474" s="7"/>
      <c r="E474" s="7"/>
      <c r="G474" s="7"/>
      <c r="H474" s="7"/>
      <c r="I474" s="7"/>
      <c r="J474" s="7"/>
      <c r="K474" s="7"/>
    </row>
    <row r="475" spans="1:11" x14ac:dyDescent="0.3">
      <c r="A475" s="1">
        <v>30011</v>
      </c>
      <c r="B475" s="1"/>
      <c r="C475" s="8"/>
      <c r="D475" s="7"/>
      <c r="E475" s="7"/>
      <c r="G475" s="7"/>
      <c r="H475" s="7"/>
      <c r="I475" s="7"/>
      <c r="J475" s="7"/>
      <c r="K475" s="7"/>
    </row>
    <row r="476" spans="1:11" x14ac:dyDescent="0.3">
      <c r="A476" s="1">
        <v>30042</v>
      </c>
      <c r="B476" s="1"/>
      <c r="C476" s="8"/>
      <c r="D476" s="7"/>
      <c r="E476" s="7"/>
      <c r="G476" s="7"/>
      <c r="H476" s="7"/>
      <c r="I476" s="7"/>
      <c r="J476" s="7"/>
      <c r="K476" s="7"/>
    </row>
    <row r="477" spans="1:11" x14ac:dyDescent="0.3">
      <c r="A477" s="1">
        <v>30072</v>
      </c>
      <c r="B477" s="1"/>
      <c r="C477" s="8"/>
      <c r="D477" s="7"/>
      <c r="E477" s="7"/>
      <c r="G477" s="7"/>
      <c r="H477" s="7"/>
      <c r="I477" s="7"/>
      <c r="J477" s="7"/>
      <c r="K477" s="7"/>
    </row>
    <row r="478" spans="1:11" x14ac:dyDescent="0.3">
      <c r="A478" s="1">
        <v>30103</v>
      </c>
      <c r="B478" s="1"/>
      <c r="C478" s="8"/>
      <c r="D478" s="7"/>
      <c r="E478" s="7"/>
      <c r="G478" s="7"/>
      <c r="H478" s="7"/>
      <c r="I478" s="7"/>
      <c r="J478" s="7"/>
      <c r="K478" s="7"/>
    </row>
    <row r="479" spans="1:11" x14ac:dyDescent="0.3">
      <c r="A479" s="1">
        <v>30133</v>
      </c>
      <c r="B479" s="1"/>
      <c r="C479" s="8"/>
      <c r="D479" s="7"/>
      <c r="E479" s="7"/>
      <c r="G479" s="7"/>
      <c r="H479" s="7"/>
      <c r="I479" s="7"/>
      <c r="J479" s="7"/>
      <c r="K479" s="7"/>
    </row>
    <row r="480" spans="1:11" x14ac:dyDescent="0.3">
      <c r="A480" s="1">
        <v>30164</v>
      </c>
      <c r="B480" s="1"/>
      <c r="C480" s="8"/>
      <c r="D480" s="7"/>
      <c r="E480" s="7"/>
      <c r="G480" s="7"/>
      <c r="H480" s="7"/>
      <c r="I480" s="7"/>
      <c r="J480" s="7"/>
      <c r="K480" s="7"/>
    </row>
    <row r="481" spans="1:11" x14ac:dyDescent="0.3">
      <c r="A481" s="1">
        <v>30195</v>
      </c>
      <c r="B481" s="1"/>
      <c r="C481" s="8"/>
      <c r="D481" s="7"/>
      <c r="E481" s="7"/>
      <c r="G481" s="7"/>
      <c r="H481" s="7"/>
      <c r="I481" s="7"/>
      <c r="J481" s="7"/>
      <c r="K481" s="7"/>
    </row>
    <row r="482" spans="1:11" x14ac:dyDescent="0.3">
      <c r="A482" s="1">
        <v>30225</v>
      </c>
      <c r="B482" s="1"/>
      <c r="C482" s="8"/>
      <c r="D482" s="7"/>
      <c r="E482" s="7"/>
      <c r="G482" s="7"/>
      <c r="H482" s="7"/>
      <c r="I482" s="7"/>
      <c r="J482" s="7"/>
      <c r="K482" s="7"/>
    </row>
    <row r="483" spans="1:11" x14ac:dyDescent="0.3">
      <c r="A483" s="1">
        <v>30256</v>
      </c>
      <c r="B483" s="1"/>
      <c r="C483" s="8"/>
      <c r="D483" s="7"/>
      <c r="E483" s="7"/>
      <c r="G483" s="7"/>
      <c r="H483" s="7"/>
      <c r="I483" s="7"/>
      <c r="J483" s="7"/>
      <c r="K483" s="7"/>
    </row>
    <row r="484" spans="1:11" x14ac:dyDescent="0.3">
      <c r="A484" s="1">
        <v>30286</v>
      </c>
      <c r="B484" s="1"/>
      <c r="C484" s="8"/>
      <c r="D484" s="7"/>
      <c r="E484" s="7"/>
      <c r="G484" s="7"/>
      <c r="H484" s="7"/>
      <c r="I484" s="7"/>
      <c r="J484" s="7"/>
      <c r="K484" s="7"/>
    </row>
    <row r="485" spans="1:11" x14ac:dyDescent="0.3">
      <c r="A485" s="1">
        <v>30317</v>
      </c>
      <c r="B485" s="1"/>
      <c r="C485" s="8"/>
      <c r="D485" s="7"/>
      <c r="E485" s="7"/>
      <c r="G485" s="7"/>
      <c r="H485" s="7"/>
      <c r="I485" s="7"/>
      <c r="J485" s="7"/>
      <c r="K485" s="7"/>
    </row>
    <row r="486" spans="1:11" x14ac:dyDescent="0.3">
      <c r="A486" s="1">
        <v>30348</v>
      </c>
      <c r="B486" s="1"/>
      <c r="C486" s="8"/>
      <c r="D486" s="7"/>
      <c r="E486" s="7"/>
      <c r="G486" s="7"/>
      <c r="H486" s="7"/>
      <c r="I486" s="7"/>
      <c r="J486" s="7"/>
      <c r="K486" s="7"/>
    </row>
    <row r="487" spans="1:11" x14ac:dyDescent="0.3">
      <c r="A487" s="1">
        <v>30376</v>
      </c>
      <c r="B487" s="1"/>
      <c r="C487" s="8"/>
      <c r="D487" s="7"/>
      <c r="E487" s="7"/>
      <c r="G487" s="7"/>
      <c r="H487" s="7"/>
      <c r="I487" s="7"/>
      <c r="J487" s="7"/>
      <c r="K487" s="7"/>
    </row>
    <row r="488" spans="1:11" x14ac:dyDescent="0.3">
      <c r="A488" s="1">
        <v>30407</v>
      </c>
      <c r="B488" s="1"/>
      <c r="C488" s="8"/>
      <c r="D488" s="7"/>
      <c r="E488" s="7"/>
      <c r="G488" s="7"/>
      <c r="H488" s="7"/>
      <c r="I488" s="7"/>
      <c r="J488" s="7"/>
      <c r="K488" s="7"/>
    </row>
    <row r="489" spans="1:11" x14ac:dyDescent="0.3">
      <c r="A489" s="1">
        <v>30437</v>
      </c>
      <c r="B489" s="1"/>
      <c r="C489" s="8"/>
      <c r="D489" s="7"/>
      <c r="E489" s="7"/>
      <c r="G489" s="7"/>
      <c r="H489" s="7"/>
      <c r="I489" s="7"/>
      <c r="J489" s="7"/>
      <c r="K489" s="7"/>
    </row>
    <row r="490" spans="1:11" x14ac:dyDescent="0.3">
      <c r="A490" s="1">
        <v>30468</v>
      </c>
      <c r="B490" s="1"/>
      <c r="C490" s="8"/>
      <c r="D490" s="7"/>
      <c r="E490" s="7"/>
      <c r="G490" s="7"/>
      <c r="H490" s="7"/>
      <c r="I490" s="7"/>
      <c r="J490" s="7"/>
      <c r="K490" s="7"/>
    </row>
    <row r="491" spans="1:11" x14ac:dyDescent="0.3">
      <c r="A491" s="1">
        <v>30498</v>
      </c>
      <c r="B491" s="1"/>
      <c r="C491" s="8"/>
      <c r="D491" s="7"/>
      <c r="E491" s="7"/>
      <c r="G491" s="7"/>
      <c r="H491" s="7"/>
      <c r="I491" s="7"/>
      <c r="J491" s="7"/>
      <c r="K491" s="7"/>
    </row>
    <row r="492" spans="1:11" x14ac:dyDescent="0.3">
      <c r="A492" s="1">
        <v>30529</v>
      </c>
      <c r="B492" s="1"/>
      <c r="C492" s="8"/>
      <c r="D492" s="7"/>
      <c r="E492" s="7"/>
      <c r="G492" s="7"/>
      <c r="H492" s="7"/>
      <c r="I492" s="7"/>
      <c r="J492" s="7"/>
      <c r="K492" s="7"/>
    </row>
    <row r="493" spans="1:11" x14ac:dyDescent="0.3">
      <c r="A493" s="1">
        <v>30560</v>
      </c>
      <c r="B493" s="1"/>
      <c r="C493" s="8"/>
      <c r="D493" s="7"/>
      <c r="E493" s="7"/>
      <c r="G493" s="7"/>
      <c r="H493" s="7"/>
      <c r="I493" s="7"/>
      <c r="J493" s="7"/>
      <c r="K493" s="7"/>
    </row>
    <row r="494" spans="1:11" x14ac:dyDescent="0.3">
      <c r="A494" s="1">
        <v>30590</v>
      </c>
      <c r="B494" s="1"/>
      <c r="C494" s="8"/>
      <c r="D494" s="7"/>
      <c r="E494" s="7"/>
      <c r="G494" s="7"/>
      <c r="H494" s="7"/>
      <c r="I494" s="7"/>
      <c r="J494" s="7"/>
      <c r="K494" s="7"/>
    </row>
    <row r="495" spans="1:11" x14ac:dyDescent="0.3">
      <c r="A495" s="1">
        <v>30621</v>
      </c>
      <c r="B495" s="1"/>
      <c r="C495" s="8"/>
      <c r="D495" s="7"/>
      <c r="E495" s="7"/>
      <c r="G495" s="7"/>
      <c r="H495" s="7"/>
      <c r="I495" s="7"/>
      <c r="J495" s="7"/>
      <c r="K495" s="7"/>
    </row>
    <row r="496" spans="1:11" x14ac:dyDescent="0.3">
      <c r="A496" s="1">
        <v>30651</v>
      </c>
      <c r="B496" s="1"/>
      <c r="C496" s="8"/>
      <c r="D496" s="7"/>
      <c r="E496" s="7"/>
      <c r="G496" s="7"/>
      <c r="H496" s="7"/>
      <c r="I496" s="7"/>
      <c r="J496" s="7"/>
      <c r="K496" s="7"/>
    </row>
    <row r="497" spans="1:11" x14ac:dyDescent="0.3">
      <c r="A497" s="1">
        <v>30682</v>
      </c>
      <c r="B497" s="1"/>
      <c r="C497" s="8"/>
      <c r="D497" s="7"/>
      <c r="E497" s="7"/>
      <c r="G497" s="7"/>
      <c r="H497" s="7"/>
      <c r="I497" s="7"/>
      <c r="J497" s="7"/>
      <c r="K497" s="7"/>
    </row>
    <row r="498" spans="1:11" x14ac:dyDescent="0.3">
      <c r="A498" s="1">
        <v>30713</v>
      </c>
      <c r="B498" s="1"/>
      <c r="C498" s="8"/>
      <c r="D498" s="7"/>
      <c r="E498" s="7"/>
      <c r="G498" s="7"/>
      <c r="H498" s="7"/>
      <c r="I498" s="7"/>
      <c r="J498" s="7"/>
      <c r="K498" s="7"/>
    </row>
    <row r="499" spans="1:11" x14ac:dyDescent="0.3">
      <c r="A499" s="1">
        <v>30742</v>
      </c>
      <c r="B499" s="1"/>
      <c r="C499" s="8"/>
      <c r="D499" s="7"/>
      <c r="E499" s="7"/>
      <c r="G499" s="7"/>
      <c r="H499" s="7"/>
      <c r="I499" s="7"/>
      <c r="J499" s="7"/>
      <c r="K499" s="7"/>
    </row>
    <row r="500" spans="1:11" x14ac:dyDescent="0.3">
      <c r="A500" s="1">
        <v>30773</v>
      </c>
      <c r="B500" s="1"/>
      <c r="C500" s="8"/>
      <c r="D500" s="7"/>
      <c r="E500" s="7"/>
      <c r="G500" s="7"/>
      <c r="H500" s="7"/>
      <c r="I500" s="7"/>
      <c r="J500" s="7"/>
      <c r="K500" s="7"/>
    </row>
    <row r="501" spans="1:11" x14ac:dyDescent="0.3">
      <c r="A501" s="1">
        <v>30803</v>
      </c>
      <c r="B501" s="1"/>
      <c r="C501" s="8"/>
      <c r="D501" s="7"/>
      <c r="E501" s="7"/>
      <c r="G501" s="7"/>
      <c r="H501" s="7"/>
      <c r="I501" s="7"/>
      <c r="J501" s="7"/>
      <c r="K501" s="7"/>
    </row>
    <row r="502" spans="1:11" x14ac:dyDescent="0.3">
      <c r="A502" s="1">
        <v>30834</v>
      </c>
      <c r="B502" s="1"/>
      <c r="C502" s="8"/>
      <c r="D502" s="7"/>
      <c r="E502" s="7"/>
      <c r="G502" s="7"/>
      <c r="H502" s="7"/>
      <c r="I502" s="7"/>
      <c r="J502" s="7"/>
      <c r="K502" s="7"/>
    </row>
    <row r="503" spans="1:11" x14ac:dyDescent="0.3">
      <c r="A503" s="1">
        <v>30864</v>
      </c>
      <c r="B503" s="1"/>
      <c r="C503" s="8"/>
      <c r="D503" s="7"/>
      <c r="E503" s="7"/>
      <c r="G503" s="7"/>
      <c r="H503" s="7"/>
      <c r="I503" s="7"/>
      <c r="J503" s="7"/>
      <c r="K503" s="7"/>
    </row>
    <row r="504" spans="1:11" x14ac:dyDescent="0.3">
      <c r="A504" s="1">
        <v>30895</v>
      </c>
      <c r="B504" s="1"/>
      <c r="C504" s="8"/>
      <c r="D504" s="7"/>
      <c r="E504" s="7"/>
      <c r="G504" s="7"/>
      <c r="H504" s="7"/>
      <c r="I504" s="7"/>
      <c r="J504" s="7"/>
      <c r="K504" s="7"/>
    </row>
    <row r="505" spans="1:11" x14ac:dyDescent="0.3">
      <c r="A505" s="1">
        <v>30926</v>
      </c>
      <c r="B505" s="1"/>
      <c r="C505" s="8"/>
      <c r="D505" s="7"/>
      <c r="E505" s="7"/>
      <c r="G505" s="7"/>
      <c r="H505" s="7"/>
      <c r="I505" s="7"/>
      <c r="J505" s="7"/>
      <c r="K505" s="7"/>
    </row>
    <row r="506" spans="1:11" x14ac:dyDescent="0.3">
      <c r="A506" s="1">
        <v>30956</v>
      </c>
      <c r="B506" s="1"/>
      <c r="C506" s="8"/>
      <c r="D506" s="7"/>
      <c r="E506" s="7"/>
      <c r="G506" s="7"/>
      <c r="H506" s="7"/>
      <c r="I506" s="7"/>
      <c r="J506" s="7"/>
      <c r="K506" s="7"/>
    </row>
    <row r="507" spans="1:11" x14ac:dyDescent="0.3">
      <c r="A507" s="1">
        <v>30987</v>
      </c>
      <c r="B507" s="1"/>
      <c r="C507" s="8"/>
      <c r="D507" s="7"/>
      <c r="E507" s="7"/>
      <c r="G507" s="7"/>
      <c r="H507" s="7"/>
      <c r="I507" s="7"/>
      <c r="J507" s="7"/>
      <c r="K507" s="7"/>
    </row>
    <row r="508" spans="1:11" x14ac:dyDescent="0.3">
      <c r="A508" s="1">
        <v>31017</v>
      </c>
      <c r="B508" s="1"/>
      <c r="C508" s="8"/>
      <c r="D508" s="7"/>
      <c r="E508" s="7"/>
      <c r="G508" s="7"/>
      <c r="H508" s="7"/>
      <c r="I508" s="7"/>
      <c r="J508" s="7"/>
      <c r="K508" s="7"/>
    </row>
    <row r="509" spans="1:11" x14ac:dyDescent="0.3">
      <c r="A509" s="1">
        <v>31048</v>
      </c>
      <c r="B509" s="1"/>
      <c r="C509" s="8"/>
      <c r="D509" s="7"/>
      <c r="E509" s="7"/>
      <c r="G509" s="7"/>
      <c r="H509" s="7"/>
      <c r="I509" s="7"/>
      <c r="J509" s="7"/>
      <c r="K509" s="7"/>
    </row>
    <row r="510" spans="1:11" x14ac:dyDescent="0.3">
      <c r="A510" s="1">
        <v>31079</v>
      </c>
      <c r="B510" s="1"/>
      <c r="C510" s="8"/>
      <c r="D510" s="7"/>
      <c r="E510" s="7"/>
      <c r="G510" s="7"/>
      <c r="H510" s="7"/>
      <c r="I510" s="7"/>
      <c r="J510" s="7"/>
      <c r="K510" s="7"/>
    </row>
    <row r="511" spans="1:11" x14ac:dyDescent="0.3">
      <c r="A511" s="1">
        <v>31107</v>
      </c>
      <c r="B511" s="1"/>
      <c r="C511" s="8"/>
      <c r="D511" s="7"/>
      <c r="E511" s="7"/>
      <c r="G511" s="7"/>
      <c r="H511" s="7"/>
      <c r="I511" s="7"/>
      <c r="J511" s="7"/>
      <c r="K511" s="7"/>
    </row>
    <row r="512" spans="1:11" x14ac:dyDescent="0.3">
      <c r="A512" s="1">
        <v>31138</v>
      </c>
      <c r="B512" s="1"/>
      <c r="C512" s="8"/>
      <c r="D512" s="7"/>
      <c r="E512" s="7"/>
      <c r="G512" s="7"/>
      <c r="H512" s="7"/>
      <c r="I512" s="7"/>
      <c r="J512" s="7"/>
      <c r="K512" s="7"/>
    </row>
    <row r="513" spans="1:11" x14ac:dyDescent="0.3">
      <c r="A513" s="1">
        <v>31168</v>
      </c>
      <c r="B513" s="1"/>
      <c r="C513" s="8"/>
      <c r="D513" s="7"/>
      <c r="E513" s="7"/>
      <c r="G513" s="7"/>
      <c r="H513" s="7"/>
      <c r="I513" s="7"/>
      <c r="J513" s="7"/>
      <c r="K513" s="7"/>
    </row>
    <row r="514" spans="1:11" x14ac:dyDescent="0.3">
      <c r="A514" s="1">
        <v>31199</v>
      </c>
      <c r="B514" s="1"/>
      <c r="C514" s="8"/>
      <c r="D514" s="7"/>
      <c r="E514" s="7"/>
      <c r="G514" s="7"/>
      <c r="H514" s="7"/>
      <c r="I514" s="7"/>
      <c r="J514" s="7"/>
      <c r="K514" s="7"/>
    </row>
    <row r="515" spans="1:11" x14ac:dyDescent="0.3">
      <c r="A515" s="1">
        <v>31229</v>
      </c>
      <c r="B515" s="1"/>
      <c r="C515" s="8"/>
      <c r="D515" s="7"/>
      <c r="E515" s="7"/>
      <c r="G515" s="7"/>
      <c r="H515" s="7"/>
      <c r="I515" s="7"/>
      <c r="J515" s="7"/>
      <c r="K515" s="7"/>
    </row>
    <row r="516" spans="1:11" x14ac:dyDescent="0.3">
      <c r="A516" s="1">
        <v>31260</v>
      </c>
      <c r="B516" s="1"/>
      <c r="C516" s="8"/>
      <c r="D516" s="7"/>
      <c r="E516" s="7"/>
      <c r="G516" s="7"/>
      <c r="H516" s="7"/>
      <c r="I516" s="7"/>
      <c r="J516" s="7"/>
      <c r="K516" s="7"/>
    </row>
    <row r="517" spans="1:11" x14ac:dyDescent="0.3">
      <c r="A517" s="1">
        <v>31291</v>
      </c>
      <c r="B517" s="1"/>
      <c r="C517" s="8"/>
      <c r="D517" s="7"/>
      <c r="E517" s="7"/>
      <c r="G517" s="7"/>
      <c r="H517" s="7"/>
      <c r="I517" s="7"/>
      <c r="J517" s="7"/>
      <c r="K517" s="7"/>
    </row>
    <row r="518" spans="1:11" x14ac:dyDescent="0.3">
      <c r="A518" s="1">
        <v>31321</v>
      </c>
      <c r="B518" s="1"/>
      <c r="C518" s="8"/>
      <c r="D518" s="7"/>
      <c r="E518" s="7"/>
      <c r="G518" s="7"/>
      <c r="H518" s="7"/>
      <c r="I518" s="7"/>
      <c r="J518" s="7"/>
      <c r="K518" s="7"/>
    </row>
    <row r="519" spans="1:11" x14ac:dyDescent="0.3">
      <c r="A519" s="1">
        <v>31352</v>
      </c>
      <c r="B519" s="1"/>
      <c r="C519" s="8"/>
      <c r="D519" s="7"/>
      <c r="E519" s="7"/>
      <c r="G519" s="7"/>
      <c r="H519" s="7"/>
      <c r="I519" s="7"/>
      <c r="J519" s="7"/>
      <c r="K519" s="7"/>
    </row>
    <row r="520" spans="1:11" x14ac:dyDescent="0.3">
      <c r="A520" s="1">
        <v>31382</v>
      </c>
      <c r="B520" s="1"/>
      <c r="C520" s="8"/>
      <c r="D520" s="7"/>
      <c r="E520" s="7"/>
      <c r="G520" s="7"/>
      <c r="H520" s="7"/>
      <c r="I520" s="7"/>
      <c r="J520" s="7"/>
      <c r="K520" s="7"/>
    </row>
    <row r="521" spans="1:11" x14ac:dyDescent="0.3">
      <c r="A521" s="1">
        <v>31413</v>
      </c>
      <c r="B521" s="1"/>
      <c r="C521" s="8"/>
      <c r="D521" s="7"/>
      <c r="E521" s="7"/>
      <c r="G521" s="7"/>
      <c r="H521" s="7"/>
      <c r="I521" s="7"/>
      <c r="J521" s="7"/>
      <c r="K521" s="7"/>
    </row>
    <row r="522" spans="1:11" x14ac:dyDescent="0.3">
      <c r="A522" s="1">
        <v>31444</v>
      </c>
      <c r="B522" s="1"/>
      <c r="C522" s="8"/>
      <c r="D522" s="7"/>
      <c r="E522" s="7"/>
      <c r="H522" s="7"/>
      <c r="I522" s="7"/>
      <c r="J522" s="7"/>
      <c r="K522" s="7"/>
    </row>
    <row r="523" spans="1:11" x14ac:dyDescent="0.3">
      <c r="A523" s="1">
        <v>31472</v>
      </c>
      <c r="B523" s="1"/>
      <c r="C523" s="8"/>
      <c r="D523" s="7"/>
      <c r="E523" s="7"/>
      <c r="F523" s="7"/>
      <c r="H523" s="7"/>
      <c r="I523" s="7"/>
      <c r="J523" s="7"/>
      <c r="K523" s="7"/>
    </row>
    <row r="524" spans="1:11" x14ac:dyDescent="0.3">
      <c r="A524" s="1">
        <v>31503</v>
      </c>
      <c r="B524" s="1"/>
      <c r="C524" s="8"/>
      <c r="D524" s="7"/>
      <c r="E524" s="7"/>
      <c r="F524" s="7"/>
      <c r="H524" s="7"/>
      <c r="I524" s="7"/>
      <c r="J524" s="7"/>
      <c r="K524" s="7"/>
    </row>
    <row r="525" spans="1:11" x14ac:dyDescent="0.3">
      <c r="A525" s="1">
        <v>31533</v>
      </c>
      <c r="B525" s="1"/>
      <c r="C525" s="8"/>
      <c r="D525" s="7"/>
      <c r="E525" s="7"/>
      <c r="F525" s="7"/>
      <c r="H525" s="7"/>
      <c r="I525" s="7"/>
      <c r="J525" s="7"/>
      <c r="K525" s="7"/>
    </row>
    <row r="526" spans="1:11" x14ac:dyDescent="0.3">
      <c r="A526" s="1">
        <v>31564</v>
      </c>
      <c r="B526" s="1"/>
      <c r="C526" s="8"/>
      <c r="D526" s="7"/>
      <c r="E526" s="7"/>
      <c r="F526" s="7"/>
      <c r="H526" s="7"/>
      <c r="I526" s="7"/>
      <c r="J526" s="7"/>
      <c r="K526" s="7"/>
    </row>
    <row r="527" spans="1:11" x14ac:dyDescent="0.3">
      <c r="A527" s="1">
        <v>31594</v>
      </c>
      <c r="B527" s="1"/>
      <c r="C527" s="8"/>
      <c r="D527" s="7"/>
      <c r="E527" s="7"/>
      <c r="F527" s="7"/>
      <c r="H527" s="7"/>
      <c r="I527" s="7"/>
      <c r="J527" s="7"/>
      <c r="K527" s="7"/>
    </row>
    <row r="528" spans="1:11" x14ac:dyDescent="0.3">
      <c r="A528" s="1">
        <v>31625</v>
      </c>
      <c r="B528" s="1"/>
      <c r="C528" s="8"/>
      <c r="D528" s="7"/>
      <c r="E528" s="7"/>
      <c r="F528" s="7"/>
      <c r="H528" s="7"/>
      <c r="I528" s="7"/>
      <c r="J528" s="7"/>
      <c r="K528" s="7"/>
    </row>
    <row r="529" spans="1:11" x14ac:dyDescent="0.3">
      <c r="A529" s="1">
        <v>31656</v>
      </c>
      <c r="B529" s="1"/>
      <c r="C529" s="8"/>
      <c r="D529" s="7"/>
      <c r="E529" s="7"/>
      <c r="F529" s="7"/>
      <c r="H529" s="7"/>
      <c r="I529" s="7"/>
      <c r="J529" s="7"/>
      <c r="K529" s="7"/>
    </row>
    <row r="530" spans="1:11" x14ac:dyDescent="0.3">
      <c r="A530" s="1">
        <v>31686</v>
      </c>
      <c r="B530" s="1"/>
      <c r="C530" s="8"/>
      <c r="D530" s="7"/>
      <c r="E530" s="7"/>
      <c r="F530" s="7"/>
      <c r="H530" s="7"/>
      <c r="I530" s="7"/>
      <c r="J530" s="7"/>
      <c r="K530" s="7"/>
    </row>
    <row r="531" spans="1:11" x14ac:dyDescent="0.3">
      <c r="A531" s="1">
        <v>31717</v>
      </c>
      <c r="B531" s="1"/>
      <c r="C531" s="8"/>
      <c r="D531" s="7"/>
      <c r="E531" s="7"/>
      <c r="F531" s="7"/>
      <c r="H531" s="7"/>
      <c r="I531" s="7"/>
      <c r="J531" s="7"/>
      <c r="K531" s="7"/>
    </row>
    <row r="532" spans="1:11" x14ac:dyDescent="0.3">
      <c r="A532" s="1">
        <v>31747</v>
      </c>
      <c r="B532" s="1"/>
      <c r="C532" s="8"/>
      <c r="D532" s="7"/>
      <c r="E532" s="7"/>
      <c r="F532" s="7"/>
      <c r="H532" s="7"/>
      <c r="I532" s="7"/>
      <c r="J532" s="7"/>
      <c r="K532" s="7"/>
    </row>
    <row r="533" spans="1:11" x14ac:dyDescent="0.3">
      <c r="A533" s="1">
        <v>31778</v>
      </c>
      <c r="B533" s="1"/>
      <c r="C533" s="8"/>
      <c r="D533" s="7"/>
      <c r="E533" s="7"/>
      <c r="F533" s="7"/>
      <c r="H533" s="7"/>
      <c r="I533" s="7"/>
      <c r="J533" s="7"/>
      <c r="K533" s="7"/>
    </row>
    <row r="534" spans="1:11" x14ac:dyDescent="0.3">
      <c r="A534" s="1">
        <v>31809</v>
      </c>
      <c r="B534" s="1"/>
      <c r="C534" s="8"/>
      <c r="D534" s="7"/>
      <c r="E534" s="7"/>
      <c r="F534" s="7"/>
      <c r="H534" s="7"/>
      <c r="I534" s="7"/>
      <c r="J534" s="7"/>
      <c r="K534" s="7"/>
    </row>
    <row r="535" spans="1:11" x14ac:dyDescent="0.3">
      <c r="A535" s="1">
        <v>31837</v>
      </c>
      <c r="B535" s="1"/>
      <c r="C535" s="8"/>
      <c r="D535" s="7"/>
      <c r="E535" s="7"/>
      <c r="F535" s="7"/>
      <c r="H535" s="7"/>
      <c r="I535" s="7"/>
      <c r="J535" s="7"/>
      <c r="K535" s="7"/>
    </row>
    <row r="536" spans="1:11" x14ac:dyDescent="0.3">
      <c r="A536" s="1">
        <v>31868</v>
      </c>
      <c r="B536" s="1"/>
      <c r="C536" s="8"/>
      <c r="D536" s="7"/>
      <c r="E536" s="7"/>
      <c r="F536" s="7"/>
      <c r="H536" s="7"/>
      <c r="I536" s="7"/>
      <c r="J536" s="7"/>
      <c r="K536" s="7"/>
    </row>
    <row r="537" spans="1:11" x14ac:dyDescent="0.3">
      <c r="A537" s="1">
        <v>31898</v>
      </c>
      <c r="B537" s="1"/>
      <c r="C537" s="8"/>
      <c r="D537" s="7"/>
      <c r="E537" s="7"/>
      <c r="F537" s="7"/>
      <c r="H537" s="7"/>
      <c r="I537" s="7"/>
      <c r="J537" s="7"/>
      <c r="K537" s="7"/>
    </row>
    <row r="538" spans="1:11" x14ac:dyDescent="0.3">
      <c r="A538" s="1">
        <v>31929</v>
      </c>
      <c r="B538" s="1"/>
      <c r="C538" s="8"/>
      <c r="D538" s="7"/>
      <c r="E538" s="7"/>
      <c r="F538" s="7"/>
      <c r="H538" s="7"/>
      <c r="I538" s="7"/>
      <c r="J538" s="7"/>
      <c r="K538" s="7"/>
    </row>
    <row r="539" spans="1:11" x14ac:dyDescent="0.3">
      <c r="A539" s="1">
        <v>31959</v>
      </c>
      <c r="B539" s="1"/>
      <c r="C539" s="8"/>
      <c r="D539" s="7"/>
      <c r="E539" s="7"/>
      <c r="F539" s="7"/>
      <c r="H539" s="7"/>
      <c r="I539" s="7"/>
      <c r="J539" s="7"/>
      <c r="K539" s="7"/>
    </row>
    <row r="540" spans="1:11" x14ac:dyDescent="0.3">
      <c r="A540" s="1">
        <v>31990</v>
      </c>
      <c r="B540" s="1"/>
      <c r="C540" s="8"/>
      <c r="D540" s="7"/>
      <c r="E540" s="7"/>
      <c r="F540" s="7"/>
      <c r="H540" s="7"/>
      <c r="I540" s="7"/>
      <c r="J540" s="7"/>
      <c r="K540" s="7"/>
    </row>
    <row r="541" spans="1:11" x14ac:dyDescent="0.3">
      <c r="A541" s="1">
        <v>32021</v>
      </c>
      <c r="B541" s="1"/>
      <c r="C541" s="8"/>
      <c r="D541" s="7"/>
      <c r="E541" s="7"/>
      <c r="F541" s="7"/>
      <c r="H541" s="7"/>
      <c r="I541" s="7"/>
      <c r="J541" s="7"/>
      <c r="K541" s="7"/>
    </row>
    <row r="542" spans="1:11" x14ac:dyDescent="0.3">
      <c r="A542" s="1">
        <v>32051</v>
      </c>
      <c r="B542" s="1"/>
      <c r="C542" s="8"/>
      <c r="D542" s="7"/>
      <c r="E542" s="7"/>
      <c r="F542" s="7"/>
      <c r="H542" s="7"/>
      <c r="I542" s="7"/>
      <c r="J542" s="7"/>
      <c r="K542" s="7"/>
    </row>
    <row r="543" spans="1:11" x14ac:dyDescent="0.3">
      <c r="A543" s="1">
        <v>32082</v>
      </c>
      <c r="B543" s="1"/>
      <c r="C543" s="8"/>
      <c r="D543" s="7"/>
      <c r="E543" s="7"/>
      <c r="F543" s="7"/>
      <c r="H543" s="7"/>
      <c r="I543" s="7"/>
      <c r="J543" s="7"/>
      <c r="K543" s="7"/>
    </row>
    <row r="544" spans="1:11" x14ac:dyDescent="0.3">
      <c r="A544" s="1">
        <v>32112</v>
      </c>
      <c r="B544" s="1"/>
      <c r="C544" s="8"/>
      <c r="D544" s="7"/>
      <c r="E544" s="7"/>
      <c r="F544" s="7"/>
      <c r="H544" s="7"/>
      <c r="I544" s="7"/>
      <c r="J544" s="7"/>
      <c r="K544" s="7"/>
    </row>
    <row r="545" spans="1:11" x14ac:dyDescent="0.3">
      <c r="A545" s="1">
        <v>32143</v>
      </c>
      <c r="B545" s="1"/>
      <c r="C545" s="8"/>
      <c r="D545" s="7"/>
      <c r="E545" s="7"/>
      <c r="F545" s="7"/>
      <c r="H545" s="7"/>
      <c r="I545" s="7"/>
      <c r="J545" s="7"/>
      <c r="K545" s="7"/>
    </row>
    <row r="546" spans="1:11" x14ac:dyDescent="0.3">
      <c r="A546" s="1">
        <v>32174</v>
      </c>
      <c r="B546" s="1"/>
      <c r="C546" s="8"/>
      <c r="D546" s="7"/>
      <c r="E546" s="7"/>
      <c r="F546" s="7"/>
      <c r="H546" s="7"/>
      <c r="I546" s="7"/>
      <c r="J546" s="7"/>
      <c r="K546" s="7"/>
    </row>
    <row r="547" spans="1:11" x14ac:dyDescent="0.3">
      <c r="A547" s="1">
        <v>32203</v>
      </c>
      <c r="B547" s="1"/>
      <c r="C547" s="8"/>
      <c r="D547" s="7"/>
      <c r="E547" s="7"/>
      <c r="F547" s="7"/>
      <c r="H547" s="7"/>
      <c r="I547" s="7"/>
      <c r="J547" s="7"/>
      <c r="K547" s="7"/>
    </row>
    <row r="548" spans="1:11" x14ac:dyDescent="0.3">
      <c r="A548" s="1">
        <v>32234</v>
      </c>
      <c r="B548" s="1"/>
      <c r="C548" s="8"/>
      <c r="D548" s="7"/>
      <c r="E548" s="7"/>
      <c r="F548" s="7"/>
      <c r="H548" s="7"/>
      <c r="I548" s="7"/>
      <c r="J548" s="7"/>
      <c r="K548" s="7"/>
    </row>
    <row r="549" spans="1:11" x14ac:dyDescent="0.3">
      <c r="A549" s="1">
        <v>32264</v>
      </c>
      <c r="B549" s="1"/>
      <c r="C549" s="8"/>
      <c r="D549" s="7"/>
      <c r="E549" s="7"/>
      <c r="F549" s="7"/>
      <c r="H549" s="7"/>
      <c r="I549" s="7"/>
      <c r="J549" s="7"/>
      <c r="K549" s="7"/>
    </row>
    <row r="550" spans="1:11" x14ac:dyDescent="0.3">
      <c r="A550" s="1">
        <v>32295</v>
      </c>
      <c r="B550" s="1"/>
      <c r="C550" s="8"/>
      <c r="D550" s="7"/>
      <c r="E550" s="7"/>
      <c r="F550" s="7"/>
      <c r="H550" s="7"/>
      <c r="I550" s="7"/>
      <c r="J550" s="7"/>
      <c r="K550" s="7"/>
    </row>
    <row r="551" spans="1:11" x14ac:dyDescent="0.3">
      <c r="A551" s="1">
        <v>32325</v>
      </c>
      <c r="B551" s="1"/>
      <c r="C551" s="8"/>
      <c r="D551" s="7"/>
      <c r="E551" s="7"/>
      <c r="F551" s="7"/>
      <c r="H551" s="7"/>
      <c r="I551" s="7"/>
      <c r="J551" s="7"/>
      <c r="K551" s="7"/>
    </row>
    <row r="552" spans="1:11" x14ac:dyDescent="0.3">
      <c r="A552" s="1">
        <v>32356</v>
      </c>
      <c r="B552" s="1"/>
      <c r="C552" s="8"/>
      <c r="D552" s="7"/>
      <c r="E552" s="7"/>
      <c r="F552" s="7"/>
      <c r="H552" s="7"/>
      <c r="I552" s="7"/>
      <c r="J552" s="7"/>
      <c r="K552" s="7"/>
    </row>
    <row r="553" spans="1:11" x14ac:dyDescent="0.3">
      <c r="A553" s="1">
        <v>32387</v>
      </c>
      <c r="B553" s="1"/>
      <c r="C553" s="8"/>
      <c r="D553" s="7"/>
      <c r="E553" s="7"/>
      <c r="F553" s="7"/>
      <c r="H553" s="7"/>
      <c r="I553" s="7"/>
      <c r="J553" s="7"/>
      <c r="K553" s="7"/>
    </row>
    <row r="554" spans="1:11" x14ac:dyDescent="0.3">
      <c r="A554" s="1">
        <v>32417</v>
      </c>
      <c r="B554" s="1"/>
      <c r="C554" s="8"/>
      <c r="D554" s="7"/>
      <c r="E554" s="7"/>
      <c r="F554" s="7"/>
      <c r="H554" s="7"/>
      <c r="I554" s="7"/>
      <c r="J554" s="7"/>
      <c r="K554" s="7"/>
    </row>
    <row r="555" spans="1:11" x14ac:dyDescent="0.3">
      <c r="A555" s="1">
        <v>32448</v>
      </c>
      <c r="B555" s="1"/>
      <c r="C555" s="8"/>
      <c r="D555" s="7"/>
      <c r="E555" s="7"/>
      <c r="F555" s="7"/>
      <c r="H555" s="7"/>
      <c r="I555" s="7"/>
      <c r="J555" s="7"/>
      <c r="K555" s="7"/>
    </row>
    <row r="556" spans="1:11" x14ac:dyDescent="0.3">
      <c r="A556" s="1">
        <v>32478</v>
      </c>
      <c r="B556" s="1"/>
      <c r="C556" s="8"/>
      <c r="D556" s="7"/>
      <c r="E556" s="7"/>
      <c r="F556" s="7"/>
      <c r="H556" s="7"/>
      <c r="I556" s="7"/>
      <c r="J556" s="7"/>
      <c r="K556" s="7"/>
    </row>
    <row r="557" spans="1:11" x14ac:dyDescent="0.3">
      <c r="A557" s="1">
        <v>32509</v>
      </c>
      <c r="B557" s="1"/>
      <c r="C557" s="8"/>
      <c r="D557" s="7"/>
      <c r="E557" s="7"/>
      <c r="F557" s="7"/>
      <c r="I557" s="7"/>
      <c r="J557" s="7"/>
      <c r="K557" s="7"/>
    </row>
    <row r="558" spans="1:11" x14ac:dyDescent="0.3">
      <c r="A558" s="1">
        <v>32540</v>
      </c>
      <c r="B558" s="1"/>
      <c r="C558" s="8"/>
      <c r="D558" s="7"/>
      <c r="E558" s="7"/>
      <c r="F558" s="7"/>
      <c r="G558" s="7"/>
      <c r="I558" s="7"/>
      <c r="J558" s="7"/>
      <c r="K558" s="7"/>
    </row>
    <row r="559" spans="1:11" x14ac:dyDescent="0.3">
      <c r="A559" s="1">
        <v>32568</v>
      </c>
      <c r="B559" s="1"/>
      <c r="C559" s="8"/>
      <c r="D559" s="7"/>
      <c r="E559" s="7"/>
      <c r="F559" s="7"/>
      <c r="G559" s="7"/>
      <c r="I559" s="7"/>
      <c r="J559" s="7"/>
      <c r="K559" s="7"/>
    </row>
    <row r="560" spans="1:11" x14ac:dyDescent="0.3">
      <c r="A560" s="1">
        <v>32599</v>
      </c>
      <c r="B560" s="1"/>
      <c r="C560" s="8"/>
      <c r="D560" s="7"/>
      <c r="E560" s="7"/>
      <c r="F560" s="7"/>
      <c r="G560" s="7"/>
      <c r="I560" s="7"/>
      <c r="J560" s="7"/>
      <c r="K560" s="7"/>
    </row>
    <row r="561" spans="1:11" x14ac:dyDescent="0.3">
      <c r="A561" s="1">
        <v>32629</v>
      </c>
      <c r="B561" s="1"/>
      <c r="C561" s="8"/>
      <c r="D561" s="7"/>
      <c r="E561" s="7"/>
      <c r="F561" s="7"/>
      <c r="G561" s="7"/>
      <c r="I561" s="7"/>
      <c r="J561" s="7"/>
      <c r="K561" s="7"/>
    </row>
    <row r="562" spans="1:11" x14ac:dyDescent="0.3">
      <c r="A562" s="1">
        <v>32660</v>
      </c>
      <c r="B562" s="1"/>
      <c r="C562" s="8"/>
      <c r="D562" s="7"/>
      <c r="E562" s="7"/>
      <c r="F562" s="7"/>
      <c r="G562" s="7"/>
      <c r="I562" s="7"/>
      <c r="J562" s="7"/>
      <c r="K562" s="7"/>
    </row>
    <row r="563" spans="1:11" x14ac:dyDescent="0.3">
      <c r="A563" s="1">
        <v>32690</v>
      </c>
      <c r="B563" s="1"/>
      <c r="C563" s="8"/>
      <c r="D563" s="7"/>
      <c r="E563" s="7"/>
      <c r="F563" s="7"/>
      <c r="G563" s="7"/>
      <c r="I563" s="7"/>
      <c r="J563" s="7"/>
      <c r="K563" s="7"/>
    </row>
    <row r="564" spans="1:11" x14ac:dyDescent="0.3">
      <c r="A564" s="1">
        <v>32721</v>
      </c>
      <c r="B564" s="1"/>
      <c r="C564" s="8"/>
      <c r="D564" s="7"/>
      <c r="E564" s="7"/>
      <c r="F564" s="7"/>
      <c r="G564" s="7"/>
      <c r="I564" s="7"/>
      <c r="J564" s="7"/>
      <c r="K564" s="7"/>
    </row>
    <row r="565" spans="1:11" x14ac:dyDescent="0.3">
      <c r="A565" s="1">
        <v>32752</v>
      </c>
      <c r="B565" s="1"/>
      <c r="C565" s="8"/>
      <c r="D565" s="7"/>
      <c r="E565" s="7"/>
      <c r="F565" s="7"/>
      <c r="G565" s="7"/>
      <c r="I565" s="7"/>
      <c r="J565" s="7"/>
      <c r="K565" s="7"/>
    </row>
    <row r="566" spans="1:11" x14ac:dyDescent="0.3">
      <c r="A566" s="1">
        <v>32782</v>
      </c>
      <c r="B566" s="1"/>
      <c r="C566" s="8"/>
      <c r="D566" s="7"/>
      <c r="E566" s="7"/>
      <c r="F566" s="7"/>
      <c r="G566" s="7"/>
      <c r="I566" s="7"/>
      <c r="J566" s="7"/>
      <c r="K566" s="7"/>
    </row>
    <row r="567" spans="1:11" x14ac:dyDescent="0.3">
      <c r="A567" s="1">
        <v>32813</v>
      </c>
      <c r="B567" s="1"/>
      <c r="C567" s="8"/>
      <c r="D567" s="7"/>
      <c r="E567" s="7"/>
      <c r="F567" s="7"/>
      <c r="G567" s="7"/>
      <c r="I567" s="7"/>
      <c r="J567" s="7"/>
      <c r="K567" s="7"/>
    </row>
    <row r="568" spans="1:11" x14ac:dyDescent="0.3">
      <c r="A568" s="1">
        <v>32843</v>
      </c>
      <c r="B568" s="1"/>
      <c r="C568" s="8"/>
      <c r="D568" s="7"/>
      <c r="E568" s="7"/>
      <c r="F568" s="7"/>
      <c r="G568" s="7"/>
      <c r="I568" s="7"/>
      <c r="J568" s="7"/>
      <c r="K568" s="7"/>
    </row>
    <row r="569" spans="1:11" x14ac:dyDescent="0.3">
      <c r="A569" s="1">
        <v>32874</v>
      </c>
      <c r="B569" s="1"/>
      <c r="C569" s="8"/>
      <c r="D569" s="7"/>
      <c r="E569" s="7"/>
      <c r="F569" s="7"/>
      <c r="G569" s="7"/>
      <c r="I569" s="7"/>
      <c r="J569" s="7"/>
      <c r="K569" s="7"/>
    </row>
    <row r="570" spans="1:11" x14ac:dyDescent="0.3">
      <c r="A570" s="1">
        <v>32905</v>
      </c>
      <c r="B570" s="1"/>
      <c r="C570" s="8"/>
      <c r="D570" s="7"/>
      <c r="E570" s="7"/>
      <c r="F570" s="7"/>
      <c r="G570" s="7"/>
      <c r="I570" s="7"/>
      <c r="J570" s="7"/>
      <c r="K570" s="7"/>
    </row>
    <row r="571" spans="1:11" x14ac:dyDescent="0.3">
      <c r="A571" s="1">
        <v>32933</v>
      </c>
      <c r="B571" s="1"/>
      <c r="C571" s="8"/>
      <c r="D571" s="7"/>
      <c r="E571" s="7"/>
      <c r="F571" s="7"/>
      <c r="G571" s="7"/>
      <c r="J571" s="7"/>
      <c r="K571" s="7"/>
    </row>
    <row r="572" spans="1:11" x14ac:dyDescent="0.3">
      <c r="A572" s="1">
        <v>32964</v>
      </c>
      <c r="B572" s="1"/>
      <c r="C572" s="8"/>
      <c r="D572" s="7"/>
      <c r="E572" s="7"/>
      <c r="F572" s="7"/>
      <c r="G572" s="7"/>
      <c r="H572" s="7"/>
      <c r="J572" s="7"/>
      <c r="K572" s="7"/>
    </row>
    <row r="573" spans="1:11" x14ac:dyDescent="0.3">
      <c r="A573" s="1">
        <v>32994</v>
      </c>
      <c r="B573" s="1"/>
      <c r="C573" s="8"/>
      <c r="D573" s="7"/>
      <c r="E573" s="7"/>
      <c r="F573" s="7"/>
      <c r="G573" s="7"/>
      <c r="H573" s="7"/>
      <c r="J573" s="7"/>
      <c r="K573" s="7"/>
    </row>
    <row r="574" spans="1:11" x14ac:dyDescent="0.3">
      <c r="A574" s="1">
        <v>33025</v>
      </c>
      <c r="B574" s="1"/>
      <c r="C574" s="8"/>
      <c r="D574" s="7"/>
      <c r="E574" s="7"/>
      <c r="F574" s="7"/>
      <c r="G574" s="7"/>
      <c r="H574" s="7"/>
      <c r="J574" s="7"/>
      <c r="K574" s="7"/>
    </row>
    <row r="575" spans="1:11" x14ac:dyDescent="0.3">
      <c r="A575" s="1">
        <v>33055</v>
      </c>
      <c r="B575" s="1"/>
      <c r="C575" s="8"/>
      <c r="D575" s="7"/>
      <c r="E575" s="7"/>
      <c r="F575" s="7"/>
      <c r="G575" s="7"/>
      <c r="H575" s="7"/>
      <c r="J575" s="7"/>
      <c r="K575" s="7"/>
    </row>
    <row r="576" spans="1:11" x14ac:dyDescent="0.3">
      <c r="A576" s="1">
        <v>33086</v>
      </c>
      <c r="B576" s="1"/>
      <c r="C576" s="8"/>
      <c r="D576" s="7"/>
      <c r="E576" s="7"/>
      <c r="F576" s="7"/>
      <c r="G576" s="7"/>
      <c r="H576" s="7"/>
      <c r="J576" s="7"/>
      <c r="K576" s="7"/>
    </row>
    <row r="577" spans="1:11" x14ac:dyDescent="0.3">
      <c r="A577" s="1">
        <v>33117</v>
      </c>
      <c r="B577" s="1"/>
      <c r="C577" s="8"/>
      <c r="D577" s="7"/>
      <c r="E577" s="7"/>
      <c r="F577" s="7"/>
      <c r="G577" s="7"/>
      <c r="H577" s="7"/>
      <c r="J577" s="7"/>
      <c r="K577" s="7"/>
    </row>
    <row r="578" spans="1:11" x14ac:dyDescent="0.3">
      <c r="A578" s="1">
        <v>33147</v>
      </c>
      <c r="B578" s="1"/>
      <c r="C578" s="8"/>
      <c r="D578" s="7"/>
      <c r="E578" s="7"/>
      <c r="F578" s="7"/>
      <c r="G578" s="7"/>
      <c r="H578" s="7"/>
      <c r="J578" s="7"/>
      <c r="K578" s="7"/>
    </row>
    <row r="579" spans="1:11" x14ac:dyDescent="0.3">
      <c r="A579" s="1">
        <v>33178</v>
      </c>
      <c r="B579" s="1"/>
      <c r="C579" s="8"/>
      <c r="D579" s="7"/>
      <c r="E579" s="7"/>
      <c r="F579" s="7"/>
      <c r="G579" s="7"/>
      <c r="H579" s="7"/>
      <c r="J579" s="7"/>
      <c r="K579" s="7"/>
    </row>
    <row r="580" spans="1:11" x14ac:dyDescent="0.3">
      <c r="A580" s="1">
        <v>33208</v>
      </c>
      <c r="B580" s="1"/>
      <c r="C580" s="8"/>
      <c r="D580" s="7"/>
      <c r="E580" s="7"/>
      <c r="F580" s="7"/>
      <c r="G580" s="7"/>
      <c r="H580" s="7"/>
      <c r="J580" s="7"/>
      <c r="K580" s="7"/>
    </row>
    <row r="581" spans="1:11" x14ac:dyDescent="0.3">
      <c r="A581" s="1">
        <v>33239</v>
      </c>
      <c r="B581" s="1"/>
      <c r="C581" s="8"/>
      <c r="D581" s="7"/>
      <c r="E581" s="7"/>
      <c r="F581" s="7"/>
      <c r="G581" s="7"/>
      <c r="H581" s="7"/>
      <c r="J581" s="7"/>
      <c r="K581" s="7"/>
    </row>
    <row r="582" spans="1:11" x14ac:dyDescent="0.3">
      <c r="A582" s="1">
        <v>33270</v>
      </c>
      <c r="B582" s="1"/>
      <c r="C582" s="8"/>
      <c r="D582" s="7"/>
      <c r="E582" s="7"/>
      <c r="F582" s="7"/>
      <c r="G582" s="7"/>
      <c r="H582" s="7"/>
      <c r="J582" s="7"/>
      <c r="K582" s="7"/>
    </row>
    <row r="583" spans="1:11" x14ac:dyDescent="0.3">
      <c r="A583" s="1">
        <v>33298</v>
      </c>
      <c r="B583" s="1"/>
      <c r="C583" s="8"/>
      <c r="D583" s="7"/>
      <c r="E583" s="7"/>
      <c r="F583" s="7"/>
      <c r="G583" s="7"/>
      <c r="H583" s="7"/>
      <c r="J583" s="7"/>
      <c r="K583" s="7"/>
    </row>
    <row r="584" spans="1:11" x14ac:dyDescent="0.3">
      <c r="A584" s="1">
        <v>33329</v>
      </c>
      <c r="B584" s="1"/>
      <c r="C584" s="8"/>
      <c r="D584" s="7"/>
      <c r="E584" s="7"/>
      <c r="F584" s="7"/>
      <c r="G584" s="7"/>
      <c r="H584" s="7"/>
      <c r="J584" s="7"/>
      <c r="K584" s="7"/>
    </row>
    <row r="585" spans="1:11" x14ac:dyDescent="0.3">
      <c r="A585" s="1">
        <v>33359</v>
      </c>
      <c r="B585" s="1"/>
      <c r="C585" s="8"/>
      <c r="D585" s="7"/>
      <c r="E585" s="7"/>
      <c r="F585" s="7"/>
      <c r="G585" s="7"/>
      <c r="H585" s="7"/>
      <c r="J585" s="7"/>
      <c r="K585" s="7"/>
    </row>
    <row r="586" spans="1:11" x14ac:dyDescent="0.3">
      <c r="A586" s="1">
        <v>33390</v>
      </c>
      <c r="B586" s="1"/>
      <c r="C586" s="8"/>
      <c r="D586" s="7"/>
      <c r="E586" s="7"/>
      <c r="F586" s="7"/>
      <c r="G586" s="7"/>
      <c r="H586" s="7"/>
      <c r="J586" s="7"/>
      <c r="K586" s="7"/>
    </row>
    <row r="587" spans="1:11" x14ac:dyDescent="0.3">
      <c r="A587" s="1">
        <v>33420</v>
      </c>
      <c r="B587" s="1"/>
      <c r="C587" s="8"/>
      <c r="D587" s="7"/>
      <c r="E587" s="7"/>
      <c r="F587" s="7"/>
      <c r="G587" s="7"/>
      <c r="H587" s="7"/>
      <c r="J587" s="7"/>
      <c r="K587" s="7"/>
    </row>
    <row r="588" spans="1:11" x14ac:dyDescent="0.3">
      <c r="A588" s="1">
        <v>33451</v>
      </c>
      <c r="B588" s="1"/>
      <c r="C588" s="8"/>
      <c r="D588" s="7"/>
      <c r="E588" s="7"/>
      <c r="F588" s="7"/>
      <c r="G588" s="7"/>
      <c r="H588" s="7"/>
      <c r="J588" s="7"/>
      <c r="K588" s="7"/>
    </row>
    <row r="589" spans="1:11" x14ac:dyDescent="0.3">
      <c r="A589" s="1">
        <v>33482</v>
      </c>
      <c r="B589" s="1"/>
      <c r="C589" s="8"/>
      <c r="D589" s="7"/>
      <c r="E589" s="7"/>
      <c r="F589" s="7"/>
      <c r="G589" s="7"/>
      <c r="H589" s="7"/>
      <c r="J589" s="7"/>
      <c r="K589" s="7"/>
    </row>
    <row r="590" spans="1:11" x14ac:dyDescent="0.3">
      <c r="A590" s="1">
        <v>33512</v>
      </c>
      <c r="B590" s="1"/>
      <c r="C590" s="8"/>
      <c r="D590" s="7"/>
      <c r="E590" s="7"/>
      <c r="F590" s="7"/>
      <c r="G590" s="7"/>
      <c r="H590" s="7"/>
      <c r="J590" s="7"/>
      <c r="K590" s="7"/>
    </row>
    <row r="591" spans="1:11" x14ac:dyDescent="0.3">
      <c r="A591" s="1">
        <v>33543</v>
      </c>
      <c r="B591" s="1"/>
      <c r="C591" s="8"/>
      <c r="D591" s="7"/>
      <c r="E591" s="7"/>
      <c r="F591" s="7"/>
      <c r="G591" s="7"/>
      <c r="H591" s="7"/>
      <c r="J591" s="7"/>
      <c r="K591" s="7"/>
    </row>
    <row r="592" spans="1:11" x14ac:dyDescent="0.3">
      <c r="A592" s="1">
        <v>33573</v>
      </c>
      <c r="B592" s="1"/>
      <c r="C592" s="8"/>
      <c r="D592" s="7"/>
      <c r="E592" s="7"/>
      <c r="F592" s="7"/>
      <c r="G592" s="7"/>
      <c r="H592" s="7"/>
      <c r="J592" s="7"/>
      <c r="K592" s="7"/>
    </row>
    <row r="593" spans="1:11" x14ac:dyDescent="0.3">
      <c r="A593" s="1">
        <v>33604</v>
      </c>
      <c r="B593" s="1"/>
      <c r="C593" s="8"/>
      <c r="D593" s="7"/>
      <c r="E593" s="7"/>
      <c r="F593" s="7"/>
      <c r="G593" s="7"/>
      <c r="H593" s="7"/>
      <c r="J593" s="7"/>
      <c r="K593" s="7"/>
    </row>
    <row r="594" spans="1:11" x14ac:dyDescent="0.3">
      <c r="A594" s="1">
        <v>33635</v>
      </c>
      <c r="B594" s="1"/>
      <c r="C594" s="8"/>
      <c r="D594" s="7"/>
      <c r="E594" s="7"/>
      <c r="F594" s="7"/>
      <c r="G594" s="7"/>
      <c r="H594" s="7"/>
      <c r="J594" s="7"/>
      <c r="K594" s="7"/>
    </row>
    <row r="595" spans="1:11" x14ac:dyDescent="0.3">
      <c r="A595" s="1">
        <v>33664</v>
      </c>
      <c r="B595" s="1"/>
      <c r="C595" s="8"/>
      <c r="D595" s="7"/>
      <c r="E595" s="7"/>
      <c r="F595" s="7"/>
      <c r="G595" s="7"/>
      <c r="H595" s="7"/>
      <c r="J595" s="7"/>
      <c r="K595" s="7"/>
    </row>
    <row r="596" spans="1:11" x14ac:dyDescent="0.3">
      <c r="A596" s="1">
        <v>33695</v>
      </c>
      <c r="B596" s="1"/>
      <c r="C596" s="8"/>
      <c r="D596" s="7"/>
      <c r="E596" s="7"/>
      <c r="F596" s="7"/>
      <c r="G596" s="7"/>
      <c r="H596" s="7"/>
      <c r="J596" s="7"/>
      <c r="K596" s="7"/>
    </row>
    <row r="597" spans="1:11" x14ac:dyDescent="0.3">
      <c r="A597" s="1">
        <v>33725</v>
      </c>
      <c r="B597" s="1"/>
      <c r="C597" s="8"/>
      <c r="D597" s="7"/>
      <c r="E597" s="7"/>
      <c r="F597" s="7"/>
      <c r="G597" s="7"/>
      <c r="H597" s="7"/>
      <c r="J597" s="7"/>
      <c r="K597" s="7"/>
    </row>
    <row r="598" spans="1:11" x14ac:dyDescent="0.3">
      <c r="A598" s="1">
        <v>33756</v>
      </c>
      <c r="B598" s="1"/>
      <c r="C598" s="8"/>
      <c r="D598" s="7"/>
      <c r="E598" s="7"/>
      <c r="F598" s="7"/>
      <c r="G598" s="7"/>
      <c r="H598" s="7"/>
      <c r="J598" s="7"/>
      <c r="K598" s="7"/>
    </row>
    <row r="599" spans="1:11" x14ac:dyDescent="0.3">
      <c r="A599" s="1">
        <v>33786</v>
      </c>
      <c r="B599" s="1"/>
      <c r="C599" s="8"/>
      <c r="D599" s="7"/>
      <c r="E599" s="7"/>
      <c r="F599" s="7"/>
      <c r="G599" s="7"/>
      <c r="H599" s="7"/>
      <c r="J599" s="7"/>
      <c r="K599" s="7"/>
    </row>
    <row r="600" spans="1:11" x14ac:dyDescent="0.3">
      <c r="A600" s="1">
        <v>33817</v>
      </c>
      <c r="B600" s="1"/>
      <c r="C600" s="8"/>
      <c r="D600" s="7"/>
      <c r="E600" s="7"/>
      <c r="F600" s="7"/>
      <c r="G600" s="7"/>
      <c r="H600" s="7"/>
      <c r="J600" s="7"/>
      <c r="K600" s="7"/>
    </row>
    <row r="601" spans="1:11" x14ac:dyDescent="0.3">
      <c r="A601" s="1">
        <v>33848</v>
      </c>
      <c r="B601" s="1"/>
      <c r="C601" s="8"/>
      <c r="D601" s="7"/>
      <c r="E601" s="7"/>
      <c r="F601" s="7"/>
      <c r="G601" s="7"/>
      <c r="H601" s="7"/>
      <c r="J601" s="7"/>
      <c r="K601" s="7"/>
    </row>
    <row r="602" spans="1:11" x14ac:dyDescent="0.3">
      <c r="A602" s="1">
        <v>33878</v>
      </c>
      <c r="B602" s="1"/>
      <c r="C602" s="8"/>
      <c r="D602" s="7"/>
      <c r="E602" s="7"/>
      <c r="F602" s="7"/>
      <c r="G602" s="7"/>
      <c r="H602" s="7"/>
      <c r="J602" s="7"/>
      <c r="K602" s="7"/>
    </row>
    <row r="603" spans="1:11" x14ac:dyDescent="0.3">
      <c r="A603" s="1">
        <v>33909</v>
      </c>
      <c r="B603" s="1"/>
      <c r="C603" s="8"/>
      <c r="D603" s="7"/>
      <c r="E603" s="7"/>
      <c r="F603" s="7"/>
      <c r="G603" s="7"/>
      <c r="H603" s="7"/>
      <c r="J603" s="7"/>
      <c r="K603" s="7"/>
    </row>
    <row r="604" spans="1:11" x14ac:dyDescent="0.3">
      <c r="A604" s="1">
        <v>33939</v>
      </c>
      <c r="B604" s="1"/>
      <c r="C604" s="8"/>
      <c r="D604" s="7"/>
      <c r="E604" s="7"/>
      <c r="F604" s="7"/>
      <c r="G604" s="7"/>
      <c r="H604" s="7"/>
      <c r="J604" s="7"/>
      <c r="K604" s="7"/>
    </row>
    <row r="605" spans="1:11" x14ac:dyDescent="0.3">
      <c r="A605" s="1">
        <v>33970</v>
      </c>
      <c r="B605" s="1"/>
      <c r="C605" s="8"/>
      <c r="D605" s="7"/>
      <c r="E605" s="7"/>
      <c r="F605" s="7"/>
      <c r="G605" s="7"/>
      <c r="H605" s="7"/>
      <c r="J605" s="7"/>
      <c r="K605" s="7"/>
    </row>
    <row r="606" spans="1:11" x14ac:dyDescent="0.3">
      <c r="A606" s="1">
        <v>34001</v>
      </c>
      <c r="B606" s="1"/>
      <c r="C606" s="8"/>
      <c r="D606" s="7"/>
      <c r="E606" s="7"/>
      <c r="F606" s="7"/>
      <c r="G606" s="7"/>
      <c r="H606" s="7"/>
      <c r="J606" s="7"/>
      <c r="K606" s="7"/>
    </row>
    <row r="607" spans="1:11" x14ac:dyDescent="0.3">
      <c r="A607" s="1">
        <v>34029</v>
      </c>
      <c r="B607" s="1"/>
      <c r="C607" s="8"/>
      <c r="D607" s="7"/>
      <c r="E607" s="7"/>
      <c r="F607" s="7"/>
      <c r="G607" s="7"/>
      <c r="H607" s="7"/>
      <c r="J607" s="7"/>
      <c r="K607" s="7"/>
    </row>
    <row r="608" spans="1:11" x14ac:dyDescent="0.3">
      <c r="A608" s="1">
        <v>34060</v>
      </c>
      <c r="B608" s="1"/>
      <c r="C608" s="8"/>
      <c r="D608" s="7"/>
      <c r="E608" s="7"/>
      <c r="F608" s="7"/>
      <c r="G608" s="7"/>
      <c r="H608" s="7"/>
      <c r="J608" s="7"/>
      <c r="K608" s="7"/>
    </row>
    <row r="609" spans="1:11" x14ac:dyDescent="0.3">
      <c r="A609" s="1">
        <v>34090</v>
      </c>
      <c r="B609" s="1"/>
      <c r="C609" s="8"/>
      <c r="D609" s="7"/>
      <c r="E609" s="7"/>
      <c r="F609" s="7"/>
      <c r="G609" s="7"/>
      <c r="H609" s="7"/>
      <c r="J609" s="7"/>
      <c r="K609" s="7"/>
    </row>
    <row r="610" spans="1:11" x14ac:dyDescent="0.3">
      <c r="A610" s="1">
        <v>34121</v>
      </c>
      <c r="B610" s="1"/>
      <c r="C610" s="8"/>
      <c r="D610" s="7"/>
      <c r="E610" s="7"/>
      <c r="F610" s="7"/>
      <c r="G610" s="7"/>
      <c r="H610" s="7"/>
      <c r="J610" s="7"/>
      <c r="K610" s="7"/>
    </row>
    <row r="611" spans="1:11" x14ac:dyDescent="0.3">
      <c r="A611" s="1">
        <v>34151</v>
      </c>
      <c r="B611" s="1"/>
      <c r="C611" s="8"/>
      <c r="D611" s="7"/>
      <c r="E611" s="7"/>
      <c r="F611" s="7"/>
      <c r="G611" s="7"/>
      <c r="H611" s="7"/>
      <c r="J611" s="7"/>
      <c r="K611" s="7"/>
    </row>
    <row r="612" spans="1:11" x14ac:dyDescent="0.3">
      <c r="A612" s="1">
        <v>34182</v>
      </c>
      <c r="B612" s="1"/>
      <c r="C612" s="8"/>
      <c r="D612" s="7"/>
      <c r="E612" s="7"/>
      <c r="F612" s="7"/>
      <c r="G612" s="7"/>
      <c r="H612" s="7"/>
      <c r="K612" s="7"/>
    </row>
    <row r="613" spans="1:11" x14ac:dyDescent="0.3">
      <c r="A613" s="1">
        <v>34213</v>
      </c>
      <c r="B613" s="1"/>
      <c r="C613" s="8"/>
      <c r="D613" s="7"/>
      <c r="E613" s="7"/>
      <c r="F613" s="7"/>
      <c r="G613" s="7"/>
      <c r="H613" s="7"/>
      <c r="I613" s="7"/>
      <c r="K613" s="7"/>
    </row>
    <row r="614" spans="1:11" x14ac:dyDescent="0.3">
      <c r="A614" s="1">
        <v>34243</v>
      </c>
      <c r="B614" s="1"/>
      <c r="C614" s="8"/>
      <c r="D614" s="7"/>
      <c r="E614" s="7"/>
      <c r="F614" s="7"/>
      <c r="G614" s="7"/>
      <c r="H614" s="7"/>
      <c r="I614" s="7"/>
      <c r="K614" s="7"/>
    </row>
    <row r="615" spans="1:11" x14ac:dyDescent="0.3">
      <c r="A615" s="1">
        <v>34274</v>
      </c>
      <c r="B615" s="1"/>
      <c r="C615" s="8"/>
      <c r="D615" s="7"/>
      <c r="E615" s="7"/>
      <c r="F615" s="7"/>
      <c r="G615" s="7"/>
      <c r="H615" s="7"/>
      <c r="I615" s="7"/>
      <c r="K615" s="7"/>
    </row>
    <row r="616" spans="1:11" x14ac:dyDescent="0.3">
      <c r="A616" s="1">
        <v>34304</v>
      </c>
      <c r="B616" s="1"/>
      <c r="C616" s="8"/>
      <c r="D616" s="7"/>
      <c r="E616" s="7"/>
      <c r="F616" s="7"/>
      <c r="G616" s="7"/>
      <c r="H616" s="7"/>
      <c r="I616" s="7"/>
      <c r="K616" s="7"/>
    </row>
    <row r="617" spans="1:11" x14ac:dyDescent="0.3">
      <c r="A617" s="1">
        <v>34335</v>
      </c>
      <c r="B617" s="1"/>
      <c r="C617" s="8"/>
      <c r="D617" s="7"/>
      <c r="E617" s="7"/>
      <c r="F617" s="7"/>
      <c r="G617" s="7"/>
      <c r="H617" s="7"/>
      <c r="I617" s="7"/>
      <c r="K617" s="7"/>
    </row>
    <row r="618" spans="1:11" x14ac:dyDescent="0.3">
      <c r="A618" s="1">
        <v>34366</v>
      </c>
      <c r="B618" s="1"/>
      <c r="C618" s="8"/>
      <c r="D618" s="7"/>
      <c r="E618" s="7"/>
      <c r="F618" s="7"/>
      <c r="G618" s="7"/>
      <c r="H618" s="7"/>
      <c r="I618" s="7"/>
      <c r="K618" s="7"/>
    </row>
    <row r="619" spans="1:11" x14ac:dyDescent="0.3">
      <c r="A619" s="1">
        <v>34394</v>
      </c>
      <c r="B619" s="1"/>
      <c r="C619" s="8"/>
      <c r="D619" s="7"/>
      <c r="E619" s="7"/>
      <c r="F619" s="7"/>
      <c r="G619" s="7"/>
      <c r="H619" s="7"/>
      <c r="I619" s="7"/>
      <c r="K619" s="7"/>
    </row>
    <row r="620" spans="1:11" x14ac:dyDescent="0.3">
      <c r="A620" s="1">
        <v>34425</v>
      </c>
      <c r="B620" s="1"/>
      <c r="C620" s="8"/>
      <c r="D620" s="7"/>
      <c r="E620" s="7"/>
      <c r="F620" s="7"/>
      <c r="G620" s="7"/>
      <c r="H620" s="7"/>
      <c r="I620" s="7"/>
      <c r="K620" s="7"/>
    </row>
    <row r="621" spans="1:11" x14ac:dyDescent="0.3">
      <c r="A621" s="1">
        <v>34455</v>
      </c>
      <c r="B621" s="1"/>
      <c r="C621" s="8"/>
      <c r="D621" s="7"/>
      <c r="E621" s="7"/>
      <c r="F621" s="7"/>
      <c r="G621" s="7"/>
      <c r="H621" s="7"/>
      <c r="I621" s="7"/>
      <c r="K621" s="7"/>
    </row>
    <row r="622" spans="1:11" x14ac:dyDescent="0.3">
      <c r="A622" s="1">
        <v>34486</v>
      </c>
      <c r="B622" s="1"/>
      <c r="C622" s="8"/>
      <c r="D622" s="7"/>
      <c r="E622" s="7"/>
      <c r="F622" s="7"/>
      <c r="G622" s="7"/>
      <c r="H622" s="7"/>
      <c r="I622" s="7"/>
    </row>
    <row r="623" spans="1:11" x14ac:dyDescent="0.3">
      <c r="A623" s="1">
        <v>34516</v>
      </c>
      <c r="B623" s="1"/>
      <c r="C623" s="8"/>
      <c r="D623" s="7"/>
      <c r="E623" s="7"/>
      <c r="F623" s="7"/>
      <c r="G623" s="7"/>
      <c r="H623" s="7"/>
      <c r="I623" s="7"/>
      <c r="J623" s="7"/>
    </row>
    <row r="624" spans="1:11" x14ac:dyDescent="0.3">
      <c r="A624" s="1">
        <v>34547</v>
      </c>
      <c r="B624" s="1"/>
      <c r="C624" s="8"/>
      <c r="D624" s="7"/>
      <c r="E624" s="7"/>
      <c r="F624" s="7"/>
      <c r="G624" s="7"/>
      <c r="H624" s="7"/>
      <c r="I624" s="7"/>
      <c r="J624" s="7"/>
    </row>
    <row r="625" spans="1:10" x14ac:dyDescent="0.3">
      <c r="A625" s="1">
        <v>34578</v>
      </c>
      <c r="B625" s="1"/>
      <c r="C625" s="8"/>
      <c r="D625" s="7"/>
      <c r="E625" s="7"/>
      <c r="F625" s="7"/>
      <c r="G625" s="7"/>
      <c r="H625" s="7"/>
      <c r="I625" s="7"/>
      <c r="J625" s="7"/>
    </row>
    <row r="626" spans="1:10" x14ac:dyDescent="0.3">
      <c r="A626" s="1">
        <v>34608</v>
      </c>
      <c r="B626" s="1"/>
      <c r="C626" s="8"/>
      <c r="D626" s="7"/>
      <c r="E626" s="7"/>
      <c r="F626" s="7"/>
      <c r="G626" s="7"/>
      <c r="H626" s="7"/>
      <c r="I626" s="7"/>
      <c r="J626" s="7"/>
    </row>
    <row r="627" spans="1:10" x14ac:dyDescent="0.3">
      <c r="A627" s="1">
        <v>34639</v>
      </c>
      <c r="B627" s="1"/>
      <c r="C627" s="8"/>
      <c r="D627" s="7"/>
      <c r="E627" s="7"/>
      <c r="F627" s="7"/>
      <c r="G627" s="7"/>
      <c r="H627" s="7"/>
      <c r="I627" s="7"/>
      <c r="J627" s="7"/>
    </row>
    <row r="628" spans="1:10" x14ac:dyDescent="0.3">
      <c r="A628" s="1">
        <v>34669</v>
      </c>
      <c r="B628" s="1"/>
      <c r="C628" s="8"/>
      <c r="D628" s="7"/>
      <c r="E628" s="7"/>
      <c r="F628" s="7"/>
      <c r="G628" s="7"/>
      <c r="H628" s="7"/>
      <c r="I628" s="7"/>
      <c r="J628" s="7"/>
    </row>
    <row r="629" spans="1:10" x14ac:dyDescent="0.3">
      <c r="A629" s="1">
        <v>34700</v>
      </c>
      <c r="B629" s="1"/>
      <c r="C629" s="8"/>
      <c r="D629" s="7"/>
      <c r="E629" s="7"/>
      <c r="F629" s="7"/>
      <c r="G629" s="7"/>
      <c r="H629" s="7"/>
      <c r="I629" s="7"/>
      <c r="J629" s="7"/>
    </row>
    <row r="630" spans="1:10" x14ac:dyDescent="0.3">
      <c r="A630" s="1">
        <v>34731</v>
      </c>
      <c r="B630" s="1"/>
      <c r="C630" s="8"/>
      <c r="D630" s="7"/>
      <c r="E630" s="7"/>
      <c r="F630" s="7"/>
      <c r="G630" s="7"/>
      <c r="H630" s="7"/>
      <c r="I630" s="7"/>
      <c r="J630" s="7"/>
    </row>
    <row r="631" spans="1:10" x14ac:dyDescent="0.3">
      <c r="A631" s="1">
        <v>34759</v>
      </c>
      <c r="B631" s="1"/>
      <c r="C631" s="8"/>
      <c r="D631" s="7"/>
      <c r="E631" s="7"/>
      <c r="F631" s="7"/>
      <c r="G631" s="7"/>
      <c r="H631" s="7"/>
      <c r="I631" s="7"/>
      <c r="J631" s="7"/>
    </row>
    <row r="632" spans="1:10" x14ac:dyDescent="0.3">
      <c r="A632" s="1">
        <v>34790</v>
      </c>
      <c r="B632" s="1"/>
      <c r="C632" s="8"/>
      <c r="D632" s="7"/>
      <c r="E632" s="7"/>
      <c r="F632" s="7"/>
      <c r="G632" s="7"/>
      <c r="H632" s="7"/>
      <c r="I632" s="7"/>
      <c r="J632" s="7"/>
    </row>
    <row r="633" spans="1:10" x14ac:dyDescent="0.3">
      <c r="A633" s="1">
        <v>34820</v>
      </c>
      <c r="B633" s="1"/>
      <c r="C633" s="8"/>
      <c r="D633" s="7"/>
      <c r="E633" s="7"/>
      <c r="F633" s="7"/>
      <c r="G633" s="7"/>
      <c r="H633" s="7"/>
      <c r="I633" s="7"/>
      <c r="J633" s="7"/>
    </row>
    <row r="634" spans="1:10" x14ac:dyDescent="0.3">
      <c r="A634" s="1">
        <v>34851</v>
      </c>
      <c r="B634" s="1"/>
      <c r="C634" s="8"/>
      <c r="D634" s="7"/>
      <c r="E634" s="7"/>
      <c r="F634" s="7"/>
      <c r="G634" s="7"/>
      <c r="H634" s="7"/>
      <c r="I634" s="7"/>
      <c r="J634" s="7"/>
    </row>
    <row r="635" spans="1:10" x14ac:dyDescent="0.3">
      <c r="A635" s="1">
        <v>34881</v>
      </c>
      <c r="B635" s="1"/>
      <c r="C635" s="8"/>
      <c r="D635" s="7"/>
      <c r="E635" s="7"/>
      <c r="F635" s="7"/>
      <c r="G635" s="7"/>
      <c r="H635" s="7"/>
      <c r="I635" s="7"/>
      <c r="J635" s="7"/>
    </row>
    <row r="636" spans="1:10" x14ac:dyDescent="0.3">
      <c r="A636" s="1">
        <v>34912</v>
      </c>
      <c r="B636" s="1"/>
      <c r="C636" s="8"/>
      <c r="D636" s="7"/>
      <c r="E636" s="7"/>
      <c r="F636" s="7"/>
      <c r="G636" s="7"/>
      <c r="H636" s="7"/>
      <c r="I636" s="7"/>
      <c r="J636" s="7"/>
    </row>
    <row r="637" spans="1:10" x14ac:dyDescent="0.3">
      <c r="A637" s="1">
        <v>34943</v>
      </c>
      <c r="B637" s="1"/>
      <c r="C637" s="8"/>
      <c r="D637" s="7"/>
      <c r="E637" s="7"/>
      <c r="F637" s="7"/>
      <c r="G637" s="7"/>
      <c r="H637" s="7"/>
      <c r="I637" s="7"/>
      <c r="J637" s="7"/>
    </row>
    <row r="638" spans="1:10" x14ac:dyDescent="0.3">
      <c r="A638" s="1">
        <v>34973</v>
      </c>
      <c r="B638" s="1"/>
      <c r="C638" s="8"/>
      <c r="D638" s="7"/>
      <c r="E638" s="7"/>
      <c r="F638" s="7"/>
      <c r="G638" s="7"/>
      <c r="H638" s="7"/>
      <c r="I638" s="7"/>
      <c r="J638" s="7"/>
    </row>
    <row r="639" spans="1:10" x14ac:dyDescent="0.3">
      <c r="A639" s="1">
        <v>35004</v>
      </c>
      <c r="B639" s="1"/>
      <c r="C639" s="8"/>
      <c r="D639" s="7"/>
      <c r="E639" s="7"/>
      <c r="F639" s="7"/>
      <c r="G639" s="7"/>
      <c r="H639" s="7"/>
      <c r="I639" s="7"/>
      <c r="J639" s="7"/>
    </row>
    <row r="640" spans="1:10" x14ac:dyDescent="0.3">
      <c r="A640" s="1">
        <v>35034</v>
      </c>
      <c r="B640" s="1"/>
      <c r="C640" s="8"/>
      <c r="D640" s="7"/>
      <c r="E640" s="7"/>
      <c r="F640" s="7"/>
      <c r="G640" s="7"/>
      <c r="H640" s="7"/>
      <c r="I640" s="7"/>
      <c r="J640" s="7"/>
    </row>
    <row r="641" spans="1:10" x14ac:dyDescent="0.3">
      <c r="A641" s="1">
        <v>35065</v>
      </c>
      <c r="B641" s="1"/>
      <c r="C641" s="8"/>
      <c r="D641" s="7"/>
      <c r="E641" s="7"/>
      <c r="F641" s="7"/>
      <c r="G641" s="7"/>
      <c r="H641" s="7"/>
      <c r="I641" s="7"/>
      <c r="J641" s="7"/>
    </row>
    <row r="642" spans="1:10" x14ac:dyDescent="0.3">
      <c r="A642" s="1">
        <v>35096</v>
      </c>
      <c r="B642" s="1"/>
      <c r="C642" s="8"/>
      <c r="D642" s="7"/>
      <c r="E642" s="7"/>
      <c r="F642" s="7"/>
      <c r="G642" s="7"/>
      <c r="H642" s="7"/>
      <c r="I642" s="7"/>
      <c r="J642" s="7"/>
    </row>
    <row r="643" spans="1:10" x14ac:dyDescent="0.3">
      <c r="A643" s="1">
        <v>35125</v>
      </c>
      <c r="B643" s="1"/>
      <c r="C643" s="8"/>
      <c r="D643" s="7"/>
      <c r="E643" s="7"/>
      <c r="F643" s="7"/>
      <c r="G643" s="7"/>
      <c r="H643" s="7"/>
      <c r="I643" s="7"/>
      <c r="J643" s="7"/>
    </row>
    <row r="644" spans="1:10" x14ac:dyDescent="0.3">
      <c r="A644" s="1">
        <v>35156</v>
      </c>
      <c r="B644" s="1"/>
      <c r="C644" s="8"/>
      <c r="D644" s="7"/>
      <c r="E644" s="7"/>
      <c r="F644" s="7"/>
      <c r="G644" s="7"/>
      <c r="H644" s="7"/>
      <c r="I644" s="7"/>
      <c r="J644" s="7"/>
    </row>
    <row r="645" spans="1:10" x14ac:dyDescent="0.3">
      <c r="A645" s="1">
        <v>35186</v>
      </c>
      <c r="B645" s="1"/>
      <c r="C645" s="8"/>
      <c r="D645" s="7"/>
      <c r="E645" s="7"/>
      <c r="F645" s="7"/>
      <c r="G645" s="7"/>
      <c r="H645" s="7"/>
      <c r="I645" s="7"/>
      <c r="J645" s="7"/>
    </row>
    <row r="646" spans="1:10" x14ac:dyDescent="0.3">
      <c r="A646" s="1">
        <v>35217</v>
      </c>
      <c r="B646" s="1"/>
      <c r="C646" s="8"/>
      <c r="D646" s="7"/>
      <c r="E646" s="7"/>
      <c r="F646" s="7"/>
      <c r="G646" s="7"/>
      <c r="H646" s="7"/>
      <c r="I646" s="7"/>
      <c r="J646" s="7"/>
    </row>
    <row r="647" spans="1:10" x14ac:dyDescent="0.3">
      <c r="A647" s="1">
        <v>35247</v>
      </c>
      <c r="B647" s="1"/>
      <c r="C647" s="8"/>
      <c r="D647" s="7"/>
      <c r="E647" s="7"/>
      <c r="F647" s="7"/>
      <c r="G647" s="7"/>
      <c r="H647" s="7"/>
      <c r="I647" s="7"/>
      <c r="J647" s="7"/>
    </row>
    <row r="648" spans="1:10" x14ac:dyDescent="0.3">
      <c r="A648" s="1">
        <v>35278</v>
      </c>
      <c r="B648" s="1"/>
      <c r="C648" s="8"/>
      <c r="D648" s="7"/>
      <c r="E648" s="7"/>
      <c r="F648" s="7"/>
      <c r="G648" s="7"/>
      <c r="H648" s="7"/>
      <c r="I648" s="7"/>
      <c r="J648" s="7"/>
    </row>
    <row r="649" spans="1:10" x14ac:dyDescent="0.3">
      <c r="A649" s="1">
        <v>35309</v>
      </c>
      <c r="B649" s="1"/>
      <c r="C649" s="8"/>
      <c r="D649" s="7"/>
      <c r="E649" s="7"/>
      <c r="F649" s="7"/>
      <c r="G649" s="7"/>
      <c r="H649" s="7"/>
      <c r="I649" s="7"/>
      <c r="J649" s="7"/>
    </row>
    <row r="650" spans="1:10" x14ac:dyDescent="0.3">
      <c r="A650" s="1">
        <v>35339</v>
      </c>
      <c r="B650" s="1"/>
      <c r="C650" s="8"/>
      <c r="D650" s="7"/>
      <c r="E650" s="7"/>
      <c r="F650" s="7"/>
      <c r="G650" s="7"/>
      <c r="H650" s="7"/>
      <c r="I650" s="7"/>
      <c r="J650" s="7"/>
    </row>
    <row r="651" spans="1:10" x14ac:dyDescent="0.3">
      <c r="A651" s="1">
        <v>35370</v>
      </c>
      <c r="B651" s="1"/>
      <c r="C651" s="8"/>
      <c r="D651" s="7"/>
      <c r="E651" s="7"/>
      <c r="F651" s="7"/>
      <c r="G651" s="7"/>
      <c r="H651" s="7"/>
      <c r="I651" s="7"/>
      <c r="J651" s="7"/>
    </row>
    <row r="652" spans="1:10" x14ac:dyDescent="0.3">
      <c r="A652" s="1">
        <v>35400</v>
      </c>
      <c r="B652" s="1"/>
      <c r="C652" s="8"/>
      <c r="D652" s="7"/>
      <c r="E652" s="7"/>
      <c r="F652" s="7"/>
      <c r="G652" s="7"/>
      <c r="H652" s="7"/>
      <c r="I652" s="7"/>
      <c r="J652" s="7"/>
    </row>
    <row r="653" spans="1:10" x14ac:dyDescent="0.3">
      <c r="A653" s="1">
        <v>35431</v>
      </c>
      <c r="B653" s="1"/>
      <c r="C653" s="8"/>
      <c r="D653" s="7"/>
      <c r="E653" s="7"/>
      <c r="F653" s="7"/>
      <c r="G653" s="7"/>
      <c r="H653" s="7"/>
      <c r="I653" s="7"/>
      <c r="J653" s="7"/>
    </row>
    <row r="654" spans="1:10" x14ac:dyDescent="0.3">
      <c r="A654" s="1">
        <v>35462</v>
      </c>
      <c r="B654" s="1"/>
      <c r="C654" s="8"/>
      <c r="D654" s="7"/>
      <c r="E654" s="7"/>
      <c r="F654" s="7"/>
      <c r="G654" s="7"/>
      <c r="H654" s="7"/>
      <c r="I654" s="7"/>
      <c r="J654" s="7"/>
    </row>
    <row r="655" spans="1:10" x14ac:dyDescent="0.3">
      <c r="A655" s="1">
        <v>35490</v>
      </c>
      <c r="B655" s="1"/>
      <c r="C655" s="8"/>
      <c r="D655" s="7"/>
      <c r="E655" s="7"/>
      <c r="F655" s="7"/>
      <c r="G655" s="7"/>
      <c r="H655" s="7"/>
      <c r="I655" s="7"/>
      <c r="J655" s="7"/>
    </row>
    <row r="656" spans="1:10" x14ac:dyDescent="0.3">
      <c r="A656" s="1">
        <v>35521</v>
      </c>
      <c r="B656" s="1"/>
      <c r="C656" s="8"/>
      <c r="D656" s="7"/>
      <c r="E656" s="7"/>
      <c r="F656" s="7"/>
      <c r="G656" s="7"/>
      <c r="H656" s="7"/>
      <c r="I656" s="7"/>
      <c r="J656" s="7"/>
    </row>
    <row r="657" spans="1:10" x14ac:dyDescent="0.3">
      <c r="A657" s="1">
        <v>35551</v>
      </c>
      <c r="B657" s="1"/>
      <c r="C657" s="8"/>
      <c r="D657" s="7"/>
      <c r="E657" s="7"/>
      <c r="F657" s="7"/>
      <c r="G657" s="7"/>
      <c r="H657" s="7"/>
      <c r="I657" s="7"/>
      <c r="J657" s="7"/>
    </row>
    <row r="658" spans="1:10" x14ac:dyDescent="0.3">
      <c r="A658" s="1">
        <v>35582</v>
      </c>
      <c r="B658" s="1"/>
      <c r="C658" s="8"/>
      <c r="D658" s="7"/>
      <c r="E658" s="7"/>
      <c r="F658" s="7"/>
      <c r="G658" s="7"/>
      <c r="H658" s="7"/>
      <c r="I658" s="7"/>
      <c r="J658" s="7"/>
    </row>
    <row r="659" spans="1:10" x14ac:dyDescent="0.3">
      <c r="A659" s="1">
        <v>35612</v>
      </c>
      <c r="B659" s="1"/>
      <c r="C659" s="8"/>
      <c r="D659" s="7"/>
      <c r="E659" s="7"/>
      <c r="F659" s="7"/>
      <c r="G659" s="7"/>
      <c r="H659" s="7"/>
      <c r="I659" s="7"/>
      <c r="J659" s="7"/>
    </row>
    <row r="660" spans="1:10" x14ac:dyDescent="0.3">
      <c r="A660" s="1">
        <v>35643</v>
      </c>
      <c r="B660" s="1"/>
      <c r="C660" s="8"/>
      <c r="D660" s="7"/>
      <c r="E660" s="7"/>
      <c r="F660" s="7"/>
      <c r="G660" s="7"/>
      <c r="H660" s="7"/>
      <c r="I660" s="7"/>
      <c r="J660" s="7"/>
    </row>
    <row r="661" spans="1:10" x14ac:dyDescent="0.3">
      <c r="A661" s="1">
        <v>35674</v>
      </c>
      <c r="B661" s="1"/>
      <c r="C661" s="8"/>
      <c r="D661" s="7"/>
      <c r="E661" s="7"/>
      <c r="F661" s="7"/>
      <c r="G661" s="7"/>
      <c r="H661" s="7"/>
      <c r="I661" s="7"/>
      <c r="J661" s="7"/>
    </row>
    <row r="662" spans="1:10" x14ac:dyDescent="0.3">
      <c r="A662" s="1">
        <v>35704</v>
      </c>
      <c r="B662" s="1"/>
      <c r="C662" s="8"/>
      <c r="D662" s="7"/>
      <c r="E662" s="7"/>
      <c r="F662" s="7"/>
      <c r="G662" s="7"/>
      <c r="H662" s="7"/>
      <c r="I662" s="7"/>
      <c r="J662" s="7"/>
    </row>
    <row r="663" spans="1:10" x14ac:dyDescent="0.3">
      <c r="A663" s="1">
        <v>35735</v>
      </c>
      <c r="B663" s="1"/>
      <c r="C663" s="8"/>
      <c r="D663" s="7"/>
      <c r="E663" s="7"/>
      <c r="F663" s="7"/>
      <c r="G663" s="7"/>
      <c r="H663" s="7"/>
      <c r="I663" s="7"/>
      <c r="J663" s="7"/>
    </row>
    <row r="664" spans="1:10" x14ac:dyDescent="0.3">
      <c r="A664" s="1">
        <v>35765</v>
      </c>
      <c r="B664" s="1"/>
      <c r="C664" s="8"/>
      <c r="D664" s="7"/>
      <c r="E664" s="7"/>
      <c r="F664" s="7"/>
      <c r="G664" s="7"/>
      <c r="H664" s="7"/>
      <c r="I664" s="7"/>
      <c r="J664" s="7"/>
    </row>
    <row r="665" spans="1:10" x14ac:dyDescent="0.3">
      <c r="A665" s="1">
        <v>35796</v>
      </c>
      <c r="B665" s="1"/>
      <c r="C665" s="8"/>
      <c r="D665" s="7"/>
      <c r="E665" s="7"/>
      <c r="F665" s="7"/>
      <c r="G665" s="7"/>
      <c r="H665" s="7"/>
      <c r="I665" s="7"/>
      <c r="J665" s="7"/>
    </row>
    <row r="666" spans="1:10" x14ac:dyDescent="0.3">
      <c r="A666" s="1">
        <v>35827</v>
      </c>
      <c r="B666" s="1"/>
      <c r="C666" s="8"/>
      <c r="D666" s="7"/>
      <c r="E666" s="7"/>
      <c r="F666" s="7"/>
      <c r="G666" s="7"/>
      <c r="H666" s="7"/>
      <c r="I666" s="7"/>
      <c r="J666" s="7"/>
    </row>
    <row r="667" spans="1:10" x14ac:dyDescent="0.3">
      <c r="A667" s="1">
        <v>35855</v>
      </c>
      <c r="B667" s="1"/>
      <c r="C667" s="8"/>
      <c r="D667" s="7"/>
      <c r="E667" s="7"/>
      <c r="F667" s="7"/>
      <c r="G667" s="7"/>
      <c r="H667" s="7"/>
      <c r="I667" s="7"/>
      <c r="J667" s="7"/>
    </row>
    <row r="668" spans="1:10" x14ac:dyDescent="0.3">
      <c r="A668" s="1">
        <v>35886</v>
      </c>
      <c r="B668" s="1"/>
      <c r="C668" s="8"/>
      <c r="D668" s="7"/>
      <c r="E668" s="7"/>
      <c r="F668" s="7"/>
      <c r="G668" s="7"/>
      <c r="H668" s="7"/>
      <c r="I668" s="7"/>
      <c r="J668" s="7"/>
    </row>
    <row r="669" spans="1:10" x14ac:dyDescent="0.3">
      <c r="A669" s="1">
        <v>35916</v>
      </c>
      <c r="B669" s="1"/>
      <c r="C669" s="8"/>
      <c r="D669" s="7"/>
      <c r="E669" s="7"/>
      <c r="F669" s="7"/>
      <c r="G669" s="7"/>
      <c r="H669" s="7"/>
      <c r="I669" s="7"/>
      <c r="J669" s="7"/>
    </row>
    <row r="670" spans="1:10" x14ac:dyDescent="0.3">
      <c r="A670" s="1">
        <v>35947</v>
      </c>
      <c r="B670" s="1"/>
      <c r="C670" s="8"/>
      <c r="D670" s="7"/>
      <c r="E670" s="7"/>
      <c r="F670" s="7"/>
      <c r="G670" s="7"/>
      <c r="H670" s="7"/>
      <c r="I670" s="7"/>
      <c r="J670" s="7"/>
    </row>
    <row r="671" spans="1:10" x14ac:dyDescent="0.3">
      <c r="A671" s="1">
        <v>35977</v>
      </c>
      <c r="B671" s="1"/>
      <c r="C671" s="8"/>
      <c r="D671" s="7"/>
      <c r="E671" s="7"/>
      <c r="F671" s="7"/>
      <c r="G671" s="7"/>
      <c r="H671" s="7"/>
      <c r="I671" s="7"/>
      <c r="J671" s="7"/>
    </row>
    <row r="672" spans="1:10" x14ac:dyDescent="0.3">
      <c r="A672" s="1">
        <v>36008</v>
      </c>
      <c r="B672" s="1"/>
      <c r="C672" s="8"/>
      <c r="D672" s="7"/>
      <c r="E672" s="7"/>
      <c r="F672" s="7"/>
      <c r="G672" s="7"/>
      <c r="H672" s="7"/>
      <c r="I672" s="7"/>
      <c r="J672" s="7"/>
    </row>
    <row r="673" spans="1:10" x14ac:dyDescent="0.3">
      <c r="A673" s="1">
        <v>36039</v>
      </c>
      <c r="B673" s="1"/>
      <c r="C673" s="8"/>
      <c r="D673" s="7"/>
      <c r="E673" s="7"/>
      <c r="F673" s="7"/>
      <c r="G673" s="7"/>
      <c r="H673" s="7"/>
      <c r="I673" s="7"/>
      <c r="J673" s="7"/>
    </row>
    <row r="674" spans="1:10" x14ac:dyDescent="0.3">
      <c r="A674" s="1">
        <v>36069</v>
      </c>
      <c r="B674" s="1"/>
      <c r="C674" s="8"/>
      <c r="D674" s="7"/>
      <c r="E674" s="7"/>
      <c r="F674" s="7"/>
      <c r="G674" s="7"/>
      <c r="H674" s="7"/>
      <c r="I674" s="7"/>
      <c r="J674" s="7"/>
    </row>
    <row r="675" spans="1:10" x14ac:dyDescent="0.3">
      <c r="A675" s="1">
        <v>36100</v>
      </c>
      <c r="B675" s="1"/>
      <c r="C675" s="8"/>
      <c r="D675" s="7"/>
      <c r="E675" s="7"/>
      <c r="F675" s="7"/>
      <c r="G675" s="7"/>
      <c r="H675" s="7"/>
      <c r="I675" s="7"/>
      <c r="J675" s="7"/>
    </row>
    <row r="676" spans="1:10" x14ac:dyDescent="0.3">
      <c r="A676" s="1">
        <v>36130</v>
      </c>
      <c r="B676" s="1"/>
      <c r="C676" s="8"/>
      <c r="D676" s="7"/>
      <c r="E676" s="7"/>
      <c r="F676" s="7"/>
      <c r="G676" s="7"/>
      <c r="H676" s="7"/>
      <c r="I676" s="7"/>
      <c r="J676" s="7"/>
    </row>
    <row r="677" spans="1:10" x14ac:dyDescent="0.3">
      <c r="A677" s="1">
        <v>36161</v>
      </c>
      <c r="B677" s="1"/>
      <c r="C677" s="8"/>
      <c r="D677" s="7"/>
      <c r="E677" s="7"/>
      <c r="F677" s="7"/>
      <c r="G677" s="7"/>
      <c r="H677" s="7"/>
      <c r="I677" s="7"/>
      <c r="J677" s="7"/>
    </row>
    <row r="678" spans="1:10" x14ac:dyDescent="0.3">
      <c r="A678" s="1">
        <v>36192</v>
      </c>
      <c r="B678" s="1"/>
      <c r="C678" s="8"/>
      <c r="D678" s="7"/>
      <c r="E678" s="7"/>
      <c r="F678" s="7"/>
      <c r="G678" s="7"/>
      <c r="H678" s="7"/>
      <c r="I678" s="7"/>
      <c r="J678" s="7"/>
    </row>
    <row r="679" spans="1:10" x14ac:dyDescent="0.3">
      <c r="A679" s="1">
        <v>36220</v>
      </c>
      <c r="B679" s="1"/>
      <c r="C679" s="8"/>
      <c r="D679" s="7"/>
      <c r="E679" s="7"/>
      <c r="F679" s="7"/>
      <c r="G679" s="7"/>
      <c r="H679" s="7"/>
      <c r="I679" s="7"/>
      <c r="J679" s="7"/>
    </row>
    <row r="680" spans="1:10" x14ac:dyDescent="0.3">
      <c r="A680" s="1">
        <v>36251</v>
      </c>
      <c r="B680" s="1"/>
      <c r="C680" s="8"/>
      <c r="D680" s="7"/>
      <c r="E680" s="7"/>
      <c r="F680" s="7"/>
      <c r="G680" s="7"/>
      <c r="H680" s="7"/>
      <c r="I680" s="7"/>
      <c r="J680" s="7"/>
    </row>
    <row r="681" spans="1:10" x14ac:dyDescent="0.3">
      <c r="A681" s="1">
        <v>36281</v>
      </c>
      <c r="B681" s="1"/>
      <c r="C681" s="8"/>
      <c r="D681" s="7"/>
      <c r="E681" s="7"/>
      <c r="F681" s="7"/>
      <c r="G681" s="7"/>
      <c r="H681" s="7"/>
      <c r="I681" s="7"/>
      <c r="J681" s="7"/>
    </row>
    <row r="682" spans="1:10" x14ac:dyDescent="0.3">
      <c r="A682" s="1">
        <v>36312</v>
      </c>
      <c r="B682" s="1"/>
      <c r="C682" s="8"/>
      <c r="D682" s="7"/>
      <c r="E682" s="7"/>
      <c r="F682" s="7"/>
      <c r="G682" s="7"/>
      <c r="H682" s="7"/>
      <c r="I682" s="7"/>
      <c r="J682" s="7"/>
    </row>
    <row r="683" spans="1:10" x14ac:dyDescent="0.3">
      <c r="A683" s="1">
        <v>36342</v>
      </c>
      <c r="B683" s="1"/>
      <c r="C683" s="8"/>
      <c r="D683" s="7"/>
      <c r="E683" s="7"/>
      <c r="F683" s="7"/>
      <c r="G683" s="7"/>
      <c r="H683" s="7"/>
      <c r="I683" s="7"/>
      <c r="J683" s="7"/>
    </row>
    <row r="684" spans="1:10" x14ac:dyDescent="0.3">
      <c r="A684" s="1">
        <v>36373</v>
      </c>
      <c r="B684" s="1"/>
      <c r="C684" s="8"/>
      <c r="D684" s="7"/>
      <c r="E684" s="7"/>
      <c r="F684" s="7"/>
      <c r="G684" s="7"/>
      <c r="H684" s="7"/>
      <c r="I684" s="7"/>
      <c r="J684" s="7"/>
    </row>
    <row r="685" spans="1:10" x14ac:dyDescent="0.3">
      <c r="A685" s="1">
        <v>36404</v>
      </c>
      <c r="B685" s="1"/>
      <c r="C685" s="8"/>
      <c r="D685" s="7"/>
      <c r="E685" s="7"/>
      <c r="F685" s="7"/>
      <c r="G685" s="7"/>
      <c r="H685" s="7"/>
      <c r="I685" s="7"/>
      <c r="J685" s="7"/>
    </row>
    <row r="686" spans="1:10" x14ac:dyDescent="0.3">
      <c r="A686" s="1">
        <v>36434</v>
      </c>
      <c r="B686" s="1"/>
      <c r="C686" s="8"/>
      <c r="D686" s="7"/>
      <c r="E686" s="7"/>
      <c r="F686" s="7"/>
      <c r="G686" s="7"/>
      <c r="H686" s="7"/>
      <c r="I686" s="7"/>
      <c r="J686" s="7"/>
    </row>
    <row r="687" spans="1:10" x14ac:dyDescent="0.3">
      <c r="A687" s="1">
        <v>36465</v>
      </c>
      <c r="B687" s="1"/>
      <c r="C687" s="8"/>
      <c r="D687" s="7"/>
      <c r="E687" s="7"/>
      <c r="F687" s="7"/>
      <c r="G687" s="7"/>
      <c r="H687" s="7"/>
      <c r="I687" s="7"/>
      <c r="J687" s="7"/>
    </row>
    <row r="688" spans="1:10" x14ac:dyDescent="0.3">
      <c r="A688" s="1">
        <v>36495</v>
      </c>
      <c r="B688" s="1"/>
      <c r="C688" s="8"/>
      <c r="D688" s="7"/>
      <c r="E688" s="7"/>
      <c r="F688" s="7"/>
      <c r="G688" s="7"/>
      <c r="H688" s="7"/>
      <c r="I688" s="7"/>
      <c r="J688" s="7"/>
    </row>
    <row r="689" spans="1:10" x14ac:dyDescent="0.3">
      <c r="A689" s="1">
        <v>36526</v>
      </c>
      <c r="B689" s="1"/>
      <c r="C689" s="8"/>
      <c r="D689" s="7"/>
      <c r="E689" s="7"/>
      <c r="F689" s="7"/>
      <c r="G689" s="7"/>
      <c r="H689" s="7"/>
      <c r="I689" s="7"/>
      <c r="J689" s="7"/>
    </row>
    <row r="690" spans="1:10" x14ac:dyDescent="0.3">
      <c r="A690" s="1">
        <v>36557</v>
      </c>
      <c r="B690" s="1"/>
      <c r="C690" s="8"/>
      <c r="D690" s="7"/>
      <c r="E690" s="7"/>
      <c r="F690" s="7"/>
      <c r="G690" s="7"/>
      <c r="H690" s="7"/>
      <c r="I690" s="7"/>
      <c r="J690" s="7"/>
    </row>
    <row r="691" spans="1:10" x14ac:dyDescent="0.3">
      <c r="A691" s="1">
        <v>36586</v>
      </c>
      <c r="B691" s="1"/>
      <c r="C691" s="8"/>
      <c r="D691" s="7"/>
      <c r="E691" s="7"/>
      <c r="F691" s="7"/>
      <c r="G691" s="7"/>
      <c r="H691" s="7"/>
      <c r="I691" s="7"/>
      <c r="J691" s="7"/>
    </row>
    <row r="692" spans="1:10" x14ac:dyDescent="0.3">
      <c r="A692" s="1">
        <v>36617</v>
      </c>
      <c r="B692" s="1"/>
      <c r="C692" s="8"/>
      <c r="D692" s="7"/>
      <c r="E692" s="7"/>
      <c r="F692" s="7"/>
      <c r="G692" s="7"/>
      <c r="H692" s="7"/>
      <c r="I692" s="7"/>
      <c r="J692" s="7"/>
    </row>
    <row r="693" spans="1:10" x14ac:dyDescent="0.3">
      <c r="A693" s="1">
        <v>36647</v>
      </c>
      <c r="B693" s="1"/>
      <c r="C693" s="8"/>
      <c r="D693" s="7"/>
      <c r="E693" s="7"/>
      <c r="F693" s="7"/>
      <c r="G693" s="7"/>
      <c r="H693" s="7"/>
      <c r="I693" s="7"/>
      <c r="J693" s="7"/>
    </row>
    <row r="694" spans="1:10" x14ac:dyDescent="0.3">
      <c r="A694" s="1">
        <v>36678</v>
      </c>
      <c r="B694" s="1"/>
      <c r="C694" s="8"/>
      <c r="D694" s="7"/>
      <c r="E694" s="7"/>
      <c r="F694" s="7"/>
      <c r="G694" s="7"/>
      <c r="H694" s="7"/>
      <c r="I694" s="7"/>
      <c r="J694" s="7"/>
    </row>
    <row r="695" spans="1:10" x14ac:dyDescent="0.3">
      <c r="A695" s="1">
        <v>36708</v>
      </c>
      <c r="B695" s="1"/>
      <c r="C695" s="8"/>
      <c r="D695" s="7"/>
      <c r="E695" s="7"/>
      <c r="F695" s="7"/>
      <c r="G695" s="7"/>
      <c r="H695" s="7"/>
      <c r="I695" s="7"/>
      <c r="J695" s="7"/>
    </row>
    <row r="696" spans="1:10" x14ac:dyDescent="0.3">
      <c r="A696" s="1">
        <v>36739</v>
      </c>
      <c r="B696" s="1"/>
      <c r="C696" s="8"/>
      <c r="D696" s="7"/>
      <c r="E696" s="7"/>
      <c r="F696" s="7"/>
      <c r="G696" s="7"/>
      <c r="H696" s="7"/>
      <c r="I696" s="7"/>
      <c r="J696" s="7"/>
    </row>
    <row r="697" spans="1:10" x14ac:dyDescent="0.3">
      <c r="A697" s="1">
        <v>36770</v>
      </c>
      <c r="B697" s="1"/>
      <c r="C697" s="8"/>
      <c r="D697" s="7"/>
      <c r="E697" s="7"/>
      <c r="F697" s="7"/>
      <c r="G697" s="7"/>
      <c r="H697" s="7"/>
      <c r="I697" s="7"/>
      <c r="J697" s="7"/>
    </row>
    <row r="698" spans="1:10" x14ac:dyDescent="0.3">
      <c r="A698" s="1">
        <v>36800</v>
      </c>
      <c r="B698" s="1"/>
      <c r="C698" s="8"/>
      <c r="D698" s="7"/>
      <c r="E698" s="7"/>
      <c r="F698" s="7"/>
      <c r="G698" s="7"/>
      <c r="H698" s="7"/>
      <c r="I698" s="7"/>
      <c r="J698" s="7"/>
    </row>
    <row r="699" spans="1:10" x14ac:dyDescent="0.3">
      <c r="A699" s="1">
        <v>36831</v>
      </c>
      <c r="B699" s="1"/>
      <c r="C699" s="8"/>
      <c r="D699" s="7"/>
      <c r="E699" s="7"/>
      <c r="F699" s="7"/>
      <c r="G699" s="7"/>
      <c r="H699" s="7"/>
      <c r="I699" s="7"/>
      <c r="J699" s="7"/>
    </row>
    <row r="700" spans="1:10" x14ac:dyDescent="0.3">
      <c r="A700" s="1">
        <v>36861</v>
      </c>
      <c r="B700" s="1"/>
      <c r="C700" s="8"/>
      <c r="D700" s="7"/>
      <c r="E700" s="7"/>
      <c r="F700" s="7"/>
      <c r="G700" s="7"/>
      <c r="H700" s="7"/>
      <c r="I700" s="7"/>
      <c r="J700" s="7"/>
    </row>
    <row r="701" spans="1:10" x14ac:dyDescent="0.3">
      <c r="A701" s="1">
        <v>36892</v>
      </c>
      <c r="B701" s="1"/>
      <c r="C701" s="8"/>
      <c r="D701" s="7"/>
      <c r="E701" s="7"/>
      <c r="F701" s="7"/>
      <c r="G701" s="7"/>
      <c r="H701" s="7"/>
      <c r="I701" s="7"/>
      <c r="J701" s="7"/>
    </row>
    <row r="702" spans="1:10" x14ac:dyDescent="0.3">
      <c r="A702" s="1">
        <v>36923</v>
      </c>
      <c r="B702" s="1"/>
      <c r="C702" s="8"/>
      <c r="D702" s="7"/>
      <c r="E702" s="7"/>
      <c r="F702" s="7"/>
      <c r="G702" s="7"/>
      <c r="H702" s="7"/>
      <c r="I702" s="7"/>
      <c r="J702" s="7"/>
    </row>
    <row r="703" spans="1:10" x14ac:dyDescent="0.3">
      <c r="A703" s="1">
        <v>36951</v>
      </c>
      <c r="B703" s="1"/>
      <c r="C703" s="8"/>
      <c r="D703" s="7"/>
      <c r="E703" s="7"/>
      <c r="F703" s="7"/>
      <c r="G703" s="7"/>
      <c r="H703" s="7"/>
      <c r="I703" s="7"/>
      <c r="J703" s="7"/>
    </row>
    <row r="704" spans="1:10" x14ac:dyDescent="0.3">
      <c r="A704" s="1">
        <v>36982</v>
      </c>
      <c r="B704" s="1"/>
      <c r="C704" s="8"/>
      <c r="D704" s="7"/>
      <c r="E704" s="7"/>
      <c r="F704" s="7"/>
      <c r="G704" s="7"/>
      <c r="H704" s="7"/>
      <c r="I704" s="7"/>
      <c r="J704" s="7"/>
    </row>
    <row r="705" spans="1:10" x14ac:dyDescent="0.3">
      <c r="A705" s="1">
        <v>37012</v>
      </c>
      <c r="B705" s="1"/>
      <c r="C705" s="8"/>
      <c r="D705" s="7"/>
      <c r="E705" s="7"/>
      <c r="F705" s="7"/>
      <c r="G705" s="7"/>
      <c r="H705" s="7"/>
      <c r="I705" s="7"/>
      <c r="J705" s="7"/>
    </row>
    <row r="706" spans="1:10" x14ac:dyDescent="0.3">
      <c r="A706" s="1">
        <v>37043</v>
      </c>
      <c r="B706" s="1"/>
      <c r="C706" s="8"/>
      <c r="D706" s="7"/>
      <c r="E706" s="7"/>
      <c r="F706" s="7"/>
      <c r="G706" s="7"/>
      <c r="H706" s="7"/>
      <c r="I706" s="7"/>
      <c r="J706" s="7"/>
    </row>
    <row r="707" spans="1:10" x14ac:dyDescent="0.3">
      <c r="A707" s="1">
        <v>37073</v>
      </c>
      <c r="B707" s="1"/>
      <c r="C707" s="8"/>
      <c r="D707" s="7"/>
      <c r="E707" s="7"/>
      <c r="F707" s="7"/>
      <c r="G707" s="7"/>
      <c r="H707" s="7"/>
      <c r="I707" s="7"/>
      <c r="J707" s="7"/>
    </row>
    <row r="708" spans="1:10" x14ac:dyDescent="0.3">
      <c r="A708" s="1">
        <v>37104</v>
      </c>
      <c r="B708" s="1"/>
      <c r="C708" s="8"/>
      <c r="D708" s="7"/>
      <c r="E708" s="7"/>
      <c r="F708" s="7"/>
      <c r="G708" s="7"/>
      <c r="H708" s="7"/>
      <c r="I708" s="7"/>
      <c r="J708" s="7"/>
    </row>
    <row r="709" spans="1:10" x14ac:dyDescent="0.3">
      <c r="A709" s="1">
        <v>37135</v>
      </c>
      <c r="B709" s="1"/>
      <c r="C709" s="8"/>
      <c r="D709" s="7"/>
      <c r="E709" s="7"/>
      <c r="F709" s="7"/>
      <c r="G709" s="7"/>
      <c r="H709" s="7"/>
      <c r="I709" s="7"/>
      <c r="J709" s="7"/>
    </row>
    <row r="710" spans="1:10" x14ac:dyDescent="0.3">
      <c r="A710" s="1">
        <v>37165</v>
      </c>
      <c r="B710" s="1"/>
      <c r="C710" s="8"/>
      <c r="D710" s="7"/>
      <c r="E710" s="7"/>
      <c r="F710" s="7"/>
      <c r="G710" s="7"/>
      <c r="H710" s="7"/>
      <c r="I710" s="7"/>
      <c r="J710" s="7"/>
    </row>
    <row r="711" spans="1:10" x14ac:dyDescent="0.3">
      <c r="A711" s="1">
        <v>37196</v>
      </c>
      <c r="B711" s="1"/>
      <c r="C711" s="8"/>
      <c r="D711" s="7"/>
      <c r="E711" s="7"/>
      <c r="F711" s="7"/>
      <c r="G711" s="7"/>
      <c r="H711" s="7"/>
      <c r="I711" s="7"/>
      <c r="J711" s="7"/>
    </row>
    <row r="712" spans="1:10" x14ac:dyDescent="0.3">
      <c r="A712" s="1">
        <v>37226</v>
      </c>
      <c r="B712" s="1"/>
      <c r="C712" s="8"/>
      <c r="D712" s="7"/>
      <c r="E712" s="7"/>
      <c r="F712" s="7"/>
      <c r="G712" s="7"/>
      <c r="H712" s="7"/>
      <c r="I712" s="7"/>
      <c r="J712" s="7"/>
    </row>
    <row r="713" spans="1:10" x14ac:dyDescent="0.3">
      <c r="A713" s="1">
        <v>37257</v>
      </c>
      <c r="B713" s="1"/>
      <c r="C713" s="8"/>
      <c r="D713" s="7"/>
      <c r="E713" s="7"/>
      <c r="F713" s="7"/>
      <c r="G713" s="7"/>
      <c r="H713" s="7"/>
      <c r="I713" s="7"/>
      <c r="J713" s="7"/>
    </row>
    <row r="714" spans="1:10" x14ac:dyDescent="0.3">
      <c r="A714" s="1">
        <v>37288</v>
      </c>
      <c r="B714" s="1"/>
      <c r="C714" s="8"/>
      <c r="D714" s="7"/>
      <c r="E714" s="7"/>
      <c r="F714" s="7"/>
      <c r="G714" s="7"/>
      <c r="H714" s="7"/>
      <c r="I714" s="7"/>
      <c r="J714" s="7"/>
    </row>
    <row r="715" spans="1:10" x14ac:dyDescent="0.3">
      <c r="A715" s="1">
        <v>37316</v>
      </c>
      <c r="B715" s="1"/>
      <c r="C715" s="8"/>
      <c r="D715" s="7"/>
      <c r="E715" s="7"/>
      <c r="F715" s="7"/>
      <c r="G715" s="7"/>
      <c r="H715" s="7"/>
      <c r="I715" s="7"/>
      <c r="J715" s="7"/>
    </row>
    <row r="716" spans="1:10" x14ac:dyDescent="0.3">
      <c r="A716" s="1">
        <v>37347</v>
      </c>
      <c r="B716" s="1"/>
      <c r="C716" s="8"/>
      <c r="D716" s="7"/>
      <c r="E716" s="7"/>
      <c r="F716" s="7"/>
      <c r="G716" s="7"/>
      <c r="H716" s="7"/>
      <c r="I716" s="7"/>
      <c r="J716" s="7"/>
    </row>
    <row r="717" spans="1:10" x14ac:dyDescent="0.3">
      <c r="A717" s="1">
        <v>37377</v>
      </c>
      <c r="B717" s="1"/>
      <c r="C717" s="8"/>
      <c r="D717" s="7"/>
      <c r="E717" s="7"/>
      <c r="F717" s="7"/>
      <c r="G717" s="7"/>
      <c r="H717" s="7"/>
      <c r="I717" s="7"/>
      <c r="J717" s="7"/>
    </row>
    <row r="718" spans="1:10" x14ac:dyDescent="0.3">
      <c r="A718" s="1">
        <v>37408</v>
      </c>
      <c r="B718" s="1"/>
      <c r="C718" s="8"/>
      <c r="D718" s="7"/>
      <c r="E718" s="7"/>
      <c r="F718" s="7"/>
      <c r="G718" s="7"/>
      <c r="H718" s="7"/>
      <c r="I718" s="7"/>
      <c r="J718" s="7"/>
    </row>
    <row r="719" spans="1:10" x14ac:dyDescent="0.3">
      <c r="A719" s="1">
        <v>37438</v>
      </c>
      <c r="B719" s="1"/>
      <c r="C719" s="8"/>
      <c r="D719" s="7"/>
      <c r="E719" s="7"/>
      <c r="F719" s="7"/>
      <c r="G719" s="7"/>
      <c r="H719" s="7"/>
      <c r="I719" s="7"/>
      <c r="J719" s="7"/>
    </row>
    <row r="720" spans="1:10" x14ac:dyDescent="0.3">
      <c r="A720" s="1">
        <v>37469</v>
      </c>
      <c r="B720" s="1"/>
      <c r="C720" s="8"/>
      <c r="D720" s="7"/>
      <c r="E720" s="7"/>
      <c r="F720" s="7"/>
      <c r="G720" s="7"/>
      <c r="H720" s="7"/>
      <c r="I720" s="7"/>
      <c r="J720" s="7"/>
    </row>
    <row r="721" spans="1:10" x14ac:dyDescent="0.3">
      <c r="A721" s="1">
        <v>37500</v>
      </c>
      <c r="B721" s="1"/>
      <c r="C721" s="8"/>
      <c r="D721" s="7"/>
      <c r="E721" s="7"/>
      <c r="F721" s="7"/>
      <c r="G721" s="7"/>
      <c r="H721" s="7"/>
      <c r="I721" s="7"/>
      <c r="J721" s="7"/>
    </row>
    <row r="722" spans="1:10" x14ac:dyDescent="0.3">
      <c r="A722" s="1">
        <v>37530</v>
      </c>
      <c r="B722" s="1"/>
      <c r="C722" s="8"/>
      <c r="D722" s="7"/>
      <c r="E722" s="7"/>
      <c r="F722" s="7"/>
      <c r="G722" s="7"/>
      <c r="H722" s="7"/>
      <c r="I722" s="7"/>
      <c r="J722" s="7"/>
    </row>
    <row r="723" spans="1:10" x14ac:dyDescent="0.3">
      <c r="A723" s="1">
        <v>37561</v>
      </c>
      <c r="B723" s="1"/>
      <c r="C723" s="8"/>
      <c r="D723" s="7"/>
      <c r="E723" s="7"/>
      <c r="F723" s="7"/>
      <c r="G723" s="7"/>
      <c r="H723" s="7"/>
      <c r="I723" s="7"/>
      <c r="J723" s="7"/>
    </row>
    <row r="724" spans="1:10" x14ac:dyDescent="0.3">
      <c r="A724" s="1">
        <v>37591</v>
      </c>
      <c r="B724" s="1"/>
      <c r="C724" s="8"/>
      <c r="D724" s="7"/>
      <c r="E724" s="7"/>
      <c r="F724" s="7"/>
      <c r="G724" s="7"/>
      <c r="H724" s="7"/>
      <c r="I724" s="7"/>
      <c r="J724" s="7"/>
    </row>
    <row r="725" spans="1:10" x14ac:dyDescent="0.3">
      <c r="A725" s="1">
        <v>37622</v>
      </c>
      <c r="B725" s="1"/>
      <c r="C725" s="8"/>
      <c r="D725" s="7"/>
      <c r="E725" s="7"/>
      <c r="F725" s="7"/>
      <c r="G725" s="7"/>
      <c r="H725" s="7"/>
      <c r="I725" s="7"/>
      <c r="J725" s="7"/>
    </row>
    <row r="726" spans="1:10" x14ac:dyDescent="0.3">
      <c r="A726" s="1">
        <v>37653</v>
      </c>
      <c r="B726" s="1"/>
      <c r="C726" s="8"/>
      <c r="D726" s="7"/>
      <c r="E726" s="7"/>
      <c r="F726" s="7"/>
      <c r="G726" s="7"/>
      <c r="H726" s="7"/>
      <c r="I726" s="7"/>
      <c r="J726" s="7"/>
    </row>
    <row r="727" spans="1:10" x14ac:dyDescent="0.3">
      <c r="A727" s="1">
        <v>37681</v>
      </c>
      <c r="B727" s="1"/>
      <c r="C727" s="8"/>
      <c r="D727" s="7"/>
      <c r="E727" s="7"/>
      <c r="F727" s="7"/>
      <c r="G727" s="7"/>
      <c r="H727" s="7"/>
      <c r="I727" s="7"/>
      <c r="J727" s="7"/>
    </row>
    <row r="728" spans="1:10" x14ac:dyDescent="0.3">
      <c r="A728" s="1">
        <v>37712</v>
      </c>
      <c r="B728" s="1"/>
      <c r="C728" s="8"/>
      <c r="D728" s="7"/>
      <c r="E728" s="7"/>
      <c r="F728" s="7"/>
      <c r="G728" s="7"/>
      <c r="H728" s="7"/>
      <c r="I728" s="7"/>
      <c r="J728" s="7"/>
    </row>
    <row r="729" spans="1:10" x14ac:dyDescent="0.3">
      <c r="A729" s="1">
        <v>37742</v>
      </c>
      <c r="B729" s="1"/>
      <c r="C729" s="8"/>
      <c r="D729" s="7"/>
      <c r="E729" s="7"/>
      <c r="F729" s="7"/>
      <c r="G729" s="7"/>
      <c r="H729" s="7"/>
      <c r="I729" s="7"/>
      <c r="J729" s="7"/>
    </row>
    <row r="730" spans="1:10" x14ac:dyDescent="0.3">
      <c r="A730" s="1">
        <v>37773</v>
      </c>
      <c r="B730" s="1"/>
      <c r="C730" s="8"/>
      <c r="D730" s="7"/>
      <c r="E730" s="7"/>
      <c r="F730" s="7"/>
      <c r="G730" s="7"/>
      <c r="H730" s="7"/>
      <c r="I730" s="7"/>
      <c r="J730" s="7"/>
    </row>
    <row r="731" spans="1:10" x14ac:dyDescent="0.3">
      <c r="A731" s="1">
        <v>37803</v>
      </c>
      <c r="B731" s="1"/>
      <c r="C731" s="8"/>
      <c r="D731" s="7"/>
      <c r="E731" s="7"/>
      <c r="F731" s="7"/>
      <c r="G731" s="7"/>
      <c r="H731" s="7"/>
      <c r="I731" s="7"/>
      <c r="J731" s="7"/>
    </row>
    <row r="732" spans="1:10" x14ac:dyDescent="0.3">
      <c r="A732" s="1">
        <v>37834</v>
      </c>
      <c r="B732" s="1"/>
      <c r="C732" s="8"/>
      <c r="D732" s="7"/>
      <c r="E732" s="7"/>
      <c r="F732" s="7"/>
      <c r="G732" s="7"/>
      <c r="H732" s="7"/>
      <c r="I732" s="7"/>
      <c r="J732" s="7"/>
    </row>
    <row r="733" spans="1:10" x14ac:dyDescent="0.3">
      <c r="A733" s="1">
        <v>37865</v>
      </c>
      <c r="B733" s="1"/>
      <c r="C733" s="8"/>
      <c r="D733" s="7"/>
      <c r="E733" s="7"/>
      <c r="F733" s="7"/>
      <c r="G733" s="7"/>
      <c r="H733" s="7"/>
      <c r="I733" s="7"/>
      <c r="J733" s="7"/>
    </row>
    <row r="734" spans="1:10" x14ac:dyDescent="0.3">
      <c r="A734" s="1">
        <v>37895</v>
      </c>
      <c r="B734" s="1"/>
      <c r="C734" s="8"/>
      <c r="D734" s="7"/>
      <c r="E734" s="7"/>
      <c r="F734" s="7"/>
      <c r="G734" s="7"/>
      <c r="H734" s="7"/>
      <c r="I734" s="7"/>
      <c r="J734" s="7"/>
    </row>
    <row r="735" spans="1:10" x14ac:dyDescent="0.3">
      <c r="A735" s="1">
        <v>37926</v>
      </c>
      <c r="B735" s="1"/>
      <c r="C735" s="8"/>
      <c r="D735" s="7"/>
      <c r="E735" s="7"/>
      <c r="F735" s="7"/>
      <c r="G735" s="7"/>
      <c r="H735" s="7"/>
      <c r="I735" s="7"/>
      <c r="J735" s="7"/>
    </row>
    <row r="736" spans="1:10" x14ac:dyDescent="0.3">
      <c r="A736" s="1">
        <v>37956</v>
      </c>
      <c r="B736" s="1"/>
      <c r="C736" s="8"/>
      <c r="D736" s="7"/>
      <c r="E736" s="7"/>
      <c r="F736" s="7"/>
      <c r="G736" s="7"/>
      <c r="H736" s="7"/>
      <c r="I736" s="7"/>
      <c r="J736" s="7"/>
    </row>
    <row r="737" spans="1:10" x14ac:dyDescent="0.3">
      <c r="A737" s="1">
        <v>37987</v>
      </c>
      <c r="B737" s="1"/>
      <c r="C737" s="8"/>
      <c r="D737" s="7"/>
      <c r="E737" s="7"/>
      <c r="F737" s="7"/>
      <c r="G737" s="7"/>
      <c r="H737" s="7"/>
      <c r="I737" s="7"/>
      <c r="J737" s="7"/>
    </row>
    <row r="738" spans="1:10" x14ac:dyDescent="0.3">
      <c r="A738" s="1">
        <v>38018</v>
      </c>
      <c r="B738" s="1"/>
      <c r="C738" s="8"/>
      <c r="D738" s="7"/>
      <c r="E738" s="7"/>
      <c r="F738" s="7"/>
      <c r="G738" s="7"/>
      <c r="H738" s="7"/>
      <c r="I738" s="7"/>
      <c r="J738" s="7"/>
    </row>
    <row r="739" spans="1:10" x14ac:dyDescent="0.3">
      <c r="A739" s="1">
        <v>38047</v>
      </c>
      <c r="B739" s="1"/>
      <c r="C739" s="8"/>
      <c r="D739" s="7"/>
      <c r="E739" s="7"/>
      <c r="F739" s="7"/>
      <c r="G739" s="7"/>
      <c r="H739" s="7"/>
      <c r="I739" s="7"/>
      <c r="J739" s="7"/>
    </row>
    <row r="740" spans="1:10" x14ac:dyDescent="0.3">
      <c r="A740" s="1">
        <v>38078</v>
      </c>
      <c r="B740" s="1"/>
      <c r="C740" s="8"/>
      <c r="D740" s="7"/>
      <c r="E740" s="7"/>
      <c r="F740" s="7"/>
      <c r="G740" s="7"/>
      <c r="H740" s="7"/>
      <c r="I740" s="7"/>
      <c r="J740" s="7"/>
    </row>
    <row r="741" spans="1:10" x14ac:dyDescent="0.3">
      <c r="A741" s="1">
        <v>38108</v>
      </c>
      <c r="B741" s="1"/>
      <c r="C741" s="8"/>
      <c r="D741" s="7"/>
      <c r="E741" s="7"/>
      <c r="F741" s="7"/>
      <c r="G741" s="7"/>
      <c r="H741" s="7"/>
      <c r="I741" s="7"/>
      <c r="J741" s="7"/>
    </row>
    <row r="742" spans="1:10" x14ac:dyDescent="0.3">
      <c r="A742" s="1">
        <v>38139</v>
      </c>
      <c r="B742" s="1"/>
      <c r="C742" s="8"/>
      <c r="D742" s="7"/>
      <c r="E742" s="7"/>
      <c r="F742" s="7"/>
      <c r="G742" s="7"/>
      <c r="H742" s="7"/>
      <c r="I742" s="7"/>
      <c r="J742" s="7"/>
    </row>
    <row r="743" spans="1:10" x14ac:dyDescent="0.3">
      <c r="A743" s="1">
        <v>38169</v>
      </c>
      <c r="B743" s="1"/>
      <c r="C743" s="8"/>
      <c r="D743" s="7"/>
      <c r="E743" s="7"/>
      <c r="F743" s="7"/>
      <c r="G743" s="7"/>
      <c r="H743" s="7"/>
      <c r="I743" s="7"/>
      <c r="J743" s="7"/>
    </row>
    <row r="744" spans="1:10" x14ac:dyDescent="0.3">
      <c r="A744" s="1">
        <v>38200</v>
      </c>
      <c r="B744" s="1"/>
      <c r="C744" s="8"/>
      <c r="D744" s="7"/>
      <c r="E744" s="7"/>
      <c r="F744" s="7"/>
      <c r="G744" s="7"/>
      <c r="H744" s="7"/>
      <c r="I744" s="7"/>
      <c r="J744" s="7"/>
    </row>
    <row r="745" spans="1:10" x14ac:dyDescent="0.3">
      <c r="A745" s="1">
        <v>38231</v>
      </c>
      <c r="B745" s="1"/>
      <c r="C745" s="8"/>
      <c r="D745" s="7"/>
      <c r="E745" s="7"/>
      <c r="F745" s="7"/>
      <c r="G745" s="7"/>
      <c r="H745" s="7"/>
      <c r="I745" s="7"/>
      <c r="J745" s="7"/>
    </row>
    <row r="746" spans="1:10" x14ac:dyDescent="0.3">
      <c r="A746" s="1">
        <v>38261</v>
      </c>
      <c r="B746" s="1"/>
      <c r="C746" s="8"/>
      <c r="D746" s="7"/>
      <c r="E746" s="7"/>
      <c r="F746" s="7"/>
      <c r="G746" s="7"/>
      <c r="H746" s="7"/>
      <c r="I746" s="7"/>
      <c r="J746" s="7"/>
    </row>
    <row r="747" spans="1:10" x14ac:dyDescent="0.3">
      <c r="A747" s="1">
        <v>38292</v>
      </c>
      <c r="B747" s="1"/>
      <c r="C747" s="8"/>
      <c r="D747" s="7"/>
      <c r="E747" s="7"/>
      <c r="F747" s="7"/>
      <c r="G747" s="7"/>
      <c r="H747" s="7"/>
      <c r="I747" s="7"/>
      <c r="J747" s="7"/>
    </row>
    <row r="748" spans="1:10" x14ac:dyDescent="0.3">
      <c r="A748" s="1">
        <v>38322</v>
      </c>
      <c r="B748" s="1"/>
      <c r="C748" s="8"/>
      <c r="D748" s="7"/>
      <c r="E748" s="7"/>
      <c r="F748" s="7"/>
      <c r="G748" s="7"/>
      <c r="H748" s="7"/>
      <c r="I748" s="7"/>
      <c r="J748" s="7"/>
    </row>
    <row r="749" spans="1:10" x14ac:dyDescent="0.3">
      <c r="A749" s="1">
        <v>38353</v>
      </c>
      <c r="B749" s="1"/>
      <c r="C749" s="8"/>
      <c r="D749" s="7"/>
      <c r="E749" s="7"/>
      <c r="F749" s="7"/>
      <c r="G749" s="7"/>
      <c r="H749" s="7"/>
      <c r="I749" s="7"/>
      <c r="J749" s="7"/>
    </row>
    <row r="750" spans="1:10" x14ac:dyDescent="0.3">
      <c r="A750" s="1">
        <v>38384</v>
      </c>
      <c r="B750" s="1"/>
      <c r="C750" s="8"/>
      <c r="D750" s="7"/>
      <c r="E750" s="7"/>
      <c r="F750" s="7"/>
      <c r="G750" s="7"/>
      <c r="H750" s="7"/>
      <c r="I750" s="7"/>
      <c r="J750" s="7"/>
    </row>
    <row r="751" spans="1:10" x14ac:dyDescent="0.3">
      <c r="A751" s="1">
        <v>38412</v>
      </c>
      <c r="B751" s="1"/>
      <c r="C751" s="8"/>
      <c r="D751" s="7"/>
      <c r="E751" s="7"/>
      <c r="F751" s="7"/>
      <c r="G751" s="7"/>
      <c r="H751" s="7"/>
      <c r="I751" s="7"/>
      <c r="J751" s="7"/>
    </row>
    <row r="752" spans="1:10" x14ac:dyDescent="0.3">
      <c r="A752" s="1">
        <v>38443</v>
      </c>
      <c r="B752" s="1"/>
      <c r="C752" s="8"/>
      <c r="D752" s="7"/>
      <c r="E752" s="7"/>
      <c r="F752" s="7"/>
      <c r="G752" s="7"/>
      <c r="H752" s="7"/>
      <c r="I752" s="7"/>
      <c r="J752" s="7"/>
    </row>
    <row r="753" spans="1:10" x14ac:dyDescent="0.3">
      <c r="A753" s="1">
        <v>38473</v>
      </c>
      <c r="B753" s="1"/>
      <c r="C753" s="8"/>
      <c r="D753" s="7"/>
      <c r="E753" s="7"/>
      <c r="F753" s="7"/>
      <c r="G753" s="7"/>
      <c r="H753" s="7"/>
      <c r="I753" s="7"/>
      <c r="J753" s="7"/>
    </row>
    <row r="754" spans="1:10" x14ac:dyDescent="0.3">
      <c r="A754" s="1">
        <v>38504</v>
      </c>
      <c r="B754" s="1"/>
      <c r="C754" s="8"/>
      <c r="D754" s="7"/>
      <c r="E754" s="7"/>
      <c r="F754" s="7"/>
      <c r="G754" s="7"/>
      <c r="H754" s="7"/>
      <c r="I754" s="7"/>
      <c r="J754" s="7"/>
    </row>
    <row r="755" spans="1:10" x14ac:dyDescent="0.3">
      <c r="A755" s="1">
        <v>38534</v>
      </c>
      <c r="B755" s="1"/>
      <c r="C755" s="8"/>
      <c r="D755" s="7"/>
      <c r="E755" s="7"/>
      <c r="F755" s="7"/>
      <c r="G755" s="7"/>
      <c r="H755" s="7"/>
      <c r="I755" s="7"/>
      <c r="J755" s="7"/>
    </row>
    <row r="756" spans="1:10" x14ac:dyDescent="0.3">
      <c r="A756" s="1">
        <v>38565</v>
      </c>
      <c r="B756" s="1"/>
      <c r="C756" s="8"/>
      <c r="D756" s="7"/>
      <c r="E756" s="7"/>
      <c r="F756" s="7"/>
      <c r="G756" s="7"/>
      <c r="H756" s="7"/>
      <c r="I756" s="7"/>
      <c r="J756" s="7"/>
    </row>
    <row r="757" spans="1:10" x14ac:dyDescent="0.3">
      <c r="A757" s="1">
        <v>38596</v>
      </c>
      <c r="B757" s="1"/>
      <c r="C757" s="8"/>
      <c r="D757" s="7"/>
      <c r="E757" s="7"/>
      <c r="F757" s="7"/>
      <c r="G757" s="7"/>
      <c r="H757" s="7"/>
      <c r="I757" s="7"/>
      <c r="J757" s="7"/>
    </row>
    <row r="758" spans="1:10" x14ac:dyDescent="0.3">
      <c r="A758" s="1">
        <v>38626</v>
      </c>
      <c r="B758" s="1"/>
      <c r="C758" s="8"/>
      <c r="D758" s="7"/>
      <c r="E758" s="7"/>
      <c r="F758" s="7"/>
      <c r="G758" s="7"/>
      <c r="H758" s="7"/>
      <c r="I758" s="7"/>
      <c r="J758" s="7"/>
    </row>
    <row r="759" spans="1:10" x14ac:dyDescent="0.3">
      <c r="A759" s="1">
        <v>38657</v>
      </c>
      <c r="B759" s="1"/>
      <c r="C759" s="8"/>
      <c r="D759" s="7"/>
      <c r="E759" s="7"/>
      <c r="F759" s="7"/>
      <c r="G759" s="7"/>
      <c r="H759" s="7"/>
      <c r="I759" s="7"/>
      <c r="J759" s="7"/>
    </row>
    <row r="760" spans="1:10" x14ac:dyDescent="0.3">
      <c r="A760" s="1">
        <v>38687</v>
      </c>
      <c r="B760" s="1"/>
      <c r="C760" s="8"/>
      <c r="D760" s="7"/>
      <c r="E760" s="7"/>
      <c r="F760" s="7"/>
      <c r="G760" s="7"/>
      <c r="H760" s="7"/>
      <c r="I760" s="7"/>
      <c r="J760" s="7"/>
    </row>
    <row r="761" spans="1:10" x14ac:dyDescent="0.3">
      <c r="A761" s="1">
        <v>38718</v>
      </c>
      <c r="B761" s="1"/>
      <c r="C761" s="8"/>
      <c r="D761" s="7"/>
      <c r="E761" s="7"/>
      <c r="F761" s="7"/>
      <c r="G761" s="7"/>
      <c r="H761" s="7"/>
      <c r="I761" s="7"/>
      <c r="J761" s="7"/>
    </row>
    <row r="762" spans="1:10" x14ac:dyDescent="0.3">
      <c r="A762" s="1">
        <v>38749</v>
      </c>
      <c r="B762" s="1"/>
      <c r="C762" s="8"/>
      <c r="D762" s="7"/>
      <c r="E762" s="7"/>
      <c r="F762" s="7"/>
      <c r="G762" s="7"/>
      <c r="H762" s="7"/>
      <c r="I762" s="7"/>
      <c r="J762" s="7"/>
    </row>
    <row r="763" spans="1:10" x14ac:dyDescent="0.3">
      <c r="A763" s="1">
        <v>38777</v>
      </c>
      <c r="B763" s="1"/>
      <c r="C763" s="8"/>
      <c r="D763" s="7"/>
      <c r="E763" s="7"/>
      <c r="F763" s="7"/>
      <c r="G763" s="7"/>
      <c r="H763" s="7"/>
      <c r="I763" s="7"/>
      <c r="J763" s="7"/>
    </row>
    <row r="764" spans="1:10" x14ac:dyDescent="0.3">
      <c r="A764" s="1">
        <v>38808</v>
      </c>
      <c r="B764" s="1"/>
      <c r="C764" s="8"/>
      <c r="D764" s="7"/>
      <c r="E764" s="7"/>
      <c r="F764" s="7"/>
      <c r="G764" s="7"/>
      <c r="H764" s="7"/>
      <c r="I764" s="7"/>
      <c r="J764" s="7"/>
    </row>
    <row r="765" spans="1:10" x14ac:dyDescent="0.3">
      <c r="A765" s="1">
        <v>38838</v>
      </c>
      <c r="B765" s="1"/>
      <c r="C765" s="8"/>
      <c r="D765" s="7"/>
      <c r="E765" s="7"/>
      <c r="F765" s="7"/>
      <c r="G765" s="7"/>
      <c r="H765" s="7"/>
      <c r="I765" s="7"/>
      <c r="J765" s="7"/>
    </row>
    <row r="766" spans="1:10" x14ac:dyDescent="0.3">
      <c r="A766" s="1">
        <v>38869</v>
      </c>
      <c r="B766" s="1"/>
      <c r="C766" s="8"/>
      <c r="D766" s="7"/>
      <c r="E766" s="7"/>
      <c r="F766" s="7"/>
      <c r="G766" s="7"/>
      <c r="H766" s="7"/>
      <c r="I766" s="7"/>
      <c r="J766" s="7"/>
    </row>
    <row r="767" spans="1:10" x14ac:dyDescent="0.3">
      <c r="A767" s="1">
        <v>38899</v>
      </c>
      <c r="B767" s="1"/>
      <c r="C767" s="8"/>
      <c r="D767" s="7"/>
      <c r="E767" s="7"/>
      <c r="F767" s="7"/>
      <c r="G767" s="7"/>
      <c r="H767" s="7"/>
      <c r="I767" s="7"/>
      <c r="J767" s="7"/>
    </row>
    <row r="768" spans="1:10" x14ac:dyDescent="0.3">
      <c r="A768" s="1">
        <v>38930</v>
      </c>
      <c r="B768" s="1"/>
      <c r="C768" s="8"/>
      <c r="D768" s="7"/>
      <c r="E768" s="7"/>
      <c r="F768" s="7"/>
      <c r="G768" s="7"/>
      <c r="H768" s="7"/>
      <c r="I768" s="7"/>
      <c r="J768" s="7"/>
    </row>
    <row r="769" spans="1:10" x14ac:dyDescent="0.3">
      <c r="A769" s="1">
        <v>38961</v>
      </c>
      <c r="B769" s="1"/>
      <c r="C769" s="8"/>
      <c r="D769" s="7"/>
      <c r="E769" s="7"/>
      <c r="F769" s="7"/>
      <c r="G769" s="7"/>
      <c r="H769" s="7"/>
      <c r="I769" s="7"/>
      <c r="J769" s="7"/>
    </row>
    <row r="770" spans="1:10" x14ac:dyDescent="0.3">
      <c r="A770" s="1">
        <v>38991</v>
      </c>
      <c r="B770" s="1"/>
      <c r="C770" s="8"/>
      <c r="D770" s="7"/>
      <c r="E770" s="7"/>
      <c r="F770" s="7"/>
      <c r="G770" s="7"/>
      <c r="H770" s="7"/>
      <c r="I770" s="7"/>
      <c r="J770" s="7"/>
    </row>
    <row r="771" spans="1:10" x14ac:dyDescent="0.3">
      <c r="A771" s="1">
        <v>39022</v>
      </c>
      <c r="B771" s="1"/>
      <c r="C771" s="8"/>
      <c r="D771" s="7"/>
      <c r="E771" s="7"/>
      <c r="F771" s="7"/>
      <c r="G771" s="7"/>
      <c r="H771" s="7"/>
      <c r="I771" s="7"/>
      <c r="J771" s="7"/>
    </row>
    <row r="772" spans="1:10" x14ac:dyDescent="0.3">
      <c r="A772" s="1">
        <v>39052</v>
      </c>
      <c r="B772" s="1"/>
      <c r="C772" s="8"/>
      <c r="D772" s="7"/>
      <c r="E772" s="7"/>
      <c r="F772" s="7"/>
      <c r="G772" s="7"/>
      <c r="H772" s="7"/>
      <c r="I772" s="7"/>
      <c r="J772" s="7"/>
    </row>
    <row r="773" spans="1:10" x14ac:dyDescent="0.3">
      <c r="A773" s="1">
        <v>39083</v>
      </c>
      <c r="B773" s="1"/>
      <c r="C773" s="8"/>
      <c r="D773" s="7"/>
      <c r="E773" s="7"/>
      <c r="F773" s="7"/>
      <c r="G773" s="7"/>
      <c r="H773" s="7"/>
      <c r="I773" s="7"/>
      <c r="J773" s="7"/>
    </row>
    <row r="774" spans="1:10" x14ac:dyDescent="0.3">
      <c r="A774" s="1">
        <v>39114</v>
      </c>
      <c r="B774" s="1"/>
      <c r="C774" s="8"/>
      <c r="D774" s="7"/>
      <c r="E774" s="7"/>
      <c r="F774" s="7"/>
      <c r="G774" s="7"/>
      <c r="H774" s="7"/>
      <c r="I774" s="7"/>
      <c r="J774" s="7"/>
    </row>
    <row r="775" spans="1:10" x14ac:dyDescent="0.3">
      <c r="A775" s="1">
        <v>39142</v>
      </c>
      <c r="B775" s="1"/>
      <c r="C775" s="8"/>
      <c r="D775" s="7"/>
      <c r="E775" s="7"/>
      <c r="F775" s="7"/>
      <c r="G775" s="7"/>
      <c r="H775" s="7"/>
      <c r="I775" s="7"/>
      <c r="J775" s="7"/>
    </row>
    <row r="776" spans="1:10" x14ac:dyDescent="0.3">
      <c r="A776" s="1">
        <v>39173</v>
      </c>
      <c r="B776" s="1"/>
      <c r="C776" s="8"/>
      <c r="D776" s="7"/>
      <c r="E776" s="7"/>
      <c r="F776" s="7"/>
      <c r="G776" s="7"/>
      <c r="H776" s="7"/>
      <c r="I776" s="7"/>
      <c r="J776" s="7"/>
    </row>
    <row r="777" spans="1:10" x14ac:dyDescent="0.3">
      <c r="A777" s="1">
        <v>39203</v>
      </c>
      <c r="B777" s="1"/>
      <c r="C777" s="8"/>
      <c r="D777" s="7"/>
      <c r="E777" s="7"/>
      <c r="F777" s="7"/>
      <c r="G777" s="7"/>
      <c r="H777" s="7"/>
      <c r="I777" s="7"/>
      <c r="J777" s="7"/>
    </row>
    <row r="778" spans="1:10" x14ac:dyDescent="0.3">
      <c r="A778" s="1">
        <v>39234</v>
      </c>
      <c r="B778" s="1"/>
      <c r="C778" s="8"/>
      <c r="D778" s="7"/>
      <c r="E778" s="7"/>
      <c r="F778" s="7"/>
      <c r="G778" s="7"/>
      <c r="H778" s="7"/>
      <c r="I778" s="7"/>
      <c r="J778" s="7"/>
    </row>
    <row r="779" spans="1:10" x14ac:dyDescent="0.3">
      <c r="A779" s="1">
        <v>39264</v>
      </c>
      <c r="B779" s="1"/>
      <c r="C779" s="8"/>
      <c r="D779" s="7"/>
      <c r="E779" s="7"/>
      <c r="F779" s="7"/>
      <c r="G779" s="7"/>
      <c r="H779" s="7"/>
      <c r="I779" s="7"/>
      <c r="J779" s="7"/>
    </row>
    <row r="780" spans="1:10" x14ac:dyDescent="0.3">
      <c r="A780" s="1">
        <v>39295</v>
      </c>
      <c r="B780" s="1"/>
      <c r="C780" s="8"/>
      <c r="D780" s="7"/>
      <c r="E780" s="7"/>
      <c r="F780" s="7"/>
      <c r="G780" s="7"/>
      <c r="H780" s="7"/>
      <c r="I780" s="7"/>
      <c r="J780" s="7"/>
    </row>
    <row r="781" spans="1:10" x14ac:dyDescent="0.3">
      <c r="A781" s="1">
        <v>39326</v>
      </c>
      <c r="B781" s="1"/>
      <c r="C781" s="8"/>
      <c r="D781" s="7"/>
      <c r="E781" s="7"/>
      <c r="F781" s="7"/>
      <c r="G781" s="7"/>
      <c r="H781" s="7"/>
      <c r="I781" s="7"/>
      <c r="J781" s="7"/>
    </row>
    <row r="782" spans="1:10" x14ac:dyDescent="0.3">
      <c r="A782" s="1">
        <v>39356</v>
      </c>
      <c r="B782" s="1"/>
      <c r="C782" s="8"/>
      <c r="D782" s="7"/>
      <c r="E782" s="7"/>
      <c r="F782" s="7"/>
      <c r="G782" s="7"/>
      <c r="H782" s="7"/>
      <c r="I782" s="7"/>
      <c r="J782" s="7"/>
    </row>
    <row r="783" spans="1:10" x14ac:dyDescent="0.3">
      <c r="A783" s="1">
        <v>39387</v>
      </c>
      <c r="B783" s="1"/>
      <c r="C783" s="8"/>
      <c r="D783" s="7"/>
      <c r="E783" s="7"/>
      <c r="F783" s="7"/>
      <c r="G783" s="7"/>
      <c r="H783" s="7"/>
      <c r="I783" s="7"/>
      <c r="J783" s="7"/>
    </row>
    <row r="784" spans="1:10" x14ac:dyDescent="0.3">
      <c r="A784" s="1">
        <v>39417</v>
      </c>
      <c r="B784" s="1"/>
      <c r="C784" s="8"/>
      <c r="D784" s="7"/>
      <c r="E784" s="7"/>
      <c r="F784" s="7"/>
      <c r="G784" s="7"/>
      <c r="H784" s="7"/>
      <c r="I784" s="7"/>
      <c r="J784" s="7"/>
    </row>
    <row r="785" spans="1:10" x14ac:dyDescent="0.3">
      <c r="A785" s="1">
        <v>39448</v>
      </c>
      <c r="B785" s="1"/>
      <c r="C785" s="8"/>
      <c r="D785" s="7"/>
      <c r="E785" s="7"/>
      <c r="F785" s="7"/>
      <c r="G785" s="7"/>
      <c r="H785" s="7"/>
      <c r="I785" s="7"/>
      <c r="J785" s="7"/>
    </row>
    <row r="786" spans="1:10" x14ac:dyDescent="0.3">
      <c r="A786" s="1">
        <v>39479</v>
      </c>
      <c r="B786" s="1"/>
      <c r="C786" s="8"/>
      <c r="D786" s="7"/>
      <c r="E786" s="7"/>
      <c r="F786" s="7"/>
      <c r="G786" s="7"/>
      <c r="H786" s="7"/>
      <c r="I786" s="7"/>
      <c r="J786" s="7"/>
    </row>
    <row r="787" spans="1:10" x14ac:dyDescent="0.3">
      <c r="A787" s="1">
        <v>39508</v>
      </c>
      <c r="B787" s="1"/>
      <c r="C787" s="8"/>
      <c r="D787" s="7"/>
      <c r="E787" s="7"/>
      <c r="F787" s="7"/>
      <c r="G787" s="7"/>
      <c r="H787" s="7"/>
      <c r="I787" s="7"/>
      <c r="J787" s="7"/>
    </row>
    <row r="788" spans="1:10" x14ac:dyDescent="0.3">
      <c r="A788" s="1">
        <v>39539</v>
      </c>
      <c r="B788" s="1"/>
      <c r="C788" s="8"/>
      <c r="D788" s="7"/>
      <c r="E788" s="7"/>
      <c r="F788" s="7"/>
      <c r="G788" s="7"/>
      <c r="H788" s="7"/>
      <c r="I788" s="7"/>
      <c r="J788" s="7"/>
    </row>
    <row r="789" spans="1:10" x14ac:dyDescent="0.3">
      <c r="A789" s="1">
        <v>39569</v>
      </c>
      <c r="B789" s="1"/>
      <c r="C789" s="8"/>
      <c r="D789" s="7"/>
      <c r="E789" s="7"/>
      <c r="F789" s="7"/>
      <c r="G789" s="7"/>
      <c r="H789" s="7"/>
      <c r="I789" s="7"/>
      <c r="J789" s="7"/>
    </row>
    <row r="790" spans="1:10" x14ac:dyDescent="0.3">
      <c r="A790" s="1">
        <v>39600</v>
      </c>
      <c r="B790" s="1"/>
      <c r="C790" s="8"/>
      <c r="D790" s="7"/>
      <c r="E790" s="7"/>
      <c r="F790" s="7"/>
      <c r="G790" s="7"/>
      <c r="H790" s="7"/>
      <c r="I790" s="7"/>
      <c r="J790" s="7"/>
    </row>
    <row r="791" spans="1:10" x14ac:dyDescent="0.3">
      <c r="A791" s="1">
        <v>39630</v>
      </c>
      <c r="B791" s="1"/>
      <c r="C791" s="8"/>
      <c r="D791" s="7"/>
      <c r="E791" s="7"/>
      <c r="F791" s="7"/>
      <c r="G791" s="7"/>
      <c r="H791" s="7"/>
      <c r="I791" s="7"/>
      <c r="J791" s="7"/>
    </row>
    <row r="792" spans="1:10" x14ac:dyDescent="0.3">
      <c r="A792" s="1">
        <v>39661</v>
      </c>
      <c r="B792" s="1"/>
      <c r="C792" s="8"/>
      <c r="D792" s="7"/>
      <c r="E792" s="7"/>
      <c r="F792" s="7"/>
      <c r="G792" s="7"/>
      <c r="H792" s="7"/>
      <c r="I792" s="7"/>
      <c r="J792" s="7"/>
    </row>
    <row r="793" spans="1:10" x14ac:dyDescent="0.3">
      <c r="A793" s="1">
        <v>39692</v>
      </c>
      <c r="B793" s="1"/>
      <c r="C793" s="8"/>
      <c r="D793" s="7"/>
      <c r="E793" s="7"/>
      <c r="F793" s="7"/>
      <c r="G793" s="7"/>
      <c r="H793" s="7"/>
      <c r="I793" s="7"/>
      <c r="J793" s="7"/>
    </row>
    <row r="794" spans="1:10" x14ac:dyDescent="0.3">
      <c r="A794" s="1">
        <v>39722</v>
      </c>
      <c r="B794" s="1"/>
      <c r="C794" s="8"/>
      <c r="D794" s="7"/>
      <c r="E794" s="7"/>
      <c r="F794" s="7"/>
      <c r="G794" s="7"/>
      <c r="H794" s="7"/>
      <c r="I794" s="7"/>
      <c r="J794" s="7"/>
    </row>
    <row r="795" spans="1:10" x14ac:dyDescent="0.3">
      <c r="A795" s="1">
        <v>39753</v>
      </c>
      <c r="B795" s="1"/>
      <c r="C795" s="8"/>
      <c r="D795" s="7"/>
      <c r="E795" s="7"/>
      <c r="F795" s="7"/>
      <c r="G795" s="7"/>
      <c r="H795" s="7"/>
      <c r="I795" s="7"/>
      <c r="J795" s="7"/>
    </row>
    <row r="796" spans="1:10" x14ac:dyDescent="0.3">
      <c r="A796" s="1">
        <v>39783</v>
      </c>
      <c r="B796" s="1"/>
      <c r="C796" s="8"/>
      <c r="D796" s="7"/>
      <c r="E796" s="7"/>
      <c r="F796" s="7"/>
      <c r="G796" s="7"/>
      <c r="H796" s="7"/>
      <c r="I796" s="7"/>
      <c r="J796" s="7"/>
    </row>
    <row r="797" spans="1:10" x14ac:dyDescent="0.3">
      <c r="A797" s="1">
        <v>39814</v>
      </c>
      <c r="B797" s="1"/>
      <c r="C797" s="8"/>
      <c r="D797" s="7"/>
      <c r="E797" s="7"/>
      <c r="F797" s="7"/>
      <c r="G797" s="7"/>
      <c r="H797" s="7"/>
      <c r="I797" s="7"/>
      <c r="J797" s="7"/>
    </row>
    <row r="798" spans="1:10" x14ac:dyDescent="0.3">
      <c r="A798" s="1">
        <v>39845</v>
      </c>
      <c r="B798" s="1"/>
      <c r="C798" s="8"/>
      <c r="D798" s="7"/>
      <c r="E798" s="7"/>
      <c r="F798" s="7"/>
      <c r="G798" s="7"/>
      <c r="H798" s="7"/>
      <c r="I798" s="7"/>
      <c r="J798" s="7"/>
    </row>
    <row r="799" spans="1:10" x14ac:dyDescent="0.3">
      <c r="A799" s="1">
        <v>39873</v>
      </c>
      <c r="B799" s="1"/>
      <c r="C799" s="8"/>
      <c r="D799" s="7"/>
      <c r="E799" s="7"/>
      <c r="F799" s="7"/>
      <c r="G799" s="7"/>
      <c r="H799" s="7"/>
      <c r="I799" s="7"/>
      <c r="J799" s="7"/>
    </row>
    <row r="800" spans="1:10" x14ac:dyDescent="0.3">
      <c r="A800" s="1">
        <v>39904</v>
      </c>
      <c r="B800" s="1"/>
      <c r="C800" s="8"/>
      <c r="D800" s="7"/>
      <c r="E800" s="7"/>
      <c r="F800" s="7"/>
      <c r="G800" s="7"/>
      <c r="H800" s="7"/>
      <c r="I800" s="7"/>
      <c r="J800" s="7"/>
    </row>
    <row r="801" spans="1:10" x14ac:dyDescent="0.3">
      <c r="A801" s="1">
        <v>39934</v>
      </c>
      <c r="B801" s="1"/>
      <c r="C801" s="8"/>
      <c r="D801" s="7"/>
      <c r="E801" s="7"/>
      <c r="F801" s="7"/>
      <c r="G801" s="7"/>
      <c r="H801" s="7"/>
      <c r="I801" s="7"/>
      <c r="J801" s="7"/>
    </row>
    <row r="802" spans="1:10" x14ac:dyDescent="0.3">
      <c r="A802" s="1">
        <v>39965</v>
      </c>
      <c r="B802" s="1"/>
      <c r="C802" s="8"/>
      <c r="D802" s="7"/>
      <c r="E802" s="7"/>
      <c r="F802" s="7"/>
      <c r="G802" s="7"/>
      <c r="H802" s="7"/>
      <c r="I802" s="7"/>
      <c r="J802" s="7"/>
    </row>
    <row r="803" spans="1:10" x14ac:dyDescent="0.3">
      <c r="A803" s="1">
        <v>39995</v>
      </c>
      <c r="B803" s="1"/>
      <c r="C803" s="8"/>
      <c r="D803" s="7"/>
      <c r="E803" s="7"/>
      <c r="F803" s="7"/>
      <c r="G803" s="7"/>
      <c r="H803" s="7"/>
      <c r="I803" s="7"/>
      <c r="J803" s="7"/>
    </row>
    <row r="804" spans="1:10" x14ac:dyDescent="0.3">
      <c r="A804" s="1">
        <v>40026</v>
      </c>
      <c r="B804" s="1"/>
      <c r="C804" s="8"/>
      <c r="D804" s="7"/>
      <c r="E804" s="7"/>
      <c r="F804" s="7"/>
      <c r="G804" s="7"/>
      <c r="H804" s="7"/>
      <c r="I804" s="7"/>
      <c r="J804" s="7"/>
    </row>
    <row r="805" spans="1:10" x14ac:dyDescent="0.3">
      <c r="A805" s="1">
        <v>40057</v>
      </c>
      <c r="B805" s="1"/>
      <c r="C805" s="8"/>
      <c r="D805" s="7"/>
      <c r="E805" s="7"/>
      <c r="F805" s="7"/>
      <c r="G805" s="7"/>
      <c r="H805" s="7"/>
      <c r="I805" s="7"/>
      <c r="J805" s="7"/>
    </row>
    <row r="806" spans="1:10" x14ac:dyDescent="0.3">
      <c r="A806" s="1">
        <v>40087</v>
      </c>
      <c r="B806" s="1"/>
      <c r="C806" s="8"/>
      <c r="D806" s="7"/>
      <c r="E806" s="7"/>
      <c r="F806" s="7"/>
      <c r="G806" s="7"/>
      <c r="H806" s="7"/>
      <c r="I806" s="7"/>
      <c r="J806" s="7"/>
    </row>
    <row r="807" spans="1:10" x14ac:dyDescent="0.3">
      <c r="A807" s="1">
        <v>40118</v>
      </c>
      <c r="B807" s="1"/>
      <c r="C807" s="8"/>
      <c r="D807" s="7"/>
      <c r="E807" s="7"/>
      <c r="F807" s="7"/>
      <c r="G807" s="7"/>
      <c r="H807" s="7"/>
      <c r="I807" s="7"/>
      <c r="J807" s="7"/>
    </row>
    <row r="808" spans="1:10" x14ac:dyDescent="0.3">
      <c r="A808" s="1">
        <v>40148</v>
      </c>
      <c r="B808" s="1"/>
      <c r="C808" s="8"/>
      <c r="D808" s="7"/>
      <c r="E808" s="7"/>
      <c r="F808" s="7"/>
      <c r="G808" s="7"/>
      <c r="H808" s="7"/>
      <c r="I808" s="7"/>
      <c r="J808" s="7"/>
    </row>
    <row r="809" spans="1:10" x14ac:dyDescent="0.3">
      <c r="A809" s="1">
        <v>40179</v>
      </c>
      <c r="B809" s="1"/>
      <c r="C809" s="8"/>
      <c r="D809" s="7"/>
      <c r="E809" s="7"/>
      <c r="F809" s="7"/>
      <c r="G809" s="7"/>
      <c r="H809" s="7"/>
      <c r="I809" s="7"/>
      <c r="J809" s="7"/>
    </row>
    <row r="810" spans="1:10" x14ac:dyDescent="0.3">
      <c r="A810" s="1">
        <v>40210</v>
      </c>
      <c r="B810" s="1"/>
      <c r="C810" s="8"/>
      <c r="D810" s="7"/>
      <c r="E810" s="7"/>
      <c r="F810" s="7"/>
      <c r="G810" s="7"/>
      <c r="H810" s="7"/>
      <c r="I810" s="7"/>
      <c r="J810" s="7"/>
    </row>
    <row r="811" spans="1:10" x14ac:dyDescent="0.3">
      <c r="A811" s="1">
        <v>40238</v>
      </c>
      <c r="B811" s="1"/>
      <c r="C811" s="8"/>
      <c r="D811" s="7"/>
      <c r="E811" s="7"/>
      <c r="F811" s="7"/>
      <c r="G811" s="7"/>
      <c r="H811" s="7"/>
      <c r="I811" s="7"/>
      <c r="J811" s="7"/>
    </row>
    <row r="812" spans="1:10" x14ac:dyDescent="0.3">
      <c r="A812" s="1">
        <v>40269</v>
      </c>
      <c r="B812" s="1"/>
      <c r="C812" s="8"/>
      <c r="D812" s="7"/>
      <c r="E812" s="7"/>
      <c r="F812" s="7"/>
      <c r="G812" s="7"/>
      <c r="H812" s="7"/>
      <c r="I812" s="7"/>
      <c r="J812" s="7"/>
    </row>
    <row r="813" spans="1:10" x14ac:dyDescent="0.3">
      <c r="A813" s="1">
        <v>40299</v>
      </c>
      <c r="B813" s="1"/>
      <c r="C813" s="8"/>
      <c r="D813" s="7"/>
      <c r="E813" s="7"/>
      <c r="F813" s="7"/>
      <c r="G813" s="7"/>
      <c r="H813" s="7"/>
      <c r="I813" s="7"/>
      <c r="J813" s="7"/>
    </row>
    <row r="814" spans="1:10" x14ac:dyDescent="0.3">
      <c r="A814" s="1">
        <v>40330</v>
      </c>
      <c r="B814" s="1"/>
      <c r="C814" s="8"/>
      <c r="D814" s="7"/>
      <c r="E814" s="7"/>
      <c r="F814" s="7"/>
      <c r="G814" s="7"/>
      <c r="H814" s="7"/>
      <c r="I814" s="7"/>
      <c r="J814" s="7"/>
    </row>
    <row r="815" spans="1:10" x14ac:dyDescent="0.3">
      <c r="A815" s="1">
        <v>40360</v>
      </c>
      <c r="B815" s="1"/>
      <c r="C815" s="8"/>
      <c r="D815" s="7"/>
      <c r="E815" s="7"/>
      <c r="F815" s="7"/>
      <c r="G815" s="7"/>
      <c r="H815" s="7"/>
      <c r="I815" s="7"/>
      <c r="J815" s="7"/>
    </row>
    <row r="816" spans="1:10" x14ac:dyDescent="0.3">
      <c r="A816" s="1">
        <v>40391</v>
      </c>
      <c r="B816" s="1"/>
      <c r="C816" s="8"/>
      <c r="D816" s="7"/>
      <c r="E816" s="7"/>
      <c r="F816" s="7"/>
      <c r="G816" s="7"/>
      <c r="H816" s="7"/>
      <c r="I816" s="7"/>
      <c r="J816" s="7"/>
    </row>
    <row r="817" spans="1:10" x14ac:dyDescent="0.3">
      <c r="A817" s="1">
        <v>40422</v>
      </c>
      <c r="B817" s="1"/>
      <c r="C817" s="8"/>
      <c r="D817" s="7"/>
      <c r="E817" s="7"/>
      <c r="F817" s="7"/>
      <c r="G817" s="7"/>
      <c r="H817" s="7"/>
      <c r="I817" s="7"/>
      <c r="J817" s="7"/>
    </row>
    <row r="818" spans="1:10" x14ac:dyDescent="0.3">
      <c r="A818" s="1">
        <v>40452</v>
      </c>
      <c r="B818" s="1"/>
      <c r="C818" s="8"/>
      <c r="D818" s="7"/>
      <c r="E818" s="7"/>
      <c r="F818" s="7"/>
      <c r="G818" s="7"/>
      <c r="H818" s="7"/>
      <c r="I818" s="7"/>
      <c r="J818" s="7"/>
    </row>
    <row r="819" spans="1:10" x14ac:dyDescent="0.3">
      <c r="A819" s="1">
        <v>40483</v>
      </c>
      <c r="B819" s="1"/>
      <c r="C819" s="8"/>
      <c r="D819" s="7"/>
      <c r="E819" s="7"/>
      <c r="F819" s="7"/>
      <c r="G819" s="7"/>
      <c r="H819" s="7"/>
      <c r="I819" s="7"/>
      <c r="J819" s="7"/>
    </row>
    <row r="820" spans="1:10" x14ac:dyDescent="0.3">
      <c r="A820" s="1">
        <v>40513</v>
      </c>
      <c r="B820" s="1"/>
      <c r="C820" s="8"/>
      <c r="D820" s="7"/>
      <c r="E820" s="7"/>
      <c r="F820" s="7"/>
      <c r="G820" s="7"/>
      <c r="H820" s="7"/>
      <c r="I820" s="7"/>
      <c r="J820" s="7"/>
    </row>
    <row r="821" spans="1:10" x14ac:dyDescent="0.3">
      <c r="A821" s="1">
        <v>40544</v>
      </c>
      <c r="B821" s="1"/>
      <c r="C821" s="8"/>
      <c r="D821" s="7"/>
      <c r="E821" s="7"/>
      <c r="F821" s="7"/>
      <c r="G821" s="7"/>
      <c r="H821" s="7"/>
      <c r="I821" s="7"/>
      <c r="J821" s="7"/>
    </row>
    <row r="822" spans="1:10" x14ac:dyDescent="0.3">
      <c r="A822" s="1">
        <v>40575</v>
      </c>
      <c r="B822" s="1"/>
      <c r="C822" s="8"/>
      <c r="D822" s="7"/>
      <c r="E822" s="7"/>
      <c r="F822" s="7"/>
      <c r="G822" s="7"/>
      <c r="H822" s="7"/>
      <c r="I822" s="7"/>
      <c r="J822" s="7"/>
    </row>
    <row r="823" spans="1:10" x14ac:dyDescent="0.3">
      <c r="A823" s="1">
        <v>40603</v>
      </c>
      <c r="B823" s="1"/>
      <c r="C823" s="8"/>
      <c r="D823" s="7"/>
      <c r="E823" s="7"/>
      <c r="F823" s="7"/>
      <c r="G823" s="7"/>
      <c r="H823" s="7"/>
      <c r="I823" s="7"/>
      <c r="J823" s="7"/>
    </row>
    <row r="824" spans="1:10" x14ac:dyDescent="0.3">
      <c r="A824" s="1">
        <v>40634</v>
      </c>
      <c r="B824" s="1"/>
      <c r="C824" s="8"/>
      <c r="D824" s="7"/>
      <c r="E824" s="7"/>
      <c r="F824" s="7"/>
      <c r="G824" s="7"/>
      <c r="H824" s="7"/>
      <c r="I824" s="7"/>
      <c r="J824" s="7"/>
    </row>
    <row r="825" spans="1:10" x14ac:dyDescent="0.3">
      <c r="A825" s="1">
        <v>40664</v>
      </c>
      <c r="B825" s="1"/>
      <c r="C825" s="8"/>
      <c r="D825" s="7"/>
      <c r="E825" s="7"/>
      <c r="F825" s="7"/>
      <c r="G825" s="7"/>
      <c r="H825" s="7"/>
      <c r="I825" s="7"/>
      <c r="J825" s="7"/>
    </row>
    <row r="826" spans="1:10" x14ac:dyDescent="0.3">
      <c r="A826" s="1">
        <v>40695</v>
      </c>
      <c r="B826" s="1"/>
      <c r="C826" s="8"/>
      <c r="D826" s="7"/>
      <c r="E826" s="7"/>
      <c r="F826" s="7"/>
      <c r="G826" s="7"/>
      <c r="H826" s="7"/>
      <c r="I826" s="7"/>
      <c r="J826" s="7"/>
    </row>
    <row r="827" spans="1:10" x14ac:dyDescent="0.3">
      <c r="A827" s="1">
        <v>40725</v>
      </c>
      <c r="B827" s="1"/>
      <c r="C827" s="8"/>
      <c r="D827" s="7"/>
      <c r="E827" s="7"/>
      <c r="F827" s="7"/>
      <c r="G827" s="7"/>
      <c r="H827" s="7"/>
      <c r="I827" s="7"/>
      <c r="J827" s="7"/>
    </row>
    <row r="828" spans="1:10" x14ac:dyDescent="0.3">
      <c r="A828" s="1">
        <v>40756</v>
      </c>
      <c r="B828" s="1"/>
      <c r="C828" s="8"/>
      <c r="D828" s="7"/>
      <c r="E828" s="7"/>
      <c r="F828" s="7"/>
      <c r="G828" s="7"/>
      <c r="H828" s="7"/>
      <c r="I828" s="7"/>
      <c r="J828" s="7"/>
    </row>
    <row r="829" spans="1:10" x14ac:dyDescent="0.3">
      <c r="A829" s="1">
        <v>40787</v>
      </c>
      <c r="B829" s="1"/>
      <c r="C829" s="8"/>
      <c r="D829" s="7"/>
      <c r="E829" s="7"/>
      <c r="F829" s="7"/>
      <c r="G829" s="7"/>
      <c r="H829" s="7"/>
      <c r="I829" s="7"/>
      <c r="J829" s="7"/>
    </row>
    <row r="830" spans="1:10" x14ac:dyDescent="0.3">
      <c r="A830" s="1">
        <v>40817</v>
      </c>
      <c r="B830" s="1"/>
      <c r="C830" s="8"/>
      <c r="D830" s="7"/>
      <c r="E830" s="7"/>
      <c r="F830" s="7"/>
      <c r="G830" s="7"/>
      <c r="H830" s="7"/>
      <c r="I830" s="7"/>
      <c r="J830" s="7"/>
    </row>
    <row r="831" spans="1:10" x14ac:dyDescent="0.3">
      <c r="A831" s="1">
        <v>40848</v>
      </c>
      <c r="B831" s="1"/>
      <c r="C831" s="8"/>
      <c r="D831" s="7"/>
      <c r="E831" s="7"/>
      <c r="F831" s="7"/>
      <c r="G831" s="7"/>
      <c r="H831" s="7"/>
      <c r="I831" s="7"/>
      <c r="J831" s="7"/>
    </row>
    <row r="832" spans="1:10" x14ac:dyDescent="0.3">
      <c r="A832" s="1">
        <v>40878</v>
      </c>
      <c r="B832" s="1"/>
      <c r="C832" s="8"/>
      <c r="D832" s="7"/>
      <c r="E832" s="7"/>
      <c r="F832" s="7"/>
      <c r="G832" s="7"/>
      <c r="H832" s="7"/>
      <c r="I832" s="7"/>
      <c r="J832" s="7"/>
    </row>
    <row r="833" spans="1:10" x14ac:dyDescent="0.3">
      <c r="A833" s="1">
        <v>40909</v>
      </c>
      <c r="B833" s="1"/>
      <c r="C833" s="8"/>
      <c r="D833" s="7"/>
      <c r="E833" s="7"/>
      <c r="F833" s="7"/>
      <c r="G833" s="7"/>
      <c r="H833" s="7"/>
      <c r="I833" s="7"/>
      <c r="J833" s="7"/>
    </row>
    <row r="834" spans="1:10" x14ac:dyDescent="0.3">
      <c r="A834" s="1">
        <v>40940</v>
      </c>
      <c r="B834" s="1"/>
      <c r="C834" s="8"/>
      <c r="D834" s="7"/>
      <c r="E834" s="7"/>
      <c r="F834" s="7"/>
      <c r="G834" s="7"/>
      <c r="H834" s="7"/>
      <c r="I834" s="7"/>
      <c r="J834" s="7"/>
    </row>
    <row r="835" spans="1:10" x14ac:dyDescent="0.3">
      <c r="A835" s="1">
        <v>40969</v>
      </c>
      <c r="B835" s="1"/>
      <c r="C835" s="8"/>
      <c r="D835" s="7"/>
      <c r="E835" s="7"/>
      <c r="F835" s="7"/>
      <c r="G835" s="7"/>
      <c r="H835" s="7"/>
      <c r="I835" s="7"/>
      <c r="J835" s="7"/>
    </row>
    <row r="836" spans="1:10" x14ac:dyDescent="0.3">
      <c r="A836" s="1">
        <v>41000</v>
      </c>
      <c r="B836" s="1"/>
      <c r="C836" s="8"/>
      <c r="D836" s="7"/>
      <c r="E836" s="7"/>
      <c r="F836" s="7"/>
      <c r="G836" s="7"/>
      <c r="H836" s="7"/>
      <c r="I836" s="7"/>
      <c r="J836" s="7"/>
    </row>
    <row r="837" spans="1:10" x14ac:dyDescent="0.3">
      <c r="A837" s="1">
        <v>41030</v>
      </c>
      <c r="B837" s="1"/>
      <c r="C837" s="8"/>
      <c r="D837" s="7"/>
      <c r="E837" s="7"/>
      <c r="F837" s="7"/>
      <c r="G837" s="7"/>
      <c r="H837" s="7"/>
      <c r="I837" s="7"/>
      <c r="J837" s="7"/>
    </row>
    <row r="838" spans="1:10" x14ac:dyDescent="0.3">
      <c r="A838" s="1">
        <v>41061</v>
      </c>
      <c r="B838" s="1"/>
      <c r="C838" s="8"/>
      <c r="D838" s="7"/>
      <c r="E838" s="7"/>
      <c r="F838" s="7"/>
      <c r="G838" s="7"/>
      <c r="H838" s="7"/>
      <c r="I838" s="7"/>
      <c r="J838" s="7"/>
    </row>
    <row r="839" spans="1:10" x14ac:dyDescent="0.3">
      <c r="A839" s="1">
        <v>41091</v>
      </c>
      <c r="B839" s="1"/>
      <c r="C839" s="8"/>
      <c r="D839" s="7"/>
      <c r="E839" s="7"/>
      <c r="F839" s="7"/>
      <c r="G839" s="7"/>
      <c r="H839" s="7"/>
      <c r="I839" s="7"/>
      <c r="J839" s="7"/>
    </row>
    <row r="840" spans="1:10" x14ac:dyDescent="0.3">
      <c r="A840" s="1">
        <v>41122</v>
      </c>
      <c r="B840" s="1"/>
      <c r="C840" s="8"/>
      <c r="D840" s="7"/>
      <c r="E840" s="7"/>
      <c r="F840" s="7"/>
      <c r="G840" s="7"/>
      <c r="H840" s="7"/>
      <c r="I840" s="7"/>
      <c r="J840" s="7"/>
    </row>
    <row r="841" spans="1:10" x14ac:dyDescent="0.3">
      <c r="A841" s="1">
        <v>41153</v>
      </c>
      <c r="B841" s="1"/>
      <c r="C841" s="8"/>
      <c r="D841" s="7"/>
      <c r="E841" s="7"/>
      <c r="F841" s="7"/>
      <c r="G841" s="7"/>
      <c r="H841" s="7"/>
      <c r="I841" s="7"/>
      <c r="J841" s="7"/>
    </row>
    <row r="842" spans="1:10" x14ac:dyDescent="0.3">
      <c r="A842" s="1">
        <v>41183</v>
      </c>
      <c r="B842" s="1"/>
      <c r="C842" s="8"/>
      <c r="D842" s="7"/>
      <c r="E842" s="7"/>
      <c r="F842" s="7"/>
      <c r="G842" s="7"/>
      <c r="H842" s="7"/>
      <c r="I842" s="7"/>
      <c r="J842" s="7"/>
    </row>
    <row r="843" spans="1:10" x14ac:dyDescent="0.3">
      <c r="A843" s="1">
        <v>41214</v>
      </c>
      <c r="B843" s="1"/>
      <c r="C843" s="8"/>
      <c r="D843" s="7"/>
      <c r="E843" s="7"/>
      <c r="F843" s="7"/>
      <c r="G843" s="7"/>
      <c r="H843" s="7"/>
      <c r="I843" s="7"/>
      <c r="J843" s="7"/>
    </row>
    <row r="844" spans="1:10" x14ac:dyDescent="0.3">
      <c r="A844" s="1">
        <v>41244</v>
      </c>
      <c r="B844" s="1"/>
      <c r="C844" s="8"/>
      <c r="D844" s="7"/>
      <c r="E844" s="7"/>
      <c r="F844" s="7"/>
      <c r="G844" s="7"/>
      <c r="H844" s="7"/>
      <c r="I844" s="7"/>
      <c r="J844" s="7"/>
    </row>
    <row r="845" spans="1:10" x14ac:dyDescent="0.3">
      <c r="A845" s="1">
        <v>41275</v>
      </c>
      <c r="B845" s="1"/>
      <c r="C845" s="8"/>
      <c r="D845" s="7"/>
      <c r="E845" s="7"/>
      <c r="F845" s="7"/>
      <c r="G845" s="7"/>
      <c r="H845" s="7"/>
      <c r="I845" s="7"/>
      <c r="J845" s="7"/>
    </row>
    <row r="846" spans="1:10" x14ac:dyDescent="0.3">
      <c r="A846" s="1">
        <v>41306</v>
      </c>
      <c r="B846" s="1"/>
      <c r="C846" s="8"/>
      <c r="D846" s="7"/>
      <c r="E846" s="7"/>
      <c r="F846" s="7"/>
      <c r="G846" s="7"/>
      <c r="H846" s="7"/>
      <c r="I846" s="7"/>
      <c r="J846" s="7"/>
    </row>
    <row r="847" spans="1:10" x14ac:dyDescent="0.3">
      <c r="A847" s="1">
        <v>41334</v>
      </c>
      <c r="B847" s="1"/>
      <c r="C847" s="8"/>
      <c r="D847" s="7"/>
      <c r="E847" s="7"/>
      <c r="F847" s="7"/>
      <c r="G847" s="7"/>
      <c r="H847" s="7"/>
      <c r="I847" s="7"/>
      <c r="J847" s="7"/>
    </row>
    <row r="848" spans="1:10" x14ac:dyDescent="0.3">
      <c r="A848" s="1">
        <v>41365</v>
      </c>
      <c r="B848" s="1"/>
      <c r="C848" s="8"/>
      <c r="D848" s="7"/>
      <c r="E848" s="7"/>
      <c r="F848" s="7"/>
      <c r="G848" s="7"/>
      <c r="H848" s="7"/>
      <c r="I848" s="7"/>
      <c r="J848" s="7"/>
    </row>
    <row r="849" spans="1:10" x14ac:dyDescent="0.3">
      <c r="A849" s="1">
        <v>41395</v>
      </c>
      <c r="B849" s="1"/>
      <c r="C849" s="8"/>
      <c r="D849" s="7"/>
      <c r="E849" s="7"/>
      <c r="F849" s="7"/>
      <c r="G849" s="7"/>
      <c r="H849" s="7"/>
      <c r="I849" s="7"/>
      <c r="J849" s="7"/>
    </row>
    <row r="850" spans="1:10" x14ac:dyDescent="0.3">
      <c r="A850" s="1">
        <v>41426</v>
      </c>
      <c r="B850" s="1"/>
      <c r="C850" s="8"/>
      <c r="D850" s="7"/>
      <c r="E850" s="7"/>
      <c r="F850" s="7"/>
      <c r="G850" s="7"/>
      <c r="H850" s="7"/>
      <c r="I850" s="7"/>
      <c r="J850" s="7"/>
    </row>
    <row r="851" spans="1:10" x14ac:dyDescent="0.3">
      <c r="A851" s="1">
        <v>41456</v>
      </c>
      <c r="B851" s="1"/>
      <c r="C851" s="8"/>
      <c r="D851" s="7"/>
      <c r="E851" s="7"/>
      <c r="F851" s="7"/>
      <c r="G851" s="7"/>
      <c r="H851" s="7"/>
      <c r="I851" s="7"/>
      <c r="J851" s="7"/>
    </row>
    <row r="852" spans="1:10" x14ac:dyDescent="0.3">
      <c r="A852" s="1">
        <v>41487</v>
      </c>
      <c r="B852" s="1"/>
      <c r="C852" s="8"/>
      <c r="D852" s="7"/>
      <c r="E852" s="7"/>
      <c r="F852" s="7"/>
      <c r="G852" s="7"/>
      <c r="H852" s="7"/>
      <c r="I852" s="7"/>
      <c r="J852" s="7"/>
    </row>
    <row r="853" spans="1:10" x14ac:dyDescent="0.3">
      <c r="A853" s="1">
        <v>41518</v>
      </c>
      <c r="B853" s="1"/>
      <c r="C853" s="8"/>
      <c r="D853" s="7"/>
      <c r="E853" s="7"/>
      <c r="F853" s="7"/>
      <c r="G853" s="7"/>
      <c r="H853" s="7"/>
      <c r="I853" s="7"/>
      <c r="J853" s="7"/>
    </row>
    <row r="854" spans="1:10" x14ac:dyDescent="0.3">
      <c r="A854" s="1">
        <v>41548</v>
      </c>
      <c r="B854" s="1"/>
      <c r="C854" s="8"/>
      <c r="D854" s="7"/>
      <c r="E854" s="7"/>
      <c r="F854" s="7"/>
      <c r="G854" s="7"/>
      <c r="H854" s="7"/>
      <c r="I854" s="7"/>
      <c r="J854" s="7"/>
    </row>
    <row r="855" spans="1:10" x14ac:dyDescent="0.3">
      <c r="A855" s="1">
        <v>41579</v>
      </c>
      <c r="B855" s="1"/>
      <c r="C855" s="8"/>
      <c r="D855" s="7"/>
      <c r="E855" s="7"/>
      <c r="F855" s="7"/>
      <c r="G855" s="7"/>
      <c r="H855" s="7"/>
      <c r="I855" s="7"/>
      <c r="J855" s="7"/>
    </row>
    <row r="856" spans="1:10" x14ac:dyDescent="0.3">
      <c r="A856" s="1">
        <v>41609</v>
      </c>
      <c r="B856" s="1"/>
      <c r="C856" s="8"/>
      <c r="D856" s="7"/>
      <c r="E856" s="7"/>
      <c r="F856" s="7"/>
      <c r="G856" s="7"/>
      <c r="H856" s="7"/>
      <c r="I856" s="7"/>
      <c r="J856" s="7"/>
    </row>
    <row r="857" spans="1:10" x14ac:dyDescent="0.3">
      <c r="A857" s="1">
        <v>41640</v>
      </c>
      <c r="B857" s="1"/>
      <c r="C857" s="8"/>
      <c r="D857" s="7"/>
      <c r="E857" s="7"/>
      <c r="F857" s="7"/>
      <c r="G857" s="7"/>
      <c r="H857" s="7"/>
      <c r="I857" s="7"/>
      <c r="J857" s="7"/>
    </row>
    <row r="858" spans="1:10" x14ac:dyDescent="0.3">
      <c r="A858" s="1">
        <v>41671</v>
      </c>
      <c r="B858" s="1"/>
      <c r="C858" s="8"/>
      <c r="D858" s="7"/>
      <c r="E858" s="7"/>
      <c r="F858" s="7"/>
      <c r="G858" s="7"/>
      <c r="H858" s="7"/>
      <c r="I858" s="7"/>
      <c r="J858" s="7"/>
    </row>
    <row r="859" spans="1:10" x14ac:dyDescent="0.3">
      <c r="A859" s="1">
        <v>41699</v>
      </c>
      <c r="B859" s="1"/>
      <c r="C859" s="8"/>
      <c r="D859" s="7"/>
      <c r="E859" s="7"/>
      <c r="F859" s="7"/>
      <c r="G859" s="7"/>
      <c r="H859" s="7"/>
      <c r="I859" s="7"/>
      <c r="J859" s="7"/>
    </row>
    <row r="860" spans="1:10" x14ac:dyDescent="0.3">
      <c r="A860" s="1">
        <v>41730</v>
      </c>
      <c r="B860" s="1"/>
      <c r="C860" s="8"/>
      <c r="D860" s="7"/>
      <c r="E860" s="7"/>
      <c r="F860" s="7"/>
      <c r="G860" s="7"/>
      <c r="H860" s="7"/>
      <c r="I860" s="7"/>
      <c r="J860" s="7"/>
    </row>
    <row r="861" spans="1:10" x14ac:dyDescent="0.3">
      <c r="A861" s="1">
        <v>41760</v>
      </c>
      <c r="B861" s="1"/>
      <c r="C861" s="8"/>
      <c r="D861" s="7"/>
      <c r="E861" s="7"/>
      <c r="F861" s="7"/>
      <c r="G861" s="7"/>
      <c r="H861" s="7"/>
      <c r="I861" s="7"/>
      <c r="J861" s="7"/>
    </row>
    <row r="862" spans="1:10" x14ac:dyDescent="0.3">
      <c r="A862" s="1">
        <v>41791</v>
      </c>
      <c r="B862" s="1"/>
      <c r="C862" s="8"/>
      <c r="D862" s="7"/>
      <c r="E862" s="7"/>
      <c r="F862" s="7"/>
      <c r="G862" s="7"/>
      <c r="H862" s="7"/>
      <c r="I862" s="7"/>
      <c r="J862" s="7"/>
    </row>
    <row r="863" spans="1:10" x14ac:dyDescent="0.3">
      <c r="A863" s="1">
        <v>41821</v>
      </c>
      <c r="B863" s="1"/>
      <c r="C863" s="8"/>
      <c r="D863" s="7"/>
      <c r="E863" s="7"/>
      <c r="F863" s="7"/>
      <c r="G863" s="7"/>
      <c r="H863" s="7"/>
      <c r="I863" s="7"/>
      <c r="J863" s="7"/>
    </row>
    <row r="864" spans="1:10" x14ac:dyDescent="0.3">
      <c r="A864" s="1">
        <v>41852</v>
      </c>
      <c r="B864" s="1"/>
      <c r="C864" s="8"/>
      <c r="D864" s="7"/>
      <c r="E864" s="7"/>
      <c r="F864" s="7"/>
      <c r="G864" s="7"/>
      <c r="H864" s="7"/>
      <c r="I864" s="7"/>
      <c r="J864" s="7"/>
    </row>
    <row r="865" spans="1:10" x14ac:dyDescent="0.3">
      <c r="A865" s="1">
        <v>41883</v>
      </c>
      <c r="B865" s="1"/>
      <c r="C865" s="8"/>
      <c r="D865" s="7"/>
      <c r="E865" s="7"/>
      <c r="F865" s="7"/>
      <c r="G865" s="7"/>
      <c r="H865" s="7"/>
      <c r="I865" s="7"/>
      <c r="J865" s="7"/>
    </row>
    <row r="866" spans="1:10" x14ac:dyDescent="0.3">
      <c r="A866" s="1">
        <v>41913</v>
      </c>
      <c r="B866" s="1"/>
      <c r="C866" s="8"/>
      <c r="D866" s="7"/>
      <c r="E866" s="7"/>
      <c r="F866" s="7"/>
      <c r="G866" s="7"/>
      <c r="H866" s="7"/>
      <c r="I866" s="7"/>
      <c r="J866" s="7"/>
    </row>
    <row r="867" spans="1:10" x14ac:dyDescent="0.3">
      <c r="A867" s="1">
        <v>41944</v>
      </c>
      <c r="B867" s="1"/>
      <c r="C867" s="8"/>
      <c r="D867" s="7"/>
      <c r="E867" s="7"/>
      <c r="F867" s="7"/>
      <c r="G867" s="7"/>
      <c r="H867" s="7"/>
      <c r="I867" s="7"/>
      <c r="J867" s="7"/>
    </row>
    <row r="868" spans="1:10" x14ac:dyDescent="0.3">
      <c r="A868" s="1">
        <v>41974</v>
      </c>
      <c r="B868" s="1"/>
      <c r="C868" s="8"/>
      <c r="D868" s="7"/>
      <c r="E868" s="7"/>
      <c r="F868" s="7"/>
      <c r="G868" s="7"/>
      <c r="H868" s="7"/>
      <c r="I868" s="7"/>
      <c r="J868" s="7"/>
    </row>
    <row r="869" spans="1:10" x14ac:dyDescent="0.3">
      <c r="A869" s="1">
        <v>42005</v>
      </c>
      <c r="B869" s="1"/>
      <c r="C869" s="8"/>
      <c r="D869" s="7"/>
      <c r="E869" s="7"/>
      <c r="F869" s="7"/>
      <c r="G869" s="7"/>
      <c r="H869" s="7"/>
      <c r="I869" s="7"/>
      <c r="J869" s="7"/>
    </row>
    <row r="870" spans="1:10" x14ac:dyDescent="0.3">
      <c r="A870" s="1">
        <v>42036</v>
      </c>
      <c r="B870" s="1"/>
      <c r="C870" s="8"/>
      <c r="D870" s="7"/>
      <c r="E870" s="7"/>
      <c r="F870" s="7"/>
      <c r="G870" s="7"/>
      <c r="H870" s="7"/>
      <c r="I870" s="7"/>
      <c r="J870" s="7"/>
    </row>
    <row r="871" spans="1:10" x14ac:dyDescent="0.3">
      <c r="A871" s="1">
        <v>42064</v>
      </c>
      <c r="B871" s="1"/>
      <c r="C871" s="8"/>
      <c r="D871" s="7"/>
      <c r="E871" s="7"/>
      <c r="F871" s="7"/>
      <c r="G871" s="7"/>
      <c r="H871" s="7"/>
      <c r="I871" s="7"/>
      <c r="J871" s="7"/>
    </row>
    <row r="872" spans="1:10" x14ac:dyDescent="0.3">
      <c r="A872" s="1">
        <v>42095</v>
      </c>
      <c r="B872" s="1"/>
      <c r="C872" s="8"/>
      <c r="D872" s="7"/>
      <c r="E872" s="7"/>
      <c r="F872" s="7"/>
      <c r="G872" s="7"/>
      <c r="H872" s="7"/>
      <c r="I872" s="7"/>
      <c r="J872" s="7"/>
    </row>
    <row r="873" spans="1:10" x14ac:dyDescent="0.3">
      <c r="A873" s="1">
        <v>42125</v>
      </c>
      <c r="B873" s="1"/>
      <c r="C873" s="8"/>
      <c r="D873" s="7"/>
      <c r="E873" s="7"/>
      <c r="F873" s="7"/>
      <c r="G873" s="7"/>
      <c r="H873" s="7"/>
      <c r="I873" s="7"/>
      <c r="J873" s="7"/>
    </row>
    <row r="874" spans="1:10" x14ac:dyDescent="0.3">
      <c r="A874" s="1">
        <v>42156</v>
      </c>
      <c r="B874" s="1"/>
      <c r="C874" s="8"/>
      <c r="D874" s="7"/>
      <c r="E874" s="7"/>
      <c r="F874" s="7"/>
      <c r="G874" s="7"/>
      <c r="H874" s="7"/>
      <c r="I874" s="7"/>
      <c r="J874" s="7"/>
    </row>
    <row r="875" spans="1:10" x14ac:dyDescent="0.3">
      <c r="A875" s="1">
        <v>42186</v>
      </c>
      <c r="B875" s="1"/>
      <c r="C875" s="8"/>
      <c r="D875" s="7"/>
      <c r="E875" s="7"/>
      <c r="F875" s="7"/>
      <c r="G875" s="7"/>
      <c r="H875" s="7"/>
      <c r="I875" s="7"/>
      <c r="J875" s="7"/>
    </row>
    <row r="876" spans="1:10" x14ac:dyDescent="0.3">
      <c r="A876" s="1">
        <v>42217</v>
      </c>
      <c r="B876" s="1"/>
      <c r="C876" s="8"/>
      <c r="D876" s="7"/>
      <c r="E876" s="7"/>
      <c r="F876" s="7"/>
      <c r="G876" s="7"/>
      <c r="H876" s="7"/>
      <c r="I876" s="7"/>
      <c r="J876" s="7"/>
    </row>
    <row r="877" spans="1:10" x14ac:dyDescent="0.3">
      <c r="A877" s="1">
        <v>42248</v>
      </c>
      <c r="B877" s="1"/>
      <c r="C877" s="8"/>
      <c r="D877" s="7"/>
      <c r="E877" s="7"/>
      <c r="F877" s="7"/>
      <c r="G877" s="7"/>
      <c r="H877" s="7"/>
      <c r="I877" s="7"/>
      <c r="J877" s="7"/>
    </row>
    <row r="878" spans="1:10" x14ac:dyDescent="0.3">
      <c r="A878" s="1">
        <v>42278</v>
      </c>
      <c r="B878" s="1"/>
      <c r="C878" s="8"/>
      <c r="D878" s="7"/>
      <c r="E878" s="7"/>
      <c r="F878" s="7"/>
      <c r="G878" s="7"/>
      <c r="H878" s="7"/>
      <c r="I878" s="7"/>
      <c r="J878" s="7"/>
    </row>
    <row r="879" spans="1:10" x14ac:dyDescent="0.3">
      <c r="A879" s="1">
        <v>42309</v>
      </c>
      <c r="B879" s="1"/>
      <c r="C879" s="8"/>
      <c r="D879" s="7"/>
      <c r="E879" s="7"/>
      <c r="F879" s="7"/>
      <c r="G879" s="7"/>
      <c r="H879" s="7"/>
      <c r="I879" s="7"/>
      <c r="J879" s="7"/>
    </row>
    <row r="880" spans="1:10" x14ac:dyDescent="0.3">
      <c r="A880" s="1">
        <v>42339</v>
      </c>
      <c r="B880" s="1"/>
      <c r="C880" s="8"/>
      <c r="D880" s="7"/>
      <c r="E880" s="7"/>
      <c r="F880" s="7"/>
      <c r="G880" s="7"/>
      <c r="H880" s="7"/>
      <c r="I880" s="7"/>
      <c r="J880" s="7"/>
    </row>
    <row r="881" spans="1:10" x14ac:dyDescent="0.3">
      <c r="A881" s="1">
        <v>42370</v>
      </c>
      <c r="B881" s="1"/>
      <c r="C881" s="8"/>
      <c r="D881" s="7"/>
      <c r="E881" s="7"/>
      <c r="F881" s="7"/>
      <c r="G881" s="7"/>
      <c r="H881" s="7"/>
      <c r="I881" s="7"/>
      <c r="J881" s="7"/>
    </row>
    <row r="882" spans="1:10" x14ac:dyDescent="0.3">
      <c r="A882" s="1">
        <v>42401</v>
      </c>
      <c r="B882" s="1"/>
      <c r="C882" s="8"/>
      <c r="D882" s="7"/>
      <c r="E882" s="7"/>
      <c r="F882" s="7"/>
      <c r="G882" s="7"/>
      <c r="H882" s="7"/>
      <c r="I882" s="7"/>
      <c r="J882" s="7"/>
    </row>
    <row r="883" spans="1:10" x14ac:dyDescent="0.3">
      <c r="A883" s="1">
        <v>42430</v>
      </c>
      <c r="B883" s="1"/>
      <c r="C883" s="8"/>
      <c r="D883" s="7"/>
      <c r="E883" s="7"/>
      <c r="F883" s="7"/>
      <c r="G883" s="7"/>
      <c r="H883" s="7"/>
      <c r="I883" s="7"/>
      <c r="J883" s="7"/>
    </row>
    <row r="884" spans="1:10" x14ac:dyDescent="0.3">
      <c r="A884" s="1">
        <v>42461</v>
      </c>
      <c r="B884" s="1"/>
      <c r="C884" s="8"/>
      <c r="D884" s="7"/>
      <c r="E884" s="7"/>
      <c r="F884" s="7"/>
      <c r="G884" s="7"/>
      <c r="H884" s="7"/>
      <c r="I884" s="7"/>
      <c r="J884" s="7"/>
    </row>
    <row r="885" spans="1:10" x14ac:dyDescent="0.3">
      <c r="A885" s="1">
        <v>42491</v>
      </c>
      <c r="B885" s="1"/>
      <c r="C885" s="8"/>
      <c r="D885" s="7"/>
      <c r="E885" s="7"/>
      <c r="F885" s="7"/>
      <c r="G885" s="7"/>
      <c r="H885" s="7"/>
      <c r="I885" s="7"/>
      <c r="J885" s="7"/>
    </row>
    <row r="886" spans="1:10" x14ac:dyDescent="0.3">
      <c r="A886" s="1">
        <v>42522</v>
      </c>
      <c r="B886" s="1"/>
      <c r="C886" s="8"/>
      <c r="D886" s="7"/>
      <c r="E886" s="7"/>
      <c r="F886" s="7"/>
      <c r="G886" s="7"/>
      <c r="H886" s="7"/>
      <c r="I886" s="7"/>
      <c r="J886" s="7"/>
    </row>
    <row r="887" spans="1:10" x14ac:dyDescent="0.3">
      <c r="A887" s="1">
        <v>42552</v>
      </c>
      <c r="B887" s="1"/>
      <c r="C887" s="8"/>
      <c r="D887" s="7"/>
      <c r="E887" s="7"/>
      <c r="F887" s="7"/>
      <c r="G887" s="7"/>
      <c r="H887" s="7"/>
      <c r="I887" s="7"/>
      <c r="J887" s="7"/>
    </row>
    <row r="888" spans="1:10" x14ac:dyDescent="0.3">
      <c r="A888" s="1">
        <v>42583</v>
      </c>
      <c r="B888" s="1"/>
      <c r="C888" s="8"/>
      <c r="D888" s="7"/>
      <c r="E888" s="7"/>
      <c r="F888" s="7"/>
      <c r="G888" s="7"/>
      <c r="H888" s="7"/>
      <c r="I888" s="7"/>
      <c r="J888" s="7"/>
    </row>
    <row r="889" spans="1:10" x14ac:dyDescent="0.3">
      <c r="A889" s="1">
        <v>42614</v>
      </c>
      <c r="B889" s="1"/>
      <c r="C889" s="8"/>
      <c r="D889" s="7"/>
      <c r="E889" s="7"/>
      <c r="F889" s="7"/>
      <c r="G889" s="7"/>
      <c r="H889" s="7"/>
      <c r="I889" s="7"/>
      <c r="J889" s="7"/>
    </row>
    <row r="890" spans="1:10" x14ac:dyDescent="0.3">
      <c r="A890" s="1">
        <v>42644</v>
      </c>
      <c r="B890" s="1"/>
      <c r="C890" s="8"/>
      <c r="D890" s="7"/>
      <c r="E890" s="7"/>
      <c r="F890" s="7"/>
      <c r="G890" s="7"/>
      <c r="H890" s="7"/>
      <c r="I890" s="7"/>
      <c r="J890" s="7"/>
    </row>
    <row r="891" spans="1:10" x14ac:dyDescent="0.3">
      <c r="A891" s="1">
        <v>42675</v>
      </c>
      <c r="B891" s="1"/>
      <c r="C891" s="8"/>
      <c r="D891" s="7"/>
      <c r="E891" s="7"/>
      <c r="F891" s="7"/>
      <c r="G891" s="7"/>
      <c r="H891" s="7"/>
      <c r="I891" s="7"/>
      <c r="J891" s="7"/>
    </row>
    <row r="892" spans="1:10" x14ac:dyDescent="0.3">
      <c r="A892" s="1">
        <v>42705</v>
      </c>
      <c r="B892" s="1"/>
      <c r="C892" s="8"/>
      <c r="D892" s="7"/>
      <c r="E892" s="7"/>
      <c r="F892" s="7"/>
      <c r="G892" s="7"/>
      <c r="H892" s="7"/>
      <c r="I892" s="7"/>
      <c r="J892" s="7"/>
    </row>
    <row r="893" spans="1:10" x14ac:dyDescent="0.3">
      <c r="A893" s="1">
        <v>42736</v>
      </c>
      <c r="B893" s="1"/>
      <c r="C893" s="8"/>
      <c r="D893" s="7"/>
      <c r="E893" s="7"/>
      <c r="F893" s="7"/>
      <c r="G893" s="7"/>
      <c r="H893" s="7"/>
      <c r="I893" s="7"/>
      <c r="J893" s="7"/>
    </row>
    <row r="894" spans="1:10" x14ac:dyDescent="0.3">
      <c r="A894" s="1">
        <v>42767</v>
      </c>
      <c r="B894" s="1"/>
      <c r="C894" s="8"/>
      <c r="D894" s="7"/>
      <c r="E894" s="7"/>
      <c r="F894" s="7"/>
      <c r="G894" s="7"/>
      <c r="H894" s="7"/>
      <c r="I894" s="7"/>
      <c r="J894" s="7"/>
    </row>
    <row r="895" spans="1:10" x14ac:dyDescent="0.3">
      <c r="A895" s="1">
        <v>42795</v>
      </c>
      <c r="B895" s="1"/>
      <c r="C895" s="8"/>
      <c r="D895" s="7"/>
      <c r="E895" s="7"/>
      <c r="F895" s="7"/>
      <c r="G895" s="7"/>
      <c r="H895" s="7"/>
      <c r="I895" s="7"/>
      <c r="J895" s="7"/>
    </row>
    <row r="896" spans="1:10" x14ac:dyDescent="0.3">
      <c r="A896" s="1">
        <v>42826</v>
      </c>
      <c r="B896" s="1"/>
      <c r="C896" s="8"/>
      <c r="D896" s="7"/>
      <c r="E896" s="7"/>
      <c r="F896" s="7"/>
      <c r="G896" s="7"/>
      <c r="H896" s="7"/>
      <c r="I896" s="7"/>
      <c r="J896" s="7"/>
    </row>
    <row r="897" spans="1:10" x14ac:dyDescent="0.3">
      <c r="A897" s="1">
        <v>42856</v>
      </c>
      <c r="B897" s="1"/>
      <c r="C897" s="8"/>
      <c r="D897" s="7"/>
      <c r="E897" s="7"/>
      <c r="F897" s="7"/>
      <c r="G897" s="7"/>
      <c r="H897" s="7"/>
      <c r="I897" s="7"/>
      <c r="J897" s="7"/>
    </row>
    <row r="898" spans="1:10" x14ac:dyDescent="0.3">
      <c r="A898" s="1">
        <v>42887</v>
      </c>
      <c r="B898" s="1"/>
      <c r="C898" s="8"/>
      <c r="D898" s="7"/>
      <c r="E898" s="7"/>
      <c r="F898" s="7"/>
      <c r="G898" s="7"/>
      <c r="H898" s="7"/>
      <c r="I898" s="7"/>
      <c r="J898" s="7"/>
    </row>
    <row r="899" spans="1:10" x14ac:dyDescent="0.3">
      <c r="A899" s="1">
        <v>42917</v>
      </c>
      <c r="B899" s="1"/>
      <c r="C899" s="8"/>
      <c r="D899" s="7"/>
      <c r="E899" s="7"/>
      <c r="F899" s="7"/>
      <c r="G899" s="7"/>
      <c r="H899" s="7"/>
      <c r="I899" s="7"/>
      <c r="J899" s="7"/>
    </row>
    <row r="900" spans="1:10" x14ac:dyDescent="0.3">
      <c r="A900" s="1">
        <v>42948</v>
      </c>
      <c r="B900" s="1"/>
      <c r="C900" s="8"/>
      <c r="D900" s="7"/>
      <c r="E900" s="7"/>
      <c r="F900" s="7"/>
      <c r="G900" s="7"/>
      <c r="H900" s="7"/>
      <c r="I900" s="7"/>
      <c r="J900" s="7"/>
    </row>
    <row r="901" spans="1:10" x14ac:dyDescent="0.3">
      <c r="A901" s="1">
        <v>42979</v>
      </c>
      <c r="B901" s="1"/>
      <c r="C901" s="8"/>
      <c r="D901" s="7"/>
      <c r="E901" s="7"/>
      <c r="F901" s="7"/>
      <c r="G901" s="7"/>
      <c r="H901" s="7"/>
      <c r="I901" s="7"/>
      <c r="J901" s="7"/>
    </row>
    <row r="902" spans="1:10" x14ac:dyDescent="0.3">
      <c r="A902" s="1">
        <v>43009</v>
      </c>
      <c r="B902" s="1"/>
      <c r="C902" s="8"/>
      <c r="D902" s="7"/>
      <c r="E902" s="7"/>
      <c r="F902" s="7"/>
      <c r="G902" s="7"/>
      <c r="H902" s="7"/>
      <c r="I902" s="7"/>
      <c r="J902" s="7"/>
    </row>
    <row r="903" spans="1:10" x14ac:dyDescent="0.3">
      <c r="A903" s="1">
        <v>43040</v>
      </c>
      <c r="B903" s="1"/>
      <c r="C903" s="8"/>
      <c r="D903" s="7"/>
      <c r="E903" s="7"/>
      <c r="F903" s="7"/>
      <c r="G903" s="7"/>
      <c r="H903" s="7"/>
      <c r="I903" s="7"/>
      <c r="J903" s="7"/>
    </row>
    <row r="904" spans="1:10" x14ac:dyDescent="0.3">
      <c r="A904" s="1">
        <v>43070</v>
      </c>
      <c r="B904" s="1"/>
      <c r="C904" s="8"/>
      <c r="D904" s="7"/>
      <c r="E904" s="7"/>
      <c r="F904" s="7"/>
      <c r="G904" s="7"/>
      <c r="H904" s="7"/>
      <c r="I904" s="7"/>
      <c r="J904" s="7"/>
    </row>
    <row r="905" spans="1:10" x14ac:dyDescent="0.3">
      <c r="A905" s="1">
        <v>43101</v>
      </c>
      <c r="B905" s="1"/>
      <c r="C905" s="8"/>
      <c r="D905" s="7"/>
      <c r="E905" s="7"/>
      <c r="F905" s="7"/>
      <c r="G905" s="7"/>
      <c r="H905" s="7"/>
      <c r="I905" s="7"/>
      <c r="J905" s="7"/>
    </row>
    <row r="906" spans="1:10" x14ac:dyDescent="0.3">
      <c r="A906" s="1">
        <v>43132</v>
      </c>
      <c r="B906" s="1"/>
      <c r="C906" s="8"/>
      <c r="D906" s="7"/>
      <c r="E906" s="7"/>
      <c r="F906" s="7"/>
      <c r="G906" s="7"/>
      <c r="H906" s="7"/>
      <c r="I906" s="7"/>
      <c r="J906" s="7"/>
    </row>
    <row r="907" spans="1:10" x14ac:dyDescent="0.3">
      <c r="A907" s="1">
        <v>43160</v>
      </c>
      <c r="B907" s="1"/>
      <c r="C907" s="8"/>
      <c r="D907" s="7"/>
      <c r="E907" s="7"/>
      <c r="F907" s="7"/>
      <c r="G907" s="7"/>
      <c r="H907" s="7"/>
      <c r="I907" s="7"/>
      <c r="J907" s="7"/>
    </row>
    <row r="908" spans="1:10" x14ac:dyDescent="0.3">
      <c r="A908" s="1">
        <v>43191</v>
      </c>
      <c r="B908" s="1"/>
      <c r="C908" s="8"/>
      <c r="D908" s="7"/>
      <c r="E908" s="7"/>
      <c r="F908" s="7"/>
      <c r="G908" s="7"/>
      <c r="H908" s="7"/>
      <c r="I908" s="7"/>
      <c r="J908" s="7"/>
    </row>
    <row r="909" spans="1:10" x14ac:dyDescent="0.3">
      <c r="A909" s="1">
        <v>43221</v>
      </c>
      <c r="B909" s="1"/>
      <c r="C909" s="8"/>
      <c r="D909" s="7"/>
      <c r="E909" s="7"/>
      <c r="F909" s="7"/>
      <c r="G909" s="7"/>
      <c r="H909" s="7"/>
      <c r="I909" s="7"/>
      <c r="J909" s="7"/>
    </row>
    <row r="910" spans="1:10" x14ac:dyDescent="0.3">
      <c r="A910" s="1">
        <v>43252</v>
      </c>
      <c r="B910" s="1"/>
      <c r="C910" s="8"/>
      <c r="D910" s="7"/>
      <c r="E910" s="7"/>
      <c r="F910" s="7"/>
      <c r="G910" s="7"/>
      <c r="H910" s="7"/>
      <c r="I910" s="7"/>
      <c r="J910" s="7"/>
    </row>
    <row r="911" spans="1:10" x14ac:dyDescent="0.3">
      <c r="A911" s="1">
        <v>43282</v>
      </c>
      <c r="B911" s="1"/>
      <c r="C911" s="8"/>
      <c r="D911" s="7"/>
      <c r="E911" s="7"/>
      <c r="F911" s="7"/>
      <c r="G911" s="7"/>
      <c r="H911" s="7"/>
      <c r="I911" s="7"/>
      <c r="J911" s="7"/>
    </row>
    <row r="912" spans="1:10" x14ac:dyDescent="0.3">
      <c r="A912" s="1">
        <v>43313</v>
      </c>
      <c r="B912" s="1"/>
      <c r="C912" s="8"/>
      <c r="D912" s="7"/>
      <c r="E912" s="7"/>
      <c r="F912" s="7"/>
      <c r="G912" s="7"/>
      <c r="H912" s="7"/>
      <c r="I912" s="7"/>
      <c r="J912" s="7"/>
    </row>
    <row r="913" spans="1:10" x14ac:dyDescent="0.3">
      <c r="A913" s="1">
        <v>43344</v>
      </c>
      <c r="B913" s="1"/>
      <c r="C913" s="8"/>
      <c r="D913" s="7"/>
      <c r="E913" s="7"/>
      <c r="F913" s="7"/>
      <c r="G913" s="7"/>
      <c r="H913" s="7"/>
      <c r="I913" s="7"/>
      <c r="J913" s="7"/>
    </row>
    <row r="914" spans="1:10" x14ac:dyDescent="0.3">
      <c r="A914" s="1">
        <v>43374</v>
      </c>
      <c r="B914" s="1"/>
      <c r="C914" s="8"/>
      <c r="D914" s="7"/>
      <c r="E914" s="7"/>
      <c r="F914" s="7"/>
      <c r="G914" s="7"/>
      <c r="H914" s="7"/>
      <c r="I914" s="7"/>
      <c r="J914" s="7"/>
    </row>
    <row r="915" spans="1:10" x14ac:dyDescent="0.3">
      <c r="A915" s="1">
        <v>43405</v>
      </c>
      <c r="B915" s="1"/>
      <c r="C915" s="8"/>
      <c r="D915" s="7"/>
      <c r="E915" s="7"/>
      <c r="F915" s="7"/>
      <c r="G915" s="7"/>
      <c r="H915" s="7"/>
      <c r="I915" s="7"/>
      <c r="J915" s="7"/>
    </row>
    <row r="916" spans="1:10" x14ac:dyDescent="0.3">
      <c r="A916" s="1">
        <v>43435</v>
      </c>
      <c r="B916" s="1"/>
      <c r="C916" s="8"/>
      <c r="D916" s="7"/>
      <c r="E916" s="7"/>
      <c r="F916" s="7"/>
      <c r="G916" s="7"/>
      <c r="H916" s="7"/>
      <c r="I916" s="7"/>
      <c r="J916" s="7"/>
    </row>
    <row r="917" spans="1:10" x14ac:dyDescent="0.3">
      <c r="A917" s="1">
        <v>43466</v>
      </c>
      <c r="B917" s="1"/>
      <c r="C917" s="8"/>
      <c r="D917" s="7"/>
      <c r="E917" s="7"/>
      <c r="F917" s="7"/>
      <c r="G917" s="7"/>
      <c r="H917" s="7"/>
      <c r="I917" s="7"/>
      <c r="J917" s="7"/>
    </row>
    <row r="918" spans="1:10" x14ac:dyDescent="0.3">
      <c r="A918" s="1">
        <v>43497</v>
      </c>
      <c r="B918" s="1"/>
      <c r="C918" s="8"/>
      <c r="D918" s="7"/>
      <c r="E918" s="7"/>
      <c r="F918" s="7"/>
      <c r="G918" s="7"/>
      <c r="H918" s="7"/>
      <c r="I918" s="7"/>
      <c r="J918" s="7"/>
    </row>
    <row r="919" spans="1:10" x14ac:dyDescent="0.3">
      <c r="A919" s="1">
        <v>43525</v>
      </c>
      <c r="B919" s="1"/>
      <c r="C919" s="8"/>
      <c r="D919" s="7"/>
      <c r="E919" s="7"/>
      <c r="F919" s="7"/>
      <c r="G919" s="7"/>
      <c r="H919" s="7"/>
      <c r="I919" s="7"/>
      <c r="J919" s="7"/>
    </row>
    <row r="920" spans="1:10" x14ac:dyDescent="0.3">
      <c r="A920" s="1">
        <v>43556</v>
      </c>
      <c r="B920" s="1"/>
      <c r="C920" s="8"/>
      <c r="D920" s="7"/>
      <c r="E920" s="7"/>
      <c r="F920" s="7"/>
      <c r="G920" s="7"/>
      <c r="H920" s="7"/>
      <c r="I920" s="7"/>
      <c r="J920" s="7"/>
    </row>
    <row r="921" spans="1:10" x14ac:dyDescent="0.3">
      <c r="A921" s="1">
        <v>43586</v>
      </c>
      <c r="B921" s="1"/>
      <c r="C921" s="8"/>
      <c r="D921" s="7"/>
      <c r="E921" s="7"/>
      <c r="F921" s="7"/>
      <c r="G921" s="7"/>
      <c r="H921" s="7"/>
      <c r="I921" s="7"/>
      <c r="J921" s="7"/>
    </row>
    <row r="922" spans="1:10" x14ac:dyDescent="0.3">
      <c r="A922" s="1">
        <v>43617</v>
      </c>
      <c r="B922" s="1"/>
      <c r="C922" s="8"/>
      <c r="D922" s="7"/>
      <c r="E922" s="7"/>
      <c r="F922" s="7"/>
      <c r="G922" s="7"/>
      <c r="H922" s="7"/>
      <c r="I922" s="7"/>
      <c r="J922" s="7"/>
    </row>
    <row r="923" spans="1:10" x14ac:dyDescent="0.3">
      <c r="A923" s="1">
        <v>43647</v>
      </c>
      <c r="B923" s="1"/>
      <c r="C923" s="8"/>
      <c r="D923" s="7"/>
      <c r="E923" s="7"/>
      <c r="F923" s="7"/>
      <c r="G923" s="7"/>
      <c r="H923" s="7"/>
      <c r="I923" s="7"/>
      <c r="J923" s="7"/>
    </row>
    <row r="924" spans="1:10" x14ac:dyDescent="0.3">
      <c r="A924" s="1">
        <v>43678</v>
      </c>
      <c r="B924" s="1"/>
      <c r="C924" s="8"/>
      <c r="D924" s="7"/>
      <c r="E924" s="7"/>
      <c r="F924" s="7"/>
      <c r="G924" s="7"/>
      <c r="H924" s="7"/>
      <c r="I924" s="7"/>
      <c r="J924" s="7"/>
    </row>
    <row r="925" spans="1:10" x14ac:dyDescent="0.3">
      <c r="A925" s="1">
        <v>43709</v>
      </c>
      <c r="B925" s="1"/>
      <c r="C925" s="8"/>
      <c r="D925" s="7"/>
      <c r="E925" s="7"/>
      <c r="F925" s="7"/>
      <c r="G925" s="7"/>
      <c r="H925" s="7"/>
      <c r="I925" s="7"/>
      <c r="J925" s="7"/>
    </row>
    <row r="926" spans="1:10" x14ac:dyDescent="0.3">
      <c r="A926" s="1">
        <v>43739</v>
      </c>
      <c r="B926" s="1"/>
      <c r="C926" s="8"/>
      <c r="D926" s="7"/>
      <c r="E926" s="7"/>
      <c r="F926" s="7"/>
      <c r="G926" s="7"/>
      <c r="H926" s="7"/>
      <c r="I926" s="7"/>
      <c r="J926" s="7"/>
    </row>
    <row r="927" spans="1:10" x14ac:dyDescent="0.3">
      <c r="A927" s="1">
        <v>43770</v>
      </c>
      <c r="B927" s="1"/>
      <c r="C927" s="8"/>
      <c r="D927" s="7"/>
      <c r="E927" s="7"/>
      <c r="F927" s="7"/>
      <c r="G927" s="7"/>
      <c r="H927" s="7"/>
      <c r="I927" s="7"/>
      <c r="J927" s="7"/>
    </row>
    <row r="928" spans="1:10" x14ac:dyDescent="0.3">
      <c r="A928" s="1">
        <v>43800</v>
      </c>
      <c r="B928" s="1"/>
      <c r="C928" s="8"/>
      <c r="D928" s="7"/>
      <c r="E928" s="7"/>
      <c r="F928" s="7"/>
      <c r="G928" s="7"/>
      <c r="H928" s="7"/>
      <c r="I928" s="7"/>
      <c r="J928" s="7"/>
    </row>
    <row r="929" spans="1:10" x14ac:dyDescent="0.3">
      <c r="A929" s="1">
        <v>43831</v>
      </c>
      <c r="B929" s="1"/>
      <c r="C929" s="8"/>
      <c r="D929" s="7"/>
      <c r="E929" s="7"/>
      <c r="F929" s="7"/>
      <c r="G929" s="7"/>
      <c r="H929" s="7"/>
      <c r="I929" s="7"/>
      <c r="J929" s="7"/>
    </row>
    <row r="930" spans="1:10" x14ac:dyDescent="0.3">
      <c r="A930" s="1">
        <v>43862</v>
      </c>
      <c r="B930" s="1"/>
      <c r="C930" s="8"/>
      <c r="D930" s="7"/>
      <c r="E930" s="7"/>
      <c r="F930" s="7"/>
      <c r="G930" s="7"/>
      <c r="H930" s="7"/>
      <c r="I930" s="7"/>
      <c r="J930" s="7"/>
    </row>
    <row r="931" spans="1:10" x14ac:dyDescent="0.3">
      <c r="A931" s="1">
        <v>43891</v>
      </c>
      <c r="B931" s="1"/>
      <c r="C931" s="8"/>
      <c r="D931" s="7"/>
      <c r="E931" s="7"/>
      <c r="F931" s="7"/>
      <c r="G931" s="7"/>
      <c r="H931" s="7"/>
      <c r="I931" s="7"/>
      <c r="J931" s="7"/>
    </row>
    <row r="932" spans="1:10" x14ac:dyDescent="0.3">
      <c r="A932" s="1">
        <v>43922</v>
      </c>
      <c r="B932" s="1"/>
      <c r="C932" s="8"/>
      <c r="D932" s="7"/>
      <c r="E932" s="7"/>
      <c r="F932" s="7"/>
      <c r="G932" s="7"/>
      <c r="H932" s="7"/>
      <c r="I932" s="7"/>
      <c r="J932" s="7"/>
    </row>
    <row r="933" spans="1:10" x14ac:dyDescent="0.3">
      <c r="A933" s="1">
        <v>43952</v>
      </c>
      <c r="B933" s="1"/>
      <c r="C933" s="8"/>
      <c r="D933" s="7"/>
      <c r="E933" s="7"/>
      <c r="F933" s="7"/>
      <c r="G933" s="7"/>
      <c r="H933" s="7"/>
      <c r="I933" s="7"/>
      <c r="J933" s="7"/>
    </row>
    <row r="934" spans="1:10" x14ac:dyDescent="0.3">
      <c r="A934" s="1">
        <v>43983</v>
      </c>
      <c r="B934" s="1"/>
      <c r="C934" s="8"/>
      <c r="D934" s="7"/>
      <c r="E934" s="7"/>
      <c r="F934" s="7"/>
      <c r="G934" s="7"/>
      <c r="H934" s="7"/>
      <c r="I934" s="7"/>
      <c r="J934" s="7"/>
    </row>
    <row r="935" spans="1:10" x14ac:dyDescent="0.3">
      <c r="A935" s="1">
        <v>44013</v>
      </c>
      <c r="B935" s="1"/>
      <c r="C935" s="8"/>
      <c r="D935" s="7"/>
      <c r="E935" s="7"/>
      <c r="F935" s="7"/>
      <c r="G935" s="7"/>
      <c r="H935" s="7"/>
      <c r="I935" s="7"/>
      <c r="J935" s="7"/>
    </row>
    <row r="936" spans="1:10" x14ac:dyDescent="0.3">
      <c r="A936" s="1">
        <v>44044</v>
      </c>
      <c r="B936" s="1"/>
      <c r="C936" s="8"/>
      <c r="D936" s="7"/>
      <c r="E936" s="7"/>
      <c r="F936" s="7"/>
      <c r="G936" s="7"/>
      <c r="H936" s="7"/>
      <c r="I936" s="7"/>
      <c r="J936" s="7"/>
    </row>
    <row r="937" spans="1:10" x14ac:dyDescent="0.3">
      <c r="A937" s="1">
        <v>44075</v>
      </c>
      <c r="B937" s="1"/>
      <c r="C937" s="8"/>
      <c r="D937" s="7"/>
      <c r="E937" s="7"/>
      <c r="F937" s="7"/>
      <c r="G937" s="7"/>
      <c r="H937" s="7"/>
      <c r="I937" s="7"/>
      <c r="J937" s="7"/>
    </row>
    <row r="938" spans="1:10" x14ac:dyDescent="0.3">
      <c r="A938" s="1">
        <v>44105</v>
      </c>
      <c r="B938" s="1"/>
      <c r="C938" s="8"/>
      <c r="D938" s="7"/>
      <c r="E938" s="7"/>
      <c r="F938" s="7"/>
      <c r="G938" s="7"/>
      <c r="H938" s="7"/>
      <c r="I938" s="7"/>
      <c r="J938" s="7"/>
    </row>
    <row r="939" spans="1:10" x14ac:dyDescent="0.3">
      <c r="A939" s="1">
        <v>44136</v>
      </c>
      <c r="B939" s="1"/>
      <c r="C939" s="8"/>
      <c r="D939" s="7"/>
      <c r="E939" s="7"/>
      <c r="F939" s="7"/>
      <c r="G939" s="7"/>
      <c r="H939" s="7"/>
      <c r="I939" s="7"/>
      <c r="J939" s="7"/>
    </row>
    <row r="940" spans="1:10" x14ac:dyDescent="0.3">
      <c r="A940" s="1">
        <v>44166</v>
      </c>
      <c r="B940" s="1"/>
      <c r="C940" s="8"/>
      <c r="D940" s="7"/>
      <c r="E940" s="7"/>
      <c r="F940" s="7"/>
      <c r="G940" s="7"/>
      <c r="H940" s="7"/>
      <c r="I940" s="7"/>
      <c r="J940" s="7"/>
    </row>
    <row r="941" spans="1:10" x14ac:dyDescent="0.3">
      <c r="A941" s="1">
        <v>44197</v>
      </c>
      <c r="B941" s="1"/>
      <c r="C941" s="8"/>
      <c r="D941" s="7"/>
      <c r="E941" s="7"/>
      <c r="F941" s="7"/>
      <c r="G941" s="7"/>
      <c r="H941" s="7"/>
      <c r="I941" s="7"/>
      <c r="J941" s="7"/>
    </row>
    <row r="942" spans="1:10" x14ac:dyDescent="0.3">
      <c r="A942" s="1">
        <v>44228</v>
      </c>
      <c r="B942" s="1"/>
      <c r="C942" s="8"/>
      <c r="D942" s="7"/>
      <c r="E942" s="7"/>
      <c r="F942" s="7"/>
      <c r="G942" s="7"/>
      <c r="H942" s="7"/>
      <c r="I942" s="7"/>
      <c r="J942" s="7"/>
    </row>
    <row r="943" spans="1:10" x14ac:dyDescent="0.3">
      <c r="A943" s="1">
        <v>44256</v>
      </c>
      <c r="B943" s="1"/>
      <c r="C943" s="8"/>
      <c r="D943" s="7"/>
      <c r="E943" s="7"/>
      <c r="F943" s="7"/>
      <c r="G943" s="7"/>
      <c r="H943" s="7"/>
      <c r="I943" s="7"/>
      <c r="J943" s="7"/>
    </row>
    <row r="944" spans="1:10" x14ac:dyDescent="0.3">
      <c r="A944" s="1">
        <v>44287</v>
      </c>
      <c r="B944" s="1"/>
      <c r="C944" s="8"/>
      <c r="D944" s="7"/>
      <c r="E944" s="7"/>
      <c r="F944" s="7"/>
      <c r="G944" s="7"/>
      <c r="H944" s="7"/>
      <c r="I944" s="7"/>
      <c r="J944" s="7"/>
    </row>
    <row r="945" spans="1:10" x14ac:dyDescent="0.3">
      <c r="A945" s="1">
        <v>44317</v>
      </c>
      <c r="B945" s="1"/>
      <c r="C945" s="8"/>
      <c r="D945" s="7"/>
      <c r="E945" s="7"/>
      <c r="F945" s="7"/>
      <c r="G945" s="7"/>
      <c r="H945" s="7"/>
      <c r="I945" s="7"/>
      <c r="J945" s="7"/>
    </row>
    <row r="946" spans="1:10" x14ac:dyDescent="0.3">
      <c r="A946" s="1">
        <v>44348</v>
      </c>
      <c r="B946" s="1"/>
      <c r="C946" s="8"/>
      <c r="D946" s="7"/>
      <c r="E946" s="7"/>
      <c r="F946" s="7"/>
      <c r="G946" s="7"/>
      <c r="H946" s="7"/>
      <c r="I946" s="7"/>
      <c r="J946" s="7"/>
    </row>
    <row r="947" spans="1:10" x14ac:dyDescent="0.3">
      <c r="C947" s="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5B50-DA25-4D40-98D7-4C8384E60949}">
  <sheetPr>
    <tabColor rgb="FF92D050"/>
  </sheetPr>
  <dimension ref="A1:F4239"/>
  <sheetViews>
    <sheetView showGridLines="0" tabSelected="1" workbookViewId="0">
      <selection activeCell="H6" sqref="H6"/>
    </sheetView>
  </sheetViews>
  <sheetFormatPr defaultColWidth="11.6640625" defaultRowHeight="14.4" x14ac:dyDescent="0.3"/>
  <cols>
    <col min="1" max="1" width="11.6640625" style="27"/>
  </cols>
  <sheetData>
    <row r="1" spans="1:6" ht="28.8" x14ac:dyDescent="0.3">
      <c r="A1" s="27" t="s">
        <v>0</v>
      </c>
      <c r="B1" s="28" t="s">
        <v>457</v>
      </c>
      <c r="C1" s="28" t="s">
        <v>458</v>
      </c>
      <c r="D1" s="4" t="s">
        <v>444</v>
      </c>
      <c r="E1" s="6" t="e">
        <f>+'BRL IPCA'!R666/'BRL IPCA'!R654-1</f>
        <v>#DIV/0!</v>
      </c>
      <c r="F1" s="6">
        <f>+'FRED Graph CPI'!B569/100</f>
        <v>2.4948000000000001E-2</v>
      </c>
    </row>
    <row r="2" spans="1:6" x14ac:dyDescent="0.3">
      <c r="A2" s="1">
        <v>34516</v>
      </c>
      <c r="B2" s="5"/>
      <c r="C2" s="5"/>
      <c r="D2" s="5"/>
      <c r="E2" s="6" t="e">
        <f>+'BRL IPCA'!R667/'BRL IPCA'!R655-1</f>
        <v>#DIV/0!</v>
      </c>
      <c r="F2" s="6">
        <f>+'FRED Graph CPI'!B570/100</f>
        <v>2.6989599999999999E-2</v>
      </c>
    </row>
    <row r="3" spans="1:6" x14ac:dyDescent="0.3">
      <c r="A3" s="1">
        <v>34547</v>
      </c>
      <c r="B3" s="5"/>
      <c r="C3" s="5"/>
      <c r="D3" s="5"/>
      <c r="E3" s="6" t="e">
        <f>+'BRL IPCA'!R668/'BRL IPCA'!R656-1</f>
        <v>#DIV/0!</v>
      </c>
      <c r="F3" s="6">
        <f>+'FRED Graph CPI'!B571/100</f>
        <v>2.90055E-2</v>
      </c>
    </row>
    <row r="4" spans="1:6" x14ac:dyDescent="0.3">
      <c r="A4" s="1">
        <v>34578</v>
      </c>
      <c r="B4" s="5"/>
      <c r="C4" s="5"/>
      <c r="D4" s="5"/>
      <c r="E4" s="6" t="e">
        <f>+'BRL IPCA'!R669/'BRL IPCA'!R657-1</f>
        <v>#DIV/0!</v>
      </c>
      <c r="F4" s="6">
        <f>+'FRED Graph CPI'!B572/100</f>
        <v>2.9655200000000003E-2</v>
      </c>
    </row>
    <row r="5" spans="1:6" x14ac:dyDescent="0.3">
      <c r="A5" s="1">
        <v>34608</v>
      </c>
      <c r="B5" s="5"/>
      <c r="C5" s="5"/>
      <c r="D5" s="5"/>
      <c r="E5" s="6" t="e">
        <f>+'BRL IPCA'!R670/'BRL IPCA'!R658-1</f>
        <v>#DIV/0!</v>
      </c>
      <c r="F5" s="6">
        <f>+'FRED Graph CPI'!B573/100</f>
        <v>2.6098900000000001E-2</v>
      </c>
    </row>
    <row r="6" spans="1:6" x14ac:dyDescent="0.3">
      <c r="A6" s="1">
        <v>34639</v>
      </c>
      <c r="B6" s="5"/>
      <c r="C6" s="5"/>
      <c r="D6" s="5"/>
      <c r="E6" s="6" t="e">
        <f>+'BRL IPCA'!R671/'BRL IPCA'!R659-1</f>
        <v>#DIV/0!</v>
      </c>
      <c r="F6" s="6">
        <f>+'FRED Graph CPI'!B574/100</f>
        <v>2.6027399999999999E-2</v>
      </c>
    </row>
    <row r="7" spans="1:6" x14ac:dyDescent="0.3">
      <c r="A7" s="1">
        <v>34669</v>
      </c>
      <c r="B7" s="5"/>
      <c r="C7" s="5"/>
      <c r="D7" s="5"/>
      <c r="E7" s="6" t="e">
        <f>+'BRL IPCA'!R672/'BRL IPCA'!R660-1</f>
        <v>#DIV/0!</v>
      </c>
      <c r="F7" s="6">
        <f>+'FRED Graph CPI'!B575/100</f>
        <v>2.5974000000000001E-2</v>
      </c>
    </row>
    <row r="8" spans="1:6" x14ac:dyDescent="0.3">
      <c r="A8" s="1">
        <v>34700</v>
      </c>
      <c r="B8" s="5"/>
      <c r="C8" s="5"/>
      <c r="D8" s="5"/>
      <c r="E8" s="6" t="e">
        <f>+'BRL IPCA'!R673/'BRL IPCA'!R661-1</f>
        <v>#DIV/0!</v>
      </c>
      <c r="F8" s="6">
        <f>+'FRED Graph CPI'!B576/100</f>
        <v>2.87081E-2</v>
      </c>
    </row>
    <row r="9" spans="1:6" x14ac:dyDescent="0.3">
      <c r="A9" s="1">
        <v>34731</v>
      </c>
      <c r="B9" s="5"/>
      <c r="C9" s="5"/>
      <c r="D9" s="5"/>
      <c r="E9" s="6" t="e">
        <f>+'BRL IPCA'!R674/'BRL IPCA'!R662-1</f>
        <v>#DIV/0!</v>
      </c>
      <c r="F9" s="6">
        <f>+'FRED Graph CPI'!B577/100</f>
        <v>2.86299E-2</v>
      </c>
    </row>
    <row r="10" spans="1:6" x14ac:dyDescent="0.3">
      <c r="A10" s="1">
        <v>34759</v>
      </c>
      <c r="B10" s="5"/>
      <c r="C10" s="5"/>
      <c r="D10" s="5"/>
      <c r="E10" s="6" t="e">
        <f>+'BRL IPCA'!R675/'BRL IPCA'!R663-1</f>
        <v>#DIV/0!</v>
      </c>
      <c r="F10" s="6">
        <f>+'FRED Graph CPI'!B578/100</f>
        <v>2.78722E-2</v>
      </c>
    </row>
    <row r="11" spans="1:6" x14ac:dyDescent="0.3">
      <c r="A11" s="1">
        <v>34790</v>
      </c>
      <c r="B11" s="5"/>
      <c r="C11" s="5"/>
      <c r="D11" s="5"/>
      <c r="E11" s="6" t="e">
        <f>+'BRL IPCA'!R676/'BRL IPCA'!R664-1</f>
        <v>#DIV/0!</v>
      </c>
      <c r="F11" s="6">
        <f>+'FRED Graph CPI'!B579/100</f>
        <v>3.125E-2</v>
      </c>
    </row>
    <row r="12" spans="1:6" x14ac:dyDescent="0.3">
      <c r="A12" s="1">
        <v>34820</v>
      </c>
      <c r="B12" s="5"/>
      <c r="C12" s="5"/>
      <c r="D12" s="5"/>
      <c r="E12" s="6" t="e">
        <f>+'BRL IPCA'!R677/'BRL IPCA'!R665-1</f>
        <v>#DIV/0!</v>
      </c>
      <c r="F12" s="6">
        <f>+'FRED Graph CPI'!B580/100</f>
        <v>3.11864E-2</v>
      </c>
    </row>
    <row r="13" spans="1:6" x14ac:dyDescent="0.3">
      <c r="A13" s="1">
        <v>34851</v>
      </c>
      <c r="B13" s="5"/>
      <c r="C13" s="5"/>
      <c r="D13" s="5"/>
      <c r="E13" s="6">
        <f>+'BRL IPCA'!R678/'BRL IPCA'!R666-1</f>
        <v>0.33029429659637066</v>
      </c>
      <c r="F13" s="6">
        <f>+'FRED Graph CPI'!B581/100</f>
        <v>3.0426000000000002E-2</v>
      </c>
    </row>
    <row r="14" spans="1:6" x14ac:dyDescent="0.3">
      <c r="A14" s="1">
        <v>34881</v>
      </c>
      <c r="B14" s="5"/>
      <c r="C14" s="5"/>
      <c r="D14" s="5"/>
      <c r="E14" s="6">
        <f>+'BRL IPCA'!R679/'BRL IPCA'!R667-1</f>
        <v>0.27451258142647417</v>
      </c>
      <c r="F14" s="6">
        <f>+'FRED Graph CPI'!B582/100</f>
        <v>2.8301900000000001E-2</v>
      </c>
    </row>
    <row r="15" spans="1:6" x14ac:dyDescent="0.3">
      <c r="A15" s="1">
        <v>34912</v>
      </c>
      <c r="B15" s="5"/>
      <c r="C15" s="5"/>
      <c r="D15" s="5"/>
      <c r="E15" s="6">
        <f>+'BRL IPCA'!R680/'BRL IPCA'!R668-1</f>
        <v>0.26362679754819984</v>
      </c>
      <c r="F15" s="6">
        <f>+'FRED Graph CPI'!B583/100</f>
        <v>2.61745E-2</v>
      </c>
    </row>
    <row r="16" spans="1:6" x14ac:dyDescent="0.3">
      <c r="A16" s="1">
        <v>34943</v>
      </c>
      <c r="B16" s="5"/>
      <c r="C16" s="5"/>
      <c r="D16" s="5"/>
      <c r="E16" s="6">
        <f>+'BRL IPCA'!R681/'BRL IPCA'!R669-1</f>
        <v>0.2569060404254182</v>
      </c>
      <c r="F16" s="6">
        <f>+'FRED Graph CPI'!B584/100</f>
        <v>2.5452099999999998E-2</v>
      </c>
    </row>
    <row r="17" spans="1:6" x14ac:dyDescent="0.3">
      <c r="A17" s="1">
        <v>34973</v>
      </c>
      <c r="B17" s="5"/>
      <c r="C17" s="5"/>
      <c r="D17" s="5"/>
      <c r="E17" s="6">
        <f>+'BRL IPCA'!R682/'BRL IPCA'!R670-1</f>
        <v>0.24208576846171947</v>
      </c>
      <c r="F17" s="6">
        <f>+'FRED Graph CPI'!B585/100</f>
        <v>2.7443100000000002E-2</v>
      </c>
    </row>
    <row r="18" spans="1:6" x14ac:dyDescent="0.3">
      <c r="A18" s="1">
        <v>35004</v>
      </c>
      <c r="B18" s="5"/>
      <c r="C18" s="5"/>
      <c r="D18" s="5"/>
      <c r="E18" s="6">
        <f>+'BRL IPCA'!R683/'BRL IPCA'!R671-1</f>
        <v>0.22589673111380848</v>
      </c>
      <c r="F18" s="6">
        <f>+'FRED Graph CPI'!B586/100</f>
        <v>2.6034700000000001E-2</v>
      </c>
    </row>
    <row r="19" spans="1:6" x14ac:dyDescent="0.3">
      <c r="A19" s="1">
        <v>35034</v>
      </c>
      <c r="B19" s="5"/>
      <c r="C19" s="5"/>
      <c r="D19" s="5"/>
      <c r="E19" s="6">
        <f>+'BRL IPCA'!R684/'BRL IPCA'!R672-1</f>
        <v>0.22408880161162537</v>
      </c>
      <c r="F19" s="6">
        <f>+'FRED Graph CPI'!B587/100</f>
        <v>2.5316499999999999E-2</v>
      </c>
    </row>
    <row r="20" spans="1:6" x14ac:dyDescent="0.3">
      <c r="A20" s="1">
        <v>35065</v>
      </c>
      <c r="B20" s="5"/>
      <c r="C20" s="5"/>
      <c r="D20" s="5"/>
      <c r="E20" s="6">
        <f>+'BRL IPCA'!R685/'BRL IPCA'!R673-1</f>
        <v>0.21975574390680563</v>
      </c>
      <c r="F20" s="6">
        <f>+'FRED Graph CPI'!B588/100</f>
        <v>2.7907000000000001E-2</v>
      </c>
    </row>
    <row r="21" spans="1:6" x14ac:dyDescent="0.3">
      <c r="A21" s="1">
        <v>35096</v>
      </c>
      <c r="B21" s="5"/>
      <c r="C21" s="5"/>
      <c r="D21" s="5"/>
      <c r="E21" s="6">
        <f>+'BRL IPCA'!R686/'BRL IPCA'!R674-1</f>
        <v>0.21987648789254188</v>
      </c>
      <c r="F21" s="6">
        <f>+'FRED Graph CPI'!B589/100</f>
        <v>2.7170299999999998E-2</v>
      </c>
    </row>
    <row r="22" spans="1:6" x14ac:dyDescent="0.3">
      <c r="A22" s="1">
        <v>35125</v>
      </c>
      <c r="B22" s="5"/>
      <c r="C22" s="5"/>
      <c r="D22" s="5"/>
      <c r="E22" s="6">
        <f>+'BRL IPCA'!R687/'BRL IPCA'!R675-1</f>
        <v>0.20546140384063571</v>
      </c>
      <c r="F22" s="6">
        <f>+'FRED Graph CPI'!B590/100</f>
        <v>2.8439199999999998E-2</v>
      </c>
    </row>
    <row r="23" spans="1:6" x14ac:dyDescent="0.3">
      <c r="A23" s="1">
        <v>35156</v>
      </c>
      <c r="B23" s="5"/>
      <c r="C23" s="5"/>
      <c r="D23" s="5"/>
      <c r="E23" s="6">
        <f>+'BRL IPCA'!R688/'BRL IPCA'!R676-1</f>
        <v>0.19169209951091237</v>
      </c>
      <c r="F23" s="6">
        <f>+'FRED Graph CPI'!B591/100</f>
        <v>2.8326699999999996E-2</v>
      </c>
    </row>
    <row r="24" spans="1:6" x14ac:dyDescent="0.3">
      <c r="A24" s="1">
        <v>35186</v>
      </c>
      <c r="B24" s="5"/>
      <c r="C24" s="5"/>
      <c r="D24" s="5"/>
      <c r="E24" s="6">
        <f>+'BRL IPCA'!R689/'BRL IPCA'!R677-1</f>
        <v>0.17486192960450508</v>
      </c>
      <c r="F24" s="6">
        <f>+'FRED Graph CPI'!B592/100</f>
        <v>2.8270900000000002E-2</v>
      </c>
    </row>
    <row r="25" spans="1:6" x14ac:dyDescent="0.3">
      <c r="A25" s="1">
        <v>35217</v>
      </c>
      <c r="B25" s="5"/>
      <c r="C25" s="5"/>
      <c r="D25" s="5"/>
      <c r="E25" s="6">
        <f>+'BRL IPCA'!R690/'BRL IPCA'!R678-1</f>
        <v>0.16256873319655685</v>
      </c>
      <c r="F25" s="6">
        <f>+'FRED Graph CPI'!B593/100</f>
        <v>2.8215199999999999E-2</v>
      </c>
    </row>
    <row r="26" spans="1:6" x14ac:dyDescent="0.3">
      <c r="A26" s="1">
        <v>35247</v>
      </c>
      <c r="B26" s="5"/>
      <c r="C26" s="5"/>
      <c r="D26" s="5"/>
      <c r="E26" s="6">
        <f>+'BRL IPCA'!R691/'BRL IPCA'!R679-1</f>
        <v>0.1483716746141448</v>
      </c>
      <c r="F26" s="6">
        <f>+'FRED Graph CPI'!B594/100</f>
        <v>2.8833600000000001E-2</v>
      </c>
    </row>
    <row r="27" spans="1:6" x14ac:dyDescent="0.3">
      <c r="A27" s="1">
        <v>35278</v>
      </c>
      <c r="B27" s="5"/>
      <c r="C27" s="5"/>
      <c r="D27" s="5"/>
      <c r="E27" s="6">
        <f>+'BRL IPCA'!R692/'BRL IPCA'!R680-1</f>
        <v>0.14211754627433115</v>
      </c>
      <c r="F27" s="6">
        <f>+'FRED Graph CPI'!B595/100</f>
        <v>2.8122999999999999E-2</v>
      </c>
    </row>
    <row r="28" spans="1:6" x14ac:dyDescent="0.3">
      <c r="A28" s="1">
        <v>35309</v>
      </c>
      <c r="B28" s="5"/>
      <c r="C28" s="5"/>
      <c r="D28" s="5"/>
      <c r="E28" s="6">
        <f>+'BRL IPCA'!R693/'BRL IPCA'!R681-1</f>
        <v>0.1326178063112613</v>
      </c>
      <c r="F28" s="6">
        <f>+'FRED Graph CPI'!B596/100</f>
        <v>3.0045700000000002E-2</v>
      </c>
    </row>
    <row r="29" spans="1:6" x14ac:dyDescent="0.3">
      <c r="A29" s="1">
        <v>35339</v>
      </c>
      <c r="B29" s="5"/>
      <c r="C29" s="5"/>
      <c r="D29" s="5"/>
      <c r="E29" s="6">
        <f>+'BRL IPCA'!R694/'BRL IPCA'!R682-1</f>
        <v>0.12022054997553977</v>
      </c>
      <c r="F29" s="6">
        <f>+'FRED Graph CPI'!B597/100</f>
        <v>3.0618900000000001E-2</v>
      </c>
    </row>
    <row r="30" spans="1:6" x14ac:dyDescent="0.3">
      <c r="A30" s="1">
        <v>35370</v>
      </c>
      <c r="B30" s="5"/>
      <c r="C30" s="5"/>
      <c r="D30" s="5"/>
      <c r="E30" s="6">
        <f>+'BRL IPCA'!R695/'BRL IPCA'!R683-1</f>
        <v>0.10752464347635904</v>
      </c>
      <c r="F30" s="6">
        <f>+'FRED Graph CPI'!B598/100</f>
        <v>3.2530900000000001E-2</v>
      </c>
    </row>
    <row r="31" spans="1:6" x14ac:dyDescent="0.3">
      <c r="A31" s="1">
        <v>35400</v>
      </c>
      <c r="B31" s="5"/>
      <c r="C31" s="5"/>
      <c r="D31" s="5"/>
      <c r="E31" s="6">
        <f>+'BRL IPCA'!R696/'BRL IPCA'!R684-1</f>
        <v>9.5638055632825791E-2</v>
      </c>
      <c r="F31" s="6">
        <f>+'FRED Graph CPI'!B599/100</f>
        <v>3.3788200000000004E-2</v>
      </c>
    </row>
    <row r="32" spans="1:6" x14ac:dyDescent="0.3">
      <c r="A32" s="1">
        <v>35431</v>
      </c>
      <c r="B32" s="5"/>
      <c r="C32" s="5"/>
      <c r="D32" s="5"/>
      <c r="E32" s="6">
        <f>+'BRL IPCA'!R697/'BRL IPCA'!R685-1</f>
        <v>9.3908214613472429E-2</v>
      </c>
      <c r="F32" s="6">
        <f>+'FRED Graph CPI'!B600/100</f>
        <v>3.0381399999999999E-2</v>
      </c>
    </row>
    <row r="33" spans="1:6" x14ac:dyDescent="0.3">
      <c r="A33" s="1">
        <v>35462</v>
      </c>
      <c r="B33" s="5"/>
      <c r="C33" s="5"/>
      <c r="D33" s="5"/>
      <c r="E33" s="6">
        <f>+'BRL IPCA'!R698/'BRL IPCA'!R686-1</f>
        <v>8.8169608716757164E-2</v>
      </c>
      <c r="F33" s="6">
        <f>+'FRED Graph CPI'!B601/100</f>
        <v>3.0322599999999998E-2</v>
      </c>
    </row>
    <row r="34" spans="1:6" x14ac:dyDescent="0.3">
      <c r="A34" s="1">
        <v>35490</v>
      </c>
      <c r="B34" s="5"/>
      <c r="C34" s="5"/>
      <c r="D34" s="5"/>
      <c r="E34" s="6">
        <f>+'BRL IPCA'!R699/'BRL IPCA'!R687-1</f>
        <v>8.990460759463148E-2</v>
      </c>
      <c r="F34" s="6">
        <f>+'FRED Graph CPI'!B602/100</f>
        <v>2.7652700000000002E-2</v>
      </c>
    </row>
    <row r="35" spans="1:6" x14ac:dyDescent="0.3">
      <c r="A35" s="1">
        <v>35521</v>
      </c>
      <c r="B35" s="5"/>
      <c r="C35" s="5"/>
      <c r="D35" s="5"/>
      <c r="E35" s="6">
        <f>+'BRL IPCA'!R700/'BRL IPCA'!R688-1</f>
        <v>8.5814505373754901E-2</v>
      </c>
      <c r="F35" s="6">
        <f>+'FRED Graph CPI'!B603/100</f>
        <v>2.4343400000000001E-2</v>
      </c>
    </row>
    <row r="36" spans="1:6" x14ac:dyDescent="0.3">
      <c r="A36" s="1">
        <v>35551</v>
      </c>
      <c r="B36" s="5"/>
      <c r="C36" s="5"/>
      <c r="D36" s="5"/>
      <c r="E36" s="6">
        <f>+'BRL IPCA'!R701/'BRL IPCA'!R689-1</f>
        <v>7.7125414785405466E-2</v>
      </c>
      <c r="F36" s="6">
        <f>+'FRED Graph CPI'!B604/100</f>
        <v>2.2378499999999999E-2</v>
      </c>
    </row>
    <row r="37" spans="1:6" x14ac:dyDescent="0.3">
      <c r="A37" s="1">
        <v>35582</v>
      </c>
      <c r="B37" s="5"/>
      <c r="C37" s="5"/>
      <c r="D37" s="5"/>
      <c r="E37" s="6">
        <f>+'BRL IPCA'!R702/'BRL IPCA'!R690-1</f>
        <v>7.0206435443469495E-2</v>
      </c>
      <c r="F37" s="6">
        <f>+'FRED Graph CPI'!B605/100</f>
        <v>2.23357E-2</v>
      </c>
    </row>
    <row r="38" spans="1:6" x14ac:dyDescent="0.3">
      <c r="A38" s="1">
        <v>35612</v>
      </c>
      <c r="B38" s="5"/>
      <c r="C38" s="5"/>
      <c r="D38" s="5"/>
      <c r="E38" s="6">
        <f>+'BRL IPCA'!R703/'BRL IPCA'!R691-1</f>
        <v>6.0786163190035714E-2</v>
      </c>
      <c r="F38" s="6">
        <f>+'FRED Graph CPI'!B606/100</f>
        <v>2.1656100000000001E-2</v>
      </c>
    </row>
    <row r="39" spans="1:6" x14ac:dyDescent="0.3">
      <c r="A39" s="1">
        <v>35643</v>
      </c>
      <c r="B39" s="5"/>
      <c r="C39" s="5"/>
      <c r="D39" s="5"/>
      <c r="E39" s="6">
        <f>+'BRL IPCA'!R704/'BRL IPCA'!R692-1</f>
        <v>5.5927923095776322E-2</v>
      </c>
      <c r="F39" s="6">
        <f>+'FRED Graph CPI'!B607/100</f>
        <v>2.2900800000000002E-2</v>
      </c>
    </row>
    <row r="40" spans="1:6" x14ac:dyDescent="0.3">
      <c r="A40" s="1">
        <v>35674</v>
      </c>
      <c r="B40" s="5"/>
      <c r="C40" s="5"/>
      <c r="D40" s="5"/>
      <c r="E40" s="6">
        <f>+'BRL IPCA'!R705/'BRL IPCA'!R693-1</f>
        <v>5.4979011332634498E-2</v>
      </c>
      <c r="F40" s="6">
        <f>+'FRED Graph CPI'!B608/100</f>
        <v>2.2193999999999998E-2</v>
      </c>
    </row>
    <row r="41" spans="1:6" x14ac:dyDescent="0.3">
      <c r="A41" s="1">
        <v>35704</v>
      </c>
      <c r="B41" s="5"/>
      <c r="C41" s="5"/>
      <c r="D41" s="5"/>
      <c r="E41" s="6">
        <f>+'BRL IPCA'!R706/'BRL IPCA'!R694-1</f>
        <v>5.4242734854137442E-2</v>
      </c>
      <c r="F41" s="6">
        <f>+'FRED Graph CPI'!B609/100</f>
        <v>2.0859700000000002E-2</v>
      </c>
    </row>
    <row r="42" spans="1:6" x14ac:dyDescent="0.3">
      <c r="A42" s="1">
        <v>35735</v>
      </c>
      <c r="B42" s="5"/>
      <c r="C42" s="5"/>
      <c r="D42" s="5"/>
      <c r="E42" s="6">
        <f>+'BRL IPCA'!R707/'BRL IPCA'!R695-1</f>
        <v>5.2666414975467868E-2</v>
      </c>
      <c r="F42" s="6">
        <f>+'FRED Graph CPI'!B610/100</f>
        <v>1.89036E-2</v>
      </c>
    </row>
    <row r="43" spans="1:6" x14ac:dyDescent="0.3">
      <c r="A43" s="1">
        <v>35765</v>
      </c>
      <c r="B43" s="5"/>
      <c r="C43" s="5"/>
      <c r="D43" s="5"/>
      <c r="E43" s="6">
        <f>+'BRL IPCA'!R708/'BRL IPCA'!R696-1</f>
        <v>5.2247318164489354E-2</v>
      </c>
      <c r="F43" s="6">
        <f>+'FRED Graph CPI'!B611/100</f>
        <v>1.6970499999999999E-2</v>
      </c>
    </row>
    <row r="44" spans="1:6" x14ac:dyDescent="0.3">
      <c r="A44" s="1">
        <v>35796</v>
      </c>
      <c r="B44" s="5"/>
      <c r="C44" s="5"/>
      <c r="D44" s="5"/>
      <c r="E44" s="6">
        <f>+'BRL IPCA'!R709/'BRL IPCA'!R697-1</f>
        <v>4.7359432816225899E-2</v>
      </c>
      <c r="F44" s="6">
        <f>+'FRED Graph CPI'!B612/100</f>
        <v>1.6311199999999998E-2</v>
      </c>
    </row>
    <row r="45" spans="1:6" x14ac:dyDescent="0.3">
      <c r="A45" s="1">
        <v>35827</v>
      </c>
      <c r="B45" s="5"/>
      <c r="C45" s="5"/>
      <c r="D45" s="5"/>
      <c r="E45" s="6">
        <f>+'BRL IPCA'!R710/'BRL IPCA'!R698-1</f>
        <v>4.6942573340478244E-2</v>
      </c>
      <c r="F45" s="6">
        <f>+'FRED Graph CPI'!B613/100</f>
        <v>1.4402E-2</v>
      </c>
    </row>
    <row r="46" spans="1:6" x14ac:dyDescent="0.3">
      <c r="A46" s="1">
        <v>35855</v>
      </c>
      <c r="B46" s="5"/>
      <c r="C46" s="5"/>
      <c r="D46" s="5"/>
      <c r="E46" s="6">
        <f>+'BRL IPCA'!R711/'BRL IPCA'!R699-1</f>
        <v>4.5171801900145025E-2</v>
      </c>
      <c r="F46" s="6">
        <f>+'FRED Graph CPI'!B614/100</f>
        <v>1.37672E-2</v>
      </c>
    </row>
    <row r="47" spans="1:6" x14ac:dyDescent="0.3">
      <c r="A47" s="1">
        <v>35886</v>
      </c>
      <c r="B47" s="5"/>
      <c r="C47" s="5"/>
      <c r="D47" s="5"/>
      <c r="E47" s="6">
        <f>+'BRL IPCA'!R712/'BRL IPCA'!R700-1</f>
        <v>3.8541052958669386E-2</v>
      </c>
      <c r="F47" s="6">
        <f>+'FRED Graph CPI'!B615/100</f>
        <v>1.4383999999999999E-2</v>
      </c>
    </row>
    <row r="48" spans="1:6" x14ac:dyDescent="0.3">
      <c r="A48" s="1">
        <v>35916</v>
      </c>
      <c r="B48" s="5"/>
      <c r="C48" s="5"/>
      <c r="D48" s="5"/>
      <c r="E48" s="6">
        <f>+'BRL IPCA'!R713/'BRL IPCA'!R701-1</f>
        <v>3.9471923337777604E-2</v>
      </c>
      <c r="F48" s="6">
        <f>+'FRED Graph CPI'!B616/100</f>
        <v>1.6885600000000001E-2</v>
      </c>
    </row>
    <row r="49" spans="1:6" x14ac:dyDescent="0.3">
      <c r="A49" s="1">
        <v>35947</v>
      </c>
      <c r="B49" s="5"/>
      <c r="C49" s="5"/>
      <c r="D49" s="5"/>
      <c r="E49" s="6">
        <f>+'BRL IPCA'!R714/'BRL IPCA'!R702-1</f>
        <v>3.4095700937383233E-2</v>
      </c>
      <c r="F49" s="6">
        <f>+'FRED Graph CPI'!B617/100</f>
        <v>1.62297E-2</v>
      </c>
    </row>
    <row r="50" spans="1:6" x14ac:dyDescent="0.3">
      <c r="A50" s="1">
        <v>35977</v>
      </c>
      <c r="B50" s="5"/>
      <c r="C50" s="5"/>
      <c r="D50" s="5"/>
      <c r="E50" s="6">
        <f>+'BRL IPCA'!R715/'BRL IPCA'!R703-1</f>
        <v>3.058749361031543E-2</v>
      </c>
      <c r="F50" s="6">
        <f>+'FRED Graph CPI'!B618/100</f>
        <v>1.74564E-2</v>
      </c>
    </row>
    <row r="51" spans="1:6" x14ac:dyDescent="0.3">
      <c r="A51" s="1">
        <v>36008</v>
      </c>
      <c r="B51" s="5"/>
      <c r="C51" s="5"/>
      <c r="D51" s="5"/>
      <c r="E51" s="6">
        <f>+'BRL IPCA'!R716/'BRL IPCA'!R704-1</f>
        <v>2.5536604713845668E-2</v>
      </c>
      <c r="F51" s="6">
        <f>+'FRED Graph CPI'!B619/100</f>
        <v>1.6169199999999998E-2</v>
      </c>
    </row>
    <row r="52" spans="1:6" x14ac:dyDescent="0.3">
      <c r="A52" s="1">
        <v>36039</v>
      </c>
      <c r="B52" s="5"/>
      <c r="C52" s="5"/>
      <c r="D52" s="5"/>
      <c r="E52" s="6">
        <f>+'BRL IPCA'!R717/'BRL IPCA'!R705-1</f>
        <v>2.2666824089021764E-2</v>
      </c>
      <c r="F52" s="6">
        <f>+'FRED Graph CPI'!B620/100</f>
        <v>1.4268000000000001E-2</v>
      </c>
    </row>
    <row r="53" spans="1:6" x14ac:dyDescent="0.3">
      <c r="A53" s="1">
        <v>36069</v>
      </c>
      <c r="B53" s="5"/>
      <c r="C53" s="5"/>
      <c r="D53" s="5"/>
      <c r="E53" s="6">
        <f>+'BRL IPCA'!R718/'BRL IPCA'!R706-1</f>
        <v>2.0524151904459442E-2</v>
      </c>
      <c r="F53" s="6">
        <f>+'FRED Graph CPI'!B621/100</f>
        <v>1.4860699999999999E-2</v>
      </c>
    </row>
    <row r="54" spans="1:6" x14ac:dyDescent="0.3">
      <c r="A54" s="1">
        <v>36100</v>
      </c>
      <c r="B54" s="5"/>
      <c r="C54" s="5"/>
      <c r="D54" s="5"/>
      <c r="E54" s="6">
        <f>+'BRL IPCA'!R719/'BRL IPCA'!R707-1</f>
        <v>1.7569654509507648E-2</v>
      </c>
      <c r="F54" s="6">
        <f>+'FRED Graph CPI'!B622/100</f>
        <v>1.4842299999999999E-2</v>
      </c>
    </row>
    <row r="55" spans="1:6" x14ac:dyDescent="0.3">
      <c r="A55" s="1">
        <v>36130</v>
      </c>
      <c r="B55" s="5"/>
      <c r="C55" s="5"/>
      <c r="D55" s="5"/>
      <c r="E55" s="6">
        <f>+'BRL IPCA'!R720/'BRL IPCA'!R708-1</f>
        <v>1.6556441670207311E-2</v>
      </c>
      <c r="F55" s="6">
        <f>+'FRED Graph CPI'!B623/100</f>
        <v>1.6069199999999999E-2</v>
      </c>
    </row>
    <row r="56" spans="1:6" x14ac:dyDescent="0.3">
      <c r="A56" s="1">
        <v>36161</v>
      </c>
      <c r="B56" s="5"/>
      <c r="C56" s="5"/>
      <c r="D56" s="5"/>
      <c r="E56" s="6">
        <f>+'BRL IPCA'!R721/'BRL IPCA'!R709-1</f>
        <v>1.6455502692779733E-2</v>
      </c>
      <c r="F56" s="6">
        <f>+'FRED Graph CPI'!B624/100</f>
        <v>1.66667E-2</v>
      </c>
    </row>
    <row r="57" spans="1:6" x14ac:dyDescent="0.3">
      <c r="A57" s="1">
        <v>36192</v>
      </c>
      <c r="B57" s="5"/>
      <c r="C57" s="5"/>
      <c r="D57" s="5"/>
      <c r="E57" s="6">
        <f>+'BRL IPCA'!R722/'BRL IPCA'!R710-1</f>
        <v>2.2425129873635319E-2</v>
      </c>
      <c r="F57" s="6">
        <f>+'FRED Graph CPI'!B625/100</f>
        <v>1.66667E-2</v>
      </c>
    </row>
    <row r="58" spans="1:6" x14ac:dyDescent="0.3">
      <c r="A58" s="1">
        <v>36220</v>
      </c>
      <c r="B58" s="5">
        <f>IF(+E58-F58&gt;=0,+E58-F58,"")</f>
        <v>1.2885230917126865E-2</v>
      </c>
      <c r="C58" s="5" t="str">
        <f>IF(+E58-F58&lt;0,+E58-F58,"")</f>
        <v/>
      </c>
      <c r="D58" s="5"/>
      <c r="E58" s="6">
        <f>+'BRL IPCA'!R723/'BRL IPCA'!R711-1</f>
        <v>3.0169230917126866E-2</v>
      </c>
      <c r="F58" s="6">
        <f>+'FRED Graph CPI'!B626/100</f>
        <v>1.7284000000000001E-2</v>
      </c>
    </row>
    <row r="59" spans="1:6" x14ac:dyDescent="0.3">
      <c r="A59" s="1">
        <v>36251</v>
      </c>
      <c r="B59" s="5">
        <f t="shared" ref="B59:B122" si="0">IF(+E59-F59&gt;=0,+E59-F59,"")</f>
        <v>1.0646579698985283E-2</v>
      </c>
      <c r="C59" s="5" t="str">
        <f t="shared" ref="C59:C122" si="1">IF(+E59-F59&lt;0,+E59-F59,"")</f>
        <v/>
      </c>
      <c r="D59" s="5"/>
      <c r="E59" s="6">
        <f>+'BRL IPCA'!R724/'BRL IPCA'!R712-1</f>
        <v>3.3457879698985282E-2</v>
      </c>
      <c r="F59" s="6">
        <f>+'FRED Graph CPI'!B627/100</f>
        <v>2.28113E-2</v>
      </c>
    </row>
    <row r="60" spans="1:6" x14ac:dyDescent="0.3">
      <c r="A60" s="1">
        <v>36281</v>
      </c>
      <c r="B60" s="5">
        <f t="shared" si="0"/>
        <v>1.0491047102569529E-2</v>
      </c>
      <c r="C60" s="5" t="str">
        <f t="shared" si="1"/>
        <v/>
      </c>
      <c r="D60" s="5"/>
      <c r="E60" s="6">
        <f>+'BRL IPCA'!R725/'BRL IPCA'!R713-1</f>
        <v>3.1401247102569529E-2</v>
      </c>
      <c r="F60" s="6">
        <f>+'FRED Graph CPI'!B628/100</f>
        <v>2.09102E-2</v>
      </c>
    </row>
    <row r="61" spans="1:6" x14ac:dyDescent="0.3">
      <c r="A61" s="1">
        <v>36312</v>
      </c>
      <c r="B61" s="5">
        <f t="shared" si="0"/>
        <v>1.3498278616341015E-2</v>
      </c>
      <c r="C61" s="5" t="str">
        <f t="shared" si="1"/>
        <v/>
      </c>
      <c r="D61" s="5"/>
      <c r="E61" s="6">
        <f>+'BRL IPCA'!R726/'BRL IPCA'!R714-1</f>
        <v>3.3154278616341015E-2</v>
      </c>
      <c r="F61" s="6">
        <f>+'FRED Graph CPI'!B629/100</f>
        <v>1.9656E-2</v>
      </c>
    </row>
    <row r="62" spans="1:6" x14ac:dyDescent="0.3">
      <c r="A62" s="1">
        <v>36342</v>
      </c>
      <c r="B62" s="5">
        <f t="shared" si="0"/>
        <v>2.4224364811032427E-2</v>
      </c>
      <c r="C62" s="5" t="str">
        <f t="shared" si="1"/>
        <v/>
      </c>
      <c r="D62" s="5"/>
      <c r="E62" s="6">
        <f>+'BRL IPCA'!R727/'BRL IPCA'!R715-1</f>
        <v>4.567046481103243E-2</v>
      </c>
      <c r="F62" s="6">
        <f>+'FRED Graph CPI'!B630/100</f>
        <v>2.1446100000000003E-2</v>
      </c>
    </row>
    <row r="63" spans="1:6" x14ac:dyDescent="0.3">
      <c r="A63" s="1">
        <v>36373</v>
      </c>
      <c r="B63" s="5">
        <f t="shared" si="0"/>
        <v>3.4272693530982265E-2</v>
      </c>
      <c r="C63" s="5" t="str">
        <f t="shared" si="1"/>
        <v/>
      </c>
      <c r="D63" s="5"/>
      <c r="E63" s="6">
        <f>+'BRL IPCA'!R728/'BRL IPCA'!R716-1</f>
        <v>5.6916493530982271E-2</v>
      </c>
      <c r="F63" s="6">
        <f>+'FRED Graph CPI'!B631/100</f>
        <v>2.2643800000000002E-2</v>
      </c>
    </row>
    <row r="64" spans="1:6" x14ac:dyDescent="0.3">
      <c r="A64" s="1">
        <v>36404</v>
      </c>
      <c r="B64" s="5">
        <f t="shared" si="0"/>
        <v>3.6230801764811006E-2</v>
      </c>
      <c r="C64" s="5" t="str">
        <f t="shared" si="1"/>
        <v/>
      </c>
      <c r="D64" s="5"/>
      <c r="E64" s="6">
        <f>+'BRL IPCA'!R729/'BRL IPCA'!R717-1</f>
        <v>6.2530501764811008E-2</v>
      </c>
      <c r="F64" s="6">
        <f>+'FRED Graph CPI'!B632/100</f>
        <v>2.6299700000000002E-2</v>
      </c>
    </row>
    <row r="65" spans="1:6" x14ac:dyDescent="0.3">
      <c r="A65" s="1">
        <v>36434</v>
      </c>
      <c r="B65" s="5">
        <f t="shared" si="0"/>
        <v>4.9334222811250127E-2</v>
      </c>
      <c r="C65" s="5" t="str">
        <f t="shared" si="1"/>
        <v/>
      </c>
      <c r="D65" s="5"/>
      <c r="E65" s="6">
        <f>+'BRL IPCA'!R730/'BRL IPCA'!R718-1</f>
        <v>7.4959622811250126E-2</v>
      </c>
      <c r="F65" s="6">
        <f>+'FRED Graph CPI'!B633/100</f>
        <v>2.56254E-2</v>
      </c>
    </row>
    <row r="66" spans="1:6" x14ac:dyDescent="0.3">
      <c r="A66" s="1">
        <v>36465</v>
      </c>
      <c r="B66" s="5">
        <f t="shared" si="0"/>
        <v>6.0272009839764704E-2</v>
      </c>
      <c r="C66" s="5" t="str">
        <f t="shared" si="1"/>
        <v/>
      </c>
      <c r="D66" s="5"/>
      <c r="E66" s="6">
        <f>+'BRL IPCA'!R731/'BRL IPCA'!R719-1</f>
        <v>8.6475509839764708E-2</v>
      </c>
      <c r="F66" s="6">
        <f>+'FRED Graph CPI'!B634/100</f>
        <v>2.6203500000000001E-2</v>
      </c>
    </row>
    <row r="67" spans="1:6" x14ac:dyDescent="0.3">
      <c r="A67" s="1">
        <v>36495</v>
      </c>
      <c r="B67" s="5">
        <f t="shared" si="0"/>
        <v>6.2635345060104944E-2</v>
      </c>
      <c r="C67" s="5" t="str">
        <f t="shared" si="1"/>
        <v/>
      </c>
      <c r="D67" s="5"/>
      <c r="E67" s="6">
        <f>+'BRL IPCA'!R732/'BRL IPCA'!R720-1</f>
        <v>8.939934506010494E-2</v>
      </c>
      <c r="F67" s="6">
        <f>+'FRED Graph CPI'!B635/100</f>
        <v>2.6764E-2</v>
      </c>
    </row>
    <row r="68" spans="1:6" x14ac:dyDescent="0.3">
      <c r="A68" s="1">
        <v>36526</v>
      </c>
      <c r="B68" s="5">
        <f t="shared" si="0"/>
        <v>6.060428381278804E-2</v>
      </c>
      <c r="C68" s="5" t="str">
        <f t="shared" si="1"/>
        <v/>
      </c>
      <c r="D68" s="5"/>
      <c r="E68" s="6">
        <f>+'BRL IPCA'!R733/'BRL IPCA'!R721-1</f>
        <v>8.8533883812788039E-2</v>
      </c>
      <c r="F68" s="6">
        <f>+'FRED Graph CPI'!B636/100</f>
        <v>2.7929599999999999E-2</v>
      </c>
    </row>
    <row r="69" spans="1:6" x14ac:dyDescent="0.3">
      <c r="A69" s="1">
        <v>36557</v>
      </c>
      <c r="B69" s="5">
        <f t="shared" si="0"/>
        <v>4.6443731827555373E-2</v>
      </c>
      <c r="C69" s="5" t="str">
        <f t="shared" si="1"/>
        <v/>
      </c>
      <c r="D69" s="5"/>
      <c r="E69" s="6">
        <f>+'BRL IPCA'!R734/'BRL IPCA'!R722-1</f>
        <v>7.8623431827555379E-2</v>
      </c>
      <c r="F69" s="6">
        <f>+'FRED Graph CPI'!B637/100</f>
        <v>3.2179700000000006E-2</v>
      </c>
    </row>
    <row r="70" spans="1:6" x14ac:dyDescent="0.3">
      <c r="A70" s="1">
        <v>36586</v>
      </c>
      <c r="B70" s="5">
        <f t="shared" si="0"/>
        <v>3.1613420353685445E-2</v>
      </c>
      <c r="C70" s="5" t="str">
        <f t="shared" si="1"/>
        <v/>
      </c>
      <c r="D70" s="5"/>
      <c r="E70" s="6">
        <f>+'BRL IPCA'!R735/'BRL IPCA'!R723-1</f>
        <v>6.9234820353685445E-2</v>
      </c>
      <c r="F70" s="6">
        <f>+'FRED Graph CPI'!B638/100</f>
        <v>3.7621399999999999E-2</v>
      </c>
    </row>
    <row r="71" spans="1:6" x14ac:dyDescent="0.3">
      <c r="A71" s="1">
        <v>36617</v>
      </c>
      <c r="B71" s="5">
        <f t="shared" si="0"/>
        <v>3.7607627723916917E-2</v>
      </c>
      <c r="C71" s="5" t="str">
        <f t="shared" si="1"/>
        <v/>
      </c>
      <c r="D71" s="5"/>
      <c r="E71" s="6">
        <f>+'BRL IPCA'!R736/'BRL IPCA'!R724-1</f>
        <v>6.7746227723916919E-2</v>
      </c>
      <c r="F71" s="6">
        <f>+'FRED Graph CPI'!B639/100</f>
        <v>3.0138600000000001E-2</v>
      </c>
    </row>
    <row r="72" spans="1:6" x14ac:dyDescent="0.3">
      <c r="A72" s="1">
        <v>36647</v>
      </c>
      <c r="B72" s="5">
        <f t="shared" si="0"/>
        <v>3.3333725270876968E-2</v>
      </c>
      <c r="C72" s="5" t="str">
        <f t="shared" si="1"/>
        <v/>
      </c>
      <c r="D72" s="5"/>
      <c r="E72" s="6">
        <f>+'BRL IPCA'!R737/'BRL IPCA'!R725-1</f>
        <v>6.4659025270876969E-2</v>
      </c>
      <c r="F72" s="6">
        <f>+'FRED Graph CPI'!B640/100</f>
        <v>3.13253E-2</v>
      </c>
    </row>
    <row r="73" spans="1:6" x14ac:dyDescent="0.3">
      <c r="A73" s="1">
        <v>36678</v>
      </c>
      <c r="B73" s="5">
        <f t="shared" si="0"/>
        <v>2.7734681274578322E-2</v>
      </c>
      <c r="C73" s="5" t="str">
        <f t="shared" si="1"/>
        <v/>
      </c>
      <c r="D73" s="5"/>
      <c r="E73" s="6">
        <f>+'BRL IPCA'!R738/'BRL IPCA'!R726-1</f>
        <v>6.508408127457832E-2</v>
      </c>
      <c r="F73" s="6">
        <f>+'FRED Graph CPI'!B641/100</f>
        <v>3.7349399999999998E-2</v>
      </c>
    </row>
    <row r="74" spans="1:6" x14ac:dyDescent="0.3">
      <c r="A74" s="1">
        <v>36708</v>
      </c>
      <c r="B74" s="5">
        <f t="shared" si="0"/>
        <v>3.4570000458105592E-2</v>
      </c>
      <c r="C74" s="5" t="str">
        <f t="shared" si="1"/>
        <v/>
      </c>
      <c r="D74" s="5"/>
      <c r="E74" s="6">
        <f>+'BRL IPCA'!R739/'BRL IPCA'!R727-1</f>
        <v>7.056280045810559E-2</v>
      </c>
      <c r="F74" s="6">
        <f>+'FRED Graph CPI'!B642/100</f>
        <v>3.5992799999999998E-2</v>
      </c>
    </row>
    <row r="75" spans="1:6" x14ac:dyDescent="0.3">
      <c r="A75" s="1">
        <v>36739</v>
      </c>
      <c r="B75" s="5">
        <f t="shared" si="0"/>
        <v>4.5034408218085645E-2</v>
      </c>
      <c r="C75" s="5" t="str">
        <f t="shared" si="1"/>
        <v/>
      </c>
      <c r="D75" s="5"/>
      <c r="E75" s="6">
        <f>+'BRL IPCA'!R740/'BRL IPCA'!R728-1</f>
        <v>7.8547308218085643E-2</v>
      </c>
      <c r="F75" s="6">
        <f>+'FRED Graph CPI'!B643/100</f>
        <v>3.3512899999999998E-2</v>
      </c>
    </row>
    <row r="76" spans="1:6" x14ac:dyDescent="0.3">
      <c r="A76" s="1">
        <v>36770</v>
      </c>
      <c r="B76" s="5">
        <f t="shared" si="0"/>
        <v>4.3122136902588884E-2</v>
      </c>
      <c r="C76" s="5" t="str">
        <f t="shared" si="1"/>
        <v/>
      </c>
      <c r="D76" s="5"/>
      <c r="E76" s="6">
        <f>+'BRL IPCA'!R741/'BRL IPCA'!R729-1</f>
        <v>7.7687136902588882E-2</v>
      </c>
      <c r="F76" s="6">
        <f>+'FRED Graph CPI'!B644/100</f>
        <v>3.4564999999999999E-2</v>
      </c>
    </row>
    <row r="77" spans="1:6" x14ac:dyDescent="0.3">
      <c r="A77" s="1">
        <v>36800</v>
      </c>
      <c r="B77" s="5">
        <f t="shared" si="0"/>
        <v>3.2001195399004381E-2</v>
      </c>
      <c r="C77" s="5" t="str">
        <f t="shared" si="1"/>
        <v/>
      </c>
      <c r="D77" s="5"/>
      <c r="E77" s="6">
        <f>+'BRL IPCA'!R742/'BRL IPCA'!R730-1</f>
        <v>6.6504495399004382E-2</v>
      </c>
      <c r="F77" s="6">
        <f>+'FRED Graph CPI'!B645/100</f>
        <v>3.4503300000000001E-2</v>
      </c>
    </row>
    <row r="78" spans="1:6" x14ac:dyDescent="0.3">
      <c r="A78" s="1">
        <v>36831</v>
      </c>
      <c r="B78" s="5">
        <f t="shared" si="0"/>
        <v>2.5406946690719606E-2</v>
      </c>
      <c r="C78" s="5" t="str">
        <f t="shared" si="1"/>
        <v/>
      </c>
      <c r="D78" s="5"/>
      <c r="E78" s="6">
        <f>+'BRL IPCA'!R743/'BRL IPCA'!R731-1</f>
        <v>5.9848746690719601E-2</v>
      </c>
      <c r="F78" s="6">
        <f>+'FRED Graph CPI'!B646/100</f>
        <v>3.4441799999999995E-2</v>
      </c>
    </row>
    <row r="79" spans="1:6" x14ac:dyDescent="0.3">
      <c r="A79" s="1">
        <v>36861</v>
      </c>
      <c r="B79" s="5">
        <f t="shared" si="0"/>
        <v>2.5383193932599309E-2</v>
      </c>
      <c r="C79" s="5" t="str">
        <f t="shared" si="1"/>
        <v/>
      </c>
      <c r="D79" s="5"/>
      <c r="E79" s="6">
        <f>+'BRL IPCA'!R744/'BRL IPCA'!R732-1</f>
        <v>5.9743393932599309E-2</v>
      </c>
      <c r="F79" s="6">
        <f>+'FRED Graph CPI'!B647/100</f>
        <v>3.43602E-2</v>
      </c>
    </row>
    <row r="80" spans="1:6" x14ac:dyDescent="0.3">
      <c r="A80" s="1">
        <v>36892</v>
      </c>
      <c r="B80" s="5">
        <f t="shared" si="0"/>
        <v>2.2004787197391205E-2</v>
      </c>
      <c r="C80" s="5" t="str">
        <f t="shared" si="1"/>
        <v/>
      </c>
      <c r="D80" s="5"/>
      <c r="E80" s="6">
        <f>+'BRL IPCA'!R745/'BRL IPCA'!R733-1</f>
        <v>5.9216787197391207E-2</v>
      </c>
      <c r="F80" s="6">
        <f>+'FRED Graph CPI'!B648/100</f>
        <v>3.7212000000000002E-2</v>
      </c>
    </row>
    <row r="81" spans="1:6" x14ac:dyDescent="0.3">
      <c r="A81" s="1">
        <v>36923</v>
      </c>
      <c r="B81" s="5">
        <f t="shared" si="0"/>
        <v>2.7413564454707988E-2</v>
      </c>
      <c r="C81" s="5" t="str">
        <f t="shared" si="1"/>
        <v/>
      </c>
      <c r="D81" s="5"/>
      <c r="E81" s="6">
        <f>+'BRL IPCA'!R746/'BRL IPCA'!R734-1</f>
        <v>6.270766445470799E-2</v>
      </c>
      <c r="F81" s="6">
        <f>+'FRED Graph CPI'!B649/100</f>
        <v>3.5294100000000002E-2</v>
      </c>
    </row>
    <row r="82" spans="1:6" x14ac:dyDescent="0.3">
      <c r="A82" s="1">
        <v>36951</v>
      </c>
      <c r="B82" s="5">
        <f t="shared" si="0"/>
        <v>3.457966419839973E-2</v>
      </c>
      <c r="C82" s="5" t="str">
        <f t="shared" si="1"/>
        <v/>
      </c>
      <c r="D82" s="5"/>
      <c r="E82" s="6">
        <f>+'BRL IPCA'!R747/'BRL IPCA'!R735-1</f>
        <v>6.440426419839973E-2</v>
      </c>
      <c r="F82" s="6">
        <f>+'FRED Graph CPI'!B650/100</f>
        <v>2.98246E-2</v>
      </c>
    </row>
    <row r="83" spans="1:6" x14ac:dyDescent="0.3">
      <c r="A83" s="1">
        <v>36982</v>
      </c>
      <c r="B83" s="5">
        <f t="shared" si="0"/>
        <v>3.3917588140560069E-2</v>
      </c>
      <c r="C83" s="5" t="str">
        <f t="shared" si="1"/>
        <v/>
      </c>
      <c r="D83" s="5"/>
      <c r="E83" s="6">
        <f>+'BRL IPCA'!R748/'BRL IPCA'!R736-1</f>
        <v>6.6100188140560068E-2</v>
      </c>
      <c r="F83" s="6">
        <f>+'FRED Graph CPI'!B651/100</f>
        <v>3.2182599999999999E-2</v>
      </c>
    </row>
    <row r="84" spans="1:6" x14ac:dyDescent="0.3">
      <c r="A84" s="1">
        <v>37012</v>
      </c>
      <c r="B84" s="5">
        <f t="shared" si="0"/>
        <v>3.4733362495686558E-2</v>
      </c>
      <c r="C84" s="5" t="str">
        <f t="shared" si="1"/>
        <v/>
      </c>
      <c r="D84" s="5"/>
      <c r="E84" s="6">
        <f>+'BRL IPCA'!R749/'BRL IPCA'!R737-1</f>
        <v>7.0364162495686555E-2</v>
      </c>
      <c r="F84" s="6">
        <f>+'FRED Graph CPI'!B652/100</f>
        <v>3.5630799999999997E-2</v>
      </c>
    </row>
    <row r="85" spans="1:6" x14ac:dyDescent="0.3">
      <c r="A85" s="1">
        <v>37043</v>
      </c>
      <c r="B85" s="5">
        <f t="shared" si="0"/>
        <v>4.1521495620736662E-2</v>
      </c>
      <c r="C85" s="5" t="str">
        <f t="shared" si="1"/>
        <v/>
      </c>
      <c r="D85" s="5"/>
      <c r="E85" s="6">
        <f>+'BRL IPCA'!R750/'BRL IPCA'!R738-1</f>
        <v>7.3461095620736661E-2</v>
      </c>
      <c r="F85" s="6">
        <f>+'FRED Graph CPI'!B653/100</f>
        <v>3.1939599999999999E-2</v>
      </c>
    </row>
    <row r="86" spans="1:6" x14ac:dyDescent="0.3">
      <c r="A86" s="1">
        <v>37073</v>
      </c>
      <c r="B86" s="5">
        <f t="shared" si="0"/>
        <v>4.328822941884912E-2</v>
      </c>
      <c r="C86" s="5" t="str">
        <f t="shared" si="1"/>
        <v/>
      </c>
      <c r="D86" s="5"/>
      <c r="E86" s="6">
        <f>+'BRL IPCA'!R751/'BRL IPCA'!R739-1</f>
        <v>7.0503029418849117E-2</v>
      </c>
      <c r="F86" s="6">
        <f>+'FRED Graph CPI'!B654/100</f>
        <v>2.7214800000000001E-2</v>
      </c>
    </row>
    <row r="87" spans="1:6" x14ac:dyDescent="0.3">
      <c r="A87" s="1">
        <v>37104</v>
      </c>
      <c r="B87" s="5">
        <f t="shared" si="0"/>
        <v>3.6842598701787396E-2</v>
      </c>
      <c r="C87" s="5" t="str">
        <f t="shared" si="1"/>
        <v/>
      </c>
      <c r="D87" s="5"/>
      <c r="E87" s="6">
        <f>+'BRL IPCA'!R752/'BRL IPCA'!R740-1</f>
        <v>6.4057398701787394E-2</v>
      </c>
      <c r="F87" s="6">
        <f>+'FRED Graph CPI'!B655/100</f>
        <v>2.7214800000000001E-2</v>
      </c>
    </row>
    <row r="88" spans="1:6" x14ac:dyDescent="0.3">
      <c r="A88" s="1">
        <v>37135</v>
      </c>
      <c r="B88" s="5">
        <f t="shared" si="0"/>
        <v>3.8666506543103378E-2</v>
      </c>
      <c r="C88" s="5" t="str">
        <f t="shared" si="1"/>
        <v/>
      </c>
      <c r="D88" s="5"/>
      <c r="E88" s="6">
        <f>+'BRL IPCA'!R753/'BRL IPCA'!R741-1</f>
        <v>6.4588206543103377E-2</v>
      </c>
      <c r="F88" s="6">
        <f>+'FRED Graph CPI'!B656/100</f>
        <v>2.5921699999999999E-2</v>
      </c>
    </row>
    <row r="89" spans="1:6" x14ac:dyDescent="0.3">
      <c r="A89" s="1">
        <v>37165</v>
      </c>
      <c r="B89" s="5">
        <f t="shared" si="0"/>
        <v>5.0646995623538006E-2</v>
      </c>
      <c r="C89" s="5" t="str">
        <f t="shared" si="1"/>
        <v/>
      </c>
      <c r="D89" s="5"/>
      <c r="E89" s="6">
        <f>+'BRL IPCA'!R754/'BRL IPCA'!R742-1</f>
        <v>7.1923595623538006E-2</v>
      </c>
      <c r="F89" s="6">
        <f>+'FRED Graph CPI'!B657/100</f>
        <v>2.12766E-2</v>
      </c>
    </row>
    <row r="90" spans="1:6" x14ac:dyDescent="0.3">
      <c r="A90" s="1">
        <v>37196</v>
      </c>
      <c r="B90" s="5">
        <f t="shared" si="0"/>
        <v>5.7147062711787495E-2</v>
      </c>
      <c r="C90" s="5" t="str">
        <f t="shared" si="1"/>
        <v/>
      </c>
      <c r="D90" s="5"/>
      <c r="E90" s="6">
        <f>+'BRL IPCA'!R755/'BRL IPCA'!R743-1</f>
        <v>7.6090762711787496E-2</v>
      </c>
      <c r="F90" s="6">
        <f>+'FRED Graph CPI'!B658/100</f>
        <v>1.8943700000000001E-2</v>
      </c>
    </row>
    <row r="91" spans="1:6" x14ac:dyDescent="0.3">
      <c r="A91" s="1">
        <v>37226</v>
      </c>
      <c r="B91" s="5">
        <f t="shared" si="0"/>
        <v>6.0695930151519875E-2</v>
      </c>
      <c r="C91" s="5" t="str">
        <f t="shared" si="1"/>
        <v/>
      </c>
      <c r="D91" s="5"/>
      <c r="E91" s="6">
        <f>+'BRL IPCA'!R756/'BRL IPCA'!R744-1</f>
        <v>7.6732630151519876E-2</v>
      </c>
      <c r="F91" s="6">
        <f>+'FRED Graph CPI'!B659/100</f>
        <v>1.6036700000000001E-2</v>
      </c>
    </row>
    <row r="92" spans="1:6" x14ac:dyDescent="0.3">
      <c r="A92" s="1">
        <v>37257</v>
      </c>
      <c r="B92" s="5">
        <f t="shared" si="0"/>
        <v>6.423831513205519E-2</v>
      </c>
      <c r="C92" s="5" t="str">
        <f t="shared" si="1"/>
        <v/>
      </c>
      <c r="D92" s="5"/>
      <c r="E92" s="6">
        <f>+'BRL IPCA'!R757/'BRL IPCA'!R745-1</f>
        <v>7.6197315132055188E-2</v>
      </c>
      <c r="F92" s="6">
        <f>+'FRED Graph CPI'!B660/100</f>
        <v>1.1958999999999999E-2</v>
      </c>
    </row>
    <row r="93" spans="1:6" x14ac:dyDescent="0.3">
      <c r="A93" s="1">
        <v>37288</v>
      </c>
      <c r="B93" s="5">
        <f t="shared" si="0"/>
        <v>6.3762445656510819E-2</v>
      </c>
      <c r="C93" s="5" t="str">
        <f t="shared" si="1"/>
        <v/>
      </c>
      <c r="D93" s="5"/>
      <c r="E93" s="6">
        <f>+'BRL IPCA'!R758/'BRL IPCA'!R746-1</f>
        <v>7.512604565651082E-2</v>
      </c>
      <c r="F93" s="6">
        <f>+'FRED Graph CPI'!B661/100</f>
        <v>1.13636E-2</v>
      </c>
    </row>
    <row r="94" spans="1:6" x14ac:dyDescent="0.3">
      <c r="A94" s="1">
        <v>37316</v>
      </c>
      <c r="B94" s="5">
        <f t="shared" si="0"/>
        <v>6.3853768928521334E-2</v>
      </c>
      <c r="C94" s="5" t="str">
        <f t="shared" si="1"/>
        <v/>
      </c>
      <c r="D94" s="5"/>
      <c r="E94" s="6">
        <f>+'BRL IPCA'!R759/'BRL IPCA'!R747-1</f>
        <v>7.7482368928521339E-2</v>
      </c>
      <c r="F94" s="6">
        <f>+'FRED Graph CPI'!B662/100</f>
        <v>1.3628599999999999E-2</v>
      </c>
    </row>
    <row r="95" spans="1:6" x14ac:dyDescent="0.3">
      <c r="A95" s="1">
        <v>37347</v>
      </c>
      <c r="B95" s="5">
        <f t="shared" si="0"/>
        <v>6.3399260747613428E-2</v>
      </c>
      <c r="C95" s="5" t="str">
        <f t="shared" si="1"/>
        <v/>
      </c>
      <c r="D95" s="5"/>
      <c r="E95" s="6">
        <f>+'BRL IPCA'!R760/'BRL IPCA'!R748-1</f>
        <v>7.9839160747613436E-2</v>
      </c>
      <c r="F95" s="6">
        <f>+'FRED Graph CPI'!B663/100</f>
        <v>1.64399E-2</v>
      </c>
    </row>
    <row r="96" spans="1:6" x14ac:dyDescent="0.3">
      <c r="A96" s="1">
        <v>37377</v>
      </c>
      <c r="B96" s="5">
        <f t="shared" si="0"/>
        <v>6.5280000951282988E-2</v>
      </c>
      <c r="C96" s="5" t="str">
        <f t="shared" si="1"/>
        <v/>
      </c>
      <c r="D96" s="5"/>
      <c r="E96" s="6">
        <f>+'BRL IPCA'!R761/'BRL IPCA'!R749-1</f>
        <v>7.7688300951282985E-2</v>
      </c>
      <c r="F96" s="6">
        <f>+'FRED Graph CPI'!B664/100</f>
        <v>1.2408300000000001E-2</v>
      </c>
    </row>
    <row r="97" spans="1:6" x14ac:dyDescent="0.3">
      <c r="A97" s="1">
        <v>37408</v>
      </c>
      <c r="B97" s="5">
        <f t="shared" si="0"/>
        <v>6.5923987639552581E-2</v>
      </c>
      <c r="C97" s="5" t="str">
        <f t="shared" si="1"/>
        <v/>
      </c>
      <c r="D97" s="5"/>
      <c r="E97" s="6">
        <f>+'BRL IPCA'!R762/'BRL IPCA'!R750-1</f>
        <v>7.661618763955258E-2</v>
      </c>
      <c r="F97" s="6">
        <f>+'FRED Graph CPI'!B665/100</f>
        <v>1.0692200000000001E-2</v>
      </c>
    </row>
    <row r="98" spans="1:6" x14ac:dyDescent="0.3">
      <c r="A98" s="1">
        <v>37438</v>
      </c>
      <c r="B98" s="5">
        <f t="shared" si="0"/>
        <v>6.0472608450077132E-2</v>
      </c>
      <c r="C98" s="5" t="str">
        <f t="shared" si="1"/>
        <v/>
      </c>
      <c r="D98" s="5"/>
      <c r="E98" s="6">
        <f>+'BRL IPCA'!R763/'BRL IPCA'!R751-1</f>
        <v>7.5128708450077131E-2</v>
      </c>
      <c r="F98" s="6">
        <f>+'FRED Graph CPI'!B666/100</f>
        <v>1.46561E-2</v>
      </c>
    </row>
    <row r="99" spans="1:6" x14ac:dyDescent="0.3">
      <c r="A99" s="1">
        <v>37469</v>
      </c>
      <c r="B99" s="5">
        <f t="shared" si="0"/>
        <v>5.7120280888781301E-2</v>
      </c>
      <c r="C99" s="5" t="str">
        <f t="shared" si="1"/>
        <v/>
      </c>
      <c r="D99" s="5"/>
      <c r="E99" s="6">
        <f>+'BRL IPCA'!R764/'BRL IPCA'!R752-1</f>
        <v>7.4594880888781301E-2</v>
      </c>
      <c r="F99" s="6">
        <f>+'FRED Graph CPI'!B667/100</f>
        <v>1.74746E-2</v>
      </c>
    </row>
    <row r="100" spans="1:6" x14ac:dyDescent="0.3">
      <c r="A100" s="1">
        <v>37500</v>
      </c>
      <c r="B100" s="5">
        <f t="shared" si="0"/>
        <v>6.4149896321480437E-2</v>
      </c>
      <c r="C100" s="5" t="str">
        <f t="shared" si="1"/>
        <v/>
      </c>
      <c r="D100" s="5"/>
      <c r="E100" s="6">
        <f>+'BRL IPCA'!R765/'BRL IPCA'!R753-1</f>
        <v>7.9309896321480444E-2</v>
      </c>
      <c r="F100" s="6">
        <f>+'FRED Graph CPI'!B668/100</f>
        <v>1.516E-2</v>
      </c>
    </row>
    <row r="101" spans="1:6" x14ac:dyDescent="0.3">
      <c r="A101" s="1">
        <v>37530</v>
      </c>
      <c r="B101" s="5">
        <f t="shared" si="0"/>
        <v>6.4177638077250715E-2</v>
      </c>
      <c r="C101" s="5" t="str">
        <f t="shared" si="1"/>
        <v/>
      </c>
      <c r="D101" s="5"/>
      <c r="E101" s="6">
        <f>+'BRL IPCA'!R766/'BRL IPCA'!R754-1</f>
        <v>8.4447938077250706E-2</v>
      </c>
      <c r="F101" s="6">
        <f>+'FRED Graph CPI'!B669/100</f>
        <v>2.0270299999999998E-2</v>
      </c>
    </row>
    <row r="102" spans="1:6" x14ac:dyDescent="0.3">
      <c r="A102" s="1">
        <v>37561</v>
      </c>
      <c r="B102" s="5">
        <f t="shared" si="0"/>
        <v>8.6786879045957249E-2</v>
      </c>
      <c r="C102" s="5" t="str">
        <f t="shared" si="1"/>
        <v/>
      </c>
      <c r="D102" s="5"/>
      <c r="E102" s="6">
        <f>+'BRL IPCA'!R767/'BRL IPCA'!R755-1</f>
        <v>0.10932207904595725</v>
      </c>
      <c r="F102" s="6">
        <f>+'FRED Graph CPI'!B670/100</f>
        <v>2.2535199999999998E-2</v>
      </c>
    </row>
    <row r="103" spans="1:6" x14ac:dyDescent="0.3">
      <c r="A103" s="1">
        <v>37591</v>
      </c>
      <c r="B103" s="5">
        <f t="shared" si="0"/>
        <v>0.10050067079574983</v>
      </c>
      <c r="C103" s="5" t="str">
        <f t="shared" si="1"/>
        <v/>
      </c>
      <c r="D103" s="5"/>
      <c r="E103" s="6">
        <f>+'BRL IPCA'!R768/'BRL IPCA'!R756-1</f>
        <v>0.12530337079574982</v>
      </c>
      <c r="F103" s="6">
        <f>+'FRED Graph CPI'!B671/100</f>
        <v>2.48027E-2</v>
      </c>
    </row>
    <row r="104" spans="1:6" x14ac:dyDescent="0.3">
      <c r="A104" s="1">
        <v>37622</v>
      </c>
      <c r="B104" s="5">
        <f t="shared" si="0"/>
        <v>0.11709581050403328</v>
      </c>
      <c r="C104" s="5" t="str">
        <f t="shared" si="1"/>
        <v/>
      </c>
      <c r="D104" s="5"/>
      <c r="E104" s="6">
        <f>+'BRL IPCA'!R769/'BRL IPCA'!R757-1</f>
        <v>0.14467041050403329</v>
      </c>
      <c r="F104" s="6">
        <f>+'FRED Graph CPI'!B672/100</f>
        <v>2.7574600000000001E-2</v>
      </c>
    </row>
    <row r="105" spans="1:6" x14ac:dyDescent="0.3">
      <c r="A105" s="1">
        <v>37653</v>
      </c>
      <c r="B105" s="5">
        <f t="shared" si="0"/>
        <v>0.12701053948679397</v>
      </c>
      <c r="C105" s="5" t="str">
        <f t="shared" si="1"/>
        <v/>
      </c>
      <c r="D105" s="5"/>
      <c r="E105" s="6">
        <f>+'BRL IPCA'!R770/'BRL IPCA'!R758-1</f>
        <v>0.15847123948679398</v>
      </c>
      <c r="F105" s="6">
        <f>+'FRED Graph CPI'!B673/100</f>
        <v>3.1460700000000001E-2</v>
      </c>
    </row>
    <row r="106" spans="1:6" x14ac:dyDescent="0.3">
      <c r="A106" s="1">
        <v>37681</v>
      </c>
      <c r="B106" s="5">
        <f t="shared" si="0"/>
        <v>0.13547397925693994</v>
      </c>
      <c r="C106" s="5" t="str">
        <f t="shared" si="1"/>
        <v/>
      </c>
      <c r="D106" s="5"/>
      <c r="E106" s="6">
        <f>+'BRL IPCA'!R771/'BRL IPCA'!R759-1</f>
        <v>0.16572607925693994</v>
      </c>
      <c r="F106" s="6">
        <f>+'FRED Graph CPI'!B674/100</f>
        <v>3.0252100000000001E-2</v>
      </c>
    </row>
    <row r="107" spans="1:6" x14ac:dyDescent="0.3">
      <c r="A107" s="1">
        <v>37712</v>
      </c>
      <c r="B107" s="5">
        <f t="shared" si="0"/>
        <v>0.14594078554140102</v>
      </c>
      <c r="C107" s="5" t="str">
        <f t="shared" si="1"/>
        <v/>
      </c>
      <c r="D107" s="5"/>
      <c r="E107" s="6">
        <f>+'BRL IPCA'!R772/'BRL IPCA'!R760-1</f>
        <v>0.16769208554140103</v>
      </c>
      <c r="F107" s="6">
        <f>+'FRED Graph CPI'!B675/100</f>
        <v>2.1751299999999998E-2</v>
      </c>
    </row>
    <row r="108" spans="1:6" x14ac:dyDescent="0.3">
      <c r="A108" s="1">
        <v>37742</v>
      </c>
      <c r="B108" s="5">
        <f t="shared" si="0"/>
        <v>0.15341156582497123</v>
      </c>
      <c r="C108" s="5" t="str">
        <f t="shared" si="1"/>
        <v/>
      </c>
      <c r="D108" s="5"/>
      <c r="E108" s="6">
        <f>+'BRL IPCA'!R773/'BRL IPCA'!R761-1</f>
        <v>0.17235306582497123</v>
      </c>
      <c r="F108" s="6">
        <f>+'FRED Graph CPI'!B676/100</f>
        <v>1.89415E-2</v>
      </c>
    </row>
    <row r="109" spans="1:6" x14ac:dyDescent="0.3">
      <c r="A109" s="1">
        <v>37773</v>
      </c>
      <c r="B109" s="5">
        <f t="shared" si="0"/>
        <v>0.14621080209742471</v>
      </c>
      <c r="C109" s="5" t="str">
        <f t="shared" si="1"/>
        <v/>
      </c>
      <c r="D109" s="5"/>
      <c r="E109" s="6">
        <f>+'BRL IPCA'!R774/'BRL IPCA'!R762-1</f>
        <v>0.16569860209742471</v>
      </c>
      <c r="F109" s="6">
        <f>+'FRED Graph CPI'!B677/100</f>
        <v>1.94878E-2</v>
      </c>
    </row>
    <row r="110" spans="1:6" x14ac:dyDescent="0.3">
      <c r="A110" s="1">
        <v>37803</v>
      </c>
      <c r="B110" s="5">
        <f t="shared" si="0"/>
        <v>0.13373830186937408</v>
      </c>
      <c r="C110" s="5" t="str">
        <f t="shared" si="1"/>
        <v/>
      </c>
      <c r="D110" s="5"/>
      <c r="E110" s="6">
        <f>+'BRL IPCA'!R775/'BRL IPCA'!R763-1</f>
        <v>0.15429390186937408</v>
      </c>
      <c r="F110" s="6">
        <f>+'FRED Graph CPI'!B678/100</f>
        <v>2.0555599999999997E-2</v>
      </c>
    </row>
    <row r="111" spans="1:6" x14ac:dyDescent="0.3">
      <c r="A111" s="1">
        <v>37834</v>
      </c>
      <c r="B111" s="5">
        <f t="shared" si="0"/>
        <v>0.12857799958840546</v>
      </c>
      <c r="C111" s="5" t="str">
        <f t="shared" si="1"/>
        <v/>
      </c>
      <c r="D111" s="5"/>
      <c r="E111" s="6">
        <f>+'BRL IPCA'!R776/'BRL IPCA'!R764-1</f>
        <v>0.15073869958840547</v>
      </c>
      <c r="F111" s="6">
        <f>+'FRED Graph CPI'!B679/100</f>
        <v>2.2160700000000002E-2</v>
      </c>
    </row>
    <row r="112" spans="1:6" x14ac:dyDescent="0.3">
      <c r="A112" s="1">
        <v>37865</v>
      </c>
      <c r="B112" s="5">
        <f t="shared" si="0"/>
        <v>0.12764100715368842</v>
      </c>
      <c r="C112" s="5" t="str">
        <f t="shared" si="1"/>
        <v/>
      </c>
      <c r="D112" s="5"/>
      <c r="E112" s="6">
        <f>+'BRL IPCA'!R777/'BRL IPCA'!R765-1</f>
        <v>0.15142420715368843</v>
      </c>
      <c r="F112" s="6">
        <f>+'FRED Graph CPI'!B680/100</f>
        <v>2.3783200000000001E-2</v>
      </c>
    </row>
    <row r="113" spans="1:6" x14ac:dyDescent="0.3">
      <c r="A113" s="1">
        <v>37895</v>
      </c>
      <c r="B113" s="5">
        <f t="shared" si="0"/>
        <v>0.11941214412637843</v>
      </c>
      <c r="C113" s="5" t="str">
        <f t="shared" si="1"/>
        <v/>
      </c>
      <c r="D113" s="5"/>
      <c r="E113" s="6">
        <f>+'BRL IPCA'!R778/'BRL IPCA'!R766-1</f>
        <v>0.13983154412637844</v>
      </c>
      <c r="F113" s="6">
        <f>+'FRED Graph CPI'!B681/100</f>
        <v>2.0419399999999997E-2</v>
      </c>
    </row>
    <row r="114" spans="1:6" x14ac:dyDescent="0.3">
      <c r="A114" s="1">
        <v>37926</v>
      </c>
      <c r="B114" s="5">
        <f t="shared" si="0"/>
        <v>9.0895848996707676E-2</v>
      </c>
      <c r="C114" s="5" t="str">
        <f t="shared" si="1"/>
        <v/>
      </c>
      <c r="D114" s="5"/>
      <c r="E114" s="6">
        <f>+'BRL IPCA'!R779/'BRL IPCA'!R767-1</f>
        <v>0.11017954899670768</v>
      </c>
      <c r="F114" s="6">
        <f>+'FRED Graph CPI'!B682/100</f>
        <v>1.9283700000000001E-2</v>
      </c>
    </row>
    <row r="115" spans="1:6" x14ac:dyDescent="0.3">
      <c r="A115" s="1">
        <v>37956</v>
      </c>
      <c r="B115" s="5">
        <f t="shared" si="0"/>
        <v>7.2647493292351234E-2</v>
      </c>
      <c r="C115" s="5" t="str">
        <f t="shared" si="1"/>
        <v/>
      </c>
      <c r="D115" s="5"/>
      <c r="E115" s="6">
        <f>+'BRL IPCA'!R780/'BRL IPCA'!R768-1</f>
        <v>9.2999493292351243E-2</v>
      </c>
      <c r="F115" s="6">
        <f>+'FRED Graph CPI'!B683/100</f>
        <v>2.0352000000000002E-2</v>
      </c>
    </row>
    <row r="116" spans="1:6" x14ac:dyDescent="0.3">
      <c r="A116" s="1">
        <v>37987</v>
      </c>
      <c r="B116" s="5">
        <f t="shared" si="0"/>
        <v>5.6809265712834373E-2</v>
      </c>
      <c r="C116" s="5" t="str">
        <f t="shared" si="1"/>
        <v/>
      </c>
      <c r="D116" s="5"/>
      <c r="E116" s="6">
        <f>+'BRL IPCA'!R781/'BRL IPCA'!R769-1</f>
        <v>7.7072165712834373E-2</v>
      </c>
      <c r="F116" s="6">
        <f>+'FRED Graph CPI'!B684/100</f>
        <v>2.02629E-2</v>
      </c>
    </row>
    <row r="117" spans="1:6" x14ac:dyDescent="0.3">
      <c r="A117" s="1">
        <v>38018</v>
      </c>
      <c r="B117" s="5">
        <f t="shared" si="0"/>
        <v>5.0007599954398713E-2</v>
      </c>
      <c r="C117" s="5" t="str">
        <f t="shared" si="1"/>
        <v/>
      </c>
      <c r="D117" s="5"/>
      <c r="E117" s="6">
        <f>+'BRL IPCA'!R782/'BRL IPCA'!R770-1</f>
        <v>6.6892099954398709E-2</v>
      </c>
      <c r="F117" s="6">
        <f>+'FRED Graph CPI'!B685/100</f>
        <v>1.68845E-2</v>
      </c>
    </row>
    <row r="118" spans="1:6" x14ac:dyDescent="0.3">
      <c r="A118" s="1">
        <v>38047</v>
      </c>
      <c r="B118" s="5">
        <f t="shared" si="0"/>
        <v>4.1481441256726474E-2</v>
      </c>
      <c r="C118" s="5" t="str">
        <f t="shared" si="1"/>
        <v/>
      </c>
      <c r="D118" s="5"/>
      <c r="E118" s="6">
        <f>+'BRL IPCA'!R783/'BRL IPCA'!R771-1</f>
        <v>5.8882241256726475E-2</v>
      </c>
      <c r="F118" s="6">
        <f>+'FRED Graph CPI'!B686/100</f>
        <v>1.7400800000000001E-2</v>
      </c>
    </row>
    <row r="119" spans="1:6" x14ac:dyDescent="0.3">
      <c r="A119" s="1">
        <v>38078</v>
      </c>
      <c r="B119" s="5">
        <f t="shared" si="0"/>
        <v>2.9664182717021311E-2</v>
      </c>
      <c r="C119" s="5" t="str">
        <f t="shared" si="1"/>
        <v/>
      </c>
      <c r="D119" s="5"/>
      <c r="E119" s="6">
        <f>+'BRL IPCA'!R784/'BRL IPCA'!R772-1</f>
        <v>5.2589982717021311E-2</v>
      </c>
      <c r="F119" s="6">
        <f>+'FRED Graph CPI'!B687/100</f>
        <v>2.29258E-2</v>
      </c>
    </row>
    <row r="120" spans="1:6" x14ac:dyDescent="0.3">
      <c r="A120" s="1">
        <v>38108</v>
      </c>
      <c r="B120" s="5">
        <f t="shared" si="0"/>
        <v>2.2566174603794779E-2</v>
      </c>
      <c r="C120" s="5" t="str">
        <f t="shared" si="1"/>
        <v/>
      </c>
      <c r="D120" s="5"/>
      <c r="E120" s="6">
        <f>+'BRL IPCA'!R785/'BRL IPCA'!R773-1</f>
        <v>5.1543774603794779E-2</v>
      </c>
      <c r="F120" s="6">
        <f>+'FRED Graph CPI'!B688/100</f>
        <v>2.8977599999999999E-2</v>
      </c>
    </row>
    <row r="121" spans="1:6" x14ac:dyDescent="0.3">
      <c r="A121" s="1">
        <v>38139</v>
      </c>
      <c r="B121" s="5">
        <f t="shared" si="0"/>
        <v>2.8923936358018709E-2</v>
      </c>
      <c r="C121" s="5" t="str">
        <f t="shared" si="1"/>
        <v/>
      </c>
      <c r="D121" s="5"/>
      <c r="E121" s="6">
        <f>+'BRL IPCA'!R786/'BRL IPCA'!R774-1</f>
        <v>6.0600636358018711E-2</v>
      </c>
      <c r="F121" s="6">
        <f>+'FRED Graph CPI'!B689/100</f>
        <v>3.1676700000000002E-2</v>
      </c>
    </row>
    <row r="122" spans="1:6" x14ac:dyDescent="0.3">
      <c r="A122" s="1">
        <v>38169</v>
      </c>
      <c r="B122" s="5">
        <f t="shared" si="0"/>
        <v>3.8720070408060664E-2</v>
      </c>
      <c r="C122" s="5" t="str">
        <f t="shared" si="1"/>
        <v/>
      </c>
      <c r="D122" s="5"/>
      <c r="E122" s="6">
        <f>+'BRL IPCA'!R787/'BRL IPCA'!R775-1</f>
        <v>6.8115870408060664E-2</v>
      </c>
      <c r="F122" s="6">
        <f>+'FRED Graph CPI'!B690/100</f>
        <v>2.93958E-2</v>
      </c>
    </row>
    <row r="123" spans="1:6" x14ac:dyDescent="0.3">
      <c r="A123" s="1">
        <v>38200</v>
      </c>
      <c r="B123" s="5">
        <f t="shared" ref="B123:B186" si="2">IF(+E123-F123&gt;=0,+E123-F123,"")</f>
        <v>4.6367308445162743E-2</v>
      </c>
      <c r="C123" s="5" t="str">
        <f t="shared" ref="C123:C186" si="3">IF(+E123-F123&lt;0,+E123-F123,"")</f>
        <v/>
      </c>
      <c r="D123" s="5"/>
      <c r="E123" s="6">
        <f>+'BRL IPCA'!R788/'BRL IPCA'!R776-1</f>
        <v>7.1841608445162741E-2</v>
      </c>
      <c r="F123" s="6">
        <f>+'FRED Graph CPI'!B691/100</f>
        <v>2.5474299999999998E-2</v>
      </c>
    </row>
    <row r="124" spans="1:6" x14ac:dyDescent="0.3">
      <c r="A124" s="1">
        <v>38231</v>
      </c>
      <c r="B124" s="5">
        <f t="shared" si="2"/>
        <v>4.1663951670005819E-2</v>
      </c>
      <c r="C124" s="5" t="str">
        <f t="shared" si="3"/>
        <v/>
      </c>
      <c r="D124" s="5"/>
      <c r="E124" s="6">
        <f>+'BRL IPCA'!R789/'BRL IPCA'!R777-1</f>
        <v>6.7055651670005822E-2</v>
      </c>
      <c r="F124" s="6">
        <f>+'FRED Graph CPI'!B692/100</f>
        <v>2.53917E-2</v>
      </c>
    </row>
    <row r="125" spans="1:6" x14ac:dyDescent="0.3">
      <c r="A125" s="1">
        <v>38261</v>
      </c>
      <c r="B125" s="5">
        <f t="shared" si="2"/>
        <v>3.6742506877409452E-2</v>
      </c>
      <c r="C125" s="5" t="str">
        <f t="shared" si="3"/>
        <v/>
      </c>
      <c r="D125" s="5"/>
      <c r="E125" s="6">
        <f>+'BRL IPCA'!R790/'BRL IPCA'!R778-1</f>
        <v>6.8651606877409455E-2</v>
      </c>
      <c r="F125" s="6">
        <f>+'FRED Graph CPI'!B693/100</f>
        <v>3.1909100000000003E-2</v>
      </c>
    </row>
    <row r="126" spans="1:6" x14ac:dyDescent="0.3">
      <c r="A126" s="1">
        <v>38292</v>
      </c>
      <c r="B126" s="5">
        <f t="shared" si="2"/>
        <v>3.6163013638492641E-2</v>
      </c>
      <c r="C126" s="5" t="str">
        <f t="shared" si="3"/>
        <v/>
      </c>
      <c r="D126" s="5"/>
      <c r="E126" s="6">
        <f>+'BRL IPCA'!R791/'BRL IPCA'!R779-1</f>
        <v>7.2379213638492645E-2</v>
      </c>
      <c r="F126" s="6">
        <f>+'FRED Graph CPI'!B694/100</f>
        <v>3.6216200000000004E-2</v>
      </c>
    </row>
    <row r="127" spans="1:6" x14ac:dyDescent="0.3">
      <c r="A127" s="1">
        <v>38322</v>
      </c>
      <c r="B127" s="5">
        <f t="shared" si="2"/>
        <v>4.2583241380604306E-2</v>
      </c>
      <c r="C127" s="5" t="str">
        <f t="shared" si="3"/>
        <v/>
      </c>
      <c r="D127" s="5"/>
      <c r="E127" s="6">
        <f>+'BRL IPCA'!R792/'BRL IPCA'!R780-1</f>
        <v>7.6006441380604306E-2</v>
      </c>
      <c r="F127" s="6">
        <f>+'FRED Graph CPI'!B695/100</f>
        <v>3.34232E-2</v>
      </c>
    </row>
    <row r="128" spans="1:6" x14ac:dyDescent="0.3">
      <c r="A128" s="1">
        <v>38353</v>
      </c>
      <c r="B128" s="5">
        <f t="shared" si="2"/>
        <v>4.5635538527800446E-2</v>
      </c>
      <c r="C128" s="5" t="str">
        <f t="shared" si="3"/>
        <v/>
      </c>
      <c r="D128" s="5"/>
      <c r="E128" s="6">
        <f>+'BRL IPCA'!R793/'BRL IPCA'!R781-1</f>
        <v>7.4084238527800439E-2</v>
      </c>
      <c r="F128" s="6">
        <f>+'FRED Graph CPI'!B696/100</f>
        <v>2.8448699999999997E-2</v>
      </c>
    </row>
    <row r="129" spans="1:6" x14ac:dyDescent="0.3">
      <c r="A129" s="1">
        <v>38384</v>
      </c>
      <c r="B129" s="5">
        <f t="shared" si="2"/>
        <v>4.3340424117994783E-2</v>
      </c>
      <c r="C129" s="5" t="str">
        <f t="shared" si="3"/>
        <v/>
      </c>
      <c r="D129" s="5"/>
      <c r="E129" s="6">
        <f>+'BRL IPCA'!R794/'BRL IPCA'!R782-1</f>
        <v>7.3870724117994779E-2</v>
      </c>
      <c r="F129" s="6">
        <f>+'FRED Graph CPI'!B697/100</f>
        <v>3.05303E-2</v>
      </c>
    </row>
    <row r="130" spans="1:6" x14ac:dyDescent="0.3">
      <c r="A130" s="1">
        <v>38412</v>
      </c>
      <c r="B130" s="5">
        <f t="shared" si="2"/>
        <v>4.3298710117562138E-2</v>
      </c>
      <c r="C130" s="5" t="str">
        <f t="shared" si="3"/>
        <v/>
      </c>
      <c r="D130" s="5"/>
      <c r="E130" s="6">
        <f>+'BRL IPCA'!R795/'BRL IPCA'!R783-1</f>
        <v>7.5367110117562142E-2</v>
      </c>
      <c r="F130" s="6">
        <f>+'FRED Graph CPI'!B698/100</f>
        <v>3.2068400000000004E-2</v>
      </c>
    </row>
    <row r="131" spans="1:6" x14ac:dyDescent="0.3">
      <c r="A131" s="1">
        <v>38443</v>
      </c>
      <c r="B131" s="5">
        <f t="shared" si="2"/>
        <v>4.7106224714142587E-2</v>
      </c>
      <c r="C131" s="5" t="str">
        <f t="shared" si="3"/>
        <v/>
      </c>
      <c r="D131" s="5"/>
      <c r="E131" s="6">
        <f>+'BRL IPCA'!R796/'BRL IPCA'!R784-1</f>
        <v>8.0724124714142587E-2</v>
      </c>
      <c r="F131" s="6">
        <f>+'FRED Graph CPI'!B699/100</f>
        <v>3.3617899999999999E-2</v>
      </c>
    </row>
    <row r="132" spans="1:6" x14ac:dyDescent="0.3">
      <c r="A132" s="1">
        <v>38473</v>
      </c>
      <c r="B132" s="5">
        <f t="shared" si="2"/>
        <v>5.1816176634406318E-2</v>
      </c>
      <c r="C132" s="5" t="str">
        <f t="shared" si="3"/>
        <v/>
      </c>
      <c r="D132" s="5"/>
      <c r="E132" s="6">
        <f>+'BRL IPCA'!R797/'BRL IPCA'!R785-1</f>
        <v>8.0509076634406318E-2</v>
      </c>
      <c r="F132" s="6">
        <f>+'FRED Graph CPI'!B700/100</f>
        <v>2.86929E-2</v>
      </c>
    </row>
    <row r="133" spans="1:6" x14ac:dyDescent="0.3">
      <c r="A133" s="1">
        <v>38504</v>
      </c>
      <c r="B133" s="5">
        <f t="shared" si="2"/>
        <v>4.7266668343838192E-2</v>
      </c>
      <c r="C133" s="5" t="str">
        <f t="shared" si="3"/>
        <v/>
      </c>
      <c r="D133" s="5"/>
      <c r="E133" s="6">
        <f>+'BRL IPCA'!R798/'BRL IPCA'!R786-1</f>
        <v>7.2676968343838189E-2</v>
      </c>
      <c r="F133" s="6">
        <f>+'FRED Graph CPI'!B701/100</f>
        <v>2.54103E-2</v>
      </c>
    </row>
    <row r="134" spans="1:6" x14ac:dyDescent="0.3">
      <c r="A134" s="1">
        <v>38534</v>
      </c>
      <c r="B134" s="5">
        <f t="shared" si="2"/>
        <v>3.4989544351102596E-2</v>
      </c>
      <c r="C134" s="5" t="str">
        <f t="shared" si="3"/>
        <v/>
      </c>
      <c r="D134" s="5"/>
      <c r="E134" s="6">
        <f>+'BRL IPCA'!R799/'BRL IPCA'!R787-1</f>
        <v>6.5661144351102596E-2</v>
      </c>
      <c r="F134" s="6">
        <f>+'FRED Graph CPI'!B702/100</f>
        <v>3.06716E-2</v>
      </c>
    </row>
    <row r="135" spans="1:6" x14ac:dyDescent="0.3">
      <c r="A135" s="1">
        <v>38565</v>
      </c>
      <c r="B135" s="5">
        <f t="shared" si="2"/>
        <v>2.368838030241309E-2</v>
      </c>
      <c r="C135" s="5" t="str">
        <f t="shared" si="3"/>
        <v/>
      </c>
      <c r="D135" s="5"/>
      <c r="E135" s="6">
        <f>+'BRL IPCA'!R800/'BRL IPCA'!R788-1</f>
        <v>6.0157680302413086E-2</v>
      </c>
      <c r="F135" s="6">
        <f>+'FRED Graph CPI'!B703/100</f>
        <v>3.6469299999999996E-2</v>
      </c>
    </row>
    <row r="136" spans="1:6" x14ac:dyDescent="0.3">
      <c r="A136" s="1">
        <v>38596</v>
      </c>
      <c r="B136" s="5">
        <f t="shared" si="2"/>
        <v>1.2950714435833087E-2</v>
      </c>
      <c r="C136" s="5" t="str">
        <f t="shared" si="3"/>
        <v/>
      </c>
      <c r="D136" s="5"/>
      <c r="E136" s="6">
        <f>+'BRL IPCA'!R801/'BRL IPCA'!R789-1</f>
        <v>6.036901443583309E-2</v>
      </c>
      <c r="F136" s="6">
        <f>+'FRED Graph CPI'!B704/100</f>
        <v>4.7418300000000004E-2</v>
      </c>
    </row>
    <row r="137" spans="1:6" x14ac:dyDescent="0.3">
      <c r="A137" s="1">
        <v>38626</v>
      </c>
      <c r="B137" s="5">
        <f t="shared" si="2"/>
        <v>2.0140758307548585E-2</v>
      </c>
      <c r="C137" s="5" t="str">
        <f t="shared" si="3"/>
        <v/>
      </c>
      <c r="D137" s="5"/>
      <c r="E137" s="6">
        <f>+'BRL IPCA'!R802/'BRL IPCA'!R790-1</f>
        <v>6.364175830754859E-2</v>
      </c>
      <c r="F137" s="6">
        <f>+'FRED Graph CPI'!B705/100</f>
        <v>4.3501000000000005E-2</v>
      </c>
    </row>
    <row r="138" spans="1:6" x14ac:dyDescent="0.3">
      <c r="A138" s="1">
        <v>38657</v>
      </c>
      <c r="B138" s="5">
        <f t="shared" si="2"/>
        <v>2.877736421515549E-2</v>
      </c>
      <c r="C138" s="5" t="str">
        <f t="shared" si="3"/>
        <v/>
      </c>
      <c r="D138" s="5"/>
      <c r="E138" s="6">
        <f>+'BRL IPCA'!R803/'BRL IPCA'!R791-1</f>
        <v>6.2162864215155489E-2</v>
      </c>
      <c r="F138" s="6">
        <f>+'FRED Graph CPI'!B706/100</f>
        <v>3.3385499999999999E-2</v>
      </c>
    </row>
    <row r="139" spans="1:6" x14ac:dyDescent="0.3">
      <c r="A139" s="1">
        <v>38687</v>
      </c>
      <c r="B139" s="5">
        <f t="shared" si="2"/>
        <v>2.3511833458586498E-2</v>
      </c>
      <c r="C139" s="5" t="str">
        <f t="shared" si="3"/>
        <v/>
      </c>
      <c r="D139" s="5"/>
      <c r="E139" s="6">
        <f>+'BRL IPCA'!R804/'BRL IPCA'!R792-1</f>
        <v>5.6897333458586496E-2</v>
      </c>
      <c r="F139" s="6">
        <f>+'FRED Graph CPI'!B707/100</f>
        <v>3.3385499999999999E-2</v>
      </c>
    </row>
    <row r="140" spans="1:6" x14ac:dyDescent="0.3">
      <c r="A140" s="1">
        <v>38718</v>
      </c>
      <c r="B140" s="5">
        <f t="shared" si="2"/>
        <v>1.6814513726379154E-2</v>
      </c>
      <c r="C140" s="5" t="str">
        <f t="shared" si="3"/>
        <v/>
      </c>
      <c r="D140" s="5"/>
      <c r="E140" s="6">
        <f>+'BRL IPCA'!R805/'BRL IPCA'!R793-1</f>
        <v>5.7002413726379153E-2</v>
      </c>
      <c r="F140" s="6">
        <f>+'FRED Graph CPI'!B708/100</f>
        <v>4.0187899999999999E-2</v>
      </c>
    </row>
    <row r="141" spans="1:6" x14ac:dyDescent="0.3">
      <c r="A141" s="1">
        <v>38749</v>
      </c>
      <c r="B141" s="5">
        <f t="shared" si="2"/>
        <v>1.872846890611133E-2</v>
      </c>
      <c r="C141" s="5" t="str">
        <f t="shared" si="3"/>
        <v/>
      </c>
      <c r="D141" s="5"/>
      <c r="E141" s="6">
        <f>+'BRL IPCA'!R806/'BRL IPCA'!R794-1</f>
        <v>5.5110968906111335E-2</v>
      </c>
      <c r="F141" s="6">
        <f>+'FRED Graph CPI'!B709/100</f>
        <v>3.6382500000000005E-2</v>
      </c>
    </row>
    <row r="142" spans="1:6" x14ac:dyDescent="0.3">
      <c r="A142" s="1">
        <v>38777</v>
      </c>
      <c r="B142" s="5">
        <f t="shared" si="2"/>
        <v>1.9044084039765062E-2</v>
      </c>
      <c r="C142" s="5" t="str">
        <f t="shared" si="3"/>
        <v/>
      </c>
      <c r="D142" s="5"/>
      <c r="E142" s="6">
        <f>+'BRL IPCA'!R807/'BRL IPCA'!R795-1</f>
        <v>5.3223284039765062E-2</v>
      </c>
      <c r="F142" s="6">
        <f>+'FRED Graph CPI'!B710/100</f>
        <v>3.41792E-2</v>
      </c>
    </row>
    <row r="143" spans="1:6" x14ac:dyDescent="0.3">
      <c r="A143" s="1">
        <v>38808</v>
      </c>
      <c r="B143" s="5">
        <f t="shared" si="2"/>
        <v>1.0193564842121874E-2</v>
      </c>
      <c r="C143" s="5" t="str">
        <f t="shared" si="3"/>
        <v/>
      </c>
      <c r="D143" s="5"/>
      <c r="E143" s="6">
        <f>+'BRL IPCA'!R808/'BRL IPCA'!R796-1</f>
        <v>4.6331964842121875E-2</v>
      </c>
      <c r="F143" s="6">
        <f>+'FRED Graph CPI'!B711/100</f>
        <v>3.6138400000000001E-2</v>
      </c>
    </row>
    <row r="144" spans="1:6" x14ac:dyDescent="0.3">
      <c r="A144" s="1">
        <v>38838</v>
      </c>
      <c r="B144" s="5">
        <f t="shared" si="2"/>
        <v>2.4984680833554027E-3</v>
      </c>
      <c r="C144" s="5" t="str">
        <f t="shared" si="3"/>
        <v/>
      </c>
      <c r="D144" s="5"/>
      <c r="E144" s="6">
        <f>+'BRL IPCA'!R809/'BRL IPCA'!R797-1</f>
        <v>4.2271168083355404E-2</v>
      </c>
      <c r="F144" s="6">
        <f>+'FRED Graph CPI'!B712/100</f>
        <v>3.9772700000000001E-2</v>
      </c>
    </row>
    <row r="145" spans="1:6" x14ac:dyDescent="0.3">
      <c r="A145" s="1">
        <v>38869</v>
      </c>
      <c r="B145" s="5" t="str">
        <f t="shared" si="2"/>
        <v/>
      </c>
      <c r="C145" s="5">
        <f t="shared" si="3"/>
        <v>-1.5267432782751847E-3</v>
      </c>
      <c r="D145" s="5"/>
      <c r="E145" s="6">
        <f>+'BRL IPCA'!R810/'BRL IPCA'!R798-1</f>
        <v>4.0290456721724821E-2</v>
      </c>
      <c r="F145" s="6">
        <f>+'FRED Graph CPI'!B713/100</f>
        <v>4.1817200000000006E-2</v>
      </c>
    </row>
    <row r="146" spans="1:6" x14ac:dyDescent="0.3">
      <c r="A146" s="1">
        <v>38899</v>
      </c>
      <c r="B146" s="5" t="str">
        <f t="shared" si="2"/>
        <v/>
      </c>
      <c r="C146" s="5">
        <f t="shared" si="3"/>
        <v>-1.3788610079840183E-3</v>
      </c>
      <c r="D146" s="5"/>
      <c r="E146" s="6">
        <f>+'BRL IPCA'!R811/'BRL IPCA'!R799-1</f>
        <v>3.966783899201598E-2</v>
      </c>
      <c r="F146" s="6">
        <f>+'FRED Graph CPI'!B714/100</f>
        <v>4.1046699999999998E-2</v>
      </c>
    </row>
    <row r="147" spans="1:6" x14ac:dyDescent="0.3">
      <c r="A147" s="1">
        <v>38930</v>
      </c>
      <c r="B147" s="5" t="str">
        <f t="shared" si="2"/>
        <v/>
      </c>
      <c r="C147" s="5">
        <f t="shared" si="3"/>
        <v>-8.4334509183207895E-4</v>
      </c>
      <c r="D147" s="5"/>
      <c r="E147" s="6">
        <f>+'BRL IPCA'!R812/'BRL IPCA'!R800-1</f>
        <v>3.8422354908167922E-2</v>
      </c>
      <c r="F147" s="6">
        <f>+'FRED Graph CPI'!B715/100</f>
        <v>3.9265700000000001E-2</v>
      </c>
    </row>
    <row r="148" spans="1:6" x14ac:dyDescent="0.3">
      <c r="A148" s="1">
        <v>38961</v>
      </c>
      <c r="B148" s="5">
        <f t="shared" si="2"/>
        <v>1.6852934134006115E-2</v>
      </c>
      <c r="C148" s="5" t="str">
        <f t="shared" si="3"/>
        <v/>
      </c>
      <c r="D148" s="5"/>
      <c r="E148" s="6">
        <f>+'BRL IPCA'!R813/'BRL IPCA'!R801-1</f>
        <v>3.6973634134006117E-2</v>
      </c>
      <c r="F148" s="6">
        <f>+'FRED Graph CPI'!B716/100</f>
        <v>2.0120700000000002E-2</v>
      </c>
    </row>
    <row r="149" spans="1:6" x14ac:dyDescent="0.3">
      <c r="A149" s="1">
        <v>38991</v>
      </c>
      <c r="B149" s="5">
        <f t="shared" si="2"/>
        <v>1.8587466378807371E-2</v>
      </c>
      <c r="C149" s="5" t="str">
        <f t="shared" si="3"/>
        <v/>
      </c>
      <c r="D149" s="5"/>
      <c r="E149" s="6">
        <f>+'BRL IPCA'!R814/'BRL IPCA'!R802-1</f>
        <v>3.2650766378807372E-2</v>
      </c>
      <c r="F149" s="6">
        <f>+'FRED Graph CPI'!B717/100</f>
        <v>1.4063300000000001E-2</v>
      </c>
    </row>
    <row r="150" spans="1:6" x14ac:dyDescent="0.3">
      <c r="A150" s="1">
        <v>39022</v>
      </c>
      <c r="B150" s="5">
        <f t="shared" si="2"/>
        <v>1.0498960969250969E-2</v>
      </c>
      <c r="C150" s="5" t="str">
        <f t="shared" si="3"/>
        <v/>
      </c>
      <c r="D150" s="5"/>
      <c r="E150" s="6">
        <f>+'BRL IPCA'!R815/'BRL IPCA'!R803-1</f>
        <v>3.0185960969250969E-2</v>
      </c>
      <c r="F150" s="6">
        <f>+'FRED Graph CPI'!B718/100</f>
        <v>1.9687E-2</v>
      </c>
    </row>
    <row r="151" spans="1:6" x14ac:dyDescent="0.3">
      <c r="A151" s="1">
        <v>39052</v>
      </c>
      <c r="B151" s="5">
        <f t="shared" si="2"/>
        <v>6.1779496830443384E-3</v>
      </c>
      <c r="C151" s="5" t="str">
        <f t="shared" si="3"/>
        <v/>
      </c>
      <c r="D151" s="5"/>
      <c r="E151" s="6">
        <f>+'BRL IPCA'!R816/'BRL IPCA'!R804-1</f>
        <v>3.1417749683044338E-2</v>
      </c>
      <c r="F151" s="6">
        <f>+'FRED Graph CPI'!B719/100</f>
        <v>2.52398E-2</v>
      </c>
    </row>
    <row r="152" spans="1:6" x14ac:dyDescent="0.3">
      <c r="A152" s="1">
        <v>39083</v>
      </c>
      <c r="B152" s="5">
        <f t="shared" si="2"/>
        <v>9.1219975660100545E-3</v>
      </c>
      <c r="C152" s="5" t="str">
        <f t="shared" si="3"/>
        <v/>
      </c>
      <c r="D152" s="5"/>
      <c r="E152" s="6">
        <f>+'BRL IPCA'!R817/'BRL IPCA'!R805-1</f>
        <v>2.9879697566010055E-2</v>
      </c>
      <c r="F152" s="6">
        <f>+'FRED Graph CPI'!B720/100</f>
        <v>2.07577E-2</v>
      </c>
    </row>
    <row r="153" spans="1:6" x14ac:dyDescent="0.3">
      <c r="A153" s="1">
        <v>39114</v>
      </c>
      <c r="B153" s="5">
        <f t="shared" si="2"/>
        <v>5.9847998957280532E-3</v>
      </c>
      <c r="C153" s="5" t="str">
        <f t="shared" si="3"/>
        <v/>
      </c>
      <c r="D153" s="5"/>
      <c r="E153" s="6">
        <f>+'BRL IPCA'!R818/'BRL IPCA'!R806-1</f>
        <v>3.0187399895728051E-2</v>
      </c>
      <c r="F153" s="6">
        <f>+'FRED Graph CPI'!B721/100</f>
        <v>2.4202599999999998E-2</v>
      </c>
    </row>
    <row r="154" spans="1:6" x14ac:dyDescent="0.3">
      <c r="A154" s="1">
        <v>39142</v>
      </c>
      <c r="B154" s="5">
        <f t="shared" si="2"/>
        <v>1.5899339593172315E-3</v>
      </c>
      <c r="C154" s="5" t="str">
        <f t="shared" si="3"/>
        <v/>
      </c>
      <c r="D154" s="5"/>
      <c r="E154" s="6">
        <f>+'BRL IPCA'!R819/'BRL IPCA'!R807-1</f>
        <v>2.9571933959317231E-2</v>
      </c>
      <c r="F154" s="6">
        <f>+'FRED Graph CPI'!B722/100</f>
        <v>2.7982E-2</v>
      </c>
    </row>
    <row r="155" spans="1:6" x14ac:dyDescent="0.3">
      <c r="A155" s="1">
        <v>39173</v>
      </c>
      <c r="B155" s="5">
        <f t="shared" si="2"/>
        <v>4.0536997048352535E-3</v>
      </c>
      <c r="C155" s="5" t="str">
        <f t="shared" si="3"/>
        <v/>
      </c>
      <c r="D155" s="5"/>
      <c r="E155" s="6">
        <f>+'BRL IPCA'!R820/'BRL IPCA'!R808-1</f>
        <v>2.9982899704835253E-2</v>
      </c>
      <c r="F155" s="6">
        <f>+'FRED Graph CPI'!B723/100</f>
        <v>2.5929199999999999E-2</v>
      </c>
    </row>
    <row r="156" spans="1:6" x14ac:dyDescent="0.3">
      <c r="A156" s="1">
        <v>39203</v>
      </c>
      <c r="B156" s="5">
        <f t="shared" si="2"/>
        <v>4.736116807201686E-3</v>
      </c>
      <c r="C156" s="5" t="str">
        <f t="shared" si="3"/>
        <v/>
      </c>
      <c r="D156" s="5"/>
      <c r="E156" s="6">
        <f>+'BRL IPCA'!R821/'BRL IPCA'!R809-1</f>
        <v>3.1835016807201688E-2</v>
      </c>
      <c r="F156" s="6">
        <f>+'FRED Graph CPI'!B724/100</f>
        <v>2.7098900000000002E-2</v>
      </c>
    </row>
    <row r="157" spans="1:6" x14ac:dyDescent="0.3">
      <c r="A157" s="1">
        <v>39234</v>
      </c>
      <c r="B157" s="5">
        <f t="shared" si="2"/>
        <v>9.9739483157249564E-3</v>
      </c>
      <c r="C157" s="5" t="str">
        <f t="shared" si="3"/>
        <v/>
      </c>
      <c r="D157" s="5"/>
      <c r="E157" s="6">
        <f>+'BRL IPCA'!R822/'BRL IPCA'!R810-1</f>
        <v>3.6901648315724955E-2</v>
      </c>
      <c r="F157" s="6">
        <f>+'FRED Graph CPI'!B725/100</f>
        <v>2.6927699999999999E-2</v>
      </c>
    </row>
    <row r="158" spans="1:6" x14ac:dyDescent="0.3">
      <c r="A158" s="1">
        <v>39264</v>
      </c>
      <c r="B158" s="5">
        <f t="shared" si="2"/>
        <v>1.4240215951375038E-2</v>
      </c>
      <c r="C158" s="5" t="str">
        <f t="shared" si="3"/>
        <v/>
      </c>
      <c r="D158" s="5"/>
      <c r="E158" s="6">
        <f>+'BRL IPCA'!R823/'BRL IPCA'!R811-1</f>
        <v>3.7419115951375037E-2</v>
      </c>
      <c r="F158" s="6">
        <f>+'FRED Graph CPI'!B726/100</f>
        <v>2.3178899999999999E-2</v>
      </c>
    </row>
    <row r="159" spans="1:6" x14ac:dyDescent="0.3">
      <c r="A159" s="1">
        <v>39295</v>
      </c>
      <c r="B159" s="5">
        <f t="shared" si="2"/>
        <v>2.2799598746973019E-2</v>
      </c>
      <c r="C159" s="5" t="str">
        <f t="shared" si="3"/>
        <v/>
      </c>
      <c r="D159" s="5"/>
      <c r="E159" s="6">
        <f>+'BRL IPCA'!R824/'BRL IPCA'!R812-1</f>
        <v>4.1774098746973021E-2</v>
      </c>
      <c r="F159" s="6">
        <f>+'FRED Graph CPI'!B727/100</f>
        <v>1.8974500000000002E-2</v>
      </c>
    </row>
    <row r="160" spans="1:6" x14ac:dyDescent="0.3">
      <c r="A160" s="1">
        <v>39326</v>
      </c>
      <c r="B160" s="5">
        <f t="shared" si="2"/>
        <v>1.3123921459652285E-2</v>
      </c>
      <c r="C160" s="5" t="str">
        <f t="shared" si="3"/>
        <v/>
      </c>
      <c r="D160" s="5"/>
      <c r="E160" s="6">
        <f>+'BRL IPCA'!R825/'BRL IPCA'!R813-1</f>
        <v>4.1462221459652282E-2</v>
      </c>
      <c r="F160" s="6">
        <f>+'FRED Graph CPI'!B728/100</f>
        <v>2.8338299999999997E-2</v>
      </c>
    </row>
    <row r="161" spans="1:6" x14ac:dyDescent="0.3">
      <c r="A161" s="1">
        <v>39356</v>
      </c>
      <c r="B161" s="5">
        <f t="shared" si="2"/>
        <v>5.0438104495474922E-3</v>
      </c>
      <c r="C161" s="5" t="str">
        <f t="shared" si="3"/>
        <v/>
      </c>
      <c r="D161" s="5"/>
      <c r="E161" s="6">
        <f>+'BRL IPCA'!R826/'BRL IPCA'!R814-1</f>
        <v>4.1150810449547492E-2</v>
      </c>
      <c r="F161" s="6">
        <f>+'FRED Graph CPI'!B729/100</f>
        <v>3.6107E-2</v>
      </c>
    </row>
    <row r="162" spans="1:6" x14ac:dyDescent="0.3">
      <c r="A162" s="1">
        <v>39387</v>
      </c>
      <c r="B162" s="5" t="str">
        <f t="shared" si="2"/>
        <v/>
      </c>
      <c r="C162" s="5">
        <f t="shared" si="3"/>
        <v>-1.8553362982198091E-3</v>
      </c>
      <c r="D162" s="5"/>
      <c r="E162" s="6">
        <f>+'BRL IPCA'!R827/'BRL IPCA'!R815-1</f>
        <v>4.187736370178019E-2</v>
      </c>
      <c r="F162" s="6">
        <f>+'FRED Graph CPI'!B730/100</f>
        <v>4.3732699999999999E-2</v>
      </c>
    </row>
    <row r="163" spans="1:6" x14ac:dyDescent="0.3">
      <c r="A163" s="1">
        <v>39417</v>
      </c>
      <c r="B163" s="5">
        <f t="shared" si="2"/>
        <v>3.4852043323779364E-3</v>
      </c>
      <c r="C163" s="5" t="str">
        <f t="shared" si="3"/>
        <v/>
      </c>
      <c r="D163" s="5"/>
      <c r="E163" s="6">
        <f>+'BRL IPCA'!R828/'BRL IPCA'!R816-1</f>
        <v>4.4573304332377939E-2</v>
      </c>
      <c r="F163" s="6">
        <f>+'FRED Graph CPI'!B731/100</f>
        <v>4.1088100000000002E-2</v>
      </c>
    </row>
    <row r="164" spans="1:6" x14ac:dyDescent="0.3">
      <c r="A164" s="1">
        <v>39448</v>
      </c>
      <c r="B164" s="5">
        <f t="shared" si="2"/>
        <v>2.6663016485194008E-3</v>
      </c>
      <c r="C164" s="5" t="str">
        <f t="shared" si="3"/>
        <v/>
      </c>
      <c r="D164" s="5"/>
      <c r="E164" s="6">
        <f>+'BRL IPCA'!R829/'BRL IPCA'!R817-1</f>
        <v>4.56133016485194E-2</v>
      </c>
      <c r="F164" s="6">
        <f>+'FRED Graph CPI'!B732/100</f>
        <v>4.2946999999999999E-2</v>
      </c>
    </row>
    <row r="165" spans="1:6" x14ac:dyDescent="0.3">
      <c r="A165" s="1">
        <v>39479</v>
      </c>
      <c r="B165" s="5">
        <f t="shared" si="2"/>
        <v>4.7042180272772252E-3</v>
      </c>
      <c r="C165" s="5" t="str">
        <f t="shared" si="3"/>
        <v/>
      </c>
      <c r="D165" s="5"/>
      <c r="E165" s="6">
        <f>+'BRL IPCA'!R830/'BRL IPCA'!R818-1</f>
        <v>4.6133818027277229E-2</v>
      </c>
      <c r="F165" s="6">
        <f>+'FRED Graph CPI'!B733/100</f>
        <v>4.1429600000000004E-2</v>
      </c>
    </row>
    <row r="166" spans="1:6" x14ac:dyDescent="0.3">
      <c r="A166" s="1">
        <v>39508</v>
      </c>
      <c r="B166" s="5">
        <f t="shared" si="2"/>
        <v>7.531323158122917E-3</v>
      </c>
      <c r="C166" s="5" t="str">
        <f t="shared" si="3"/>
        <v/>
      </c>
      <c r="D166" s="5"/>
      <c r="E166" s="6">
        <f>+'BRL IPCA'!R831/'BRL IPCA'!R819-1</f>
        <v>4.7280323158122917E-2</v>
      </c>
      <c r="F166" s="6">
        <f>+'FRED Graph CPI'!B734/100</f>
        <v>3.9749E-2</v>
      </c>
    </row>
    <row r="167" spans="1:6" x14ac:dyDescent="0.3">
      <c r="A167" s="1">
        <v>39539</v>
      </c>
      <c r="B167" s="5">
        <f t="shared" si="2"/>
        <v>1.1376729112711044E-2</v>
      </c>
      <c r="C167" s="5" t="str">
        <f t="shared" si="3"/>
        <v/>
      </c>
      <c r="D167" s="5"/>
      <c r="E167" s="6">
        <f>+'BRL IPCA'!R832/'BRL IPCA'!R820-1</f>
        <v>5.0414329112711043E-2</v>
      </c>
      <c r="F167" s="6">
        <f>+'FRED Graph CPI'!B735/100</f>
        <v>3.9037599999999999E-2</v>
      </c>
    </row>
    <row r="168" spans="1:6" x14ac:dyDescent="0.3">
      <c r="A168" s="1">
        <v>39569</v>
      </c>
      <c r="B168" s="5">
        <f t="shared" si="2"/>
        <v>1.4872384157061914E-2</v>
      </c>
      <c r="C168" s="5" t="str">
        <f t="shared" si="3"/>
        <v/>
      </c>
      <c r="D168" s="5"/>
      <c r="E168" s="6">
        <f>+'BRL IPCA'!R833/'BRL IPCA'!R821-1</f>
        <v>5.5756484157061914E-2</v>
      </c>
      <c r="F168" s="6">
        <f>+'FRED Graph CPI'!B736/100</f>
        <v>4.08841E-2</v>
      </c>
    </row>
    <row r="169" spans="1:6" x14ac:dyDescent="0.3">
      <c r="A169" s="1">
        <v>39600</v>
      </c>
      <c r="B169" s="5">
        <f t="shared" si="2"/>
        <v>1.1239703809158626E-2</v>
      </c>
      <c r="C169" s="5" t="str">
        <f t="shared" si="3"/>
        <v/>
      </c>
      <c r="D169" s="5"/>
      <c r="E169" s="6">
        <f>+'BRL IPCA'!R834/'BRL IPCA'!R822-1</f>
        <v>6.0599403809158625E-2</v>
      </c>
      <c r="F169" s="6">
        <f>+'FRED Graph CPI'!B737/100</f>
        <v>4.9359699999999999E-2</v>
      </c>
    </row>
    <row r="170" spans="1:6" x14ac:dyDescent="0.3">
      <c r="A170" s="1">
        <v>39630</v>
      </c>
      <c r="B170" s="5">
        <f t="shared" si="2"/>
        <v>8.6926779821901445E-3</v>
      </c>
      <c r="C170" s="5" t="str">
        <f t="shared" si="3"/>
        <v/>
      </c>
      <c r="D170" s="5"/>
      <c r="E170" s="6">
        <f>+'BRL IPCA'!R835/'BRL IPCA'!R823-1</f>
        <v>6.3667777982190144E-2</v>
      </c>
      <c r="F170" s="6">
        <f>+'FRED Graph CPI'!B738/100</f>
        <v>5.4975099999999999E-2</v>
      </c>
    </row>
    <row r="171" spans="1:6" x14ac:dyDescent="0.3">
      <c r="A171" s="1">
        <v>39661</v>
      </c>
      <c r="B171" s="5">
        <f t="shared" si="2"/>
        <v>8.57606332292251E-3</v>
      </c>
      <c r="C171" s="5" t="str">
        <f t="shared" si="3"/>
        <v/>
      </c>
      <c r="D171" s="5"/>
      <c r="E171" s="6">
        <f>+'BRL IPCA'!R836/'BRL IPCA'!R824-1</f>
        <v>6.1656263322922511E-2</v>
      </c>
      <c r="F171" s="6">
        <f>+'FRED Graph CPI'!B739/100</f>
        <v>5.3080200000000001E-2</v>
      </c>
    </row>
    <row r="172" spans="1:6" x14ac:dyDescent="0.3">
      <c r="A172" s="1">
        <v>39692</v>
      </c>
      <c r="B172" s="5">
        <f t="shared" si="2"/>
        <v>1.2970862295430041E-2</v>
      </c>
      <c r="C172" s="5" t="str">
        <f t="shared" si="3"/>
        <v/>
      </c>
      <c r="D172" s="5"/>
      <c r="E172" s="6">
        <f>+'BRL IPCA'!R837/'BRL IPCA'!R825-1</f>
        <v>6.2504062295430041E-2</v>
      </c>
      <c r="F172" s="6">
        <f>+'FRED Graph CPI'!B740/100</f>
        <v>4.9533199999999999E-2</v>
      </c>
    </row>
    <row r="173" spans="1:6" x14ac:dyDescent="0.3">
      <c r="A173" s="1">
        <v>39722</v>
      </c>
      <c r="B173" s="5">
        <f t="shared" si="2"/>
        <v>2.6782451421495018E-2</v>
      </c>
      <c r="C173" s="5" t="str">
        <f t="shared" si="3"/>
        <v/>
      </c>
      <c r="D173" s="5"/>
      <c r="E173" s="6">
        <f>+'BRL IPCA'!R838/'BRL IPCA'!R826-1</f>
        <v>6.4093051421495018E-2</v>
      </c>
      <c r="F173" s="6">
        <f>+'FRED Graph CPI'!B741/100</f>
        <v>3.7310599999999999E-2</v>
      </c>
    </row>
    <row r="174" spans="1:6" x14ac:dyDescent="0.3">
      <c r="A174" s="1">
        <v>39753</v>
      </c>
      <c r="B174" s="5">
        <f t="shared" si="2"/>
        <v>5.2881838460462668E-2</v>
      </c>
      <c r="C174" s="5" t="str">
        <f t="shared" si="3"/>
        <v/>
      </c>
      <c r="D174" s="5"/>
      <c r="E174" s="6">
        <f>+'BRL IPCA'!R839/'BRL IPCA'!R827-1</f>
        <v>6.3881038460462669E-2</v>
      </c>
      <c r="F174" s="6">
        <f>+'FRED Graph CPI'!B742/100</f>
        <v>1.0999200000000001E-2</v>
      </c>
    </row>
    <row r="175" spans="1:6" x14ac:dyDescent="0.3">
      <c r="A175" s="1">
        <v>39783</v>
      </c>
      <c r="B175" s="5">
        <f t="shared" si="2"/>
        <v>5.9245434175254956E-2</v>
      </c>
      <c r="C175" s="5" t="str">
        <f t="shared" si="3"/>
        <v/>
      </c>
      <c r="D175" s="5"/>
      <c r="E175" s="6">
        <f>+'BRL IPCA'!R840/'BRL IPCA'!R828-1</f>
        <v>5.9023134175254954E-2</v>
      </c>
      <c r="F175" s="6">
        <f>+'FRED Graph CPI'!B743/100</f>
        <v>-2.2230000000000001E-4</v>
      </c>
    </row>
    <row r="176" spans="1:6" x14ac:dyDescent="0.3">
      <c r="A176" s="1">
        <v>39814</v>
      </c>
      <c r="B176" s="5">
        <f t="shared" si="2"/>
        <v>5.9527033100553108E-2</v>
      </c>
      <c r="C176" s="5" t="str">
        <f t="shared" si="3"/>
        <v/>
      </c>
      <c r="D176" s="5"/>
      <c r="E176" s="6">
        <f>+'BRL IPCA'!R841/'BRL IPCA'!R829-1</f>
        <v>5.8391133100553105E-2</v>
      </c>
      <c r="F176" s="6">
        <f>+'FRED Graph CPI'!B744/100</f>
        <v>-1.1359E-3</v>
      </c>
    </row>
    <row r="177" spans="1:6" x14ac:dyDescent="0.3">
      <c r="A177" s="1">
        <v>39845</v>
      </c>
      <c r="B177" s="5">
        <f t="shared" si="2"/>
        <v>5.8938471283317966E-2</v>
      </c>
      <c r="C177" s="5" t="str">
        <f t="shared" si="3"/>
        <v/>
      </c>
      <c r="D177" s="5"/>
      <c r="E177" s="6">
        <f>+'BRL IPCA'!R842/'BRL IPCA'!R830-1</f>
        <v>5.9023071283317963E-2</v>
      </c>
      <c r="F177" s="6">
        <f>+'FRED Graph CPI'!B745/100</f>
        <v>8.460000000000001E-5</v>
      </c>
    </row>
    <row r="178" spans="1:6" x14ac:dyDescent="0.3">
      <c r="A178" s="1">
        <v>39873</v>
      </c>
      <c r="B178" s="5">
        <f t="shared" si="2"/>
        <v>6.0536771960474529E-2</v>
      </c>
      <c r="C178" s="5" t="str">
        <f t="shared" si="3"/>
        <v/>
      </c>
      <c r="D178" s="5"/>
      <c r="E178" s="6">
        <f>+'BRL IPCA'!R843/'BRL IPCA'!R831-1</f>
        <v>5.6071971960474531E-2</v>
      </c>
      <c r="F178" s="6">
        <f>+'FRED Graph CPI'!B746/100</f>
        <v>-4.4647999999999997E-3</v>
      </c>
    </row>
    <row r="179" spans="1:6" x14ac:dyDescent="0.3">
      <c r="A179" s="1">
        <v>39904</v>
      </c>
      <c r="B179" s="5">
        <f t="shared" si="2"/>
        <v>6.109996521718989E-2</v>
      </c>
      <c r="C179" s="5" t="str">
        <f t="shared" si="3"/>
        <v/>
      </c>
      <c r="D179" s="5"/>
      <c r="E179" s="6">
        <f>+'BRL IPCA'!R844/'BRL IPCA'!R832-1</f>
        <v>5.5336765217189887E-2</v>
      </c>
      <c r="F179" s="6">
        <f>+'FRED Graph CPI'!B747/100</f>
        <v>-5.7632000000000004E-3</v>
      </c>
    </row>
    <row r="180" spans="1:6" x14ac:dyDescent="0.3">
      <c r="A180" s="1">
        <v>39934</v>
      </c>
      <c r="B180" s="5">
        <f t="shared" si="2"/>
        <v>6.2143757370483624E-2</v>
      </c>
      <c r="C180" s="5" t="str">
        <f t="shared" si="3"/>
        <v/>
      </c>
      <c r="D180" s="5"/>
      <c r="E180" s="6">
        <f>+'BRL IPCA'!R845/'BRL IPCA'!R833-1</f>
        <v>5.1986157370483621E-2</v>
      </c>
      <c r="F180" s="6">
        <f>+'FRED Graph CPI'!B748/100</f>
        <v>-1.0157599999999999E-2</v>
      </c>
    </row>
    <row r="181" spans="1:6" x14ac:dyDescent="0.3">
      <c r="A181" s="1">
        <v>39965</v>
      </c>
      <c r="B181" s="5">
        <f t="shared" si="2"/>
        <v>6.0309674525528476E-2</v>
      </c>
      <c r="C181" s="5" t="str">
        <f t="shared" si="3"/>
        <v/>
      </c>
      <c r="D181" s="5"/>
      <c r="E181" s="6">
        <f>+'BRL IPCA'!R846/'BRL IPCA'!R834-1</f>
        <v>4.8017974525528473E-2</v>
      </c>
      <c r="F181" s="6">
        <f>+'FRED Graph CPI'!B749/100</f>
        <v>-1.2291700000000001E-2</v>
      </c>
    </row>
    <row r="182" spans="1:6" x14ac:dyDescent="0.3">
      <c r="A182" s="1">
        <v>39995</v>
      </c>
      <c r="B182" s="5">
        <f t="shared" si="2"/>
        <v>6.4582345513169617E-2</v>
      </c>
      <c r="C182" s="5" t="str">
        <f t="shared" si="3"/>
        <v/>
      </c>
      <c r="D182" s="5"/>
      <c r="E182" s="6">
        <f>+'BRL IPCA'!R847/'BRL IPCA'!R835-1</f>
        <v>4.4994745513169621E-2</v>
      </c>
      <c r="F182" s="6">
        <f>+'FRED Graph CPI'!B750/100</f>
        <v>-1.95876E-2</v>
      </c>
    </row>
    <row r="183" spans="1:6" x14ac:dyDescent="0.3">
      <c r="A183" s="1">
        <v>40026</v>
      </c>
      <c r="B183" s="5">
        <f t="shared" si="2"/>
        <v>5.8478445504028448E-2</v>
      </c>
      <c r="C183" s="5" t="str">
        <f t="shared" si="3"/>
        <v/>
      </c>
      <c r="D183" s="5"/>
      <c r="E183" s="6">
        <f>+'BRL IPCA'!R848/'BRL IPCA'!R836-1</f>
        <v>4.3640045504028446E-2</v>
      </c>
      <c r="F183" s="6">
        <f>+'FRED Graph CPI'!B751/100</f>
        <v>-1.48384E-2</v>
      </c>
    </row>
    <row r="184" spans="1:6" x14ac:dyDescent="0.3">
      <c r="A184" s="1">
        <v>40057</v>
      </c>
      <c r="B184" s="5">
        <f t="shared" si="2"/>
        <v>5.7211258780409002E-2</v>
      </c>
      <c r="C184" s="5" t="str">
        <f t="shared" si="3"/>
        <v/>
      </c>
      <c r="D184" s="5"/>
      <c r="E184" s="6">
        <f>+'BRL IPCA'!R849/'BRL IPCA'!R837-1</f>
        <v>4.3431858780409005E-2</v>
      </c>
      <c r="F184" s="6">
        <f>+'FRED Graph CPI'!B752/100</f>
        <v>-1.3779399999999999E-2</v>
      </c>
    </row>
    <row r="185" spans="1:6" x14ac:dyDescent="0.3">
      <c r="A185" s="1">
        <v>40087</v>
      </c>
      <c r="B185" s="5">
        <f t="shared" si="2"/>
        <v>4.3905671114976716E-2</v>
      </c>
      <c r="C185" s="5" t="str">
        <f t="shared" si="3"/>
        <v/>
      </c>
      <c r="D185" s="5"/>
      <c r="E185" s="6">
        <f>+'BRL IPCA'!R850/'BRL IPCA'!R838-1</f>
        <v>4.1665971114976719E-2</v>
      </c>
      <c r="F185" s="6">
        <f>+'FRED Graph CPI'!B753/100</f>
        <v>-2.2396999999999999E-3</v>
      </c>
    </row>
    <row r="186" spans="1:6" x14ac:dyDescent="0.3">
      <c r="A186" s="1">
        <v>40118</v>
      </c>
      <c r="B186" s="5">
        <f t="shared" si="2"/>
        <v>2.3039035827568992E-2</v>
      </c>
      <c r="C186" s="5" t="str">
        <f t="shared" si="3"/>
        <v/>
      </c>
      <c r="D186" s="5"/>
      <c r="E186" s="6">
        <f>+'BRL IPCA'!R851/'BRL IPCA'!R839-1</f>
        <v>4.2184935827568992E-2</v>
      </c>
      <c r="F186" s="6">
        <f>+'FRED Graph CPI'!B754/100</f>
        <v>1.91459E-2</v>
      </c>
    </row>
    <row r="187" spans="1:6" x14ac:dyDescent="0.3">
      <c r="A187" s="1">
        <v>40148</v>
      </c>
      <c r="B187" s="5">
        <f t="shared" ref="B187:B250" si="4">IF(+E187-F187&gt;=0,+E187-F187,"")</f>
        <v>1.4979083296899766E-2</v>
      </c>
      <c r="C187" s="5" t="str">
        <f t="shared" ref="C187:C250" si="5">IF(+E187-F187&lt;0,+E187-F187,"")</f>
        <v/>
      </c>
      <c r="D187" s="5"/>
      <c r="E187" s="6">
        <f>+'BRL IPCA'!R852/'BRL IPCA'!R840-1</f>
        <v>4.3120283296899764E-2</v>
      </c>
      <c r="F187" s="6">
        <f>+'FRED Graph CPI'!B755/100</f>
        <v>2.8141199999999998E-2</v>
      </c>
    </row>
    <row r="188" spans="1:6" x14ac:dyDescent="0.3">
      <c r="A188" s="1">
        <v>40179</v>
      </c>
      <c r="B188" s="5">
        <f t="shared" si="4"/>
        <v>1.9712153803370481E-2</v>
      </c>
      <c r="C188" s="5" t="str">
        <f t="shared" si="5"/>
        <v/>
      </c>
      <c r="D188" s="5"/>
      <c r="E188" s="6">
        <f>+'BRL IPCA'!R853/'BRL IPCA'!R841-1</f>
        <v>4.5923253803370478E-2</v>
      </c>
      <c r="F188" s="6">
        <f>+'FRED Graph CPI'!B756/100</f>
        <v>2.6211099999999998E-2</v>
      </c>
    </row>
    <row r="189" spans="1:6" x14ac:dyDescent="0.3">
      <c r="A189" s="1">
        <v>40210</v>
      </c>
      <c r="B189" s="5">
        <f t="shared" si="4"/>
        <v>2.6802318730021608E-2</v>
      </c>
      <c r="C189" s="5" t="str">
        <f t="shared" si="5"/>
        <v/>
      </c>
      <c r="D189" s="5"/>
      <c r="E189" s="6">
        <f>+'BRL IPCA'!R854/'BRL IPCA'!R842-1</f>
        <v>4.8315718730021606E-2</v>
      </c>
      <c r="F189" s="6">
        <f>+'FRED Graph CPI'!B757/100</f>
        <v>2.1513399999999998E-2</v>
      </c>
    </row>
    <row r="190" spans="1:6" x14ac:dyDescent="0.3">
      <c r="A190" s="1">
        <v>40238</v>
      </c>
      <c r="B190" s="5">
        <f t="shared" si="4"/>
        <v>2.8801933201015859E-2</v>
      </c>
      <c r="C190" s="5" t="str">
        <f t="shared" si="5"/>
        <v/>
      </c>
      <c r="D190" s="5"/>
      <c r="E190" s="6">
        <f>+'BRL IPCA'!R855/'BRL IPCA'!R843-1</f>
        <v>5.1663633201015857E-2</v>
      </c>
      <c r="F190" s="6">
        <f>+'FRED Graph CPI'!B758/100</f>
        <v>2.2861699999999999E-2</v>
      </c>
    </row>
    <row r="191" spans="1:6" x14ac:dyDescent="0.3">
      <c r="A191" s="1">
        <v>40269</v>
      </c>
      <c r="B191" s="5">
        <f t="shared" si="4"/>
        <v>3.0537908987123628E-2</v>
      </c>
      <c r="C191" s="5" t="str">
        <f t="shared" si="5"/>
        <v/>
      </c>
      <c r="D191" s="5"/>
      <c r="E191" s="6">
        <f>+'BRL IPCA'!R856/'BRL IPCA'!R844-1</f>
        <v>5.2605608987123631E-2</v>
      </c>
      <c r="F191" s="6">
        <f>+'FRED Graph CPI'!B759/100</f>
        <v>2.2067700000000003E-2</v>
      </c>
    </row>
    <row r="192" spans="1:6" x14ac:dyDescent="0.3">
      <c r="A192" s="1">
        <v>40299</v>
      </c>
      <c r="B192" s="5">
        <f t="shared" si="4"/>
        <v>3.2151036384760009E-2</v>
      </c>
      <c r="C192" s="5" t="str">
        <f t="shared" si="5"/>
        <v/>
      </c>
      <c r="D192" s="5"/>
      <c r="E192" s="6">
        <f>+'BRL IPCA'!R857/'BRL IPCA'!R845-1</f>
        <v>5.2186536384760007E-2</v>
      </c>
      <c r="F192" s="6">
        <f>+'FRED Graph CPI'!B760/100</f>
        <v>2.0035500000000001E-2</v>
      </c>
    </row>
    <row r="193" spans="1:6" x14ac:dyDescent="0.3">
      <c r="A193" s="1">
        <v>40330</v>
      </c>
      <c r="B193" s="5">
        <f t="shared" si="4"/>
        <v>3.7196652276564428E-2</v>
      </c>
      <c r="C193" s="5" t="str">
        <f t="shared" si="5"/>
        <v/>
      </c>
      <c r="D193" s="5"/>
      <c r="E193" s="6">
        <f>+'BRL IPCA'!R858/'BRL IPCA'!R846-1</f>
        <v>4.8412252276564427E-2</v>
      </c>
      <c r="F193" s="6">
        <f>+'FRED Graph CPI'!B761/100</f>
        <v>1.1215599999999999E-2</v>
      </c>
    </row>
    <row r="194" spans="1:6" x14ac:dyDescent="0.3">
      <c r="A194" s="1">
        <v>40360</v>
      </c>
      <c r="B194" s="5">
        <f t="shared" si="4"/>
        <v>3.259887747585008E-2</v>
      </c>
      <c r="C194" s="5" t="str">
        <f t="shared" si="5"/>
        <v/>
      </c>
      <c r="D194" s="5"/>
      <c r="E194" s="6">
        <f>+'BRL IPCA'!R859/'BRL IPCA'!R847-1</f>
        <v>4.6006677475850077E-2</v>
      </c>
      <c r="F194" s="6">
        <f>+'FRED Graph CPI'!B762/100</f>
        <v>1.3407800000000001E-2</v>
      </c>
    </row>
    <row r="195" spans="1:6" x14ac:dyDescent="0.3">
      <c r="A195" s="1">
        <v>40391</v>
      </c>
      <c r="B195" s="5">
        <f t="shared" si="4"/>
        <v>3.3355993456655193E-2</v>
      </c>
      <c r="C195" s="5" t="str">
        <f t="shared" si="5"/>
        <v/>
      </c>
      <c r="D195" s="5"/>
      <c r="E195" s="6">
        <f>+'BRL IPCA'!R860/'BRL IPCA'!R848-1</f>
        <v>4.4857793456655193E-2</v>
      </c>
      <c r="F195" s="6">
        <f>+'FRED Graph CPI'!B763/100</f>
        <v>1.15018E-2</v>
      </c>
    </row>
    <row r="196" spans="1:6" x14ac:dyDescent="0.3">
      <c r="A196" s="1">
        <v>40422</v>
      </c>
      <c r="B196" s="5">
        <f t="shared" si="4"/>
        <v>3.5863641347974928E-2</v>
      </c>
      <c r="C196" s="5" t="str">
        <f t="shared" si="5"/>
        <v/>
      </c>
      <c r="D196" s="5"/>
      <c r="E196" s="6">
        <f>+'BRL IPCA'!R861/'BRL IPCA'!R849-1</f>
        <v>4.704674134797493E-2</v>
      </c>
      <c r="F196" s="6">
        <f>+'FRED Graph CPI'!B764/100</f>
        <v>1.11831E-2</v>
      </c>
    </row>
    <row r="197" spans="1:6" x14ac:dyDescent="0.3">
      <c r="A197" s="1">
        <v>40452</v>
      </c>
      <c r="B197" s="5">
        <f t="shared" si="4"/>
        <v>4.0287120371046078E-2</v>
      </c>
      <c r="C197" s="5" t="str">
        <f t="shared" si="5"/>
        <v/>
      </c>
      <c r="D197" s="5"/>
      <c r="E197" s="6">
        <f>+'BRL IPCA'!R862/'BRL IPCA'!R850-1</f>
        <v>5.1954120371046075E-2</v>
      </c>
      <c r="F197" s="6">
        <f>+'FRED Graph CPI'!B765/100</f>
        <v>1.1667E-2</v>
      </c>
    </row>
    <row r="198" spans="1:6" x14ac:dyDescent="0.3">
      <c r="A198" s="1">
        <v>40483</v>
      </c>
      <c r="B198" s="5">
        <f t="shared" si="4"/>
        <v>4.5508886993452576E-2</v>
      </c>
      <c r="C198" s="5" t="str">
        <f t="shared" si="5"/>
        <v/>
      </c>
      <c r="D198" s="5"/>
      <c r="E198" s="6">
        <f>+'BRL IPCA'!R863/'BRL IPCA'!R851-1</f>
        <v>5.6354286993452574E-2</v>
      </c>
      <c r="F198" s="6">
        <f>+'FRED Graph CPI'!B766/100</f>
        <v>1.08454E-2</v>
      </c>
    </row>
    <row r="199" spans="1:6" x14ac:dyDescent="0.3">
      <c r="A199" s="1">
        <v>40513</v>
      </c>
      <c r="B199" s="5">
        <f t="shared" si="4"/>
        <v>4.4712783472662554E-2</v>
      </c>
      <c r="C199" s="5" t="str">
        <f t="shared" si="5"/>
        <v/>
      </c>
      <c r="D199" s="5"/>
      <c r="E199" s="6">
        <f>+'BRL IPCA'!R864/'BRL IPCA'!R852-1</f>
        <v>5.9090683472662553E-2</v>
      </c>
      <c r="F199" s="6">
        <f>+'FRED Graph CPI'!B767/100</f>
        <v>1.4377899999999999E-2</v>
      </c>
    </row>
    <row r="200" spans="1:6" x14ac:dyDescent="0.3">
      <c r="A200" s="1">
        <v>40544</v>
      </c>
      <c r="B200" s="5">
        <f t="shared" si="4"/>
        <v>4.2923848779638188E-2</v>
      </c>
      <c r="C200" s="5" t="str">
        <f t="shared" si="5"/>
        <v/>
      </c>
      <c r="D200" s="5"/>
      <c r="E200" s="6">
        <f>+'BRL IPCA'!R865/'BRL IPCA'!R853-1</f>
        <v>5.9931648779638191E-2</v>
      </c>
      <c r="F200" s="6">
        <f>+'FRED Graph CPI'!B768/100</f>
        <v>1.70078E-2</v>
      </c>
    </row>
    <row r="201" spans="1:6" x14ac:dyDescent="0.3">
      <c r="A201" s="1">
        <v>40575</v>
      </c>
      <c r="B201" s="5">
        <f t="shared" si="4"/>
        <v>3.8892994413450253E-2</v>
      </c>
      <c r="C201" s="5" t="str">
        <f t="shared" si="5"/>
        <v/>
      </c>
      <c r="D201" s="5"/>
      <c r="E201" s="6">
        <f>+'BRL IPCA'!R866/'BRL IPCA'!R854-1</f>
        <v>6.014199441345025E-2</v>
      </c>
      <c r="F201" s="6">
        <f>+'FRED Graph CPI'!B769/100</f>
        <v>2.1248999999999997E-2</v>
      </c>
    </row>
    <row r="202" spans="1:6" x14ac:dyDescent="0.3">
      <c r="A202" s="1">
        <v>40603</v>
      </c>
      <c r="B202" s="5">
        <f t="shared" si="4"/>
        <v>3.6797170403219726E-2</v>
      </c>
      <c r="C202" s="5" t="str">
        <f t="shared" si="5"/>
        <v/>
      </c>
      <c r="D202" s="5"/>
      <c r="E202" s="6">
        <f>+'BRL IPCA'!R867/'BRL IPCA'!R855-1</f>
        <v>6.298957040321973E-2</v>
      </c>
      <c r="F202" s="6">
        <f>+'FRED Graph CPI'!B770/100</f>
        <v>2.6192400000000001E-2</v>
      </c>
    </row>
    <row r="203" spans="1:6" x14ac:dyDescent="0.3">
      <c r="A203" s="1">
        <v>40634</v>
      </c>
      <c r="B203" s="5">
        <f t="shared" si="4"/>
        <v>3.4331200144500834E-2</v>
      </c>
      <c r="C203" s="5" t="str">
        <f t="shared" si="5"/>
        <v/>
      </c>
      <c r="D203" s="5"/>
      <c r="E203" s="6">
        <f>+'BRL IPCA'!R868/'BRL IPCA'!R856-1</f>
        <v>6.5103500144500837E-2</v>
      </c>
      <c r="F203" s="6">
        <f>+'FRED Graph CPI'!B771/100</f>
        <v>3.0772300000000002E-2</v>
      </c>
    </row>
    <row r="204" spans="1:6" x14ac:dyDescent="0.3">
      <c r="A204" s="1">
        <v>40664</v>
      </c>
      <c r="B204" s="5">
        <f t="shared" si="4"/>
        <v>3.0938017410315488E-2</v>
      </c>
      <c r="C204" s="5" t="str">
        <f t="shared" si="5"/>
        <v/>
      </c>
      <c r="D204" s="5"/>
      <c r="E204" s="6">
        <f>+'BRL IPCA'!R869/'BRL IPCA'!R857-1</f>
        <v>6.5527717410315489E-2</v>
      </c>
      <c r="F204" s="6">
        <f>+'FRED Graph CPI'!B772/100</f>
        <v>3.4589700000000001E-2</v>
      </c>
    </row>
    <row r="205" spans="1:6" x14ac:dyDescent="0.3">
      <c r="A205" s="1">
        <v>40695</v>
      </c>
      <c r="B205" s="5">
        <f t="shared" si="4"/>
        <v>3.2102808986430947E-2</v>
      </c>
      <c r="C205" s="5" t="str">
        <f t="shared" si="5"/>
        <v/>
      </c>
      <c r="D205" s="5"/>
      <c r="E205" s="6">
        <f>+'BRL IPCA'!R870/'BRL IPCA'!R858-1</f>
        <v>6.7126008986430952E-2</v>
      </c>
      <c r="F205" s="6">
        <f>+'FRED Graph CPI'!B773/100</f>
        <v>3.5023200000000004E-2</v>
      </c>
    </row>
    <row r="206" spans="1:6" x14ac:dyDescent="0.3">
      <c r="A206" s="1">
        <v>40725</v>
      </c>
      <c r="B206" s="5">
        <f t="shared" si="4"/>
        <v>3.2927737947014778E-2</v>
      </c>
      <c r="C206" s="5" t="str">
        <f t="shared" si="5"/>
        <v/>
      </c>
      <c r="D206" s="5"/>
      <c r="E206" s="6">
        <f>+'BRL IPCA'!R871/'BRL IPCA'!R859-1</f>
        <v>6.8726537947014776E-2</v>
      </c>
      <c r="F206" s="6">
        <f>+'FRED Graph CPI'!B774/100</f>
        <v>3.5798799999999999E-2</v>
      </c>
    </row>
    <row r="207" spans="1:6" x14ac:dyDescent="0.3">
      <c r="A207" s="1">
        <v>40756</v>
      </c>
      <c r="B207" s="5">
        <f t="shared" si="4"/>
        <v>3.4701925367271985E-2</v>
      </c>
      <c r="C207" s="5" t="str">
        <f t="shared" si="5"/>
        <v/>
      </c>
      <c r="D207" s="5"/>
      <c r="E207" s="6">
        <f>+'BRL IPCA'!R872/'BRL IPCA'!R860-1</f>
        <v>7.2251925367271985E-2</v>
      </c>
      <c r="F207" s="6">
        <f>+'FRED Graph CPI'!B775/100</f>
        <v>3.755E-2</v>
      </c>
    </row>
    <row r="208" spans="1:6" x14ac:dyDescent="0.3">
      <c r="A208" s="1">
        <v>40787</v>
      </c>
      <c r="B208" s="5">
        <f t="shared" si="4"/>
        <v>3.4979684093298768E-2</v>
      </c>
      <c r="C208" s="5" t="str">
        <f t="shared" si="5"/>
        <v/>
      </c>
      <c r="D208" s="5"/>
      <c r="E208" s="6">
        <f>+'BRL IPCA'!R873/'BRL IPCA'!R861-1</f>
        <v>7.3105884093298767E-2</v>
      </c>
      <c r="F208" s="6">
        <f>+'FRED Graph CPI'!B776/100</f>
        <v>3.8126199999999999E-2</v>
      </c>
    </row>
    <row r="209" spans="1:6" x14ac:dyDescent="0.3">
      <c r="A209" s="1">
        <v>40817</v>
      </c>
      <c r="B209" s="5">
        <f t="shared" si="4"/>
        <v>3.4474808084267894E-2</v>
      </c>
      <c r="C209" s="5" t="str">
        <f t="shared" si="5"/>
        <v/>
      </c>
      <c r="D209" s="5"/>
      <c r="E209" s="6">
        <f>+'BRL IPCA'!R874/'BRL IPCA'!R862-1</f>
        <v>6.969750808426789E-2</v>
      </c>
      <c r="F209" s="6">
        <f>+'FRED Graph CPI'!B777/100</f>
        <v>3.5222699999999996E-2</v>
      </c>
    </row>
    <row r="210" spans="1:6" x14ac:dyDescent="0.3">
      <c r="A210" s="1">
        <v>40848</v>
      </c>
      <c r="B210" s="5">
        <f t="shared" si="4"/>
        <v>3.1894442563032858E-2</v>
      </c>
      <c r="C210" s="5" t="str">
        <f t="shared" si="5"/>
        <v/>
      </c>
      <c r="D210" s="5"/>
      <c r="E210" s="6">
        <f>+'BRL IPCA'!R875/'BRL IPCA'!R863-1</f>
        <v>6.6408742563032863E-2</v>
      </c>
      <c r="F210" s="6">
        <f>+'FRED Graph CPI'!B778/100</f>
        <v>3.4514300000000005E-2</v>
      </c>
    </row>
    <row r="211" spans="1:6" x14ac:dyDescent="0.3">
      <c r="A211" s="1">
        <v>40878</v>
      </c>
      <c r="B211" s="5">
        <f t="shared" si="4"/>
        <v>3.4410390406288294E-2</v>
      </c>
      <c r="C211" s="5" t="str">
        <f t="shared" si="5"/>
        <v/>
      </c>
      <c r="D211" s="5"/>
      <c r="E211" s="6">
        <f>+'BRL IPCA'!R876/'BRL IPCA'!R864-1</f>
        <v>6.5031090406288294E-2</v>
      </c>
      <c r="F211" s="6">
        <f>+'FRED Graph CPI'!B779/100</f>
        <v>3.0620699999999997E-2</v>
      </c>
    </row>
    <row r="212" spans="1:6" x14ac:dyDescent="0.3">
      <c r="A212" s="1">
        <v>40909</v>
      </c>
      <c r="B212" s="5">
        <f t="shared" si="4"/>
        <v>3.209147734063638E-2</v>
      </c>
      <c r="C212" s="5" t="str">
        <f t="shared" si="5"/>
        <v/>
      </c>
      <c r="D212" s="5"/>
      <c r="E212" s="6">
        <f>+'BRL IPCA'!R877/'BRL IPCA'!R865-1</f>
        <v>6.2179177340636382E-2</v>
      </c>
      <c r="F212" s="6">
        <f>+'FRED Graph CPI'!B780/100</f>
        <v>3.0087700000000002E-2</v>
      </c>
    </row>
    <row r="213" spans="1:6" x14ac:dyDescent="0.3">
      <c r="A213" s="1">
        <v>40940</v>
      </c>
      <c r="B213" s="5">
        <f t="shared" si="4"/>
        <v>2.9509255197092302E-2</v>
      </c>
      <c r="C213" s="5" t="str">
        <f t="shared" si="5"/>
        <v/>
      </c>
      <c r="D213" s="5"/>
      <c r="E213" s="6">
        <f>+'BRL IPCA'!R878/'BRL IPCA'!R866-1</f>
        <v>5.8491055197092301E-2</v>
      </c>
      <c r="F213" s="6">
        <f>+'FRED Graph CPI'!B781/100</f>
        <v>2.8981799999999999E-2</v>
      </c>
    </row>
    <row r="214" spans="1:6" x14ac:dyDescent="0.3">
      <c r="A214" s="1">
        <v>40969</v>
      </c>
      <c r="B214" s="5">
        <f t="shared" si="4"/>
        <v>2.6571126989786795E-2</v>
      </c>
      <c r="C214" s="5" t="str">
        <f t="shared" si="5"/>
        <v/>
      </c>
      <c r="D214" s="5"/>
      <c r="E214" s="6">
        <f>+'BRL IPCA'!R879/'BRL IPCA'!R867-1</f>
        <v>5.2399926989786794E-2</v>
      </c>
      <c r="F214" s="6">
        <f>+'FRED Graph CPI'!B782/100</f>
        <v>2.5828799999999999E-2</v>
      </c>
    </row>
    <row r="215" spans="1:6" x14ac:dyDescent="0.3">
      <c r="A215" s="1">
        <v>41000</v>
      </c>
      <c r="B215" s="5">
        <f t="shared" si="4"/>
        <v>2.8310661111959422E-2</v>
      </c>
      <c r="C215" s="5" t="str">
        <f t="shared" si="5"/>
        <v/>
      </c>
      <c r="D215" s="5"/>
      <c r="E215" s="6">
        <f>+'BRL IPCA'!R880/'BRL IPCA'!R868-1</f>
        <v>5.1042261111959419E-2</v>
      </c>
      <c r="F215" s="6">
        <f>+'FRED Graph CPI'!B783/100</f>
        <v>2.2731599999999998E-2</v>
      </c>
    </row>
    <row r="216" spans="1:6" x14ac:dyDescent="0.3">
      <c r="A216" s="1">
        <v>41030</v>
      </c>
      <c r="B216" s="5">
        <f t="shared" si="4"/>
        <v>3.2512123093423592E-2</v>
      </c>
      <c r="C216" s="5" t="str">
        <f t="shared" si="5"/>
        <v/>
      </c>
      <c r="D216" s="5"/>
      <c r="E216" s="6">
        <f>+'BRL IPCA'!R881/'BRL IPCA'!R869-1</f>
        <v>4.9891523093423595E-2</v>
      </c>
      <c r="F216" s="6">
        <f>+'FRED Graph CPI'!B784/100</f>
        <v>1.73794E-2</v>
      </c>
    </row>
    <row r="217" spans="1:6" x14ac:dyDescent="0.3">
      <c r="A217" s="1">
        <v>41061</v>
      </c>
      <c r="B217" s="5">
        <f t="shared" si="4"/>
        <v>3.2618999762254922E-2</v>
      </c>
      <c r="C217" s="5" t="str">
        <f t="shared" si="5"/>
        <v/>
      </c>
      <c r="D217" s="5"/>
      <c r="E217" s="6">
        <f>+'BRL IPCA'!R882/'BRL IPCA'!R870-1</f>
        <v>4.9157699762254925E-2</v>
      </c>
      <c r="F217" s="6">
        <f>+'FRED Graph CPI'!B785/100</f>
        <v>1.65387E-2</v>
      </c>
    </row>
    <row r="218" spans="1:6" x14ac:dyDescent="0.3">
      <c r="A218" s="1">
        <v>41091</v>
      </c>
      <c r="B218" s="5">
        <f t="shared" si="4"/>
        <v>3.7810800430543627E-2</v>
      </c>
      <c r="C218" s="5" t="str">
        <f t="shared" si="5"/>
        <v/>
      </c>
      <c r="D218" s="5"/>
      <c r="E218" s="6">
        <f>+'BRL IPCA'!R883/'BRL IPCA'!R871-1</f>
        <v>5.198590043054363E-2</v>
      </c>
      <c r="F218" s="6">
        <f>+'FRED Graph CPI'!B786/100</f>
        <v>1.4175100000000001E-2</v>
      </c>
    </row>
    <row r="219" spans="1:6" x14ac:dyDescent="0.3">
      <c r="A219" s="1">
        <v>41122</v>
      </c>
      <c r="B219" s="5">
        <f t="shared" si="4"/>
        <v>3.5545843591021996E-2</v>
      </c>
      <c r="C219" s="5" t="str">
        <f t="shared" si="5"/>
        <v/>
      </c>
      <c r="D219" s="5"/>
      <c r="E219" s="6">
        <f>+'BRL IPCA'!R884/'BRL IPCA'!R872-1</f>
        <v>5.2405143591021996E-2</v>
      </c>
      <c r="F219" s="6">
        <f>+'FRED Graph CPI'!B787/100</f>
        <v>1.6859300000000001E-2</v>
      </c>
    </row>
    <row r="220" spans="1:6" x14ac:dyDescent="0.3">
      <c r="A220" s="1">
        <v>41153</v>
      </c>
      <c r="B220" s="5">
        <f t="shared" si="4"/>
        <v>3.3326686312036939E-2</v>
      </c>
      <c r="C220" s="5" t="str">
        <f t="shared" si="5"/>
        <v/>
      </c>
      <c r="D220" s="5"/>
      <c r="E220" s="6">
        <f>+'BRL IPCA'!R885/'BRL IPCA'!R873-1</f>
        <v>5.2823886312036938E-2</v>
      </c>
      <c r="F220" s="6">
        <f>+'FRED Graph CPI'!B788/100</f>
        <v>1.9497199999999999E-2</v>
      </c>
    </row>
    <row r="221" spans="1:6" x14ac:dyDescent="0.3">
      <c r="A221" s="1">
        <v>41183</v>
      </c>
      <c r="B221" s="5">
        <f t="shared" si="4"/>
        <v>3.2944392115182561E-2</v>
      </c>
      <c r="C221" s="5" t="str">
        <f t="shared" si="5"/>
        <v/>
      </c>
      <c r="D221" s="5"/>
      <c r="E221" s="6">
        <f>+'BRL IPCA'!R886/'BRL IPCA'!R874-1</f>
        <v>5.4501192115182562E-2</v>
      </c>
      <c r="F221" s="6">
        <f>+'FRED Graph CPI'!B789/100</f>
        <v>2.1556799999999997E-2</v>
      </c>
    </row>
    <row r="222" spans="1:6" x14ac:dyDescent="0.3">
      <c r="A222" s="1">
        <v>41214</v>
      </c>
      <c r="B222" s="5">
        <f t="shared" si="4"/>
        <v>3.7380229036881749E-2</v>
      </c>
      <c r="C222" s="5" t="str">
        <f t="shared" si="5"/>
        <v/>
      </c>
      <c r="D222" s="5"/>
      <c r="E222" s="6">
        <f>+'BRL IPCA'!R887/'BRL IPCA'!R875-1</f>
        <v>5.5340429036881744E-2</v>
      </c>
      <c r="F222" s="6">
        <f>+'FRED Graph CPI'!B790/100</f>
        <v>1.7960199999999999E-2</v>
      </c>
    </row>
    <row r="223" spans="1:6" x14ac:dyDescent="0.3">
      <c r="A223" s="1">
        <v>41244</v>
      </c>
      <c r="B223" s="5">
        <f t="shared" si="4"/>
        <v>4.0790689976391487E-2</v>
      </c>
      <c r="C223" s="5" t="str">
        <f t="shared" si="5"/>
        <v/>
      </c>
      <c r="D223" s="5"/>
      <c r="E223" s="6">
        <f>+'BRL IPCA'!R888/'BRL IPCA'!R876-1</f>
        <v>5.8385689976391486E-2</v>
      </c>
      <c r="F223" s="6">
        <f>+'FRED Graph CPI'!B791/100</f>
        <v>1.7595E-2</v>
      </c>
    </row>
    <row r="224" spans="1:6" x14ac:dyDescent="0.3">
      <c r="A224" s="1">
        <v>41275</v>
      </c>
      <c r="B224" s="5">
        <f t="shared" si="4"/>
        <v>4.4702565185151463E-2</v>
      </c>
      <c r="C224" s="5" t="str">
        <f t="shared" si="5"/>
        <v/>
      </c>
      <c r="D224" s="5"/>
      <c r="E224" s="6">
        <f>+'BRL IPCA'!R889/'BRL IPCA'!R877-1</f>
        <v>6.1543165185151461E-2</v>
      </c>
      <c r="F224" s="6">
        <f>+'FRED Graph CPI'!B792/100</f>
        <v>1.6840599999999997E-2</v>
      </c>
    </row>
    <row r="225" spans="1:6" x14ac:dyDescent="0.3">
      <c r="A225" s="1">
        <v>41306</v>
      </c>
      <c r="B225" s="5">
        <f t="shared" si="4"/>
        <v>4.2946946616488249E-2</v>
      </c>
      <c r="C225" s="5" t="str">
        <f t="shared" si="5"/>
        <v/>
      </c>
      <c r="D225" s="5"/>
      <c r="E225" s="6">
        <f>+'BRL IPCA'!R890/'BRL IPCA'!R878-1</f>
        <v>6.3128346616488251E-2</v>
      </c>
      <c r="F225" s="6">
        <f>+'FRED Graph CPI'!B793/100</f>
        <v>2.0181399999999999E-2</v>
      </c>
    </row>
    <row r="226" spans="1:6" x14ac:dyDescent="0.3">
      <c r="A226" s="1">
        <v>41334</v>
      </c>
      <c r="B226" s="5">
        <f t="shared" si="4"/>
        <v>5.0699187801203215E-2</v>
      </c>
      <c r="C226" s="5" t="str">
        <f t="shared" si="5"/>
        <v/>
      </c>
      <c r="D226" s="5"/>
      <c r="E226" s="6">
        <f>+'BRL IPCA'!R891/'BRL IPCA'!R879-1</f>
        <v>6.5886687801203214E-2</v>
      </c>
      <c r="F226" s="6">
        <f>+'FRED Graph CPI'!B794/100</f>
        <v>1.51875E-2</v>
      </c>
    </row>
    <row r="227" spans="1:6" x14ac:dyDescent="0.3">
      <c r="A227" s="1">
        <v>41365</v>
      </c>
      <c r="B227" s="5">
        <f t="shared" si="4"/>
        <v>5.3545390246531946E-2</v>
      </c>
      <c r="C227" s="5" t="str">
        <f t="shared" si="5"/>
        <v/>
      </c>
      <c r="D227" s="5"/>
      <c r="E227" s="6">
        <f>+'BRL IPCA'!R892/'BRL IPCA'!R880-1</f>
        <v>6.4933490246531944E-2</v>
      </c>
      <c r="F227" s="6">
        <f>+'FRED Graph CPI'!B795/100</f>
        <v>1.1388100000000002E-2</v>
      </c>
    </row>
    <row r="228" spans="1:6" x14ac:dyDescent="0.3">
      <c r="A228" s="1">
        <v>41395</v>
      </c>
      <c r="B228" s="5">
        <f t="shared" si="4"/>
        <v>5.1135701594703237E-2</v>
      </c>
      <c r="C228" s="5" t="str">
        <f t="shared" si="5"/>
        <v/>
      </c>
      <c r="D228" s="5"/>
      <c r="E228" s="6">
        <f>+'BRL IPCA'!R893/'BRL IPCA'!R881-1</f>
        <v>6.5039601594703234E-2</v>
      </c>
      <c r="F228" s="6">
        <f>+'FRED Graph CPI'!B796/100</f>
        <v>1.39039E-2</v>
      </c>
    </row>
    <row r="229" spans="1:6" x14ac:dyDescent="0.3">
      <c r="A229" s="1">
        <v>41426</v>
      </c>
      <c r="B229" s="5">
        <f t="shared" si="4"/>
        <v>4.9797240446492308E-2</v>
      </c>
      <c r="C229" s="5" t="str">
        <f t="shared" si="5"/>
        <v/>
      </c>
      <c r="D229" s="5"/>
      <c r="E229" s="6">
        <f>+'BRL IPCA'!R894/'BRL IPCA'!R882-1</f>
        <v>6.6955140446492312E-2</v>
      </c>
      <c r="F229" s="6">
        <f>+'FRED Graph CPI'!B797/100</f>
        <v>1.71579E-2</v>
      </c>
    </row>
    <row r="230" spans="1:6" x14ac:dyDescent="0.3">
      <c r="A230" s="1">
        <v>41456</v>
      </c>
      <c r="B230" s="5">
        <f t="shared" si="4"/>
        <v>4.3850892938988806E-2</v>
      </c>
      <c r="C230" s="5" t="str">
        <f t="shared" si="5"/>
        <v/>
      </c>
      <c r="D230" s="5"/>
      <c r="E230" s="6">
        <f>+'BRL IPCA'!R895/'BRL IPCA'!R883-1</f>
        <v>6.2705592938988808E-2</v>
      </c>
      <c r="F230" s="6">
        <f>+'FRED Graph CPI'!B798/100</f>
        <v>1.8854699999999999E-2</v>
      </c>
    </row>
    <row r="231" spans="1:6" x14ac:dyDescent="0.3">
      <c r="A231" s="1">
        <v>41487</v>
      </c>
      <c r="B231" s="5">
        <f t="shared" si="4"/>
        <v>4.551827024404155E-2</v>
      </c>
      <c r="C231" s="5" t="str">
        <f t="shared" si="5"/>
        <v/>
      </c>
      <c r="D231" s="5"/>
      <c r="E231" s="6">
        <f>+'BRL IPCA'!R896/'BRL IPCA'!R884-1</f>
        <v>6.0906370244041552E-2</v>
      </c>
      <c r="F231" s="6">
        <f>+'FRED Graph CPI'!B799/100</f>
        <v>1.53881E-2</v>
      </c>
    </row>
    <row r="232" spans="1:6" x14ac:dyDescent="0.3">
      <c r="A232" s="1">
        <v>41518</v>
      </c>
      <c r="B232" s="5">
        <f t="shared" si="4"/>
        <v>4.7638304593711649E-2</v>
      </c>
      <c r="C232" s="5" t="str">
        <f t="shared" si="5"/>
        <v/>
      </c>
      <c r="D232" s="5"/>
      <c r="E232" s="6">
        <f>+'BRL IPCA'!R897/'BRL IPCA'!R885-1</f>
        <v>5.8585604593711649E-2</v>
      </c>
      <c r="F232" s="6">
        <f>+'FRED Graph CPI'!B800/100</f>
        <v>1.09473E-2</v>
      </c>
    </row>
    <row r="233" spans="1:6" x14ac:dyDescent="0.3">
      <c r="A233" s="1">
        <v>41548</v>
      </c>
      <c r="B233" s="5">
        <f t="shared" si="4"/>
        <v>4.96071292771606E-2</v>
      </c>
      <c r="C233" s="5" t="str">
        <f t="shared" si="5"/>
        <v/>
      </c>
      <c r="D233" s="5"/>
      <c r="E233" s="6">
        <f>+'BRL IPCA'!R898/'BRL IPCA'!R886-1</f>
        <v>5.8375129277160598E-2</v>
      </c>
      <c r="F233" s="6">
        <f>+'FRED Graph CPI'!B801/100</f>
        <v>8.7679999999999998E-3</v>
      </c>
    </row>
    <row r="234" spans="1:6" x14ac:dyDescent="0.3">
      <c r="A234" s="1">
        <v>41579</v>
      </c>
      <c r="B234" s="5">
        <f t="shared" si="4"/>
        <v>4.541519162550442E-2</v>
      </c>
      <c r="C234" s="5" t="str">
        <f t="shared" si="5"/>
        <v/>
      </c>
      <c r="D234" s="5"/>
      <c r="E234" s="6">
        <f>+'BRL IPCA'!R899/'BRL IPCA'!R887-1</f>
        <v>5.7743891625504418E-2</v>
      </c>
      <c r="F234" s="6">
        <f>+'FRED Graph CPI'!B802/100</f>
        <v>1.23287E-2</v>
      </c>
    </row>
    <row r="235" spans="1:6" x14ac:dyDescent="0.3">
      <c r="A235" s="1">
        <v>41609</v>
      </c>
      <c r="B235" s="5">
        <f t="shared" si="4"/>
        <v>4.397978080013791E-2</v>
      </c>
      <c r="C235" s="5" t="str">
        <f t="shared" si="5"/>
        <v/>
      </c>
      <c r="D235" s="5"/>
      <c r="E235" s="6">
        <f>+'BRL IPCA'!R900/'BRL IPCA'!R888-1</f>
        <v>5.9108180800137911E-2</v>
      </c>
      <c r="F235" s="6">
        <f>+'FRED Graph CPI'!B803/100</f>
        <v>1.51284E-2</v>
      </c>
    </row>
    <row r="236" spans="1:6" x14ac:dyDescent="0.3">
      <c r="A236" s="1">
        <v>41640</v>
      </c>
      <c r="B236" s="5">
        <f t="shared" si="4"/>
        <v>4.0275340506185614E-2</v>
      </c>
      <c r="C236" s="5" t="str">
        <f t="shared" si="5"/>
        <v/>
      </c>
      <c r="D236" s="5"/>
      <c r="E236" s="6">
        <f>+'BRL IPCA'!R901/'BRL IPCA'!R889-1</f>
        <v>5.5852940506185611E-2</v>
      </c>
      <c r="F236" s="6">
        <f>+'FRED Graph CPI'!B804/100</f>
        <v>1.55776E-2</v>
      </c>
    </row>
    <row r="237" spans="1:6" x14ac:dyDescent="0.3">
      <c r="A237" s="1">
        <v>41671</v>
      </c>
      <c r="B237" s="5">
        <f t="shared" si="4"/>
        <v>4.559284055236397E-2</v>
      </c>
      <c r="C237" s="5" t="str">
        <f t="shared" si="5"/>
        <v/>
      </c>
      <c r="D237" s="5"/>
      <c r="E237" s="6">
        <f>+'BRL IPCA'!R902/'BRL IPCA'!R890-1</f>
        <v>5.6797540552363968E-2</v>
      </c>
      <c r="F237" s="6">
        <f>+'FRED Graph CPI'!B805/100</f>
        <v>1.1204700000000001E-2</v>
      </c>
    </row>
    <row r="238" spans="1:6" x14ac:dyDescent="0.3">
      <c r="A238" s="1">
        <v>41699</v>
      </c>
      <c r="B238" s="5">
        <f t="shared" si="4"/>
        <v>4.5403982776396734E-2</v>
      </c>
      <c r="C238" s="5" t="str">
        <f t="shared" si="5"/>
        <v/>
      </c>
      <c r="D238" s="5"/>
      <c r="E238" s="6">
        <f>+'BRL IPCA'!R903/'BRL IPCA'!R891-1</f>
        <v>6.1530882776396734E-2</v>
      </c>
      <c r="F238" s="6">
        <f>+'FRED Graph CPI'!B806/100</f>
        <v>1.61269E-2</v>
      </c>
    </row>
    <row r="239" spans="1:6" x14ac:dyDescent="0.3">
      <c r="A239" s="1">
        <v>41730</v>
      </c>
      <c r="B239" s="5">
        <f t="shared" si="4"/>
        <v>4.2646452054697845E-2</v>
      </c>
      <c r="C239" s="5" t="str">
        <f t="shared" si="5"/>
        <v/>
      </c>
      <c r="D239" s="5"/>
      <c r="E239" s="6">
        <f>+'BRL IPCA'!R904/'BRL IPCA'!R892-1</f>
        <v>6.2797752054697842E-2</v>
      </c>
      <c r="F239" s="6">
        <f>+'FRED Graph CPI'!B807/100</f>
        <v>2.01513E-2</v>
      </c>
    </row>
    <row r="240" spans="1:6" x14ac:dyDescent="0.3">
      <c r="A240" s="1">
        <v>41760</v>
      </c>
      <c r="B240" s="5">
        <f t="shared" si="4"/>
        <v>4.2081243961491724E-2</v>
      </c>
      <c r="C240" s="5" t="str">
        <f t="shared" si="5"/>
        <v/>
      </c>
      <c r="D240" s="5"/>
      <c r="E240" s="6">
        <f>+'BRL IPCA'!R905/'BRL IPCA'!R893-1</f>
        <v>6.3750743961491718E-2</v>
      </c>
      <c r="F240" s="6">
        <f>+'FRED Graph CPI'!B808/100</f>
        <v>2.1669499999999998E-2</v>
      </c>
    </row>
    <row r="241" spans="1:6" x14ac:dyDescent="0.3">
      <c r="A241" s="1">
        <v>41791</v>
      </c>
      <c r="B241" s="5">
        <f t="shared" si="4"/>
        <v>4.4646332991559609E-2</v>
      </c>
      <c r="C241" s="5" t="str">
        <f t="shared" si="5"/>
        <v/>
      </c>
      <c r="D241" s="5"/>
      <c r="E241" s="6">
        <f>+'BRL IPCA'!R906/'BRL IPCA'!R894-1</f>
        <v>6.5236132991559614E-2</v>
      </c>
      <c r="F241" s="6">
        <f>+'FRED Graph CPI'!B809/100</f>
        <v>2.0589800000000002E-2</v>
      </c>
    </row>
    <row r="242" spans="1:6" x14ac:dyDescent="0.3">
      <c r="A242" s="1">
        <v>41821</v>
      </c>
      <c r="B242" s="5">
        <f t="shared" si="4"/>
        <v>4.5280749659960699E-2</v>
      </c>
      <c r="C242" s="5" t="str">
        <f t="shared" si="5"/>
        <v/>
      </c>
      <c r="D242" s="5"/>
      <c r="E242" s="6">
        <f>+'BRL IPCA'!R907/'BRL IPCA'!R895-1</f>
        <v>6.50231496599607E-2</v>
      </c>
      <c r="F242" s="6">
        <f>+'FRED Graph CPI'!B810/100</f>
        <v>1.97424E-2</v>
      </c>
    </row>
    <row r="243" spans="1:6" x14ac:dyDescent="0.3">
      <c r="A243" s="1">
        <v>41852</v>
      </c>
      <c r="B243" s="5">
        <f t="shared" si="4"/>
        <v>4.7978396981355337E-2</v>
      </c>
      <c r="C243" s="5" t="str">
        <f t="shared" si="5"/>
        <v/>
      </c>
      <c r="D243" s="5"/>
      <c r="E243" s="6">
        <f>+'BRL IPCA'!R908/'BRL IPCA'!R896-1</f>
        <v>6.5129396981355336E-2</v>
      </c>
      <c r="F243" s="6">
        <f>+'FRED Graph CPI'!B811/100</f>
        <v>1.7151E-2</v>
      </c>
    </row>
    <row r="244" spans="1:6" x14ac:dyDescent="0.3">
      <c r="A244" s="1">
        <v>41883</v>
      </c>
      <c r="B244" s="5">
        <f t="shared" si="4"/>
        <v>5.0624008763477092E-2</v>
      </c>
      <c r="C244" s="5" t="str">
        <f t="shared" si="5"/>
        <v/>
      </c>
      <c r="D244" s="5"/>
      <c r="E244" s="6">
        <f>+'BRL IPCA'!R909/'BRL IPCA'!R897-1</f>
        <v>6.7464508763477093E-2</v>
      </c>
      <c r="F244" s="6">
        <f>+'FRED Graph CPI'!B812/100</f>
        <v>1.6840500000000001E-2</v>
      </c>
    </row>
    <row r="245" spans="1:6" x14ac:dyDescent="0.3">
      <c r="A245" s="1">
        <v>41913</v>
      </c>
      <c r="B245" s="5">
        <f t="shared" si="4"/>
        <v>4.9776987093848465E-2</v>
      </c>
      <c r="C245" s="5" t="str">
        <f t="shared" si="5"/>
        <v/>
      </c>
      <c r="D245" s="5"/>
      <c r="E245" s="6">
        <f>+'BRL IPCA'!R910/'BRL IPCA'!R898-1</f>
        <v>6.5872387093848461E-2</v>
      </c>
      <c r="F245" s="6">
        <f>+'FRED Graph CPI'!B813/100</f>
        <v>1.6095399999999999E-2</v>
      </c>
    </row>
    <row r="246" spans="1:6" x14ac:dyDescent="0.3">
      <c r="A246" s="1">
        <v>41944</v>
      </c>
      <c r="B246" s="5">
        <f t="shared" si="4"/>
        <v>5.3239142816816382E-2</v>
      </c>
      <c r="C246" s="5" t="str">
        <f t="shared" si="5"/>
        <v/>
      </c>
      <c r="D246" s="5"/>
      <c r="E246" s="6">
        <f>+'BRL IPCA'!R911/'BRL IPCA'!R899-1</f>
        <v>6.555434281681638E-2</v>
      </c>
      <c r="F246" s="6">
        <f>+'FRED Graph CPI'!B814/100</f>
        <v>1.23152E-2</v>
      </c>
    </row>
    <row r="247" spans="1:6" x14ac:dyDescent="0.3">
      <c r="A247" s="1">
        <v>41974</v>
      </c>
      <c r="B247" s="5">
        <f t="shared" si="4"/>
        <v>5.7544965963919517E-2</v>
      </c>
      <c r="C247" s="5" t="str">
        <f t="shared" si="5"/>
        <v/>
      </c>
      <c r="D247" s="5"/>
      <c r="E247" s="6">
        <f>+'BRL IPCA'!R912/'BRL IPCA'!R900-1</f>
        <v>6.4076165963919518E-2</v>
      </c>
      <c r="F247" s="6">
        <f>+'FRED Graph CPI'!B815/100</f>
        <v>6.5312E-3</v>
      </c>
    </row>
    <row r="248" spans="1:6" x14ac:dyDescent="0.3">
      <c r="A248" s="1">
        <v>42005</v>
      </c>
      <c r="B248" s="5">
        <f t="shared" si="4"/>
        <v>7.3677430703005253E-2</v>
      </c>
      <c r="C248" s="5" t="str">
        <f t="shared" si="5"/>
        <v/>
      </c>
      <c r="D248" s="5"/>
      <c r="E248" s="6">
        <f>+'BRL IPCA'!R913/'BRL IPCA'!R901-1</f>
        <v>7.1378130703005249E-2</v>
      </c>
      <c r="F248" s="6">
        <f>+'FRED Graph CPI'!B816/100</f>
        <v>-2.2992999999999998E-3</v>
      </c>
    </row>
    <row r="249" spans="1:6" x14ac:dyDescent="0.3">
      <c r="A249" s="1">
        <v>42036</v>
      </c>
      <c r="B249" s="5">
        <f t="shared" si="4"/>
        <v>7.7887822988958258E-2</v>
      </c>
      <c r="C249" s="5" t="str">
        <f t="shared" si="5"/>
        <v/>
      </c>
      <c r="D249" s="5"/>
      <c r="E249" s="6">
        <f>+'BRL IPCA'!R914/'BRL IPCA'!R902-1</f>
        <v>7.7017522988958254E-2</v>
      </c>
      <c r="F249" s="6">
        <f>+'FRED Graph CPI'!B817/100</f>
        <v>-8.7029999999999996E-4</v>
      </c>
    </row>
    <row r="250" spans="1:6" x14ac:dyDescent="0.3">
      <c r="A250" s="1">
        <v>42064</v>
      </c>
      <c r="B250" s="5">
        <f t="shared" si="4"/>
        <v>8.1506620147059505E-2</v>
      </c>
      <c r="C250" s="5" t="str">
        <f t="shared" si="5"/>
        <v/>
      </c>
      <c r="D250" s="5"/>
      <c r="E250" s="6">
        <f>+'BRL IPCA'!R915/'BRL IPCA'!R903-1</f>
        <v>8.1286320147059499E-2</v>
      </c>
      <c r="F250" s="6">
        <f>+'FRED Graph CPI'!B818/100</f>
        <v>-2.2030000000000002E-4</v>
      </c>
    </row>
    <row r="251" spans="1:6" x14ac:dyDescent="0.3">
      <c r="A251" s="1">
        <v>42095</v>
      </c>
      <c r="B251" s="5">
        <f t="shared" ref="B251:B314" si="6">IF(+E251-F251&gt;=0,+E251-F251,"")</f>
        <v>8.2756256114139171E-2</v>
      </c>
      <c r="C251" s="5" t="str">
        <f t="shared" ref="C251:C314" si="7">IF(+E251-F251&lt;0,+E251-F251,"")</f>
        <v/>
      </c>
      <c r="D251" s="5"/>
      <c r="E251" s="6">
        <f>+'BRL IPCA'!R916/'BRL IPCA'!R904-1</f>
        <v>8.1715956114139177E-2</v>
      </c>
      <c r="F251" s="6">
        <f>+'FRED Graph CPI'!B819/100</f>
        <v>-1.0403000000000001E-3</v>
      </c>
    </row>
    <row r="252" spans="1:6" x14ac:dyDescent="0.3">
      <c r="A252" s="1">
        <v>42125</v>
      </c>
      <c r="B252" s="5">
        <f t="shared" si="6"/>
        <v>8.4380592085789435E-2</v>
      </c>
      <c r="C252" s="5" t="str">
        <f t="shared" si="7"/>
        <v/>
      </c>
      <c r="D252" s="5"/>
      <c r="E252" s="6">
        <f>+'BRL IPCA'!R917/'BRL IPCA'!R905-1</f>
        <v>8.4730892085789433E-2</v>
      </c>
      <c r="F252" s="6">
        <f>+'FRED Graph CPI'!B820/100</f>
        <v>3.503E-4</v>
      </c>
    </row>
    <row r="253" spans="1:6" x14ac:dyDescent="0.3">
      <c r="A253" s="1">
        <v>42156</v>
      </c>
      <c r="B253" s="5">
        <f t="shared" si="6"/>
        <v>8.7148788180545014E-2</v>
      </c>
      <c r="C253" s="5" t="str">
        <f t="shared" si="7"/>
        <v/>
      </c>
      <c r="D253" s="5"/>
      <c r="E253" s="6">
        <f>+'BRL IPCA'!R918/'BRL IPCA'!R906-1</f>
        <v>8.8944488180545012E-2</v>
      </c>
      <c r="F253" s="6">
        <f>+'FRED Graph CPI'!B821/100</f>
        <v>1.7957000000000001E-3</v>
      </c>
    </row>
    <row r="254" spans="1:6" x14ac:dyDescent="0.3">
      <c r="A254" s="1">
        <v>42186</v>
      </c>
      <c r="B254" s="5">
        <f t="shared" si="6"/>
        <v>9.3329485368727538E-2</v>
      </c>
      <c r="C254" s="5" t="str">
        <f t="shared" si="7"/>
        <v/>
      </c>
      <c r="D254" s="5"/>
      <c r="E254" s="6">
        <f>+'BRL IPCA'!R919/'BRL IPCA'!R907-1</f>
        <v>9.5586385368727544E-2</v>
      </c>
      <c r="F254" s="6">
        <f>+'FRED Graph CPI'!B822/100</f>
        <v>2.2569000000000001E-3</v>
      </c>
    </row>
    <row r="255" spans="1:6" x14ac:dyDescent="0.3">
      <c r="A255" s="1">
        <v>42217</v>
      </c>
      <c r="B255" s="5">
        <f t="shared" si="6"/>
        <v>9.2845529093804169E-2</v>
      </c>
      <c r="C255" s="5" t="str">
        <f t="shared" si="7"/>
        <v/>
      </c>
      <c r="D255" s="5"/>
      <c r="E255" s="6">
        <f>+'BRL IPCA'!R920/'BRL IPCA'!R908-1</f>
        <v>9.5258529093804167E-2</v>
      </c>
      <c r="F255" s="6">
        <f>+'FRED Graph CPI'!B823/100</f>
        <v>2.4129999999999998E-3</v>
      </c>
    </row>
    <row r="256" spans="1:6" x14ac:dyDescent="0.3">
      <c r="A256" s="1">
        <v>42248</v>
      </c>
      <c r="B256" s="5">
        <f t="shared" si="6"/>
        <v>9.4843413812181518E-2</v>
      </c>
      <c r="C256" s="5" t="str">
        <f t="shared" si="7"/>
        <v/>
      </c>
      <c r="D256" s="5"/>
      <c r="E256" s="6">
        <f>+'BRL IPCA'!R921/'BRL IPCA'!R909-1</f>
        <v>9.493181381218152E-2</v>
      </c>
      <c r="F256" s="6">
        <f>+'FRED Graph CPI'!B824/100</f>
        <v>8.8400000000000007E-5</v>
      </c>
    </row>
    <row r="257" spans="1:6" x14ac:dyDescent="0.3">
      <c r="A257" s="1">
        <v>42278</v>
      </c>
      <c r="B257" s="5">
        <f t="shared" si="6"/>
        <v>9.8017023148218863E-2</v>
      </c>
      <c r="C257" s="5" t="str">
        <f t="shared" si="7"/>
        <v/>
      </c>
      <c r="D257" s="5"/>
      <c r="E257" s="6">
        <f>+'BRL IPCA'!R922/'BRL IPCA'!R910-1</f>
        <v>9.9293223148218868E-2</v>
      </c>
      <c r="F257" s="6">
        <f>+'FRED Graph CPI'!B825/100</f>
        <v>1.2762000000000001E-3</v>
      </c>
    </row>
    <row r="258" spans="1:6" x14ac:dyDescent="0.3">
      <c r="A258" s="1">
        <v>42309</v>
      </c>
      <c r="B258" s="5">
        <f t="shared" si="6"/>
        <v>0.1003985995244412</v>
      </c>
      <c r="C258" s="5" t="str">
        <f t="shared" si="7"/>
        <v/>
      </c>
      <c r="D258" s="5"/>
      <c r="E258" s="6">
        <f>+'BRL IPCA'!R923/'BRL IPCA'!R911-1</f>
        <v>0.1047617995244412</v>
      </c>
      <c r="F258" s="6">
        <f>+'FRED Graph CPI'!B826/100</f>
        <v>4.3632000000000002E-3</v>
      </c>
    </row>
    <row r="259" spans="1:6" x14ac:dyDescent="0.3">
      <c r="A259" s="1">
        <v>42339</v>
      </c>
      <c r="B259" s="5">
        <f t="shared" si="6"/>
        <v>0.10034777995621739</v>
      </c>
      <c r="C259" s="5" t="str">
        <f t="shared" si="7"/>
        <v/>
      </c>
      <c r="D259" s="5"/>
      <c r="E259" s="6">
        <f>+'BRL IPCA'!R924/'BRL IPCA'!R912-1</f>
        <v>0.10673497995621739</v>
      </c>
      <c r="F259" s="6">
        <f>+'FRED Graph CPI'!B827/100</f>
        <v>6.3871999999999991E-3</v>
      </c>
    </row>
    <row r="260" spans="1:6" x14ac:dyDescent="0.3">
      <c r="A260" s="1">
        <v>42370</v>
      </c>
      <c r="B260" s="5">
        <f t="shared" si="6"/>
        <v>9.4687933822265286E-2</v>
      </c>
      <c r="C260" s="5" t="str">
        <f t="shared" si="7"/>
        <v/>
      </c>
      <c r="D260" s="5"/>
      <c r="E260" s="6">
        <f>+'BRL IPCA'!R925/'BRL IPCA'!R913-1</f>
        <v>0.10706293382226528</v>
      </c>
      <c r="F260" s="6">
        <f>+'FRED Graph CPI'!B828/100</f>
        <v>1.2375000000000001E-2</v>
      </c>
    </row>
    <row r="261" spans="1:6" x14ac:dyDescent="0.3">
      <c r="A261" s="1">
        <v>42401</v>
      </c>
      <c r="B261" s="5">
        <f t="shared" si="6"/>
        <v>9.5090231245470724E-2</v>
      </c>
      <c r="C261" s="5" t="str">
        <f t="shared" si="7"/>
        <v/>
      </c>
      <c r="D261" s="5"/>
      <c r="E261" s="6">
        <f>+'BRL IPCA'!R926/'BRL IPCA'!R914-1</f>
        <v>0.10356303124547073</v>
      </c>
      <c r="F261" s="6">
        <f>+'FRED Graph CPI'!B829/100</f>
        <v>8.4728000000000008E-3</v>
      </c>
    </row>
    <row r="262" spans="1:6" x14ac:dyDescent="0.3">
      <c r="A262" s="1">
        <v>42430</v>
      </c>
      <c r="B262" s="5">
        <f t="shared" si="6"/>
        <v>8.4953077812698605E-2</v>
      </c>
      <c r="C262" s="5" t="str">
        <f t="shared" si="7"/>
        <v/>
      </c>
      <c r="D262" s="5"/>
      <c r="E262" s="6">
        <f>+'BRL IPCA'!R927/'BRL IPCA'!R915-1</f>
        <v>9.3869277812698604E-2</v>
      </c>
      <c r="F262" s="6">
        <f>+'FRED Graph CPI'!B830/100</f>
        <v>8.9161999999999991E-3</v>
      </c>
    </row>
    <row r="263" spans="1:6" x14ac:dyDescent="0.3">
      <c r="A263" s="1">
        <v>42461</v>
      </c>
      <c r="B263" s="5">
        <f t="shared" si="6"/>
        <v>8.1056820253555623E-2</v>
      </c>
      <c r="C263" s="5" t="str">
        <f t="shared" si="7"/>
        <v/>
      </c>
      <c r="D263" s="5"/>
      <c r="E263" s="6">
        <f>+'BRL IPCA'!R928/'BRL IPCA'!R916-1</f>
        <v>9.2783120253555618E-2</v>
      </c>
      <c r="F263" s="6">
        <f>+'FRED Graph CPI'!B831/100</f>
        <v>1.17263E-2</v>
      </c>
    </row>
    <row r="264" spans="1:6" x14ac:dyDescent="0.3">
      <c r="A264" s="1">
        <v>42491</v>
      </c>
      <c r="B264" s="5">
        <f t="shared" si="6"/>
        <v>8.2432222624114912E-2</v>
      </c>
      <c r="C264" s="5" t="str">
        <f t="shared" si="7"/>
        <v/>
      </c>
      <c r="D264" s="5"/>
      <c r="E264" s="6">
        <f>+'BRL IPCA'!R929/'BRL IPCA'!R917-1</f>
        <v>9.3217022624114909E-2</v>
      </c>
      <c r="F264" s="6">
        <f>+'FRED Graph CPI'!B832/100</f>
        <v>1.0784800000000001E-2</v>
      </c>
    </row>
    <row r="265" spans="1:6" x14ac:dyDescent="0.3">
      <c r="A265" s="1">
        <v>42522</v>
      </c>
      <c r="B265" s="5">
        <f t="shared" si="6"/>
        <v>7.7651670099513126E-2</v>
      </c>
      <c r="C265" s="5" t="str">
        <f t="shared" si="7"/>
        <v/>
      </c>
      <c r="D265" s="5"/>
      <c r="E265" s="6">
        <f>+'BRL IPCA'!R930/'BRL IPCA'!R918-1</f>
        <v>8.844457009951312E-2</v>
      </c>
      <c r="F265" s="6">
        <f>+'FRED Graph CPI'!B833/100</f>
        <v>1.0792900000000001E-2</v>
      </c>
    </row>
    <row r="266" spans="1:6" x14ac:dyDescent="0.3">
      <c r="A266" s="1">
        <v>42552</v>
      </c>
      <c r="B266" s="5">
        <f t="shared" si="6"/>
        <v>7.8679232303747418E-2</v>
      </c>
      <c r="C266" s="5" t="str">
        <f t="shared" si="7"/>
        <v/>
      </c>
      <c r="D266" s="5"/>
      <c r="E266" s="6">
        <f>+'BRL IPCA'!R931/'BRL IPCA'!R919-1</f>
        <v>8.7362832303747417E-2</v>
      </c>
      <c r="F266" s="6">
        <f>+'FRED Graph CPI'!B834/100</f>
        <v>8.6835999999999997E-3</v>
      </c>
    </row>
    <row r="267" spans="1:6" x14ac:dyDescent="0.3">
      <c r="A267" s="1">
        <v>42583</v>
      </c>
      <c r="B267" s="5">
        <f t="shared" si="6"/>
        <v>7.9196579251530716E-2</v>
      </c>
      <c r="C267" s="5" t="str">
        <f t="shared" si="7"/>
        <v/>
      </c>
      <c r="D267" s="5"/>
      <c r="E267" s="6">
        <f>+'BRL IPCA'!R932/'BRL IPCA'!R920-1</f>
        <v>8.9749779251530715E-2</v>
      </c>
      <c r="F267" s="6">
        <f>+'FRED Graph CPI'!B835/100</f>
        <v>1.05532E-2</v>
      </c>
    </row>
    <row r="268" spans="1:6" x14ac:dyDescent="0.3">
      <c r="A268" s="1">
        <v>42614</v>
      </c>
      <c r="B268" s="5">
        <f t="shared" si="6"/>
        <v>6.9277454261917351E-2</v>
      </c>
      <c r="C268" s="5" t="str">
        <f t="shared" si="7"/>
        <v/>
      </c>
      <c r="D268" s="5"/>
      <c r="E268" s="6">
        <f>+'BRL IPCA'!R933/'BRL IPCA'!R921-1</f>
        <v>8.4763854261917349E-2</v>
      </c>
      <c r="F268" s="6">
        <f>+'FRED Graph CPI'!B836/100</f>
        <v>1.5486400000000001E-2</v>
      </c>
    </row>
    <row r="269" spans="1:6" x14ac:dyDescent="0.3">
      <c r="A269" s="1">
        <v>42644</v>
      </c>
      <c r="B269" s="5">
        <f t="shared" si="6"/>
        <v>6.1879383895058718E-2</v>
      </c>
      <c r="C269" s="5" t="str">
        <f t="shared" si="7"/>
        <v/>
      </c>
      <c r="D269" s="5"/>
      <c r="E269" s="6">
        <f>+'BRL IPCA'!R934/'BRL IPCA'!R922-1</f>
        <v>7.8738583895058722E-2</v>
      </c>
      <c r="F269" s="6">
        <f>+'FRED Graph CPI'!B837/100</f>
        <v>1.6859200000000001E-2</v>
      </c>
    </row>
    <row r="270" spans="1:6" x14ac:dyDescent="0.3">
      <c r="A270" s="1">
        <v>42675</v>
      </c>
      <c r="B270" s="5">
        <f t="shared" si="6"/>
        <v>5.3031280087189159E-2</v>
      </c>
      <c r="C270" s="5" t="str">
        <f t="shared" si="7"/>
        <v/>
      </c>
      <c r="D270" s="5"/>
      <c r="E270" s="6">
        <f>+'BRL IPCA'!R935/'BRL IPCA'!R923-1</f>
        <v>6.9874580087189164E-2</v>
      </c>
      <c r="F270" s="6">
        <f>+'FRED Graph CPI'!B838/100</f>
        <v>1.6843300000000002E-2</v>
      </c>
    </row>
    <row r="271" spans="1:6" x14ac:dyDescent="0.3">
      <c r="A271" s="1">
        <v>42705</v>
      </c>
      <c r="B271" s="5">
        <f t="shared" si="6"/>
        <v>4.2372550542244952E-2</v>
      </c>
      <c r="C271" s="5" t="str">
        <f t="shared" si="7"/>
        <v/>
      </c>
      <c r="D271" s="5"/>
      <c r="E271" s="6">
        <f>+'BRL IPCA'!R936/'BRL IPCA'!R924-1</f>
        <v>6.2880550542244951E-2</v>
      </c>
      <c r="F271" s="6">
        <f>+'FRED Graph CPI'!B839/100</f>
        <v>2.0508000000000002E-2</v>
      </c>
    </row>
    <row r="272" spans="1:6" x14ac:dyDescent="0.3">
      <c r="A272" s="1">
        <v>42736</v>
      </c>
      <c r="B272" s="5">
        <f t="shared" si="6"/>
        <v>2.8435644420169392E-2</v>
      </c>
      <c r="C272" s="5" t="str">
        <f t="shared" si="7"/>
        <v/>
      </c>
      <c r="D272" s="5"/>
      <c r="E272" s="6">
        <f>+'BRL IPCA'!R937/'BRL IPCA'!R925-1</f>
        <v>5.3539544420169394E-2</v>
      </c>
      <c r="F272" s="6">
        <f>+'FRED Graph CPI'!B840/100</f>
        <v>2.5103900000000002E-2</v>
      </c>
    </row>
    <row r="273" spans="1:6" x14ac:dyDescent="0.3">
      <c r="A273" s="1">
        <v>42767</v>
      </c>
      <c r="B273" s="5">
        <f t="shared" si="6"/>
        <v>1.9484333515120137E-2</v>
      </c>
      <c r="C273" s="5" t="str">
        <f t="shared" si="7"/>
        <v/>
      </c>
      <c r="D273" s="5"/>
      <c r="E273" s="6">
        <f>+'BRL IPCA'!R938/'BRL IPCA'!R926-1</f>
        <v>4.758793351512014E-2</v>
      </c>
      <c r="F273" s="6">
        <f>+'FRED Graph CPI'!B841/100</f>
        <v>2.8103600000000003E-2</v>
      </c>
    </row>
    <row r="274" spans="1:6" x14ac:dyDescent="0.3">
      <c r="A274" s="1">
        <v>42795</v>
      </c>
      <c r="B274" s="5">
        <f t="shared" si="6"/>
        <v>2.129834884885794E-2</v>
      </c>
      <c r="C274" s="5" t="str">
        <f t="shared" si="7"/>
        <v/>
      </c>
      <c r="D274" s="5"/>
      <c r="E274" s="6">
        <f>+'BRL IPCA'!R939/'BRL IPCA'!R927-1</f>
        <v>4.571034884885794E-2</v>
      </c>
      <c r="F274" s="6">
        <f>+'FRED Graph CPI'!B842/100</f>
        <v>2.4412E-2</v>
      </c>
    </row>
    <row r="275" spans="1:6" x14ac:dyDescent="0.3">
      <c r="A275" s="1">
        <v>42826</v>
      </c>
      <c r="B275" s="5">
        <f t="shared" si="6"/>
        <v>1.9063108952635365E-2</v>
      </c>
      <c r="C275" s="5" t="str">
        <f t="shared" si="7"/>
        <v/>
      </c>
      <c r="D275" s="5"/>
      <c r="E275" s="6">
        <f>+'BRL IPCA'!R940/'BRL IPCA'!R928-1</f>
        <v>4.0825308952635364E-2</v>
      </c>
      <c r="F275" s="6">
        <f>+'FRED Graph CPI'!B843/100</f>
        <v>2.1762199999999999E-2</v>
      </c>
    </row>
    <row r="276" spans="1:6" x14ac:dyDescent="0.3">
      <c r="A276" s="1">
        <v>42856</v>
      </c>
      <c r="B276" s="5">
        <f t="shared" si="6"/>
        <v>1.7407891337952848E-2</v>
      </c>
      <c r="C276" s="5" t="str">
        <f t="shared" si="7"/>
        <v/>
      </c>
      <c r="D276" s="5"/>
      <c r="E276" s="6">
        <f>+'BRL IPCA'!R941/'BRL IPCA'!R929-1</f>
        <v>3.5971291337952849E-2</v>
      </c>
      <c r="F276" s="6">
        <f>+'FRED Graph CPI'!B844/100</f>
        <v>1.8563400000000001E-2</v>
      </c>
    </row>
    <row r="277" spans="1:6" x14ac:dyDescent="0.3">
      <c r="A277" s="1">
        <v>42887</v>
      </c>
      <c r="B277" s="5">
        <f t="shared" si="6"/>
        <v>1.3577914716368121E-2</v>
      </c>
      <c r="C277" s="5" t="str">
        <f t="shared" si="7"/>
        <v/>
      </c>
      <c r="D277" s="5"/>
      <c r="E277" s="6">
        <f>+'BRL IPCA'!R942/'BRL IPCA'!R930-1</f>
        <v>2.9983614716368123E-2</v>
      </c>
      <c r="F277" s="6">
        <f>+'FRED Graph CPI'!B845/100</f>
        <v>1.6405700000000002E-2</v>
      </c>
    </row>
    <row r="278" spans="1:6" x14ac:dyDescent="0.3">
      <c r="A278" s="1">
        <v>42917</v>
      </c>
      <c r="B278" s="5">
        <f t="shared" si="6"/>
        <v>9.8634795778822157E-3</v>
      </c>
      <c r="C278" s="5" t="str">
        <f t="shared" si="7"/>
        <v/>
      </c>
      <c r="D278" s="5"/>
      <c r="E278" s="6">
        <f>+'BRL IPCA'!R943/'BRL IPCA'!R931-1</f>
        <v>2.7114579577882214E-2</v>
      </c>
      <c r="F278" s="6">
        <f>+'FRED Graph CPI'!B846/100</f>
        <v>1.7251099999999998E-2</v>
      </c>
    </row>
    <row r="279" spans="1:6" x14ac:dyDescent="0.3">
      <c r="A279" s="1">
        <v>42948</v>
      </c>
      <c r="B279" s="5">
        <f t="shared" si="6"/>
        <v>5.2768418947433081E-3</v>
      </c>
      <c r="C279" s="5" t="str">
        <f t="shared" si="7"/>
        <v/>
      </c>
      <c r="D279" s="5"/>
      <c r="E279" s="6">
        <f>+'BRL IPCA'!R944/'BRL IPCA'!R932-1</f>
        <v>2.455804189474331E-2</v>
      </c>
      <c r="F279" s="6">
        <f>+'FRED Graph CPI'!B847/100</f>
        <v>1.9281200000000002E-2</v>
      </c>
    </row>
    <row r="280" spans="1:6" x14ac:dyDescent="0.3">
      <c r="A280" s="1">
        <v>42979</v>
      </c>
      <c r="B280" s="5">
        <f t="shared" si="6"/>
        <v>3.5713331352669603E-3</v>
      </c>
      <c r="C280" s="5" t="str">
        <f t="shared" si="7"/>
        <v/>
      </c>
      <c r="D280" s="5"/>
      <c r="E280" s="6">
        <f>+'BRL IPCA'!R945/'BRL IPCA'!R933-1</f>
        <v>2.5377033135266958E-2</v>
      </c>
      <c r="F280" s="6">
        <f>+'FRED Graph CPI'!B848/100</f>
        <v>2.1805699999999997E-2</v>
      </c>
    </row>
    <row r="281" spans="1:6" x14ac:dyDescent="0.3">
      <c r="A281" s="1">
        <v>43009</v>
      </c>
      <c r="B281" s="5">
        <f t="shared" si="6"/>
        <v>6.8057818815432276E-3</v>
      </c>
      <c r="C281" s="5" t="str">
        <f t="shared" si="7"/>
        <v/>
      </c>
      <c r="D281" s="5"/>
      <c r="E281" s="6">
        <f>+'BRL IPCA'!R946/'BRL IPCA'!R934-1</f>
        <v>2.701338188154323E-2</v>
      </c>
      <c r="F281" s="6">
        <f>+'FRED Graph CPI'!B849/100</f>
        <v>2.0207600000000003E-2</v>
      </c>
    </row>
    <row r="282" spans="1:6" x14ac:dyDescent="0.3">
      <c r="A282" s="1">
        <v>43040</v>
      </c>
      <c r="B282" s="5">
        <f t="shared" si="6"/>
        <v>6.3136499608817329E-3</v>
      </c>
      <c r="C282" s="5" t="str">
        <f t="shared" si="7"/>
        <v/>
      </c>
      <c r="D282" s="5"/>
      <c r="E282" s="6">
        <f>+'BRL IPCA'!R947/'BRL IPCA'!R935-1</f>
        <v>2.8038549960881731E-2</v>
      </c>
      <c r="F282" s="6">
        <f>+'FRED Graph CPI'!B850/100</f>
        <v>2.1724899999999998E-2</v>
      </c>
    </row>
    <row r="283" spans="1:6" x14ac:dyDescent="0.3">
      <c r="A283" s="1">
        <v>43070</v>
      </c>
      <c r="B283" s="5">
        <f t="shared" si="6"/>
        <v>8.174199083459309E-3</v>
      </c>
      <c r="C283" s="5" t="str">
        <f t="shared" si="7"/>
        <v/>
      </c>
      <c r="D283" s="5"/>
      <c r="E283" s="6">
        <f>+'BRL IPCA'!R948/'BRL IPCA'!R936-1</f>
        <v>2.9473499083459309E-2</v>
      </c>
      <c r="F283" s="6">
        <f>+'FRED Graph CPI'!B851/100</f>
        <v>2.12993E-2</v>
      </c>
    </row>
    <row r="284" spans="1:6" x14ac:dyDescent="0.3">
      <c r="A284" s="1">
        <v>43101</v>
      </c>
      <c r="B284" s="5">
        <f t="shared" si="6"/>
        <v>7.037280405261203E-3</v>
      </c>
      <c r="C284" s="5" t="str">
        <f t="shared" si="7"/>
        <v/>
      </c>
      <c r="D284" s="5"/>
      <c r="E284" s="6">
        <f>+'BRL IPCA'!R949/'BRL IPCA'!R937-1</f>
        <v>2.8550480405261203E-2</v>
      </c>
      <c r="F284" s="6">
        <f>+'FRED Graph CPI'!B852/100</f>
        <v>2.15132E-2</v>
      </c>
    </row>
    <row r="285" spans="1:6" x14ac:dyDescent="0.3">
      <c r="A285" s="1">
        <v>43132</v>
      </c>
      <c r="B285" s="5">
        <f t="shared" si="6"/>
        <v>5.813263662471934E-3</v>
      </c>
      <c r="C285" s="5" t="str">
        <f t="shared" si="7"/>
        <v/>
      </c>
      <c r="D285" s="5"/>
      <c r="E285" s="6">
        <f>+'BRL IPCA'!R950/'BRL IPCA'!R938-1</f>
        <v>2.8447963662471931E-2</v>
      </c>
      <c r="F285" s="6">
        <f>+'FRED Graph CPI'!B853/100</f>
        <v>2.2634699999999997E-2</v>
      </c>
    </row>
    <row r="286" spans="1:6" x14ac:dyDescent="0.3">
      <c r="A286" s="1">
        <v>43160</v>
      </c>
      <c r="B286" s="5">
        <f t="shared" si="6"/>
        <v>3.4970504536338924E-3</v>
      </c>
      <c r="C286" s="5" t="str">
        <f t="shared" si="7"/>
        <v/>
      </c>
      <c r="D286" s="5"/>
      <c r="E286" s="6">
        <f>+'BRL IPCA'!R951/'BRL IPCA'!R939-1</f>
        <v>2.6806550453633893E-2</v>
      </c>
      <c r="F286" s="6">
        <f>+'FRED Graph CPI'!B854/100</f>
        <v>2.33095E-2</v>
      </c>
    </row>
    <row r="287" spans="1:6" x14ac:dyDescent="0.3">
      <c r="A287" s="1">
        <v>43191</v>
      </c>
      <c r="B287" s="5">
        <f t="shared" si="6"/>
        <v>2.9168472784417802E-3</v>
      </c>
      <c r="C287" s="5" t="str">
        <f t="shared" si="7"/>
        <v/>
      </c>
      <c r="D287" s="5"/>
      <c r="E287" s="6">
        <f>+'BRL IPCA'!R952/'BRL IPCA'!R940-1</f>
        <v>2.762684727844178E-2</v>
      </c>
      <c r="F287" s="6">
        <f>+'FRED Graph CPI'!B855/100</f>
        <v>2.4709999999999999E-2</v>
      </c>
    </row>
    <row r="288" spans="1:6" x14ac:dyDescent="0.3">
      <c r="A288" s="1">
        <v>43221</v>
      </c>
      <c r="B288" s="5">
        <f t="shared" si="6"/>
        <v>7.2965322256528589E-4</v>
      </c>
      <c r="C288" s="5" t="str">
        <f t="shared" si="7"/>
        <v/>
      </c>
      <c r="D288" s="5"/>
      <c r="E288" s="6">
        <f>+'BRL IPCA'!R953/'BRL IPCA'!R941-1</f>
        <v>2.8548853222565285E-2</v>
      </c>
      <c r="F288" s="6">
        <f>+'FRED Graph CPI'!B856/100</f>
        <v>2.7819199999999999E-2</v>
      </c>
    </row>
    <row r="289" spans="1:6" x14ac:dyDescent="0.3">
      <c r="A289" s="1">
        <v>43252</v>
      </c>
      <c r="B289" s="5">
        <f t="shared" si="6"/>
        <v>1.5834060762924294E-2</v>
      </c>
      <c r="C289" s="5" t="str">
        <f t="shared" si="7"/>
        <v/>
      </c>
      <c r="D289" s="5"/>
      <c r="E289" s="6">
        <f>+'BRL IPCA'!R954/'BRL IPCA'!R942-1</f>
        <v>4.3909560762924293E-2</v>
      </c>
      <c r="F289" s="6">
        <f>+'FRED Graph CPI'!B857/100</f>
        <v>2.80755E-2</v>
      </c>
    </row>
    <row r="290" spans="1:6" x14ac:dyDescent="0.3">
      <c r="A290" s="1">
        <v>43282</v>
      </c>
      <c r="B290" s="5">
        <f t="shared" si="6"/>
        <v>1.630562992163025E-2</v>
      </c>
      <c r="C290" s="5" t="str">
        <f t="shared" si="7"/>
        <v/>
      </c>
      <c r="D290" s="5"/>
      <c r="E290" s="6">
        <f>+'BRL IPCA'!R955/'BRL IPCA'!R943-1</f>
        <v>4.4846829921630249E-2</v>
      </c>
      <c r="F290" s="6">
        <f>+'FRED Graph CPI'!B858/100</f>
        <v>2.8541199999999999E-2</v>
      </c>
    </row>
    <row r="291" spans="1:6" x14ac:dyDescent="0.3">
      <c r="A291" s="1">
        <v>43313</v>
      </c>
      <c r="B291" s="5">
        <f t="shared" si="6"/>
        <v>1.5497606841701581E-2</v>
      </c>
      <c r="C291" s="5" t="str">
        <f t="shared" si="7"/>
        <v/>
      </c>
      <c r="D291" s="5"/>
      <c r="E291" s="6">
        <f>+'BRL IPCA'!R956/'BRL IPCA'!R944-1</f>
        <v>4.192680684170158E-2</v>
      </c>
      <c r="F291" s="6">
        <f>+'FRED Graph CPI'!B859/100</f>
        <v>2.64292E-2</v>
      </c>
    </row>
    <row r="292" spans="1:6" x14ac:dyDescent="0.3">
      <c r="A292" s="1">
        <v>43344</v>
      </c>
      <c r="B292" s="5">
        <f t="shared" si="6"/>
        <v>2.193504648017322E-2</v>
      </c>
      <c r="C292" s="5" t="str">
        <f t="shared" si="7"/>
        <v/>
      </c>
      <c r="D292" s="5"/>
      <c r="E292" s="6">
        <f>+'BRL IPCA'!R957/'BRL IPCA'!R945-1</f>
        <v>4.5255646480173217E-2</v>
      </c>
      <c r="F292" s="6">
        <f>+'FRED Graph CPI'!B860/100</f>
        <v>2.3320599999999997E-2</v>
      </c>
    </row>
    <row r="293" spans="1:6" x14ac:dyDescent="0.3">
      <c r="A293" s="1">
        <v>43374</v>
      </c>
      <c r="B293" s="5">
        <f t="shared" si="6"/>
        <v>2.0647611660360447E-2</v>
      </c>
      <c r="C293" s="5" t="str">
        <f t="shared" si="7"/>
        <v/>
      </c>
      <c r="D293" s="5"/>
      <c r="E293" s="6">
        <f>+'BRL IPCA'!R958/'BRL IPCA'!R946-1</f>
        <v>4.5567911660360449E-2</v>
      </c>
      <c r="F293" s="6">
        <f>+'FRED Graph CPI'!B861/100</f>
        <v>2.4920300000000003E-2</v>
      </c>
    </row>
    <row r="294" spans="1:6" x14ac:dyDescent="0.3">
      <c r="A294" s="1">
        <v>43405</v>
      </c>
      <c r="B294" s="5">
        <f t="shared" si="6"/>
        <v>1.8985634030588089E-2</v>
      </c>
      <c r="C294" s="5" t="str">
        <f t="shared" si="7"/>
        <v/>
      </c>
      <c r="D294" s="5"/>
      <c r="E294" s="6">
        <f>+'BRL IPCA'!R959/'BRL IPCA'!R947-1</f>
        <v>4.045893403058809E-2</v>
      </c>
      <c r="F294" s="6">
        <f>+'FRED Graph CPI'!B862/100</f>
        <v>2.1473300000000001E-2</v>
      </c>
    </row>
    <row r="295" spans="1:6" x14ac:dyDescent="0.3">
      <c r="A295" s="1">
        <v>43435</v>
      </c>
      <c r="B295" s="5">
        <f t="shared" si="6"/>
        <v>1.7431021218273703E-2</v>
      </c>
      <c r="C295" s="5" t="str">
        <f t="shared" si="7"/>
        <v/>
      </c>
      <c r="D295" s="5"/>
      <c r="E295" s="6">
        <f>+'BRL IPCA'!R960/'BRL IPCA'!R948-1</f>
        <v>3.7454821218273704E-2</v>
      </c>
      <c r="F295" s="6">
        <f>+'FRED Graph CPI'!B863/100</f>
        <v>2.0023800000000001E-2</v>
      </c>
    </row>
    <row r="296" spans="1:6" x14ac:dyDescent="0.3">
      <c r="A296" s="1">
        <v>43466</v>
      </c>
      <c r="B296" s="5">
        <f t="shared" si="6"/>
        <v>2.2889257688874676E-2</v>
      </c>
      <c r="C296" s="5" t="str">
        <f t="shared" si="7"/>
        <v/>
      </c>
      <c r="D296" s="5"/>
      <c r="E296" s="6">
        <f>+'BRL IPCA'!R961/'BRL IPCA'!R949-1</f>
        <v>3.7765157688874673E-2</v>
      </c>
      <c r="F296" s="6">
        <f>+'FRED Graph CPI'!B864/100</f>
        <v>1.4875899999999999E-2</v>
      </c>
    </row>
    <row r="297" spans="1:6" x14ac:dyDescent="0.3">
      <c r="A297" s="1">
        <v>43497</v>
      </c>
      <c r="B297" s="5">
        <f t="shared" si="6"/>
        <v>2.3714458081077187E-2</v>
      </c>
      <c r="C297" s="5" t="str">
        <f t="shared" si="7"/>
        <v/>
      </c>
      <c r="D297" s="5"/>
      <c r="E297" s="6">
        <f>+'BRL IPCA'!R962/'BRL IPCA'!R950-1</f>
        <v>3.8903058081077191E-2</v>
      </c>
      <c r="F297" s="6">
        <f>+'FRED Graph CPI'!B865/100</f>
        <v>1.5188600000000002E-2</v>
      </c>
    </row>
    <row r="298" spans="1:6" x14ac:dyDescent="0.3">
      <c r="A298" s="1">
        <v>43525</v>
      </c>
      <c r="B298" s="5">
        <f t="shared" si="6"/>
        <v>2.6921752729229267E-2</v>
      </c>
      <c r="C298" s="5" t="str">
        <f t="shared" si="7"/>
        <v/>
      </c>
      <c r="D298" s="5"/>
      <c r="E298" s="6">
        <f>+'BRL IPCA'!R963/'BRL IPCA'!R951-1</f>
        <v>4.5753652729229266E-2</v>
      </c>
      <c r="F298" s="6">
        <f>+'FRED Graph CPI'!B866/100</f>
        <v>1.8831899999999999E-2</v>
      </c>
    </row>
    <row r="299" spans="1:6" x14ac:dyDescent="0.3">
      <c r="A299" s="1">
        <v>43556</v>
      </c>
      <c r="B299" s="5">
        <f t="shared" si="6"/>
        <v>2.9399955886835048E-2</v>
      </c>
      <c r="C299" s="5" t="str">
        <f t="shared" si="7"/>
        <v/>
      </c>
      <c r="D299" s="5"/>
      <c r="E299" s="6">
        <f>+'BRL IPCA'!R964/'BRL IPCA'!R952-1</f>
        <v>4.9405755886835045E-2</v>
      </c>
      <c r="F299" s="6">
        <f>+'FRED Graph CPI'!B867/100</f>
        <v>2.0005799999999997E-2</v>
      </c>
    </row>
    <row r="300" spans="1:6" x14ac:dyDescent="0.3">
      <c r="A300" s="1">
        <v>43586</v>
      </c>
      <c r="B300" s="5">
        <f t="shared" si="6"/>
        <v>2.8624548774390253E-2</v>
      </c>
      <c r="C300" s="5" t="str">
        <f t="shared" si="7"/>
        <v/>
      </c>
      <c r="D300" s="5"/>
      <c r="E300" s="6">
        <f>+'BRL IPCA'!R965/'BRL IPCA'!R953-1</f>
        <v>4.6583648774390252E-2</v>
      </c>
      <c r="F300" s="6">
        <f>+'FRED Graph CPI'!B868/100</f>
        <v>1.7959099999999999E-2</v>
      </c>
    </row>
    <row r="301" spans="1:6" x14ac:dyDescent="0.3">
      <c r="A301" s="1">
        <v>43617</v>
      </c>
      <c r="B301" s="5">
        <f t="shared" si="6"/>
        <v>1.6952238988019012E-2</v>
      </c>
      <c r="C301" s="5" t="str">
        <f t="shared" si="7"/>
        <v/>
      </c>
      <c r="D301" s="5"/>
      <c r="E301" s="6">
        <f>+'BRL IPCA'!R966/'BRL IPCA'!R954-1</f>
        <v>3.366413898801901E-2</v>
      </c>
      <c r="F301" s="6">
        <f>+'FRED Graph CPI'!B869/100</f>
        <v>1.6711899999999998E-2</v>
      </c>
    </row>
    <row r="302" spans="1:6" x14ac:dyDescent="0.3">
      <c r="A302" s="1">
        <v>43647</v>
      </c>
      <c r="B302" s="5">
        <f t="shared" si="6"/>
        <v>1.39584690143487E-2</v>
      </c>
      <c r="C302" s="5" t="str">
        <f t="shared" si="7"/>
        <v/>
      </c>
      <c r="D302" s="5"/>
      <c r="E302" s="6">
        <f>+'BRL IPCA'!R967/'BRL IPCA'!R955-1</f>
        <v>3.22217690143487E-2</v>
      </c>
      <c r="F302" s="6">
        <f>+'FRED Graph CPI'!B870/100</f>
        <v>1.82633E-2</v>
      </c>
    </row>
    <row r="303" spans="1:6" x14ac:dyDescent="0.3">
      <c r="A303" s="1">
        <v>43678</v>
      </c>
      <c r="B303" s="5">
        <f t="shared" si="6"/>
        <v>1.6911672225267418E-2</v>
      </c>
      <c r="C303" s="5" t="str">
        <f t="shared" si="7"/>
        <v/>
      </c>
      <c r="D303" s="5"/>
      <c r="E303" s="6">
        <f>+'BRL IPCA'!R968/'BRL IPCA'!R956-1</f>
        <v>3.4288072225267419E-2</v>
      </c>
      <c r="F303" s="6">
        <f>+'FRED Graph CPI'!B871/100</f>
        <v>1.73764E-2</v>
      </c>
    </row>
    <row r="304" spans="1:6" x14ac:dyDescent="0.3">
      <c r="A304" s="1">
        <v>43709</v>
      </c>
      <c r="B304" s="5">
        <f t="shared" si="6"/>
        <v>1.2090466755948711E-2</v>
      </c>
      <c r="C304" s="5" t="str">
        <f t="shared" si="7"/>
        <v/>
      </c>
      <c r="D304" s="5"/>
      <c r="E304" s="6">
        <f>+'BRL IPCA'!R969/'BRL IPCA'!R957-1</f>
        <v>2.8935466755948713E-2</v>
      </c>
      <c r="F304" s="6">
        <f>+'FRED Graph CPI'!B872/100</f>
        <v>1.6845000000000002E-2</v>
      </c>
    </row>
    <row r="305" spans="1:6" x14ac:dyDescent="0.3">
      <c r="A305" s="1">
        <v>43739</v>
      </c>
      <c r="B305" s="5">
        <f t="shared" si="6"/>
        <v>8.0106257567990752E-3</v>
      </c>
      <c r="C305" s="5" t="str">
        <f t="shared" si="7"/>
        <v/>
      </c>
      <c r="D305" s="5"/>
      <c r="E305" s="6">
        <f>+'BRL IPCA'!R970/'BRL IPCA'!R958-1</f>
        <v>2.5350325756799075E-2</v>
      </c>
      <c r="F305" s="6">
        <f>+'FRED Graph CPI'!B873/100</f>
        <v>1.73397E-2</v>
      </c>
    </row>
    <row r="306" spans="1:6" x14ac:dyDescent="0.3">
      <c r="A306" s="1">
        <v>43770</v>
      </c>
      <c r="B306" s="5">
        <f t="shared" si="6"/>
        <v>1.1825484024610554E-2</v>
      </c>
      <c r="C306" s="5" t="str">
        <f t="shared" si="7"/>
        <v/>
      </c>
      <c r="D306" s="5"/>
      <c r="E306" s="6">
        <f>+'BRL IPCA'!R971/'BRL IPCA'!R959-1</f>
        <v>3.2748384024610555E-2</v>
      </c>
      <c r="F306" s="6">
        <f>+'FRED Graph CPI'!B874/100</f>
        <v>2.0922900000000001E-2</v>
      </c>
    </row>
    <row r="307" spans="1:6" x14ac:dyDescent="0.3">
      <c r="A307" s="1">
        <v>43800</v>
      </c>
      <c r="B307" s="5">
        <f t="shared" si="6"/>
        <v>1.9865099841132081E-2</v>
      </c>
      <c r="C307" s="5" t="str">
        <f t="shared" si="7"/>
        <v/>
      </c>
      <c r="D307" s="5"/>
      <c r="E307" s="6">
        <f>+'BRL IPCA'!R972/'BRL IPCA'!R960-1</f>
        <v>4.306039984113208E-2</v>
      </c>
      <c r="F307" s="6">
        <f>+'FRED Graph CPI'!B875/100</f>
        <v>2.3195299999999999E-2</v>
      </c>
    </row>
    <row r="308" spans="1:6" x14ac:dyDescent="0.3">
      <c r="A308" s="1">
        <v>43831</v>
      </c>
      <c r="B308" s="5">
        <f t="shared" si="6"/>
        <v>1.5918993262358919E-2</v>
      </c>
      <c r="C308" s="5" t="str">
        <f t="shared" si="7"/>
        <v/>
      </c>
      <c r="D308" s="5"/>
      <c r="E308" s="6">
        <f>+'BRL IPCA'!R973/'BRL IPCA'!R961-1</f>
        <v>4.1916693262358917E-2</v>
      </c>
      <c r="F308" s="6">
        <f>+'FRED Graph CPI'!B876/100</f>
        <v>2.5997699999999999E-2</v>
      </c>
    </row>
    <row r="309" spans="1:6" x14ac:dyDescent="0.3">
      <c r="A309" s="1">
        <v>43862</v>
      </c>
      <c r="B309" s="5">
        <f t="shared" si="6"/>
        <v>1.6636073121093962E-2</v>
      </c>
      <c r="C309" s="5" t="str">
        <f t="shared" si="7"/>
        <v/>
      </c>
      <c r="D309" s="5"/>
      <c r="E309" s="6">
        <f>+'BRL IPCA'!R974/'BRL IPCA'!R962-1</f>
        <v>4.0049273121093965E-2</v>
      </c>
      <c r="F309" s="6">
        <f>+'FRED Graph CPI'!B877/100</f>
        <v>2.3413200000000002E-2</v>
      </c>
    </row>
    <row r="310" spans="1:6" x14ac:dyDescent="0.3">
      <c r="A310" s="1">
        <v>43891</v>
      </c>
      <c r="B310" s="5">
        <f t="shared" si="6"/>
        <v>1.8089185719383193E-2</v>
      </c>
      <c r="C310" s="5" t="str">
        <f t="shared" si="7"/>
        <v/>
      </c>
      <c r="D310" s="5"/>
      <c r="E310" s="6">
        <f>+'BRL IPCA'!R975/'BRL IPCA'!R963-1</f>
        <v>3.3029585719383192E-2</v>
      </c>
      <c r="F310" s="6">
        <f>+'FRED Graph CPI'!B878/100</f>
        <v>1.49404E-2</v>
      </c>
    </row>
    <row r="311" spans="1:6" x14ac:dyDescent="0.3">
      <c r="A311" s="1">
        <v>43922</v>
      </c>
      <c r="B311" s="5">
        <f t="shared" si="6"/>
        <v>2.085994844750242E-2</v>
      </c>
      <c r="C311" s="5" t="str">
        <f t="shared" si="7"/>
        <v/>
      </c>
      <c r="D311" s="5"/>
      <c r="E311" s="6">
        <f>+'BRL IPCA'!R976/'BRL IPCA'!R964-1</f>
        <v>2.3990448447502422E-2</v>
      </c>
      <c r="F311" s="6">
        <f>+'FRED Graph CPI'!B879/100</f>
        <v>3.1305E-3</v>
      </c>
    </row>
    <row r="312" spans="1:6" x14ac:dyDescent="0.3">
      <c r="A312" s="1">
        <v>43952</v>
      </c>
      <c r="B312" s="5">
        <f t="shared" si="6"/>
        <v>1.6792877402778277E-2</v>
      </c>
      <c r="C312" s="5" t="str">
        <f t="shared" si="7"/>
        <v/>
      </c>
      <c r="D312" s="5"/>
      <c r="E312" s="6">
        <f>+'BRL IPCA'!R977/'BRL IPCA'!R965-1</f>
        <v>1.8774877402778278E-2</v>
      </c>
      <c r="F312" s="6">
        <f>+'FRED Graph CPI'!B880/100</f>
        <v>1.9819999999999998E-3</v>
      </c>
    </row>
    <row r="313" spans="1:6" x14ac:dyDescent="0.3">
      <c r="A313" s="1">
        <v>43983</v>
      </c>
      <c r="B313" s="5">
        <f t="shared" si="6"/>
        <v>1.4154959928032531E-2</v>
      </c>
      <c r="C313" s="5" t="str">
        <f t="shared" si="7"/>
        <v/>
      </c>
      <c r="D313" s="5"/>
      <c r="E313" s="6">
        <f>+'BRL IPCA'!R978/'BRL IPCA'!R966-1</f>
        <v>2.132155992803253E-2</v>
      </c>
      <c r="F313" s="6">
        <f>+'FRED Graph CPI'!B881/100</f>
        <v>7.1665999999999995E-3</v>
      </c>
    </row>
    <row r="314" spans="1:6" x14ac:dyDescent="0.3">
      <c r="A314" s="1">
        <v>44013</v>
      </c>
      <c r="B314" s="5">
        <f t="shared" si="6"/>
        <v>1.3085913967235569E-2</v>
      </c>
      <c r="C314" s="5" t="str">
        <f t="shared" si="7"/>
        <v/>
      </c>
      <c r="D314" s="5"/>
      <c r="E314" s="6">
        <f>+'BRL IPCA'!R979/'BRL IPCA'!R967-1</f>
        <v>2.3054513967235568E-2</v>
      </c>
      <c r="F314" s="6">
        <f>+'FRED Graph CPI'!B882/100</f>
        <v>9.9685999999999993E-3</v>
      </c>
    </row>
    <row r="315" spans="1:6" x14ac:dyDescent="0.3">
      <c r="A315" s="1">
        <v>44044</v>
      </c>
      <c r="B315" s="5">
        <f t="shared" ref="B315:B377" si="8">IF(+E315-F315&gt;=0,+E315-F315,"")</f>
        <v>1.1572323474934485E-2</v>
      </c>
      <c r="C315" s="5" t="str">
        <f t="shared" ref="C315:C364" si="9">IF(+E315-F315&lt;0,+E315-F315,"")</f>
        <v/>
      </c>
      <c r="D315" s="5"/>
      <c r="E315" s="6">
        <f>+'BRL IPCA'!R980/'BRL IPCA'!R968-1</f>
        <v>2.4383023474934484E-2</v>
      </c>
      <c r="F315" s="6">
        <f>+'FRED Graph CPI'!B883/100</f>
        <v>1.28107E-2</v>
      </c>
    </row>
    <row r="316" spans="1:6" x14ac:dyDescent="0.3">
      <c r="A316" s="1">
        <v>44075</v>
      </c>
      <c r="B316" s="5">
        <f t="shared" si="8"/>
        <v>1.7441415471362451E-2</v>
      </c>
      <c r="C316" s="5" t="str">
        <f t="shared" si="9"/>
        <v/>
      </c>
      <c r="D316" s="5"/>
      <c r="E316" s="6">
        <f>+'BRL IPCA'!R981/'BRL IPCA'!R969-1</f>
        <v>3.1351615471362448E-2</v>
      </c>
      <c r="F316" s="6">
        <f>+'FRED Graph CPI'!B884/100</f>
        <v>1.3910199999999999E-2</v>
      </c>
    </row>
    <row r="317" spans="1:6" x14ac:dyDescent="0.3">
      <c r="A317" s="1">
        <v>44105</v>
      </c>
      <c r="B317" s="5">
        <f t="shared" si="8"/>
        <v>2.6878157307109109E-2</v>
      </c>
      <c r="C317" s="5" t="str">
        <f t="shared" si="9"/>
        <v/>
      </c>
      <c r="D317" s="5"/>
      <c r="E317" s="6">
        <f>+'BRL IPCA'!R982/'BRL IPCA'!R970-1</f>
        <v>3.9182057307109108E-2</v>
      </c>
      <c r="F317" s="6">
        <f>+'FRED Graph CPI'!B885/100</f>
        <v>1.2303900000000001E-2</v>
      </c>
    </row>
    <row r="318" spans="1:6" x14ac:dyDescent="0.3">
      <c r="A318" s="1">
        <v>44136</v>
      </c>
      <c r="B318" s="5">
        <f t="shared" si="8"/>
        <v>3.1353411966115047E-2</v>
      </c>
      <c r="C318" s="5" t="str">
        <f t="shared" si="9"/>
        <v/>
      </c>
      <c r="D318" s="5"/>
      <c r="E318" s="6">
        <f>+'BRL IPCA'!R983/'BRL IPCA'!R971-1</f>
        <v>4.3110911966115051E-2</v>
      </c>
      <c r="F318" s="6">
        <f>+'FRED Graph CPI'!B886/100</f>
        <v>1.1757500000000001E-2</v>
      </c>
    </row>
    <row r="319" spans="1:6" x14ac:dyDescent="0.3">
      <c r="A319" s="1">
        <v>44166</v>
      </c>
      <c r="B319" s="5">
        <f t="shared" si="8"/>
        <v>3.1969215005099083E-2</v>
      </c>
      <c r="C319" s="5" t="str">
        <f t="shared" si="9"/>
        <v/>
      </c>
      <c r="D319" s="5"/>
      <c r="E319" s="6">
        <f>+'BRL IPCA'!R984/'BRL IPCA'!R972-1</f>
        <v>4.5173415005099082E-2</v>
      </c>
      <c r="F319" s="6">
        <f>+'FRED Graph CPI'!B887/100</f>
        <v>1.3204199999999999E-2</v>
      </c>
    </row>
    <row r="320" spans="1:6" x14ac:dyDescent="0.3">
      <c r="A320" s="1">
        <v>44197</v>
      </c>
      <c r="B320" s="5">
        <f t="shared" si="8"/>
        <v>3.1852208265254631E-2</v>
      </c>
      <c r="C320" s="5" t="str">
        <f t="shared" si="9"/>
        <v/>
      </c>
      <c r="D320" s="5"/>
      <c r="E320" s="6">
        <f>+'BRL IPCA'!R985/'BRL IPCA'!R973-1</f>
        <v>4.5590608265254629E-2</v>
      </c>
      <c r="F320" s="6">
        <f>+'FRED Graph CPI'!B888/100</f>
        <v>1.37384E-2</v>
      </c>
    </row>
    <row r="321" spans="1:6" x14ac:dyDescent="0.3">
      <c r="A321" s="1">
        <v>44228</v>
      </c>
      <c r="B321" s="5">
        <f t="shared" si="8"/>
        <v>3.5254605482629042E-2</v>
      </c>
      <c r="C321" s="5" t="str">
        <f t="shared" si="9"/>
        <v/>
      </c>
      <c r="D321" s="5"/>
      <c r="E321" s="6">
        <f>+'BRL IPCA'!R986/'BRL IPCA'!R974-1</f>
        <v>5.1952805482629039E-2</v>
      </c>
      <c r="F321" s="6">
        <f>+'FRED Graph CPI'!B889/100</f>
        <v>1.66982E-2</v>
      </c>
    </row>
    <row r="322" spans="1:6" x14ac:dyDescent="0.3">
      <c r="A322" s="1">
        <v>44256</v>
      </c>
      <c r="B322" s="5">
        <f t="shared" si="8"/>
        <v>3.431507128371912E-2</v>
      </c>
      <c r="C322" s="5" t="str">
        <f t="shared" si="9"/>
        <v/>
      </c>
      <c r="D322" s="5"/>
      <c r="E322" s="6">
        <f>+'BRL IPCA'!R987/'BRL IPCA'!R975-1</f>
        <v>6.0993271283719119E-2</v>
      </c>
      <c r="F322" s="6">
        <f>+'FRED Graph CPI'!B890/100</f>
        <v>2.6678199999999999E-2</v>
      </c>
    </row>
    <row r="323" spans="1:6" x14ac:dyDescent="0.3">
      <c r="A323" s="1">
        <v>44287</v>
      </c>
      <c r="B323" s="5">
        <f t="shared" si="8"/>
        <v>2.6261085269032709E-2</v>
      </c>
      <c r="C323" s="5" t="str">
        <f t="shared" si="9"/>
        <v/>
      </c>
      <c r="D323" s="5"/>
      <c r="E323" s="6">
        <f>+'BRL IPCA'!R988/'BRL IPCA'!R976-1</f>
        <v>6.7591885269032703E-2</v>
      </c>
      <c r="F323" s="6">
        <f>+'FRED Graph CPI'!B891/100</f>
        <v>4.1330799999999994E-2</v>
      </c>
    </row>
    <row r="324" spans="1:6" x14ac:dyDescent="0.3">
      <c r="A324" s="1">
        <v>44317</v>
      </c>
      <c r="B324" s="5">
        <f t="shared" si="8"/>
        <v>3.1376422201129871E-2</v>
      </c>
      <c r="C324" s="5" t="str">
        <f t="shared" si="9"/>
        <v/>
      </c>
      <c r="D324" s="5"/>
      <c r="E324" s="6">
        <f>+'BRL IPCA'!R989/'BRL IPCA'!R977-1</f>
        <v>8.0559022201129871E-2</v>
      </c>
      <c r="F324" s="6">
        <f>+'FRED Graph CPI'!B892/100</f>
        <v>4.91826E-2</v>
      </c>
    </row>
    <row r="325" spans="1:6" x14ac:dyDescent="0.3">
      <c r="A325" s="1">
        <v>44348</v>
      </c>
      <c r="B325" s="5">
        <f t="shared" si="8"/>
        <v>3.051266570795548E-2</v>
      </c>
      <c r="C325" s="5" t="str">
        <f t="shared" si="9"/>
        <v/>
      </c>
      <c r="D325" s="5"/>
      <c r="E325" s="6">
        <f>+'BRL IPCA'!R990/'BRL IPCA'!R978-1</f>
        <v>8.3468965707955478E-2</v>
      </c>
      <c r="F325" s="6">
        <f>+'FRED Graph CPI'!B893/100</f>
        <v>5.2956299999999998E-2</v>
      </c>
    </row>
    <row r="326" spans="1:6" x14ac:dyDescent="0.3">
      <c r="A326" s="1">
        <v>44378</v>
      </c>
      <c r="B326" s="5">
        <f t="shared" si="8"/>
        <v>3.7494760520876629E-2</v>
      </c>
      <c r="C326" s="5" t="str">
        <f t="shared" si="9"/>
        <v/>
      </c>
      <c r="D326" s="5"/>
      <c r="E326" s="6">
        <f>+'BRL IPCA'!R991/'BRL IPCA'!R979-1</f>
        <v>8.9946460520876625E-2</v>
      </c>
      <c r="F326" s="6">
        <f>+'FRED Graph CPI'!B894/100</f>
        <v>5.2451699999999997E-2</v>
      </c>
    </row>
    <row r="327" spans="1:6" x14ac:dyDescent="0.3">
      <c r="A327" s="1">
        <v>44409</v>
      </c>
      <c r="B327" s="5">
        <f t="shared" si="8"/>
        <v>4.5276482688954581E-2</v>
      </c>
      <c r="C327" s="5" t="str">
        <f t="shared" si="9"/>
        <v/>
      </c>
      <c r="D327" s="5"/>
      <c r="E327" s="6">
        <f>+'BRL IPCA'!R992/'BRL IPCA'!R980-1</f>
        <v>9.6796682688954583E-2</v>
      </c>
      <c r="F327" s="6">
        <f>+'FRED Graph CPI'!B895/100</f>
        <v>5.1520200000000002E-2</v>
      </c>
    </row>
    <row r="328" spans="1:6" x14ac:dyDescent="0.3">
      <c r="A328" s="1">
        <v>44440</v>
      </c>
      <c r="B328" s="5">
        <f t="shared" si="8"/>
        <v>4.8951556168667212E-2</v>
      </c>
      <c r="C328" s="5" t="str">
        <f t="shared" si="9"/>
        <v/>
      </c>
      <c r="D328" s="5"/>
      <c r="E328" s="6">
        <f>+'BRL IPCA'!R993/'BRL IPCA'!R981-1</f>
        <v>0.10246375616866721</v>
      </c>
      <c r="F328" s="6">
        <f>+'FRED Graph CPI'!B896/100</f>
        <v>5.3512199999999996E-2</v>
      </c>
    </row>
    <row r="329" spans="1:6" x14ac:dyDescent="0.3">
      <c r="A329" s="1">
        <v>44470</v>
      </c>
      <c r="B329" s="5">
        <f t="shared" si="8"/>
        <v>4.437630347092561E-2</v>
      </c>
      <c r="C329" s="5" t="str">
        <f t="shared" si="9"/>
        <v/>
      </c>
      <c r="D329" s="5"/>
      <c r="E329" s="6">
        <f>+'BRL IPCA'!R994/'BRL IPCA'!R982-1</f>
        <v>0.10672670347092561</v>
      </c>
      <c r="F329" s="6">
        <f>+'FRED Graph CPI'!B897/100</f>
        <v>6.23504E-2</v>
      </c>
    </row>
    <row r="330" spans="1:6" x14ac:dyDescent="0.3">
      <c r="A330" s="1">
        <v>44501</v>
      </c>
      <c r="B330" s="5">
        <f t="shared" si="8"/>
        <v>3.8365181706709786E-2</v>
      </c>
      <c r="C330" s="5" t="str">
        <f t="shared" si="9"/>
        <v/>
      </c>
      <c r="D330" s="5"/>
      <c r="E330" s="6">
        <f>+'BRL IPCA'!R995/'BRL IPCA'!R983-1</f>
        <v>0.10738488170670979</v>
      </c>
      <c r="F330" s="6">
        <f>+'FRED Graph CPI'!B898/100</f>
        <v>6.9019700000000003E-2</v>
      </c>
    </row>
    <row r="331" spans="1:6" x14ac:dyDescent="0.3">
      <c r="A331" s="1">
        <v>44531</v>
      </c>
      <c r="B331" s="5">
        <f t="shared" si="8"/>
        <v>2.8867148932578815E-2</v>
      </c>
      <c r="C331" s="5" t="str">
        <f t="shared" si="9"/>
        <v/>
      </c>
      <c r="D331" s="5"/>
      <c r="E331" s="6">
        <f>+'BRL IPCA'!R996/'BRL IPCA'!R984-1</f>
        <v>0.10061054893257881</v>
      </c>
      <c r="F331" s="6">
        <f>+'FRED Graph CPI'!B899/100</f>
        <v>7.1743399999999999E-2</v>
      </c>
    </row>
    <row r="332" spans="1:6" x14ac:dyDescent="0.3">
      <c r="A332" s="1">
        <v>44562</v>
      </c>
      <c r="B332" s="5">
        <f t="shared" si="8"/>
        <v>2.8206259996822955E-2</v>
      </c>
      <c r="C332" s="5" t="str">
        <f t="shared" si="9"/>
        <v/>
      </c>
      <c r="D332" s="5"/>
      <c r="E332" s="6">
        <f>+'BRL IPCA'!R997/'BRL IPCA'!R985-1</f>
        <v>0.10379435999682296</v>
      </c>
      <c r="F332" s="6">
        <f>+'FRED Graph CPI'!B900/100</f>
        <v>7.5588100000000005E-2</v>
      </c>
    </row>
    <row r="333" spans="1:6" x14ac:dyDescent="0.3">
      <c r="A333" s="1">
        <v>44593</v>
      </c>
      <c r="B333" s="5">
        <f t="shared" si="8"/>
        <v>2.6063134000387636E-2</v>
      </c>
      <c r="C333" s="5" t="str">
        <f t="shared" si="9"/>
        <v/>
      </c>
      <c r="D333" s="5"/>
      <c r="E333" s="6">
        <f>+'BRL IPCA'!R998/'BRL IPCA'!R986-1</f>
        <v>0.10543593400038764</v>
      </c>
      <c r="F333" s="6">
        <f>+'FRED Graph CPI'!B901/100</f>
        <v>7.9372800000000007E-2</v>
      </c>
    </row>
    <row r="334" spans="1:6" x14ac:dyDescent="0.3">
      <c r="A334" s="1">
        <v>44621</v>
      </c>
      <c r="B334" s="5">
        <f t="shared" si="8"/>
        <v>2.7271159745560006E-2</v>
      </c>
      <c r="C334" s="5" t="str">
        <f t="shared" si="9"/>
        <v/>
      </c>
      <c r="D334" s="5"/>
      <c r="E334" s="6">
        <f>+'BRL IPCA'!R999/'BRL IPCA'!R987-1</f>
        <v>0.11299315974556001</v>
      </c>
      <c r="F334" s="6">
        <f>+'FRED Graph CPI'!B902/100</f>
        <v>8.5722000000000007E-2</v>
      </c>
    </row>
    <row r="335" spans="1:6" x14ac:dyDescent="0.3">
      <c r="A335" s="1">
        <v>44652</v>
      </c>
      <c r="B335" s="5">
        <f t="shared" si="8"/>
        <v>3.8997311323759207E-2</v>
      </c>
      <c r="C335" s="5" t="str">
        <f t="shared" si="9"/>
        <v/>
      </c>
      <c r="D335" s="5"/>
      <c r="E335" s="6">
        <f>+'BRL IPCA'!R1000/'BRL IPCA'!R988-1</f>
        <v>0.12131481132375921</v>
      </c>
      <c r="F335" s="6">
        <f>+'FRED Graph CPI'!B903/100</f>
        <v>8.2317500000000002E-2</v>
      </c>
    </row>
    <row r="336" spans="1:6" x14ac:dyDescent="0.3">
      <c r="A336" s="1">
        <v>44682</v>
      </c>
      <c r="B336" s="5">
        <f t="shared" si="8"/>
        <v>3.1929607088149084E-2</v>
      </c>
      <c r="C336" s="5" t="str">
        <f t="shared" si="9"/>
        <v/>
      </c>
      <c r="D336" s="5"/>
      <c r="E336" s="6">
        <f>+'BRL IPCA'!R1001/'BRL IPCA'!R989-1</f>
        <v>0.11731130708814907</v>
      </c>
      <c r="F336" s="6">
        <f>+'FRED Graph CPI'!B904/100</f>
        <v>8.5381699999999991E-2</v>
      </c>
    </row>
    <row r="337" spans="1:6" x14ac:dyDescent="0.3">
      <c r="A337" s="1">
        <v>44713</v>
      </c>
      <c r="B337" s="5">
        <f t="shared" si="8"/>
        <v>2.9073696175907188E-2</v>
      </c>
      <c r="C337" s="5" t="str">
        <f t="shared" si="9"/>
        <v/>
      </c>
      <c r="D337" s="5"/>
      <c r="E337" s="6">
        <f>+'BRL IPCA'!R1002/'BRL IPCA'!R990-1</f>
        <v>0.11886729617590719</v>
      </c>
      <c r="F337" s="6">
        <f>+'FRED Graph CPI'!B905/100</f>
        <v>8.9793600000000001E-2</v>
      </c>
    </row>
    <row r="338" spans="1:6" x14ac:dyDescent="0.3">
      <c r="A338" s="1">
        <v>44743</v>
      </c>
      <c r="B338" s="5">
        <f t="shared" si="8"/>
        <v>1.6066551982875502E-2</v>
      </c>
      <c r="C338" s="5" t="str">
        <f t="shared" si="9"/>
        <v/>
      </c>
      <c r="D338" s="5"/>
      <c r="E338" s="6">
        <f>+'BRL IPCA'!R1003/'BRL IPCA'!R991-1</f>
        <v>0.10069235198287552</v>
      </c>
      <c r="F338" s="6">
        <f>+'FRED Graph CPI'!B906/100</f>
        <v>8.4625800000000015E-2</v>
      </c>
    </row>
    <row r="339" spans="1:6" x14ac:dyDescent="0.3">
      <c r="A339" s="1">
        <v>44774</v>
      </c>
      <c r="B339" s="5">
        <f t="shared" si="8"/>
        <v>5.044805250061582E-3</v>
      </c>
      <c r="C339" s="5" t="str">
        <f t="shared" si="9"/>
        <v/>
      </c>
      <c r="D339" s="5"/>
      <c r="E339" s="6">
        <f>+'BRL IPCA'!R1004/'BRL IPCA'!R992-1</f>
        <v>8.7270605250061584E-2</v>
      </c>
      <c r="F339" s="6">
        <f>+'FRED Graph CPI'!B907/100</f>
        <v>8.2225800000000002E-2</v>
      </c>
    </row>
    <row r="340" spans="1:6" x14ac:dyDescent="0.3">
      <c r="A340" s="1">
        <v>44805</v>
      </c>
      <c r="B340" s="5" t="str">
        <f t="shared" si="8"/>
        <v/>
      </c>
      <c r="C340" s="5">
        <f t="shared" si="9"/>
        <v>-1.0235136679679374E-2</v>
      </c>
      <c r="D340" s="5"/>
      <c r="E340" s="6">
        <f>+'BRL IPCA'!R1005/'BRL IPCA'!R993-1</f>
        <v>7.1685963320320623E-2</v>
      </c>
      <c r="F340" s="6">
        <f>+'FRED Graph CPI'!B908/100</f>
        <v>8.1921099999999997E-2</v>
      </c>
    </row>
    <row r="341" spans="1:6" x14ac:dyDescent="0.3">
      <c r="A341" s="1">
        <v>44835</v>
      </c>
      <c r="B341" s="5" t="str">
        <f t="shared" si="8"/>
        <v/>
      </c>
      <c r="C341" s="5">
        <f t="shared" si="9"/>
        <v>-1.2887941477619028E-2</v>
      </c>
      <c r="D341" s="5"/>
      <c r="E341" s="6">
        <f>+'BRL IPCA'!R1006/'BRL IPCA'!R994-1</f>
        <v>6.4700158522380979E-2</v>
      </c>
      <c r="F341" s="6">
        <f>+'FRED Graph CPI'!B909/100</f>
        <v>7.7588100000000007E-2</v>
      </c>
    </row>
    <row r="342" spans="1:6" x14ac:dyDescent="0.3">
      <c r="A342" s="1">
        <v>44866</v>
      </c>
      <c r="B342" s="5" t="str">
        <f t="shared" si="8"/>
        <v/>
      </c>
      <c r="C342" s="5">
        <f t="shared" si="9"/>
        <v>-1.2223717214143087E-2</v>
      </c>
      <c r="D342" s="5"/>
      <c r="E342" s="6">
        <f>+'BRL IPCA'!R1007/'BRL IPCA'!R995-1</f>
        <v>5.9004882785856916E-2</v>
      </c>
      <c r="F342" s="6">
        <f>+'FRED Graph CPI'!B910/100</f>
        <v>7.1228600000000003E-2</v>
      </c>
    </row>
    <row r="343" spans="1:6" x14ac:dyDescent="0.3">
      <c r="A343" s="1">
        <v>44896</v>
      </c>
      <c r="B343" s="5" t="str">
        <f t="shared" si="8"/>
        <v/>
      </c>
      <c r="C343" s="5">
        <f t="shared" si="9"/>
        <v>-6.1975804039222232E-3</v>
      </c>
      <c r="D343" s="5"/>
      <c r="E343" s="6">
        <f>+'BRL IPCA'!R1008/'BRL IPCA'!R996-1</f>
        <v>5.7848419596077783E-2</v>
      </c>
      <c r="F343" s="6">
        <f>+'FRED Graph CPI'!B911/100</f>
        <v>6.4046000000000006E-2</v>
      </c>
    </row>
    <row r="344" spans="1:6" x14ac:dyDescent="0.3">
      <c r="A344" s="1">
        <v>44927</v>
      </c>
      <c r="B344" s="5" t="str">
        <f t="shared" si="8"/>
        <v/>
      </c>
      <c r="C344" s="5">
        <f t="shared" si="9"/>
        <v>-5.528597075853528E-3</v>
      </c>
      <c r="D344" s="5"/>
      <c r="E344" s="6">
        <f>+'BRL IPCA'!R1009/'BRL IPCA'!R997-1</f>
        <v>5.7743202924146475E-2</v>
      </c>
      <c r="F344" s="6">
        <f>+'FRED Graph CPI'!B912/100</f>
        <v>6.3271800000000003E-2</v>
      </c>
    </row>
    <row r="345" spans="1:6" x14ac:dyDescent="0.3">
      <c r="A345" s="1">
        <v>44958</v>
      </c>
      <c r="B345" s="5" t="str">
        <f t="shared" si="8"/>
        <v/>
      </c>
      <c r="C345" s="5">
        <f t="shared" si="9"/>
        <v>-3.6151806665584985E-3</v>
      </c>
      <c r="D345" s="5"/>
      <c r="E345" s="6">
        <f>+'BRL IPCA'!R1010/'BRL IPCA'!R998-1</f>
        <v>5.5963019333441499E-2</v>
      </c>
      <c r="F345" s="6">
        <f>+'FRED Graph CPI'!B913/100</f>
        <v>5.9578199999999998E-2</v>
      </c>
    </row>
    <row r="346" spans="1:6" x14ac:dyDescent="0.3">
      <c r="A346" s="1">
        <v>44986</v>
      </c>
      <c r="B346" s="5" t="str">
        <f t="shared" si="8"/>
        <v/>
      </c>
      <c r="C346" s="5">
        <f t="shared" si="9"/>
        <v>-2.6702557265213256E-3</v>
      </c>
      <c r="D346" s="5"/>
      <c r="E346" s="6">
        <f>+'BRL IPCA'!R1011/'BRL IPCA'!R999-1</f>
        <v>4.6506944273478679E-2</v>
      </c>
      <c r="F346" s="6">
        <f>+'FRED Graph CPI'!B914/100</f>
        <v>4.9177200000000004E-2</v>
      </c>
    </row>
    <row r="347" spans="1:6" x14ac:dyDescent="0.3">
      <c r="A347" s="1">
        <v>45017</v>
      </c>
      <c r="B347" s="5" t="str">
        <f t="shared" si="8"/>
        <v/>
      </c>
      <c r="C347" s="5">
        <f t="shared" si="9"/>
        <v>-7.6537421793517607E-3</v>
      </c>
      <c r="D347" s="5"/>
      <c r="E347" s="6">
        <f>+'BRL IPCA'!R1012/'BRL IPCA'!R1000-1</f>
        <v>4.1847057820648237E-2</v>
      </c>
      <c r="F347" s="6">
        <f>+'FRED Graph CPI'!B915/100</f>
        <v>4.9500799999999998E-2</v>
      </c>
    </row>
    <row r="348" spans="1:6" x14ac:dyDescent="0.3">
      <c r="A348" s="1">
        <v>45047</v>
      </c>
      <c r="B348" s="5" t="str">
        <f t="shared" si="8"/>
        <v/>
      </c>
      <c r="C348" s="5">
        <f t="shared" si="9"/>
        <v>-1.9601780594846394E-3</v>
      </c>
      <c r="D348" s="5"/>
      <c r="E348" s="6">
        <f>+'BRL IPCA'!R1013/'BRL IPCA'!R1001-1</f>
        <v>3.9358321940515362E-2</v>
      </c>
      <c r="F348" s="6">
        <f>+'FRED Graph CPI'!B916/100</f>
        <v>4.1318500000000001E-2</v>
      </c>
    </row>
    <row r="349" spans="1:6" x14ac:dyDescent="0.3">
      <c r="A349" s="1">
        <v>45078</v>
      </c>
      <c r="B349" s="5">
        <f t="shared" si="8"/>
        <v>9.0881468457639294E-4</v>
      </c>
      <c r="C349" s="5" t="str">
        <f t="shared" si="9"/>
        <v/>
      </c>
      <c r="D349" s="5"/>
      <c r="E349" s="6">
        <f>+'BRL IPCA'!R1014/'BRL IPCA'!R1002-1</f>
        <v>3.1615014684576392E-2</v>
      </c>
      <c r="F349" s="6">
        <f>+'FRED Graph CPI'!B917/100</f>
        <v>3.0706199999999999E-2</v>
      </c>
    </row>
    <row r="350" spans="1:6" x14ac:dyDescent="0.3">
      <c r="A350" s="1">
        <v>45108</v>
      </c>
      <c r="B350" s="5">
        <f t="shared" si="8"/>
        <v>7.0469388866271146E-3</v>
      </c>
      <c r="C350" s="5" t="str">
        <f t="shared" si="9"/>
        <v/>
      </c>
      <c r="D350" s="5"/>
      <c r="E350" s="6">
        <f>+'BRL IPCA'!R1015/'BRL IPCA'!R1003-1</f>
        <v>3.9924438886627112E-2</v>
      </c>
      <c r="F350" s="6">
        <f>+'FRED Graph CPI'!B918/100</f>
        <v>3.2877499999999997E-2</v>
      </c>
    </row>
    <row r="351" spans="1:6" x14ac:dyDescent="0.3">
      <c r="A351" s="1">
        <v>45139</v>
      </c>
      <c r="B351" s="5">
        <f t="shared" si="8"/>
        <v>8.857160875217103E-3</v>
      </c>
      <c r="C351" s="5" t="str">
        <f t="shared" si="9"/>
        <v/>
      </c>
      <c r="D351" s="5"/>
      <c r="E351" s="6">
        <f>+'BRL IPCA'!R1016/'BRL IPCA'!R1004-1</f>
        <v>4.6082160875217104E-2</v>
      </c>
      <c r="F351" s="6">
        <f>+'FRED Graph CPI'!B919/100</f>
        <v>3.7225000000000001E-2</v>
      </c>
    </row>
    <row r="352" spans="1:6" x14ac:dyDescent="0.3">
      <c r="A352" s="1">
        <v>45170</v>
      </c>
      <c r="B352" s="5">
        <f t="shared" si="8"/>
        <v>1.4980246297756038E-2</v>
      </c>
      <c r="C352" s="5" t="str">
        <f t="shared" si="9"/>
        <v/>
      </c>
      <c r="D352" s="5"/>
      <c r="E352" s="6">
        <f>+'BRL IPCA'!R1017/'BRL IPCA'!R1005-1</f>
        <v>5.1852346297756036E-2</v>
      </c>
      <c r="F352" s="6">
        <f>+'FRED Graph CPI'!B920/100</f>
        <v>3.6872099999999998E-2</v>
      </c>
    </row>
    <row r="353" spans="1:6" x14ac:dyDescent="0.3">
      <c r="A353" s="1">
        <v>45200</v>
      </c>
      <c r="B353" s="5">
        <f t="shared" si="8"/>
        <v>1.5679756435898647E-2</v>
      </c>
      <c r="C353" s="5" t="str">
        <f t="shared" si="9"/>
        <v/>
      </c>
      <c r="D353" s="5"/>
      <c r="E353" s="6">
        <f>+'BRL IPCA'!R1018/'BRL IPCA'!R1006-1</f>
        <v>4.8192456435898645E-2</v>
      </c>
      <c r="F353" s="6">
        <f>+'FRED Graph CPI'!B921/100</f>
        <v>3.2512699999999999E-2</v>
      </c>
    </row>
    <row r="354" spans="1:6" x14ac:dyDescent="0.3">
      <c r="A354" s="1">
        <v>45231</v>
      </c>
      <c r="B354" s="5">
        <f t="shared" si="8"/>
        <v>1.5501870295706724E-2</v>
      </c>
      <c r="C354" s="5" t="str">
        <f t="shared" si="9"/>
        <v/>
      </c>
      <c r="D354" s="5"/>
      <c r="E354" s="6">
        <f>+'BRL IPCA'!R1019/'BRL IPCA'!R1007-1</f>
        <v>4.6835370295706724E-2</v>
      </c>
      <c r="F354" s="6">
        <f>+'FRED Graph CPI'!B922/100</f>
        <v>3.13335E-2</v>
      </c>
    </row>
    <row r="355" spans="1:6" x14ac:dyDescent="0.3">
      <c r="A355" s="1">
        <v>45261</v>
      </c>
      <c r="B355" s="5">
        <f t="shared" si="8"/>
        <v>1.3052039305667666E-2</v>
      </c>
      <c r="C355" s="5" t="str">
        <f t="shared" si="9"/>
        <v/>
      </c>
      <c r="D355" s="5"/>
      <c r="E355" s="6">
        <f>+'BRL IPCA'!R1020/'BRL IPCA'!R1008-1</f>
        <v>4.621113930566767E-2</v>
      </c>
      <c r="F355" s="6">
        <f>+'FRED Graph CPI'!B923/100</f>
        <v>3.3159100000000004E-2</v>
      </c>
    </row>
    <row r="356" spans="1:6" x14ac:dyDescent="0.3">
      <c r="A356" s="1">
        <v>45292</v>
      </c>
      <c r="B356" s="5">
        <f t="shared" si="8"/>
        <v>1.4182974306924615E-2</v>
      </c>
      <c r="C356" s="5" t="str">
        <f t="shared" si="9"/>
        <v/>
      </c>
      <c r="D356" s="5"/>
      <c r="E356" s="6">
        <f>+'BRL IPCA'!R1021/'BRL IPCA'!R1009-1</f>
        <v>4.5066374306924617E-2</v>
      </c>
      <c r="F356" s="6">
        <f>+'FRED Graph CPI'!B924/100</f>
        <v>3.0883400000000002E-2</v>
      </c>
    </row>
    <row r="357" spans="1:6" x14ac:dyDescent="0.3">
      <c r="A357" s="1">
        <v>45323</v>
      </c>
      <c r="B357" s="5">
        <f t="shared" si="8"/>
        <v>1.3392038212685593E-2</v>
      </c>
      <c r="C357" s="5" t="str">
        <f t="shared" si="9"/>
        <v/>
      </c>
      <c r="D357" s="5"/>
      <c r="E357" s="6">
        <f>+'BRL IPCA'!R1022/'BRL IPCA'!R1010-1</f>
        <v>4.4962738212685593E-2</v>
      </c>
      <c r="F357" s="6">
        <f>+'FRED Graph CPI'!B925/100</f>
        <v>3.15707E-2</v>
      </c>
    </row>
    <row r="358" spans="1:6" x14ac:dyDescent="0.3">
      <c r="A358" s="1">
        <v>45352</v>
      </c>
      <c r="B358" s="5">
        <f t="shared" si="8"/>
        <v>4.3876612688172542E-3</v>
      </c>
      <c r="C358" s="5" t="str">
        <f t="shared" si="9"/>
        <v/>
      </c>
      <c r="D358" s="5"/>
      <c r="E358" s="6">
        <f>+'BRL IPCA'!R1023/'BRL IPCA'!R1011-1</f>
        <v>3.9255961268817252E-2</v>
      </c>
      <c r="F358" s="6">
        <f>+'FRED Graph CPI'!B926/100</f>
        <v>3.4868299999999998E-2</v>
      </c>
    </row>
    <row r="359" spans="1:6" x14ac:dyDescent="0.3">
      <c r="A359" s="1">
        <v>45383</v>
      </c>
      <c r="B359" s="5">
        <f t="shared" si="8"/>
        <v>3.2721649156531585E-3</v>
      </c>
      <c r="C359" s="5" t="str">
        <f t="shared" si="9"/>
        <v/>
      </c>
      <c r="D359" s="5"/>
      <c r="E359" s="6">
        <f>+'BRL IPCA'!R1024/'BRL IPCA'!R1012-1</f>
        <v>3.6880164915653157E-2</v>
      </c>
      <c r="F359" s="6">
        <f>+'FRED Graph CPI'!B927/100</f>
        <v>3.3607999999999999E-2</v>
      </c>
    </row>
    <row r="360" spans="1:6" x14ac:dyDescent="0.3">
      <c r="A360" s="1">
        <v>45413</v>
      </c>
      <c r="B360" s="5">
        <f t="shared" si="8"/>
        <v>6.8167167856581987E-3</v>
      </c>
      <c r="C360" s="5" t="str">
        <f t="shared" si="9"/>
        <v/>
      </c>
      <c r="D360" s="5"/>
      <c r="E360" s="6">
        <f>+'BRL IPCA'!R1025/'BRL IPCA'!R1013-1</f>
        <v>3.9259516785658199E-2</v>
      </c>
      <c r="F360" s="6">
        <f>+'FRED Graph CPI'!B928/100</f>
        <v>3.2442800000000001E-2</v>
      </c>
    </row>
    <row r="361" spans="1:6" x14ac:dyDescent="0.3">
      <c r="A361" s="1">
        <v>45444</v>
      </c>
      <c r="B361" s="5">
        <f t="shared" si="8"/>
        <v>1.2573182396825387E-2</v>
      </c>
      <c r="C361" s="5" t="str">
        <f t="shared" si="9"/>
        <v/>
      </c>
      <c r="D361" s="5"/>
      <c r="E361" s="6">
        <f>+'BRL IPCA'!R1026/'BRL IPCA'!R1014-1</f>
        <v>4.227578239682539E-2</v>
      </c>
      <c r="F361" s="6">
        <f>+'FRED Graph CPI'!B929/100</f>
        <v>2.9702600000000003E-2</v>
      </c>
    </row>
    <row r="362" spans="1:6" x14ac:dyDescent="0.3">
      <c r="A362" s="1">
        <v>45474</v>
      </c>
      <c r="B362" s="5">
        <f t="shared" si="8"/>
        <v>1.5567651428219552E-2</v>
      </c>
      <c r="C362" s="5" t="str">
        <f t="shared" si="9"/>
        <v/>
      </c>
      <c r="D362" s="5"/>
      <c r="E362" s="6">
        <f>+'BRL IPCA'!R1027/'BRL IPCA'!R1015-1</f>
        <v>4.498245142821955E-2</v>
      </c>
      <c r="F362" s="6">
        <f>+'FRED Graph CPI'!B930/100</f>
        <v>2.9414799999999998E-2</v>
      </c>
    </row>
    <row r="363" spans="1:6" x14ac:dyDescent="0.3">
      <c r="A363" s="1">
        <v>45505</v>
      </c>
      <c r="B363" s="5">
        <f t="shared" si="8"/>
        <v>1.6304590160564705E-2</v>
      </c>
      <c r="C363" s="5" t="str">
        <f t="shared" si="9"/>
        <v/>
      </c>
      <c r="D363" s="5"/>
      <c r="E363" s="6">
        <f>+'BRL IPCA'!R1028/'BRL IPCA'!R1016-1</f>
        <v>4.2375990160564703E-2</v>
      </c>
      <c r="F363" s="6">
        <f>+'FRED Graph CPI'!B931/100</f>
        <v>2.6071399999999998E-2</v>
      </c>
    </row>
    <row r="364" spans="1:6" x14ac:dyDescent="0.3">
      <c r="A364" s="1">
        <v>45536</v>
      </c>
      <c r="B364" s="5">
        <f t="shared" si="8"/>
        <v>1.9982601273958872E-2</v>
      </c>
      <c r="C364" s="5" t="str">
        <f t="shared" si="9"/>
        <v/>
      </c>
      <c r="D364" s="5"/>
      <c r="E364" s="6">
        <f>+'BRL IPCA'!R1029/'BRL IPCA'!R1017-1</f>
        <v>4.4247401273958875E-2</v>
      </c>
      <c r="F364" s="6">
        <f>+'FRED Graph CPI'!B932/100</f>
        <v>2.4264800000000003E-2</v>
      </c>
    </row>
    <row r="365" spans="1:6" x14ac:dyDescent="0.3">
      <c r="A365" s="1">
        <v>45566</v>
      </c>
      <c r="B365" s="5">
        <f t="shared" si="8"/>
        <v>2.1792592339478545E-2</v>
      </c>
      <c r="C365" s="7"/>
      <c r="D365" s="5"/>
      <c r="E365" s="6">
        <f>+'BRL IPCA'!R1030/'BRL IPCA'!R1018-1</f>
        <v>4.7580992339478545E-2</v>
      </c>
      <c r="F365" s="6">
        <f>+'FRED Graph CPI'!B933/100</f>
        <v>2.57884E-2</v>
      </c>
    </row>
    <row r="366" spans="1:6" x14ac:dyDescent="0.3">
      <c r="A366" s="1">
        <v>45597</v>
      </c>
      <c r="B366" s="5">
        <f t="shared" si="8"/>
        <v>2.1535413890708583E-2</v>
      </c>
      <c r="C366" s="7"/>
      <c r="D366" s="5"/>
      <c r="E366" s="6">
        <f>+'BRL IPCA'!R1031/'BRL IPCA'!R1019-1</f>
        <v>4.8730113890708582E-2</v>
      </c>
      <c r="F366" s="6">
        <f>+'FRED Graph CPI'!B934/100</f>
        <v>2.7194699999999999E-2</v>
      </c>
    </row>
    <row r="367" spans="1:6" x14ac:dyDescent="0.3">
      <c r="A367" s="1">
        <v>45627</v>
      </c>
      <c r="B367" s="5">
        <f t="shared" si="8"/>
        <v>1.9606057918596355E-2</v>
      </c>
      <c r="C367" s="7"/>
      <c r="D367" s="7"/>
      <c r="E367" s="6">
        <f>+'BRL IPCA'!R1032/'BRL IPCA'!R1020-1</f>
        <v>4.8312957918596355E-2</v>
      </c>
      <c r="F367" s="6">
        <f>+'FRED Graph CPI'!B935/100</f>
        <v>2.87069E-2</v>
      </c>
    </row>
    <row r="368" spans="1:6" x14ac:dyDescent="0.3">
      <c r="A368" s="1">
        <v>45658</v>
      </c>
      <c r="B368" s="5">
        <f t="shared" si="8"/>
        <v>1.5688943926773544E-2</v>
      </c>
      <c r="C368" s="7"/>
      <c r="D368" s="7"/>
      <c r="E368" s="6">
        <f>+'BRL IPCA'!R1033/'BRL IPCA'!R1021-1</f>
        <v>4.5598743926773544E-2</v>
      </c>
      <c r="F368" s="6">
        <f>+'FRED Graph CPI'!B936/100</f>
        <v>2.99098E-2</v>
      </c>
    </row>
    <row r="369" spans="1:6" x14ac:dyDescent="0.3">
      <c r="A369" s="1">
        <v>45689</v>
      </c>
      <c r="B369" s="5">
        <f t="shared" si="8"/>
        <v>2.2560504147787798E-2</v>
      </c>
      <c r="C369" s="7"/>
      <c r="D369" s="7"/>
      <c r="E369" s="6">
        <f>+'BRL IPCA'!R1034/'BRL IPCA'!R1022-1</f>
        <v>5.0576304147787798E-2</v>
      </c>
      <c r="F369" s="6">
        <f>+'FRED Graph CPI'!B937/100</f>
        <v>2.80158E-2</v>
      </c>
    </row>
    <row r="370" spans="1:6" x14ac:dyDescent="0.3">
      <c r="A370" s="1">
        <v>45717</v>
      </c>
      <c r="B370" s="5">
        <f t="shared" si="8"/>
        <v>3.0952096416748735E-2</v>
      </c>
      <c r="C370" s="7"/>
      <c r="D370" s="7"/>
      <c r="E370" s="6">
        <f>+'BRL IPCA'!R1035/'BRL IPCA'!R1023-1</f>
        <v>5.4771896416748733E-2</v>
      </c>
      <c r="F370" s="6">
        <f>+'FRED Graph CPI'!B938/100</f>
        <v>2.3819799999999999E-2</v>
      </c>
    </row>
    <row r="371" spans="1:6" x14ac:dyDescent="0.3">
      <c r="A371" s="1">
        <v>45748</v>
      </c>
      <c r="B371" s="5">
        <f t="shared" si="8"/>
        <v>3.204338588497762E-2</v>
      </c>
      <c r="C371" s="7"/>
      <c r="D371" s="7"/>
      <c r="E371" s="6">
        <f>+'BRL IPCA'!R1036/'BRL IPCA'!R1024-1</f>
        <v>5.5297285884977621E-2</v>
      </c>
      <c r="F371" s="6">
        <f>+'FRED Graph CPI'!B939/100</f>
        <v>2.3253900000000001E-2</v>
      </c>
    </row>
    <row r="372" spans="1:6" x14ac:dyDescent="0.3">
      <c r="A372" s="1">
        <v>45778</v>
      </c>
      <c r="B372" s="5">
        <f t="shared" si="8"/>
        <v>2.9423655592552757E-2</v>
      </c>
      <c r="C372" s="7"/>
      <c r="D372" s="7"/>
      <c r="E372" s="6">
        <f>+'BRL IPCA'!R1037/'BRL IPCA'!R1025-1</f>
        <v>5.3196355592552758E-2</v>
      </c>
      <c r="F372" s="6">
        <f>+'FRED Graph CPI'!B940/100</f>
        <v>2.3772700000000001E-2</v>
      </c>
    </row>
    <row r="373" spans="1:6" x14ac:dyDescent="0.3">
      <c r="A373" s="1">
        <v>45809</v>
      </c>
      <c r="B373" s="5">
        <f t="shared" si="8"/>
        <v>2.6707152375985321E-2</v>
      </c>
      <c r="C373" s="7"/>
      <c r="D373" s="7"/>
      <c r="E373" s="6">
        <f>+'BRL IPCA'!R1038/'BRL IPCA'!R1026-1</f>
        <v>5.3511652375985319E-2</v>
      </c>
      <c r="F373" s="6">
        <f>+'FRED Graph CPI'!B941/100</f>
        <v>2.6804499999999998E-2</v>
      </c>
    </row>
    <row r="374" spans="1:6" x14ac:dyDescent="0.3">
      <c r="A374" s="1">
        <v>45839</v>
      </c>
      <c r="B374" s="5">
        <f t="shared" si="8"/>
        <v>2.482602422012643E-2</v>
      </c>
      <c r="C374" s="7"/>
      <c r="D374" s="7"/>
      <c r="E374" s="6">
        <f>+'BRL IPCA'!R1039/'BRL IPCA'!R1027-1</f>
        <v>5.2252224220126431E-2</v>
      </c>
      <c r="F374" s="6">
        <f>+'FRED Graph CPI'!B942/100</f>
        <v>2.7426200000000001E-2</v>
      </c>
    </row>
    <row r="375" spans="1:6" x14ac:dyDescent="0.3">
      <c r="A375" s="1">
        <v>45870</v>
      </c>
      <c r="B375" s="5">
        <f t="shared" si="8"/>
        <v>2.1919107775039214E-2</v>
      </c>
      <c r="C375" s="7"/>
      <c r="D375" s="7"/>
      <c r="E375" s="6">
        <f>+'BRL IPCA'!R1040/'BRL IPCA'!R1028-1</f>
        <v>5.1305007775039213E-2</v>
      </c>
      <c r="F375" s="6">
        <f>+'FRED Graph CPI'!B943/100</f>
        <v>2.93859E-2</v>
      </c>
    </row>
    <row r="376" spans="1:6" x14ac:dyDescent="0.3">
      <c r="A376" s="1">
        <v>45901</v>
      </c>
      <c r="B376" s="5">
        <f t="shared" si="8"/>
        <v>2.1497987586976651E-2</v>
      </c>
      <c r="C376" s="7"/>
      <c r="D376" s="7"/>
      <c r="E376" s="6">
        <f>+'BRL IPCA'!R1041/'BRL IPCA'!R1029-1</f>
        <v>5.1723687586976652E-2</v>
      </c>
      <c r="F376" s="6">
        <f>+'FRED Graph CPI'!B944/100</f>
        <v>3.0225700000000001E-2</v>
      </c>
    </row>
    <row r="377" spans="1:6" x14ac:dyDescent="0.3">
      <c r="A377" s="1">
        <v>45962</v>
      </c>
      <c r="B377" s="5">
        <f t="shared" si="8"/>
        <v>1.7653956484328548E-2</v>
      </c>
      <c r="C377" s="7"/>
      <c r="D377" s="7"/>
      <c r="E377" s="6">
        <f>+'BRL IPCA'!R1043/'BRL IPCA'!R1031-1</f>
        <v>4.4618356484328547E-2</v>
      </c>
      <c r="F377" s="6">
        <f>+'FRED Graph CPI'!B946/100</f>
        <v>2.6964399999999999E-2</v>
      </c>
    </row>
    <row r="378" spans="1:6" x14ac:dyDescent="0.3">
      <c r="A378" s="1">
        <v>45992</v>
      </c>
      <c r="B378" s="5">
        <f t="shared" ref="B378:B381" si="10">IF(+E378-F378&gt;=0,+E378-F378,"")</f>
        <v>1.6110849045689074E-2</v>
      </c>
      <c r="C378" s="7"/>
      <c r="D378" s="7"/>
      <c r="E378" s="6">
        <f>+'BRL IPCA'!R1044/'BRL IPCA'!R1032-1</f>
        <v>4.2643849045689075E-2</v>
      </c>
      <c r="F378" s="6">
        <f>+'FRED Graph CPI'!B947/100</f>
        <v>2.6533000000000001E-2</v>
      </c>
    </row>
    <row r="379" spans="1:6" x14ac:dyDescent="0.3">
      <c r="A379" s="1">
        <v>46023</v>
      </c>
      <c r="B379" s="5">
        <f t="shared" si="10"/>
        <v>2.0501512128135047E-2</v>
      </c>
      <c r="C379" s="7"/>
      <c r="D379" s="7"/>
      <c r="E379" s="6">
        <f>+'BRL IPCA'!R1045/'BRL IPCA'!R1033-1</f>
        <v>4.4413512128135046E-2</v>
      </c>
      <c r="F379" s="6">
        <f>+'FRED Graph CPI'!B948/100</f>
        <v>2.3911999999999999E-2</v>
      </c>
    </row>
    <row r="380" spans="1:6" x14ac:dyDescent="0.3">
      <c r="A380" s="1">
        <v>46054</v>
      </c>
      <c r="B380" s="5">
        <f t="shared" si="10"/>
        <v>1.378496961112588E-2</v>
      </c>
      <c r="C380" s="7"/>
      <c r="D380" s="7"/>
      <c r="E380" s="6">
        <f>+'BRL IPCA'!R1046/'BRL IPCA'!R1034-1</f>
        <v>3.8124969611125881E-2</v>
      </c>
      <c r="F380" s="6">
        <f>+'FRED Graph CPI'!B949/100</f>
        <v>2.4340000000000001E-2</v>
      </c>
    </row>
    <row r="381" spans="1:6" x14ac:dyDescent="0.3">
      <c r="A381" s="1">
        <v>46082</v>
      </c>
      <c r="B381" s="5">
        <f t="shared" si="10"/>
        <v>8.5688699121956174E-3</v>
      </c>
      <c r="C381" s="7"/>
      <c r="D381" s="7"/>
      <c r="E381" s="6">
        <f>+'BRL IPCA'!R1047/'BRL IPCA'!R1035-1</f>
        <v>4.142846991219562E-2</v>
      </c>
      <c r="F381" s="6">
        <f>+'FRED Graph CPI'!B950/100</f>
        <v>3.2859600000000003E-2</v>
      </c>
    </row>
    <row r="382" spans="1:6" x14ac:dyDescent="0.3">
      <c r="B382" s="7"/>
      <c r="C382" s="7"/>
      <c r="D382" s="7"/>
      <c r="E382" s="7"/>
      <c r="F382" s="7"/>
    </row>
    <row r="383" spans="1:6" x14ac:dyDescent="0.3">
      <c r="B383" s="7"/>
      <c r="C383" s="7"/>
      <c r="D383" s="7"/>
      <c r="E383" s="7"/>
      <c r="F383" s="7"/>
    </row>
    <row r="384" spans="1:6" x14ac:dyDescent="0.3">
      <c r="B384" s="7"/>
      <c r="C384" s="7"/>
      <c r="D384" s="7"/>
      <c r="E384" s="7"/>
      <c r="F384" s="7"/>
    </row>
    <row r="385" spans="2:6" x14ac:dyDescent="0.3">
      <c r="B385" s="7"/>
      <c r="C385" s="7"/>
      <c r="D385" s="7"/>
      <c r="E385" s="7"/>
      <c r="F385" s="7"/>
    </row>
    <row r="386" spans="2:6" x14ac:dyDescent="0.3">
      <c r="B386" s="7"/>
      <c r="C386" s="7"/>
      <c r="D386" s="7"/>
      <c r="E386" s="7"/>
      <c r="F386" s="7"/>
    </row>
    <row r="387" spans="2:6" x14ac:dyDescent="0.3">
      <c r="B387" s="7"/>
      <c r="C387" s="7"/>
      <c r="D387" s="7"/>
      <c r="E387" s="7"/>
      <c r="F387" s="7"/>
    </row>
    <row r="388" spans="2:6" x14ac:dyDescent="0.3">
      <c r="B388" s="7"/>
      <c r="C388" s="7"/>
      <c r="D388" s="7"/>
      <c r="E388" s="7"/>
      <c r="F388" s="7"/>
    </row>
    <row r="389" spans="2:6" x14ac:dyDescent="0.3">
      <c r="B389" s="7"/>
      <c r="C389" s="7"/>
      <c r="D389" s="7"/>
      <c r="E389" s="7"/>
      <c r="F389" s="7"/>
    </row>
    <row r="390" spans="2:6" x14ac:dyDescent="0.3">
      <c r="B390" s="7"/>
      <c r="C390" s="7"/>
      <c r="D390" s="7"/>
      <c r="E390" s="7"/>
      <c r="F390" s="7"/>
    </row>
    <row r="391" spans="2:6" x14ac:dyDescent="0.3">
      <c r="B391" s="7"/>
      <c r="C391" s="7"/>
      <c r="D391" s="7"/>
      <c r="E391" s="7"/>
      <c r="F391" s="7"/>
    </row>
    <row r="392" spans="2:6" x14ac:dyDescent="0.3">
      <c r="B392" s="7"/>
      <c r="C392" s="7"/>
      <c r="D392" s="7"/>
      <c r="E392" s="7"/>
      <c r="F392" s="7"/>
    </row>
    <row r="393" spans="2:6" x14ac:dyDescent="0.3">
      <c r="B393" s="7"/>
      <c r="C393" s="7"/>
      <c r="D393" s="7"/>
      <c r="E393" s="7"/>
      <c r="F393" s="7"/>
    </row>
    <row r="394" spans="2:6" x14ac:dyDescent="0.3">
      <c r="B394" s="7"/>
      <c r="C394" s="7"/>
      <c r="D394" s="7"/>
      <c r="E394" s="7"/>
      <c r="F394" s="7"/>
    </row>
    <row r="395" spans="2:6" x14ac:dyDescent="0.3">
      <c r="B395" s="7"/>
      <c r="C395" s="7"/>
      <c r="D395" s="7"/>
      <c r="E395" s="7"/>
      <c r="F395" s="7"/>
    </row>
    <row r="396" spans="2:6" x14ac:dyDescent="0.3">
      <c r="B396" s="7"/>
      <c r="C396" s="7"/>
      <c r="D396" s="7"/>
      <c r="E396" s="7"/>
      <c r="F396" s="7"/>
    </row>
    <row r="397" spans="2:6" x14ac:dyDescent="0.3">
      <c r="B397" s="7"/>
      <c r="C397" s="7"/>
      <c r="D397" s="7"/>
      <c r="E397" s="7"/>
      <c r="F397" s="7"/>
    </row>
    <row r="398" spans="2:6" x14ac:dyDescent="0.3">
      <c r="B398" s="7"/>
      <c r="C398" s="7"/>
      <c r="D398" s="7"/>
      <c r="E398" s="7"/>
      <c r="F398" s="7"/>
    </row>
    <row r="399" spans="2:6" x14ac:dyDescent="0.3">
      <c r="B399" s="7"/>
      <c r="C399" s="7"/>
      <c r="D399" s="7"/>
      <c r="E399" s="7"/>
      <c r="F399" s="7"/>
    </row>
    <row r="400" spans="2:6" x14ac:dyDescent="0.3">
      <c r="B400" s="7"/>
      <c r="C400" s="7"/>
      <c r="D400" s="7"/>
      <c r="E400" s="7"/>
      <c r="F400" s="7"/>
    </row>
    <row r="401" spans="2:6" x14ac:dyDescent="0.3">
      <c r="B401" s="7"/>
      <c r="C401" s="7"/>
      <c r="D401" s="7"/>
      <c r="E401" s="7"/>
      <c r="F401" s="7"/>
    </row>
    <row r="402" spans="2:6" x14ac:dyDescent="0.3">
      <c r="B402" s="7"/>
      <c r="C402" s="7"/>
      <c r="D402" s="7"/>
      <c r="E402" s="7"/>
      <c r="F402" s="7"/>
    </row>
    <row r="403" spans="2:6" x14ac:dyDescent="0.3">
      <c r="B403" s="7"/>
      <c r="C403" s="7"/>
      <c r="D403" s="7"/>
      <c r="E403" s="7"/>
      <c r="F403" s="7"/>
    </row>
    <row r="404" spans="2:6" x14ac:dyDescent="0.3">
      <c r="B404" s="7"/>
      <c r="C404" s="7"/>
      <c r="D404" s="7"/>
      <c r="E404" s="7"/>
      <c r="F404" s="7"/>
    </row>
    <row r="405" spans="2:6" x14ac:dyDescent="0.3">
      <c r="B405" s="7"/>
      <c r="C405" s="7"/>
      <c r="D405" s="7"/>
      <c r="E405" s="7"/>
      <c r="F405" s="7"/>
    </row>
    <row r="406" spans="2:6" x14ac:dyDescent="0.3">
      <c r="B406" s="7"/>
      <c r="C406" s="7"/>
      <c r="D406" s="7"/>
      <c r="E406" s="7"/>
      <c r="F406" s="7"/>
    </row>
    <row r="407" spans="2:6" x14ac:dyDescent="0.3">
      <c r="B407" s="7"/>
      <c r="C407" s="7"/>
      <c r="D407" s="7"/>
      <c r="E407" s="7"/>
      <c r="F407" s="7"/>
    </row>
    <row r="408" spans="2:6" x14ac:dyDescent="0.3">
      <c r="B408" s="7"/>
      <c r="C408" s="7"/>
      <c r="D408" s="7"/>
      <c r="E408" s="7"/>
      <c r="F408" s="7"/>
    </row>
    <row r="409" spans="2:6" x14ac:dyDescent="0.3">
      <c r="B409" s="7"/>
      <c r="C409" s="7"/>
      <c r="D409" s="7"/>
      <c r="E409" s="7"/>
      <c r="F409" s="7"/>
    </row>
    <row r="410" spans="2:6" x14ac:dyDescent="0.3">
      <c r="B410" s="7"/>
      <c r="C410" s="7"/>
      <c r="D410" s="7"/>
      <c r="E410" s="7"/>
      <c r="F410" s="7"/>
    </row>
    <row r="411" spans="2:6" x14ac:dyDescent="0.3">
      <c r="B411" s="7"/>
      <c r="C411" s="7"/>
      <c r="D411" s="7"/>
      <c r="E411" s="7"/>
      <c r="F411" s="7"/>
    </row>
    <row r="412" spans="2:6" x14ac:dyDescent="0.3">
      <c r="B412" s="7"/>
      <c r="C412" s="7"/>
      <c r="D412" s="7"/>
      <c r="E412" s="7"/>
      <c r="F412" s="7"/>
    </row>
    <row r="413" spans="2:6" x14ac:dyDescent="0.3">
      <c r="B413" s="7"/>
      <c r="C413" s="7"/>
      <c r="D413" s="7"/>
      <c r="E413" s="7"/>
      <c r="F413" s="7"/>
    </row>
    <row r="414" spans="2:6" x14ac:dyDescent="0.3">
      <c r="B414" s="7"/>
      <c r="C414" s="7"/>
      <c r="D414" s="7"/>
      <c r="E414" s="7"/>
      <c r="F414" s="7"/>
    </row>
    <row r="415" spans="2:6" x14ac:dyDescent="0.3">
      <c r="B415" s="7"/>
      <c r="C415" s="7"/>
      <c r="D415" s="7"/>
      <c r="E415" s="7"/>
      <c r="F415" s="7"/>
    </row>
    <row r="416" spans="2:6" x14ac:dyDescent="0.3">
      <c r="B416" s="7"/>
      <c r="C416" s="7"/>
      <c r="D416" s="7"/>
      <c r="E416" s="7"/>
      <c r="F416" s="7"/>
    </row>
    <row r="417" spans="2:6" x14ac:dyDescent="0.3">
      <c r="B417" s="7"/>
      <c r="C417" s="7"/>
      <c r="D417" s="7"/>
      <c r="E417" s="7"/>
      <c r="F417" s="7"/>
    </row>
    <row r="418" spans="2:6" x14ac:dyDescent="0.3">
      <c r="B418" s="7"/>
      <c r="C418" s="7"/>
      <c r="D418" s="7"/>
      <c r="E418" s="7"/>
      <c r="F418" s="7"/>
    </row>
    <row r="419" spans="2:6" x14ac:dyDescent="0.3">
      <c r="B419" s="7"/>
      <c r="C419" s="7"/>
      <c r="D419" s="7"/>
      <c r="E419" s="7"/>
      <c r="F419" s="7"/>
    </row>
    <row r="420" spans="2:6" x14ac:dyDescent="0.3">
      <c r="B420" s="7"/>
      <c r="C420" s="7"/>
      <c r="D420" s="7"/>
      <c r="E420" s="7"/>
      <c r="F420" s="7"/>
    </row>
    <row r="421" spans="2:6" x14ac:dyDescent="0.3">
      <c r="B421" s="7"/>
      <c r="C421" s="7"/>
      <c r="D421" s="7"/>
      <c r="E421" s="7"/>
      <c r="F421" s="7"/>
    </row>
    <row r="422" spans="2:6" x14ac:dyDescent="0.3">
      <c r="B422" s="7"/>
      <c r="C422" s="7"/>
      <c r="D422" s="7"/>
      <c r="E422" s="7"/>
      <c r="F422" s="7"/>
    </row>
    <row r="423" spans="2:6" x14ac:dyDescent="0.3">
      <c r="B423" s="7"/>
      <c r="C423" s="7"/>
      <c r="D423" s="7"/>
      <c r="E423" s="7"/>
      <c r="F423" s="7"/>
    </row>
    <row r="424" spans="2:6" x14ac:dyDescent="0.3">
      <c r="B424" s="7"/>
      <c r="C424" s="7"/>
      <c r="D424" s="7"/>
      <c r="E424" s="7"/>
      <c r="F424" s="7"/>
    </row>
    <row r="425" spans="2:6" x14ac:dyDescent="0.3">
      <c r="B425" s="7"/>
      <c r="C425" s="7"/>
      <c r="D425" s="7"/>
      <c r="E425" s="7"/>
      <c r="F425" s="7"/>
    </row>
    <row r="426" spans="2:6" x14ac:dyDescent="0.3">
      <c r="B426" s="7"/>
      <c r="C426" s="7"/>
      <c r="D426" s="7"/>
      <c r="E426" s="7"/>
      <c r="F426" s="7"/>
    </row>
    <row r="427" spans="2:6" x14ac:dyDescent="0.3">
      <c r="B427" s="7"/>
      <c r="C427" s="7"/>
      <c r="D427" s="7"/>
      <c r="E427" s="7"/>
      <c r="F427" s="7"/>
    </row>
    <row r="428" spans="2:6" x14ac:dyDescent="0.3">
      <c r="B428" s="7"/>
      <c r="C428" s="7"/>
      <c r="D428" s="7"/>
      <c r="E428" s="7"/>
      <c r="F428" s="7"/>
    </row>
    <row r="429" spans="2:6" x14ac:dyDescent="0.3">
      <c r="B429" s="7"/>
      <c r="C429" s="7"/>
      <c r="D429" s="7"/>
      <c r="E429" s="7"/>
      <c r="F429" s="7"/>
    </row>
    <row r="430" spans="2:6" x14ac:dyDescent="0.3">
      <c r="B430" s="7"/>
      <c r="C430" s="7"/>
      <c r="D430" s="7"/>
      <c r="E430" s="7"/>
      <c r="F430" s="7"/>
    </row>
    <row r="431" spans="2:6" x14ac:dyDescent="0.3">
      <c r="B431" s="7"/>
      <c r="C431" s="7"/>
      <c r="D431" s="7"/>
      <c r="E431" s="7"/>
      <c r="F431" s="7"/>
    </row>
    <row r="432" spans="2:6" x14ac:dyDescent="0.3">
      <c r="B432" s="7"/>
      <c r="C432" s="7"/>
      <c r="D432" s="7"/>
      <c r="E432" s="7"/>
      <c r="F432" s="7"/>
    </row>
    <row r="433" spans="2:6" x14ac:dyDescent="0.3">
      <c r="B433" s="7"/>
      <c r="C433" s="7"/>
      <c r="D433" s="7"/>
      <c r="E433" s="7"/>
      <c r="F433" s="7"/>
    </row>
    <row r="434" spans="2:6" x14ac:dyDescent="0.3">
      <c r="B434" s="7"/>
      <c r="C434" s="7"/>
      <c r="D434" s="7"/>
      <c r="E434" s="7"/>
      <c r="F434" s="7"/>
    </row>
    <row r="435" spans="2:6" x14ac:dyDescent="0.3">
      <c r="B435" s="7"/>
      <c r="C435" s="7"/>
      <c r="D435" s="7"/>
      <c r="E435" s="7"/>
      <c r="F435" s="7"/>
    </row>
    <row r="436" spans="2:6" x14ac:dyDescent="0.3">
      <c r="B436" s="7"/>
      <c r="C436" s="7"/>
      <c r="D436" s="7"/>
      <c r="E436" s="7"/>
      <c r="F436" s="7"/>
    </row>
    <row r="437" spans="2:6" x14ac:dyDescent="0.3">
      <c r="B437" s="7"/>
      <c r="C437" s="7"/>
      <c r="D437" s="7"/>
      <c r="E437" s="7"/>
      <c r="F437" s="7"/>
    </row>
    <row r="438" spans="2:6" x14ac:dyDescent="0.3">
      <c r="B438" s="7"/>
      <c r="C438" s="7"/>
      <c r="D438" s="7"/>
      <c r="E438" s="7"/>
      <c r="F438" s="7"/>
    </row>
    <row r="439" spans="2:6" x14ac:dyDescent="0.3">
      <c r="B439" s="7"/>
      <c r="C439" s="7"/>
      <c r="D439" s="7"/>
      <c r="E439" s="7"/>
      <c r="F439" s="7"/>
    </row>
    <row r="440" spans="2:6" x14ac:dyDescent="0.3">
      <c r="B440" s="7"/>
      <c r="C440" s="7"/>
      <c r="D440" s="7"/>
      <c r="E440" s="7"/>
      <c r="F440" s="7"/>
    </row>
    <row r="441" spans="2:6" x14ac:dyDescent="0.3">
      <c r="B441" s="7"/>
      <c r="C441" s="7"/>
      <c r="D441" s="7"/>
      <c r="E441" s="7"/>
      <c r="F441" s="7"/>
    </row>
    <row r="442" spans="2:6" x14ac:dyDescent="0.3">
      <c r="B442" s="7"/>
      <c r="C442" s="7"/>
      <c r="D442" s="7"/>
      <c r="E442" s="7"/>
      <c r="F442" s="7"/>
    </row>
    <row r="443" spans="2:6" x14ac:dyDescent="0.3">
      <c r="B443" s="7"/>
      <c r="C443" s="7"/>
      <c r="D443" s="7"/>
      <c r="E443" s="7"/>
      <c r="F443" s="7"/>
    </row>
    <row r="444" spans="2:6" x14ac:dyDescent="0.3">
      <c r="B444" s="7"/>
      <c r="C444" s="7"/>
      <c r="D444" s="7"/>
      <c r="E444" s="7"/>
      <c r="F444" s="7"/>
    </row>
    <row r="445" spans="2:6" x14ac:dyDescent="0.3">
      <c r="B445" s="7"/>
      <c r="C445" s="7"/>
      <c r="D445" s="7"/>
      <c r="E445" s="7"/>
      <c r="F445" s="7"/>
    </row>
    <row r="446" spans="2:6" x14ac:dyDescent="0.3">
      <c r="B446" s="7"/>
      <c r="C446" s="7"/>
      <c r="D446" s="7"/>
      <c r="E446" s="7"/>
      <c r="F446" s="7"/>
    </row>
    <row r="447" spans="2:6" x14ac:dyDescent="0.3">
      <c r="B447" s="7"/>
      <c r="C447" s="7"/>
      <c r="D447" s="7"/>
      <c r="E447" s="7"/>
      <c r="F447" s="7"/>
    </row>
    <row r="448" spans="2:6" x14ac:dyDescent="0.3">
      <c r="B448" s="7"/>
      <c r="C448" s="7"/>
      <c r="D448" s="7"/>
      <c r="E448" s="7"/>
      <c r="F448" s="7"/>
    </row>
    <row r="449" spans="2:6" x14ac:dyDescent="0.3">
      <c r="B449" s="7"/>
      <c r="C449" s="7"/>
      <c r="D449" s="7"/>
      <c r="E449" s="7"/>
      <c r="F449" s="7"/>
    </row>
    <row r="450" spans="2:6" x14ac:dyDescent="0.3">
      <c r="B450" s="7"/>
      <c r="C450" s="7"/>
      <c r="D450" s="7"/>
      <c r="E450" s="7"/>
      <c r="F450" s="7"/>
    </row>
    <row r="451" spans="2:6" x14ac:dyDescent="0.3">
      <c r="B451" s="7"/>
      <c r="C451" s="7"/>
      <c r="D451" s="7"/>
      <c r="E451" s="7"/>
      <c r="F451" s="7"/>
    </row>
    <row r="452" spans="2:6" x14ac:dyDescent="0.3">
      <c r="B452" s="7"/>
      <c r="C452" s="7"/>
      <c r="D452" s="7"/>
      <c r="E452" s="7"/>
      <c r="F452" s="7"/>
    </row>
    <row r="453" spans="2:6" x14ac:dyDescent="0.3">
      <c r="B453" s="7"/>
      <c r="C453" s="7"/>
      <c r="D453" s="7"/>
      <c r="E453" s="7"/>
      <c r="F453" s="7"/>
    </row>
    <row r="454" spans="2:6" x14ac:dyDescent="0.3">
      <c r="B454" s="7"/>
      <c r="C454" s="7"/>
      <c r="D454" s="7"/>
      <c r="E454" s="7"/>
      <c r="F454" s="7"/>
    </row>
    <row r="455" spans="2:6" x14ac:dyDescent="0.3">
      <c r="B455" s="7"/>
      <c r="C455" s="7"/>
      <c r="D455" s="7"/>
      <c r="E455" s="7"/>
      <c r="F455" s="7"/>
    </row>
    <row r="456" spans="2:6" x14ac:dyDescent="0.3">
      <c r="B456" s="7"/>
      <c r="C456" s="7"/>
      <c r="D456" s="7"/>
      <c r="E456" s="7"/>
      <c r="F456" s="7"/>
    </row>
    <row r="457" spans="2:6" x14ac:dyDescent="0.3">
      <c r="B457" s="7"/>
      <c r="C457" s="7"/>
      <c r="D457" s="7"/>
      <c r="E457" s="7"/>
      <c r="F457" s="7"/>
    </row>
    <row r="458" spans="2:6" x14ac:dyDescent="0.3">
      <c r="B458" s="7"/>
      <c r="C458" s="7"/>
      <c r="D458" s="7"/>
      <c r="E458" s="7"/>
      <c r="F458" s="7"/>
    </row>
    <row r="459" spans="2:6" x14ac:dyDescent="0.3">
      <c r="B459" s="7"/>
      <c r="C459" s="7"/>
      <c r="D459" s="7"/>
      <c r="E459" s="7"/>
      <c r="F459" s="7"/>
    </row>
    <row r="460" spans="2:6" x14ac:dyDescent="0.3">
      <c r="B460" s="7"/>
      <c r="C460" s="7"/>
      <c r="D460" s="7"/>
      <c r="E460" s="7"/>
      <c r="F460" s="7"/>
    </row>
    <row r="461" spans="2:6" x14ac:dyDescent="0.3">
      <c r="B461" s="7"/>
      <c r="C461" s="7"/>
      <c r="D461" s="7"/>
      <c r="E461" s="7"/>
      <c r="F461" s="7"/>
    </row>
    <row r="462" spans="2:6" x14ac:dyDescent="0.3">
      <c r="B462" s="7"/>
      <c r="C462" s="7"/>
      <c r="D462" s="7"/>
      <c r="E462" s="7"/>
      <c r="F462" s="7"/>
    </row>
    <row r="463" spans="2:6" x14ac:dyDescent="0.3">
      <c r="B463" s="7"/>
      <c r="C463" s="7"/>
      <c r="D463" s="7"/>
      <c r="E463" s="7"/>
      <c r="F463" s="7"/>
    </row>
    <row r="464" spans="2:6" x14ac:dyDescent="0.3">
      <c r="B464" s="7"/>
      <c r="C464" s="7"/>
      <c r="D464" s="7"/>
      <c r="E464" s="7"/>
      <c r="F464" s="7"/>
    </row>
    <row r="465" spans="2:6" x14ac:dyDescent="0.3">
      <c r="B465" s="7"/>
      <c r="C465" s="7"/>
      <c r="D465" s="7"/>
      <c r="E465" s="7"/>
      <c r="F465" s="7"/>
    </row>
    <row r="466" spans="2:6" x14ac:dyDescent="0.3">
      <c r="B466" s="7"/>
      <c r="C466" s="7"/>
      <c r="D466" s="7"/>
      <c r="E466" s="7"/>
      <c r="F466" s="7"/>
    </row>
    <row r="467" spans="2:6" x14ac:dyDescent="0.3">
      <c r="B467" s="7"/>
      <c r="C467" s="7"/>
      <c r="D467" s="7"/>
      <c r="E467" s="7"/>
      <c r="F467" s="7"/>
    </row>
    <row r="468" spans="2:6" x14ac:dyDescent="0.3">
      <c r="B468" s="7"/>
      <c r="C468" s="7"/>
      <c r="D468" s="7"/>
      <c r="E468" s="7"/>
      <c r="F468" s="7"/>
    </row>
    <row r="469" spans="2:6" x14ac:dyDescent="0.3">
      <c r="B469" s="7"/>
      <c r="C469" s="7"/>
      <c r="D469" s="7"/>
      <c r="E469" s="7"/>
      <c r="F469" s="7"/>
    </row>
    <row r="470" spans="2:6" x14ac:dyDescent="0.3">
      <c r="B470" s="7"/>
      <c r="C470" s="7"/>
      <c r="D470" s="7"/>
      <c r="E470" s="7"/>
      <c r="F470" s="7"/>
    </row>
    <row r="471" spans="2:6" x14ac:dyDescent="0.3">
      <c r="B471" s="7"/>
      <c r="C471" s="7"/>
      <c r="D471" s="7"/>
      <c r="E471" s="7"/>
      <c r="F471" s="7"/>
    </row>
    <row r="472" spans="2:6" x14ac:dyDescent="0.3">
      <c r="B472" s="7"/>
      <c r="C472" s="7"/>
      <c r="D472" s="7"/>
      <c r="E472" s="7"/>
      <c r="F472" s="7"/>
    </row>
    <row r="473" spans="2:6" x14ac:dyDescent="0.3">
      <c r="B473" s="7"/>
      <c r="C473" s="7"/>
      <c r="D473" s="7"/>
      <c r="E473" s="7"/>
      <c r="F473" s="7"/>
    </row>
    <row r="474" spans="2:6" x14ac:dyDescent="0.3">
      <c r="B474" s="7"/>
      <c r="C474" s="7"/>
      <c r="D474" s="7"/>
      <c r="E474" s="7"/>
      <c r="F474" s="7"/>
    </row>
    <row r="475" spans="2:6" x14ac:dyDescent="0.3">
      <c r="B475" s="7"/>
      <c r="C475" s="7"/>
      <c r="D475" s="7"/>
      <c r="E475" s="7"/>
      <c r="F475" s="7"/>
    </row>
    <row r="476" spans="2:6" x14ac:dyDescent="0.3">
      <c r="B476" s="7"/>
      <c r="C476" s="7"/>
      <c r="D476" s="7"/>
      <c r="E476" s="7"/>
      <c r="F476" s="7"/>
    </row>
    <row r="477" spans="2:6" x14ac:dyDescent="0.3">
      <c r="B477" s="7"/>
      <c r="C477" s="7"/>
      <c r="D477" s="7"/>
      <c r="E477" s="7"/>
      <c r="F477" s="7"/>
    </row>
    <row r="478" spans="2:6" x14ac:dyDescent="0.3">
      <c r="B478" s="7"/>
      <c r="C478" s="7"/>
      <c r="D478" s="7"/>
      <c r="E478" s="7"/>
      <c r="F478" s="7"/>
    </row>
    <row r="479" spans="2:6" x14ac:dyDescent="0.3">
      <c r="B479" s="7"/>
      <c r="C479" s="7"/>
      <c r="D479" s="7"/>
      <c r="E479" s="7"/>
      <c r="F479" s="7"/>
    </row>
    <row r="480" spans="2:6" x14ac:dyDescent="0.3">
      <c r="B480" s="7"/>
      <c r="C480" s="7"/>
      <c r="D480" s="7"/>
      <c r="E480" s="7"/>
      <c r="F480" s="7"/>
    </row>
    <row r="481" spans="2:6" x14ac:dyDescent="0.3">
      <c r="B481" s="7"/>
      <c r="C481" s="7"/>
      <c r="D481" s="7"/>
      <c r="E481" s="7"/>
      <c r="F481" s="7"/>
    </row>
    <row r="482" spans="2:6" x14ac:dyDescent="0.3">
      <c r="B482" s="7"/>
      <c r="C482" s="7"/>
      <c r="D482" s="7"/>
      <c r="E482" s="7"/>
      <c r="F482" s="7"/>
    </row>
    <row r="483" spans="2:6" x14ac:dyDescent="0.3">
      <c r="B483" s="7"/>
      <c r="C483" s="7"/>
      <c r="D483" s="7"/>
      <c r="E483" s="7"/>
      <c r="F483" s="7"/>
    </row>
    <row r="484" spans="2:6" x14ac:dyDescent="0.3">
      <c r="B484" s="7"/>
      <c r="C484" s="7"/>
      <c r="D484" s="7"/>
      <c r="E484" s="7"/>
      <c r="F484" s="7"/>
    </row>
    <row r="485" spans="2:6" x14ac:dyDescent="0.3">
      <c r="B485" s="7"/>
      <c r="C485" s="7"/>
      <c r="D485" s="7"/>
      <c r="E485" s="7"/>
      <c r="F485" s="7"/>
    </row>
    <row r="486" spans="2:6" x14ac:dyDescent="0.3">
      <c r="B486" s="7"/>
      <c r="C486" s="7"/>
      <c r="D486" s="7"/>
      <c r="E486" s="7"/>
      <c r="F486" s="7"/>
    </row>
    <row r="487" spans="2:6" x14ac:dyDescent="0.3">
      <c r="B487" s="7"/>
      <c r="C487" s="7"/>
      <c r="D487" s="7"/>
      <c r="E487" s="7"/>
      <c r="F487" s="7"/>
    </row>
    <row r="488" spans="2:6" x14ac:dyDescent="0.3">
      <c r="B488" s="7"/>
      <c r="C488" s="7"/>
      <c r="D488" s="7"/>
      <c r="E488" s="7"/>
      <c r="F488" s="7"/>
    </row>
    <row r="489" spans="2:6" x14ac:dyDescent="0.3">
      <c r="B489" s="7"/>
      <c r="C489" s="7"/>
      <c r="D489" s="7"/>
      <c r="E489" s="7"/>
      <c r="F489" s="7"/>
    </row>
    <row r="490" spans="2:6" x14ac:dyDescent="0.3">
      <c r="B490" s="7"/>
      <c r="C490" s="7"/>
      <c r="D490" s="7"/>
      <c r="E490" s="7"/>
      <c r="F490" s="7"/>
    </row>
    <row r="491" spans="2:6" x14ac:dyDescent="0.3">
      <c r="B491" s="7"/>
      <c r="C491" s="7"/>
      <c r="D491" s="7"/>
      <c r="E491" s="7"/>
      <c r="F491" s="7"/>
    </row>
    <row r="492" spans="2:6" x14ac:dyDescent="0.3">
      <c r="B492" s="7"/>
      <c r="C492" s="7"/>
      <c r="D492" s="7"/>
      <c r="E492" s="7"/>
      <c r="F492" s="7"/>
    </row>
    <row r="493" spans="2:6" x14ac:dyDescent="0.3">
      <c r="B493" s="7"/>
      <c r="C493" s="7"/>
      <c r="D493" s="7"/>
      <c r="E493" s="7"/>
      <c r="F493" s="7"/>
    </row>
    <row r="494" spans="2:6" x14ac:dyDescent="0.3">
      <c r="B494" s="7"/>
      <c r="C494" s="7"/>
      <c r="D494" s="7"/>
      <c r="E494" s="7"/>
      <c r="F494" s="7"/>
    </row>
    <row r="495" spans="2:6" x14ac:dyDescent="0.3">
      <c r="B495" s="7"/>
      <c r="C495" s="7"/>
      <c r="D495" s="7"/>
      <c r="E495" s="7"/>
      <c r="F495" s="7"/>
    </row>
    <row r="496" spans="2:6" x14ac:dyDescent="0.3">
      <c r="B496" s="7"/>
      <c r="C496" s="7"/>
      <c r="D496" s="7"/>
      <c r="E496" s="7"/>
      <c r="F496" s="7"/>
    </row>
    <row r="497" spans="2:6" x14ac:dyDescent="0.3">
      <c r="B497" s="7"/>
      <c r="C497" s="7"/>
      <c r="D497" s="7"/>
      <c r="E497" s="7"/>
      <c r="F497" s="7"/>
    </row>
    <row r="498" spans="2:6" x14ac:dyDescent="0.3">
      <c r="B498" s="7"/>
      <c r="C498" s="7"/>
      <c r="D498" s="7"/>
      <c r="E498" s="7"/>
      <c r="F498" s="7"/>
    </row>
    <row r="499" spans="2:6" x14ac:dyDescent="0.3">
      <c r="B499" s="7"/>
      <c r="C499" s="7"/>
      <c r="D499" s="7"/>
      <c r="E499" s="7"/>
      <c r="F499" s="7"/>
    </row>
    <row r="500" spans="2:6" x14ac:dyDescent="0.3">
      <c r="B500" s="7"/>
      <c r="C500" s="7"/>
      <c r="D500" s="7"/>
      <c r="E500" s="7"/>
      <c r="F500" s="7"/>
    </row>
    <row r="501" spans="2:6" x14ac:dyDescent="0.3">
      <c r="B501" s="7"/>
      <c r="C501" s="7"/>
      <c r="D501" s="7"/>
      <c r="E501" s="7"/>
      <c r="F501" s="7"/>
    </row>
    <row r="502" spans="2:6" x14ac:dyDescent="0.3">
      <c r="B502" s="7"/>
      <c r="C502" s="7"/>
      <c r="D502" s="7"/>
      <c r="E502" s="7"/>
      <c r="F502" s="7"/>
    </row>
    <row r="503" spans="2:6" x14ac:dyDescent="0.3">
      <c r="B503" s="7"/>
      <c r="C503" s="7"/>
      <c r="D503" s="7"/>
      <c r="E503" s="7"/>
      <c r="F503" s="7"/>
    </row>
    <row r="504" spans="2:6" x14ac:dyDescent="0.3">
      <c r="B504" s="7"/>
      <c r="C504" s="7"/>
      <c r="D504" s="7"/>
      <c r="E504" s="7"/>
      <c r="F504" s="7"/>
    </row>
    <row r="505" spans="2:6" x14ac:dyDescent="0.3">
      <c r="B505" s="7"/>
      <c r="C505" s="7"/>
      <c r="D505" s="7"/>
      <c r="E505" s="7"/>
      <c r="F505" s="7"/>
    </row>
    <row r="506" spans="2:6" x14ac:dyDescent="0.3">
      <c r="B506" s="7"/>
      <c r="C506" s="7"/>
      <c r="D506" s="7"/>
      <c r="E506" s="7"/>
      <c r="F506" s="7"/>
    </row>
    <row r="507" spans="2:6" x14ac:dyDescent="0.3">
      <c r="B507" s="7"/>
      <c r="C507" s="7"/>
      <c r="D507" s="7"/>
      <c r="E507" s="7"/>
      <c r="F507" s="7"/>
    </row>
    <row r="508" spans="2:6" x14ac:dyDescent="0.3">
      <c r="B508" s="7"/>
      <c r="C508" s="7"/>
      <c r="D508" s="7"/>
      <c r="E508" s="7"/>
      <c r="F508" s="7"/>
    </row>
    <row r="509" spans="2:6" x14ac:dyDescent="0.3">
      <c r="B509" s="7"/>
      <c r="C509" s="7"/>
      <c r="D509" s="7"/>
      <c r="E509" s="7"/>
      <c r="F509" s="7"/>
    </row>
    <row r="510" spans="2:6" x14ac:dyDescent="0.3">
      <c r="B510" s="7"/>
      <c r="C510" s="7"/>
      <c r="D510" s="7"/>
      <c r="E510" s="7"/>
      <c r="F510" s="7"/>
    </row>
    <row r="511" spans="2:6" x14ac:dyDescent="0.3">
      <c r="B511" s="7"/>
      <c r="C511" s="7"/>
      <c r="D511" s="7"/>
      <c r="E511" s="7"/>
      <c r="F511" s="7"/>
    </row>
    <row r="512" spans="2:6" x14ac:dyDescent="0.3">
      <c r="B512" s="7"/>
      <c r="C512" s="7"/>
      <c r="D512" s="7"/>
      <c r="E512" s="7"/>
      <c r="F512" s="7"/>
    </row>
    <row r="513" spans="2:6" x14ac:dyDescent="0.3">
      <c r="B513" s="7"/>
      <c r="C513" s="7"/>
      <c r="D513" s="7"/>
      <c r="E513" s="7"/>
      <c r="F513" s="7"/>
    </row>
    <row r="514" spans="2:6" x14ac:dyDescent="0.3">
      <c r="B514" s="7"/>
      <c r="C514" s="7"/>
      <c r="D514" s="7"/>
      <c r="E514" s="7"/>
      <c r="F514" s="7"/>
    </row>
    <row r="515" spans="2:6" x14ac:dyDescent="0.3">
      <c r="B515" s="7"/>
      <c r="C515" s="7"/>
      <c r="D515" s="7"/>
      <c r="E515" s="7"/>
      <c r="F515" s="7"/>
    </row>
    <row r="516" spans="2:6" x14ac:dyDescent="0.3">
      <c r="B516" s="7"/>
      <c r="C516" s="7"/>
      <c r="D516" s="7"/>
      <c r="E516" s="7"/>
      <c r="F516" s="7"/>
    </row>
    <row r="517" spans="2:6" x14ac:dyDescent="0.3">
      <c r="B517" s="7"/>
      <c r="C517" s="7"/>
      <c r="D517" s="7"/>
      <c r="E517" s="7"/>
      <c r="F517" s="7"/>
    </row>
    <row r="518" spans="2:6" x14ac:dyDescent="0.3">
      <c r="B518" s="7"/>
      <c r="C518" s="7"/>
      <c r="D518" s="7"/>
      <c r="E518" s="7"/>
      <c r="F518" s="7"/>
    </row>
    <row r="519" spans="2:6" x14ac:dyDescent="0.3">
      <c r="B519" s="7"/>
      <c r="C519" s="7"/>
      <c r="D519" s="7"/>
      <c r="E519" s="7"/>
      <c r="F519" s="7"/>
    </row>
    <row r="520" spans="2:6" x14ac:dyDescent="0.3">
      <c r="B520" s="7"/>
      <c r="C520" s="7"/>
      <c r="D520" s="7"/>
      <c r="E520" s="7"/>
      <c r="F520" s="7"/>
    </row>
    <row r="521" spans="2:6" x14ac:dyDescent="0.3">
      <c r="B521" s="7"/>
      <c r="C521" s="7"/>
      <c r="D521" s="7"/>
      <c r="E521" s="7"/>
      <c r="F521" s="7"/>
    </row>
    <row r="522" spans="2:6" x14ac:dyDescent="0.3">
      <c r="B522" s="7"/>
      <c r="C522" s="7"/>
      <c r="D522" s="7"/>
      <c r="E522" s="7"/>
      <c r="F522" s="7"/>
    </row>
    <row r="523" spans="2:6" x14ac:dyDescent="0.3">
      <c r="B523" s="7"/>
      <c r="C523" s="7"/>
      <c r="D523" s="7"/>
      <c r="E523" s="7"/>
      <c r="F523" s="7"/>
    </row>
    <row r="524" spans="2:6" x14ac:dyDescent="0.3">
      <c r="B524" s="7"/>
      <c r="C524" s="7"/>
      <c r="D524" s="7"/>
      <c r="E524" s="7"/>
      <c r="F524" s="7"/>
    </row>
    <row r="525" spans="2:6" x14ac:dyDescent="0.3">
      <c r="B525" s="7"/>
      <c r="C525" s="7"/>
      <c r="D525" s="7"/>
      <c r="E525" s="7"/>
      <c r="F525" s="7"/>
    </row>
    <row r="526" spans="2:6" x14ac:dyDescent="0.3">
      <c r="B526" s="7"/>
      <c r="C526" s="7"/>
      <c r="D526" s="7"/>
      <c r="E526" s="7"/>
      <c r="F526" s="7"/>
    </row>
    <row r="527" spans="2:6" x14ac:dyDescent="0.3">
      <c r="B527" s="7"/>
      <c r="C527" s="7"/>
      <c r="D527" s="7"/>
      <c r="E527" s="7"/>
      <c r="F527" s="7"/>
    </row>
    <row r="528" spans="2:6" x14ac:dyDescent="0.3">
      <c r="B528" s="7"/>
      <c r="C528" s="7"/>
      <c r="D528" s="7"/>
      <c r="E528" s="7"/>
      <c r="F528" s="7"/>
    </row>
    <row r="529" spans="2:6" x14ac:dyDescent="0.3">
      <c r="B529" s="7"/>
      <c r="C529" s="7"/>
      <c r="D529" s="7"/>
      <c r="E529" s="7"/>
      <c r="F529" s="7"/>
    </row>
    <row r="530" spans="2:6" x14ac:dyDescent="0.3">
      <c r="B530" s="7"/>
      <c r="C530" s="7"/>
      <c r="D530" s="7"/>
      <c r="E530" s="7"/>
      <c r="F530" s="7"/>
    </row>
    <row r="531" spans="2:6" x14ac:dyDescent="0.3">
      <c r="B531" s="7"/>
      <c r="C531" s="7"/>
      <c r="D531" s="7"/>
      <c r="E531" s="7"/>
      <c r="F531" s="7"/>
    </row>
    <row r="532" spans="2:6" x14ac:dyDescent="0.3">
      <c r="B532" s="7"/>
      <c r="C532" s="7"/>
      <c r="D532" s="7"/>
      <c r="E532" s="7"/>
      <c r="F532" s="7"/>
    </row>
    <row r="533" spans="2:6" x14ac:dyDescent="0.3">
      <c r="B533" s="7"/>
      <c r="C533" s="7"/>
      <c r="D533" s="7"/>
      <c r="E533" s="7"/>
      <c r="F533" s="7"/>
    </row>
    <row r="534" spans="2:6" x14ac:dyDescent="0.3">
      <c r="B534" s="7"/>
      <c r="C534" s="7"/>
      <c r="D534" s="7"/>
      <c r="E534" s="7"/>
      <c r="F534" s="7"/>
    </row>
    <row r="535" spans="2:6" x14ac:dyDescent="0.3">
      <c r="B535" s="7"/>
      <c r="C535" s="7"/>
      <c r="D535" s="7"/>
      <c r="E535" s="7"/>
      <c r="F535" s="7"/>
    </row>
    <row r="536" spans="2:6" x14ac:dyDescent="0.3">
      <c r="B536" s="7"/>
      <c r="C536" s="7"/>
      <c r="D536" s="7"/>
      <c r="E536" s="7"/>
      <c r="F536" s="7"/>
    </row>
    <row r="537" spans="2:6" x14ac:dyDescent="0.3">
      <c r="B537" s="7"/>
      <c r="C537" s="7"/>
      <c r="D537" s="7"/>
      <c r="E537" s="7"/>
      <c r="F537" s="7"/>
    </row>
    <row r="538" spans="2:6" x14ac:dyDescent="0.3">
      <c r="B538" s="7"/>
      <c r="C538" s="7"/>
      <c r="D538" s="7"/>
      <c r="E538" s="7"/>
      <c r="F538" s="7"/>
    </row>
    <row r="539" spans="2:6" x14ac:dyDescent="0.3">
      <c r="B539" s="7"/>
      <c r="C539" s="7"/>
      <c r="D539" s="7"/>
      <c r="E539" s="7"/>
      <c r="F539" s="7"/>
    </row>
    <row r="540" spans="2:6" x14ac:dyDescent="0.3">
      <c r="B540" s="7"/>
      <c r="C540" s="7"/>
      <c r="D540" s="7"/>
      <c r="E540" s="7"/>
      <c r="F540" s="7"/>
    </row>
    <row r="541" spans="2:6" x14ac:dyDescent="0.3">
      <c r="B541" s="7"/>
      <c r="C541" s="7"/>
      <c r="D541" s="7"/>
      <c r="E541" s="7"/>
      <c r="F541" s="7"/>
    </row>
    <row r="542" spans="2:6" x14ac:dyDescent="0.3">
      <c r="B542" s="7"/>
      <c r="C542" s="7"/>
      <c r="D542" s="7"/>
      <c r="E542" s="7"/>
      <c r="F542" s="7"/>
    </row>
    <row r="543" spans="2:6" x14ac:dyDescent="0.3">
      <c r="B543" s="7"/>
      <c r="C543" s="7"/>
      <c r="D543" s="7"/>
      <c r="E543" s="7"/>
      <c r="F543" s="7"/>
    </row>
    <row r="544" spans="2:6" x14ac:dyDescent="0.3">
      <c r="B544" s="7"/>
      <c r="C544" s="7"/>
      <c r="D544" s="7"/>
      <c r="E544" s="7"/>
      <c r="F544" s="7"/>
    </row>
    <row r="545" spans="2:6" x14ac:dyDescent="0.3">
      <c r="B545" s="7"/>
      <c r="C545" s="7"/>
      <c r="D545" s="7"/>
      <c r="E545" s="7"/>
      <c r="F545" s="7"/>
    </row>
    <row r="546" spans="2:6" x14ac:dyDescent="0.3">
      <c r="B546" s="7"/>
      <c r="C546" s="7"/>
      <c r="D546" s="7"/>
      <c r="E546" s="7"/>
      <c r="F546" s="7"/>
    </row>
    <row r="547" spans="2:6" x14ac:dyDescent="0.3">
      <c r="B547" s="7"/>
      <c r="C547" s="7"/>
      <c r="D547" s="7"/>
      <c r="E547" s="7"/>
      <c r="F547" s="7"/>
    </row>
    <row r="548" spans="2:6" x14ac:dyDescent="0.3">
      <c r="B548" s="7"/>
      <c r="C548" s="7"/>
      <c r="D548" s="7"/>
      <c r="E548" s="7"/>
      <c r="F548" s="7"/>
    </row>
    <row r="549" spans="2:6" x14ac:dyDescent="0.3">
      <c r="B549" s="7"/>
      <c r="C549" s="7"/>
      <c r="D549" s="7"/>
      <c r="E549" s="7"/>
      <c r="F549" s="7"/>
    </row>
    <row r="550" spans="2:6" x14ac:dyDescent="0.3">
      <c r="B550" s="7"/>
      <c r="C550" s="7"/>
      <c r="D550" s="7"/>
      <c r="E550" s="7"/>
      <c r="F550" s="7"/>
    </row>
    <row r="551" spans="2:6" x14ac:dyDescent="0.3">
      <c r="B551" s="7"/>
      <c r="C551" s="7"/>
      <c r="D551" s="7"/>
      <c r="E551" s="7"/>
      <c r="F551" s="7"/>
    </row>
    <row r="552" spans="2:6" x14ac:dyDescent="0.3">
      <c r="B552" s="7"/>
      <c r="C552" s="7"/>
      <c r="D552" s="7"/>
      <c r="E552" s="7"/>
      <c r="F552" s="7"/>
    </row>
    <row r="553" spans="2:6" x14ac:dyDescent="0.3">
      <c r="B553" s="7"/>
      <c r="C553" s="7"/>
      <c r="D553" s="7"/>
      <c r="E553" s="7"/>
      <c r="F553" s="7"/>
    </row>
    <row r="554" spans="2:6" x14ac:dyDescent="0.3">
      <c r="B554" s="7"/>
      <c r="C554" s="7"/>
      <c r="D554" s="7"/>
      <c r="E554" s="7"/>
      <c r="F554" s="7"/>
    </row>
    <row r="555" spans="2:6" x14ac:dyDescent="0.3">
      <c r="B555" s="7"/>
      <c r="C555" s="7"/>
      <c r="D555" s="7"/>
      <c r="E555" s="7"/>
      <c r="F555" s="7"/>
    </row>
    <row r="556" spans="2:6" x14ac:dyDescent="0.3">
      <c r="B556" s="7"/>
      <c r="C556" s="7"/>
      <c r="D556" s="7"/>
      <c r="E556" s="7"/>
      <c r="F556" s="7"/>
    </row>
    <row r="557" spans="2:6" x14ac:dyDescent="0.3">
      <c r="B557" s="7"/>
      <c r="C557" s="7"/>
      <c r="D557" s="7"/>
      <c r="E557" s="7"/>
      <c r="F557" s="7"/>
    </row>
    <row r="558" spans="2:6" x14ac:dyDescent="0.3">
      <c r="B558" s="7"/>
      <c r="C558" s="7"/>
      <c r="D558" s="7"/>
      <c r="E558" s="7"/>
      <c r="F558" s="7"/>
    </row>
    <row r="559" spans="2:6" x14ac:dyDescent="0.3">
      <c r="B559" s="7"/>
      <c r="C559" s="7"/>
      <c r="D559" s="7"/>
      <c r="E559" s="7"/>
      <c r="F559" s="7"/>
    </row>
    <row r="560" spans="2:6" x14ac:dyDescent="0.3">
      <c r="B560" s="7"/>
      <c r="C560" s="7"/>
      <c r="D560" s="7"/>
      <c r="E560" s="7"/>
      <c r="F560" s="7"/>
    </row>
    <row r="561" spans="2:6" x14ac:dyDescent="0.3">
      <c r="B561" s="7"/>
      <c r="C561" s="7"/>
      <c r="D561" s="7"/>
      <c r="E561" s="7"/>
      <c r="F561" s="7"/>
    </row>
    <row r="562" spans="2:6" x14ac:dyDescent="0.3">
      <c r="B562" s="7"/>
      <c r="C562" s="7"/>
      <c r="D562" s="7"/>
      <c r="E562" s="7"/>
      <c r="F562" s="7"/>
    </row>
    <row r="563" spans="2:6" x14ac:dyDescent="0.3">
      <c r="B563" s="7"/>
      <c r="C563" s="7"/>
      <c r="D563" s="7"/>
      <c r="E563" s="7"/>
      <c r="F563" s="7"/>
    </row>
    <row r="564" spans="2:6" x14ac:dyDescent="0.3">
      <c r="B564" s="7"/>
      <c r="C564" s="7"/>
      <c r="D564" s="7"/>
      <c r="E564" s="7"/>
      <c r="F564" s="7"/>
    </row>
    <row r="565" spans="2:6" x14ac:dyDescent="0.3">
      <c r="B565" s="7"/>
      <c r="C565" s="7"/>
      <c r="D565" s="7"/>
      <c r="E565" s="7"/>
      <c r="F565" s="7"/>
    </row>
    <row r="566" spans="2:6" x14ac:dyDescent="0.3">
      <c r="B566" s="7"/>
      <c r="C566" s="7"/>
      <c r="D566" s="7"/>
      <c r="E566" s="7"/>
      <c r="F566" s="7"/>
    </row>
    <row r="567" spans="2:6" x14ac:dyDescent="0.3">
      <c r="B567" s="7"/>
      <c r="C567" s="7"/>
      <c r="D567" s="7"/>
      <c r="E567" s="7"/>
      <c r="F567" s="7"/>
    </row>
    <row r="568" spans="2:6" x14ac:dyDescent="0.3">
      <c r="B568" s="7"/>
      <c r="C568" s="7"/>
      <c r="D568" s="7"/>
      <c r="E568" s="7"/>
      <c r="F568" s="7"/>
    </row>
    <row r="569" spans="2:6" x14ac:dyDescent="0.3">
      <c r="B569" s="7"/>
      <c r="C569" s="7"/>
      <c r="D569" s="7"/>
      <c r="E569" s="7"/>
      <c r="F569" s="7"/>
    </row>
    <row r="570" spans="2:6" x14ac:dyDescent="0.3">
      <c r="B570" s="7"/>
      <c r="C570" s="7"/>
      <c r="D570" s="7"/>
      <c r="E570" s="7"/>
      <c r="F570" s="7"/>
    </row>
    <row r="571" spans="2:6" x14ac:dyDescent="0.3">
      <c r="B571" s="7"/>
      <c r="C571" s="7"/>
      <c r="D571" s="7"/>
      <c r="E571" s="7"/>
      <c r="F571" s="7"/>
    </row>
    <row r="572" spans="2:6" x14ac:dyDescent="0.3">
      <c r="B572" s="7"/>
      <c r="C572" s="7"/>
      <c r="D572" s="7"/>
      <c r="E572" s="7"/>
      <c r="F572" s="7"/>
    </row>
    <row r="573" spans="2:6" x14ac:dyDescent="0.3">
      <c r="B573" s="7"/>
      <c r="C573" s="7"/>
      <c r="D573" s="7"/>
      <c r="E573" s="7"/>
      <c r="F573" s="7"/>
    </row>
    <row r="574" spans="2:6" x14ac:dyDescent="0.3">
      <c r="B574" s="7"/>
      <c r="C574" s="7"/>
      <c r="D574" s="7"/>
      <c r="E574" s="7"/>
      <c r="F574" s="7"/>
    </row>
    <row r="575" spans="2:6" x14ac:dyDescent="0.3">
      <c r="B575" s="7"/>
      <c r="C575" s="7"/>
      <c r="D575" s="7"/>
      <c r="E575" s="7"/>
      <c r="F575" s="7"/>
    </row>
    <row r="576" spans="2:6" x14ac:dyDescent="0.3">
      <c r="B576" s="7"/>
      <c r="C576" s="7"/>
      <c r="D576" s="7"/>
      <c r="E576" s="7"/>
      <c r="F576" s="7"/>
    </row>
    <row r="577" spans="2:6" x14ac:dyDescent="0.3">
      <c r="B577" s="7"/>
      <c r="C577" s="7"/>
      <c r="D577" s="7"/>
      <c r="E577" s="7"/>
      <c r="F577" s="7"/>
    </row>
    <row r="578" spans="2:6" x14ac:dyDescent="0.3">
      <c r="B578" s="7"/>
      <c r="C578" s="7"/>
      <c r="D578" s="7"/>
      <c r="E578" s="7"/>
      <c r="F578" s="7"/>
    </row>
    <row r="579" spans="2:6" x14ac:dyDescent="0.3">
      <c r="B579" s="7"/>
      <c r="C579" s="7"/>
      <c r="D579" s="7"/>
      <c r="E579" s="7"/>
      <c r="F579" s="7"/>
    </row>
    <row r="580" spans="2:6" x14ac:dyDescent="0.3">
      <c r="B580" s="7"/>
      <c r="C580" s="7"/>
      <c r="D580" s="7"/>
      <c r="E580" s="7"/>
      <c r="F580" s="7"/>
    </row>
    <row r="581" spans="2:6" x14ac:dyDescent="0.3">
      <c r="B581" s="7"/>
      <c r="C581" s="7"/>
      <c r="D581" s="7"/>
      <c r="E581" s="7"/>
      <c r="F581" s="7"/>
    </row>
    <row r="582" spans="2:6" x14ac:dyDescent="0.3">
      <c r="B582" s="7"/>
      <c r="C582" s="7"/>
      <c r="D582" s="7"/>
      <c r="E582" s="7"/>
      <c r="F582" s="7"/>
    </row>
    <row r="583" spans="2:6" x14ac:dyDescent="0.3">
      <c r="B583" s="7"/>
      <c r="C583" s="7"/>
      <c r="D583" s="7"/>
      <c r="E583" s="7"/>
      <c r="F583" s="7"/>
    </row>
    <row r="584" spans="2:6" x14ac:dyDescent="0.3">
      <c r="B584" s="7"/>
      <c r="C584" s="7"/>
      <c r="D584" s="7"/>
      <c r="E584" s="7"/>
      <c r="F584" s="7"/>
    </row>
    <row r="585" spans="2:6" x14ac:dyDescent="0.3">
      <c r="B585" s="7"/>
      <c r="C585" s="7"/>
      <c r="D585" s="7"/>
      <c r="E585" s="7"/>
      <c r="F585" s="7"/>
    </row>
    <row r="586" spans="2:6" x14ac:dyDescent="0.3">
      <c r="B586" s="7"/>
      <c r="C586" s="7"/>
      <c r="D586" s="7"/>
      <c r="E586" s="7"/>
      <c r="F586" s="7"/>
    </row>
    <row r="587" spans="2:6" x14ac:dyDescent="0.3">
      <c r="B587" s="7"/>
      <c r="C587" s="7"/>
      <c r="D587" s="7"/>
      <c r="E587" s="7"/>
      <c r="F587" s="7"/>
    </row>
    <row r="588" spans="2:6" x14ac:dyDescent="0.3">
      <c r="B588" s="7"/>
      <c r="C588" s="7"/>
      <c r="D588" s="7"/>
      <c r="E588" s="7"/>
      <c r="F588" s="7"/>
    </row>
    <row r="589" spans="2:6" x14ac:dyDescent="0.3">
      <c r="B589" s="7"/>
      <c r="C589" s="7"/>
      <c r="D589" s="7"/>
      <c r="E589" s="7"/>
      <c r="F589" s="7"/>
    </row>
    <row r="590" spans="2:6" x14ac:dyDescent="0.3">
      <c r="B590" s="7"/>
      <c r="C590" s="7"/>
      <c r="D590" s="7"/>
      <c r="E590" s="7"/>
      <c r="F590" s="7"/>
    </row>
    <row r="591" spans="2:6" x14ac:dyDescent="0.3">
      <c r="B591" s="7"/>
      <c r="C591" s="7"/>
      <c r="D591" s="7"/>
      <c r="E591" s="7"/>
      <c r="F591" s="7"/>
    </row>
    <row r="592" spans="2:6" x14ac:dyDescent="0.3">
      <c r="B592" s="7"/>
      <c r="C592" s="7"/>
      <c r="D592" s="7"/>
      <c r="E592" s="7"/>
      <c r="F592" s="7"/>
    </row>
    <row r="593" spans="2:6" x14ac:dyDescent="0.3">
      <c r="B593" s="7"/>
      <c r="C593" s="7"/>
      <c r="D593" s="7"/>
      <c r="E593" s="7"/>
      <c r="F593" s="7"/>
    </row>
    <row r="594" spans="2:6" x14ac:dyDescent="0.3">
      <c r="B594" s="7"/>
      <c r="C594" s="7"/>
      <c r="D594" s="7"/>
      <c r="E594" s="7"/>
      <c r="F594" s="7"/>
    </row>
    <row r="595" spans="2:6" x14ac:dyDescent="0.3">
      <c r="B595" s="7"/>
      <c r="C595" s="7"/>
      <c r="D595" s="7"/>
      <c r="E595" s="7"/>
      <c r="F595" s="7"/>
    </row>
    <row r="596" spans="2:6" x14ac:dyDescent="0.3">
      <c r="B596" s="7"/>
      <c r="C596" s="7"/>
      <c r="D596" s="7"/>
      <c r="E596" s="7"/>
      <c r="F596" s="7"/>
    </row>
    <row r="597" spans="2:6" x14ac:dyDescent="0.3">
      <c r="B597" s="7"/>
      <c r="C597" s="7"/>
      <c r="D597" s="7"/>
      <c r="E597" s="7"/>
      <c r="F597" s="7"/>
    </row>
    <row r="598" spans="2:6" x14ac:dyDescent="0.3">
      <c r="B598" s="7"/>
      <c r="C598" s="7"/>
      <c r="D598" s="7"/>
      <c r="E598" s="7"/>
      <c r="F598" s="7"/>
    </row>
    <row r="599" spans="2:6" x14ac:dyDescent="0.3">
      <c r="B599" s="7"/>
      <c r="C599" s="7"/>
      <c r="D599" s="7"/>
      <c r="E599" s="7"/>
      <c r="F599" s="7"/>
    </row>
    <row r="600" spans="2:6" x14ac:dyDescent="0.3">
      <c r="B600" s="7"/>
      <c r="C600" s="7"/>
      <c r="D600" s="7"/>
      <c r="E600" s="7"/>
      <c r="F600" s="7"/>
    </row>
    <row r="601" spans="2:6" x14ac:dyDescent="0.3">
      <c r="B601" s="7"/>
      <c r="C601" s="7"/>
      <c r="D601" s="7"/>
      <c r="E601" s="7"/>
      <c r="F601" s="7"/>
    </row>
    <row r="602" spans="2:6" x14ac:dyDescent="0.3">
      <c r="B602" s="7"/>
      <c r="C602" s="7"/>
      <c r="D602" s="7"/>
      <c r="E602" s="7"/>
      <c r="F602" s="7"/>
    </row>
    <row r="603" spans="2:6" x14ac:dyDescent="0.3">
      <c r="B603" s="7"/>
      <c r="C603" s="7"/>
      <c r="D603" s="7"/>
      <c r="E603" s="7"/>
      <c r="F603" s="7"/>
    </row>
    <row r="604" spans="2:6" x14ac:dyDescent="0.3">
      <c r="B604" s="7"/>
      <c r="C604" s="7"/>
      <c r="D604" s="7"/>
      <c r="E604" s="7"/>
      <c r="F604" s="7"/>
    </row>
    <row r="605" spans="2:6" x14ac:dyDescent="0.3">
      <c r="B605" s="7"/>
      <c r="C605" s="7"/>
      <c r="D605" s="7"/>
      <c r="E605" s="7"/>
      <c r="F605" s="7"/>
    </row>
    <row r="606" spans="2:6" x14ac:dyDescent="0.3">
      <c r="B606" s="7"/>
      <c r="C606" s="7"/>
      <c r="D606" s="7"/>
      <c r="E606" s="7"/>
      <c r="F606" s="7"/>
    </row>
    <row r="607" spans="2:6" x14ac:dyDescent="0.3">
      <c r="B607" s="7"/>
      <c r="C607" s="7"/>
      <c r="D607" s="7"/>
      <c r="E607" s="7"/>
      <c r="F607" s="7"/>
    </row>
    <row r="608" spans="2:6" x14ac:dyDescent="0.3">
      <c r="B608" s="7"/>
      <c r="C608" s="7"/>
      <c r="D608" s="7"/>
      <c r="E608" s="7"/>
      <c r="F608" s="7"/>
    </row>
    <row r="609" spans="2:6" x14ac:dyDescent="0.3">
      <c r="B609" s="7"/>
      <c r="C609" s="7"/>
      <c r="D609" s="7"/>
      <c r="E609" s="7"/>
      <c r="F609" s="7"/>
    </row>
    <row r="610" spans="2:6" x14ac:dyDescent="0.3">
      <c r="B610" s="7"/>
      <c r="C610" s="7"/>
      <c r="D610" s="7"/>
      <c r="E610" s="7"/>
      <c r="F610" s="7"/>
    </row>
    <row r="611" spans="2:6" x14ac:dyDescent="0.3">
      <c r="B611" s="7"/>
      <c r="C611" s="7"/>
      <c r="D611" s="7"/>
      <c r="E611" s="7"/>
      <c r="F611" s="7"/>
    </row>
    <row r="612" spans="2:6" x14ac:dyDescent="0.3">
      <c r="B612" s="7"/>
      <c r="C612" s="7"/>
      <c r="D612" s="7"/>
      <c r="E612" s="7"/>
      <c r="F612" s="7"/>
    </row>
    <row r="613" spans="2:6" x14ac:dyDescent="0.3">
      <c r="B613" s="7"/>
      <c r="C613" s="7"/>
      <c r="D613" s="7"/>
      <c r="E613" s="7"/>
      <c r="F613" s="7"/>
    </row>
    <row r="614" spans="2:6" x14ac:dyDescent="0.3">
      <c r="B614" s="7"/>
      <c r="C614" s="7"/>
      <c r="D614" s="7"/>
      <c r="E614" s="7"/>
      <c r="F614" s="7"/>
    </row>
    <row r="615" spans="2:6" x14ac:dyDescent="0.3">
      <c r="B615" s="7"/>
      <c r="C615" s="7"/>
      <c r="D615" s="7"/>
      <c r="E615" s="7"/>
      <c r="F615" s="7"/>
    </row>
    <row r="616" spans="2:6" x14ac:dyDescent="0.3">
      <c r="B616" s="7"/>
      <c r="C616" s="7"/>
      <c r="D616" s="7"/>
      <c r="E616" s="7"/>
      <c r="F616" s="7"/>
    </row>
    <row r="617" spans="2:6" x14ac:dyDescent="0.3">
      <c r="B617" s="7"/>
      <c r="C617" s="7"/>
      <c r="D617" s="7"/>
      <c r="E617" s="7"/>
      <c r="F617" s="7"/>
    </row>
    <row r="618" spans="2:6" x14ac:dyDescent="0.3">
      <c r="B618" s="7"/>
      <c r="C618" s="7"/>
      <c r="D618" s="7"/>
      <c r="E618" s="7"/>
      <c r="F618" s="7"/>
    </row>
    <row r="619" spans="2:6" x14ac:dyDescent="0.3">
      <c r="B619" s="7"/>
      <c r="C619" s="7"/>
      <c r="D619" s="7"/>
      <c r="E619" s="7"/>
      <c r="F619" s="7"/>
    </row>
    <row r="620" spans="2:6" x14ac:dyDescent="0.3">
      <c r="B620" s="7"/>
      <c r="C620" s="7"/>
      <c r="D620" s="7"/>
      <c r="E620" s="7"/>
      <c r="F620" s="7"/>
    </row>
    <row r="621" spans="2:6" x14ac:dyDescent="0.3">
      <c r="B621" s="7"/>
      <c r="C621" s="7"/>
      <c r="D621" s="7"/>
      <c r="E621" s="7"/>
      <c r="F621" s="7"/>
    </row>
    <row r="622" spans="2:6" x14ac:dyDescent="0.3">
      <c r="B622" s="7"/>
      <c r="C622" s="7"/>
      <c r="D622" s="7"/>
      <c r="E622" s="7"/>
      <c r="F622" s="7"/>
    </row>
    <row r="623" spans="2:6" x14ac:dyDescent="0.3">
      <c r="B623" s="7"/>
      <c r="C623" s="7"/>
      <c r="D623" s="7"/>
      <c r="E623" s="7"/>
      <c r="F623" s="7"/>
    </row>
    <row r="624" spans="2:6" x14ac:dyDescent="0.3">
      <c r="B624" s="7"/>
      <c r="C624" s="7"/>
      <c r="D624" s="7"/>
      <c r="E624" s="7"/>
      <c r="F624" s="7"/>
    </row>
    <row r="625" spans="2:6" x14ac:dyDescent="0.3">
      <c r="B625" s="7"/>
      <c r="C625" s="7"/>
      <c r="D625" s="7"/>
      <c r="E625" s="7"/>
      <c r="F625" s="7"/>
    </row>
    <row r="626" spans="2:6" x14ac:dyDescent="0.3">
      <c r="B626" s="7"/>
      <c r="C626" s="7"/>
      <c r="D626" s="7"/>
      <c r="E626" s="7"/>
      <c r="F626" s="7"/>
    </row>
    <row r="627" spans="2:6" x14ac:dyDescent="0.3">
      <c r="B627" s="7"/>
      <c r="C627" s="7"/>
      <c r="D627" s="7"/>
      <c r="E627" s="7"/>
      <c r="F627" s="7"/>
    </row>
    <row r="628" spans="2:6" x14ac:dyDescent="0.3">
      <c r="B628" s="7"/>
      <c r="C628" s="7"/>
      <c r="D628" s="7"/>
      <c r="E628" s="7"/>
      <c r="F628" s="7"/>
    </row>
    <row r="629" spans="2:6" x14ac:dyDescent="0.3">
      <c r="B629" s="7"/>
      <c r="C629" s="7"/>
      <c r="D629" s="7"/>
      <c r="E629" s="7"/>
      <c r="F629" s="7"/>
    </row>
    <row r="630" spans="2:6" x14ac:dyDescent="0.3">
      <c r="B630" s="7"/>
      <c r="C630" s="7"/>
      <c r="D630" s="7"/>
      <c r="E630" s="7"/>
      <c r="F630" s="7"/>
    </row>
    <row r="631" spans="2:6" x14ac:dyDescent="0.3">
      <c r="B631" s="7"/>
      <c r="C631" s="7"/>
      <c r="D631" s="7"/>
      <c r="E631" s="7"/>
      <c r="F631" s="7"/>
    </row>
    <row r="632" spans="2:6" x14ac:dyDescent="0.3">
      <c r="B632" s="7"/>
      <c r="C632" s="7"/>
      <c r="D632" s="7"/>
      <c r="E632" s="7"/>
      <c r="F632" s="7"/>
    </row>
    <row r="633" spans="2:6" x14ac:dyDescent="0.3">
      <c r="B633" s="7"/>
      <c r="C633" s="7"/>
      <c r="D633" s="7"/>
      <c r="E633" s="7"/>
      <c r="F633" s="7"/>
    </row>
    <row r="634" spans="2:6" x14ac:dyDescent="0.3">
      <c r="B634" s="7"/>
      <c r="C634" s="7"/>
      <c r="D634" s="7"/>
      <c r="E634" s="7"/>
      <c r="F634" s="7"/>
    </row>
    <row r="635" spans="2:6" x14ac:dyDescent="0.3">
      <c r="B635" s="7"/>
      <c r="C635" s="7"/>
      <c r="D635" s="7"/>
      <c r="E635" s="7"/>
      <c r="F635" s="7"/>
    </row>
    <row r="636" spans="2:6" x14ac:dyDescent="0.3">
      <c r="B636" s="7"/>
      <c r="C636" s="7"/>
      <c r="D636" s="7"/>
      <c r="E636" s="7"/>
      <c r="F636" s="7"/>
    </row>
    <row r="637" spans="2:6" x14ac:dyDescent="0.3">
      <c r="B637" s="7"/>
      <c r="C637" s="7"/>
      <c r="D637" s="7"/>
      <c r="E637" s="7"/>
      <c r="F637" s="7"/>
    </row>
    <row r="638" spans="2:6" x14ac:dyDescent="0.3">
      <c r="B638" s="7"/>
      <c r="C638" s="7"/>
      <c r="D638" s="7"/>
      <c r="E638" s="7"/>
      <c r="F638" s="7"/>
    </row>
    <row r="639" spans="2:6" x14ac:dyDescent="0.3">
      <c r="B639" s="7"/>
      <c r="C639" s="7"/>
      <c r="D639" s="7"/>
      <c r="E639" s="7"/>
      <c r="F639" s="7"/>
    </row>
    <row r="640" spans="2:6" x14ac:dyDescent="0.3">
      <c r="B640" s="7"/>
      <c r="C640" s="7"/>
      <c r="D640" s="7"/>
      <c r="E640" s="7"/>
      <c r="F640" s="7"/>
    </row>
    <row r="641" spans="2:6" x14ac:dyDescent="0.3">
      <c r="B641" s="7"/>
      <c r="C641" s="7"/>
      <c r="D641" s="7"/>
      <c r="E641" s="7"/>
      <c r="F641" s="7"/>
    </row>
    <row r="642" spans="2:6" x14ac:dyDescent="0.3">
      <c r="B642" s="7"/>
      <c r="C642" s="7"/>
      <c r="D642" s="7"/>
      <c r="E642" s="7"/>
      <c r="F642" s="7"/>
    </row>
    <row r="643" spans="2:6" x14ac:dyDescent="0.3">
      <c r="B643" s="7"/>
      <c r="C643" s="7"/>
      <c r="D643" s="7"/>
      <c r="E643" s="7"/>
      <c r="F643" s="7"/>
    </row>
    <row r="644" spans="2:6" x14ac:dyDescent="0.3">
      <c r="B644" s="7"/>
      <c r="C644" s="7"/>
      <c r="D644" s="7"/>
      <c r="E644" s="7"/>
      <c r="F644" s="7"/>
    </row>
    <row r="645" spans="2:6" x14ac:dyDescent="0.3">
      <c r="B645" s="7"/>
      <c r="C645" s="7"/>
      <c r="D645" s="7"/>
      <c r="E645" s="7"/>
      <c r="F645" s="7"/>
    </row>
    <row r="646" spans="2:6" x14ac:dyDescent="0.3">
      <c r="B646" s="7"/>
      <c r="C646" s="7"/>
      <c r="D646" s="7"/>
      <c r="E646" s="7"/>
      <c r="F646" s="7"/>
    </row>
    <row r="647" spans="2:6" x14ac:dyDescent="0.3">
      <c r="B647" s="7"/>
      <c r="C647" s="7"/>
      <c r="D647" s="7"/>
      <c r="E647" s="7"/>
      <c r="F647" s="7"/>
    </row>
    <row r="648" spans="2:6" x14ac:dyDescent="0.3">
      <c r="B648" s="7"/>
      <c r="C648" s="7"/>
      <c r="D648" s="7"/>
      <c r="E648" s="7"/>
      <c r="F648" s="7"/>
    </row>
    <row r="649" spans="2:6" x14ac:dyDescent="0.3">
      <c r="B649" s="7"/>
      <c r="C649" s="7"/>
      <c r="D649" s="7"/>
      <c r="E649" s="7"/>
      <c r="F649" s="7"/>
    </row>
    <row r="650" spans="2:6" x14ac:dyDescent="0.3">
      <c r="B650" s="7"/>
      <c r="C650" s="7"/>
      <c r="D650" s="7"/>
      <c r="E650" s="7"/>
      <c r="F650" s="7"/>
    </row>
    <row r="651" spans="2:6" x14ac:dyDescent="0.3">
      <c r="B651" s="7"/>
      <c r="C651" s="7"/>
      <c r="D651" s="7"/>
      <c r="E651" s="7"/>
      <c r="F651" s="7"/>
    </row>
    <row r="652" spans="2:6" x14ac:dyDescent="0.3">
      <c r="B652" s="7"/>
      <c r="C652" s="7"/>
      <c r="D652" s="7"/>
      <c r="E652" s="7"/>
      <c r="F652" s="7"/>
    </row>
    <row r="653" spans="2:6" x14ac:dyDescent="0.3">
      <c r="B653" s="7"/>
      <c r="C653" s="7"/>
      <c r="D653" s="7"/>
      <c r="E653" s="7"/>
      <c r="F653" s="7"/>
    </row>
    <row r="654" spans="2:6" x14ac:dyDescent="0.3">
      <c r="B654" s="7"/>
      <c r="C654" s="7"/>
      <c r="D654" s="7"/>
      <c r="E654" s="7"/>
      <c r="F654" s="7"/>
    </row>
    <row r="655" spans="2:6" x14ac:dyDescent="0.3">
      <c r="B655" s="7"/>
      <c r="C655" s="7"/>
      <c r="D655" s="7"/>
      <c r="E655" s="7"/>
      <c r="F655" s="7"/>
    </row>
    <row r="656" spans="2:6" x14ac:dyDescent="0.3">
      <c r="B656" s="7"/>
      <c r="C656" s="7"/>
      <c r="D656" s="7"/>
      <c r="E656" s="7"/>
      <c r="F656" s="7"/>
    </row>
    <row r="657" spans="2:6" x14ac:dyDescent="0.3">
      <c r="B657" s="7"/>
      <c r="C657" s="7"/>
      <c r="D657" s="7"/>
      <c r="E657" s="7"/>
      <c r="F657" s="7"/>
    </row>
    <row r="658" spans="2:6" x14ac:dyDescent="0.3">
      <c r="B658" s="7"/>
      <c r="C658" s="7"/>
      <c r="D658" s="7"/>
      <c r="E658" s="7"/>
      <c r="F658" s="7"/>
    </row>
    <row r="659" spans="2:6" x14ac:dyDescent="0.3">
      <c r="B659" s="7"/>
      <c r="C659" s="7"/>
      <c r="D659" s="7"/>
      <c r="E659" s="7"/>
      <c r="F659" s="7"/>
    </row>
    <row r="660" spans="2:6" x14ac:dyDescent="0.3">
      <c r="B660" s="7"/>
      <c r="C660" s="7"/>
      <c r="D660" s="7"/>
      <c r="E660" s="7"/>
      <c r="F660" s="7"/>
    </row>
    <row r="661" spans="2:6" x14ac:dyDescent="0.3">
      <c r="B661" s="7"/>
      <c r="C661" s="7"/>
      <c r="D661" s="7"/>
      <c r="E661" s="7"/>
      <c r="F661" s="7"/>
    </row>
    <row r="662" spans="2:6" x14ac:dyDescent="0.3">
      <c r="B662" s="7"/>
      <c r="C662" s="7"/>
      <c r="D662" s="7"/>
      <c r="E662" s="7"/>
      <c r="F662" s="7"/>
    </row>
    <row r="663" spans="2:6" x14ac:dyDescent="0.3">
      <c r="B663" s="7"/>
      <c r="C663" s="7"/>
      <c r="D663" s="7"/>
      <c r="E663" s="7"/>
      <c r="F663" s="7"/>
    </row>
    <row r="664" spans="2:6" x14ac:dyDescent="0.3">
      <c r="B664" s="7"/>
      <c r="C664" s="7"/>
      <c r="D664" s="7"/>
      <c r="E664" s="7"/>
      <c r="F664" s="7"/>
    </row>
    <row r="665" spans="2:6" x14ac:dyDescent="0.3">
      <c r="B665" s="7"/>
      <c r="C665" s="7"/>
      <c r="D665" s="7"/>
      <c r="E665" s="7"/>
      <c r="F665" s="7"/>
    </row>
    <row r="666" spans="2:6" x14ac:dyDescent="0.3">
      <c r="B666" s="7"/>
      <c r="C666" s="7"/>
      <c r="D666" s="7"/>
      <c r="E666" s="7"/>
      <c r="F666" s="7"/>
    </row>
    <row r="667" spans="2:6" x14ac:dyDescent="0.3">
      <c r="B667" s="7"/>
      <c r="C667" s="7"/>
      <c r="D667" s="7"/>
      <c r="E667" s="7"/>
      <c r="F667" s="7"/>
    </row>
    <row r="668" spans="2:6" x14ac:dyDescent="0.3">
      <c r="B668" s="7"/>
      <c r="C668" s="7"/>
      <c r="D668" s="7"/>
      <c r="E668" s="7"/>
      <c r="F668" s="7"/>
    </row>
    <row r="669" spans="2:6" x14ac:dyDescent="0.3">
      <c r="B669" s="7"/>
      <c r="C669" s="7"/>
      <c r="D669" s="7"/>
      <c r="E669" s="7"/>
      <c r="F669" s="7"/>
    </row>
    <row r="670" spans="2:6" x14ac:dyDescent="0.3">
      <c r="B670" s="7"/>
      <c r="C670" s="7"/>
      <c r="D670" s="7"/>
      <c r="E670" s="7"/>
      <c r="F670" s="7"/>
    </row>
    <row r="671" spans="2:6" x14ac:dyDescent="0.3">
      <c r="B671" s="7"/>
      <c r="C671" s="7"/>
      <c r="D671" s="7"/>
      <c r="E671" s="7"/>
      <c r="F671" s="7"/>
    </row>
    <row r="672" spans="2:6" x14ac:dyDescent="0.3">
      <c r="B672" s="7"/>
      <c r="C672" s="7"/>
      <c r="D672" s="7"/>
      <c r="E672" s="7"/>
      <c r="F672" s="7"/>
    </row>
    <row r="673" spans="2:6" x14ac:dyDescent="0.3">
      <c r="B673" s="7"/>
      <c r="C673" s="7"/>
      <c r="D673" s="7"/>
      <c r="E673" s="7"/>
      <c r="F673" s="7"/>
    </row>
    <row r="674" spans="2:6" x14ac:dyDescent="0.3">
      <c r="B674" s="7"/>
      <c r="C674" s="7"/>
      <c r="D674" s="7"/>
      <c r="E674" s="7"/>
      <c r="F674" s="7"/>
    </row>
    <row r="675" spans="2:6" x14ac:dyDescent="0.3">
      <c r="B675" s="7"/>
      <c r="C675" s="7"/>
      <c r="D675" s="7"/>
      <c r="E675" s="7"/>
      <c r="F675" s="7"/>
    </row>
    <row r="676" spans="2:6" x14ac:dyDescent="0.3">
      <c r="B676" s="7"/>
      <c r="C676" s="7"/>
      <c r="D676" s="7"/>
      <c r="E676" s="7"/>
      <c r="F676" s="7"/>
    </row>
    <row r="677" spans="2:6" x14ac:dyDescent="0.3">
      <c r="B677" s="7"/>
      <c r="C677" s="7"/>
      <c r="D677" s="7"/>
      <c r="E677" s="7"/>
      <c r="F677" s="7"/>
    </row>
    <row r="678" spans="2:6" x14ac:dyDescent="0.3">
      <c r="B678" s="7"/>
      <c r="C678" s="7"/>
      <c r="D678" s="7"/>
      <c r="E678" s="7"/>
      <c r="F678" s="7"/>
    </row>
    <row r="679" spans="2:6" x14ac:dyDescent="0.3">
      <c r="B679" s="7"/>
      <c r="C679" s="7"/>
      <c r="D679" s="7"/>
      <c r="E679" s="7"/>
      <c r="F679" s="7"/>
    </row>
    <row r="680" spans="2:6" x14ac:dyDescent="0.3">
      <c r="B680" s="7"/>
      <c r="C680" s="7"/>
      <c r="D680" s="7"/>
      <c r="E680" s="7"/>
      <c r="F680" s="7"/>
    </row>
    <row r="681" spans="2:6" x14ac:dyDescent="0.3">
      <c r="B681" s="7"/>
      <c r="C681" s="7"/>
      <c r="D681" s="7"/>
      <c r="E681" s="7"/>
      <c r="F681" s="7"/>
    </row>
    <row r="682" spans="2:6" x14ac:dyDescent="0.3">
      <c r="B682" s="7"/>
      <c r="C682" s="7"/>
      <c r="D682" s="7"/>
      <c r="E682" s="7"/>
      <c r="F682" s="7"/>
    </row>
    <row r="683" spans="2:6" x14ac:dyDescent="0.3">
      <c r="B683" s="7"/>
      <c r="C683" s="7"/>
      <c r="D683" s="7"/>
      <c r="E683" s="7"/>
      <c r="F683" s="7"/>
    </row>
    <row r="684" spans="2:6" x14ac:dyDescent="0.3">
      <c r="B684" s="7"/>
      <c r="C684" s="7"/>
      <c r="D684" s="7"/>
      <c r="E684" s="7"/>
      <c r="F684" s="7"/>
    </row>
    <row r="685" spans="2:6" x14ac:dyDescent="0.3">
      <c r="B685" s="7"/>
      <c r="C685" s="7"/>
      <c r="D685" s="7"/>
      <c r="E685" s="7"/>
      <c r="F685" s="7"/>
    </row>
    <row r="686" spans="2:6" x14ac:dyDescent="0.3">
      <c r="B686" s="7"/>
      <c r="C686" s="7"/>
      <c r="D686" s="7"/>
      <c r="E686" s="7"/>
      <c r="F686" s="7"/>
    </row>
    <row r="687" spans="2:6" x14ac:dyDescent="0.3">
      <c r="B687" s="7"/>
      <c r="C687" s="7"/>
      <c r="D687" s="7"/>
      <c r="E687" s="7"/>
      <c r="F687" s="7"/>
    </row>
    <row r="688" spans="2:6" x14ac:dyDescent="0.3">
      <c r="B688" s="7"/>
      <c r="C688" s="7"/>
      <c r="D688" s="7"/>
      <c r="E688" s="7"/>
      <c r="F688" s="7"/>
    </row>
    <row r="689" spans="2:6" x14ac:dyDescent="0.3">
      <c r="B689" s="7"/>
      <c r="C689" s="7"/>
      <c r="D689" s="7"/>
      <c r="E689" s="7"/>
      <c r="F689" s="7"/>
    </row>
    <row r="690" spans="2:6" x14ac:dyDescent="0.3">
      <c r="B690" s="7"/>
      <c r="C690" s="7"/>
      <c r="D690" s="7"/>
      <c r="E690" s="7"/>
      <c r="F690" s="7"/>
    </row>
    <row r="691" spans="2:6" x14ac:dyDescent="0.3">
      <c r="B691" s="7"/>
      <c r="C691" s="7"/>
      <c r="D691" s="7"/>
      <c r="E691" s="7"/>
      <c r="F691" s="7"/>
    </row>
    <row r="692" spans="2:6" x14ac:dyDescent="0.3">
      <c r="B692" s="7"/>
      <c r="C692" s="7"/>
      <c r="D692" s="7"/>
      <c r="E692" s="7"/>
      <c r="F692" s="7"/>
    </row>
    <row r="693" spans="2:6" x14ac:dyDescent="0.3">
      <c r="B693" s="7"/>
      <c r="C693" s="7"/>
      <c r="D693" s="7"/>
      <c r="E693" s="7"/>
      <c r="F693" s="7"/>
    </row>
    <row r="694" spans="2:6" x14ac:dyDescent="0.3">
      <c r="B694" s="7"/>
      <c r="C694" s="7"/>
      <c r="D694" s="7"/>
      <c r="E694" s="7"/>
      <c r="F694" s="7"/>
    </row>
    <row r="695" spans="2:6" x14ac:dyDescent="0.3">
      <c r="B695" s="7"/>
      <c r="C695" s="7"/>
      <c r="D695" s="7"/>
      <c r="E695" s="7"/>
      <c r="F695" s="7"/>
    </row>
    <row r="696" spans="2:6" x14ac:dyDescent="0.3">
      <c r="B696" s="7"/>
      <c r="C696" s="7"/>
      <c r="D696" s="7"/>
      <c r="E696" s="7"/>
      <c r="F696" s="7"/>
    </row>
    <row r="697" spans="2:6" x14ac:dyDescent="0.3">
      <c r="B697" s="7"/>
      <c r="C697" s="7"/>
      <c r="D697" s="7"/>
      <c r="E697" s="7"/>
      <c r="F697" s="7"/>
    </row>
    <row r="698" spans="2:6" x14ac:dyDescent="0.3">
      <c r="B698" s="7"/>
      <c r="C698" s="7"/>
      <c r="D698" s="7"/>
      <c r="E698" s="7"/>
      <c r="F698" s="7"/>
    </row>
    <row r="699" spans="2:6" x14ac:dyDescent="0.3">
      <c r="B699" s="7"/>
      <c r="C699" s="7"/>
      <c r="D699" s="7"/>
      <c r="E699" s="7"/>
      <c r="F699" s="7"/>
    </row>
    <row r="700" spans="2:6" x14ac:dyDescent="0.3">
      <c r="B700" s="7"/>
      <c r="C700" s="7"/>
      <c r="D700" s="7"/>
      <c r="E700" s="7"/>
      <c r="F700" s="7"/>
    </row>
    <row r="701" spans="2:6" x14ac:dyDescent="0.3">
      <c r="B701" s="7"/>
      <c r="C701" s="7"/>
      <c r="D701" s="7"/>
      <c r="E701" s="7"/>
      <c r="F701" s="7"/>
    </row>
    <row r="702" spans="2:6" x14ac:dyDescent="0.3">
      <c r="B702" s="7"/>
      <c r="C702" s="7"/>
      <c r="D702" s="7"/>
      <c r="E702" s="7"/>
      <c r="F702" s="7"/>
    </row>
    <row r="703" spans="2:6" x14ac:dyDescent="0.3">
      <c r="B703" s="7"/>
      <c r="C703" s="7"/>
      <c r="D703" s="7"/>
      <c r="E703" s="7"/>
      <c r="F703" s="7"/>
    </row>
    <row r="704" spans="2:6" x14ac:dyDescent="0.3">
      <c r="B704" s="7"/>
      <c r="C704" s="7"/>
      <c r="D704" s="7"/>
      <c r="E704" s="7"/>
      <c r="F704" s="7"/>
    </row>
    <row r="705" spans="2:6" x14ac:dyDescent="0.3">
      <c r="B705" s="7"/>
      <c r="C705" s="7"/>
      <c r="D705" s="7"/>
      <c r="E705" s="7"/>
      <c r="F705" s="7"/>
    </row>
    <row r="706" spans="2:6" x14ac:dyDescent="0.3">
      <c r="B706" s="7"/>
      <c r="C706" s="7"/>
      <c r="D706" s="7"/>
      <c r="E706" s="7"/>
      <c r="F706" s="7"/>
    </row>
    <row r="707" spans="2:6" x14ac:dyDescent="0.3">
      <c r="B707" s="7"/>
      <c r="C707" s="7"/>
      <c r="D707" s="7"/>
      <c r="E707" s="7"/>
      <c r="F707" s="7"/>
    </row>
    <row r="708" spans="2:6" x14ac:dyDescent="0.3">
      <c r="B708" s="7"/>
      <c r="C708" s="7"/>
      <c r="D708" s="7"/>
      <c r="E708" s="7"/>
      <c r="F708" s="7"/>
    </row>
    <row r="709" spans="2:6" x14ac:dyDescent="0.3">
      <c r="B709" s="7"/>
      <c r="C709" s="7"/>
      <c r="D709" s="7"/>
      <c r="E709" s="7"/>
      <c r="F709" s="7"/>
    </row>
    <row r="710" spans="2:6" x14ac:dyDescent="0.3">
      <c r="B710" s="7"/>
      <c r="C710" s="7"/>
      <c r="D710" s="7"/>
      <c r="E710" s="7"/>
      <c r="F710" s="7"/>
    </row>
    <row r="711" spans="2:6" x14ac:dyDescent="0.3">
      <c r="B711" s="7"/>
      <c r="C711" s="7"/>
      <c r="D711" s="7"/>
      <c r="E711" s="7"/>
      <c r="F711" s="7"/>
    </row>
    <row r="712" spans="2:6" x14ac:dyDescent="0.3">
      <c r="B712" s="7"/>
      <c r="C712" s="7"/>
      <c r="D712" s="7"/>
      <c r="E712" s="7"/>
      <c r="F712" s="7"/>
    </row>
    <row r="713" spans="2:6" x14ac:dyDescent="0.3">
      <c r="B713" s="7"/>
      <c r="C713" s="7"/>
      <c r="D713" s="7"/>
      <c r="E713" s="7"/>
      <c r="F713" s="7"/>
    </row>
    <row r="714" spans="2:6" x14ac:dyDescent="0.3">
      <c r="B714" s="7"/>
      <c r="C714" s="7"/>
      <c r="D714" s="7"/>
      <c r="E714" s="7"/>
      <c r="F714" s="7"/>
    </row>
    <row r="715" spans="2:6" x14ac:dyDescent="0.3">
      <c r="B715" s="7"/>
      <c r="C715" s="7"/>
      <c r="D715" s="7"/>
      <c r="E715" s="7"/>
      <c r="F715" s="7"/>
    </row>
    <row r="716" spans="2:6" x14ac:dyDescent="0.3">
      <c r="B716" s="7"/>
      <c r="C716" s="7"/>
      <c r="D716" s="7"/>
      <c r="E716" s="7"/>
      <c r="F716" s="7"/>
    </row>
    <row r="717" spans="2:6" x14ac:dyDescent="0.3">
      <c r="B717" s="7"/>
      <c r="C717" s="7"/>
      <c r="D717" s="7"/>
      <c r="E717" s="7"/>
      <c r="F717" s="7"/>
    </row>
    <row r="718" spans="2:6" x14ac:dyDescent="0.3">
      <c r="B718" s="7"/>
      <c r="C718" s="7"/>
      <c r="D718" s="7"/>
      <c r="E718" s="7"/>
      <c r="F718" s="7"/>
    </row>
    <row r="719" spans="2:6" x14ac:dyDescent="0.3">
      <c r="B719" s="7"/>
      <c r="C719" s="7"/>
      <c r="D719" s="7"/>
      <c r="E719" s="7"/>
      <c r="F719" s="7"/>
    </row>
    <row r="720" spans="2:6" x14ac:dyDescent="0.3">
      <c r="B720" s="7"/>
      <c r="C720" s="7"/>
      <c r="D720" s="7"/>
      <c r="E720" s="7"/>
      <c r="F720" s="7"/>
    </row>
    <row r="721" spans="2:6" x14ac:dyDescent="0.3">
      <c r="B721" s="7"/>
      <c r="C721" s="7"/>
      <c r="D721" s="7"/>
      <c r="E721" s="7"/>
      <c r="F721" s="7"/>
    </row>
    <row r="722" spans="2:6" x14ac:dyDescent="0.3">
      <c r="B722" s="7"/>
      <c r="C722" s="7"/>
      <c r="D722" s="7"/>
      <c r="E722" s="7"/>
      <c r="F722" s="7"/>
    </row>
    <row r="723" spans="2:6" x14ac:dyDescent="0.3">
      <c r="B723" s="7"/>
      <c r="C723" s="7"/>
      <c r="D723" s="7"/>
      <c r="E723" s="7"/>
      <c r="F723" s="7"/>
    </row>
    <row r="724" spans="2:6" x14ac:dyDescent="0.3">
      <c r="B724" s="7"/>
      <c r="C724" s="7"/>
      <c r="D724" s="7"/>
      <c r="E724" s="7"/>
      <c r="F724" s="7"/>
    </row>
    <row r="725" spans="2:6" x14ac:dyDescent="0.3">
      <c r="B725" s="7"/>
      <c r="C725" s="7"/>
      <c r="D725" s="7"/>
      <c r="E725" s="7"/>
      <c r="F725" s="7"/>
    </row>
    <row r="726" spans="2:6" x14ac:dyDescent="0.3">
      <c r="B726" s="7"/>
      <c r="C726" s="7"/>
      <c r="D726" s="7"/>
      <c r="E726" s="7"/>
      <c r="F726" s="7"/>
    </row>
    <row r="727" spans="2:6" x14ac:dyDescent="0.3">
      <c r="B727" s="7"/>
      <c r="C727" s="7"/>
      <c r="D727" s="7"/>
      <c r="E727" s="7"/>
      <c r="F727" s="7"/>
    </row>
    <row r="728" spans="2:6" x14ac:dyDescent="0.3">
      <c r="B728" s="7"/>
      <c r="C728" s="7"/>
      <c r="D728" s="7"/>
      <c r="E728" s="7"/>
      <c r="F728" s="7"/>
    </row>
    <row r="729" spans="2:6" x14ac:dyDescent="0.3">
      <c r="B729" s="7"/>
      <c r="C729" s="7"/>
      <c r="D729" s="7"/>
      <c r="E729" s="7"/>
      <c r="F729" s="7"/>
    </row>
    <row r="730" spans="2:6" x14ac:dyDescent="0.3">
      <c r="B730" s="7"/>
      <c r="C730" s="7"/>
      <c r="D730" s="7"/>
      <c r="E730" s="7"/>
      <c r="F730" s="7"/>
    </row>
    <row r="731" spans="2:6" x14ac:dyDescent="0.3">
      <c r="B731" s="7"/>
      <c r="C731" s="7"/>
      <c r="D731" s="7"/>
      <c r="E731" s="7"/>
      <c r="F731" s="7"/>
    </row>
    <row r="732" spans="2:6" x14ac:dyDescent="0.3">
      <c r="B732" s="7"/>
      <c r="C732" s="7"/>
      <c r="D732" s="7"/>
      <c r="E732" s="7"/>
      <c r="F732" s="7"/>
    </row>
    <row r="733" spans="2:6" x14ac:dyDescent="0.3">
      <c r="B733" s="7"/>
      <c r="C733" s="7"/>
      <c r="D733" s="7"/>
      <c r="E733" s="7"/>
      <c r="F733" s="7"/>
    </row>
    <row r="734" spans="2:6" x14ac:dyDescent="0.3">
      <c r="B734" s="7"/>
      <c r="C734" s="7"/>
      <c r="D734" s="7"/>
      <c r="E734" s="7"/>
      <c r="F734" s="7"/>
    </row>
    <row r="735" spans="2:6" x14ac:dyDescent="0.3">
      <c r="B735" s="7"/>
      <c r="C735" s="7"/>
      <c r="D735" s="7"/>
      <c r="E735" s="7"/>
      <c r="F735" s="7"/>
    </row>
    <row r="736" spans="2:6" x14ac:dyDescent="0.3">
      <c r="B736" s="7"/>
      <c r="C736" s="7"/>
      <c r="D736" s="7"/>
      <c r="E736" s="7"/>
      <c r="F736" s="7"/>
    </row>
    <row r="737" spans="2:6" x14ac:dyDescent="0.3">
      <c r="B737" s="7"/>
      <c r="C737" s="7"/>
      <c r="D737" s="7"/>
      <c r="E737" s="7"/>
      <c r="F737" s="7"/>
    </row>
    <row r="738" spans="2:6" x14ac:dyDescent="0.3">
      <c r="B738" s="7"/>
      <c r="C738" s="7"/>
      <c r="D738" s="7"/>
      <c r="E738" s="7"/>
      <c r="F738" s="7"/>
    </row>
    <row r="739" spans="2:6" x14ac:dyDescent="0.3">
      <c r="B739" s="7"/>
      <c r="C739" s="7"/>
      <c r="D739" s="7"/>
      <c r="E739" s="7"/>
      <c r="F739" s="7"/>
    </row>
    <row r="740" spans="2:6" x14ac:dyDescent="0.3">
      <c r="B740" s="7"/>
      <c r="C740" s="7"/>
      <c r="D740" s="7"/>
      <c r="E740" s="7"/>
      <c r="F740" s="7"/>
    </row>
    <row r="741" spans="2:6" x14ac:dyDescent="0.3">
      <c r="B741" s="7"/>
      <c r="C741" s="7"/>
      <c r="D741" s="7"/>
      <c r="E741" s="7"/>
      <c r="F741" s="7"/>
    </row>
    <row r="742" spans="2:6" x14ac:dyDescent="0.3">
      <c r="B742" s="7"/>
      <c r="C742" s="7"/>
      <c r="D742" s="7"/>
      <c r="E742" s="7"/>
      <c r="F742" s="7"/>
    </row>
    <row r="743" spans="2:6" x14ac:dyDescent="0.3">
      <c r="B743" s="7"/>
      <c r="C743" s="7"/>
      <c r="D743" s="7"/>
      <c r="E743" s="7"/>
      <c r="F743" s="7"/>
    </row>
    <row r="744" spans="2:6" x14ac:dyDescent="0.3">
      <c r="B744" s="7"/>
      <c r="C744" s="7"/>
      <c r="D744" s="7"/>
      <c r="E744" s="7"/>
      <c r="F744" s="7"/>
    </row>
    <row r="745" spans="2:6" x14ac:dyDescent="0.3">
      <c r="B745" s="7"/>
      <c r="C745" s="7"/>
      <c r="D745" s="7"/>
      <c r="E745" s="7"/>
      <c r="F745" s="7"/>
    </row>
    <row r="746" spans="2:6" x14ac:dyDescent="0.3">
      <c r="B746" s="7"/>
      <c r="C746" s="7"/>
      <c r="D746" s="7"/>
      <c r="E746" s="7"/>
      <c r="F746" s="7"/>
    </row>
    <row r="747" spans="2:6" x14ac:dyDescent="0.3">
      <c r="B747" s="7"/>
      <c r="C747" s="7"/>
      <c r="D747" s="7"/>
      <c r="E747" s="7"/>
      <c r="F747" s="7"/>
    </row>
    <row r="748" spans="2:6" x14ac:dyDescent="0.3">
      <c r="B748" s="7"/>
      <c r="C748" s="7"/>
      <c r="D748" s="7"/>
      <c r="E748" s="7"/>
      <c r="F748" s="7"/>
    </row>
    <row r="749" spans="2:6" x14ac:dyDescent="0.3">
      <c r="B749" s="7"/>
      <c r="C749" s="7"/>
      <c r="D749" s="7"/>
      <c r="E749" s="7"/>
      <c r="F749" s="7"/>
    </row>
    <row r="750" spans="2:6" x14ac:dyDescent="0.3">
      <c r="B750" s="7"/>
      <c r="C750" s="7"/>
      <c r="D750" s="7"/>
      <c r="E750" s="7"/>
      <c r="F750" s="7"/>
    </row>
    <row r="751" spans="2:6" x14ac:dyDescent="0.3">
      <c r="B751" s="7"/>
      <c r="C751" s="7"/>
      <c r="D751" s="7"/>
      <c r="E751" s="7"/>
      <c r="F751" s="7"/>
    </row>
    <row r="752" spans="2:6" x14ac:dyDescent="0.3">
      <c r="B752" s="7"/>
      <c r="C752" s="7"/>
      <c r="D752" s="7"/>
      <c r="E752" s="7"/>
      <c r="F752" s="7"/>
    </row>
    <row r="753" spans="2:6" x14ac:dyDescent="0.3">
      <c r="B753" s="7"/>
      <c r="C753" s="7"/>
      <c r="D753" s="7"/>
      <c r="E753" s="7"/>
      <c r="F753" s="7"/>
    </row>
    <row r="754" spans="2:6" x14ac:dyDescent="0.3">
      <c r="B754" s="7"/>
      <c r="C754" s="7"/>
      <c r="D754" s="7"/>
      <c r="E754" s="7"/>
      <c r="F754" s="7"/>
    </row>
    <row r="755" spans="2:6" x14ac:dyDescent="0.3">
      <c r="B755" s="7"/>
      <c r="C755" s="7"/>
      <c r="D755" s="7"/>
      <c r="E755" s="7"/>
      <c r="F755" s="7"/>
    </row>
    <row r="756" spans="2:6" x14ac:dyDescent="0.3">
      <c r="B756" s="7"/>
      <c r="C756" s="7"/>
      <c r="D756" s="7"/>
      <c r="E756" s="7"/>
      <c r="F756" s="7"/>
    </row>
    <row r="757" spans="2:6" x14ac:dyDescent="0.3">
      <c r="B757" s="7"/>
      <c r="C757" s="7"/>
      <c r="D757" s="7"/>
      <c r="E757" s="7"/>
      <c r="F757" s="7"/>
    </row>
    <row r="758" spans="2:6" x14ac:dyDescent="0.3">
      <c r="B758" s="7"/>
      <c r="C758" s="7"/>
      <c r="D758" s="7"/>
      <c r="E758" s="7"/>
      <c r="F758" s="7"/>
    </row>
    <row r="759" spans="2:6" x14ac:dyDescent="0.3">
      <c r="B759" s="7"/>
      <c r="C759" s="7"/>
      <c r="D759" s="7"/>
      <c r="E759" s="7"/>
      <c r="F759" s="7"/>
    </row>
    <row r="760" spans="2:6" x14ac:dyDescent="0.3">
      <c r="B760" s="7"/>
      <c r="C760" s="7"/>
      <c r="D760" s="7"/>
      <c r="E760" s="7"/>
      <c r="F760" s="7"/>
    </row>
    <row r="761" spans="2:6" x14ac:dyDescent="0.3">
      <c r="B761" s="7"/>
      <c r="C761" s="7"/>
      <c r="D761" s="7"/>
      <c r="E761" s="7"/>
      <c r="F761" s="7"/>
    </row>
    <row r="762" spans="2:6" x14ac:dyDescent="0.3">
      <c r="B762" s="7"/>
      <c r="C762" s="7"/>
      <c r="D762" s="7"/>
      <c r="E762" s="7"/>
      <c r="F762" s="7"/>
    </row>
    <row r="763" spans="2:6" x14ac:dyDescent="0.3">
      <c r="B763" s="7"/>
      <c r="C763" s="7"/>
      <c r="D763" s="7"/>
      <c r="E763" s="7"/>
      <c r="F763" s="7"/>
    </row>
    <row r="764" spans="2:6" x14ac:dyDescent="0.3">
      <c r="B764" s="7"/>
      <c r="C764" s="7"/>
      <c r="D764" s="7"/>
      <c r="E764" s="7"/>
      <c r="F764" s="7"/>
    </row>
    <row r="765" spans="2:6" x14ac:dyDescent="0.3">
      <c r="B765" s="7"/>
      <c r="C765" s="7"/>
      <c r="D765" s="7"/>
      <c r="E765" s="7"/>
      <c r="F765" s="7"/>
    </row>
    <row r="766" spans="2:6" x14ac:dyDescent="0.3">
      <c r="B766" s="7"/>
      <c r="C766" s="7"/>
      <c r="D766" s="7"/>
      <c r="E766" s="7"/>
      <c r="F766" s="7"/>
    </row>
    <row r="767" spans="2:6" x14ac:dyDescent="0.3">
      <c r="B767" s="7"/>
      <c r="C767" s="7"/>
      <c r="D767" s="7"/>
      <c r="E767" s="7"/>
      <c r="F767" s="7"/>
    </row>
    <row r="768" spans="2:6" x14ac:dyDescent="0.3">
      <c r="B768" s="7"/>
      <c r="C768" s="7"/>
      <c r="D768" s="7"/>
      <c r="E768" s="7"/>
      <c r="F768" s="7"/>
    </row>
    <row r="769" spans="2:6" x14ac:dyDescent="0.3">
      <c r="B769" s="7"/>
      <c r="C769" s="7"/>
      <c r="D769" s="7"/>
      <c r="E769" s="7"/>
      <c r="F769" s="7"/>
    </row>
    <row r="770" spans="2:6" x14ac:dyDescent="0.3">
      <c r="B770" s="7"/>
      <c r="C770" s="7"/>
      <c r="D770" s="7"/>
      <c r="E770" s="7"/>
      <c r="F770" s="7"/>
    </row>
    <row r="771" spans="2:6" x14ac:dyDescent="0.3">
      <c r="B771" s="7"/>
      <c r="C771" s="7"/>
      <c r="D771" s="7"/>
      <c r="E771" s="7"/>
      <c r="F771" s="7"/>
    </row>
    <row r="772" spans="2:6" x14ac:dyDescent="0.3">
      <c r="B772" s="7"/>
      <c r="C772" s="7"/>
      <c r="D772" s="7"/>
      <c r="E772" s="7"/>
      <c r="F772" s="7"/>
    </row>
    <row r="773" spans="2:6" x14ac:dyDescent="0.3">
      <c r="B773" s="7"/>
      <c r="C773" s="7"/>
      <c r="D773" s="7"/>
      <c r="E773" s="7"/>
      <c r="F773" s="7"/>
    </row>
    <row r="774" spans="2:6" x14ac:dyDescent="0.3">
      <c r="B774" s="7"/>
      <c r="C774" s="7"/>
      <c r="D774" s="7"/>
      <c r="E774" s="7"/>
      <c r="F774" s="7"/>
    </row>
    <row r="775" spans="2:6" x14ac:dyDescent="0.3">
      <c r="B775" s="7"/>
      <c r="C775" s="7"/>
      <c r="D775" s="7"/>
      <c r="E775" s="7"/>
      <c r="F775" s="7"/>
    </row>
    <row r="776" spans="2:6" x14ac:dyDescent="0.3">
      <c r="B776" s="7"/>
      <c r="C776" s="7"/>
      <c r="D776" s="7"/>
      <c r="E776" s="7"/>
      <c r="F776" s="7"/>
    </row>
    <row r="777" spans="2:6" x14ac:dyDescent="0.3">
      <c r="B777" s="7"/>
      <c r="C777" s="7"/>
      <c r="D777" s="7"/>
      <c r="E777" s="7"/>
      <c r="F777" s="7"/>
    </row>
    <row r="778" spans="2:6" x14ac:dyDescent="0.3">
      <c r="B778" s="7"/>
      <c r="C778" s="7"/>
      <c r="D778" s="7"/>
      <c r="E778" s="7"/>
      <c r="F778" s="7"/>
    </row>
    <row r="779" spans="2:6" x14ac:dyDescent="0.3">
      <c r="B779" s="7"/>
      <c r="C779" s="7"/>
      <c r="D779" s="7"/>
      <c r="E779" s="7"/>
      <c r="F779" s="7"/>
    </row>
    <row r="780" spans="2:6" x14ac:dyDescent="0.3">
      <c r="B780" s="7"/>
      <c r="C780" s="7"/>
      <c r="D780" s="7"/>
      <c r="E780" s="7"/>
      <c r="F780" s="7"/>
    </row>
    <row r="781" spans="2:6" x14ac:dyDescent="0.3">
      <c r="B781" s="7"/>
      <c r="C781" s="7"/>
      <c r="D781" s="7"/>
      <c r="E781" s="7"/>
      <c r="F781" s="7"/>
    </row>
    <row r="782" spans="2:6" x14ac:dyDescent="0.3">
      <c r="B782" s="7"/>
      <c r="C782" s="7"/>
      <c r="D782" s="7"/>
      <c r="E782" s="7"/>
      <c r="F782" s="7"/>
    </row>
    <row r="783" spans="2:6" x14ac:dyDescent="0.3">
      <c r="B783" s="7"/>
      <c r="C783" s="7"/>
      <c r="D783" s="7"/>
      <c r="E783" s="7"/>
      <c r="F783" s="7"/>
    </row>
    <row r="784" spans="2:6" x14ac:dyDescent="0.3">
      <c r="B784" s="7"/>
      <c r="C784" s="7"/>
      <c r="D784" s="7"/>
      <c r="E784" s="7"/>
      <c r="F784" s="7"/>
    </row>
    <row r="785" spans="2:6" x14ac:dyDescent="0.3">
      <c r="B785" s="7"/>
      <c r="C785" s="7"/>
      <c r="D785" s="7"/>
      <c r="E785" s="7"/>
      <c r="F785" s="7"/>
    </row>
    <row r="786" spans="2:6" x14ac:dyDescent="0.3">
      <c r="B786" s="7"/>
      <c r="C786" s="7"/>
      <c r="D786" s="7"/>
      <c r="E786" s="7"/>
      <c r="F786" s="7"/>
    </row>
    <row r="787" spans="2:6" x14ac:dyDescent="0.3">
      <c r="B787" s="7"/>
      <c r="C787" s="7"/>
      <c r="D787" s="7"/>
      <c r="E787" s="7"/>
      <c r="F787" s="7"/>
    </row>
    <row r="788" spans="2:6" x14ac:dyDescent="0.3">
      <c r="B788" s="7"/>
      <c r="C788" s="7"/>
      <c r="D788" s="7"/>
      <c r="E788" s="7"/>
      <c r="F788" s="7"/>
    </row>
    <row r="789" spans="2:6" x14ac:dyDescent="0.3">
      <c r="B789" s="7"/>
      <c r="C789" s="7"/>
      <c r="D789" s="7"/>
      <c r="E789" s="7"/>
      <c r="F789" s="7"/>
    </row>
    <row r="790" spans="2:6" x14ac:dyDescent="0.3">
      <c r="B790" s="7"/>
      <c r="C790" s="7"/>
      <c r="D790" s="7"/>
      <c r="E790" s="7"/>
      <c r="F790" s="7"/>
    </row>
    <row r="791" spans="2:6" x14ac:dyDescent="0.3">
      <c r="B791" s="7"/>
      <c r="C791" s="7"/>
      <c r="D791" s="7"/>
      <c r="E791" s="7"/>
      <c r="F791" s="7"/>
    </row>
    <row r="792" spans="2:6" x14ac:dyDescent="0.3">
      <c r="B792" s="7"/>
      <c r="C792" s="7"/>
      <c r="D792" s="7"/>
      <c r="E792" s="7"/>
      <c r="F792" s="7"/>
    </row>
    <row r="793" spans="2:6" x14ac:dyDescent="0.3">
      <c r="B793" s="7"/>
      <c r="C793" s="7"/>
      <c r="D793" s="7"/>
      <c r="E793" s="7"/>
      <c r="F793" s="7"/>
    </row>
    <row r="794" spans="2:6" x14ac:dyDescent="0.3">
      <c r="B794" s="7"/>
      <c r="C794" s="7"/>
      <c r="D794" s="7"/>
      <c r="E794" s="7"/>
      <c r="F794" s="7"/>
    </row>
    <row r="795" spans="2:6" x14ac:dyDescent="0.3">
      <c r="B795" s="7"/>
      <c r="C795" s="7"/>
      <c r="D795" s="7"/>
      <c r="E795" s="7"/>
      <c r="F795" s="7"/>
    </row>
    <row r="796" spans="2:6" x14ac:dyDescent="0.3">
      <c r="B796" s="7"/>
      <c r="C796" s="7"/>
      <c r="D796" s="7"/>
      <c r="E796" s="7"/>
      <c r="F796" s="7"/>
    </row>
    <row r="797" spans="2:6" x14ac:dyDescent="0.3">
      <c r="B797" s="7"/>
      <c r="C797" s="7"/>
      <c r="D797" s="7"/>
      <c r="E797" s="7"/>
      <c r="F797" s="7"/>
    </row>
    <row r="798" spans="2:6" x14ac:dyDescent="0.3">
      <c r="B798" s="7"/>
      <c r="C798" s="7"/>
      <c r="D798" s="7"/>
      <c r="E798" s="7"/>
      <c r="F798" s="7"/>
    </row>
    <row r="799" spans="2:6" x14ac:dyDescent="0.3">
      <c r="B799" s="7"/>
      <c r="C799" s="7"/>
      <c r="D799" s="7"/>
      <c r="E799" s="7"/>
      <c r="F799" s="7"/>
    </row>
    <row r="800" spans="2:6" x14ac:dyDescent="0.3">
      <c r="B800" s="7"/>
      <c r="C800" s="7"/>
      <c r="D800" s="7"/>
      <c r="E800" s="7"/>
      <c r="F800" s="7"/>
    </row>
    <row r="801" spans="2:6" x14ac:dyDescent="0.3">
      <c r="B801" s="7"/>
      <c r="C801" s="7"/>
      <c r="D801" s="7"/>
      <c r="E801" s="7"/>
      <c r="F801" s="7"/>
    </row>
    <row r="802" spans="2:6" x14ac:dyDescent="0.3">
      <c r="B802" s="7"/>
      <c r="C802" s="7"/>
      <c r="D802" s="7"/>
      <c r="E802" s="7"/>
      <c r="F802" s="7"/>
    </row>
    <row r="803" spans="2:6" x14ac:dyDescent="0.3">
      <c r="B803" s="7"/>
      <c r="C803" s="7"/>
      <c r="D803" s="7"/>
      <c r="E803" s="7"/>
      <c r="F803" s="7"/>
    </row>
    <row r="804" spans="2:6" x14ac:dyDescent="0.3">
      <c r="B804" s="7"/>
      <c r="C804" s="7"/>
      <c r="D804" s="7"/>
      <c r="E804" s="7"/>
      <c r="F804" s="7"/>
    </row>
    <row r="805" spans="2:6" x14ac:dyDescent="0.3">
      <c r="B805" s="7"/>
      <c r="C805" s="7"/>
      <c r="D805" s="7"/>
      <c r="E805" s="7"/>
      <c r="F805" s="7"/>
    </row>
    <row r="806" spans="2:6" x14ac:dyDescent="0.3">
      <c r="B806" s="7"/>
      <c r="C806" s="7"/>
      <c r="D806" s="7"/>
      <c r="E806" s="7"/>
      <c r="F806" s="7"/>
    </row>
    <row r="807" spans="2:6" x14ac:dyDescent="0.3">
      <c r="B807" s="7"/>
      <c r="C807" s="7"/>
      <c r="D807" s="7"/>
      <c r="E807" s="7"/>
      <c r="F807" s="7"/>
    </row>
    <row r="808" spans="2:6" x14ac:dyDescent="0.3">
      <c r="B808" s="7"/>
      <c r="C808" s="7"/>
      <c r="D808" s="7"/>
      <c r="E808" s="7"/>
      <c r="F808" s="7"/>
    </row>
    <row r="809" spans="2:6" x14ac:dyDescent="0.3">
      <c r="B809" s="7"/>
      <c r="C809" s="7"/>
      <c r="D809" s="7"/>
      <c r="E809" s="7"/>
      <c r="F809" s="7"/>
    </row>
    <row r="810" spans="2:6" x14ac:dyDescent="0.3">
      <c r="B810" s="7"/>
      <c r="C810" s="7"/>
      <c r="D810" s="7"/>
      <c r="E810" s="7"/>
      <c r="F810" s="7"/>
    </row>
    <row r="811" spans="2:6" x14ac:dyDescent="0.3">
      <c r="B811" s="7"/>
      <c r="C811" s="7"/>
      <c r="D811" s="7"/>
      <c r="E811" s="7"/>
      <c r="F811" s="7"/>
    </row>
    <row r="812" spans="2:6" x14ac:dyDescent="0.3">
      <c r="B812" s="7"/>
      <c r="C812" s="7"/>
      <c r="D812" s="7"/>
      <c r="E812" s="7"/>
      <c r="F812" s="7"/>
    </row>
    <row r="813" spans="2:6" x14ac:dyDescent="0.3">
      <c r="B813" s="7"/>
      <c r="C813" s="7"/>
      <c r="D813" s="7"/>
      <c r="E813" s="7"/>
      <c r="F813" s="7"/>
    </row>
    <row r="814" spans="2:6" x14ac:dyDescent="0.3">
      <c r="B814" s="7"/>
      <c r="C814" s="7"/>
      <c r="D814" s="7"/>
      <c r="E814" s="7"/>
      <c r="F814" s="7"/>
    </row>
    <row r="815" spans="2:6" x14ac:dyDescent="0.3">
      <c r="B815" s="7"/>
      <c r="C815" s="7"/>
      <c r="D815" s="7"/>
      <c r="E815" s="7"/>
      <c r="F815" s="7"/>
    </row>
    <row r="816" spans="2:6" x14ac:dyDescent="0.3">
      <c r="B816" s="7"/>
      <c r="C816" s="7"/>
      <c r="D816" s="7"/>
      <c r="E816" s="7"/>
      <c r="F816" s="7"/>
    </row>
    <row r="817" spans="2:6" x14ac:dyDescent="0.3">
      <c r="B817" s="7"/>
      <c r="C817" s="7"/>
      <c r="D817" s="7"/>
      <c r="E817" s="7"/>
      <c r="F817" s="7"/>
    </row>
    <row r="818" spans="2:6" x14ac:dyDescent="0.3">
      <c r="B818" s="7"/>
      <c r="C818" s="7"/>
      <c r="D818" s="7"/>
      <c r="E818" s="7"/>
      <c r="F818" s="7"/>
    </row>
    <row r="819" spans="2:6" x14ac:dyDescent="0.3">
      <c r="B819" s="7"/>
      <c r="C819" s="7"/>
      <c r="D819" s="7"/>
      <c r="E819" s="7"/>
      <c r="F819" s="7"/>
    </row>
    <row r="820" spans="2:6" x14ac:dyDescent="0.3">
      <c r="B820" s="7"/>
      <c r="C820" s="7"/>
      <c r="D820" s="7"/>
      <c r="E820" s="7"/>
      <c r="F820" s="7"/>
    </row>
    <row r="821" spans="2:6" x14ac:dyDescent="0.3">
      <c r="B821" s="7"/>
      <c r="C821" s="7"/>
      <c r="D821" s="7"/>
      <c r="E821" s="7"/>
      <c r="F821" s="7"/>
    </row>
    <row r="822" spans="2:6" x14ac:dyDescent="0.3">
      <c r="B822" s="7"/>
      <c r="C822" s="7"/>
      <c r="D822" s="7"/>
      <c r="E822" s="7"/>
      <c r="F822" s="7"/>
    </row>
    <row r="823" spans="2:6" x14ac:dyDescent="0.3">
      <c r="B823" s="7"/>
      <c r="C823" s="7"/>
      <c r="D823" s="7"/>
      <c r="E823" s="7"/>
      <c r="F823" s="7"/>
    </row>
    <row r="824" spans="2:6" x14ac:dyDescent="0.3">
      <c r="B824" s="7"/>
      <c r="C824" s="7"/>
      <c r="D824" s="7"/>
      <c r="E824" s="7"/>
      <c r="F824" s="7"/>
    </row>
    <row r="825" spans="2:6" x14ac:dyDescent="0.3">
      <c r="B825" s="7"/>
      <c r="C825" s="7"/>
      <c r="D825" s="7"/>
      <c r="E825" s="7"/>
      <c r="F825" s="7"/>
    </row>
    <row r="826" spans="2:6" x14ac:dyDescent="0.3">
      <c r="B826" s="7"/>
      <c r="C826" s="7"/>
      <c r="D826" s="7"/>
      <c r="E826" s="7"/>
      <c r="F826" s="7"/>
    </row>
    <row r="827" spans="2:6" x14ac:dyDescent="0.3">
      <c r="B827" s="7"/>
      <c r="C827" s="7"/>
      <c r="D827" s="7"/>
      <c r="E827" s="7"/>
      <c r="F827" s="7"/>
    </row>
    <row r="828" spans="2:6" x14ac:dyDescent="0.3">
      <c r="B828" s="7"/>
      <c r="C828" s="7"/>
      <c r="D828" s="7"/>
      <c r="E828" s="7"/>
      <c r="F828" s="7"/>
    </row>
    <row r="829" spans="2:6" x14ac:dyDescent="0.3">
      <c r="B829" s="7"/>
      <c r="C829" s="7"/>
      <c r="D829" s="7"/>
      <c r="E829" s="7"/>
      <c r="F829" s="7"/>
    </row>
    <row r="830" spans="2:6" x14ac:dyDescent="0.3">
      <c r="B830" s="7"/>
      <c r="C830" s="7"/>
      <c r="D830" s="7"/>
      <c r="E830" s="7"/>
      <c r="F830" s="7"/>
    </row>
    <row r="831" spans="2:6" x14ac:dyDescent="0.3">
      <c r="B831" s="7"/>
      <c r="C831" s="7"/>
      <c r="D831" s="7"/>
      <c r="E831" s="7"/>
      <c r="F831" s="7"/>
    </row>
    <row r="832" spans="2:6" x14ac:dyDescent="0.3">
      <c r="B832" s="7"/>
      <c r="C832" s="7"/>
      <c r="D832" s="7"/>
      <c r="E832" s="7"/>
      <c r="F832" s="7"/>
    </row>
    <row r="833" spans="2:6" x14ac:dyDescent="0.3">
      <c r="B833" s="7"/>
      <c r="C833" s="7"/>
      <c r="D833" s="7"/>
      <c r="E833" s="7"/>
      <c r="F833" s="7"/>
    </row>
    <row r="834" spans="2:6" x14ac:dyDescent="0.3">
      <c r="B834" s="7"/>
      <c r="C834" s="7"/>
      <c r="D834" s="7"/>
      <c r="E834" s="7"/>
      <c r="F834" s="7"/>
    </row>
    <row r="835" spans="2:6" x14ac:dyDescent="0.3">
      <c r="B835" s="7"/>
      <c r="C835" s="7"/>
      <c r="D835" s="7"/>
      <c r="E835" s="7"/>
      <c r="F835" s="7"/>
    </row>
    <row r="836" spans="2:6" x14ac:dyDescent="0.3">
      <c r="B836" s="7"/>
      <c r="C836" s="7"/>
      <c r="D836" s="7"/>
      <c r="E836" s="7"/>
      <c r="F836" s="7"/>
    </row>
    <row r="837" spans="2:6" x14ac:dyDescent="0.3">
      <c r="B837" s="7"/>
      <c r="C837" s="7"/>
      <c r="D837" s="7"/>
      <c r="E837" s="7"/>
      <c r="F837" s="7"/>
    </row>
    <row r="838" spans="2:6" x14ac:dyDescent="0.3">
      <c r="B838" s="7"/>
      <c r="C838" s="7"/>
      <c r="D838" s="7"/>
      <c r="E838" s="7"/>
      <c r="F838" s="7"/>
    </row>
    <row r="839" spans="2:6" x14ac:dyDescent="0.3">
      <c r="B839" s="7"/>
      <c r="C839" s="7"/>
      <c r="D839" s="7"/>
      <c r="E839" s="7"/>
      <c r="F839" s="7"/>
    </row>
    <row r="840" spans="2:6" x14ac:dyDescent="0.3">
      <c r="B840" s="7"/>
      <c r="C840" s="7"/>
      <c r="D840" s="7"/>
      <c r="E840" s="7"/>
      <c r="F840" s="7"/>
    </row>
    <row r="841" spans="2:6" x14ac:dyDescent="0.3">
      <c r="B841" s="7"/>
      <c r="C841" s="7"/>
      <c r="D841" s="7"/>
      <c r="E841" s="7"/>
      <c r="F841" s="7"/>
    </row>
    <row r="842" spans="2:6" x14ac:dyDescent="0.3">
      <c r="B842" s="7"/>
      <c r="C842" s="7"/>
      <c r="D842" s="7"/>
      <c r="E842" s="7"/>
      <c r="F842" s="7"/>
    </row>
    <row r="843" spans="2:6" x14ac:dyDescent="0.3">
      <c r="B843" s="7"/>
      <c r="C843" s="7"/>
      <c r="D843" s="7"/>
      <c r="E843" s="7"/>
      <c r="F843" s="7"/>
    </row>
    <row r="844" spans="2:6" x14ac:dyDescent="0.3">
      <c r="B844" s="7"/>
      <c r="C844" s="7"/>
      <c r="D844" s="7"/>
      <c r="E844" s="7"/>
      <c r="F844" s="7"/>
    </row>
    <row r="845" spans="2:6" x14ac:dyDescent="0.3">
      <c r="B845" s="7"/>
      <c r="C845" s="7"/>
      <c r="D845" s="7"/>
      <c r="E845" s="7"/>
      <c r="F845" s="7"/>
    </row>
    <row r="846" spans="2:6" x14ac:dyDescent="0.3">
      <c r="B846" s="7"/>
      <c r="C846" s="7"/>
      <c r="D846" s="7"/>
      <c r="E846" s="7"/>
      <c r="F846" s="7"/>
    </row>
    <row r="847" spans="2:6" x14ac:dyDescent="0.3">
      <c r="B847" s="7"/>
      <c r="C847" s="7"/>
      <c r="D847" s="7"/>
      <c r="E847" s="7"/>
      <c r="F847" s="7"/>
    </row>
    <row r="848" spans="2:6" x14ac:dyDescent="0.3">
      <c r="B848" s="7"/>
      <c r="C848" s="7"/>
      <c r="D848" s="7"/>
      <c r="E848" s="7"/>
      <c r="F848" s="7"/>
    </row>
    <row r="849" spans="2:6" x14ac:dyDescent="0.3">
      <c r="B849" s="7"/>
      <c r="C849" s="7"/>
      <c r="D849" s="7"/>
      <c r="E849" s="7"/>
      <c r="F849" s="7"/>
    </row>
    <row r="850" spans="2:6" x14ac:dyDescent="0.3">
      <c r="B850" s="7"/>
      <c r="C850" s="7"/>
      <c r="D850" s="7"/>
      <c r="E850" s="7"/>
      <c r="F850" s="7"/>
    </row>
    <row r="851" spans="2:6" x14ac:dyDescent="0.3">
      <c r="B851" s="7"/>
      <c r="C851" s="7"/>
      <c r="D851" s="7"/>
      <c r="E851" s="7"/>
      <c r="F851" s="7"/>
    </row>
    <row r="852" spans="2:6" x14ac:dyDescent="0.3">
      <c r="B852" s="7"/>
      <c r="C852" s="7"/>
      <c r="D852" s="7"/>
      <c r="E852" s="7"/>
      <c r="F852" s="7"/>
    </row>
    <row r="853" spans="2:6" x14ac:dyDescent="0.3">
      <c r="B853" s="7"/>
      <c r="C853" s="7"/>
      <c r="D853" s="7"/>
      <c r="E853" s="7"/>
      <c r="F853" s="7"/>
    </row>
    <row r="854" spans="2:6" x14ac:dyDescent="0.3">
      <c r="B854" s="7"/>
      <c r="C854" s="7"/>
      <c r="D854" s="7"/>
      <c r="E854" s="7"/>
      <c r="F854" s="7"/>
    </row>
    <row r="855" spans="2:6" x14ac:dyDescent="0.3">
      <c r="B855" s="7"/>
      <c r="C855" s="7"/>
      <c r="D855" s="7"/>
      <c r="E855" s="7"/>
      <c r="F855" s="7"/>
    </row>
    <row r="856" spans="2:6" x14ac:dyDescent="0.3">
      <c r="B856" s="7"/>
      <c r="C856" s="7"/>
      <c r="D856" s="7"/>
      <c r="E856" s="7"/>
      <c r="F856" s="7"/>
    </row>
    <row r="857" spans="2:6" x14ac:dyDescent="0.3">
      <c r="B857" s="7"/>
      <c r="C857" s="7"/>
      <c r="D857" s="7"/>
      <c r="E857" s="7"/>
      <c r="F857" s="7"/>
    </row>
    <row r="858" spans="2:6" x14ac:dyDescent="0.3">
      <c r="B858" s="7"/>
      <c r="C858" s="7"/>
      <c r="D858" s="7"/>
      <c r="E858" s="7"/>
      <c r="F858" s="7"/>
    </row>
    <row r="859" spans="2:6" x14ac:dyDescent="0.3">
      <c r="B859" s="7"/>
      <c r="C859" s="7"/>
      <c r="D859" s="7"/>
      <c r="E859" s="7"/>
      <c r="F859" s="7"/>
    </row>
    <row r="860" spans="2:6" x14ac:dyDescent="0.3">
      <c r="B860" s="7"/>
      <c r="C860" s="7"/>
      <c r="D860" s="7"/>
      <c r="E860" s="7"/>
      <c r="F860" s="7"/>
    </row>
    <row r="861" spans="2:6" x14ac:dyDescent="0.3">
      <c r="B861" s="7"/>
      <c r="C861" s="7"/>
      <c r="D861" s="7"/>
      <c r="E861" s="7"/>
      <c r="F861" s="7"/>
    </row>
    <row r="862" spans="2:6" x14ac:dyDescent="0.3">
      <c r="B862" s="7"/>
      <c r="C862" s="7"/>
      <c r="D862" s="7"/>
      <c r="E862" s="7"/>
      <c r="F862" s="7"/>
    </row>
    <row r="863" spans="2:6" x14ac:dyDescent="0.3">
      <c r="B863" s="7"/>
      <c r="C863" s="7"/>
      <c r="D863" s="7"/>
      <c r="E863" s="7"/>
      <c r="F863" s="7"/>
    </row>
    <row r="864" spans="2:6" x14ac:dyDescent="0.3">
      <c r="B864" s="7"/>
      <c r="C864" s="7"/>
      <c r="D864" s="7"/>
      <c r="E864" s="7"/>
      <c r="F864" s="7"/>
    </row>
    <row r="865" spans="2:6" x14ac:dyDescent="0.3">
      <c r="B865" s="7"/>
      <c r="C865" s="7"/>
      <c r="D865" s="7"/>
      <c r="E865" s="7"/>
      <c r="F865" s="7"/>
    </row>
    <row r="866" spans="2:6" x14ac:dyDescent="0.3">
      <c r="B866" s="7"/>
      <c r="C866" s="7"/>
      <c r="D866" s="7"/>
      <c r="E866" s="7"/>
      <c r="F866" s="7"/>
    </row>
    <row r="867" spans="2:6" x14ac:dyDescent="0.3">
      <c r="B867" s="7"/>
      <c r="C867" s="7"/>
      <c r="D867" s="7"/>
      <c r="E867" s="7"/>
      <c r="F867" s="7"/>
    </row>
    <row r="868" spans="2:6" x14ac:dyDescent="0.3">
      <c r="B868" s="7"/>
      <c r="C868" s="7"/>
      <c r="D868" s="7"/>
      <c r="E868" s="7"/>
      <c r="F868" s="7"/>
    </row>
    <row r="869" spans="2:6" x14ac:dyDescent="0.3">
      <c r="B869" s="7"/>
      <c r="C869" s="7"/>
      <c r="D869" s="7"/>
      <c r="E869" s="7"/>
      <c r="F869" s="7"/>
    </row>
    <row r="870" spans="2:6" x14ac:dyDescent="0.3">
      <c r="B870" s="7"/>
      <c r="C870" s="7"/>
      <c r="D870" s="7"/>
      <c r="E870" s="7"/>
      <c r="F870" s="7"/>
    </row>
    <row r="871" spans="2:6" x14ac:dyDescent="0.3">
      <c r="B871" s="7"/>
      <c r="C871" s="7"/>
      <c r="D871" s="7"/>
      <c r="E871" s="7"/>
      <c r="F871" s="7"/>
    </row>
    <row r="872" spans="2:6" x14ac:dyDescent="0.3">
      <c r="B872" s="7"/>
      <c r="C872" s="7"/>
      <c r="D872" s="7"/>
      <c r="E872" s="7"/>
      <c r="F872" s="7"/>
    </row>
    <row r="873" spans="2:6" x14ac:dyDescent="0.3">
      <c r="B873" s="7"/>
      <c r="C873" s="7"/>
      <c r="D873" s="7"/>
      <c r="E873" s="7"/>
      <c r="F873" s="7"/>
    </row>
    <row r="874" spans="2:6" x14ac:dyDescent="0.3">
      <c r="B874" s="7"/>
      <c r="C874" s="7"/>
      <c r="D874" s="7"/>
      <c r="E874" s="7"/>
      <c r="F874" s="7"/>
    </row>
    <row r="875" spans="2:6" x14ac:dyDescent="0.3">
      <c r="B875" s="7"/>
      <c r="C875" s="7"/>
      <c r="D875" s="7"/>
      <c r="E875" s="7"/>
      <c r="F875" s="7"/>
    </row>
    <row r="876" spans="2:6" x14ac:dyDescent="0.3">
      <c r="B876" s="7"/>
      <c r="C876" s="7"/>
      <c r="D876" s="7"/>
      <c r="E876" s="7"/>
      <c r="F876" s="7"/>
    </row>
    <row r="877" spans="2:6" x14ac:dyDescent="0.3">
      <c r="B877" s="7"/>
      <c r="C877" s="7"/>
      <c r="D877" s="7"/>
      <c r="E877" s="7"/>
      <c r="F877" s="7"/>
    </row>
    <row r="878" spans="2:6" x14ac:dyDescent="0.3">
      <c r="B878" s="7"/>
      <c r="C878" s="7"/>
      <c r="D878" s="7"/>
      <c r="E878" s="7"/>
      <c r="F878" s="7"/>
    </row>
    <row r="879" spans="2:6" x14ac:dyDescent="0.3">
      <c r="B879" s="7"/>
      <c r="C879" s="7"/>
      <c r="D879" s="7"/>
      <c r="E879" s="7"/>
      <c r="F879" s="7"/>
    </row>
    <row r="880" spans="2:6" x14ac:dyDescent="0.3">
      <c r="B880" s="7"/>
      <c r="C880" s="7"/>
      <c r="D880" s="7"/>
      <c r="E880" s="7"/>
      <c r="F880" s="7"/>
    </row>
    <row r="881" spans="2:6" x14ac:dyDescent="0.3">
      <c r="B881" s="7"/>
      <c r="C881" s="7"/>
      <c r="D881" s="7"/>
      <c r="E881" s="7"/>
      <c r="F881" s="7"/>
    </row>
    <row r="882" spans="2:6" x14ac:dyDescent="0.3">
      <c r="B882" s="7"/>
      <c r="C882" s="7"/>
      <c r="D882" s="7"/>
      <c r="E882" s="7"/>
      <c r="F882" s="7"/>
    </row>
    <row r="883" spans="2:6" x14ac:dyDescent="0.3">
      <c r="B883" s="7"/>
      <c r="C883" s="7"/>
      <c r="D883" s="7"/>
      <c r="E883" s="7"/>
      <c r="F883" s="7"/>
    </row>
    <row r="884" spans="2:6" x14ac:dyDescent="0.3">
      <c r="B884" s="7"/>
      <c r="C884" s="7"/>
      <c r="D884" s="7"/>
      <c r="E884" s="7"/>
      <c r="F884" s="7"/>
    </row>
    <row r="885" spans="2:6" x14ac:dyDescent="0.3">
      <c r="B885" s="7"/>
      <c r="C885" s="7"/>
      <c r="D885" s="7"/>
      <c r="E885" s="7"/>
      <c r="F885" s="7"/>
    </row>
    <row r="886" spans="2:6" x14ac:dyDescent="0.3">
      <c r="B886" s="7"/>
      <c r="C886" s="7"/>
      <c r="D886" s="7"/>
      <c r="E886" s="7"/>
      <c r="F886" s="7"/>
    </row>
    <row r="887" spans="2:6" x14ac:dyDescent="0.3">
      <c r="B887" s="7"/>
      <c r="C887" s="7"/>
      <c r="D887" s="7"/>
      <c r="E887" s="7"/>
      <c r="F887" s="7"/>
    </row>
    <row r="888" spans="2:6" x14ac:dyDescent="0.3">
      <c r="B888" s="7"/>
      <c r="C888" s="7"/>
      <c r="D888" s="7"/>
      <c r="E888" s="7"/>
      <c r="F888" s="7"/>
    </row>
    <row r="889" spans="2:6" x14ac:dyDescent="0.3">
      <c r="B889" s="7"/>
      <c r="C889" s="7"/>
      <c r="D889" s="7"/>
      <c r="E889" s="7"/>
      <c r="F889" s="7"/>
    </row>
    <row r="890" spans="2:6" x14ac:dyDescent="0.3">
      <c r="B890" s="7"/>
      <c r="C890" s="7"/>
      <c r="D890" s="7"/>
      <c r="E890" s="7"/>
      <c r="F890" s="7"/>
    </row>
    <row r="891" spans="2:6" x14ac:dyDescent="0.3">
      <c r="B891" s="7"/>
      <c r="C891" s="7"/>
      <c r="D891" s="7"/>
      <c r="E891" s="7"/>
      <c r="F891" s="7"/>
    </row>
    <row r="892" spans="2:6" x14ac:dyDescent="0.3">
      <c r="B892" s="7"/>
      <c r="C892" s="7"/>
      <c r="D892" s="7"/>
      <c r="E892" s="7"/>
      <c r="F892" s="7"/>
    </row>
    <row r="893" spans="2:6" x14ac:dyDescent="0.3">
      <c r="B893" s="7"/>
      <c r="C893" s="7"/>
      <c r="D893" s="7"/>
      <c r="E893" s="7"/>
      <c r="F893" s="7"/>
    </row>
    <row r="894" spans="2:6" x14ac:dyDescent="0.3">
      <c r="B894" s="7"/>
      <c r="C894" s="7"/>
      <c r="D894" s="7"/>
      <c r="E894" s="7"/>
      <c r="F894" s="7"/>
    </row>
    <row r="895" spans="2:6" x14ac:dyDescent="0.3">
      <c r="B895" s="7"/>
      <c r="C895" s="7"/>
      <c r="D895" s="7"/>
      <c r="E895" s="7"/>
      <c r="F895" s="7"/>
    </row>
    <row r="896" spans="2:6" x14ac:dyDescent="0.3">
      <c r="B896" s="7"/>
      <c r="C896" s="7"/>
      <c r="D896" s="7"/>
      <c r="E896" s="7"/>
      <c r="F896" s="7"/>
    </row>
    <row r="897" spans="2:6" x14ac:dyDescent="0.3">
      <c r="B897" s="7"/>
      <c r="C897" s="7"/>
      <c r="D897" s="7"/>
      <c r="E897" s="7"/>
      <c r="F897" s="7"/>
    </row>
    <row r="898" spans="2:6" x14ac:dyDescent="0.3">
      <c r="B898" s="7"/>
      <c r="C898" s="7"/>
      <c r="D898" s="7"/>
      <c r="E898" s="7"/>
      <c r="F898" s="7"/>
    </row>
    <row r="899" spans="2:6" x14ac:dyDescent="0.3">
      <c r="B899" s="7"/>
      <c r="C899" s="7"/>
      <c r="D899" s="7"/>
      <c r="E899" s="7"/>
      <c r="F899" s="7"/>
    </row>
    <row r="900" spans="2:6" x14ac:dyDescent="0.3">
      <c r="B900" s="7"/>
      <c r="C900" s="7"/>
      <c r="D900" s="7"/>
      <c r="E900" s="7"/>
      <c r="F900" s="7"/>
    </row>
    <row r="901" spans="2:6" x14ac:dyDescent="0.3">
      <c r="B901" s="7"/>
      <c r="C901" s="7"/>
      <c r="D901" s="7"/>
      <c r="E901" s="7"/>
      <c r="F901" s="7"/>
    </row>
    <row r="902" spans="2:6" x14ac:dyDescent="0.3">
      <c r="B902" s="7"/>
      <c r="C902" s="7"/>
      <c r="D902" s="7"/>
      <c r="E902" s="7"/>
      <c r="F902" s="7"/>
    </row>
    <row r="903" spans="2:6" x14ac:dyDescent="0.3">
      <c r="B903" s="7"/>
      <c r="C903" s="7"/>
      <c r="D903" s="7"/>
      <c r="E903" s="7"/>
      <c r="F903" s="7"/>
    </row>
    <row r="904" spans="2:6" x14ac:dyDescent="0.3">
      <c r="B904" s="7"/>
      <c r="C904" s="7"/>
      <c r="D904" s="7"/>
      <c r="E904" s="7"/>
      <c r="F904" s="7"/>
    </row>
    <row r="905" spans="2:6" x14ac:dyDescent="0.3">
      <c r="B905" s="7"/>
      <c r="C905" s="7"/>
      <c r="D905" s="7"/>
      <c r="E905" s="7"/>
      <c r="F905" s="7"/>
    </row>
    <row r="906" spans="2:6" x14ac:dyDescent="0.3">
      <c r="B906" s="7"/>
      <c r="C906" s="7"/>
      <c r="D906" s="7"/>
      <c r="E906" s="7"/>
      <c r="F906" s="7"/>
    </row>
    <row r="907" spans="2:6" x14ac:dyDescent="0.3">
      <c r="B907" s="7"/>
      <c r="C907" s="7"/>
      <c r="D907" s="7"/>
      <c r="E907" s="7"/>
      <c r="F907" s="7"/>
    </row>
    <row r="908" spans="2:6" x14ac:dyDescent="0.3">
      <c r="B908" s="7"/>
      <c r="C908" s="7"/>
      <c r="D908" s="7"/>
      <c r="E908" s="7"/>
      <c r="F908" s="7"/>
    </row>
    <row r="909" spans="2:6" x14ac:dyDescent="0.3">
      <c r="B909" s="7"/>
      <c r="C909" s="7"/>
      <c r="D909" s="7"/>
      <c r="E909" s="7"/>
      <c r="F909" s="7"/>
    </row>
    <row r="910" spans="2:6" x14ac:dyDescent="0.3">
      <c r="B910" s="7"/>
      <c r="C910" s="7"/>
      <c r="D910" s="7"/>
      <c r="E910" s="7"/>
      <c r="F910" s="7"/>
    </row>
    <row r="911" spans="2:6" x14ac:dyDescent="0.3">
      <c r="B911" s="7"/>
      <c r="C911" s="7"/>
      <c r="D911" s="7"/>
      <c r="E911" s="7"/>
      <c r="F911" s="7"/>
    </row>
    <row r="912" spans="2:6" x14ac:dyDescent="0.3">
      <c r="B912" s="7"/>
      <c r="C912" s="7"/>
      <c r="D912" s="7"/>
      <c r="E912" s="7"/>
      <c r="F912" s="7"/>
    </row>
    <row r="913" spans="2:6" x14ac:dyDescent="0.3">
      <c r="B913" s="7"/>
      <c r="C913" s="7"/>
      <c r="D913" s="7"/>
      <c r="E913" s="7"/>
      <c r="F913" s="7"/>
    </row>
    <row r="914" spans="2:6" x14ac:dyDescent="0.3">
      <c r="B914" s="7"/>
      <c r="C914" s="7"/>
      <c r="D914" s="7"/>
      <c r="E914" s="7"/>
      <c r="F914" s="7"/>
    </row>
    <row r="915" spans="2:6" x14ac:dyDescent="0.3">
      <c r="B915" s="7"/>
      <c r="C915" s="7"/>
      <c r="D915" s="7"/>
      <c r="E915" s="7"/>
      <c r="F915" s="7"/>
    </row>
    <row r="916" spans="2:6" x14ac:dyDescent="0.3">
      <c r="B916" s="7"/>
      <c r="C916" s="7"/>
      <c r="D916" s="7"/>
      <c r="E916" s="7"/>
      <c r="F916" s="7"/>
    </row>
    <row r="917" spans="2:6" x14ac:dyDescent="0.3">
      <c r="B917" s="7"/>
      <c r="C917" s="7"/>
      <c r="D917" s="7"/>
      <c r="E917" s="7"/>
      <c r="F917" s="7"/>
    </row>
    <row r="918" spans="2:6" x14ac:dyDescent="0.3">
      <c r="B918" s="7"/>
      <c r="C918" s="7"/>
      <c r="D918" s="7"/>
      <c r="E918" s="7"/>
      <c r="F918" s="7"/>
    </row>
    <row r="919" spans="2:6" x14ac:dyDescent="0.3">
      <c r="B919" s="7"/>
      <c r="C919" s="7"/>
      <c r="D919" s="7"/>
      <c r="E919" s="7"/>
      <c r="F919" s="7"/>
    </row>
    <row r="920" spans="2:6" x14ac:dyDescent="0.3">
      <c r="B920" s="7"/>
      <c r="C920" s="7"/>
      <c r="D920" s="7"/>
      <c r="E920" s="7"/>
      <c r="F920" s="7"/>
    </row>
    <row r="921" spans="2:6" x14ac:dyDescent="0.3">
      <c r="B921" s="7"/>
      <c r="C921" s="7"/>
      <c r="D921" s="7"/>
      <c r="E921" s="7"/>
      <c r="F921" s="7"/>
    </row>
    <row r="922" spans="2:6" x14ac:dyDescent="0.3">
      <c r="B922" s="7"/>
      <c r="C922" s="7"/>
      <c r="D922" s="7"/>
      <c r="E922" s="7"/>
      <c r="F922" s="7"/>
    </row>
    <row r="923" spans="2:6" x14ac:dyDescent="0.3">
      <c r="B923" s="7"/>
      <c r="C923" s="7"/>
      <c r="D923" s="7"/>
      <c r="E923" s="7"/>
      <c r="F923" s="7"/>
    </row>
    <row r="924" spans="2:6" x14ac:dyDescent="0.3">
      <c r="B924" s="7"/>
      <c r="C924" s="7"/>
      <c r="D924" s="7"/>
      <c r="E924" s="7"/>
      <c r="F924" s="7"/>
    </row>
    <row r="925" spans="2:6" x14ac:dyDescent="0.3">
      <c r="B925" s="7"/>
      <c r="C925" s="7"/>
      <c r="D925" s="7"/>
      <c r="E925" s="7"/>
      <c r="F925" s="7"/>
    </row>
    <row r="926" spans="2:6" x14ac:dyDescent="0.3">
      <c r="B926" s="7"/>
      <c r="C926" s="7"/>
      <c r="D926" s="7"/>
      <c r="E926" s="7"/>
      <c r="F926" s="7"/>
    </row>
    <row r="927" spans="2:6" x14ac:dyDescent="0.3">
      <c r="B927" s="7"/>
      <c r="C927" s="7"/>
      <c r="D927" s="7"/>
      <c r="E927" s="7"/>
      <c r="F927" s="7"/>
    </row>
    <row r="928" spans="2:6" x14ac:dyDescent="0.3">
      <c r="B928" s="7"/>
      <c r="C928" s="7"/>
      <c r="D928" s="7"/>
      <c r="E928" s="7"/>
      <c r="F928" s="7"/>
    </row>
    <row r="929" spans="2:6" x14ac:dyDescent="0.3">
      <c r="B929" s="7"/>
      <c r="C929" s="7"/>
      <c r="D929" s="7"/>
      <c r="E929" s="7"/>
      <c r="F929" s="7"/>
    </row>
    <row r="930" spans="2:6" x14ac:dyDescent="0.3">
      <c r="B930" s="7"/>
      <c r="C930" s="7"/>
      <c r="D930" s="7"/>
      <c r="E930" s="7"/>
      <c r="F930" s="7"/>
    </row>
    <row r="931" spans="2:6" x14ac:dyDescent="0.3">
      <c r="B931" s="7"/>
      <c r="C931" s="7"/>
      <c r="D931" s="7"/>
      <c r="E931" s="7"/>
      <c r="F931" s="7"/>
    </row>
    <row r="932" spans="2:6" x14ac:dyDescent="0.3">
      <c r="B932" s="7"/>
      <c r="C932" s="7"/>
      <c r="D932" s="7"/>
      <c r="E932" s="7"/>
      <c r="F932" s="7"/>
    </row>
    <row r="933" spans="2:6" x14ac:dyDescent="0.3">
      <c r="B933" s="7"/>
      <c r="C933" s="7"/>
      <c r="D933" s="7"/>
      <c r="E933" s="7"/>
      <c r="F933" s="7"/>
    </row>
    <row r="934" spans="2:6" x14ac:dyDescent="0.3">
      <c r="B934" s="7"/>
      <c r="C934" s="7"/>
      <c r="D934" s="7"/>
      <c r="E934" s="7"/>
      <c r="F934" s="7"/>
    </row>
    <row r="935" spans="2:6" x14ac:dyDescent="0.3">
      <c r="B935" s="7"/>
      <c r="C935" s="7"/>
      <c r="D935" s="7"/>
      <c r="E935" s="7"/>
      <c r="F935" s="7"/>
    </row>
    <row r="936" spans="2:6" x14ac:dyDescent="0.3">
      <c r="B936" s="7"/>
      <c r="C936" s="7"/>
      <c r="D936" s="7"/>
      <c r="E936" s="7"/>
      <c r="F936" s="7"/>
    </row>
    <row r="937" spans="2:6" x14ac:dyDescent="0.3">
      <c r="B937" s="7"/>
      <c r="C937" s="7"/>
      <c r="D937" s="7"/>
      <c r="E937" s="7"/>
      <c r="F937" s="7"/>
    </row>
    <row r="938" spans="2:6" x14ac:dyDescent="0.3">
      <c r="B938" s="7"/>
      <c r="C938" s="7"/>
      <c r="D938" s="7"/>
      <c r="E938" s="7"/>
      <c r="F938" s="7"/>
    </row>
    <row r="939" spans="2:6" x14ac:dyDescent="0.3">
      <c r="B939" s="7"/>
      <c r="C939" s="7"/>
      <c r="D939" s="7"/>
      <c r="E939" s="7"/>
      <c r="F939" s="7"/>
    </row>
    <row r="940" spans="2:6" x14ac:dyDescent="0.3">
      <c r="B940" s="7"/>
      <c r="C940" s="7"/>
      <c r="D940" s="7"/>
      <c r="E940" s="7"/>
      <c r="F940" s="7"/>
    </row>
    <row r="941" spans="2:6" x14ac:dyDescent="0.3">
      <c r="B941" s="7"/>
      <c r="C941" s="7"/>
      <c r="D941" s="7"/>
      <c r="E941" s="7"/>
      <c r="F941" s="7"/>
    </row>
    <row r="942" spans="2:6" x14ac:dyDescent="0.3">
      <c r="B942" s="7"/>
      <c r="C942" s="7"/>
      <c r="D942" s="7"/>
      <c r="E942" s="7"/>
      <c r="F942" s="7"/>
    </row>
    <row r="943" spans="2:6" x14ac:dyDescent="0.3">
      <c r="B943" s="7"/>
      <c r="C943" s="7"/>
      <c r="D943" s="7"/>
      <c r="E943" s="7"/>
      <c r="F943" s="7"/>
    </row>
    <row r="944" spans="2:6" x14ac:dyDescent="0.3">
      <c r="B944" s="7"/>
      <c r="C944" s="7"/>
      <c r="D944" s="7"/>
      <c r="E944" s="7"/>
      <c r="F944" s="7"/>
    </row>
    <row r="945" spans="2:6" x14ac:dyDescent="0.3">
      <c r="B945" s="7"/>
      <c r="C945" s="7"/>
      <c r="D945" s="7"/>
      <c r="E945" s="7"/>
      <c r="F945" s="7"/>
    </row>
    <row r="946" spans="2:6" x14ac:dyDescent="0.3">
      <c r="B946" s="7"/>
      <c r="C946" s="7"/>
      <c r="D946" s="7"/>
      <c r="E946" s="7"/>
      <c r="F946" s="7"/>
    </row>
    <row r="947" spans="2:6" x14ac:dyDescent="0.3">
      <c r="B947" s="7"/>
      <c r="C947" s="7"/>
      <c r="D947" s="7"/>
      <c r="E947" s="7"/>
      <c r="F947" s="7"/>
    </row>
    <row r="948" spans="2:6" x14ac:dyDescent="0.3">
      <c r="B948" s="7"/>
      <c r="C948" s="7"/>
      <c r="D948" s="7"/>
      <c r="E948" s="7"/>
      <c r="F948" s="7"/>
    </row>
    <row r="949" spans="2:6" x14ac:dyDescent="0.3">
      <c r="B949" s="7"/>
      <c r="C949" s="7"/>
      <c r="D949" s="7"/>
      <c r="E949" s="7"/>
      <c r="F949" s="7"/>
    </row>
    <row r="950" spans="2:6" x14ac:dyDescent="0.3">
      <c r="B950" s="7"/>
      <c r="C950" s="7"/>
      <c r="D950" s="7"/>
      <c r="E950" s="7"/>
      <c r="F950" s="7"/>
    </row>
    <row r="951" spans="2:6" x14ac:dyDescent="0.3">
      <c r="B951" s="7"/>
      <c r="C951" s="7"/>
      <c r="D951" s="7"/>
      <c r="E951" s="7"/>
      <c r="F951" s="7"/>
    </row>
    <row r="952" spans="2:6" x14ac:dyDescent="0.3">
      <c r="B952" s="7"/>
      <c r="C952" s="7"/>
      <c r="D952" s="7"/>
      <c r="E952" s="7"/>
      <c r="F952" s="7"/>
    </row>
    <row r="953" spans="2:6" x14ac:dyDescent="0.3">
      <c r="B953" s="7"/>
      <c r="C953" s="7"/>
      <c r="D953" s="7"/>
      <c r="E953" s="7"/>
      <c r="F953" s="7"/>
    </row>
    <row r="954" spans="2:6" x14ac:dyDescent="0.3">
      <c r="B954" s="7"/>
      <c r="C954" s="7"/>
      <c r="D954" s="7"/>
      <c r="E954" s="7"/>
      <c r="F954" s="7"/>
    </row>
    <row r="955" spans="2:6" x14ac:dyDescent="0.3">
      <c r="B955" s="7"/>
      <c r="C955" s="7"/>
      <c r="D955" s="7"/>
      <c r="E955" s="7"/>
      <c r="F955" s="7"/>
    </row>
    <row r="956" spans="2:6" x14ac:dyDescent="0.3">
      <c r="B956" s="7"/>
      <c r="C956" s="7"/>
      <c r="D956" s="7"/>
      <c r="E956" s="7"/>
      <c r="F956" s="7"/>
    </row>
    <row r="957" spans="2:6" x14ac:dyDescent="0.3">
      <c r="B957" s="7"/>
      <c r="C957" s="7"/>
      <c r="D957" s="7"/>
      <c r="E957" s="7"/>
      <c r="F957" s="7"/>
    </row>
    <row r="958" spans="2:6" x14ac:dyDescent="0.3">
      <c r="B958" s="7"/>
      <c r="C958" s="7"/>
      <c r="D958" s="7"/>
      <c r="E958" s="7"/>
      <c r="F958" s="7"/>
    </row>
    <row r="959" spans="2:6" x14ac:dyDescent="0.3">
      <c r="B959" s="7"/>
      <c r="C959" s="7"/>
      <c r="D959" s="7"/>
      <c r="E959" s="7"/>
      <c r="F959" s="7"/>
    </row>
    <row r="960" spans="2:6" x14ac:dyDescent="0.3">
      <c r="B960" s="7"/>
      <c r="C960" s="7"/>
      <c r="D960" s="7"/>
      <c r="E960" s="7"/>
      <c r="F960" s="7"/>
    </row>
    <row r="961" spans="2:6" x14ac:dyDescent="0.3">
      <c r="B961" s="7"/>
      <c r="C961" s="7"/>
      <c r="D961" s="7"/>
      <c r="E961" s="7"/>
      <c r="F961" s="7"/>
    </row>
    <row r="962" spans="2:6" x14ac:dyDescent="0.3">
      <c r="B962" s="7"/>
      <c r="C962" s="7"/>
      <c r="D962" s="7"/>
      <c r="E962" s="7"/>
      <c r="F962" s="7"/>
    </row>
    <row r="963" spans="2:6" x14ac:dyDescent="0.3">
      <c r="B963" s="7"/>
      <c r="C963" s="7"/>
      <c r="D963" s="7"/>
      <c r="E963" s="7"/>
      <c r="F963" s="7"/>
    </row>
    <row r="964" spans="2:6" x14ac:dyDescent="0.3">
      <c r="B964" s="7"/>
      <c r="C964" s="7"/>
      <c r="D964" s="7"/>
      <c r="E964" s="7"/>
      <c r="F964" s="7"/>
    </row>
    <row r="965" spans="2:6" x14ac:dyDescent="0.3">
      <c r="B965" s="7"/>
      <c r="C965" s="7"/>
      <c r="D965" s="7"/>
      <c r="E965" s="7"/>
      <c r="F965" s="7"/>
    </row>
    <row r="966" spans="2:6" x14ac:dyDescent="0.3">
      <c r="B966" s="7"/>
      <c r="C966" s="7"/>
      <c r="D966" s="7"/>
      <c r="E966" s="7"/>
      <c r="F966" s="7"/>
    </row>
    <row r="967" spans="2:6" x14ac:dyDescent="0.3">
      <c r="B967" s="7"/>
      <c r="C967" s="7"/>
      <c r="D967" s="7"/>
      <c r="E967" s="7"/>
      <c r="F967" s="7"/>
    </row>
    <row r="968" spans="2:6" x14ac:dyDescent="0.3">
      <c r="B968" s="7"/>
      <c r="C968" s="7"/>
      <c r="D968" s="7"/>
      <c r="E968" s="7"/>
      <c r="F968" s="7"/>
    </row>
    <row r="969" spans="2:6" x14ac:dyDescent="0.3">
      <c r="B969" s="7"/>
      <c r="C969" s="7"/>
      <c r="D969" s="7"/>
      <c r="E969" s="7"/>
      <c r="F969" s="7"/>
    </row>
    <row r="970" spans="2:6" x14ac:dyDescent="0.3">
      <c r="B970" s="7"/>
      <c r="C970" s="7"/>
      <c r="D970" s="7"/>
      <c r="E970" s="7"/>
      <c r="F970" s="7"/>
    </row>
    <row r="971" spans="2:6" x14ac:dyDescent="0.3">
      <c r="B971" s="7"/>
      <c r="C971" s="7"/>
      <c r="D971" s="7"/>
      <c r="E971" s="7"/>
      <c r="F971" s="7"/>
    </row>
    <row r="972" spans="2:6" x14ac:dyDescent="0.3">
      <c r="B972" s="7"/>
      <c r="C972" s="7"/>
      <c r="D972" s="7"/>
      <c r="E972" s="7"/>
      <c r="F972" s="7"/>
    </row>
    <row r="973" spans="2:6" x14ac:dyDescent="0.3">
      <c r="B973" s="7"/>
      <c r="C973" s="7"/>
      <c r="D973" s="7"/>
      <c r="E973" s="7"/>
      <c r="F973" s="7"/>
    </row>
    <row r="974" spans="2:6" x14ac:dyDescent="0.3">
      <c r="B974" s="7"/>
      <c r="C974" s="7"/>
      <c r="D974" s="7"/>
      <c r="E974" s="7"/>
      <c r="F974" s="7"/>
    </row>
    <row r="975" spans="2:6" x14ac:dyDescent="0.3">
      <c r="B975" s="7"/>
      <c r="C975" s="7"/>
      <c r="D975" s="7"/>
      <c r="E975" s="7"/>
      <c r="F975" s="7"/>
    </row>
    <row r="976" spans="2:6" x14ac:dyDescent="0.3">
      <c r="B976" s="7"/>
      <c r="C976" s="7"/>
      <c r="D976" s="7"/>
      <c r="E976" s="7"/>
      <c r="F976" s="7"/>
    </row>
    <row r="977" spans="2:6" x14ac:dyDescent="0.3">
      <c r="B977" s="7"/>
      <c r="C977" s="7"/>
      <c r="D977" s="7"/>
      <c r="E977" s="7">
        <v>1</v>
      </c>
      <c r="F977" s="7"/>
    </row>
    <row r="978" spans="2:6" x14ac:dyDescent="0.3">
      <c r="B978" s="7"/>
      <c r="C978" s="7"/>
      <c r="D978" s="7"/>
      <c r="E978" s="7"/>
      <c r="F978" s="7"/>
    </row>
    <row r="979" spans="2:6" x14ac:dyDescent="0.3">
      <c r="B979" s="7"/>
      <c r="C979" s="7"/>
      <c r="D979" s="7"/>
      <c r="E979" s="7"/>
      <c r="F979" s="7"/>
    </row>
    <row r="980" spans="2:6" x14ac:dyDescent="0.3">
      <c r="B980" s="7"/>
      <c r="C980" s="7"/>
      <c r="D980" s="7"/>
      <c r="E980" s="7"/>
      <c r="F980" s="7"/>
    </row>
    <row r="981" spans="2:6" x14ac:dyDescent="0.3">
      <c r="B981" s="7"/>
      <c r="C981" s="7"/>
      <c r="D981" s="7"/>
      <c r="E981" s="7"/>
      <c r="F981" s="7"/>
    </row>
    <row r="982" spans="2:6" x14ac:dyDescent="0.3">
      <c r="B982" s="7"/>
      <c r="C982" s="7"/>
      <c r="D982" s="7"/>
      <c r="E982" s="7"/>
      <c r="F982" s="7"/>
    </row>
    <row r="983" spans="2:6" x14ac:dyDescent="0.3">
      <c r="B983" s="7"/>
      <c r="C983" s="7"/>
      <c r="D983" s="7"/>
      <c r="E983" s="7"/>
      <c r="F983" s="7"/>
    </row>
    <row r="984" spans="2:6" x14ac:dyDescent="0.3">
      <c r="B984" s="7"/>
      <c r="C984" s="7"/>
      <c r="D984" s="7"/>
      <c r="E984" s="7"/>
      <c r="F984" s="7"/>
    </row>
    <row r="985" spans="2:6" x14ac:dyDescent="0.3">
      <c r="B985" s="7"/>
      <c r="C985" s="7"/>
      <c r="D985" s="7"/>
      <c r="E985" s="7"/>
      <c r="F985" s="7"/>
    </row>
    <row r="986" spans="2:6" x14ac:dyDescent="0.3">
      <c r="B986" s="7"/>
      <c r="C986" s="7"/>
      <c r="D986" s="7"/>
      <c r="E986" s="7"/>
      <c r="F986" s="7"/>
    </row>
    <row r="987" spans="2:6" x14ac:dyDescent="0.3">
      <c r="B987" s="7"/>
      <c r="C987" s="7"/>
      <c r="D987" s="7"/>
      <c r="E987" s="7"/>
      <c r="F987" s="7"/>
    </row>
    <row r="988" spans="2:6" x14ac:dyDescent="0.3">
      <c r="B988" s="7"/>
      <c r="C988" s="7"/>
      <c r="D988" s="7"/>
      <c r="E988" s="7"/>
      <c r="F988" s="7"/>
    </row>
    <row r="989" spans="2:6" x14ac:dyDescent="0.3">
      <c r="B989" s="7"/>
      <c r="C989" s="7"/>
      <c r="D989" s="7"/>
      <c r="E989" s="7"/>
      <c r="F989" s="7"/>
    </row>
    <row r="990" spans="2:6" x14ac:dyDescent="0.3">
      <c r="B990" s="7"/>
      <c r="C990" s="7"/>
      <c r="D990" s="7"/>
      <c r="E990" s="7"/>
      <c r="F990" s="7"/>
    </row>
    <row r="991" spans="2:6" x14ac:dyDescent="0.3">
      <c r="B991" s="7"/>
      <c r="C991" s="7"/>
      <c r="D991" s="7"/>
      <c r="E991" s="7"/>
      <c r="F991" s="7"/>
    </row>
    <row r="992" spans="2:6" x14ac:dyDescent="0.3">
      <c r="B992" s="7"/>
      <c r="C992" s="7"/>
      <c r="D992" s="7"/>
      <c r="E992" s="7"/>
      <c r="F992" s="7"/>
    </row>
    <row r="993" spans="2:6" x14ac:dyDescent="0.3">
      <c r="B993" s="7"/>
      <c r="C993" s="7"/>
      <c r="D993" s="7"/>
      <c r="E993" s="7"/>
      <c r="F993" s="7"/>
    </row>
    <row r="994" spans="2:6" x14ac:dyDescent="0.3">
      <c r="B994" s="7"/>
      <c r="C994" s="7"/>
      <c r="D994" s="7"/>
      <c r="E994" s="7"/>
      <c r="F994" s="7"/>
    </row>
    <row r="995" spans="2:6" x14ac:dyDescent="0.3">
      <c r="B995" s="7"/>
      <c r="C995" s="7"/>
      <c r="D995" s="7"/>
      <c r="E995" s="7"/>
      <c r="F995" s="7"/>
    </row>
    <row r="996" spans="2:6" x14ac:dyDescent="0.3">
      <c r="B996" s="7"/>
      <c r="C996" s="7"/>
      <c r="D996" s="7"/>
      <c r="E996" s="7"/>
      <c r="F996" s="7"/>
    </row>
    <row r="997" spans="2:6" x14ac:dyDescent="0.3">
      <c r="B997" s="7"/>
      <c r="C997" s="7"/>
      <c r="D997" s="7"/>
      <c r="E997" s="7"/>
      <c r="F997" s="7"/>
    </row>
    <row r="998" spans="2:6" x14ac:dyDescent="0.3">
      <c r="B998" s="7"/>
      <c r="C998" s="7"/>
      <c r="D998" s="7"/>
      <c r="E998" s="7"/>
      <c r="F998" s="7"/>
    </row>
    <row r="999" spans="2:6" x14ac:dyDescent="0.3">
      <c r="B999" s="7"/>
      <c r="C999" s="7"/>
      <c r="D999" s="7"/>
      <c r="E999" s="7"/>
      <c r="F999" s="7"/>
    </row>
    <row r="1000" spans="2:6" x14ac:dyDescent="0.3">
      <c r="B1000" s="7"/>
      <c r="C1000" s="7"/>
      <c r="D1000" s="7"/>
      <c r="E1000" s="7"/>
      <c r="F1000" s="7"/>
    </row>
    <row r="1001" spans="2:6" x14ac:dyDescent="0.3">
      <c r="B1001" s="7"/>
      <c r="C1001" s="7"/>
      <c r="D1001" s="7"/>
      <c r="E1001" s="7"/>
      <c r="F1001" s="7"/>
    </row>
    <row r="1002" spans="2:6" x14ac:dyDescent="0.3">
      <c r="B1002" s="7"/>
      <c r="C1002" s="7"/>
      <c r="D1002" s="7"/>
      <c r="E1002" s="7"/>
      <c r="F1002" s="7"/>
    </row>
    <row r="1003" spans="2:6" x14ac:dyDescent="0.3">
      <c r="B1003" s="7"/>
      <c r="C1003" s="7"/>
      <c r="D1003" s="7"/>
    </row>
    <row r="1004" spans="2:6" x14ac:dyDescent="0.3">
      <c r="B1004" s="7"/>
      <c r="C1004" s="7"/>
      <c r="D1004" s="7"/>
    </row>
    <row r="1005" spans="2:6" x14ac:dyDescent="0.3">
      <c r="B1005" s="7"/>
      <c r="C1005" s="7"/>
      <c r="D1005" s="7"/>
    </row>
    <row r="1006" spans="2:6" x14ac:dyDescent="0.3">
      <c r="B1006" s="7"/>
      <c r="C1006" s="7"/>
      <c r="D1006" s="7"/>
    </row>
    <row r="1007" spans="2:6" x14ac:dyDescent="0.3">
      <c r="B1007" s="7"/>
      <c r="C1007" s="7"/>
      <c r="D1007" s="7"/>
    </row>
    <row r="1008" spans="2:6" x14ac:dyDescent="0.3">
      <c r="B1008" s="7"/>
      <c r="C1008" s="7"/>
      <c r="D1008" s="7"/>
    </row>
    <row r="1009" spans="2:4" x14ac:dyDescent="0.3">
      <c r="B1009" s="7"/>
      <c r="C1009" s="7"/>
      <c r="D1009" s="7"/>
    </row>
    <row r="1010" spans="2:4" x14ac:dyDescent="0.3">
      <c r="B1010" s="7"/>
      <c r="C1010" s="7"/>
      <c r="D1010" s="7"/>
    </row>
    <row r="1011" spans="2:4" x14ac:dyDescent="0.3">
      <c r="B1011" s="7"/>
      <c r="C1011" s="7"/>
      <c r="D1011" s="7"/>
    </row>
    <row r="1012" spans="2:4" x14ac:dyDescent="0.3">
      <c r="B1012" s="7"/>
      <c r="C1012" s="7"/>
      <c r="D1012" s="7"/>
    </row>
    <row r="1013" spans="2:4" x14ac:dyDescent="0.3">
      <c r="B1013" s="7"/>
      <c r="C1013" s="7"/>
      <c r="D1013" s="7"/>
    </row>
    <row r="1014" spans="2:4" x14ac:dyDescent="0.3">
      <c r="B1014" s="7"/>
      <c r="C1014" s="7"/>
      <c r="D1014" s="7"/>
    </row>
    <row r="1015" spans="2:4" x14ac:dyDescent="0.3">
      <c r="B1015" s="7"/>
      <c r="C1015" s="7"/>
      <c r="D1015" s="7"/>
    </row>
    <row r="1016" spans="2:4" x14ac:dyDescent="0.3">
      <c r="B1016" s="7"/>
      <c r="C1016" s="7"/>
      <c r="D1016" s="7"/>
    </row>
    <row r="1017" spans="2:4" x14ac:dyDescent="0.3">
      <c r="B1017" s="7"/>
      <c r="C1017" s="7"/>
      <c r="D1017" s="7"/>
    </row>
    <row r="1018" spans="2:4" x14ac:dyDescent="0.3">
      <c r="B1018" s="7"/>
      <c r="C1018" s="7"/>
      <c r="D1018" s="7"/>
    </row>
    <row r="1019" spans="2:4" x14ac:dyDescent="0.3">
      <c r="B1019" s="7"/>
      <c r="C1019" s="7"/>
      <c r="D1019" s="7"/>
    </row>
    <row r="1020" spans="2:4" x14ac:dyDescent="0.3">
      <c r="B1020" s="7"/>
      <c r="C1020" s="7"/>
      <c r="D1020" s="7"/>
    </row>
    <row r="1021" spans="2:4" x14ac:dyDescent="0.3">
      <c r="B1021" s="7"/>
      <c r="C1021" s="7"/>
      <c r="D1021" s="7"/>
    </row>
    <row r="1022" spans="2:4" x14ac:dyDescent="0.3">
      <c r="B1022" s="7"/>
      <c r="C1022" s="7"/>
      <c r="D1022" s="7"/>
    </row>
    <row r="1023" spans="2:4" x14ac:dyDescent="0.3">
      <c r="B1023" s="7"/>
      <c r="C1023" s="7"/>
      <c r="D1023" s="7"/>
    </row>
    <row r="1024" spans="2:4" x14ac:dyDescent="0.3">
      <c r="B1024" s="7"/>
      <c r="C1024" s="7"/>
      <c r="D1024" s="7"/>
    </row>
    <row r="1025" spans="2:4" x14ac:dyDescent="0.3">
      <c r="B1025" s="7"/>
      <c r="C1025" s="7"/>
      <c r="D1025" s="7"/>
    </row>
    <row r="1026" spans="2:4" x14ac:dyDescent="0.3">
      <c r="B1026" s="7"/>
      <c r="C1026" s="7"/>
      <c r="D1026" s="7"/>
    </row>
    <row r="1027" spans="2:4" x14ac:dyDescent="0.3">
      <c r="B1027" s="7"/>
      <c r="C1027" s="7"/>
      <c r="D1027" s="7"/>
    </row>
    <row r="1028" spans="2:4" x14ac:dyDescent="0.3">
      <c r="B1028" s="7"/>
      <c r="C1028" s="7"/>
      <c r="D1028" s="7"/>
    </row>
    <row r="1029" spans="2:4" x14ac:dyDescent="0.3">
      <c r="B1029" s="7"/>
      <c r="C1029" s="7"/>
      <c r="D1029" s="7"/>
    </row>
    <row r="1030" spans="2:4" x14ac:dyDescent="0.3">
      <c r="B1030" s="7"/>
      <c r="C1030" s="7"/>
      <c r="D1030" s="7"/>
    </row>
    <row r="1031" spans="2:4" x14ac:dyDescent="0.3">
      <c r="B1031" s="7"/>
      <c r="C1031" s="7"/>
      <c r="D1031" s="7"/>
    </row>
    <row r="1032" spans="2:4" x14ac:dyDescent="0.3">
      <c r="B1032" s="7"/>
      <c r="C1032" s="7"/>
      <c r="D1032" s="7"/>
    </row>
    <row r="1033" spans="2:4" x14ac:dyDescent="0.3">
      <c r="B1033" s="7"/>
      <c r="C1033" s="7"/>
      <c r="D1033" s="7"/>
    </row>
    <row r="1034" spans="2:4" x14ac:dyDescent="0.3">
      <c r="B1034" s="7"/>
      <c r="C1034" s="7"/>
      <c r="D1034" s="7"/>
    </row>
    <row r="1035" spans="2:4" x14ac:dyDescent="0.3">
      <c r="B1035" s="7"/>
      <c r="C1035" s="7"/>
      <c r="D1035" s="7"/>
    </row>
    <row r="1036" spans="2:4" x14ac:dyDescent="0.3">
      <c r="B1036" s="7"/>
      <c r="C1036" s="7"/>
      <c r="D1036" s="7"/>
    </row>
    <row r="1037" spans="2:4" x14ac:dyDescent="0.3">
      <c r="B1037" s="7"/>
      <c r="C1037" s="7"/>
      <c r="D1037" s="7"/>
    </row>
    <row r="1038" spans="2:4" x14ac:dyDescent="0.3">
      <c r="B1038" s="7"/>
      <c r="C1038" s="7"/>
      <c r="D1038" s="7"/>
    </row>
    <row r="1039" spans="2:4" x14ac:dyDescent="0.3">
      <c r="B1039" s="7"/>
      <c r="C1039" s="7"/>
      <c r="D1039" s="7"/>
    </row>
    <row r="1040" spans="2:4" x14ac:dyDescent="0.3">
      <c r="B1040" s="7"/>
      <c r="C1040" s="7"/>
      <c r="D1040" s="7"/>
    </row>
    <row r="1041" spans="2:4" x14ac:dyDescent="0.3">
      <c r="B1041" s="7"/>
      <c r="C1041" s="7"/>
      <c r="D1041" s="7"/>
    </row>
    <row r="1042" spans="2:4" x14ac:dyDescent="0.3">
      <c r="B1042" s="7"/>
      <c r="C1042" s="7"/>
      <c r="D1042" s="7"/>
    </row>
    <row r="1043" spans="2:4" x14ac:dyDescent="0.3">
      <c r="B1043" s="7"/>
      <c r="C1043" s="7"/>
      <c r="D1043" s="7"/>
    </row>
    <row r="1044" spans="2:4" x14ac:dyDescent="0.3">
      <c r="B1044" s="7"/>
      <c r="C1044" s="7"/>
      <c r="D1044" s="7"/>
    </row>
    <row r="1045" spans="2:4" x14ac:dyDescent="0.3">
      <c r="B1045" s="7"/>
      <c r="C1045" s="7"/>
      <c r="D1045" s="7"/>
    </row>
    <row r="1046" spans="2:4" x14ac:dyDescent="0.3">
      <c r="B1046" s="7"/>
      <c r="C1046" s="7"/>
      <c r="D1046" s="7"/>
    </row>
    <row r="1047" spans="2:4" x14ac:dyDescent="0.3">
      <c r="B1047" s="7"/>
      <c r="C1047" s="7"/>
      <c r="D1047" s="7"/>
    </row>
    <row r="1048" spans="2:4" x14ac:dyDescent="0.3">
      <c r="B1048" s="7"/>
      <c r="C1048" s="7"/>
      <c r="D1048" s="7"/>
    </row>
    <row r="1049" spans="2:4" x14ac:dyDescent="0.3">
      <c r="B1049" s="7"/>
      <c r="C1049" s="7"/>
      <c r="D1049" s="7"/>
    </row>
    <row r="1050" spans="2:4" x14ac:dyDescent="0.3">
      <c r="B1050" s="7"/>
      <c r="C1050" s="7"/>
      <c r="D1050" s="7"/>
    </row>
    <row r="1051" spans="2:4" x14ac:dyDescent="0.3">
      <c r="B1051" s="7"/>
      <c r="C1051" s="7"/>
      <c r="D1051" s="7"/>
    </row>
    <row r="1052" spans="2:4" x14ac:dyDescent="0.3">
      <c r="B1052" s="7"/>
      <c r="C1052" s="7"/>
      <c r="D1052" s="7"/>
    </row>
    <row r="1053" spans="2:4" x14ac:dyDescent="0.3">
      <c r="B1053" s="7"/>
      <c r="C1053" s="7"/>
      <c r="D1053" s="7"/>
    </row>
    <row r="1054" spans="2:4" x14ac:dyDescent="0.3">
      <c r="B1054" s="7"/>
      <c r="C1054" s="7"/>
      <c r="D1054" s="7"/>
    </row>
    <row r="1055" spans="2:4" x14ac:dyDescent="0.3">
      <c r="B1055" s="7"/>
      <c r="C1055" s="7"/>
      <c r="D1055" s="7"/>
    </row>
    <row r="1056" spans="2:4" x14ac:dyDescent="0.3">
      <c r="B1056" s="7"/>
      <c r="C1056" s="7"/>
      <c r="D1056" s="7"/>
    </row>
    <row r="1057" spans="2:4" x14ac:dyDescent="0.3">
      <c r="B1057" s="7"/>
      <c r="C1057" s="7"/>
      <c r="D1057" s="7"/>
    </row>
    <row r="1058" spans="2:4" x14ac:dyDescent="0.3">
      <c r="B1058" s="7"/>
      <c r="C1058" s="7"/>
      <c r="D1058" s="7"/>
    </row>
    <row r="1059" spans="2:4" x14ac:dyDescent="0.3">
      <c r="B1059" s="7"/>
      <c r="C1059" s="7"/>
      <c r="D1059" s="7"/>
    </row>
    <row r="1060" spans="2:4" x14ac:dyDescent="0.3">
      <c r="B1060" s="7"/>
      <c r="C1060" s="7"/>
      <c r="D1060" s="7"/>
    </row>
    <row r="1061" spans="2:4" x14ac:dyDescent="0.3">
      <c r="B1061" s="7"/>
      <c r="C1061" s="7"/>
      <c r="D1061" s="7"/>
    </row>
    <row r="1062" spans="2:4" x14ac:dyDescent="0.3">
      <c r="B1062" s="7"/>
      <c r="C1062" s="7"/>
      <c r="D1062" s="7"/>
    </row>
    <row r="1063" spans="2:4" x14ac:dyDescent="0.3">
      <c r="B1063" s="7"/>
      <c r="C1063" s="7"/>
      <c r="D1063" s="7"/>
    </row>
    <row r="1064" spans="2:4" x14ac:dyDescent="0.3">
      <c r="B1064" s="7"/>
      <c r="C1064" s="7"/>
      <c r="D1064" s="7"/>
    </row>
    <row r="1065" spans="2:4" x14ac:dyDescent="0.3">
      <c r="B1065" s="7"/>
      <c r="C1065" s="7"/>
      <c r="D1065" s="7"/>
    </row>
    <row r="1066" spans="2:4" x14ac:dyDescent="0.3">
      <c r="B1066" s="7"/>
      <c r="C1066" s="7"/>
      <c r="D1066" s="7"/>
    </row>
    <row r="1067" spans="2:4" x14ac:dyDescent="0.3">
      <c r="B1067" s="7"/>
      <c r="C1067" s="7"/>
      <c r="D1067" s="7"/>
    </row>
    <row r="1068" spans="2:4" x14ac:dyDescent="0.3">
      <c r="B1068" s="7"/>
      <c r="C1068" s="7"/>
      <c r="D1068" s="7"/>
    </row>
    <row r="1069" spans="2:4" x14ac:dyDescent="0.3">
      <c r="B1069" s="7"/>
      <c r="C1069" s="7"/>
      <c r="D1069" s="7"/>
    </row>
    <row r="1070" spans="2:4" x14ac:dyDescent="0.3">
      <c r="B1070" s="7"/>
      <c r="C1070" s="7"/>
      <c r="D1070" s="7"/>
    </row>
    <row r="1071" spans="2:4" x14ac:dyDescent="0.3">
      <c r="B1071" s="7"/>
      <c r="C1071" s="7"/>
      <c r="D1071" s="7"/>
    </row>
    <row r="1072" spans="2:4" x14ac:dyDescent="0.3">
      <c r="B1072" s="7"/>
      <c r="C1072" s="7"/>
      <c r="D1072" s="7"/>
    </row>
    <row r="1073" spans="2:4" x14ac:dyDescent="0.3">
      <c r="B1073" s="7"/>
      <c r="C1073" s="7"/>
      <c r="D1073" s="7"/>
    </row>
    <row r="1074" spans="2:4" x14ac:dyDescent="0.3">
      <c r="B1074" s="7"/>
      <c r="C1074" s="7"/>
      <c r="D1074" s="7"/>
    </row>
    <row r="1075" spans="2:4" x14ac:dyDescent="0.3">
      <c r="B1075" s="7"/>
      <c r="C1075" s="7"/>
      <c r="D1075" s="7"/>
    </row>
    <row r="1076" spans="2:4" x14ac:dyDescent="0.3">
      <c r="B1076" s="7"/>
      <c r="C1076" s="7"/>
      <c r="D1076" s="7"/>
    </row>
    <row r="1077" spans="2:4" x14ac:dyDescent="0.3">
      <c r="B1077" s="7"/>
      <c r="C1077" s="7"/>
      <c r="D1077" s="7"/>
    </row>
    <row r="1078" spans="2:4" x14ac:dyDescent="0.3">
      <c r="B1078" s="7"/>
      <c r="C1078" s="7"/>
      <c r="D1078" s="7"/>
    </row>
    <row r="1079" spans="2:4" x14ac:dyDescent="0.3">
      <c r="B1079" s="7"/>
      <c r="C1079" s="7"/>
      <c r="D1079" s="7"/>
    </row>
    <row r="1080" spans="2:4" x14ac:dyDescent="0.3">
      <c r="B1080" s="7"/>
      <c r="C1080" s="7"/>
      <c r="D1080" s="7"/>
    </row>
    <row r="1081" spans="2:4" x14ac:dyDescent="0.3">
      <c r="B1081" s="7"/>
      <c r="C1081" s="7"/>
      <c r="D1081" s="7"/>
    </row>
    <row r="1082" spans="2:4" x14ac:dyDescent="0.3">
      <c r="B1082" s="7"/>
      <c r="C1082" s="7"/>
      <c r="D1082" s="7"/>
    </row>
    <row r="1083" spans="2:4" x14ac:dyDescent="0.3">
      <c r="B1083" s="7"/>
      <c r="C1083" s="7"/>
      <c r="D1083" s="7"/>
    </row>
    <row r="1084" spans="2:4" x14ac:dyDescent="0.3">
      <c r="B1084" s="7"/>
      <c r="C1084" s="7"/>
      <c r="D1084" s="7"/>
    </row>
    <row r="1085" spans="2:4" x14ac:dyDescent="0.3">
      <c r="B1085" s="7"/>
      <c r="C1085" s="7"/>
      <c r="D1085" s="7"/>
    </row>
    <row r="1086" spans="2:4" x14ac:dyDescent="0.3">
      <c r="B1086" s="7"/>
      <c r="C1086" s="7"/>
      <c r="D1086" s="7"/>
    </row>
    <row r="1087" spans="2:4" x14ac:dyDescent="0.3">
      <c r="B1087" s="7"/>
      <c r="C1087" s="7"/>
      <c r="D1087" s="7"/>
    </row>
    <row r="1088" spans="2:4" x14ac:dyDescent="0.3">
      <c r="B1088" s="7"/>
      <c r="C1088" s="7"/>
      <c r="D1088" s="7"/>
    </row>
    <row r="1089" spans="2:4" x14ac:dyDescent="0.3">
      <c r="B1089" s="7"/>
      <c r="C1089" s="7"/>
      <c r="D1089" s="7"/>
    </row>
    <row r="1090" spans="2:4" x14ac:dyDescent="0.3">
      <c r="B1090" s="7"/>
      <c r="C1090" s="7"/>
      <c r="D1090" s="7"/>
    </row>
    <row r="1091" spans="2:4" x14ac:dyDescent="0.3">
      <c r="B1091" s="7"/>
      <c r="C1091" s="7"/>
      <c r="D1091" s="7"/>
    </row>
    <row r="1092" spans="2:4" x14ac:dyDescent="0.3">
      <c r="B1092" s="7"/>
      <c r="C1092" s="7"/>
      <c r="D1092" s="7"/>
    </row>
    <row r="1093" spans="2:4" x14ac:dyDescent="0.3">
      <c r="B1093" s="7"/>
      <c r="C1093" s="7"/>
      <c r="D1093" s="7"/>
    </row>
    <row r="1094" spans="2:4" x14ac:dyDescent="0.3">
      <c r="B1094" s="7"/>
      <c r="C1094" s="7"/>
      <c r="D1094" s="7"/>
    </row>
    <row r="1095" spans="2:4" x14ac:dyDescent="0.3">
      <c r="B1095" s="7"/>
      <c r="C1095" s="7"/>
      <c r="D1095" s="7"/>
    </row>
    <row r="1096" spans="2:4" x14ac:dyDescent="0.3">
      <c r="B1096" s="7"/>
      <c r="C1096" s="7"/>
      <c r="D1096" s="7"/>
    </row>
    <row r="1097" spans="2:4" x14ac:dyDescent="0.3">
      <c r="B1097" s="7"/>
      <c r="C1097" s="7"/>
      <c r="D1097" s="7"/>
    </row>
    <row r="1098" spans="2:4" x14ac:dyDescent="0.3">
      <c r="B1098" s="7"/>
      <c r="C1098" s="7"/>
      <c r="D1098" s="7"/>
    </row>
    <row r="1099" spans="2:4" x14ac:dyDescent="0.3">
      <c r="B1099" s="7"/>
      <c r="C1099" s="7"/>
      <c r="D1099" s="7"/>
    </row>
    <row r="1100" spans="2:4" x14ac:dyDescent="0.3">
      <c r="B1100" s="7"/>
      <c r="C1100" s="7"/>
      <c r="D1100" s="7"/>
    </row>
    <row r="1101" spans="2:4" x14ac:dyDescent="0.3">
      <c r="B1101" s="7"/>
      <c r="C1101" s="7"/>
      <c r="D1101" s="7"/>
    </row>
    <row r="1102" spans="2:4" x14ac:dyDescent="0.3">
      <c r="B1102" s="7"/>
      <c r="C1102" s="7"/>
      <c r="D1102" s="7"/>
    </row>
    <row r="1103" spans="2:4" x14ac:dyDescent="0.3">
      <c r="B1103" s="7"/>
      <c r="C1103" s="7"/>
      <c r="D1103" s="7"/>
    </row>
    <row r="1104" spans="2:4" x14ac:dyDescent="0.3">
      <c r="B1104" s="7"/>
      <c r="C1104" s="7"/>
      <c r="D1104" s="7"/>
    </row>
    <row r="1105" spans="2:4" x14ac:dyDescent="0.3">
      <c r="B1105" s="7"/>
      <c r="C1105" s="7"/>
      <c r="D1105" s="7"/>
    </row>
    <row r="1106" spans="2:4" x14ac:dyDescent="0.3">
      <c r="B1106" s="7"/>
      <c r="C1106" s="7"/>
      <c r="D1106" s="7"/>
    </row>
    <row r="1107" spans="2:4" x14ac:dyDescent="0.3">
      <c r="B1107" s="7"/>
      <c r="C1107" s="7"/>
      <c r="D1107" s="7"/>
    </row>
    <row r="1108" spans="2:4" x14ac:dyDescent="0.3">
      <c r="B1108" s="7"/>
      <c r="C1108" s="7"/>
      <c r="D1108" s="7"/>
    </row>
    <row r="1109" spans="2:4" x14ac:dyDescent="0.3">
      <c r="B1109" s="7"/>
      <c r="C1109" s="7"/>
      <c r="D1109" s="7"/>
    </row>
    <row r="1110" spans="2:4" x14ac:dyDescent="0.3">
      <c r="B1110" s="7"/>
      <c r="C1110" s="7"/>
      <c r="D1110" s="7"/>
    </row>
    <row r="1111" spans="2:4" x14ac:dyDescent="0.3">
      <c r="B1111" s="7"/>
      <c r="C1111" s="7"/>
      <c r="D1111" s="7"/>
    </row>
    <row r="1112" spans="2:4" x14ac:dyDescent="0.3">
      <c r="B1112" s="7"/>
      <c r="C1112" s="7"/>
      <c r="D1112" s="7"/>
    </row>
    <row r="1113" spans="2:4" x14ac:dyDescent="0.3">
      <c r="B1113" s="7"/>
      <c r="C1113" s="7"/>
      <c r="D1113" s="7"/>
    </row>
    <row r="1114" spans="2:4" x14ac:dyDescent="0.3">
      <c r="B1114" s="7"/>
      <c r="C1114" s="7"/>
      <c r="D1114" s="7"/>
    </row>
    <row r="1115" spans="2:4" x14ac:dyDescent="0.3">
      <c r="B1115" s="7"/>
      <c r="C1115" s="7"/>
      <c r="D1115" s="7"/>
    </row>
    <row r="1116" spans="2:4" x14ac:dyDescent="0.3">
      <c r="B1116" s="7"/>
      <c r="C1116" s="7"/>
      <c r="D1116" s="7"/>
    </row>
    <row r="1117" spans="2:4" x14ac:dyDescent="0.3">
      <c r="B1117" s="7"/>
      <c r="C1117" s="7"/>
      <c r="D1117" s="7"/>
    </row>
    <row r="1118" spans="2:4" x14ac:dyDescent="0.3">
      <c r="B1118" s="7"/>
      <c r="C1118" s="7"/>
      <c r="D1118" s="7"/>
    </row>
    <row r="1119" spans="2:4" x14ac:dyDescent="0.3">
      <c r="B1119" s="7"/>
      <c r="C1119" s="7"/>
      <c r="D1119" s="7"/>
    </row>
    <row r="1120" spans="2:4" x14ac:dyDescent="0.3">
      <c r="B1120" s="7"/>
      <c r="C1120" s="7"/>
      <c r="D1120" s="7"/>
    </row>
    <row r="1121" spans="2:4" x14ac:dyDescent="0.3">
      <c r="B1121" s="7"/>
      <c r="C1121" s="7"/>
      <c r="D1121" s="7"/>
    </row>
    <row r="1122" spans="2:4" x14ac:dyDescent="0.3">
      <c r="B1122" s="7"/>
      <c r="C1122" s="7"/>
      <c r="D1122" s="7"/>
    </row>
    <row r="1123" spans="2:4" x14ac:dyDescent="0.3">
      <c r="B1123" s="7"/>
      <c r="C1123" s="7"/>
      <c r="D1123" s="7"/>
    </row>
    <row r="1124" spans="2:4" x14ac:dyDescent="0.3">
      <c r="B1124" s="7"/>
      <c r="C1124" s="7"/>
      <c r="D1124" s="7"/>
    </row>
    <row r="1125" spans="2:4" x14ac:dyDescent="0.3">
      <c r="B1125" s="7"/>
      <c r="C1125" s="7"/>
      <c r="D1125" s="7"/>
    </row>
    <row r="1126" spans="2:4" x14ac:dyDescent="0.3">
      <c r="B1126" s="7"/>
      <c r="C1126" s="7"/>
      <c r="D1126" s="7"/>
    </row>
    <row r="1127" spans="2:4" x14ac:dyDescent="0.3">
      <c r="B1127" s="7"/>
      <c r="C1127" s="7"/>
      <c r="D1127" s="7"/>
    </row>
    <row r="1128" spans="2:4" x14ac:dyDescent="0.3">
      <c r="B1128" s="7"/>
      <c r="C1128" s="7"/>
      <c r="D1128" s="7"/>
    </row>
    <row r="1129" spans="2:4" x14ac:dyDescent="0.3">
      <c r="B1129" s="7"/>
      <c r="C1129" s="7"/>
      <c r="D1129" s="7"/>
    </row>
    <row r="1130" spans="2:4" x14ac:dyDescent="0.3">
      <c r="B1130" s="7"/>
      <c r="C1130" s="7"/>
      <c r="D1130" s="7"/>
    </row>
    <row r="1131" spans="2:4" x14ac:dyDescent="0.3">
      <c r="B1131" s="7"/>
      <c r="C1131" s="7"/>
      <c r="D1131" s="7"/>
    </row>
    <row r="1132" spans="2:4" x14ac:dyDescent="0.3">
      <c r="B1132" s="7"/>
      <c r="C1132" s="7"/>
      <c r="D1132" s="7"/>
    </row>
    <row r="1133" spans="2:4" x14ac:dyDescent="0.3">
      <c r="B1133" s="7"/>
      <c r="C1133" s="7"/>
      <c r="D1133" s="7"/>
    </row>
    <row r="1134" spans="2:4" x14ac:dyDescent="0.3">
      <c r="B1134" s="7"/>
      <c r="C1134" s="7"/>
      <c r="D1134" s="7"/>
    </row>
    <row r="1135" spans="2:4" x14ac:dyDescent="0.3">
      <c r="B1135" s="7"/>
      <c r="C1135" s="7"/>
      <c r="D1135" s="7"/>
    </row>
    <row r="1136" spans="2:4" x14ac:dyDescent="0.3">
      <c r="B1136" s="7"/>
      <c r="C1136" s="7"/>
      <c r="D1136" s="7"/>
    </row>
    <row r="1137" spans="2:4" x14ac:dyDescent="0.3">
      <c r="B1137" s="7"/>
      <c r="C1137" s="7"/>
      <c r="D1137" s="7"/>
    </row>
    <row r="1138" spans="2:4" x14ac:dyDescent="0.3">
      <c r="B1138" s="7"/>
      <c r="C1138" s="7"/>
      <c r="D1138" s="7"/>
    </row>
    <row r="1139" spans="2:4" x14ac:dyDescent="0.3">
      <c r="B1139" s="7"/>
      <c r="C1139" s="7"/>
      <c r="D1139" s="7"/>
    </row>
    <row r="1140" spans="2:4" x14ac:dyDescent="0.3">
      <c r="B1140" s="7"/>
      <c r="C1140" s="7"/>
      <c r="D1140" s="7"/>
    </row>
    <row r="1141" spans="2:4" x14ac:dyDescent="0.3">
      <c r="B1141" s="7"/>
      <c r="C1141" s="7"/>
      <c r="D1141" s="7"/>
    </row>
    <row r="1142" spans="2:4" x14ac:dyDescent="0.3">
      <c r="B1142" s="7"/>
      <c r="C1142" s="7"/>
      <c r="D1142" s="7"/>
    </row>
    <row r="1143" spans="2:4" x14ac:dyDescent="0.3">
      <c r="B1143" s="7"/>
      <c r="C1143" s="7"/>
      <c r="D1143" s="7"/>
    </row>
    <row r="1144" spans="2:4" x14ac:dyDescent="0.3">
      <c r="B1144" s="7"/>
      <c r="C1144" s="7"/>
      <c r="D1144" s="7"/>
    </row>
    <row r="1145" spans="2:4" x14ac:dyDescent="0.3">
      <c r="B1145" s="7"/>
      <c r="C1145" s="7"/>
      <c r="D1145" s="7"/>
    </row>
    <row r="1146" spans="2:4" x14ac:dyDescent="0.3">
      <c r="B1146" s="7"/>
      <c r="C1146" s="7"/>
      <c r="D1146" s="7"/>
    </row>
    <row r="1147" spans="2:4" x14ac:dyDescent="0.3">
      <c r="B1147" s="7"/>
      <c r="C1147" s="7"/>
      <c r="D1147" s="7"/>
    </row>
    <row r="1148" spans="2:4" x14ac:dyDescent="0.3">
      <c r="B1148" s="7"/>
      <c r="C1148" s="7"/>
      <c r="D1148" s="7"/>
    </row>
    <row r="1149" spans="2:4" x14ac:dyDescent="0.3">
      <c r="B1149" s="7"/>
      <c r="C1149" s="7"/>
      <c r="D1149" s="7"/>
    </row>
    <row r="1150" spans="2:4" x14ac:dyDescent="0.3">
      <c r="B1150" s="7"/>
      <c r="C1150" s="7"/>
      <c r="D1150" s="7"/>
    </row>
    <row r="1151" spans="2:4" x14ac:dyDescent="0.3">
      <c r="B1151" s="7"/>
      <c r="C1151" s="7"/>
      <c r="D1151" s="7"/>
    </row>
    <row r="1152" spans="2:4" x14ac:dyDescent="0.3">
      <c r="B1152" s="7"/>
      <c r="C1152" s="7"/>
      <c r="D1152" s="7"/>
    </row>
    <row r="1153" spans="2:4" x14ac:dyDescent="0.3">
      <c r="B1153" s="7"/>
      <c r="C1153" s="7"/>
      <c r="D1153" s="7"/>
    </row>
    <row r="1154" spans="2:4" x14ac:dyDescent="0.3">
      <c r="B1154" s="7"/>
      <c r="C1154" s="7"/>
      <c r="D1154" s="7"/>
    </row>
    <row r="1155" spans="2:4" x14ac:dyDescent="0.3">
      <c r="B1155" s="7"/>
      <c r="C1155" s="7"/>
      <c r="D1155" s="7"/>
    </row>
    <row r="1156" spans="2:4" x14ac:dyDescent="0.3">
      <c r="B1156" s="7"/>
      <c r="C1156" s="7"/>
      <c r="D1156" s="7"/>
    </row>
    <row r="1157" spans="2:4" x14ac:dyDescent="0.3">
      <c r="B1157" s="7"/>
      <c r="C1157" s="7"/>
      <c r="D1157" s="7"/>
    </row>
    <row r="1158" spans="2:4" x14ac:dyDescent="0.3">
      <c r="B1158" s="7"/>
      <c r="C1158" s="7"/>
      <c r="D1158" s="7"/>
    </row>
    <row r="1159" spans="2:4" x14ac:dyDescent="0.3">
      <c r="B1159" s="7"/>
      <c r="C1159" s="7"/>
      <c r="D1159" s="7"/>
    </row>
    <row r="1160" spans="2:4" x14ac:dyDescent="0.3">
      <c r="B1160" s="7"/>
      <c r="C1160" s="7"/>
      <c r="D1160" s="7"/>
    </row>
    <row r="1161" spans="2:4" x14ac:dyDescent="0.3">
      <c r="B1161" s="7"/>
      <c r="C1161" s="7"/>
      <c r="D1161" s="7"/>
    </row>
    <row r="1162" spans="2:4" x14ac:dyDescent="0.3">
      <c r="B1162" s="7"/>
      <c r="C1162" s="7"/>
      <c r="D1162" s="7"/>
    </row>
    <row r="1163" spans="2:4" x14ac:dyDescent="0.3">
      <c r="B1163" s="7"/>
      <c r="C1163" s="7"/>
      <c r="D1163" s="7"/>
    </row>
    <row r="1164" spans="2:4" x14ac:dyDescent="0.3">
      <c r="B1164" s="7"/>
      <c r="C1164" s="7"/>
      <c r="D1164" s="7"/>
    </row>
    <row r="1165" spans="2:4" x14ac:dyDescent="0.3">
      <c r="B1165" s="7"/>
      <c r="C1165" s="7"/>
      <c r="D1165" s="7"/>
    </row>
    <row r="1166" spans="2:4" x14ac:dyDescent="0.3">
      <c r="B1166" s="7"/>
      <c r="C1166" s="7"/>
      <c r="D1166" s="7"/>
    </row>
    <row r="1167" spans="2:4" x14ac:dyDescent="0.3">
      <c r="B1167" s="7"/>
      <c r="C1167" s="7"/>
      <c r="D1167" s="7"/>
    </row>
    <row r="1168" spans="2:4" x14ac:dyDescent="0.3">
      <c r="B1168" s="7"/>
      <c r="C1168" s="7"/>
      <c r="D1168" s="7"/>
    </row>
    <row r="1169" spans="2:4" x14ac:dyDescent="0.3">
      <c r="B1169" s="7"/>
      <c r="C1169" s="7"/>
      <c r="D1169" s="7"/>
    </row>
    <row r="1170" spans="2:4" x14ac:dyDescent="0.3">
      <c r="B1170" s="7"/>
      <c r="C1170" s="7"/>
      <c r="D1170" s="7"/>
    </row>
    <row r="1171" spans="2:4" x14ac:dyDescent="0.3">
      <c r="B1171" s="7"/>
      <c r="C1171" s="7"/>
      <c r="D1171" s="7"/>
    </row>
    <row r="1172" spans="2:4" x14ac:dyDescent="0.3">
      <c r="B1172" s="7"/>
      <c r="C1172" s="7"/>
      <c r="D1172" s="7"/>
    </row>
    <row r="1173" spans="2:4" x14ac:dyDescent="0.3">
      <c r="B1173" s="7"/>
      <c r="C1173" s="7"/>
      <c r="D1173" s="7"/>
    </row>
    <row r="1174" spans="2:4" x14ac:dyDescent="0.3">
      <c r="B1174" s="7"/>
      <c r="C1174" s="7"/>
      <c r="D1174" s="7"/>
    </row>
    <row r="1175" spans="2:4" x14ac:dyDescent="0.3">
      <c r="B1175" s="7"/>
      <c r="C1175" s="7"/>
      <c r="D1175" s="7"/>
    </row>
    <row r="1176" spans="2:4" x14ac:dyDescent="0.3">
      <c r="B1176" s="7"/>
      <c r="C1176" s="7"/>
      <c r="D1176" s="7"/>
    </row>
    <row r="1177" spans="2:4" x14ac:dyDescent="0.3">
      <c r="B1177" s="7"/>
      <c r="C1177" s="7"/>
      <c r="D1177" s="7"/>
    </row>
    <row r="1178" spans="2:4" x14ac:dyDescent="0.3">
      <c r="B1178" s="7"/>
      <c r="C1178" s="7"/>
      <c r="D1178" s="7"/>
    </row>
    <row r="1179" spans="2:4" x14ac:dyDescent="0.3">
      <c r="B1179" s="7"/>
      <c r="C1179" s="7"/>
      <c r="D1179" s="7"/>
    </row>
    <row r="1180" spans="2:4" x14ac:dyDescent="0.3">
      <c r="B1180" s="7"/>
      <c r="C1180" s="7"/>
      <c r="D1180" s="7"/>
    </row>
    <row r="1181" spans="2:4" x14ac:dyDescent="0.3">
      <c r="B1181" s="7"/>
      <c r="C1181" s="7"/>
      <c r="D1181" s="7"/>
    </row>
    <row r="1182" spans="2:4" x14ac:dyDescent="0.3">
      <c r="B1182" s="7"/>
      <c r="C1182" s="7"/>
      <c r="D1182" s="7"/>
    </row>
    <row r="1183" spans="2:4" x14ac:dyDescent="0.3">
      <c r="B1183" s="7"/>
      <c r="C1183" s="7"/>
      <c r="D1183" s="7"/>
    </row>
    <row r="1184" spans="2:4" x14ac:dyDescent="0.3">
      <c r="B1184" s="7"/>
      <c r="C1184" s="7"/>
      <c r="D1184" s="7"/>
    </row>
    <row r="1185" spans="2:4" x14ac:dyDescent="0.3">
      <c r="B1185" s="7"/>
      <c r="C1185" s="7"/>
      <c r="D1185" s="7"/>
    </row>
    <row r="1186" spans="2:4" x14ac:dyDescent="0.3">
      <c r="B1186" s="7"/>
      <c r="C1186" s="7"/>
      <c r="D1186" s="7"/>
    </row>
    <row r="1187" spans="2:4" x14ac:dyDescent="0.3">
      <c r="B1187" s="7"/>
      <c r="C1187" s="7"/>
      <c r="D1187" s="7"/>
    </row>
    <row r="1188" spans="2:4" x14ac:dyDescent="0.3">
      <c r="B1188" s="7"/>
      <c r="C1188" s="7"/>
      <c r="D1188" s="7"/>
    </row>
    <row r="1189" spans="2:4" x14ac:dyDescent="0.3">
      <c r="B1189" s="7"/>
      <c r="C1189" s="7"/>
      <c r="D1189" s="7"/>
    </row>
    <row r="1190" spans="2:4" x14ac:dyDescent="0.3">
      <c r="B1190" s="7"/>
      <c r="C1190" s="7"/>
      <c r="D1190" s="7"/>
    </row>
    <row r="1191" spans="2:4" x14ac:dyDescent="0.3">
      <c r="B1191" s="7"/>
      <c r="C1191" s="7"/>
      <c r="D1191" s="7"/>
    </row>
    <row r="1192" spans="2:4" x14ac:dyDescent="0.3">
      <c r="B1192" s="7"/>
      <c r="C1192" s="7"/>
      <c r="D1192" s="7"/>
    </row>
    <row r="1193" spans="2:4" x14ac:dyDescent="0.3">
      <c r="B1193" s="7"/>
      <c r="C1193" s="7"/>
      <c r="D1193" s="7"/>
    </row>
    <row r="1194" spans="2:4" x14ac:dyDescent="0.3">
      <c r="B1194" s="7"/>
      <c r="C1194" s="7"/>
      <c r="D1194" s="7"/>
    </row>
    <row r="1195" spans="2:4" x14ac:dyDescent="0.3">
      <c r="B1195" s="7"/>
      <c r="C1195" s="7"/>
      <c r="D1195" s="7"/>
    </row>
    <row r="1196" spans="2:4" x14ac:dyDescent="0.3">
      <c r="B1196" s="7"/>
      <c r="C1196" s="7"/>
      <c r="D1196" s="7"/>
    </row>
    <row r="1197" spans="2:4" x14ac:dyDescent="0.3">
      <c r="B1197" s="7"/>
      <c r="C1197" s="7"/>
      <c r="D1197" s="7"/>
    </row>
    <row r="1198" spans="2:4" x14ac:dyDescent="0.3">
      <c r="B1198" s="7"/>
      <c r="C1198" s="7"/>
      <c r="D1198" s="7"/>
    </row>
    <row r="1199" spans="2:4" x14ac:dyDescent="0.3">
      <c r="B1199" s="7"/>
      <c r="C1199" s="7"/>
      <c r="D1199" s="7"/>
    </row>
    <row r="1200" spans="2:4" x14ac:dyDescent="0.3">
      <c r="B1200" s="7"/>
      <c r="C1200" s="7"/>
      <c r="D1200" s="7"/>
    </row>
    <row r="1201" spans="2:4" x14ac:dyDescent="0.3">
      <c r="B1201" s="7"/>
      <c r="C1201" s="7"/>
      <c r="D1201" s="7"/>
    </row>
    <row r="1202" spans="2:4" x14ac:dyDescent="0.3">
      <c r="B1202" s="7"/>
      <c r="C1202" s="7"/>
      <c r="D1202" s="7"/>
    </row>
    <row r="1203" spans="2:4" x14ac:dyDescent="0.3">
      <c r="B1203" s="7"/>
      <c r="C1203" s="7"/>
      <c r="D1203" s="7"/>
    </row>
    <row r="1204" spans="2:4" x14ac:dyDescent="0.3">
      <c r="B1204" s="7"/>
      <c r="C1204" s="7"/>
      <c r="D1204" s="7"/>
    </row>
    <row r="1205" spans="2:4" x14ac:dyDescent="0.3">
      <c r="B1205" s="7"/>
      <c r="C1205" s="7"/>
      <c r="D1205" s="7"/>
    </row>
    <row r="1206" spans="2:4" x14ac:dyDescent="0.3">
      <c r="B1206" s="7"/>
      <c r="C1206" s="7"/>
      <c r="D1206" s="7"/>
    </row>
    <row r="1207" spans="2:4" x14ac:dyDescent="0.3">
      <c r="B1207" s="7"/>
      <c r="C1207" s="7"/>
      <c r="D1207" s="7"/>
    </row>
    <row r="1208" spans="2:4" x14ac:dyDescent="0.3">
      <c r="B1208" s="7"/>
      <c r="C1208" s="7"/>
      <c r="D1208" s="7"/>
    </row>
    <row r="1209" spans="2:4" x14ac:dyDescent="0.3">
      <c r="B1209" s="7"/>
      <c r="C1209" s="7"/>
      <c r="D1209" s="7"/>
    </row>
    <row r="1210" spans="2:4" x14ac:dyDescent="0.3">
      <c r="B1210" s="7"/>
      <c r="C1210" s="7"/>
      <c r="D1210" s="7"/>
    </row>
    <row r="1211" spans="2:4" x14ac:dyDescent="0.3">
      <c r="B1211" s="7"/>
      <c r="C1211" s="7"/>
      <c r="D1211" s="7"/>
    </row>
    <row r="1212" spans="2:4" x14ac:dyDescent="0.3">
      <c r="B1212" s="7"/>
      <c r="C1212" s="7"/>
      <c r="D1212" s="7"/>
    </row>
    <row r="1213" spans="2:4" x14ac:dyDescent="0.3">
      <c r="B1213" s="7"/>
      <c r="C1213" s="7"/>
      <c r="D1213" s="7"/>
    </row>
    <row r="1214" spans="2:4" x14ac:dyDescent="0.3">
      <c r="B1214" s="7"/>
      <c r="C1214" s="7"/>
      <c r="D1214" s="7"/>
    </row>
    <row r="1215" spans="2:4" x14ac:dyDescent="0.3">
      <c r="B1215" s="7"/>
      <c r="C1215" s="7"/>
      <c r="D1215" s="7"/>
    </row>
    <row r="1216" spans="2:4" x14ac:dyDescent="0.3">
      <c r="B1216" s="7"/>
      <c r="C1216" s="7"/>
      <c r="D1216" s="7"/>
    </row>
    <row r="1217" spans="2:4" x14ac:dyDescent="0.3">
      <c r="B1217" s="7"/>
      <c r="C1217" s="7"/>
      <c r="D1217" s="7"/>
    </row>
    <row r="1218" spans="2:4" x14ac:dyDescent="0.3">
      <c r="B1218" s="7"/>
      <c r="C1218" s="7"/>
      <c r="D1218" s="7"/>
    </row>
    <row r="1219" spans="2:4" x14ac:dyDescent="0.3">
      <c r="B1219" s="7"/>
      <c r="C1219" s="7"/>
      <c r="D1219" s="7"/>
    </row>
    <row r="1220" spans="2:4" x14ac:dyDescent="0.3">
      <c r="B1220" s="7"/>
      <c r="C1220" s="7"/>
      <c r="D1220" s="7"/>
    </row>
    <row r="1221" spans="2:4" x14ac:dyDescent="0.3">
      <c r="B1221" s="7"/>
      <c r="C1221" s="7"/>
      <c r="D1221" s="7"/>
    </row>
    <row r="1222" spans="2:4" x14ac:dyDescent="0.3">
      <c r="B1222" s="7"/>
      <c r="C1222" s="7"/>
      <c r="D1222" s="7"/>
    </row>
    <row r="1223" spans="2:4" x14ac:dyDescent="0.3">
      <c r="B1223" s="7"/>
      <c r="C1223" s="7"/>
      <c r="D1223" s="7"/>
    </row>
    <row r="1224" spans="2:4" x14ac:dyDescent="0.3">
      <c r="B1224" s="7"/>
      <c r="C1224" s="7"/>
      <c r="D1224" s="7"/>
    </row>
    <row r="1225" spans="2:4" x14ac:dyDescent="0.3">
      <c r="B1225" s="7"/>
      <c r="C1225" s="7"/>
      <c r="D1225" s="7"/>
    </row>
    <row r="1226" spans="2:4" x14ac:dyDescent="0.3">
      <c r="B1226" s="7"/>
      <c r="C1226" s="7"/>
      <c r="D1226" s="7"/>
    </row>
    <row r="1227" spans="2:4" x14ac:dyDescent="0.3">
      <c r="B1227" s="7"/>
      <c r="C1227" s="7"/>
      <c r="D1227" s="7"/>
    </row>
    <row r="1228" spans="2:4" x14ac:dyDescent="0.3">
      <c r="B1228" s="7"/>
      <c r="C1228" s="7"/>
      <c r="D1228" s="7"/>
    </row>
    <row r="1229" spans="2:4" x14ac:dyDescent="0.3">
      <c r="B1229" s="7"/>
      <c r="C1229" s="7"/>
      <c r="D1229" s="7"/>
    </row>
    <row r="1230" spans="2:4" x14ac:dyDescent="0.3">
      <c r="B1230" s="7"/>
      <c r="C1230" s="7"/>
      <c r="D1230" s="7"/>
    </row>
    <row r="1231" spans="2:4" x14ac:dyDescent="0.3">
      <c r="B1231" s="7"/>
      <c r="C1231" s="7"/>
      <c r="D1231" s="7"/>
    </row>
    <row r="1232" spans="2:4" x14ac:dyDescent="0.3">
      <c r="B1232" s="7"/>
      <c r="C1232" s="7"/>
      <c r="D1232" s="7"/>
    </row>
    <row r="1233" spans="2:4" x14ac:dyDescent="0.3">
      <c r="B1233" s="7"/>
      <c r="C1233" s="7"/>
      <c r="D1233" s="7"/>
    </row>
    <row r="1234" spans="2:4" x14ac:dyDescent="0.3">
      <c r="B1234" s="7"/>
      <c r="C1234" s="7"/>
      <c r="D1234" s="7"/>
    </row>
    <row r="1235" spans="2:4" x14ac:dyDescent="0.3">
      <c r="B1235" s="7"/>
      <c r="C1235" s="7"/>
      <c r="D1235" s="7"/>
    </row>
    <row r="1236" spans="2:4" x14ac:dyDescent="0.3">
      <c r="B1236" s="7"/>
      <c r="C1236" s="7"/>
      <c r="D1236" s="7"/>
    </row>
    <row r="1237" spans="2:4" x14ac:dyDescent="0.3">
      <c r="B1237" s="7"/>
      <c r="C1237" s="7"/>
      <c r="D1237" s="7"/>
    </row>
    <row r="1238" spans="2:4" x14ac:dyDescent="0.3">
      <c r="B1238" s="7"/>
      <c r="C1238" s="7"/>
      <c r="D1238" s="7"/>
    </row>
    <row r="1239" spans="2:4" x14ac:dyDescent="0.3">
      <c r="B1239" s="7"/>
      <c r="C1239" s="7"/>
      <c r="D1239" s="7"/>
    </row>
    <row r="1240" spans="2:4" x14ac:dyDescent="0.3">
      <c r="B1240" s="7"/>
      <c r="C1240" s="7"/>
      <c r="D1240" s="7"/>
    </row>
    <row r="1241" spans="2:4" x14ac:dyDescent="0.3">
      <c r="B1241" s="7"/>
      <c r="C1241" s="7"/>
      <c r="D1241" s="7"/>
    </row>
    <row r="1242" spans="2:4" x14ac:dyDescent="0.3">
      <c r="B1242" s="7"/>
      <c r="C1242" s="7"/>
      <c r="D1242" s="7"/>
    </row>
    <row r="1243" spans="2:4" x14ac:dyDescent="0.3">
      <c r="B1243" s="7"/>
      <c r="C1243" s="7"/>
      <c r="D1243" s="7"/>
    </row>
    <row r="1244" spans="2:4" x14ac:dyDescent="0.3">
      <c r="B1244" s="7"/>
      <c r="C1244" s="7"/>
      <c r="D1244" s="7"/>
    </row>
    <row r="1245" spans="2:4" x14ac:dyDescent="0.3">
      <c r="B1245" s="7"/>
      <c r="C1245" s="7"/>
      <c r="D1245" s="7"/>
    </row>
    <row r="1246" spans="2:4" x14ac:dyDescent="0.3">
      <c r="B1246" s="7"/>
      <c r="C1246" s="7"/>
      <c r="D1246" s="7"/>
    </row>
    <row r="1247" spans="2:4" x14ac:dyDescent="0.3">
      <c r="B1247" s="7"/>
      <c r="C1247" s="7"/>
      <c r="D1247" s="7"/>
    </row>
    <row r="1248" spans="2:4" x14ac:dyDescent="0.3">
      <c r="B1248" s="7"/>
      <c r="C1248" s="7"/>
      <c r="D1248" s="7"/>
    </row>
    <row r="1249" spans="2:4" x14ac:dyDescent="0.3">
      <c r="B1249" s="7"/>
      <c r="C1249" s="7"/>
      <c r="D1249" s="7"/>
    </row>
    <row r="1250" spans="2:4" x14ac:dyDescent="0.3">
      <c r="B1250" s="7"/>
      <c r="C1250" s="7"/>
      <c r="D1250" s="7"/>
    </row>
    <row r="1251" spans="2:4" x14ac:dyDescent="0.3">
      <c r="B1251" s="7"/>
      <c r="C1251" s="7"/>
      <c r="D1251" s="7"/>
    </row>
    <row r="1252" spans="2:4" x14ac:dyDescent="0.3">
      <c r="B1252" s="7"/>
      <c r="C1252" s="7"/>
      <c r="D1252" s="7"/>
    </row>
    <row r="1253" spans="2:4" x14ac:dyDescent="0.3">
      <c r="B1253" s="7"/>
      <c r="C1253" s="7"/>
      <c r="D1253" s="7"/>
    </row>
    <row r="1254" spans="2:4" x14ac:dyDescent="0.3">
      <c r="B1254" s="7"/>
      <c r="C1254" s="7"/>
      <c r="D1254" s="7"/>
    </row>
    <row r="1255" spans="2:4" x14ac:dyDescent="0.3">
      <c r="B1255" s="7"/>
      <c r="C1255" s="7"/>
      <c r="D1255" s="7"/>
    </row>
    <row r="1256" spans="2:4" x14ac:dyDescent="0.3">
      <c r="B1256" s="7"/>
      <c r="C1256" s="7"/>
      <c r="D1256" s="7"/>
    </row>
    <row r="1257" spans="2:4" x14ac:dyDescent="0.3">
      <c r="B1257" s="7"/>
      <c r="C1257" s="7"/>
      <c r="D1257" s="7"/>
    </row>
    <row r="1258" spans="2:4" x14ac:dyDescent="0.3">
      <c r="B1258" s="7"/>
      <c r="C1258" s="7"/>
      <c r="D1258" s="7"/>
    </row>
    <row r="1259" spans="2:4" x14ac:dyDescent="0.3">
      <c r="B1259" s="7"/>
      <c r="C1259" s="7"/>
      <c r="D1259" s="7"/>
    </row>
    <row r="1260" spans="2:4" x14ac:dyDescent="0.3">
      <c r="B1260" s="7"/>
      <c r="C1260" s="7"/>
      <c r="D1260" s="7"/>
    </row>
    <row r="1261" spans="2:4" x14ac:dyDescent="0.3">
      <c r="B1261" s="7"/>
      <c r="C1261" s="7"/>
      <c r="D1261" s="7"/>
    </row>
    <row r="1262" spans="2:4" x14ac:dyDescent="0.3">
      <c r="B1262" s="7"/>
      <c r="C1262" s="7"/>
      <c r="D1262" s="7"/>
    </row>
    <row r="1263" spans="2:4" x14ac:dyDescent="0.3">
      <c r="B1263" s="7"/>
      <c r="C1263" s="7"/>
      <c r="D1263" s="7"/>
    </row>
    <row r="1264" spans="2:4" x14ac:dyDescent="0.3">
      <c r="B1264" s="7"/>
      <c r="C1264" s="7"/>
      <c r="D1264" s="7"/>
    </row>
    <row r="1265" spans="2:4" x14ac:dyDescent="0.3">
      <c r="B1265" s="7"/>
      <c r="C1265" s="7"/>
      <c r="D1265" s="7"/>
    </row>
    <row r="1266" spans="2:4" x14ac:dyDescent="0.3">
      <c r="B1266" s="7"/>
      <c r="C1266" s="7"/>
      <c r="D1266" s="7"/>
    </row>
    <row r="1267" spans="2:4" x14ac:dyDescent="0.3">
      <c r="B1267" s="7"/>
      <c r="C1267" s="7"/>
      <c r="D1267" s="7"/>
    </row>
    <row r="1268" spans="2:4" x14ac:dyDescent="0.3">
      <c r="B1268" s="7"/>
      <c r="C1268" s="7"/>
      <c r="D1268" s="7"/>
    </row>
    <row r="1269" spans="2:4" x14ac:dyDescent="0.3">
      <c r="B1269" s="7"/>
      <c r="C1269" s="7"/>
      <c r="D1269" s="7"/>
    </row>
    <row r="1270" spans="2:4" x14ac:dyDescent="0.3">
      <c r="B1270" s="7"/>
      <c r="C1270" s="7"/>
      <c r="D1270" s="7"/>
    </row>
    <row r="1271" spans="2:4" x14ac:dyDescent="0.3">
      <c r="B1271" s="7"/>
      <c r="C1271" s="7"/>
      <c r="D1271" s="7"/>
    </row>
    <row r="1272" spans="2:4" x14ac:dyDescent="0.3">
      <c r="B1272" s="7"/>
      <c r="C1272" s="7"/>
      <c r="D1272" s="7"/>
    </row>
    <row r="1273" spans="2:4" x14ac:dyDescent="0.3">
      <c r="B1273" s="7"/>
      <c r="C1273" s="7"/>
      <c r="D1273" s="7"/>
    </row>
    <row r="1274" spans="2:4" x14ac:dyDescent="0.3">
      <c r="B1274" s="7"/>
      <c r="C1274" s="7"/>
      <c r="D1274" s="7"/>
    </row>
    <row r="1275" spans="2:4" x14ac:dyDescent="0.3">
      <c r="B1275" s="7"/>
      <c r="C1275" s="7"/>
      <c r="D1275" s="7"/>
    </row>
    <row r="1276" spans="2:4" x14ac:dyDescent="0.3">
      <c r="B1276" s="7"/>
      <c r="C1276" s="7"/>
      <c r="D1276" s="7"/>
    </row>
    <row r="1277" spans="2:4" x14ac:dyDescent="0.3">
      <c r="B1277" s="7"/>
      <c r="C1277" s="7"/>
      <c r="D1277" s="7"/>
    </row>
    <row r="1278" spans="2:4" x14ac:dyDescent="0.3">
      <c r="B1278" s="7"/>
      <c r="C1278" s="7"/>
      <c r="D1278" s="7"/>
    </row>
    <row r="1279" spans="2:4" x14ac:dyDescent="0.3">
      <c r="B1279" s="7"/>
      <c r="C1279" s="7"/>
      <c r="D1279" s="7"/>
    </row>
    <row r="1280" spans="2:4" x14ac:dyDescent="0.3">
      <c r="B1280" s="7"/>
      <c r="C1280" s="7"/>
      <c r="D1280" s="7"/>
    </row>
    <row r="1281" spans="2:4" x14ac:dyDescent="0.3">
      <c r="B1281" s="7"/>
      <c r="C1281" s="7"/>
      <c r="D1281" s="7"/>
    </row>
    <row r="1282" spans="2:4" x14ac:dyDescent="0.3">
      <c r="B1282" s="7"/>
      <c r="C1282" s="7"/>
      <c r="D1282" s="7"/>
    </row>
    <row r="1283" spans="2:4" x14ac:dyDescent="0.3">
      <c r="B1283" s="7"/>
      <c r="C1283" s="7"/>
      <c r="D1283" s="7"/>
    </row>
    <row r="1284" spans="2:4" x14ac:dyDescent="0.3">
      <c r="B1284" s="7"/>
      <c r="C1284" s="7"/>
      <c r="D1284" s="7"/>
    </row>
    <row r="1285" spans="2:4" x14ac:dyDescent="0.3">
      <c r="B1285" s="7"/>
      <c r="C1285" s="7"/>
      <c r="D1285" s="7"/>
    </row>
    <row r="1286" spans="2:4" x14ac:dyDescent="0.3">
      <c r="B1286" s="7"/>
      <c r="C1286" s="7"/>
      <c r="D1286" s="7"/>
    </row>
    <row r="1287" spans="2:4" x14ac:dyDescent="0.3">
      <c r="B1287" s="7"/>
      <c r="C1287" s="7"/>
      <c r="D1287" s="7"/>
    </row>
    <row r="1288" spans="2:4" x14ac:dyDescent="0.3">
      <c r="B1288" s="7"/>
      <c r="C1288" s="7"/>
      <c r="D1288" s="7"/>
    </row>
    <row r="1289" spans="2:4" x14ac:dyDescent="0.3">
      <c r="B1289" s="7"/>
      <c r="C1289" s="7"/>
      <c r="D1289" s="7"/>
    </row>
    <row r="1290" spans="2:4" x14ac:dyDescent="0.3">
      <c r="B1290" s="7"/>
      <c r="C1290" s="7"/>
      <c r="D1290" s="7"/>
    </row>
    <row r="1291" spans="2:4" x14ac:dyDescent="0.3">
      <c r="B1291" s="7"/>
      <c r="C1291" s="7"/>
      <c r="D1291" s="7"/>
    </row>
    <row r="1292" spans="2:4" x14ac:dyDescent="0.3">
      <c r="B1292" s="7"/>
      <c r="C1292" s="7"/>
      <c r="D1292" s="7"/>
    </row>
    <row r="1293" spans="2:4" x14ac:dyDescent="0.3">
      <c r="B1293" s="7"/>
      <c r="C1293" s="7"/>
      <c r="D1293" s="7"/>
    </row>
    <row r="1294" spans="2:4" x14ac:dyDescent="0.3">
      <c r="B1294" s="7"/>
      <c r="C1294" s="7"/>
      <c r="D1294" s="7"/>
    </row>
    <row r="1295" spans="2:4" x14ac:dyDescent="0.3">
      <c r="B1295" s="7"/>
      <c r="C1295" s="7"/>
      <c r="D1295" s="7"/>
    </row>
    <row r="1296" spans="2:4" x14ac:dyDescent="0.3">
      <c r="B1296" s="7"/>
      <c r="C1296" s="7"/>
      <c r="D1296" s="7"/>
    </row>
    <row r="1297" spans="2:4" x14ac:dyDescent="0.3">
      <c r="B1297" s="7"/>
      <c r="C1297" s="7"/>
      <c r="D1297" s="7"/>
    </row>
    <row r="1298" spans="2:4" x14ac:dyDescent="0.3">
      <c r="B1298" s="7"/>
      <c r="C1298" s="7"/>
      <c r="D1298" s="7"/>
    </row>
    <row r="1299" spans="2:4" x14ac:dyDescent="0.3">
      <c r="B1299" s="7"/>
      <c r="C1299" s="7"/>
      <c r="D1299" s="7"/>
    </row>
    <row r="1300" spans="2:4" x14ac:dyDescent="0.3">
      <c r="B1300" s="7"/>
      <c r="C1300" s="7"/>
      <c r="D1300" s="7"/>
    </row>
    <row r="1301" spans="2:4" x14ac:dyDescent="0.3">
      <c r="B1301" s="7"/>
      <c r="C1301" s="7"/>
      <c r="D1301" s="7"/>
    </row>
    <row r="1302" spans="2:4" x14ac:dyDescent="0.3">
      <c r="B1302" s="7"/>
      <c r="C1302" s="7"/>
      <c r="D1302" s="7"/>
    </row>
    <row r="1303" spans="2:4" x14ac:dyDescent="0.3">
      <c r="B1303" s="7"/>
      <c r="C1303" s="7"/>
      <c r="D1303" s="7"/>
    </row>
    <row r="1304" spans="2:4" x14ac:dyDescent="0.3">
      <c r="B1304" s="7"/>
      <c r="C1304" s="7"/>
      <c r="D1304" s="7"/>
    </row>
    <row r="1305" spans="2:4" x14ac:dyDescent="0.3">
      <c r="B1305" s="7"/>
      <c r="C1305" s="7"/>
      <c r="D1305" s="7"/>
    </row>
    <row r="1306" spans="2:4" x14ac:dyDescent="0.3">
      <c r="B1306" s="7"/>
      <c r="C1306" s="7"/>
      <c r="D1306" s="7"/>
    </row>
    <row r="1307" spans="2:4" x14ac:dyDescent="0.3">
      <c r="B1307" s="7"/>
      <c r="C1307" s="7"/>
      <c r="D1307" s="7"/>
    </row>
    <row r="1308" spans="2:4" x14ac:dyDescent="0.3">
      <c r="B1308" s="7"/>
      <c r="C1308" s="7"/>
      <c r="D1308" s="7"/>
    </row>
    <row r="1309" spans="2:4" x14ac:dyDescent="0.3">
      <c r="B1309" s="7"/>
      <c r="C1309" s="7"/>
      <c r="D1309" s="7"/>
    </row>
    <row r="1310" spans="2:4" x14ac:dyDescent="0.3">
      <c r="B1310" s="7"/>
      <c r="C1310" s="7"/>
      <c r="D1310" s="7"/>
    </row>
    <row r="1311" spans="2:4" x14ac:dyDescent="0.3">
      <c r="B1311" s="7"/>
      <c r="C1311" s="7"/>
      <c r="D1311" s="7"/>
    </row>
    <row r="1312" spans="2:4" x14ac:dyDescent="0.3">
      <c r="B1312" s="7"/>
      <c r="C1312" s="7"/>
      <c r="D1312" s="7"/>
    </row>
    <row r="1313" spans="2:4" x14ac:dyDescent="0.3">
      <c r="B1313" s="7"/>
      <c r="C1313" s="7"/>
      <c r="D1313" s="7"/>
    </row>
    <row r="1314" spans="2:4" x14ac:dyDescent="0.3">
      <c r="B1314" s="7"/>
      <c r="C1314" s="7"/>
      <c r="D1314" s="7"/>
    </row>
    <row r="1315" spans="2:4" x14ac:dyDescent="0.3">
      <c r="B1315" s="7"/>
      <c r="C1315" s="7"/>
      <c r="D1315" s="7"/>
    </row>
    <row r="1316" spans="2:4" x14ac:dyDescent="0.3">
      <c r="B1316" s="7"/>
      <c r="C1316" s="7"/>
      <c r="D1316" s="7"/>
    </row>
    <row r="1317" spans="2:4" x14ac:dyDescent="0.3">
      <c r="B1317" s="7"/>
      <c r="C1317" s="7"/>
      <c r="D1317" s="7"/>
    </row>
    <row r="1318" spans="2:4" x14ac:dyDescent="0.3">
      <c r="B1318" s="7"/>
      <c r="C1318" s="7"/>
      <c r="D1318" s="7"/>
    </row>
    <row r="1319" spans="2:4" x14ac:dyDescent="0.3">
      <c r="B1319" s="7"/>
      <c r="C1319" s="7"/>
      <c r="D1319" s="7"/>
    </row>
    <row r="1320" spans="2:4" x14ac:dyDescent="0.3">
      <c r="B1320" s="7"/>
      <c r="C1320" s="7"/>
      <c r="D1320" s="7"/>
    </row>
    <row r="1321" spans="2:4" x14ac:dyDescent="0.3">
      <c r="B1321" s="7"/>
      <c r="C1321" s="7"/>
      <c r="D1321" s="7"/>
    </row>
    <row r="1322" spans="2:4" x14ac:dyDescent="0.3">
      <c r="B1322" s="7"/>
      <c r="C1322" s="7"/>
      <c r="D1322" s="7"/>
    </row>
    <row r="1323" spans="2:4" x14ac:dyDescent="0.3">
      <c r="B1323" s="7"/>
      <c r="C1323" s="7"/>
      <c r="D1323" s="7"/>
    </row>
    <row r="1324" spans="2:4" x14ac:dyDescent="0.3">
      <c r="B1324" s="7"/>
      <c r="C1324" s="7"/>
      <c r="D1324" s="7"/>
    </row>
    <row r="1325" spans="2:4" x14ac:dyDescent="0.3">
      <c r="B1325" s="7"/>
      <c r="C1325" s="7"/>
      <c r="D1325" s="7"/>
    </row>
    <row r="1326" spans="2:4" x14ac:dyDescent="0.3">
      <c r="B1326" s="7"/>
      <c r="C1326" s="7"/>
      <c r="D1326" s="7"/>
    </row>
    <row r="1327" spans="2:4" x14ac:dyDescent="0.3">
      <c r="B1327" s="7"/>
      <c r="C1327" s="7"/>
      <c r="D1327" s="7"/>
    </row>
    <row r="1328" spans="2:4" x14ac:dyDescent="0.3">
      <c r="B1328" s="7"/>
      <c r="C1328" s="7"/>
      <c r="D1328" s="7"/>
    </row>
    <row r="1329" spans="2:4" x14ac:dyDescent="0.3">
      <c r="B1329" s="7"/>
      <c r="C1329" s="7"/>
      <c r="D1329" s="7"/>
    </row>
    <row r="1330" spans="2:4" x14ac:dyDescent="0.3">
      <c r="B1330" s="7"/>
      <c r="C1330" s="7"/>
      <c r="D1330" s="7"/>
    </row>
    <row r="1331" spans="2:4" x14ac:dyDescent="0.3">
      <c r="B1331" s="7"/>
      <c r="C1331" s="7"/>
      <c r="D1331" s="7"/>
    </row>
    <row r="1332" spans="2:4" x14ac:dyDescent="0.3">
      <c r="B1332" s="7"/>
      <c r="C1332" s="7"/>
      <c r="D1332" s="7"/>
    </row>
    <row r="1333" spans="2:4" x14ac:dyDescent="0.3">
      <c r="B1333" s="7"/>
      <c r="C1333" s="7"/>
      <c r="D1333" s="7"/>
    </row>
    <row r="1334" spans="2:4" x14ac:dyDescent="0.3">
      <c r="B1334" s="7"/>
      <c r="C1334" s="7"/>
      <c r="D1334" s="7"/>
    </row>
    <row r="1335" spans="2:4" x14ac:dyDescent="0.3">
      <c r="B1335" s="7"/>
      <c r="C1335" s="7"/>
      <c r="D1335" s="7"/>
    </row>
    <row r="1336" spans="2:4" x14ac:dyDescent="0.3">
      <c r="B1336" s="7"/>
      <c r="C1336" s="7"/>
      <c r="D1336" s="7"/>
    </row>
    <row r="1337" spans="2:4" x14ac:dyDescent="0.3">
      <c r="B1337" s="7"/>
      <c r="C1337" s="7"/>
      <c r="D1337" s="7"/>
    </row>
    <row r="1338" spans="2:4" x14ac:dyDescent="0.3">
      <c r="B1338" s="7"/>
      <c r="C1338" s="7"/>
      <c r="D1338" s="7"/>
    </row>
    <row r="1339" spans="2:4" x14ac:dyDescent="0.3">
      <c r="B1339" s="7"/>
      <c r="C1339" s="7"/>
      <c r="D1339" s="7"/>
    </row>
    <row r="1340" spans="2:4" x14ac:dyDescent="0.3">
      <c r="B1340" s="7"/>
      <c r="C1340" s="7"/>
      <c r="D1340" s="7"/>
    </row>
    <row r="1341" spans="2:4" x14ac:dyDescent="0.3">
      <c r="B1341" s="7"/>
      <c r="C1341" s="7"/>
      <c r="D1341" s="7"/>
    </row>
    <row r="1342" spans="2:4" x14ac:dyDescent="0.3">
      <c r="B1342" s="7"/>
      <c r="C1342" s="7"/>
      <c r="D1342" s="7"/>
    </row>
    <row r="1343" spans="2:4" x14ac:dyDescent="0.3">
      <c r="B1343" s="7"/>
      <c r="C1343" s="7"/>
      <c r="D1343" s="7"/>
    </row>
    <row r="1344" spans="2:4" x14ac:dyDescent="0.3">
      <c r="B1344" s="7"/>
      <c r="C1344" s="7"/>
      <c r="D1344" s="7"/>
    </row>
    <row r="1345" spans="2:4" x14ac:dyDescent="0.3">
      <c r="B1345" s="7"/>
      <c r="C1345" s="7"/>
      <c r="D1345" s="7"/>
    </row>
    <row r="1346" spans="2:4" x14ac:dyDescent="0.3">
      <c r="B1346" s="7"/>
      <c r="C1346" s="7"/>
      <c r="D1346" s="7"/>
    </row>
    <row r="1347" spans="2:4" x14ac:dyDescent="0.3">
      <c r="B1347" s="7"/>
      <c r="C1347" s="7"/>
      <c r="D1347" s="7"/>
    </row>
    <row r="1348" spans="2:4" x14ac:dyDescent="0.3">
      <c r="B1348" s="7"/>
      <c r="C1348" s="7"/>
      <c r="D1348" s="7"/>
    </row>
    <row r="1349" spans="2:4" x14ac:dyDescent="0.3">
      <c r="B1349" s="7"/>
      <c r="C1349" s="7"/>
      <c r="D1349" s="7"/>
    </row>
    <row r="1350" spans="2:4" x14ac:dyDescent="0.3">
      <c r="B1350" s="7"/>
      <c r="C1350" s="7"/>
      <c r="D1350" s="7"/>
    </row>
    <row r="1351" spans="2:4" x14ac:dyDescent="0.3">
      <c r="B1351" s="7"/>
      <c r="C1351" s="7"/>
      <c r="D1351" s="7"/>
    </row>
    <row r="1352" spans="2:4" x14ac:dyDescent="0.3">
      <c r="B1352" s="7"/>
      <c r="C1352" s="7"/>
      <c r="D1352" s="7"/>
    </row>
    <row r="1353" spans="2:4" x14ac:dyDescent="0.3">
      <c r="B1353" s="7"/>
      <c r="C1353" s="7"/>
      <c r="D1353" s="7"/>
    </row>
    <row r="1354" spans="2:4" x14ac:dyDescent="0.3">
      <c r="B1354" s="7"/>
      <c r="C1354" s="7"/>
      <c r="D1354" s="7"/>
    </row>
    <row r="1355" spans="2:4" x14ac:dyDescent="0.3">
      <c r="B1355" s="7"/>
      <c r="C1355" s="7"/>
      <c r="D1355" s="7"/>
    </row>
    <row r="1356" spans="2:4" x14ac:dyDescent="0.3">
      <c r="B1356" s="7"/>
      <c r="C1356" s="7"/>
      <c r="D1356" s="7"/>
    </row>
    <row r="1357" spans="2:4" x14ac:dyDescent="0.3">
      <c r="B1357" s="7"/>
      <c r="C1357" s="7"/>
      <c r="D1357" s="7"/>
    </row>
    <row r="1358" spans="2:4" x14ac:dyDescent="0.3">
      <c r="B1358" s="7"/>
      <c r="C1358" s="7"/>
      <c r="D1358" s="7"/>
    </row>
    <row r="1359" spans="2:4" x14ac:dyDescent="0.3">
      <c r="B1359" s="7"/>
      <c r="C1359" s="7"/>
      <c r="D1359" s="7"/>
    </row>
    <row r="1360" spans="2:4" x14ac:dyDescent="0.3">
      <c r="B1360" s="7"/>
      <c r="C1360" s="7"/>
      <c r="D1360" s="7"/>
    </row>
    <row r="1361" spans="2:4" x14ac:dyDescent="0.3">
      <c r="B1361" s="7"/>
      <c r="C1361" s="7"/>
      <c r="D1361" s="7"/>
    </row>
    <row r="1362" spans="2:4" x14ac:dyDescent="0.3">
      <c r="B1362" s="7"/>
      <c r="C1362" s="7"/>
      <c r="D1362" s="7"/>
    </row>
    <row r="1363" spans="2:4" x14ac:dyDescent="0.3">
      <c r="B1363" s="7"/>
      <c r="C1363" s="7"/>
      <c r="D1363" s="7"/>
    </row>
    <row r="1364" spans="2:4" x14ac:dyDescent="0.3">
      <c r="B1364" s="7"/>
      <c r="C1364" s="7"/>
      <c r="D1364" s="7"/>
    </row>
    <row r="1365" spans="2:4" x14ac:dyDescent="0.3">
      <c r="B1365" s="7"/>
      <c r="C1365" s="7"/>
      <c r="D1365" s="7"/>
    </row>
    <row r="1366" spans="2:4" x14ac:dyDescent="0.3">
      <c r="B1366" s="7"/>
      <c r="C1366" s="7"/>
      <c r="D1366" s="7"/>
    </row>
    <row r="1367" spans="2:4" x14ac:dyDescent="0.3">
      <c r="B1367" s="7"/>
      <c r="C1367" s="7"/>
      <c r="D1367" s="7"/>
    </row>
    <row r="1368" spans="2:4" x14ac:dyDescent="0.3">
      <c r="B1368" s="7"/>
      <c r="C1368" s="7"/>
      <c r="D1368" s="7"/>
    </row>
    <row r="1369" spans="2:4" x14ac:dyDescent="0.3">
      <c r="B1369" s="7"/>
      <c r="C1369" s="7"/>
      <c r="D1369" s="7"/>
    </row>
    <row r="1370" spans="2:4" x14ac:dyDescent="0.3">
      <c r="B1370" s="7"/>
      <c r="C1370" s="7"/>
      <c r="D1370" s="7"/>
    </row>
    <row r="1371" spans="2:4" x14ac:dyDescent="0.3">
      <c r="B1371" s="7"/>
      <c r="C1371" s="7"/>
      <c r="D1371" s="7"/>
    </row>
    <row r="1372" spans="2:4" x14ac:dyDescent="0.3">
      <c r="B1372" s="7"/>
      <c r="C1372" s="7"/>
      <c r="D1372" s="7"/>
    </row>
    <row r="1373" spans="2:4" x14ac:dyDescent="0.3">
      <c r="B1373" s="7"/>
      <c r="C1373" s="7"/>
      <c r="D1373" s="7"/>
    </row>
    <row r="1374" spans="2:4" x14ac:dyDescent="0.3">
      <c r="B1374" s="7"/>
      <c r="C1374" s="7"/>
      <c r="D1374" s="7"/>
    </row>
    <row r="1375" spans="2:4" x14ac:dyDescent="0.3">
      <c r="B1375" s="7"/>
      <c r="C1375" s="7"/>
      <c r="D1375" s="7"/>
    </row>
    <row r="1376" spans="2:4" x14ac:dyDescent="0.3">
      <c r="B1376" s="7"/>
      <c r="C1376" s="7"/>
      <c r="D1376" s="7"/>
    </row>
    <row r="1377" spans="2:4" x14ac:dyDescent="0.3">
      <c r="B1377" s="7"/>
      <c r="C1377" s="7"/>
      <c r="D1377" s="7"/>
    </row>
    <row r="1378" spans="2:4" x14ac:dyDescent="0.3">
      <c r="B1378" s="7"/>
      <c r="C1378" s="7"/>
      <c r="D1378" s="7"/>
    </row>
    <row r="1379" spans="2:4" x14ac:dyDescent="0.3">
      <c r="B1379" s="7"/>
      <c r="C1379" s="7"/>
      <c r="D1379" s="7"/>
    </row>
    <row r="1380" spans="2:4" x14ac:dyDescent="0.3">
      <c r="B1380" s="7"/>
      <c r="C1380" s="7"/>
      <c r="D1380" s="7"/>
    </row>
    <row r="1381" spans="2:4" x14ac:dyDescent="0.3">
      <c r="B1381" s="7"/>
      <c r="C1381" s="7"/>
      <c r="D1381" s="7"/>
    </row>
    <row r="1382" spans="2:4" x14ac:dyDescent="0.3">
      <c r="B1382" s="7"/>
      <c r="C1382" s="7"/>
      <c r="D1382" s="7"/>
    </row>
    <row r="1383" spans="2:4" x14ac:dyDescent="0.3">
      <c r="B1383" s="7"/>
      <c r="C1383" s="7"/>
      <c r="D1383" s="7"/>
    </row>
    <row r="1384" spans="2:4" x14ac:dyDescent="0.3">
      <c r="B1384" s="7"/>
      <c r="C1384" s="7"/>
      <c r="D1384" s="7"/>
    </row>
    <row r="1385" spans="2:4" x14ac:dyDescent="0.3">
      <c r="B1385" s="7"/>
      <c r="C1385" s="7"/>
      <c r="D1385" s="7"/>
    </row>
    <row r="1386" spans="2:4" x14ac:dyDescent="0.3">
      <c r="B1386" s="7"/>
      <c r="C1386" s="7"/>
      <c r="D1386" s="7"/>
    </row>
    <row r="1387" spans="2:4" x14ac:dyDescent="0.3">
      <c r="B1387" s="7"/>
      <c r="C1387" s="7"/>
      <c r="D1387" s="7"/>
    </row>
    <row r="1388" spans="2:4" x14ac:dyDescent="0.3">
      <c r="B1388" s="7"/>
      <c r="C1388" s="7"/>
      <c r="D1388" s="7"/>
    </row>
    <row r="1389" spans="2:4" x14ac:dyDescent="0.3">
      <c r="B1389" s="7"/>
      <c r="C1389" s="7"/>
      <c r="D1389" s="7"/>
    </row>
    <row r="1390" spans="2:4" x14ac:dyDescent="0.3">
      <c r="B1390" s="7"/>
      <c r="C1390" s="7"/>
      <c r="D1390" s="7"/>
    </row>
    <row r="1391" spans="2:4" x14ac:dyDescent="0.3">
      <c r="B1391" s="7"/>
      <c r="C1391" s="7"/>
      <c r="D1391" s="7"/>
    </row>
    <row r="1392" spans="2:4" x14ac:dyDescent="0.3">
      <c r="B1392" s="7"/>
      <c r="C1392" s="7"/>
      <c r="D1392" s="7"/>
    </row>
    <row r="1393" spans="2:4" x14ac:dyDescent="0.3">
      <c r="B1393" s="7"/>
      <c r="C1393" s="7"/>
      <c r="D1393" s="7"/>
    </row>
    <row r="1394" spans="2:4" x14ac:dyDescent="0.3">
      <c r="B1394" s="7"/>
      <c r="C1394" s="7"/>
      <c r="D1394" s="7"/>
    </row>
    <row r="1395" spans="2:4" x14ac:dyDescent="0.3">
      <c r="B1395" s="7"/>
      <c r="C1395" s="7"/>
      <c r="D1395" s="7"/>
    </row>
    <row r="1396" spans="2:4" x14ac:dyDescent="0.3">
      <c r="B1396" s="7"/>
      <c r="C1396" s="7"/>
      <c r="D1396" s="7"/>
    </row>
    <row r="1397" spans="2:4" x14ac:dyDescent="0.3">
      <c r="B1397" s="7"/>
      <c r="C1397" s="7"/>
      <c r="D1397" s="7"/>
    </row>
    <row r="1398" spans="2:4" x14ac:dyDescent="0.3">
      <c r="B1398" s="7"/>
      <c r="C1398" s="7"/>
      <c r="D1398" s="7"/>
    </row>
    <row r="1399" spans="2:4" x14ac:dyDescent="0.3">
      <c r="B1399" s="7"/>
      <c r="C1399" s="7"/>
      <c r="D1399" s="7"/>
    </row>
    <row r="1400" spans="2:4" x14ac:dyDescent="0.3">
      <c r="B1400" s="7"/>
      <c r="C1400" s="7"/>
      <c r="D1400" s="7"/>
    </row>
    <row r="1401" spans="2:4" x14ac:dyDescent="0.3">
      <c r="B1401" s="7"/>
      <c r="C1401" s="7"/>
      <c r="D1401" s="7"/>
    </row>
    <row r="1402" spans="2:4" x14ac:dyDescent="0.3">
      <c r="B1402" s="7"/>
      <c r="C1402" s="7"/>
      <c r="D1402" s="7"/>
    </row>
    <row r="1403" spans="2:4" x14ac:dyDescent="0.3">
      <c r="B1403" s="7"/>
      <c r="C1403" s="7"/>
      <c r="D1403" s="7"/>
    </row>
    <row r="1404" spans="2:4" x14ac:dyDescent="0.3">
      <c r="B1404" s="7"/>
      <c r="C1404" s="7"/>
      <c r="D1404" s="7"/>
    </row>
    <row r="1405" spans="2:4" x14ac:dyDescent="0.3">
      <c r="B1405" s="7"/>
      <c r="C1405" s="7"/>
      <c r="D1405" s="7"/>
    </row>
    <row r="1406" spans="2:4" x14ac:dyDescent="0.3">
      <c r="B1406" s="7"/>
      <c r="C1406" s="7"/>
      <c r="D1406" s="7"/>
    </row>
    <row r="1407" spans="2:4" x14ac:dyDescent="0.3">
      <c r="B1407" s="7"/>
      <c r="C1407" s="7"/>
      <c r="D1407" s="7"/>
    </row>
    <row r="1408" spans="2:4" x14ac:dyDescent="0.3">
      <c r="B1408" s="7"/>
      <c r="C1408" s="7"/>
      <c r="D1408" s="7"/>
    </row>
    <row r="1409" spans="2:4" x14ac:dyDescent="0.3">
      <c r="B1409" s="7"/>
      <c r="C1409" s="7"/>
      <c r="D1409" s="7"/>
    </row>
    <row r="1410" spans="2:4" x14ac:dyDescent="0.3">
      <c r="B1410" s="7"/>
      <c r="C1410" s="7"/>
      <c r="D1410" s="7"/>
    </row>
    <row r="1411" spans="2:4" x14ac:dyDescent="0.3">
      <c r="B1411" s="7"/>
      <c r="C1411" s="7"/>
      <c r="D1411" s="7"/>
    </row>
    <row r="1412" spans="2:4" x14ac:dyDescent="0.3">
      <c r="B1412" s="7"/>
      <c r="C1412" s="7"/>
      <c r="D1412" s="7"/>
    </row>
    <row r="1413" spans="2:4" x14ac:dyDescent="0.3">
      <c r="B1413" s="7"/>
      <c r="C1413" s="7"/>
      <c r="D1413" s="7"/>
    </row>
    <row r="1414" spans="2:4" x14ac:dyDescent="0.3">
      <c r="B1414" s="7"/>
      <c r="C1414" s="7"/>
      <c r="D1414" s="7"/>
    </row>
    <row r="1415" spans="2:4" x14ac:dyDescent="0.3">
      <c r="B1415" s="7"/>
      <c r="C1415" s="7"/>
      <c r="D1415" s="7"/>
    </row>
    <row r="1416" spans="2:4" x14ac:dyDescent="0.3">
      <c r="B1416" s="7"/>
      <c r="C1416" s="7"/>
      <c r="D1416" s="7"/>
    </row>
    <row r="1417" spans="2:4" x14ac:dyDescent="0.3">
      <c r="B1417" s="7"/>
      <c r="C1417" s="7"/>
      <c r="D1417" s="7"/>
    </row>
    <row r="1418" spans="2:4" x14ac:dyDescent="0.3">
      <c r="B1418" s="7"/>
      <c r="C1418" s="7"/>
      <c r="D1418" s="7"/>
    </row>
    <row r="1419" spans="2:4" x14ac:dyDescent="0.3">
      <c r="B1419" s="7"/>
      <c r="C1419" s="7"/>
      <c r="D1419" s="7"/>
    </row>
    <row r="1420" spans="2:4" x14ac:dyDescent="0.3">
      <c r="B1420" s="7"/>
      <c r="C1420" s="7"/>
      <c r="D1420" s="7"/>
    </row>
    <row r="1421" spans="2:4" x14ac:dyDescent="0.3">
      <c r="B1421" s="7"/>
      <c r="C1421" s="7"/>
      <c r="D1421" s="7"/>
    </row>
    <row r="1422" spans="2:4" x14ac:dyDescent="0.3">
      <c r="B1422" s="7"/>
      <c r="C1422" s="7"/>
      <c r="D1422" s="7"/>
    </row>
    <row r="1423" spans="2:4" x14ac:dyDescent="0.3">
      <c r="B1423" s="7"/>
      <c r="C1423" s="7"/>
      <c r="D1423" s="7"/>
    </row>
    <row r="1424" spans="2:4" x14ac:dyDescent="0.3">
      <c r="B1424" s="7"/>
      <c r="C1424" s="7"/>
      <c r="D1424" s="7"/>
    </row>
    <row r="1425" spans="2:4" x14ac:dyDescent="0.3">
      <c r="B1425" s="7"/>
      <c r="C1425" s="7"/>
      <c r="D1425" s="7"/>
    </row>
    <row r="1426" spans="2:4" x14ac:dyDescent="0.3">
      <c r="B1426" s="7"/>
      <c r="C1426" s="7"/>
      <c r="D1426" s="7"/>
    </row>
    <row r="1427" spans="2:4" x14ac:dyDescent="0.3">
      <c r="B1427" s="7"/>
      <c r="C1427" s="7"/>
      <c r="D1427" s="7"/>
    </row>
    <row r="1428" spans="2:4" x14ac:dyDescent="0.3">
      <c r="B1428" s="7"/>
      <c r="C1428" s="7"/>
      <c r="D1428" s="7"/>
    </row>
    <row r="1429" spans="2:4" x14ac:dyDescent="0.3">
      <c r="B1429" s="7"/>
      <c r="C1429" s="7"/>
      <c r="D1429" s="7"/>
    </row>
    <row r="1430" spans="2:4" x14ac:dyDescent="0.3">
      <c r="B1430" s="7"/>
      <c r="C1430" s="7"/>
      <c r="D1430" s="7"/>
    </row>
    <row r="1431" spans="2:4" x14ac:dyDescent="0.3">
      <c r="B1431" s="7"/>
      <c r="C1431" s="7"/>
      <c r="D1431" s="7"/>
    </row>
    <row r="1432" spans="2:4" x14ac:dyDescent="0.3">
      <c r="B1432" s="7"/>
      <c r="C1432" s="7"/>
      <c r="D1432" s="7"/>
    </row>
    <row r="1433" spans="2:4" x14ac:dyDescent="0.3">
      <c r="B1433" s="7"/>
      <c r="C1433" s="7"/>
      <c r="D1433" s="7"/>
    </row>
    <row r="1434" spans="2:4" x14ac:dyDescent="0.3">
      <c r="B1434" s="7"/>
      <c r="C1434" s="7"/>
      <c r="D1434" s="7"/>
    </row>
    <row r="1435" spans="2:4" x14ac:dyDescent="0.3">
      <c r="B1435" s="7"/>
      <c r="C1435" s="7"/>
      <c r="D1435" s="7"/>
    </row>
    <row r="1436" spans="2:4" x14ac:dyDescent="0.3">
      <c r="B1436" s="7"/>
      <c r="C1436" s="7"/>
      <c r="D1436" s="7"/>
    </row>
    <row r="1437" spans="2:4" x14ac:dyDescent="0.3">
      <c r="B1437" s="7"/>
      <c r="C1437" s="7"/>
      <c r="D1437" s="7"/>
    </row>
    <row r="1438" spans="2:4" x14ac:dyDescent="0.3">
      <c r="B1438" s="7"/>
      <c r="C1438" s="7"/>
      <c r="D1438" s="7"/>
    </row>
    <row r="1439" spans="2:4" x14ac:dyDescent="0.3">
      <c r="B1439" s="7"/>
      <c r="C1439" s="7"/>
      <c r="D1439" s="7"/>
    </row>
    <row r="1440" spans="2:4" x14ac:dyDescent="0.3">
      <c r="B1440" s="7"/>
      <c r="C1440" s="7"/>
      <c r="D1440" s="7"/>
    </row>
    <row r="1441" spans="2:4" x14ac:dyDescent="0.3">
      <c r="B1441" s="7"/>
      <c r="C1441" s="7"/>
      <c r="D1441" s="7"/>
    </row>
    <row r="1442" spans="2:4" x14ac:dyDescent="0.3">
      <c r="B1442" s="7"/>
      <c r="C1442" s="7"/>
      <c r="D1442" s="7"/>
    </row>
    <row r="1443" spans="2:4" x14ac:dyDescent="0.3">
      <c r="B1443" s="7"/>
      <c r="C1443" s="7"/>
      <c r="D1443" s="7"/>
    </row>
    <row r="1444" spans="2:4" x14ac:dyDescent="0.3">
      <c r="B1444" s="7"/>
      <c r="C1444" s="7"/>
      <c r="D1444" s="7"/>
    </row>
    <row r="1445" spans="2:4" x14ac:dyDescent="0.3">
      <c r="B1445" s="7"/>
      <c r="C1445" s="7"/>
      <c r="D1445" s="7"/>
    </row>
    <row r="1446" spans="2:4" x14ac:dyDescent="0.3">
      <c r="B1446" s="7"/>
      <c r="C1446" s="7"/>
      <c r="D1446" s="7"/>
    </row>
    <row r="1447" spans="2:4" x14ac:dyDescent="0.3">
      <c r="B1447" s="7"/>
      <c r="C1447" s="7"/>
      <c r="D1447" s="7"/>
    </row>
    <row r="1448" spans="2:4" x14ac:dyDescent="0.3">
      <c r="B1448" s="7"/>
      <c r="C1448" s="7"/>
      <c r="D1448" s="7"/>
    </row>
    <row r="1449" spans="2:4" x14ac:dyDescent="0.3">
      <c r="B1449" s="7"/>
      <c r="C1449" s="7"/>
      <c r="D1449" s="7"/>
    </row>
    <row r="1450" spans="2:4" x14ac:dyDescent="0.3">
      <c r="B1450" s="7"/>
      <c r="C1450" s="7"/>
      <c r="D1450" s="7"/>
    </row>
    <row r="1451" spans="2:4" x14ac:dyDescent="0.3">
      <c r="B1451" s="7"/>
      <c r="C1451" s="7"/>
      <c r="D1451" s="7"/>
    </row>
    <row r="1452" spans="2:4" x14ac:dyDescent="0.3">
      <c r="B1452" s="7"/>
      <c r="C1452" s="7"/>
      <c r="D1452" s="7"/>
    </row>
    <row r="1453" spans="2:4" x14ac:dyDescent="0.3">
      <c r="B1453" s="7"/>
      <c r="C1453" s="7"/>
      <c r="D1453" s="7"/>
    </row>
    <row r="1454" spans="2:4" x14ac:dyDescent="0.3">
      <c r="B1454" s="7"/>
      <c r="C1454" s="7"/>
      <c r="D1454" s="7"/>
    </row>
    <row r="1455" spans="2:4" x14ac:dyDescent="0.3">
      <c r="B1455" s="7"/>
      <c r="C1455" s="7"/>
      <c r="D1455" s="7"/>
    </row>
    <row r="1456" spans="2:4" x14ac:dyDescent="0.3">
      <c r="B1456" s="7"/>
      <c r="C1456" s="7"/>
      <c r="D1456" s="7"/>
    </row>
    <row r="1457" spans="2:4" x14ac:dyDescent="0.3">
      <c r="B1457" s="7"/>
      <c r="C1457" s="7"/>
      <c r="D1457" s="7"/>
    </row>
    <row r="1458" spans="2:4" x14ac:dyDescent="0.3">
      <c r="B1458" s="7"/>
      <c r="C1458" s="7"/>
      <c r="D1458" s="7"/>
    </row>
    <row r="1459" spans="2:4" x14ac:dyDescent="0.3">
      <c r="B1459" s="7"/>
      <c r="C1459" s="7"/>
      <c r="D1459" s="7"/>
    </row>
    <row r="1460" spans="2:4" x14ac:dyDescent="0.3">
      <c r="B1460" s="7"/>
      <c r="C1460" s="7"/>
      <c r="D1460" s="7"/>
    </row>
    <row r="1461" spans="2:4" x14ac:dyDescent="0.3">
      <c r="B1461" s="7"/>
      <c r="C1461" s="7"/>
      <c r="D1461" s="7"/>
    </row>
    <row r="1462" spans="2:4" x14ac:dyDescent="0.3">
      <c r="B1462" s="7"/>
      <c r="C1462" s="7"/>
      <c r="D1462" s="7"/>
    </row>
    <row r="1463" spans="2:4" x14ac:dyDescent="0.3">
      <c r="B1463" s="7"/>
      <c r="C1463" s="7"/>
      <c r="D1463" s="7"/>
    </row>
    <row r="1464" spans="2:4" x14ac:dyDescent="0.3">
      <c r="B1464" s="7"/>
      <c r="C1464" s="7"/>
      <c r="D1464" s="7"/>
    </row>
    <row r="1465" spans="2:4" x14ac:dyDescent="0.3">
      <c r="B1465" s="7"/>
      <c r="C1465" s="7"/>
      <c r="D1465" s="7"/>
    </row>
    <row r="1466" spans="2:4" x14ac:dyDescent="0.3">
      <c r="B1466" s="7"/>
      <c r="C1466" s="7"/>
      <c r="D1466" s="7"/>
    </row>
    <row r="1467" spans="2:4" x14ac:dyDescent="0.3">
      <c r="B1467" s="7"/>
      <c r="C1467" s="7"/>
      <c r="D1467" s="7"/>
    </row>
    <row r="1468" spans="2:4" x14ac:dyDescent="0.3">
      <c r="B1468" s="7"/>
      <c r="C1468" s="7"/>
      <c r="D1468" s="7"/>
    </row>
    <row r="1469" spans="2:4" x14ac:dyDescent="0.3">
      <c r="B1469" s="7"/>
      <c r="C1469" s="7"/>
      <c r="D1469" s="7"/>
    </row>
    <row r="1470" spans="2:4" x14ac:dyDescent="0.3">
      <c r="B1470" s="7"/>
      <c r="C1470" s="7"/>
      <c r="D1470" s="7"/>
    </row>
    <row r="1471" spans="2:4" x14ac:dyDescent="0.3">
      <c r="B1471" s="7"/>
      <c r="C1471" s="7"/>
      <c r="D1471" s="7"/>
    </row>
    <row r="1472" spans="2:4" x14ac:dyDescent="0.3">
      <c r="B1472" s="7"/>
      <c r="C1472" s="7"/>
      <c r="D1472" s="7"/>
    </row>
    <row r="1473" spans="2:4" x14ac:dyDescent="0.3">
      <c r="B1473" s="7"/>
      <c r="C1473" s="7"/>
      <c r="D1473" s="7"/>
    </row>
    <row r="1474" spans="2:4" x14ac:dyDescent="0.3">
      <c r="B1474" s="7"/>
      <c r="C1474" s="7"/>
      <c r="D1474" s="7"/>
    </row>
    <row r="1475" spans="2:4" x14ac:dyDescent="0.3">
      <c r="B1475" s="7"/>
      <c r="C1475" s="7"/>
      <c r="D1475" s="7"/>
    </row>
    <row r="1476" spans="2:4" x14ac:dyDescent="0.3">
      <c r="B1476" s="7"/>
      <c r="C1476" s="7"/>
      <c r="D1476" s="7"/>
    </row>
    <row r="1477" spans="2:4" x14ac:dyDescent="0.3">
      <c r="B1477" s="7"/>
      <c r="C1477" s="7"/>
      <c r="D1477" s="7"/>
    </row>
    <row r="1478" spans="2:4" x14ac:dyDescent="0.3">
      <c r="B1478" s="7"/>
      <c r="C1478" s="7"/>
      <c r="D1478" s="7"/>
    </row>
    <row r="1479" spans="2:4" x14ac:dyDescent="0.3">
      <c r="B1479" s="7"/>
      <c r="C1479" s="7"/>
      <c r="D1479" s="7"/>
    </row>
    <row r="1480" spans="2:4" x14ac:dyDescent="0.3">
      <c r="B1480" s="7"/>
      <c r="C1480" s="7"/>
      <c r="D1480" s="7"/>
    </row>
    <row r="1481" spans="2:4" x14ac:dyDescent="0.3">
      <c r="B1481" s="7"/>
      <c r="C1481" s="7"/>
      <c r="D1481" s="7"/>
    </row>
    <row r="1482" spans="2:4" x14ac:dyDescent="0.3">
      <c r="B1482" s="7"/>
      <c r="C1482" s="7"/>
      <c r="D1482" s="7"/>
    </row>
    <row r="1483" spans="2:4" x14ac:dyDescent="0.3">
      <c r="B1483" s="7"/>
      <c r="C1483" s="7"/>
      <c r="D1483" s="7"/>
    </row>
    <row r="1484" spans="2:4" x14ac:dyDescent="0.3">
      <c r="B1484" s="7"/>
      <c r="C1484" s="7"/>
      <c r="D1484" s="7"/>
    </row>
    <row r="1485" spans="2:4" x14ac:dyDescent="0.3">
      <c r="B1485" s="7"/>
      <c r="C1485" s="7"/>
      <c r="D1485" s="7"/>
    </row>
    <row r="1486" spans="2:4" x14ac:dyDescent="0.3">
      <c r="B1486" s="7"/>
      <c r="C1486" s="7"/>
      <c r="D1486" s="7"/>
    </row>
    <row r="1487" spans="2:4" x14ac:dyDescent="0.3">
      <c r="B1487" s="7"/>
      <c r="C1487" s="7"/>
      <c r="D1487" s="7"/>
    </row>
    <row r="1488" spans="2:4" x14ac:dyDescent="0.3">
      <c r="B1488" s="7"/>
      <c r="C1488" s="7"/>
      <c r="D1488" s="7"/>
    </row>
    <row r="1489" spans="2:4" x14ac:dyDescent="0.3">
      <c r="B1489" s="7"/>
      <c r="C1489" s="7"/>
      <c r="D1489" s="7"/>
    </row>
    <row r="1490" spans="2:4" x14ac:dyDescent="0.3">
      <c r="B1490" s="7"/>
      <c r="C1490" s="7"/>
      <c r="D1490" s="7"/>
    </row>
    <row r="1491" spans="2:4" x14ac:dyDescent="0.3">
      <c r="B1491" s="7"/>
      <c r="C1491" s="7"/>
      <c r="D1491" s="7"/>
    </row>
    <row r="1492" spans="2:4" x14ac:dyDescent="0.3">
      <c r="B1492" s="7"/>
      <c r="C1492" s="7"/>
      <c r="D1492" s="7"/>
    </row>
    <row r="1493" spans="2:4" x14ac:dyDescent="0.3">
      <c r="B1493" s="7"/>
      <c r="C1493" s="7"/>
      <c r="D1493" s="7"/>
    </row>
    <row r="1494" spans="2:4" x14ac:dyDescent="0.3">
      <c r="B1494" s="7"/>
      <c r="C1494" s="7"/>
      <c r="D1494" s="7"/>
    </row>
    <row r="1495" spans="2:4" x14ac:dyDescent="0.3">
      <c r="B1495" s="7"/>
      <c r="C1495" s="7"/>
      <c r="D1495" s="7"/>
    </row>
    <row r="1496" spans="2:4" x14ac:dyDescent="0.3">
      <c r="B1496" s="7"/>
      <c r="C1496" s="7"/>
      <c r="D1496" s="7"/>
    </row>
    <row r="1497" spans="2:4" x14ac:dyDescent="0.3">
      <c r="B1497" s="7"/>
      <c r="C1497" s="7"/>
      <c r="D1497" s="7"/>
    </row>
    <row r="1498" spans="2:4" x14ac:dyDescent="0.3">
      <c r="B1498" s="7"/>
      <c r="C1498" s="7"/>
      <c r="D1498" s="7"/>
    </row>
    <row r="1499" spans="2:4" x14ac:dyDescent="0.3">
      <c r="B1499" s="7"/>
      <c r="C1499" s="7"/>
      <c r="D1499" s="7"/>
    </row>
    <row r="1500" spans="2:4" x14ac:dyDescent="0.3">
      <c r="B1500" s="7"/>
      <c r="C1500" s="7"/>
      <c r="D1500" s="7"/>
    </row>
    <row r="1501" spans="2:4" x14ac:dyDescent="0.3">
      <c r="B1501" s="7"/>
      <c r="C1501" s="7"/>
      <c r="D1501" s="7"/>
    </row>
    <row r="1502" spans="2:4" x14ac:dyDescent="0.3">
      <c r="B1502" s="7"/>
      <c r="C1502" s="7"/>
      <c r="D1502" s="7"/>
    </row>
    <row r="1503" spans="2:4" x14ac:dyDescent="0.3">
      <c r="B1503" s="7"/>
      <c r="C1503" s="7"/>
      <c r="D1503" s="7"/>
    </row>
    <row r="1504" spans="2:4" x14ac:dyDescent="0.3">
      <c r="B1504" s="7"/>
      <c r="C1504" s="7"/>
      <c r="D1504" s="7"/>
    </row>
    <row r="1505" spans="2:4" x14ac:dyDescent="0.3">
      <c r="B1505" s="7"/>
      <c r="C1505" s="7"/>
      <c r="D1505" s="7"/>
    </row>
    <row r="1506" spans="2:4" x14ac:dyDescent="0.3">
      <c r="B1506" s="7"/>
      <c r="C1506" s="7"/>
      <c r="D1506" s="7"/>
    </row>
    <row r="1507" spans="2:4" x14ac:dyDescent="0.3">
      <c r="B1507" s="7"/>
      <c r="C1507" s="7"/>
      <c r="D1507" s="7"/>
    </row>
    <row r="1508" spans="2:4" x14ac:dyDescent="0.3">
      <c r="B1508" s="7"/>
      <c r="C1508" s="7"/>
      <c r="D1508" s="7"/>
    </row>
    <row r="1509" spans="2:4" x14ac:dyDescent="0.3">
      <c r="B1509" s="7"/>
      <c r="C1509" s="7"/>
      <c r="D1509" s="7"/>
    </row>
    <row r="1510" spans="2:4" x14ac:dyDescent="0.3">
      <c r="B1510" s="7"/>
      <c r="C1510" s="7"/>
      <c r="D1510" s="7"/>
    </row>
    <row r="1511" spans="2:4" x14ac:dyDescent="0.3">
      <c r="B1511" s="7"/>
      <c r="C1511" s="7"/>
      <c r="D1511" s="7"/>
    </row>
    <row r="1512" spans="2:4" x14ac:dyDescent="0.3">
      <c r="B1512" s="7"/>
      <c r="C1512" s="7"/>
      <c r="D1512" s="7"/>
    </row>
    <row r="1513" spans="2:4" x14ac:dyDescent="0.3">
      <c r="B1513" s="7"/>
      <c r="C1513" s="7"/>
      <c r="D1513" s="7"/>
    </row>
    <row r="1514" spans="2:4" x14ac:dyDescent="0.3">
      <c r="B1514" s="7"/>
      <c r="C1514" s="7"/>
      <c r="D1514" s="7"/>
    </row>
    <row r="1515" spans="2:4" x14ac:dyDescent="0.3">
      <c r="B1515" s="7"/>
      <c r="C1515" s="7"/>
      <c r="D1515" s="7"/>
    </row>
    <row r="1516" spans="2:4" x14ac:dyDescent="0.3">
      <c r="B1516" s="7"/>
      <c r="C1516" s="7"/>
      <c r="D1516" s="7"/>
    </row>
    <row r="1517" spans="2:4" x14ac:dyDescent="0.3">
      <c r="B1517" s="7"/>
      <c r="C1517" s="7"/>
      <c r="D1517" s="7"/>
    </row>
    <row r="1518" spans="2:4" x14ac:dyDescent="0.3">
      <c r="B1518" s="7"/>
      <c r="C1518" s="7"/>
      <c r="D1518" s="7"/>
    </row>
    <row r="1519" spans="2:4" x14ac:dyDescent="0.3">
      <c r="B1519" s="7"/>
      <c r="C1519" s="7"/>
      <c r="D1519" s="7"/>
    </row>
    <row r="1520" spans="2:4" x14ac:dyDescent="0.3">
      <c r="B1520" s="7"/>
      <c r="C1520" s="7"/>
      <c r="D1520" s="7"/>
    </row>
    <row r="1521" spans="2:4" x14ac:dyDescent="0.3">
      <c r="B1521" s="7"/>
      <c r="C1521" s="7"/>
      <c r="D1521" s="7"/>
    </row>
    <row r="1522" spans="2:4" x14ac:dyDescent="0.3">
      <c r="B1522" s="7"/>
      <c r="C1522" s="7"/>
      <c r="D1522" s="7"/>
    </row>
    <row r="1523" spans="2:4" x14ac:dyDescent="0.3">
      <c r="B1523" s="7"/>
      <c r="C1523" s="7"/>
      <c r="D1523" s="7"/>
    </row>
    <row r="1524" spans="2:4" x14ac:dyDescent="0.3">
      <c r="B1524" s="7"/>
      <c r="C1524" s="7"/>
      <c r="D1524" s="7"/>
    </row>
    <row r="1525" spans="2:4" x14ac:dyDescent="0.3">
      <c r="B1525" s="7"/>
      <c r="C1525" s="7"/>
      <c r="D1525" s="7"/>
    </row>
    <row r="1526" spans="2:4" x14ac:dyDescent="0.3">
      <c r="B1526" s="7"/>
      <c r="C1526" s="7"/>
      <c r="D1526" s="7"/>
    </row>
    <row r="1527" spans="2:4" x14ac:dyDescent="0.3">
      <c r="B1527" s="7"/>
      <c r="C1527" s="7"/>
      <c r="D1527" s="7"/>
    </row>
    <row r="1528" spans="2:4" x14ac:dyDescent="0.3">
      <c r="B1528" s="7"/>
      <c r="C1528" s="7"/>
      <c r="D1528" s="7"/>
    </row>
    <row r="1529" spans="2:4" x14ac:dyDescent="0.3">
      <c r="B1529" s="7"/>
      <c r="C1529" s="7"/>
      <c r="D1529" s="7"/>
    </row>
    <row r="1530" spans="2:4" x14ac:dyDescent="0.3">
      <c r="B1530" s="7"/>
      <c r="C1530" s="7"/>
      <c r="D1530" s="7"/>
    </row>
    <row r="1531" spans="2:4" x14ac:dyDescent="0.3">
      <c r="B1531" s="7"/>
      <c r="C1531" s="7"/>
      <c r="D1531" s="7"/>
    </row>
    <row r="1532" spans="2:4" x14ac:dyDescent="0.3">
      <c r="B1532" s="7"/>
      <c r="C1532" s="7"/>
      <c r="D1532" s="7"/>
    </row>
    <row r="1533" spans="2:4" x14ac:dyDescent="0.3">
      <c r="B1533" s="7"/>
      <c r="C1533" s="7"/>
      <c r="D1533" s="7"/>
    </row>
    <row r="1534" spans="2:4" x14ac:dyDescent="0.3">
      <c r="B1534" s="7"/>
      <c r="C1534" s="7"/>
      <c r="D1534" s="7"/>
    </row>
    <row r="1535" spans="2:4" x14ac:dyDescent="0.3">
      <c r="B1535" s="7"/>
      <c r="C1535" s="7"/>
      <c r="D1535" s="7"/>
    </row>
    <row r="1536" spans="2:4" x14ac:dyDescent="0.3">
      <c r="B1536" s="7"/>
      <c r="C1536" s="7"/>
      <c r="D1536" s="7"/>
    </row>
    <row r="1537" spans="2:4" x14ac:dyDescent="0.3">
      <c r="B1537" s="7"/>
      <c r="C1537" s="7"/>
      <c r="D1537" s="7"/>
    </row>
    <row r="1538" spans="2:4" x14ac:dyDescent="0.3">
      <c r="B1538" s="7"/>
      <c r="C1538" s="7"/>
      <c r="D1538" s="7"/>
    </row>
    <row r="1539" spans="2:4" x14ac:dyDescent="0.3">
      <c r="B1539" s="7"/>
      <c r="C1539" s="7"/>
      <c r="D1539" s="7"/>
    </row>
    <row r="1540" spans="2:4" x14ac:dyDescent="0.3">
      <c r="B1540" s="7"/>
      <c r="C1540" s="7"/>
      <c r="D1540" s="7"/>
    </row>
    <row r="1541" spans="2:4" x14ac:dyDescent="0.3">
      <c r="B1541" s="7"/>
      <c r="C1541" s="7"/>
      <c r="D1541" s="7"/>
    </row>
    <row r="1542" spans="2:4" x14ac:dyDescent="0.3">
      <c r="B1542" s="7"/>
      <c r="C1542" s="7"/>
      <c r="D1542" s="7"/>
    </row>
    <row r="1543" spans="2:4" x14ac:dyDescent="0.3">
      <c r="B1543" s="7"/>
      <c r="C1543" s="7"/>
      <c r="D1543" s="7"/>
    </row>
    <row r="1544" spans="2:4" x14ac:dyDescent="0.3">
      <c r="B1544" s="7"/>
      <c r="C1544" s="7"/>
      <c r="D1544" s="7"/>
    </row>
    <row r="1545" spans="2:4" x14ac:dyDescent="0.3">
      <c r="B1545" s="7"/>
      <c r="C1545" s="7"/>
      <c r="D1545" s="7"/>
    </row>
    <row r="1546" spans="2:4" x14ac:dyDescent="0.3">
      <c r="B1546" s="7"/>
      <c r="C1546" s="7"/>
      <c r="D1546" s="7"/>
    </row>
    <row r="1547" spans="2:4" x14ac:dyDescent="0.3">
      <c r="B1547" s="7"/>
      <c r="C1547" s="7"/>
      <c r="D1547" s="7"/>
    </row>
    <row r="1548" spans="2:4" x14ac:dyDescent="0.3">
      <c r="B1548" s="7"/>
      <c r="C1548" s="7"/>
      <c r="D1548" s="7"/>
    </row>
    <row r="1549" spans="2:4" x14ac:dyDescent="0.3">
      <c r="B1549" s="7"/>
      <c r="C1549" s="7"/>
      <c r="D1549" s="7"/>
    </row>
    <row r="1550" spans="2:4" x14ac:dyDescent="0.3">
      <c r="B1550" s="7"/>
      <c r="C1550" s="7"/>
      <c r="D1550" s="7"/>
    </row>
    <row r="1551" spans="2:4" x14ac:dyDescent="0.3">
      <c r="B1551" s="7"/>
      <c r="C1551" s="7"/>
      <c r="D1551" s="7"/>
    </row>
    <row r="1552" spans="2:4" x14ac:dyDescent="0.3">
      <c r="B1552" s="7"/>
      <c r="C1552" s="7"/>
      <c r="D1552" s="7"/>
    </row>
    <row r="1553" spans="2:4" x14ac:dyDescent="0.3">
      <c r="B1553" s="7"/>
      <c r="C1553" s="7"/>
      <c r="D1553" s="7"/>
    </row>
    <row r="1554" spans="2:4" x14ac:dyDescent="0.3">
      <c r="B1554" s="7"/>
      <c r="C1554" s="7"/>
      <c r="D1554" s="7"/>
    </row>
    <row r="1555" spans="2:4" x14ac:dyDescent="0.3">
      <c r="B1555" s="7"/>
      <c r="C1555" s="7"/>
      <c r="D1555" s="7"/>
    </row>
    <row r="1556" spans="2:4" x14ac:dyDescent="0.3">
      <c r="B1556" s="7"/>
      <c r="C1556" s="7"/>
      <c r="D1556" s="7"/>
    </row>
    <row r="1557" spans="2:4" x14ac:dyDescent="0.3">
      <c r="B1557" s="7"/>
      <c r="C1557" s="7"/>
      <c r="D1557" s="7"/>
    </row>
    <row r="1558" spans="2:4" x14ac:dyDescent="0.3">
      <c r="B1558" s="7"/>
      <c r="C1558" s="7"/>
      <c r="D1558" s="7"/>
    </row>
    <row r="1559" spans="2:4" x14ac:dyDescent="0.3">
      <c r="B1559" s="7"/>
      <c r="C1559" s="7"/>
      <c r="D1559" s="7"/>
    </row>
    <row r="1560" spans="2:4" x14ac:dyDescent="0.3">
      <c r="B1560" s="7"/>
      <c r="C1560" s="7"/>
      <c r="D1560" s="7"/>
    </row>
    <row r="1561" spans="2:4" x14ac:dyDescent="0.3">
      <c r="B1561" s="7"/>
      <c r="C1561" s="7"/>
      <c r="D1561" s="7"/>
    </row>
    <row r="1562" spans="2:4" x14ac:dyDescent="0.3">
      <c r="B1562" s="7"/>
      <c r="C1562" s="7"/>
      <c r="D1562" s="7"/>
    </row>
    <row r="1563" spans="2:4" x14ac:dyDescent="0.3">
      <c r="B1563" s="7"/>
      <c r="C1563" s="7"/>
      <c r="D1563" s="7"/>
    </row>
    <row r="1564" spans="2:4" x14ac:dyDescent="0.3">
      <c r="B1564" s="7"/>
      <c r="C1564" s="7"/>
      <c r="D1564" s="7"/>
    </row>
    <row r="1565" spans="2:4" x14ac:dyDescent="0.3">
      <c r="B1565" s="7"/>
      <c r="C1565" s="7"/>
      <c r="D1565" s="7"/>
    </row>
    <row r="1566" spans="2:4" x14ac:dyDescent="0.3">
      <c r="B1566" s="7"/>
      <c r="C1566" s="7"/>
      <c r="D1566" s="7"/>
    </row>
    <row r="1567" spans="2:4" x14ac:dyDescent="0.3">
      <c r="B1567" s="7"/>
      <c r="C1567" s="7"/>
      <c r="D1567" s="7"/>
    </row>
    <row r="1568" spans="2:4" x14ac:dyDescent="0.3">
      <c r="B1568" s="7"/>
      <c r="C1568" s="7"/>
      <c r="D1568" s="7"/>
    </row>
    <row r="1569" spans="2:4" x14ac:dyDescent="0.3">
      <c r="B1569" s="7"/>
      <c r="C1569" s="7"/>
      <c r="D1569" s="7"/>
    </row>
    <row r="1570" spans="2:4" x14ac:dyDescent="0.3">
      <c r="B1570" s="7"/>
      <c r="C1570" s="7"/>
      <c r="D1570" s="7"/>
    </row>
    <row r="1571" spans="2:4" x14ac:dyDescent="0.3">
      <c r="B1571" s="7"/>
      <c r="C1571" s="7"/>
      <c r="D1571" s="7"/>
    </row>
    <row r="1572" spans="2:4" x14ac:dyDescent="0.3">
      <c r="B1572" s="7"/>
      <c r="C1572" s="7"/>
      <c r="D1572" s="7"/>
    </row>
    <row r="1573" spans="2:4" x14ac:dyDescent="0.3">
      <c r="B1573" s="7"/>
      <c r="C1573" s="7"/>
      <c r="D1573" s="7"/>
    </row>
    <row r="1574" spans="2:4" x14ac:dyDescent="0.3">
      <c r="B1574" s="7"/>
      <c r="C1574" s="7"/>
      <c r="D1574" s="7"/>
    </row>
    <row r="1575" spans="2:4" x14ac:dyDescent="0.3">
      <c r="B1575" s="7"/>
      <c r="C1575" s="7"/>
      <c r="D1575" s="7"/>
    </row>
    <row r="1576" spans="2:4" x14ac:dyDescent="0.3">
      <c r="B1576" s="7"/>
      <c r="C1576" s="7"/>
      <c r="D1576" s="7"/>
    </row>
    <row r="1577" spans="2:4" x14ac:dyDescent="0.3">
      <c r="B1577" s="7"/>
      <c r="C1577" s="7"/>
      <c r="D1577" s="7"/>
    </row>
    <row r="1578" spans="2:4" x14ac:dyDescent="0.3">
      <c r="B1578" s="7"/>
      <c r="C1578" s="7"/>
      <c r="D1578" s="7"/>
    </row>
    <row r="1579" spans="2:4" x14ac:dyDescent="0.3">
      <c r="B1579" s="7"/>
      <c r="C1579" s="7"/>
      <c r="D1579" s="7"/>
    </row>
    <row r="1580" spans="2:4" x14ac:dyDescent="0.3">
      <c r="B1580" s="7"/>
      <c r="C1580" s="7"/>
      <c r="D1580" s="7"/>
    </row>
    <row r="1581" spans="2:4" x14ac:dyDescent="0.3">
      <c r="B1581" s="7"/>
      <c r="C1581" s="7"/>
      <c r="D1581" s="7"/>
    </row>
    <row r="1582" spans="2:4" x14ac:dyDescent="0.3">
      <c r="B1582" s="7"/>
      <c r="C1582" s="7"/>
      <c r="D1582" s="7"/>
    </row>
    <row r="1583" spans="2:4" x14ac:dyDescent="0.3">
      <c r="B1583" s="7"/>
      <c r="C1583" s="7"/>
      <c r="D1583" s="7"/>
    </row>
    <row r="1584" spans="2:4" x14ac:dyDescent="0.3">
      <c r="B1584" s="7"/>
      <c r="C1584" s="7"/>
      <c r="D1584" s="7"/>
    </row>
    <row r="1585" spans="2:4" x14ac:dyDescent="0.3">
      <c r="B1585" s="7"/>
      <c r="C1585" s="7"/>
      <c r="D1585" s="7"/>
    </row>
    <row r="1586" spans="2:4" x14ac:dyDescent="0.3">
      <c r="B1586" s="7"/>
      <c r="C1586" s="7"/>
      <c r="D1586" s="7"/>
    </row>
    <row r="1587" spans="2:4" x14ac:dyDescent="0.3">
      <c r="B1587" s="7"/>
      <c r="C1587" s="7"/>
      <c r="D1587" s="7"/>
    </row>
    <row r="1588" spans="2:4" x14ac:dyDescent="0.3">
      <c r="B1588" s="7"/>
      <c r="C1588" s="7"/>
      <c r="D1588" s="7"/>
    </row>
    <row r="1589" spans="2:4" x14ac:dyDescent="0.3">
      <c r="B1589" s="7"/>
      <c r="C1589" s="7"/>
      <c r="D1589" s="7"/>
    </row>
    <row r="1590" spans="2:4" x14ac:dyDescent="0.3">
      <c r="B1590" s="7"/>
      <c r="C1590" s="7"/>
      <c r="D1590" s="7"/>
    </row>
    <row r="1591" spans="2:4" x14ac:dyDescent="0.3">
      <c r="B1591" s="7"/>
      <c r="C1591" s="7"/>
      <c r="D1591" s="7"/>
    </row>
    <row r="1592" spans="2:4" x14ac:dyDescent="0.3">
      <c r="B1592" s="7"/>
      <c r="C1592" s="7"/>
      <c r="D1592" s="7"/>
    </row>
    <row r="1593" spans="2:4" x14ac:dyDescent="0.3">
      <c r="B1593" s="7"/>
      <c r="C1593" s="7"/>
      <c r="D1593" s="7"/>
    </row>
    <row r="1594" spans="2:4" x14ac:dyDescent="0.3">
      <c r="B1594" s="7"/>
      <c r="C1594" s="7"/>
      <c r="D1594" s="7"/>
    </row>
    <row r="1595" spans="2:4" x14ac:dyDescent="0.3">
      <c r="B1595" s="7"/>
      <c r="C1595" s="7"/>
      <c r="D1595" s="7"/>
    </row>
    <row r="1596" spans="2:4" x14ac:dyDescent="0.3">
      <c r="B1596" s="7"/>
      <c r="C1596" s="7"/>
      <c r="D1596" s="7"/>
    </row>
    <row r="1597" spans="2:4" x14ac:dyDescent="0.3">
      <c r="B1597" s="7"/>
      <c r="C1597" s="7"/>
      <c r="D1597" s="7"/>
    </row>
    <row r="1598" spans="2:4" x14ac:dyDescent="0.3">
      <c r="B1598" s="7"/>
      <c r="C1598" s="7"/>
      <c r="D1598" s="7"/>
    </row>
    <row r="1599" spans="2:4" x14ac:dyDescent="0.3">
      <c r="B1599" s="7"/>
      <c r="C1599" s="7"/>
      <c r="D1599" s="7"/>
    </row>
    <row r="1600" spans="2:4" x14ac:dyDescent="0.3">
      <c r="B1600" s="7"/>
      <c r="C1600" s="7"/>
      <c r="D1600" s="7"/>
    </row>
    <row r="1601" spans="2:4" x14ac:dyDescent="0.3">
      <c r="B1601" s="7"/>
      <c r="C1601" s="7"/>
      <c r="D1601" s="7"/>
    </row>
    <row r="1602" spans="2:4" x14ac:dyDescent="0.3">
      <c r="B1602" s="7"/>
      <c r="C1602" s="7"/>
      <c r="D1602" s="7"/>
    </row>
    <row r="1603" spans="2:4" x14ac:dyDescent="0.3">
      <c r="B1603" s="7"/>
      <c r="C1603" s="7"/>
      <c r="D1603" s="7"/>
    </row>
    <row r="1604" spans="2:4" x14ac:dyDescent="0.3">
      <c r="B1604" s="7"/>
      <c r="C1604" s="7"/>
      <c r="D1604" s="7"/>
    </row>
    <row r="1605" spans="2:4" x14ac:dyDescent="0.3">
      <c r="B1605" s="7"/>
      <c r="C1605" s="7"/>
      <c r="D1605" s="7"/>
    </row>
    <row r="1606" spans="2:4" x14ac:dyDescent="0.3">
      <c r="B1606" s="7"/>
      <c r="C1606" s="7"/>
      <c r="D1606" s="7"/>
    </row>
    <row r="1607" spans="2:4" x14ac:dyDescent="0.3">
      <c r="B1607" s="7"/>
      <c r="C1607" s="7"/>
      <c r="D1607" s="7"/>
    </row>
    <row r="1608" spans="2:4" x14ac:dyDescent="0.3">
      <c r="B1608" s="7"/>
      <c r="C1608" s="7"/>
      <c r="D1608" s="7"/>
    </row>
    <row r="1609" spans="2:4" x14ac:dyDescent="0.3">
      <c r="B1609" s="7"/>
      <c r="C1609" s="7"/>
      <c r="D1609" s="7"/>
    </row>
    <row r="1610" spans="2:4" x14ac:dyDescent="0.3">
      <c r="B1610" s="7"/>
      <c r="C1610" s="7"/>
      <c r="D1610" s="7"/>
    </row>
    <row r="1611" spans="2:4" x14ac:dyDescent="0.3">
      <c r="B1611" s="7"/>
      <c r="C1611" s="7"/>
      <c r="D1611" s="7"/>
    </row>
    <row r="1612" spans="2:4" x14ac:dyDescent="0.3">
      <c r="B1612" s="7"/>
      <c r="C1612" s="7"/>
      <c r="D1612" s="7"/>
    </row>
    <row r="1613" spans="2:4" x14ac:dyDescent="0.3">
      <c r="B1613" s="7"/>
      <c r="C1613" s="7"/>
      <c r="D1613" s="7"/>
    </row>
    <row r="1614" spans="2:4" x14ac:dyDescent="0.3">
      <c r="B1614" s="7"/>
      <c r="C1614" s="7"/>
      <c r="D1614" s="7"/>
    </row>
    <row r="1615" spans="2:4" x14ac:dyDescent="0.3">
      <c r="B1615" s="7"/>
      <c r="C1615" s="7"/>
      <c r="D1615" s="7"/>
    </row>
    <row r="1616" spans="2:4" x14ac:dyDescent="0.3">
      <c r="B1616" s="7"/>
      <c r="C1616" s="7"/>
      <c r="D1616" s="7"/>
    </row>
    <row r="1617" spans="2:4" x14ac:dyDescent="0.3">
      <c r="B1617" s="7"/>
      <c r="C1617" s="7"/>
      <c r="D1617" s="7"/>
    </row>
    <row r="1618" spans="2:4" x14ac:dyDescent="0.3">
      <c r="B1618" s="7"/>
      <c r="C1618" s="7"/>
      <c r="D1618" s="7"/>
    </row>
    <row r="1619" spans="2:4" x14ac:dyDescent="0.3">
      <c r="B1619" s="7"/>
      <c r="C1619" s="7"/>
      <c r="D1619" s="7"/>
    </row>
    <row r="1620" spans="2:4" x14ac:dyDescent="0.3">
      <c r="B1620" s="7"/>
      <c r="C1620" s="7"/>
      <c r="D1620" s="7"/>
    </row>
    <row r="1621" spans="2:4" x14ac:dyDescent="0.3">
      <c r="B1621" s="7"/>
      <c r="C1621" s="7"/>
      <c r="D1621" s="7"/>
    </row>
    <row r="1622" spans="2:4" x14ac:dyDescent="0.3">
      <c r="B1622" s="7"/>
      <c r="C1622" s="7"/>
      <c r="D1622" s="7"/>
    </row>
    <row r="1623" spans="2:4" x14ac:dyDescent="0.3">
      <c r="B1623" s="7"/>
      <c r="C1623" s="7"/>
      <c r="D1623" s="7"/>
    </row>
    <row r="1624" spans="2:4" x14ac:dyDescent="0.3">
      <c r="B1624" s="7"/>
      <c r="C1624" s="7"/>
      <c r="D1624" s="7"/>
    </row>
    <row r="1625" spans="2:4" x14ac:dyDescent="0.3">
      <c r="B1625" s="7"/>
      <c r="C1625" s="7"/>
      <c r="D1625" s="7"/>
    </row>
    <row r="1626" spans="2:4" x14ac:dyDescent="0.3">
      <c r="B1626" s="7"/>
      <c r="C1626" s="7"/>
      <c r="D1626" s="7"/>
    </row>
    <row r="1627" spans="2:4" x14ac:dyDescent="0.3">
      <c r="B1627" s="7"/>
      <c r="C1627" s="7"/>
      <c r="D1627" s="7"/>
    </row>
    <row r="1628" spans="2:4" x14ac:dyDescent="0.3">
      <c r="B1628" s="7"/>
      <c r="C1628" s="7"/>
      <c r="D1628" s="7"/>
    </row>
    <row r="1629" spans="2:4" x14ac:dyDescent="0.3">
      <c r="B1629" s="7"/>
      <c r="C1629" s="7"/>
      <c r="D1629" s="7"/>
    </row>
    <row r="1630" spans="2:4" x14ac:dyDescent="0.3">
      <c r="B1630" s="7"/>
      <c r="C1630" s="7"/>
      <c r="D1630" s="7"/>
    </row>
    <row r="1631" spans="2:4" x14ac:dyDescent="0.3">
      <c r="B1631" s="7"/>
      <c r="C1631" s="7"/>
      <c r="D1631" s="7"/>
    </row>
    <row r="1632" spans="2:4" x14ac:dyDescent="0.3">
      <c r="B1632" s="7"/>
      <c r="C1632" s="7"/>
      <c r="D1632" s="7"/>
    </row>
    <row r="1633" spans="2:4" x14ac:dyDescent="0.3">
      <c r="B1633" s="7"/>
      <c r="C1633" s="7"/>
      <c r="D1633" s="7"/>
    </row>
    <row r="1634" spans="2:4" x14ac:dyDescent="0.3">
      <c r="B1634" s="7"/>
      <c r="C1634" s="7"/>
      <c r="D1634" s="7"/>
    </row>
    <row r="1635" spans="2:4" x14ac:dyDescent="0.3">
      <c r="B1635" s="7"/>
      <c r="C1635" s="7"/>
      <c r="D1635" s="7"/>
    </row>
    <row r="1636" spans="2:4" x14ac:dyDescent="0.3">
      <c r="B1636" s="7"/>
      <c r="C1636" s="7"/>
      <c r="D1636" s="7"/>
    </row>
    <row r="1637" spans="2:4" x14ac:dyDescent="0.3">
      <c r="B1637" s="7"/>
      <c r="C1637" s="7"/>
      <c r="D1637" s="7"/>
    </row>
    <row r="1638" spans="2:4" x14ac:dyDescent="0.3">
      <c r="B1638" s="7"/>
      <c r="C1638" s="7"/>
      <c r="D1638" s="7"/>
    </row>
    <row r="1639" spans="2:4" x14ac:dyDescent="0.3">
      <c r="B1639" s="7"/>
      <c r="C1639" s="7"/>
      <c r="D1639" s="7"/>
    </row>
    <row r="1640" spans="2:4" x14ac:dyDescent="0.3">
      <c r="B1640" s="7"/>
      <c r="C1640" s="7"/>
      <c r="D1640" s="7"/>
    </row>
    <row r="1641" spans="2:4" x14ac:dyDescent="0.3">
      <c r="B1641" s="7"/>
      <c r="C1641" s="7"/>
      <c r="D1641" s="7"/>
    </row>
    <row r="1642" spans="2:4" x14ac:dyDescent="0.3">
      <c r="B1642" s="7"/>
      <c r="C1642" s="7"/>
      <c r="D1642" s="7"/>
    </row>
    <row r="1643" spans="2:4" x14ac:dyDescent="0.3">
      <c r="B1643" s="7"/>
      <c r="C1643" s="7"/>
      <c r="D1643" s="7"/>
    </row>
    <row r="1644" spans="2:4" x14ac:dyDescent="0.3">
      <c r="B1644" s="7"/>
      <c r="C1644" s="7"/>
      <c r="D1644" s="7"/>
    </row>
    <row r="1645" spans="2:4" x14ac:dyDescent="0.3">
      <c r="B1645" s="7"/>
      <c r="C1645" s="7"/>
      <c r="D1645" s="7"/>
    </row>
    <row r="1646" spans="2:4" x14ac:dyDescent="0.3">
      <c r="B1646" s="7"/>
      <c r="C1646" s="7"/>
      <c r="D1646" s="7"/>
    </row>
    <row r="1647" spans="2:4" x14ac:dyDescent="0.3">
      <c r="B1647" s="7"/>
      <c r="C1647" s="7"/>
      <c r="D1647" s="7"/>
    </row>
    <row r="1648" spans="2:4" x14ac:dyDescent="0.3">
      <c r="B1648" s="7"/>
      <c r="C1648" s="7"/>
      <c r="D1648" s="7"/>
    </row>
    <row r="1649" spans="2:4" x14ac:dyDescent="0.3">
      <c r="B1649" s="7"/>
      <c r="C1649" s="7"/>
      <c r="D1649" s="7"/>
    </row>
    <row r="1650" spans="2:4" x14ac:dyDescent="0.3">
      <c r="B1650" s="7"/>
      <c r="C1650" s="7"/>
      <c r="D1650" s="7"/>
    </row>
    <row r="1651" spans="2:4" x14ac:dyDescent="0.3">
      <c r="B1651" s="7"/>
      <c r="C1651" s="7"/>
      <c r="D1651" s="7"/>
    </row>
    <row r="1652" spans="2:4" x14ac:dyDescent="0.3">
      <c r="B1652" s="7"/>
      <c r="C1652" s="7"/>
      <c r="D1652" s="7"/>
    </row>
    <row r="1653" spans="2:4" x14ac:dyDescent="0.3">
      <c r="B1653" s="7"/>
      <c r="C1653" s="7"/>
      <c r="D1653" s="7"/>
    </row>
    <row r="1654" spans="2:4" x14ac:dyDescent="0.3">
      <c r="B1654" s="7"/>
      <c r="C1654" s="7"/>
      <c r="D1654" s="7"/>
    </row>
    <row r="1655" spans="2:4" x14ac:dyDescent="0.3">
      <c r="B1655" s="7"/>
      <c r="C1655" s="7"/>
      <c r="D1655" s="7"/>
    </row>
    <row r="1656" spans="2:4" x14ac:dyDescent="0.3">
      <c r="B1656" s="7"/>
      <c r="C1656" s="7"/>
      <c r="D1656" s="7"/>
    </row>
    <row r="1657" spans="2:4" x14ac:dyDescent="0.3">
      <c r="B1657" s="7"/>
      <c r="C1657" s="7"/>
      <c r="D1657" s="7"/>
    </row>
    <row r="1658" spans="2:4" x14ac:dyDescent="0.3">
      <c r="B1658" s="7"/>
      <c r="C1658" s="7"/>
      <c r="D1658" s="7"/>
    </row>
    <row r="1659" spans="2:4" x14ac:dyDescent="0.3">
      <c r="B1659" s="7"/>
      <c r="C1659" s="7"/>
      <c r="D1659" s="7"/>
    </row>
    <row r="1660" spans="2:4" x14ac:dyDescent="0.3">
      <c r="B1660" s="7"/>
      <c r="C1660" s="7"/>
      <c r="D1660" s="7"/>
    </row>
    <row r="1661" spans="2:4" x14ac:dyDescent="0.3">
      <c r="B1661" s="7"/>
      <c r="C1661" s="7"/>
      <c r="D1661" s="7"/>
    </row>
    <row r="1662" spans="2:4" x14ac:dyDescent="0.3">
      <c r="B1662" s="7"/>
      <c r="C1662" s="7"/>
      <c r="D1662" s="7"/>
    </row>
    <row r="1663" spans="2:4" x14ac:dyDescent="0.3">
      <c r="B1663" s="7"/>
      <c r="C1663" s="7"/>
      <c r="D1663" s="7"/>
    </row>
    <row r="1664" spans="2:4" x14ac:dyDescent="0.3">
      <c r="B1664" s="7"/>
      <c r="C1664" s="7"/>
      <c r="D1664" s="7"/>
    </row>
    <row r="1665" spans="2:4" x14ac:dyDescent="0.3">
      <c r="B1665" s="7"/>
      <c r="C1665" s="7"/>
      <c r="D1665" s="7"/>
    </row>
    <row r="1666" spans="2:4" x14ac:dyDescent="0.3">
      <c r="B1666" s="7"/>
      <c r="C1666" s="7"/>
      <c r="D1666" s="7"/>
    </row>
    <row r="1667" spans="2:4" x14ac:dyDescent="0.3">
      <c r="B1667" s="7"/>
      <c r="C1667" s="7"/>
      <c r="D1667" s="7"/>
    </row>
    <row r="1668" spans="2:4" x14ac:dyDescent="0.3">
      <c r="B1668" s="7"/>
      <c r="C1668" s="7"/>
      <c r="D1668" s="7"/>
    </row>
    <row r="1669" spans="2:4" x14ac:dyDescent="0.3">
      <c r="B1669" s="7"/>
      <c r="C1669" s="7"/>
      <c r="D1669" s="7"/>
    </row>
    <row r="1670" spans="2:4" x14ac:dyDescent="0.3">
      <c r="B1670" s="7"/>
      <c r="C1670" s="7"/>
      <c r="D1670" s="7"/>
    </row>
    <row r="1671" spans="2:4" x14ac:dyDescent="0.3">
      <c r="B1671" s="7"/>
      <c r="C1671" s="7"/>
      <c r="D1671" s="7"/>
    </row>
    <row r="1672" spans="2:4" x14ac:dyDescent="0.3">
      <c r="B1672" s="7"/>
      <c r="C1672" s="7"/>
      <c r="D1672" s="7"/>
    </row>
    <row r="1673" spans="2:4" x14ac:dyDescent="0.3">
      <c r="B1673" s="7"/>
      <c r="C1673" s="7"/>
      <c r="D1673" s="7"/>
    </row>
    <row r="1674" spans="2:4" x14ac:dyDescent="0.3">
      <c r="B1674" s="7"/>
      <c r="C1674" s="7"/>
      <c r="D1674" s="7"/>
    </row>
    <row r="1675" spans="2:4" x14ac:dyDescent="0.3">
      <c r="B1675" s="7"/>
      <c r="C1675" s="7"/>
      <c r="D1675" s="7"/>
    </row>
    <row r="1676" spans="2:4" x14ac:dyDescent="0.3">
      <c r="B1676" s="7"/>
      <c r="C1676" s="7"/>
      <c r="D1676" s="7"/>
    </row>
    <row r="1677" spans="2:4" x14ac:dyDescent="0.3">
      <c r="B1677" s="7"/>
      <c r="C1677" s="7"/>
      <c r="D1677" s="7"/>
    </row>
    <row r="1678" spans="2:4" x14ac:dyDescent="0.3">
      <c r="B1678" s="7"/>
      <c r="C1678" s="7"/>
      <c r="D1678" s="7"/>
    </row>
    <row r="1679" spans="2:4" x14ac:dyDescent="0.3">
      <c r="B1679" s="7"/>
      <c r="C1679" s="7"/>
      <c r="D1679" s="7"/>
    </row>
    <row r="1680" spans="2:4" x14ac:dyDescent="0.3">
      <c r="B1680" s="7"/>
      <c r="C1680" s="7"/>
      <c r="D1680" s="7"/>
    </row>
    <row r="1681" spans="2:4" x14ac:dyDescent="0.3">
      <c r="B1681" s="7"/>
      <c r="C1681" s="7"/>
      <c r="D1681" s="7"/>
    </row>
    <row r="1682" spans="2:4" x14ac:dyDescent="0.3">
      <c r="B1682" s="7"/>
      <c r="C1682" s="7"/>
      <c r="D1682" s="7"/>
    </row>
    <row r="1683" spans="2:4" x14ac:dyDescent="0.3">
      <c r="B1683" s="7"/>
      <c r="C1683" s="7"/>
      <c r="D1683" s="7"/>
    </row>
    <row r="1684" spans="2:4" x14ac:dyDescent="0.3">
      <c r="B1684" s="7"/>
      <c r="C1684" s="7"/>
      <c r="D1684" s="7"/>
    </row>
    <row r="1685" spans="2:4" x14ac:dyDescent="0.3">
      <c r="B1685" s="7"/>
      <c r="C1685" s="7"/>
      <c r="D1685" s="7"/>
    </row>
    <row r="1686" spans="2:4" x14ac:dyDescent="0.3">
      <c r="B1686" s="7"/>
      <c r="C1686" s="7"/>
      <c r="D1686" s="7"/>
    </row>
    <row r="1687" spans="2:4" x14ac:dyDescent="0.3">
      <c r="B1687" s="7"/>
      <c r="C1687" s="7"/>
      <c r="D1687" s="7"/>
    </row>
    <row r="1688" spans="2:4" x14ac:dyDescent="0.3">
      <c r="B1688" s="7"/>
      <c r="C1688" s="7"/>
      <c r="D1688" s="7"/>
    </row>
    <row r="1689" spans="2:4" x14ac:dyDescent="0.3">
      <c r="B1689" s="7"/>
      <c r="C1689" s="7"/>
      <c r="D1689" s="7"/>
    </row>
    <row r="1690" spans="2:4" x14ac:dyDescent="0.3">
      <c r="B1690" s="7"/>
      <c r="C1690" s="7"/>
      <c r="D1690" s="7"/>
    </row>
    <row r="1691" spans="2:4" x14ac:dyDescent="0.3">
      <c r="B1691" s="7"/>
      <c r="C1691" s="7"/>
      <c r="D1691" s="7"/>
    </row>
    <row r="1692" spans="2:4" x14ac:dyDescent="0.3">
      <c r="B1692" s="7"/>
      <c r="C1692" s="7"/>
      <c r="D1692" s="7"/>
    </row>
    <row r="1693" spans="2:4" x14ac:dyDescent="0.3">
      <c r="B1693" s="7"/>
      <c r="C1693" s="7"/>
      <c r="D1693" s="7"/>
    </row>
    <row r="1694" spans="2:4" x14ac:dyDescent="0.3">
      <c r="B1694" s="7"/>
      <c r="C1694" s="7"/>
      <c r="D1694" s="7"/>
    </row>
    <row r="1695" spans="2:4" x14ac:dyDescent="0.3">
      <c r="B1695" s="7"/>
      <c r="C1695" s="7"/>
      <c r="D1695" s="7"/>
    </row>
    <row r="1696" spans="2:4" x14ac:dyDescent="0.3">
      <c r="B1696" s="7"/>
      <c r="C1696" s="7"/>
      <c r="D1696" s="7"/>
    </row>
    <row r="1697" spans="2:4" x14ac:dyDescent="0.3">
      <c r="B1697" s="7"/>
      <c r="C1697" s="7"/>
      <c r="D1697" s="7"/>
    </row>
    <row r="1698" spans="2:4" x14ac:dyDescent="0.3">
      <c r="B1698" s="7"/>
      <c r="C1698" s="7"/>
      <c r="D1698" s="7"/>
    </row>
    <row r="1699" spans="2:4" x14ac:dyDescent="0.3">
      <c r="B1699" s="7"/>
      <c r="C1699" s="7"/>
      <c r="D1699" s="7"/>
    </row>
    <row r="1700" spans="2:4" x14ac:dyDescent="0.3">
      <c r="B1700" s="7"/>
      <c r="C1700" s="7"/>
      <c r="D1700" s="7"/>
    </row>
    <row r="1701" spans="2:4" x14ac:dyDescent="0.3">
      <c r="B1701" s="7"/>
      <c r="C1701" s="7"/>
      <c r="D1701" s="7"/>
    </row>
    <row r="1702" spans="2:4" x14ac:dyDescent="0.3">
      <c r="B1702" s="7"/>
      <c r="C1702" s="7"/>
      <c r="D1702" s="7"/>
    </row>
    <row r="1703" spans="2:4" x14ac:dyDescent="0.3">
      <c r="B1703" s="7"/>
      <c r="C1703" s="7"/>
      <c r="D1703" s="7"/>
    </row>
    <row r="1704" spans="2:4" x14ac:dyDescent="0.3">
      <c r="B1704" s="7"/>
      <c r="C1704" s="7"/>
      <c r="D1704" s="7"/>
    </row>
    <row r="1705" spans="2:4" x14ac:dyDescent="0.3">
      <c r="B1705" s="7"/>
      <c r="C1705" s="7"/>
      <c r="D1705" s="7"/>
    </row>
    <row r="1706" spans="2:4" x14ac:dyDescent="0.3">
      <c r="B1706" s="7"/>
      <c r="C1706" s="7"/>
      <c r="D1706" s="7"/>
    </row>
    <row r="1707" spans="2:4" x14ac:dyDescent="0.3">
      <c r="B1707" s="7"/>
      <c r="C1707" s="7"/>
      <c r="D1707" s="7"/>
    </row>
    <row r="1708" spans="2:4" x14ac:dyDescent="0.3">
      <c r="B1708" s="7"/>
      <c r="C1708" s="7"/>
      <c r="D1708" s="7"/>
    </row>
    <row r="1709" spans="2:4" x14ac:dyDescent="0.3">
      <c r="B1709" s="7"/>
      <c r="C1709" s="7"/>
      <c r="D1709" s="7"/>
    </row>
    <row r="1710" spans="2:4" x14ac:dyDescent="0.3">
      <c r="B1710" s="7"/>
      <c r="C1710" s="7"/>
      <c r="D1710" s="7"/>
    </row>
    <row r="1711" spans="2:4" x14ac:dyDescent="0.3">
      <c r="B1711" s="7"/>
      <c r="C1711" s="7"/>
      <c r="D1711" s="7"/>
    </row>
    <row r="1712" spans="2:4" x14ac:dyDescent="0.3">
      <c r="B1712" s="7"/>
      <c r="C1712" s="7"/>
      <c r="D1712" s="7"/>
    </row>
    <row r="1713" spans="2:4" x14ac:dyDescent="0.3">
      <c r="B1713" s="7"/>
      <c r="C1713" s="7"/>
      <c r="D1713" s="7"/>
    </row>
    <row r="1714" spans="2:4" x14ac:dyDescent="0.3">
      <c r="B1714" s="7"/>
      <c r="C1714" s="7"/>
      <c r="D1714" s="7"/>
    </row>
    <row r="1715" spans="2:4" x14ac:dyDescent="0.3">
      <c r="B1715" s="7"/>
      <c r="C1715" s="7"/>
      <c r="D1715" s="7"/>
    </row>
    <row r="1716" spans="2:4" x14ac:dyDescent="0.3">
      <c r="B1716" s="7"/>
      <c r="C1716" s="7"/>
      <c r="D1716" s="7"/>
    </row>
    <row r="1717" spans="2:4" x14ac:dyDescent="0.3">
      <c r="B1717" s="7"/>
      <c r="C1717" s="7"/>
      <c r="D1717" s="7"/>
    </row>
    <row r="1718" spans="2:4" x14ac:dyDescent="0.3">
      <c r="B1718" s="7"/>
      <c r="C1718" s="7"/>
      <c r="D1718" s="7"/>
    </row>
    <row r="1719" spans="2:4" x14ac:dyDescent="0.3">
      <c r="B1719" s="7"/>
      <c r="C1719" s="7"/>
      <c r="D1719" s="7"/>
    </row>
    <row r="1720" spans="2:4" x14ac:dyDescent="0.3">
      <c r="B1720" s="7"/>
      <c r="C1720" s="7"/>
      <c r="D1720" s="7"/>
    </row>
    <row r="1721" spans="2:4" x14ac:dyDescent="0.3">
      <c r="B1721" s="7"/>
      <c r="C1721" s="7"/>
      <c r="D1721" s="7"/>
    </row>
    <row r="1722" spans="2:4" x14ac:dyDescent="0.3">
      <c r="B1722" s="7"/>
      <c r="C1722" s="7"/>
      <c r="D1722" s="7"/>
    </row>
    <row r="1723" spans="2:4" x14ac:dyDescent="0.3">
      <c r="B1723" s="7"/>
      <c r="C1723" s="7"/>
      <c r="D1723" s="7"/>
    </row>
    <row r="1724" spans="2:4" x14ac:dyDescent="0.3">
      <c r="B1724" s="7"/>
      <c r="C1724" s="7"/>
      <c r="D1724" s="7"/>
    </row>
    <row r="1725" spans="2:4" x14ac:dyDescent="0.3">
      <c r="B1725" s="7"/>
      <c r="C1725" s="7"/>
      <c r="D1725" s="7"/>
    </row>
    <row r="1726" spans="2:4" x14ac:dyDescent="0.3">
      <c r="B1726" s="7"/>
      <c r="C1726" s="7"/>
      <c r="D1726" s="7"/>
    </row>
    <row r="1727" spans="2:4" x14ac:dyDescent="0.3">
      <c r="B1727" s="7"/>
      <c r="C1727" s="7"/>
      <c r="D1727" s="7"/>
    </row>
    <row r="1728" spans="2:4" x14ac:dyDescent="0.3">
      <c r="B1728" s="7"/>
      <c r="C1728" s="7"/>
      <c r="D1728" s="7"/>
    </row>
    <row r="1729" spans="2:4" x14ac:dyDescent="0.3">
      <c r="B1729" s="7"/>
      <c r="C1729" s="7"/>
      <c r="D1729" s="7"/>
    </row>
    <row r="1730" spans="2:4" x14ac:dyDescent="0.3">
      <c r="B1730" s="7"/>
      <c r="C1730" s="7"/>
      <c r="D1730" s="7"/>
    </row>
    <row r="1731" spans="2:4" x14ac:dyDescent="0.3">
      <c r="B1731" s="7"/>
      <c r="C1731" s="7"/>
      <c r="D1731" s="7"/>
    </row>
    <row r="1732" spans="2:4" x14ac:dyDescent="0.3">
      <c r="B1732" s="7"/>
      <c r="C1732" s="7"/>
      <c r="D1732" s="7"/>
    </row>
    <row r="1733" spans="2:4" x14ac:dyDescent="0.3">
      <c r="B1733" s="7"/>
      <c r="C1733" s="7"/>
      <c r="D1733" s="7"/>
    </row>
    <row r="1734" spans="2:4" x14ac:dyDescent="0.3">
      <c r="B1734" s="7"/>
      <c r="C1734" s="7"/>
      <c r="D1734" s="7"/>
    </row>
    <row r="1735" spans="2:4" x14ac:dyDescent="0.3">
      <c r="B1735" s="7"/>
      <c r="C1735" s="7"/>
      <c r="D1735" s="7"/>
    </row>
    <row r="1736" spans="2:4" x14ac:dyDescent="0.3">
      <c r="B1736" s="7"/>
      <c r="C1736" s="7"/>
      <c r="D1736" s="7"/>
    </row>
    <row r="1737" spans="2:4" x14ac:dyDescent="0.3">
      <c r="B1737" s="7"/>
      <c r="C1737" s="7"/>
      <c r="D1737" s="7"/>
    </row>
    <row r="1738" spans="2:4" x14ac:dyDescent="0.3">
      <c r="B1738" s="7"/>
      <c r="C1738" s="7"/>
      <c r="D1738" s="7"/>
    </row>
    <row r="1739" spans="2:4" x14ac:dyDescent="0.3">
      <c r="B1739" s="7"/>
      <c r="C1739" s="7"/>
      <c r="D1739" s="7"/>
    </row>
    <row r="1740" spans="2:4" x14ac:dyDescent="0.3">
      <c r="B1740" s="7"/>
      <c r="C1740" s="7"/>
      <c r="D1740" s="7"/>
    </row>
    <row r="1741" spans="2:4" x14ac:dyDescent="0.3">
      <c r="B1741" s="7"/>
      <c r="C1741" s="7"/>
      <c r="D1741" s="7"/>
    </row>
    <row r="1742" spans="2:4" x14ac:dyDescent="0.3">
      <c r="B1742" s="7"/>
      <c r="C1742" s="7"/>
      <c r="D1742" s="7"/>
    </row>
    <row r="1743" spans="2:4" x14ac:dyDescent="0.3">
      <c r="B1743" s="7"/>
      <c r="C1743" s="7"/>
      <c r="D1743" s="7"/>
    </row>
    <row r="1744" spans="2:4" x14ac:dyDescent="0.3">
      <c r="B1744" s="7"/>
      <c r="C1744" s="7"/>
      <c r="D1744" s="7"/>
    </row>
    <row r="1745" spans="2:4" x14ac:dyDescent="0.3">
      <c r="B1745" s="7"/>
      <c r="C1745" s="7"/>
      <c r="D1745" s="7"/>
    </row>
    <row r="1746" spans="2:4" x14ac:dyDescent="0.3">
      <c r="B1746" s="7"/>
      <c r="C1746" s="7"/>
      <c r="D1746" s="7"/>
    </row>
    <row r="1747" spans="2:4" x14ac:dyDescent="0.3">
      <c r="B1747" s="7"/>
      <c r="C1747" s="7"/>
      <c r="D1747" s="7"/>
    </row>
    <row r="1748" spans="2:4" x14ac:dyDescent="0.3">
      <c r="B1748" s="7"/>
      <c r="C1748" s="7"/>
      <c r="D1748" s="7"/>
    </row>
    <row r="1749" spans="2:4" x14ac:dyDescent="0.3">
      <c r="B1749" s="7"/>
      <c r="C1749" s="7"/>
      <c r="D1749" s="7"/>
    </row>
    <row r="1750" spans="2:4" x14ac:dyDescent="0.3">
      <c r="B1750" s="7"/>
      <c r="C1750" s="7"/>
      <c r="D1750" s="7"/>
    </row>
    <row r="1751" spans="2:4" x14ac:dyDescent="0.3">
      <c r="B1751" s="7"/>
      <c r="C1751" s="7"/>
      <c r="D1751" s="7"/>
    </row>
    <row r="1752" spans="2:4" x14ac:dyDescent="0.3">
      <c r="B1752" s="7"/>
      <c r="C1752" s="7"/>
      <c r="D1752" s="7"/>
    </row>
    <row r="1753" spans="2:4" x14ac:dyDescent="0.3">
      <c r="B1753" s="7"/>
      <c r="C1753" s="7"/>
      <c r="D1753" s="7"/>
    </row>
    <row r="1754" spans="2:4" x14ac:dyDescent="0.3">
      <c r="B1754" s="7"/>
      <c r="C1754" s="7"/>
      <c r="D1754" s="7"/>
    </row>
    <row r="1755" spans="2:4" x14ac:dyDescent="0.3">
      <c r="B1755" s="7"/>
      <c r="C1755" s="7"/>
      <c r="D1755" s="7"/>
    </row>
    <row r="1756" spans="2:4" x14ac:dyDescent="0.3">
      <c r="B1756" s="7"/>
      <c r="C1756" s="7"/>
      <c r="D1756" s="7"/>
    </row>
    <row r="1757" spans="2:4" x14ac:dyDescent="0.3">
      <c r="B1757" s="7"/>
      <c r="C1757" s="7"/>
      <c r="D1757" s="7"/>
    </row>
    <row r="1758" spans="2:4" x14ac:dyDescent="0.3">
      <c r="B1758" s="7"/>
      <c r="C1758" s="7"/>
      <c r="D1758" s="7"/>
    </row>
    <row r="1759" spans="2:4" x14ac:dyDescent="0.3">
      <c r="B1759" s="7"/>
      <c r="C1759" s="7"/>
      <c r="D1759" s="7"/>
    </row>
    <row r="1760" spans="2:4" x14ac:dyDescent="0.3">
      <c r="B1760" s="7"/>
      <c r="C1760" s="7"/>
      <c r="D1760" s="7"/>
    </row>
    <row r="1761" spans="2:4" x14ac:dyDescent="0.3">
      <c r="B1761" s="7"/>
      <c r="C1761" s="7"/>
      <c r="D1761" s="7"/>
    </row>
    <row r="1762" spans="2:4" x14ac:dyDescent="0.3">
      <c r="B1762" s="7"/>
      <c r="C1762" s="7"/>
      <c r="D1762" s="7"/>
    </row>
    <row r="1763" spans="2:4" x14ac:dyDescent="0.3">
      <c r="B1763" s="7"/>
      <c r="C1763" s="7"/>
      <c r="D1763" s="7"/>
    </row>
    <row r="1764" spans="2:4" x14ac:dyDescent="0.3">
      <c r="B1764" s="7"/>
      <c r="C1764" s="7"/>
      <c r="D1764" s="7"/>
    </row>
    <row r="1765" spans="2:4" x14ac:dyDescent="0.3">
      <c r="B1765" s="7"/>
      <c r="C1765" s="7"/>
      <c r="D1765" s="7"/>
    </row>
    <row r="1766" spans="2:4" x14ac:dyDescent="0.3">
      <c r="B1766" s="7"/>
      <c r="C1766" s="7"/>
      <c r="D1766" s="7"/>
    </row>
    <row r="1767" spans="2:4" x14ac:dyDescent="0.3">
      <c r="B1767" s="7"/>
      <c r="C1767" s="7"/>
      <c r="D1767" s="7"/>
    </row>
    <row r="1768" spans="2:4" x14ac:dyDescent="0.3">
      <c r="B1768" s="7"/>
      <c r="C1768" s="7"/>
      <c r="D1768" s="7"/>
    </row>
    <row r="1769" spans="2:4" x14ac:dyDescent="0.3">
      <c r="B1769" s="7"/>
      <c r="C1769" s="7"/>
      <c r="D1769" s="7"/>
    </row>
    <row r="1770" spans="2:4" x14ac:dyDescent="0.3">
      <c r="B1770" s="7"/>
      <c r="C1770" s="7"/>
      <c r="D1770" s="7"/>
    </row>
    <row r="1771" spans="2:4" x14ac:dyDescent="0.3">
      <c r="B1771" s="7"/>
      <c r="C1771" s="7"/>
      <c r="D1771" s="7"/>
    </row>
    <row r="1772" spans="2:4" x14ac:dyDescent="0.3">
      <c r="B1772" s="7"/>
      <c r="C1772" s="7"/>
      <c r="D1772" s="7"/>
    </row>
    <row r="1773" spans="2:4" x14ac:dyDescent="0.3">
      <c r="B1773" s="7"/>
      <c r="C1773" s="7"/>
      <c r="D1773" s="7"/>
    </row>
    <row r="1774" spans="2:4" x14ac:dyDescent="0.3">
      <c r="B1774" s="7"/>
      <c r="C1774" s="7"/>
      <c r="D1774" s="7"/>
    </row>
    <row r="1775" spans="2:4" x14ac:dyDescent="0.3">
      <c r="B1775" s="7"/>
      <c r="C1775" s="7"/>
      <c r="D1775" s="7"/>
    </row>
    <row r="1776" spans="2:4" x14ac:dyDescent="0.3">
      <c r="B1776" s="7"/>
      <c r="C1776" s="7"/>
      <c r="D1776" s="7"/>
    </row>
    <row r="1777" spans="2:4" x14ac:dyDescent="0.3">
      <c r="B1777" s="7"/>
      <c r="C1777" s="7"/>
      <c r="D1777" s="7"/>
    </row>
    <row r="1778" spans="2:4" x14ac:dyDescent="0.3">
      <c r="B1778" s="7"/>
      <c r="C1778" s="7"/>
      <c r="D1778" s="7"/>
    </row>
    <row r="1779" spans="2:4" x14ac:dyDescent="0.3">
      <c r="B1779" s="7"/>
      <c r="C1779" s="7"/>
      <c r="D1779" s="7"/>
    </row>
    <row r="1780" spans="2:4" x14ac:dyDescent="0.3">
      <c r="B1780" s="7"/>
      <c r="C1780" s="7"/>
      <c r="D1780" s="7"/>
    </row>
    <row r="1781" spans="2:4" x14ac:dyDescent="0.3">
      <c r="B1781" s="7"/>
      <c r="C1781" s="7"/>
      <c r="D1781" s="7"/>
    </row>
    <row r="1782" spans="2:4" x14ac:dyDescent="0.3">
      <c r="B1782" s="7"/>
      <c r="C1782" s="7"/>
      <c r="D1782" s="7"/>
    </row>
    <row r="1783" spans="2:4" x14ac:dyDescent="0.3">
      <c r="B1783" s="7"/>
      <c r="C1783" s="7"/>
      <c r="D1783" s="7"/>
    </row>
    <row r="1784" spans="2:4" x14ac:dyDescent="0.3">
      <c r="B1784" s="7"/>
      <c r="C1784" s="7"/>
      <c r="D1784" s="7"/>
    </row>
    <row r="1785" spans="2:4" x14ac:dyDescent="0.3">
      <c r="B1785" s="7"/>
      <c r="C1785" s="7"/>
      <c r="D1785" s="7"/>
    </row>
    <row r="1786" spans="2:4" x14ac:dyDescent="0.3">
      <c r="B1786" s="7"/>
      <c r="C1786" s="7"/>
      <c r="D1786" s="7"/>
    </row>
    <row r="1787" spans="2:4" x14ac:dyDescent="0.3">
      <c r="B1787" s="7"/>
      <c r="C1787" s="7"/>
      <c r="D1787" s="7"/>
    </row>
    <row r="1788" spans="2:4" x14ac:dyDescent="0.3">
      <c r="B1788" s="7"/>
      <c r="C1788" s="7"/>
      <c r="D1788" s="7"/>
    </row>
    <row r="1789" spans="2:4" x14ac:dyDescent="0.3">
      <c r="B1789" s="7"/>
      <c r="C1789" s="7"/>
      <c r="D1789" s="7"/>
    </row>
    <row r="1790" spans="2:4" x14ac:dyDescent="0.3">
      <c r="B1790" s="7"/>
      <c r="C1790" s="7"/>
      <c r="D1790" s="7"/>
    </row>
    <row r="1791" spans="2:4" x14ac:dyDescent="0.3">
      <c r="B1791" s="7"/>
      <c r="C1791" s="7"/>
      <c r="D1791" s="7"/>
    </row>
    <row r="1792" spans="2:4" x14ac:dyDescent="0.3">
      <c r="B1792" s="7"/>
      <c r="C1792" s="7"/>
      <c r="D1792" s="7"/>
    </row>
    <row r="1793" spans="2:4" x14ac:dyDescent="0.3">
      <c r="B1793" s="7"/>
      <c r="C1793" s="7"/>
      <c r="D1793" s="7"/>
    </row>
    <row r="1794" spans="2:4" x14ac:dyDescent="0.3">
      <c r="B1794" s="7"/>
      <c r="C1794" s="7"/>
      <c r="D1794" s="7"/>
    </row>
    <row r="1795" spans="2:4" x14ac:dyDescent="0.3">
      <c r="B1795" s="7"/>
      <c r="C1795" s="7"/>
      <c r="D1795" s="7"/>
    </row>
    <row r="1796" spans="2:4" x14ac:dyDescent="0.3">
      <c r="B1796" s="7"/>
      <c r="C1796" s="7"/>
      <c r="D1796" s="7"/>
    </row>
    <row r="1797" spans="2:4" x14ac:dyDescent="0.3">
      <c r="B1797" s="7"/>
      <c r="C1797" s="7"/>
      <c r="D1797" s="7"/>
    </row>
    <row r="1798" spans="2:4" x14ac:dyDescent="0.3">
      <c r="B1798" s="7"/>
      <c r="C1798" s="7"/>
      <c r="D1798" s="7"/>
    </row>
    <row r="1799" spans="2:4" x14ac:dyDescent="0.3">
      <c r="B1799" s="7"/>
      <c r="C1799" s="7"/>
      <c r="D1799" s="7"/>
    </row>
    <row r="1800" spans="2:4" x14ac:dyDescent="0.3">
      <c r="B1800" s="7"/>
      <c r="C1800" s="7"/>
      <c r="D1800" s="7"/>
    </row>
    <row r="1801" spans="2:4" x14ac:dyDescent="0.3">
      <c r="B1801" s="7"/>
      <c r="C1801" s="7"/>
      <c r="D1801" s="7"/>
    </row>
    <row r="1802" spans="2:4" x14ac:dyDescent="0.3">
      <c r="B1802" s="7"/>
      <c r="C1802" s="7"/>
      <c r="D1802" s="7"/>
    </row>
    <row r="1803" spans="2:4" x14ac:dyDescent="0.3">
      <c r="B1803" s="7"/>
      <c r="C1803" s="7"/>
      <c r="D1803" s="7"/>
    </row>
    <row r="1804" spans="2:4" x14ac:dyDescent="0.3">
      <c r="B1804" s="7"/>
      <c r="C1804" s="7"/>
      <c r="D1804" s="7"/>
    </row>
    <row r="1805" spans="2:4" x14ac:dyDescent="0.3">
      <c r="B1805" s="7"/>
      <c r="C1805" s="7"/>
      <c r="D1805" s="7"/>
    </row>
    <row r="1806" spans="2:4" x14ac:dyDescent="0.3">
      <c r="B1806" s="7"/>
      <c r="C1806" s="7"/>
      <c r="D1806" s="7"/>
    </row>
    <row r="1807" spans="2:4" x14ac:dyDescent="0.3">
      <c r="B1807" s="7"/>
      <c r="C1807" s="7"/>
      <c r="D1807" s="7"/>
    </row>
    <row r="1808" spans="2:4" x14ac:dyDescent="0.3">
      <c r="B1808" s="7"/>
      <c r="C1808" s="7"/>
      <c r="D1808" s="7"/>
    </row>
    <row r="1809" spans="2:4" x14ac:dyDescent="0.3">
      <c r="B1809" s="7"/>
      <c r="C1809" s="7"/>
      <c r="D1809" s="7"/>
    </row>
    <row r="1810" spans="2:4" x14ac:dyDescent="0.3">
      <c r="B1810" s="7"/>
      <c r="C1810" s="7"/>
      <c r="D1810" s="7"/>
    </row>
    <row r="1811" spans="2:4" x14ac:dyDescent="0.3">
      <c r="B1811" s="7"/>
      <c r="C1811" s="7"/>
      <c r="D1811" s="7"/>
    </row>
    <row r="1812" spans="2:4" x14ac:dyDescent="0.3">
      <c r="B1812" s="7"/>
      <c r="C1812" s="7"/>
      <c r="D1812" s="7"/>
    </row>
    <row r="1813" spans="2:4" x14ac:dyDescent="0.3">
      <c r="B1813" s="7"/>
      <c r="C1813" s="7"/>
      <c r="D1813" s="7"/>
    </row>
    <row r="1814" spans="2:4" x14ac:dyDescent="0.3">
      <c r="B1814" s="7"/>
      <c r="C1814" s="7"/>
      <c r="D1814" s="7"/>
    </row>
    <row r="1815" spans="2:4" x14ac:dyDescent="0.3">
      <c r="B1815" s="7"/>
      <c r="C1815" s="7"/>
      <c r="D1815" s="7"/>
    </row>
    <row r="1816" spans="2:4" x14ac:dyDescent="0.3">
      <c r="B1816" s="7"/>
      <c r="C1816" s="7"/>
      <c r="D1816" s="7"/>
    </row>
    <row r="1817" spans="2:4" x14ac:dyDescent="0.3">
      <c r="B1817" s="7"/>
      <c r="C1817" s="7"/>
      <c r="D1817" s="7"/>
    </row>
    <row r="1818" spans="2:4" x14ac:dyDescent="0.3">
      <c r="B1818" s="7"/>
      <c r="C1818" s="7"/>
      <c r="D1818" s="7"/>
    </row>
    <row r="1819" spans="2:4" x14ac:dyDescent="0.3">
      <c r="B1819" s="7"/>
      <c r="C1819" s="7"/>
      <c r="D1819" s="7"/>
    </row>
    <row r="1820" spans="2:4" x14ac:dyDescent="0.3">
      <c r="B1820" s="7"/>
      <c r="C1820" s="7"/>
      <c r="D1820" s="7"/>
    </row>
    <row r="1821" spans="2:4" x14ac:dyDescent="0.3">
      <c r="B1821" s="7"/>
      <c r="C1821" s="7"/>
      <c r="D1821" s="7"/>
    </row>
    <row r="1822" spans="2:4" x14ac:dyDescent="0.3">
      <c r="B1822" s="7"/>
      <c r="C1822" s="7"/>
      <c r="D1822" s="7"/>
    </row>
    <row r="1823" spans="2:4" x14ac:dyDescent="0.3">
      <c r="B1823" s="7"/>
      <c r="C1823" s="7"/>
      <c r="D1823" s="7"/>
    </row>
    <row r="1824" spans="2:4" x14ac:dyDescent="0.3">
      <c r="B1824" s="7"/>
      <c r="C1824" s="7"/>
      <c r="D1824" s="7"/>
    </row>
    <row r="1825" spans="2:4" x14ac:dyDescent="0.3">
      <c r="B1825" s="7"/>
      <c r="C1825" s="7"/>
      <c r="D1825" s="7"/>
    </row>
    <row r="1826" spans="2:4" x14ac:dyDescent="0.3">
      <c r="B1826" s="7"/>
      <c r="C1826" s="7"/>
      <c r="D1826" s="7"/>
    </row>
    <row r="1827" spans="2:4" x14ac:dyDescent="0.3">
      <c r="B1827" s="7"/>
      <c r="C1827" s="7"/>
      <c r="D1827" s="7"/>
    </row>
    <row r="1828" spans="2:4" x14ac:dyDescent="0.3">
      <c r="B1828" s="7"/>
      <c r="C1828" s="7"/>
      <c r="D1828" s="7"/>
    </row>
    <row r="1829" spans="2:4" x14ac:dyDescent="0.3">
      <c r="B1829" s="7"/>
      <c r="C1829" s="7"/>
      <c r="D1829" s="7"/>
    </row>
    <row r="1830" spans="2:4" x14ac:dyDescent="0.3">
      <c r="B1830" s="7"/>
      <c r="C1830" s="7"/>
      <c r="D1830" s="7"/>
    </row>
    <row r="1831" spans="2:4" x14ac:dyDescent="0.3">
      <c r="B1831" s="7"/>
      <c r="C1831" s="7"/>
      <c r="D1831" s="7"/>
    </row>
    <row r="1832" spans="2:4" x14ac:dyDescent="0.3">
      <c r="B1832" s="7"/>
      <c r="C1832" s="7"/>
      <c r="D1832" s="7"/>
    </row>
    <row r="1833" spans="2:4" x14ac:dyDescent="0.3">
      <c r="B1833" s="7"/>
      <c r="C1833" s="7"/>
      <c r="D1833" s="7"/>
    </row>
    <row r="1834" spans="2:4" x14ac:dyDescent="0.3">
      <c r="B1834" s="7"/>
      <c r="C1834" s="7"/>
      <c r="D1834" s="7"/>
    </row>
    <row r="1835" spans="2:4" x14ac:dyDescent="0.3">
      <c r="B1835" s="7"/>
      <c r="C1835" s="7"/>
      <c r="D1835" s="7"/>
    </row>
    <row r="1836" spans="2:4" x14ac:dyDescent="0.3">
      <c r="B1836" s="7"/>
      <c r="C1836" s="7"/>
      <c r="D1836" s="7"/>
    </row>
    <row r="1837" spans="2:4" x14ac:dyDescent="0.3">
      <c r="B1837" s="7"/>
      <c r="C1837" s="7"/>
      <c r="D1837" s="7"/>
    </row>
    <row r="1838" spans="2:4" x14ac:dyDescent="0.3">
      <c r="B1838" s="7"/>
      <c r="C1838" s="7"/>
      <c r="D1838" s="7"/>
    </row>
    <row r="1839" spans="2:4" x14ac:dyDescent="0.3">
      <c r="B1839" s="7"/>
      <c r="C1839" s="7"/>
      <c r="D1839" s="7"/>
    </row>
    <row r="1840" spans="2:4" x14ac:dyDescent="0.3">
      <c r="B1840" s="7"/>
      <c r="C1840" s="7"/>
      <c r="D1840" s="7"/>
    </row>
    <row r="1841" spans="2:4" x14ac:dyDescent="0.3">
      <c r="B1841" s="7"/>
      <c r="C1841" s="7"/>
      <c r="D1841" s="7"/>
    </row>
    <row r="1842" spans="2:4" x14ac:dyDescent="0.3">
      <c r="B1842" s="7"/>
      <c r="C1842" s="7"/>
      <c r="D1842" s="7"/>
    </row>
    <row r="1843" spans="2:4" x14ac:dyDescent="0.3">
      <c r="B1843" s="7"/>
      <c r="C1843" s="7"/>
      <c r="D1843" s="7"/>
    </row>
    <row r="1844" spans="2:4" x14ac:dyDescent="0.3">
      <c r="B1844" s="7"/>
      <c r="C1844" s="7"/>
      <c r="D1844" s="7"/>
    </row>
    <row r="1845" spans="2:4" x14ac:dyDescent="0.3">
      <c r="B1845" s="7"/>
      <c r="C1845" s="7"/>
      <c r="D1845" s="7"/>
    </row>
    <row r="1846" spans="2:4" x14ac:dyDescent="0.3">
      <c r="B1846" s="7"/>
      <c r="C1846" s="7"/>
      <c r="D1846" s="7"/>
    </row>
    <row r="1847" spans="2:4" x14ac:dyDescent="0.3">
      <c r="B1847" s="7"/>
      <c r="C1847" s="7"/>
      <c r="D1847" s="7"/>
    </row>
    <row r="1848" spans="2:4" x14ac:dyDescent="0.3">
      <c r="B1848" s="7"/>
      <c r="C1848" s="7"/>
      <c r="D1848" s="7"/>
    </row>
    <row r="1849" spans="2:4" x14ac:dyDescent="0.3">
      <c r="B1849" s="7"/>
      <c r="C1849" s="7"/>
      <c r="D1849" s="7"/>
    </row>
    <row r="1850" spans="2:4" x14ac:dyDescent="0.3">
      <c r="B1850" s="7"/>
      <c r="C1850" s="7"/>
      <c r="D1850" s="7"/>
    </row>
    <row r="1851" spans="2:4" x14ac:dyDescent="0.3">
      <c r="B1851" s="7"/>
      <c r="C1851" s="7"/>
      <c r="D1851" s="7"/>
    </row>
    <row r="1852" spans="2:4" x14ac:dyDescent="0.3">
      <c r="B1852" s="7"/>
      <c r="C1852" s="7"/>
      <c r="D1852" s="7"/>
    </row>
    <row r="1853" spans="2:4" x14ac:dyDescent="0.3">
      <c r="B1853" s="7"/>
      <c r="C1853" s="7"/>
      <c r="D1853" s="7"/>
    </row>
    <row r="1854" spans="2:4" x14ac:dyDescent="0.3">
      <c r="B1854" s="7"/>
      <c r="C1854" s="7"/>
      <c r="D1854" s="7"/>
    </row>
    <row r="1855" spans="2:4" x14ac:dyDescent="0.3">
      <c r="B1855" s="7"/>
      <c r="C1855" s="7"/>
      <c r="D1855" s="7"/>
    </row>
    <row r="1856" spans="2:4" x14ac:dyDescent="0.3">
      <c r="B1856" s="7"/>
      <c r="C1856" s="7"/>
      <c r="D1856" s="7"/>
    </row>
    <row r="1857" spans="2:4" x14ac:dyDescent="0.3">
      <c r="B1857" s="7"/>
      <c r="C1857" s="7"/>
      <c r="D1857" s="7"/>
    </row>
    <row r="1858" spans="2:4" x14ac:dyDescent="0.3">
      <c r="B1858" s="7"/>
      <c r="C1858" s="7"/>
      <c r="D1858" s="7"/>
    </row>
    <row r="1859" spans="2:4" x14ac:dyDescent="0.3">
      <c r="B1859" s="7"/>
      <c r="C1859" s="7"/>
      <c r="D1859" s="7"/>
    </row>
    <row r="1860" spans="2:4" x14ac:dyDescent="0.3">
      <c r="B1860" s="7"/>
      <c r="C1860" s="7"/>
      <c r="D1860" s="7"/>
    </row>
    <row r="1861" spans="2:4" x14ac:dyDescent="0.3">
      <c r="B1861" s="7"/>
      <c r="C1861" s="7"/>
      <c r="D1861" s="7"/>
    </row>
    <row r="1862" spans="2:4" x14ac:dyDescent="0.3">
      <c r="B1862" s="7"/>
      <c r="C1862" s="7"/>
      <c r="D1862" s="7"/>
    </row>
    <row r="1863" spans="2:4" x14ac:dyDescent="0.3">
      <c r="B1863" s="7"/>
      <c r="C1863" s="7"/>
      <c r="D1863" s="7"/>
    </row>
    <row r="1864" spans="2:4" x14ac:dyDescent="0.3">
      <c r="B1864" s="7"/>
      <c r="C1864" s="7"/>
      <c r="D1864" s="7"/>
    </row>
    <row r="1865" spans="2:4" x14ac:dyDescent="0.3">
      <c r="B1865" s="7"/>
      <c r="C1865" s="7"/>
      <c r="D1865" s="7"/>
    </row>
    <row r="1866" spans="2:4" x14ac:dyDescent="0.3">
      <c r="B1866" s="7"/>
      <c r="C1866" s="7"/>
      <c r="D1866" s="7"/>
    </row>
    <row r="1867" spans="2:4" x14ac:dyDescent="0.3">
      <c r="B1867" s="7"/>
      <c r="C1867" s="7"/>
      <c r="D1867" s="7"/>
    </row>
    <row r="1868" spans="2:4" x14ac:dyDescent="0.3">
      <c r="B1868" s="7"/>
      <c r="C1868" s="7"/>
      <c r="D1868" s="7"/>
    </row>
    <row r="1869" spans="2:4" x14ac:dyDescent="0.3">
      <c r="B1869" s="7"/>
      <c r="C1869" s="7"/>
      <c r="D1869" s="7"/>
    </row>
    <row r="1870" spans="2:4" x14ac:dyDescent="0.3">
      <c r="B1870" s="7"/>
      <c r="C1870" s="7"/>
      <c r="D1870" s="7"/>
    </row>
    <row r="1871" spans="2:4" x14ac:dyDescent="0.3">
      <c r="B1871" s="7"/>
      <c r="C1871" s="7"/>
      <c r="D1871" s="7"/>
    </row>
    <row r="1872" spans="2:4" x14ac:dyDescent="0.3">
      <c r="B1872" s="7"/>
      <c r="C1872" s="7"/>
      <c r="D1872" s="7"/>
    </row>
    <row r="1873" spans="2:4" x14ac:dyDescent="0.3">
      <c r="B1873" s="7"/>
      <c r="C1873" s="7"/>
      <c r="D1873" s="7"/>
    </row>
    <row r="1874" spans="2:4" x14ac:dyDescent="0.3">
      <c r="B1874" s="7"/>
      <c r="C1874" s="7"/>
      <c r="D1874" s="7"/>
    </row>
    <row r="1875" spans="2:4" x14ac:dyDescent="0.3">
      <c r="B1875" s="7"/>
      <c r="C1875" s="7"/>
      <c r="D1875" s="7"/>
    </row>
    <row r="1876" spans="2:4" x14ac:dyDescent="0.3">
      <c r="B1876" s="7"/>
      <c r="C1876" s="7"/>
      <c r="D1876" s="7"/>
    </row>
    <row r="1877" spans="2:4" x14ac:dyDescent="0.3">
      <c r="B1877" s="7"/>
      <c r="C1877" s="7"/>
      <c r="D1877" s="7"/>
    </row>
    <row r="1878" spans="2:4" x14ac:dyDescent="0.3">
      <c r="B1878" s="7"/>
      <c r="C1878" s="7"/>
      <c r="D1878" s="7"/>
    </row>
    <row r="1879" spans="2:4" x14ac:dyDescent="0.3">
      <c r="B1879" s="7"/>
      <c r="C1879" s="7"/>
      <c r="D1879" s="7"/>
    </row>
    <row r="1880" spans="2:4" x14ac:dyDescent="0.3">
      <c r="B1880" s="7"/>
      <c r="C1880" s="7"/>
      <c r="D1880" s="7"/>
    </row>
    <row r="1881" spans="2:4" x14ac:dyDescent="0.3">
      <c r="B1881" s="7"/>
      <c r="C1881" s="7"/>
      <c r="D1881" s="7"/>
    </row>
    <row r="1882" spans="2:4" x14ac:dyDescent="0.3">
      <c r="B1882" s="7"/>
      <c r="C1882" s="7"/>
      <c r="D1882" s="7"/>
    </row>
    <row r="1883" spans="2:4" x14ac:dyDescent="0.3">
      <c r="B1883" s="7"/>
      <c r="C1883" s="7"/>
      <c r="D1883" s="7"/>
    </row>
    <row r="1884" spans="2:4" x14ac:dyDescent="0.3">
      <c r="B1884" s="7"/>
      <c r="C1884" s="7"/>
      <c r="D1884" s="7"/>
    </row>
    <row r="1885" spans="2:4" x14ac:dyDescent="0.3">
      <c r="B1885" s="7"/>
      <c r="C1885" s="7"/>
      <c r="D1885" s="7"/>
    </row>
    <row r="1886" spans="2:4" x14ac:dyDescent="0.3">
      <c r="B1886" s="7"/>
      <c r="C1886" s="7"/>
      <c r="D1886" s="7"/>
    </row>
    <row r="1887" spans="2:4" x14ac:dyDescent="0.3">
      <c r="B1887" s="7"/>
      <c r="C1887" s="7"/>
      <c r="D1887" s="7"/>
    </row>
    <row r="1888" spans="2:4" x14ac:dyDescent="0.3">
      <c r="B1888" s="7"/>
      <c r="C1888" s="7"/>
      <c r="D1888" s="7"/>
    </row>
    <row r="1889" spans="2:4" x14ac:dyDescent="0.3">
      <c r="B1889" s="7"/>
      <c r="C1889" s="7"/>
      <c r="D1889" s="7"/>
    </row>
    <row r="1890" spans="2:4" x14ac:dyDescent="0.3">
      <c r="B1890" s="7"/>
      <c r="C1890" s="7"/>
      <c r="D1890" s="7"/>
    </row>
    <row r="1891" spans="2:4" x14ac:dyDescent="0.3">
      <c r="B1891" s="7"/>
      <c r="C1891" s="7"/>
      <c r="D1891" s="7"/>
    </row>
    <row r="1892" spans="2:4" x14ac:dyDescent="0.3">
      <c r="B1892" s="7"/>
      <c r="C1892" s="7"/>
      <c r="D1892" s="7"/>
    </row>
    <row r="1893" spans="2:4" x14ac:dyDescent="0.3">
      <c r="B1893" s="7"/>
      <c r="C1893" s="7"/>
      <c r="D1893" s="7"/>
    </row>
    <row r="1894" spans="2:4" x14ac:dyDescent="0.3">
      <c r="B1894" s="7"/>
      <c r="C1894" s="7"/>
      <c r="D1894" s="7"/>
    </row>
    <row r="1895" spans="2:4" x14ac:dyDescent="0.3">
      <c r="B1895" s="7"/>
      <c r="C1895" s="7"/>
      <c r="D1895" s="7"/>
    </row>
    <row r="1896" spans="2:4" x14ac:dyDescent="0.3">
      <c r="B1896" s="7"/>
      <c r="C1896" s="7"/>
      <c r="D1896" s="7"/>
    </row>
    <row r="1897" spans="2:4" x14ac:dyDescent="0.3">
      <c r="B1897" s="7"/>
      <c r="C1897" s="7"/>
      <c r="D1897" s="7"/>
    </row>
    <row r="1898" spans="2:4" x14ac:dyDescent="0.3">
      <c r="B1898" s="7"/>
      <c r="C1898" s="7"/>
      <c r="D1898" s="7"/>
    </row>
    <row r="1899" spans="2:4" x14ac:dyDescent="0.3">
      <c r="B1899" s="7"/>
      <c r="C1899" s="7"/>
      <c r="D1899" s="7"/>
    </row>
    <row r="1900" spans="2:4" x14ac:dyDescent="0.3">
      <c r="B1900" s="7"/>
      <c r="C1900" s="7"/>
      <c r="D1900" s="7"/>
    </row>
    <row r="1901" spans="2:4" x14ac:dyDescent="0.3">
      <c r="B1901" s="7"/>
      <c r="C1901" s="7"/>
      <c r="D1901" s="7"/>
    </row>
    <row r="1902" spans="2:4" x14ac:dyDescent="0.3">
      <c r="B1902" s="7"/>
      <c r="C1902" s="7"/>
      <c r="D1902" s="7"/>
    </row>
    <row r="1903" spans="2:4" x14ac:dyDescent="0.3">
      <c r="B1903" s="7"/>
      <c r="C1903" s="7"/>
      <c r="D1903" s="7"/>
    </row>
    <row r="1904" spans="2:4" x14ac:dyDescent="0.3">
      <c r="B1904" s="7"/>
      <c r="C1904" s="7"/>
      <c r="D1904" s="7"/>
    </row>
    <row r="1905" spans="2:4" x14ac:dyDescent="0.3">
      <c r="B1905" s="7"/>
      <c r="C1905" s="7"/>
      <c r="D1905" s="7"/>
    </row>
    <row r="1906" spans="2:4" x14ac:dyDescent="0.3">
      <c r="B1906" s="7"/>
      <c r="C1906" s="7"/>
      <c r="D1906" s="7"/>
    </row>
    <row r="1907" spans="2:4" x14ac:dyDescent="0.3">
      <c r="B1907" s="7"/>
      <c r="C1907" s="7"/>
      <c r="D1907" s="7"/>
    </row>
    <row r="1908" spans="2:4" x14ac:dyDescent="0.3">
      <c r="B1908" s="7"/>
      <c r="C1908" s="7"/>
      <c r="D1908" s="7"/>
    </row>
    <row r="1909" spans="2:4" x14ac:dyDescent="0.3">
      <c r="B1909" s="7"/>
      <c r="C1909" s="7"/>
      <c r="D1909" s="7"/>
    </row>
    <row r="1910" spans="2:4" x14ac:dyDescent="0.3">
      <c r="B1910" s="7"/>
      <c r="C1910" s="7"/>
      <c r="D1910" s="7"/>
    </row>
    <row r="1911" spans="2:4" x14ac:dyDescent="0.3">
      <c r="B1911" s="7"/>
      <c r="C1911" s="7"/>
      <c r="D1911" s="7"/>
    </row>
    <row r="1912" spans="2:4" x14ac:dyDescent="0.3">
      <c r="B1912" s="7"/>
      <c r="C1912" s="7"/>
      <c r="D1912" s="7"/>
    </row>
    <row r="1913" spans="2:4" x14ac:dyDescent="0.3">
      <c r="B1913" s="7"/>
      <c r="C1913" s="7"/>
      <c r="D1913" s="7"/>
    </row>
    <row r="1914" spans="2:4" x14ac:dyDescent="0.3">
      <c r="B1914" s="7"/>
      <c r="C1914" s="7"/>
      <c r="D1914" s="7"/>
    </row>
    <row r="1915" spans="2:4" x14ac:dyDescent="0.3">
      <c r="B1915" s="7"/>
      <c r="C1915" s="7"/>
      <c r="D1915" s="7"/>
    </row>
    <row r="1916" spans="2:4" x14ac:dyDescent="0.3">
      <c r="B1916" s="7"/>
      <c r="C1916" s="7"/>
      <c r="D1916" s="7"/>
    </row>
    <row r="1917" spans="2:4" x14ac:dyDescent="0.3">
      <c r="B1917" s="7"/>
      <c r="C1917" s="7"/>
      <c r="D1917" s="7"/>
    </row>
    <row r="1918" spans="2:4" x14ac:dyDescent="0.3">
      <c r="B1918" s="7"/>
      <c r="C1918" s="7"/>
      <c r="D1918" s="7"/>
    </row>
    <row r="1919" spans="2:4" x14ac:dyDescent="0.3">
      <c r="B1919" s="7"/>
      <c r="C1919" s="7"/>
      <c r="D1919" s="7"/>
    </row>
    <row r="1920" spans="2:4" x14ac:dyDescent="0.3">
      <c r="B1920" s="7"/>
      <c r="C1920" s="7"/>
      <c r="D1920" s="7"/>
    </row>
    <row r="1921" spans="2:4" x14ac:dyDescent="0.3">
      <c r="B1921" s="7"/>
      <c r="C1921" s="7"/>
      <c r="D1921" s="7"/>
    </row>
    <row r="1922" spans="2:4" x14ac:dyDescent="0.3">
      <c r="B1922" s="7"/>
      <c r="C1922" s="7"/>
      <c r="D1922" s="7"/>
    </row>
    <row r="1923" spans="2:4" x14ac:dyDescent="0.3">
      <c r="B1923" s="7"/>
      <c r="C1923" s="7"/>
      <c r="D1923" s="7"/>
    </row>
    <row r="1924" spans="2:4" x14ac:dyDescent="0.3">
      <c r="B1924" s="7"/>
      <c r="C1924" s="7"/>
      <c r="D1924" s="7"/>
    </row>
    <row r="1925" spans="2:4" x14ac:dyDescent="0.3">
      <c r="B1925" s="7"/>
      <c r="C1925" s="7"/>
      <c r="D1925" s="7"/>
    </row>
    <row r="1926" spans="2:4" x14ac:dyDescent="0.3">
      <c r="B1926" s="7"/>
      <c r="C1926" s="7"/>
      <c r="D1926" s="7"/>
    </row>
    <row r="1927" spans="2:4" x14ac:dyDescent="0.3">
      <c r="B1927" s="7"/>
      <c r="C1927" s="7"/>
      <c r="D1927" s="7"/>
    </row>
    <row r="1928" spans="2:4" x14ac:dyDescent="0.3">
      <c r="B1928" s="7"/>
      <c r="C1928" s="7"/>
      <c r="D1928" s="7"/>
    </row>
    <row r="1929" spans="2:4" x14ac:dyDescent="0.3">
      <c r="B1929" s="7"/>
      <c r="C1929" s="7"/>
      <c r="D1929" s="7"/>
    </row>
    <row r="1930" spans="2:4" x14ac:dyDescent="0.3">
      <c r="B1930" s="7"/>
      <c r="C1930" s="7"/>
      <c r="D1930" s="7"/>
    </row>
    <row r="1931" spans="2:4" x14ac:dyDescent="0.3">
      <c r="B1931" s="7"/>
      <c r="C1931" s="7"/>
      <c r="D1931" s="7"/>
    </row>
    <row r="1932" spans="2:4" x14ac:dyDescent="0.3">
      <c r="B1932" s="7"/>
      <c r="C1932" s="7"/>
      <c r="D1932" s="7"/>
    </row>
    <row r="1933" spans="2:4" x14ac:dyDescent="0.3">
      <c r="B1933" s="7"/>
      <c r="C1933" s="7"/>
      <c r="D1933" s="7"/>
    </row>
    <row r="1934" spans="2:4" x14ac:dyDescent="0.3">
      <c r="B1934" s="7"/>
      <c r="C1934" s="7"/>
      <c r="D1934" s="7"/>
    </row>
    <row r="1935" spans="2:4" x14ac:dyDescent="0.3">
      <c r="B1935" s="7"/>
      <c r="C1935" s="7"/>
      <c r="D1935" s="7"/>
    </row>
    <row r="1936" spans="2:4" x14ac:dyDescent="0.3">
      <c r="B1936" s="7"/>
      <c r="C1936" s="7"/>
      <c r="D1936" s="7"/>
    </row>
    <row r="1937" spans="2:4" x14ac:dyDescent="0.3">
      <c r="B1937" s="7"/>
      <c r="C1937" s="7"/>
      <c r="D1937" s="7"/>
    </row>
    <row r="1938" spans="2:4" x14ac:dyDescent="0.3">
      <c r="B1938" s="7"/>
      <c r="C1938" s="7"/>
      <c r="D1938" s="7"/>
    </row>
    <row r="1939" spans="2:4" x14ac:dyDescent="0.3">
      <c r="B1939" s="7"/>
      <c r="C1939" s="7"/>
      <c r="D1939" s="7"/>
    </row>
    <row r="1940" spans="2:4" x14ac:dyDescent="0.3">
      <c r="B1940" s="7"/>
      <c r="C1940" s="7"/>
      <c r="D1940" s="7"/>
    </row>
    <row r="1941" spans="2:4" x14ac:dyDescent="0.3">
      <c r="B1941" s="7"/>
      <c r="C1941" s="7"/>
      <c r="D1941" s="7"/>
    </row>
    <row r="1942" spans="2:4" x14ac:dyDescent="0.3">
      <c r="B1942" s="7"/>
      <c r="C1942" s="7"/>
      <c r="D1942" s="7"/>
    </row>
    <row r="1943" spans="2:4" x14ac:dyDescent="0.3">
      <c r="B1943" s="7"/>
      <c r="C1943" s="7"/>
      <c r="D1943" s="7"/>
    </row>
    <row r="1944" spans="2:4" x14ac:dyDescent="0.3">
      <c r="B1944" s="7"/>
      <c r="C1944" s="7"/>
      <c r="D1944" s="7"/>
    </row>
    <row r="1945" spans="2:4" x14ac:dyDescent="0.3">
      <c r="B1945" s="7"/>
      <c r="C1945" s="7"/>
      <c r="D1945" s="7"/>
    </row>
    <row r="1946" spans="2:4" x14ac:dyDescent="0.3">
      <c r="B1946" s="7"/>
      <c r="C1946" s="7"/>
      <c r="D1946" s="7"/>
    </row>
    <row r="1947" spans="2:4" x14ac:dyDescent="0.3">
      <c r="B1947" s="7"/>
      <c r="C1947" s="7"/>
      <c r="D1947" s="7"/>
    </row>
    <row r="1948" spans="2:4" x14ac:dyDescent="0.3">
      <c r="B1948" s="7"/>
      <c r="C1948" s="7"/>
      <c r="D1948" s="7"/>
    </row>
    <row r="1949" spans="2:4" x14ac:dyDescent="0.3">
      <c r="B1949" s="7"/>
      <c r="C1949" s="7"/>
      <c r="D1949" s="7"/>
    </row>
    <row r="1950" spans="2:4" x14ac:dyDescent="0.3">
      <c r="B1950" s="7"/>
      <c r="C1950" s="7"/>
      <c r="D1950" s="7"/>
    </row>
    <row r="1951" spans="2:4" x14ac:dyDescent="0.3">
      <c r="B1951" s="7"/>
      <c r="C1951" s="7"/>
      <c r="D1951" s="7"/>
    </row>
    <row r="1952" spans="2:4" x14ac:dyDescent="0.3">
      <c r="B1952" s="7"/>
      <c r="C1952" s="7"/>
      <c r="D1952" s="7"/>
    </row>
    <row r="1953" spans="2:4" x14ac:dyDescent="0.3">
      <c r="B1953" s="7"/>
      <c r="C1953" s="7"/>
      <c r="D1953" s="7"/>
    </row>
    <row r="1954" spans="2:4" x14ac:dyDescent="0.3">
      <c r="B1954" s="7"/>
      <c r="C1954" s="7"/>
      <c r="D1954" s="7"/>
    </row>
    <row r="1955" spans="2:4" x14ac:dyDescent="0.3">
      <c r="B1955" s="7"/>
      <c r="C1955" s="7"/>
      <c r="D1955" s="7"/>
    </row>
    <row r="1956" spans="2:4" x14ac:dyDescent="0.3">
      <c r="B1956" s="7"/>
      <c r="C1956" s="7"/>
      <c r="D1956" s="7"/>
    </row>
    <row r="1957" spans="2:4" x14ac:dyDescent="0.3">
      <c r="B1957" s="7"/>
      <c r="C1957" s="7"/>
      <c r="D1957" s="7"/>
    </row>
    <row r="1958" spans="2:4" x14ac:dyDescent="0.3">
      <c r="B1958" s="7"/>
      <c r="C1958" s="7"/>
      <c r="D1958" s="7"/>
    </row>
    <row r="1959" spans="2:4" x14ac:dyDescent="0.3">
      <c r="B1959" s="7"/>
      <c r="C1959" s="7"/>
      <c r="D1959" s="7"/>
    </row>
    <row r="1960" spans="2:4" x14ac:dyDescent="0.3">
      <c r="B1960" s="7"/>
      <c r="C1960" s="7"/>
      <c r="D1960" s="7"/>
    </row>
    <row r="1961" spans="2:4" x14ac:dyDescent="0.3">
      <c r="B1961" s="7"/>
      <c r="C1961" s="7"/>
      <c r="D1961" s="7"/>
    </row>
    <row r="1962" spans="2:4" x14ac:dyDescent="0.3">
      <c r="B1962" s="7"/>
      <c r="C1962" s="7"/>
      <c r="D1962" s="7"/>
    </row>
    <row r="1963" spans="2:4" x14ac:dyDescent="0.3">
      <c r="B1963" s="7"/>
      <c r="C1963" s="7"/>
      <c r="D1963" s="7"/>
    </row>
    <row r="1964" spans="2:4" x14ac:dyDescent="0.3">
      <c r="B1964" s="7"/>
      <c r="C1964" s="7"/>
      <c r="D1964" s="7"/>
    </row>
    <row r="1965" spans="2:4" x14ac:dyDescent="0.3">
      <c r="B1965" s="7"/>
      <c r="C1965" s="7"/>
      <c r="D1965" s="7"/>
    </row>
    <row r="1966" spans="2:4" x14ac:dyDescent="0.3">
      <c r="B1966" s="7"/>
      <c r="C1966" s="7"/>
      <c r="D1966" s="7"/>
    </row>
    <row r="1967" spans="2:4" x14ac:dyDescent="0.3">
      <c r="B1967" s="7"/>
      <c r="C1967" s="7"/>
      <c r="D1967" s="7"/>
    </row>
    <row r="1968" spans="2:4" x14ac:dyDescent="0.3">
      <c r="B1968" s="7"/>
      <c r="C1968" s="7"/>
      <c r="D1968" s="7"/>
    </row>
    <row r="1969" spans="2:4" x14ac:dyDescent="0.3">
      <c r="B1969" s="7"/>
      <c r="C1969" s="7"/>
      <c r="D1969" s="7"/>
    </row>
    <row r="1970" spans="2:4" x14ac:dyDescent="0.3">
      <c r="B1970" s="7"/>
      <c r="C1970" s="7"/>
      <c r="D1970" s="7"/>
    </row>
    <row r="1971" spans="2:4" x14ac:dyDescent="0.3">
      <c r="B1971" s="7"/>
      <c r="C1971" s="7"/>
      <c r="D1971" s="7"/>
    </row>
    <row r="1972" spans="2:4" x14ac:dyDescent="0.3">
      <c r="B1972" s="7"/>
      <c r="C1972" s="7"/>
      <c r="D1972" s="7"/>
    </row>
    <row r="1973" spans="2:4" x14ac:dyDescent="0.3">
      <c r="B1973" s="7"/>
      <c r="C1973" s="7"/>
      <c r="D1973" s="7"/>
    </row>
    <row r="1974" spans="2:4" x14ac:dyDescent="0.3">
      <c r="B1974" s="7"/>
      <c r="C1974" s="7"/>
      <c r="D1974" s="7"/>
    </row>
    <row r="1975" spans="2:4" x14ac:dyDescent="0.3">
      <c r="B1975" s="7"/>
      <c r="C1975" s="7"/>
      <c r="D1975" s="7"/>
    </row>
    <row r="1976" spans="2:4" x14ac:dyDescent="0.3">
      <c r="B1976" s="7"/>
      <c r="C1976" s="7"/>
      <c r="D1976" s="7"/>
    </row>
    <row r="1977" spans="2:4" x14ac:dyDescent="0.3">
      <c r="B1977" s="7"/>
      <c r="C1977" s="7"/>
      <c r="D1977" s="7"/>
    </row>
    <row r="1978" spans="2:4" x14ac:dyDescent="0.3">
      <c r="B1978" s="7"/>
      <c r="C1978" s="7"/>
      <c r="D1978" s="7"/>
    </row>
    <row r="1979" spans="2:4" x14ac:dyDescent="0.3">
      <c r="B1979" s="7"/>
      <c r="C1979" s="7"/>
      <c r="D1979" s="7"/>
    </row>
    <row r="1980" spans="2:4" x14ac:dyDescent="0.3">
      <c r="B1980" s="7"/>
      <c r="C1980" s="7"/>
      <c r="D1980" s="7"/>
    </row>
    <row r="1981" spans="2:4" x14ac:dyDescent="0.3">
      <c r="B1981" s="7"/>
      <c r="C1981" s="7"/>
      <c r="D1981" s="7"/>
    </row>
    <row r="1982" spans="2:4" x14ac:dyDescent="0.3">
      <c r="B1982" s="7"/>
      <c r="C1982" s="7"/>
      <c r="D1982" s="7"/>
    </row>
    <row r="1983" spans="2:4" x14ac:dyDescent="0.3">
      <c r="B1983" s="7"/>
      <c r="C1983" s="7"/>
      <c r="D1983" s="7"/>
    </row>
    <row r="1984" spans="2:4" x14ac:dyDescent="0.3">
      <c r="B1984" s="7"/>
      <c r="C1984" s="7"/>
      <c r="D1984" s="7"/>
    </row>
    <row r="1985" spans="2:4" x14ac:dyDescent="0.3">
      <c r="B1985" s="7"/>
      <c r="C1985" s="7"/>
      <c r="D1985" s="7"/>
    </row>
    <row r="1986" spans="2:4" x14ac:dyDescent="0.3">
      <c r="B1986" s="7"/>
      <c r="C1986" s="7"/>
      <c r="D1986" s="7"/>
    </row>
    <row r="1987" spans="2:4" x14ac:dyDescent="0.3">
      <c r="B1987" s="7"/>
      <c r="C1987" s="7"/>
      <c r="D1987" s="7"/>
    </row>
    <row r="1988" spans="2:4" x14ac:dyDescent="0.3">
      <c r="B1988" s="7"/>
      <c r="C1988" s="7"/>
      <c r="D1988" s="7"/>
    </row>
    <row r="1989" spans="2:4" x14ac:dyDescent="0.3">
      <c r="B1989" s="7"/>
      <c r="C1989" s="7"/>
      <c r="D1989" s="7"/>
    </row>
    <row r="1990" spans="2:4" x14ac:dyDescent="0.3">
      <c r="B1990" s="7"/>
      <c r="C1990" s="7"/>
      <c r="D1990" s="7"/>
    </row>
    <row r="1991" spans="2:4" x14ac:dyDescent="0.3">
      <c r="B1991" s="7"/>
      <c r="C1991" s="7"/>
      <c r="D1991" s="7"/>
    </row>
    <row r="1992" spans="2:4" x14ac:dyDescent="0.3">
      <c r="B1992" s="7"/>
      <c r="C1992" s="7"/>
      <c r="D1992" s="7"/>
    </row>
    <row r="1993" spans="2:4" x14ac:dyDescent="0.3">
      <c r="B1993" s="7"/>
      <c r="C1993" s="7"/>
      <c r="D1993" s="7"/>
    </row>
    <row r="1994" spans="2:4" x14ac:dyDescent="0.3">
      <c r="B1994" s="7"/>
      <c r="C1994" s="7"/>
      <c r="D1994" s="7"/>
    </row>
    <row r="1995" spans="2:4" x14ac:dyDescent="0.3">
      <c r="B1995" s="7"/>
      <c r="C1995" s="7"/>
      <c r="D1995" s="7"/>
    </row>
    <row r="1996" spans="2:4" x14ac:dyDescent="0.3">
      <c r="B1996" s="7"/>
      <c r="C1996" s="7"/>
      <c r="D1996" s="7"/>
    </row>
    <row r="1997" spans="2:4" x14ac:dyDescent="0.3">
      <c r="B1997" s="7"/>
      <c r="C1997" s="7"/>
      <c r="D1997" s="7"/>
    </row>
    <row r="1998" spans="2:4" x14ac:dyDescent="0.3">
      <c r="B1998" s="7"/>
      <c r="C1998" s="7"/>
      <c r="D1998" s="7"/>
    </row>
    <row r="1999" spans="2:4" x14ac:dyDescent="0.3">
      <c r="B1999" s="7"/>
      <c r="C1999" s="7"/>
      <c r="D1999" s="7"/>
    </row>
    <row r="2000" spans="2:4" x14ac:dyDescent="0.3">
      <c r="B2000" s="7"/>
      <c r="C2000" s="7"/>
      <c r="D2000" s="7"/>
    </row>
    <row r="2001" spans="2:4" x14ac:dyDescent="0.3">
      <c r="B2001" s="7"/>
      <c r="C2001" s="7"/>
      <c r="D2001" s="7"/>
    </row>
    <row r="2002" spans="2:4" x14ac:dyDescent="0.3">
      <c r="B2002" s="7"/>
      <c r="C2002" s="7"/>
      <c r="D2002" s="7"/>
    </row>
    <row r="2003" spans="2:4" x14ac:dyDescent="0.3">
      <c r="B2003" s="7"/>
      <c r="C2003" s="7"/>
      <c r="D2003" s="7"/>
    </row>
    <row r="2004" spans="2:4" x14ac:dyDescent="0.3">
      <c r="B2004" s="7"/>
      <c r="C2004" s="7"/>
      <c r="D2004" s="7"/>
    </row>
    <row r="2005" spans="2:4" x14ac:dyDescent="0.3">
      <c r="B2005" s="7"/>
      <c r="C2005" s="7"/>
      <c r="D2005" s="7"/>
    </row>
    <row r="2006" spans="2:4" x14ac:dyDescent="0.3">
      <c r="B2006" s="7"/>
      <c r="C2006" s="7"/>
      <c r="D2006" s="7"/>
    </row>
    <row r="2007" spans="2:4" x14ac:dyDescent="0.3">
      <c r="B2007" s="7"/>
      <c r="C2007" s="7"/>
      <c r="D2007" s="7"/>
    </row>
    <row r="2008" spans="2:4" x14ac:dyDescent="0.3">
      <c r="B2008" s="7"/>
      <c r="C2008" s="7"/>
      <c r="D2008" s="7"/>
    </row>
    <row r="2009" spans="2:4" x14ac:dyDescent="0.3">
      <c r="B2009" s="7"/>
      <c r="C2009" s="7"/>
      <c r="D2009" s="7"/>
    </row>
    <row r="2010" spans="2:4" x14ac:dyDescent="0.3">
      <c r="B2010" s="7"/>
      <c r="C2010" s="7"/>
      <c r="D2010" s="7"/>
    </row>
    <row r="2011" spans="2:4" x14ac:dyDescent="0.3">
      <c r="B2011" s="7"/>
      <c r="C2011" s="7"/>
      <c r="D2011" s="7"/>
    </row>
    <row r="2012" spans="2:4" x14ac:dyDescent="0.3">
      <c r="B2012" s="7"/>
      <c r="C2012" s="7"/>
      <c r="D2012" s="7"/>
    </row>
    <row r="2013" spans="2:4" x14ac:dyDescent="0.3">
      <c r="B2013" s="7"/>
      <c r="C2013" s="7"/>
      <c r="D2013" s="7"/>
    </row>
    <row r="2014" spans="2:4" x14ac:dyDescent="0.3">
      <c r="B2014" s="7"/>
      <c r="C2014" s="7"/>
      <c r="D2014" s="7"/>
    </row>
    <row r="2015" spans="2:4" x14ac:dyDescent="0.3">
      <c r="B2015" s="7"/>
      <c r="C2015" s="7"/>
      <c r="D2015" s="7"/>
    </row>
    <row r="2016" spans="2:4" x14ac:dyDescent="0.3">
      <c r="B2016" s="7"/>
      <c r="C2016" s="7"/>
      <c r="D2016" s="7"/>
    </row>
    <row r="2017" spans="2:4" x14ac:dyDescent="0.3">
      <c r="B2017" s="7"/>
      <c r="C2017" s="7"/>
      <c r="D2017" s="7"/>
    </row>
    <row r="2018" spans="2:4" x14ac:dyDescent="0.3">
      <c r="B2018" s="7"/>
      <c r="C2018" s="7"/>
      <c r="D2018" s="7"/>
    </row>
    <row r="2019" spans="2:4" x14ac:dyDescent="0.3">
      <c r="B2019" s="7"/>
      <c r="C2019" s="7"/>
      <c r="D2019" s="7"/>
    </row>
    <row r="2020" spans="2:4" x14ac:dyDescent="0.3">
      <c r="B2020" s="7"/>
      <c r="C2020" s="7"/>
      <c r="D2020" s="7"/>
    </row>
    <row r="2021" spans="2:4" x14ac:dyDescent="0.3">
      <c r="B2021" s="7"/>
      <c r="C2021" s="7"/>
      <c r="D2021" s="7"/>
    </row>
    <row r="2022" spans="2:4" x14ac:dyDescent="0.3">
      <c r="B2022" s="7"/>
      <c r="C2022" s="7"/>
      <c r="D2022" s="7"/>
    </row>
    <row r="2023" spans="2:4" x14ac:dyDescent="0.3">
      <c r="B2023" s="7"/>
      <c r="C2023" s="7"/>
      <c r="D2023" s="7"/>
    </row>
    <row r="2024" spans="2:4" x14ac:dyDescent="0.3">
      <c r="B2024" s="7"/>
      <c r="C2024" s="7"/>
      <c r="D2024" s="7"/>
    </row>
    <row r="2025" spans="2:4" x14ac:dyDescent="0.3">
      <c r="B2025" s="7"/>
      <c r="C2025" s="7"/>
      <c r="D2025" s="7"/>
    </row>
    <row r="2026" spans="2:4" x14ac:dyDescent="0.3">
      <c r="B2026" s="7"/>
      <c r="C2026" s="7"/>
      <c r="D2026" s="7"/>
    </row>
    <row r="2027" spans="2:4" x14ac:dyDescent="0.3">
      <c r="B2027" s="7"/>
      <c r="C2027" s="7"/>
      <c r="D2027" s="7"/>
    </row>
    <row r="2028" spans="2:4" x14ac:dyDescent="0.3">
      <c r="B2028" s="7"/>
      <c r="C2028" s="7"/>
      <c r="D2028" s="7"/>
    </row>
    <row r="2029" spans="2:4" x14ac:dyDescent="0.3">
      <c r="B2029" s="7"/>
      <c r="C2029" s="7"/>
      <c r="D2029" s="7"/>
    </row>
    <row r="2030" spans="2:4" x14ac:dyDescent="0.3">
      <c r="B2030" s="7"/>
      <c r="C2030" s="7"/>
      <c r="D2030" s="7"/>
    </row>
    <row r="2031" spans="2:4" x14ac:dyDescent="0.3">
      <c r="B2031" s="7"/>
      <c r="C2031" s="7"/>
      <c r="D2031" s="7"/>
    </row>
    <row r="2032" spans="2:4" x14ac:dyDescent="0.3">
      <c r="B2032" s="7"/>
      <c r="C2032" s="7"/>
      <c r="D2032" s="7"/>
    </row>
    <row r="2033" spans="2:4" x14ac:dyDescent="0.3">
      <c r="B2033" s="7"/>
      <c r="C2033" s="7"/>
      <c r="D2033" s="7"/>
    </row>
    <row r="2034" spans="2:4" x14ac:dyDescent="0.3">
      <c r="B2034" s="7"/>
      <c r="C2034" s="7"/>
      <c r="D2034" s="7"/>
    </row>
    <row r="2035" spans="2:4" x14ac:dyDescent="0.3">
      <c r="B2035" s="7"/>
      <c r="C2035" s="7"/>
      <c r="D2035" s="7"/>
    </row>
    <row r="2036" spans="2:4" x14ac:dyDescent="0.3">
      <c r="B2036" s="7"/>
      <c r="C2036" s="7"/>
      <c r="D2036" s="7"/>
    </row>
    <row r="2037" spans="2:4" x14ac:dyDescent="0.3">
      <c r="B2037" s="7"/>
      <c r="C2037" s="7"/>
      <c r="D2037" s="7"/>
    </row>
    <row r="2038" spans="2:4" x14ac:dyDescent="0.3">
      <c r="B2038" s="7"/>
      <c r="C2038" s="7"/>
      <c r="D2038" s="7"/>
    </row>
    <row r="2039" spans="2:4" x14ac:dyDescent="0.3">
      <c r="B2039" s="7"/>
      <c r="C2039" s="7"/>
      <c r="D2039" s="7"/>
    </row>
    <row r="2040" spans="2:4" x14ac:dyDescent="0.3">
      <c r="B2040" s="7"/>
      <c r="C2040" s="7"/>
      <c r="D2040" s="7"/>
    </row>
    <row r="2041" spans="2:4" x14ac:dyDescent="0.3">
      <c r="B2041" s="7"/>
      <c r="C2041" s="7"/>
      <c r="D2041" s="7"/>
    </row>
    <row r="2042" spans="2:4" x14ac:dyDescent="0.3">
      <c r="B2042" s="7"/>
      <c r="C2042" s="7"/>
      <c r="D2042" s="7"/>
    </row>
    <row r="2043" spans="2:4" x14ac:dyDescent="0.3">
      <c r="B2043" s="7"/>
      <c r="C2043" s="7"/>
      <c r="D2043" s="7"/>
    </row>
    <row r="2044" spans="2:4" x14ac:dyDescent="0.3">
      <c r="B2044" s="7"/>
      <c r="C2044" s="7"/>
      <c r="D2044" s="7"/>
    </row>
    <row r="2045" spans="2:4" x14ac:dyDescent="0.3">
      <c r="B2045" s="7"/>
      <c r="C2045" s="7"/>
      <c r="D2045" s="7"/>
    </row>
    <row r="2046" spans="2:4" x14ac:dyDescent="0.3">
      <c r="B2046" s="7"/>
      <c r="C2046" s="7"/>
      <c r="D2046" s="7"/>
    </row>
    <row r="2047" spans="2:4" x14ac:dyDescent="0.3">
      <c r="B2047" s="7"/>
      <c r="C2047" s="7"/>
      <c r="D2047" s="7"/>
    </row>
    <row r="2048" spans="2:4" x14ac:dyDescent="0.3">
      <c r="B2048" s="7"/>
      <c r="C2048" s="7"/>
      <c r="D2048" s="7"/>
    </row>
    <row r="2049" spans="2:4" x14ac:dyDescent="0.3">
      <c r="B2049" s="7"/>
      <c r="C2049" s="7"/>
      <c r="D2049" s="7"/>
    </row>
    <row r="2050" spans="2:4" x14ac:dyDescent="0.3">
      <c r="B2050" s="7"/>
      <c r="C2050" s="7"/>
      <c r="D2050" s="7"/>
    </row>
    <row r="2051" spans="2:4" x14ac:dyDescent="0.3">
      <c r="B2051" s="7"/>
      <c r="C2051" s="7"/>
      <c r="D2051" s="7"/>
    </row>
    <row r="2052" spans="2:4" x14ac:dyDescent="0.3">
      <c r="B2052" s="7"/>
      <c r="C2052" s="7"/>
      <c r="D2052" s="7"/>
    </row>
    <row r="2053" spans="2:4" x14ac:dyDescent="0.3">
      <c r="B2053" s="7"/>
      <c r="C2053" s="7"/>
      <c r="D2053" s="7"/>
    </row>
    <row r="2054" spans="2:4" x14ac:dyDescent="0.3">
      <c r="B2054" s="7"/>
      <c r="C2054" s="7"/>
      <c r="D2054" s="7"/>
    </row>
    <row r="2055" spans="2:4" x14ac:dyDescent="0.3">
      <c r="B2055" s="7"/>
      <c r="C2055" s="7"/>
      <c r="D2055" s="7"/>
    </row>
    <row r="2056" spans="2:4" x14ac:dyDescent="0.3">
      <c r="B2056" s="7"/>
      <c r="C2056" s="7"/>
      <c r="D2056" s="7"/>
    </row>
    <row r="2057" spans="2:4" x14ac:dyDescent="0.3">
      <c r="B2057" s="7"/>
      <c r="C2057" s="7"/>
      <c r="D2057" s="7"/>
    </row>
    <row r="2058" spans="2:4" x14ac:dyDescent="0.3">
      <c r="B2058" s="7"/>
      <c r="C2058" s="7"/>
      <c r="D2058" s="7"/>
    </row>
    <row r="2059" spans="2:4" x14ac:dyDescent="0.3">
      <c r="B2059" s="7"/>
      <c r="C2059" s="7"/>
      <c r="D2059" s="7"/>
    </row>
    <row r="2060" spans="2:4" x14ac:dyDescent="0.3">
      <c r="B2060" s="7"/>
      <c r="C2060" s="7"/>
      <c r="D2060" s="7"/>
    </row>
    <row r="2061" spans="2:4" x14ac:dyDescent="0.3">
      <c r="B2061" s="7"/>
      <c r="C2061" s="7"/>
      <c r="D2061" s="7"/>
    </row>
    <row r="2062" spans="2:4" x14ac:dyDescent="0.3">
      <c r="B2062" s="7"/>
      <c r="C2062" s="7"/>
      <c r="D2062" s="7"/>
    </row>
    <row r="2063" spans="2:4" x14ac:dyDescent="0.3">
      <c r="B2063" s="7"/>
      <c r="C2063" s="7"/>
      <c r="D2063" s="7"/>
    </row>
    <row r="2064" spans="2:4" x14ac:dyDescent="0.3">
      <c r="B2064" s="7"/>
      <c r="C2064" s="7"/>
      <c r="D2064" s="7"/>
    </row>
    <row r="2065" spans="2:4" x14ac:dyDescent="0.3">
      <c r="B2065" s="7"/>
      <c r="C2065" s="7"/>
      <c r="D2065" s="7"/>
    </row>
    <row r="2066" spans="2:4" x14ac:dyDescent="0.3">
      <c r="B2066" s="7"/>
      <c r="C2066" s="7"/>
      <c r="D2066" s="7"/>
    </row>
    <row r="2067" spans="2:4" x14ac:dyDescent="0.3">
      <c r="B2067" s="7"/>
      <c r="C2067" s="7"/>
      <c r="D2067" s="7"/>
    </row>
    <row r="2068" spans="2:4" x14ac:dyDescent="0.3">
      <c r="B2068" s="7"/>
      <c r="C2068" s="7"/>
      <c r="D2068" s="7"/>
    </row>
    <row r="2069" spans="2:4" x14ac:dyDescent="0.3">
      <c r="B2069" s="7"/>
      <c r="C2069" s="7"/>
      <c r="D2069" s="7"/>
    </row>
    <row r="2070" spans="2:4" x14ac:dyDescent="0.3">
      <c r="B2070" s="7"/>
      <c r="C2070" s="7"/>
      <c r="D2070" s="7"/>
    </row>
    <row r="2071" spans="2:4" x14ac:dyDescent="0.3">
      <c r="B2071" s="7"/>
      <c r="C2071" s="7"/>
      <c r="D2071" s="7"/>
    </row>
    <row r="2072" spans="2:4" x14ac:dyDescent="0.3">
      <c r="B2072" s="7"/>
      <c r="C2072" s="7"/>
      <c r="D2072" s="7"/>
    </row>
    <row r="2073" spans="2:4" x14ac:dyDescent="0.3">
      <c r="B2073" s="7"/>
      <c r="C2073" s="7"/>
      <c r="D2073" s="7"/>
    </row>
    <row r="2074" spans="2:4" x14ac:dyDescent="0.3">
      <c r="B2074" s="7"/>
      <c r="C2074" s="7"/>
      <c r="D2074" s="7"/>
    </row>
    <row r="2075" spans="2:4" x14ac:dyDescent="0.3">
      <c r="B2075" s="7"/>
      <c r="C2075" s="7"/>
      <c r="D2075" s="7"/>
    </row>
    <row r="2076" spans="2:4" x14ac:dyDescent="0.3">
      <c r="B2076" s="7"/>
      <c r="C2076" s="7"/>
      <c r="D2076" s="7"/>
    </row>
    <row r="2077" spans="2:4" x14ac:dyDescent="0.3">
      <c r="B2077" s="7"/>
      <c r="C2077" s="7"/>
      <c r="D2077" s="7"/>
    </row>
    <row r="2078" spans="2:4" x14ac:dyDescent="0.3">
      <c r="B2078" s="7"/>
      <c r="C2078" s="7"/>
      <c r="D2078" s="7"/>
    </row>
    <row r="2079" spans="2:4" x14ac:dyDescent="0.3">
      <c r="B2079" s="7"/>
      <c r="C2079" s="7"/>
      <c r="D2079" s="7"/>
    </row>
    <row r="2080" spans="2:4" x14ac:dyDescent="0.3">
      <c r="B2080" s="7"/>
      <c r="C2080" s="7"/>
      <c r="D2080" s="7"/>
    </row>
    <row r="2081" spans="2:4" x14ac:dyDescent="0.3">
      <c r="B2081" s="7"/>
      <c r="C2081" s="7"/>
      <c r="D2081" s="7"/>
    </row>
    <row r="2082" spans="2:4" x14ac:dyDescent="0.3">
      <c r="B2082" s="7"/>
      <c r="C2082" s="7"/>
      <c r="D2082" s="7"/>
    </row>
    <row r="2083" spans="2:4" x14ac:dyDescent="0.3">
      <c r="B2083" s="7"/>
      <c r="C2083" s="7"/>
      <c r="D2083" s="7"/>
    </row>
    <row r="2084" spans="2:4" x14ac:dyDescent="0.3">
      <c r="B2084" s="7"/>
      <c r="C2084" s="7"/>
      <c r="D2084" s="7"/>
    </row>
    <row r="2085" spans="2:4" x14ac:dyDescent="0.3">
      <c r="B2085" s="7"/>
      <c r="C2085" s="7"/>
      <c r="D2085" s="7"/>
    </row>
    <row r="2086" spans="2:4" x14ac:dyDescent="0.3">
      <c r="B2086" s="7"/>
      <c r="C2086" s="7"/>
      <c r="D2086" s="7"/>
    </row>
    <row r="2087" spans="2:4" x14ac:dyDescent="0.3">
      <c r="B2087" s="7"/>
      <c r="C2087" s="7"/>
      <c r="D2087" s="7"/>
    </row>
    <row r="2088" spans="2:4" x14ac:dyDescent="0.3">
      <c r="B2088" s="7"/>
      <c r="C2088" s="7"/>
      <c r="D2088" s="7"/>
    </row>
    <row r="2089" spans="2:4" x14ac:dyDescent="0.3">
      <c r="B2089" s="7"/>
      <c r="C2089" s="7"/>
      <c r="D2089" s="7"/>
    </row>
    <row r="2090" spans="2:4" x14ac:dyDescent="0.3">
      <c r="B2090" s="7"/>
      <c r="C2090" s="7"/>
      <c r="D2090" s="7"/>
    </row>
    <row r="2091" spans="2:4" x14ac:dyDescent="0.3">
      <c r="B2091" s="7"/>
      <c r="C2091" s="7"/>
      <c r="D2091" s="7"/>
    </row>
    <row r="2092" spans="2:4" x14ac:dyDescent="0.3">
      <c r="B2092" s="7"/>
      <c r="C2092" s="7"/>
      <c r="D2092" s="7"/>
    </row>
    <row r="2093" spans="2:4" x14ac:dyDescent="0.3">
      <c r="B2093" s="7"/>
      <c r="C2093" s="7"/>
      <c r="D2093" s="7"/>
    </row>
    <row r="2094" spans="2:4" x14ac:dyDescent="0.3">
      <c r="B2094" s="7"/>
      <c r="C2094" s="7"/>
      <c r="D2094" s="7"/>
    </row>
    <row r="2095" spans="2:4" x14ac:dyDescent="0.3">
      <c r="B2095" s="7"/>
      <c r="C2095" s="7"/>
      <c r="D2095" s="7"/>
    </row>
    <row r="2096" spans="2:4" x14ac:dyDescent="0.3">
      <c r="B2096" s="7"/>
      <c r="C2096" s="7"/>
      <c r="D2096" s="7"/>
    </row>
    <row r="2097" spans="2:4" x14ac:dyDescent="0.3">
      <c r="B2097" s="7"/>
      <c r="C2097" s="7"/>
      <c r="D2097" s="7"/>
    </row>
    <row r="2098" spans="2:4" x14ac:dyDescent="0.3">
      <c r="B2098" s="7"/>
      <c r="C2098" s="7"/>
      <c r="D2098" s="7"/>
    </row>
    <row r="2099" spans="2:4" x14ac:dyDescent="0.3">
      <c r="B2099" s="7"/>
      <c r="C2099" s="7"/>
      <c r="D2099" s="7"/>
    </row>
    <row r="2100" spans="2:4" x14ac:dyDescent="0.3">
      <c r="B2100" s="7"/>
      <c r="C2100" s="7"/>
      <c r="D2100" s="7"/>
    </row>
    <row r="2101" spans="2:4" x14ac:dyDescent="0.3">
      <c r="B2101" s="7"/>
      <c r="C2101" s="7"/>
      <c r="D2101" s="7"/>
    </row>
    <row r="2102" spans="2:4" x14ac:dyDescent="0.3">
      <c r="B2102" s="7"/>
      <c r="C2102" s="7"/>
      <c r="D2102" s="7"/>
    </row>
    <row r="2103" spans="2:4" x14ac:dyDescent="0.3">
      <c r="B2103" s="7"/>
      <c r="C2103" s="7"/>
      <c r="D2103" s="7"/>
    </row>
    <row r="2104" spans="2:4" x14ac:dyDescent="0.3">
      <c r="B2104" s="7"/>
      <c r="C2104" s="7"/>
      <c r="D2104" s="7"/>
    </row>
    <row r="2105" spans="2:4" x14ac:dyDescent="0.3">
      <c r="B2105" s="7"/>
      <c r="C2105" s="7"/>
      <c r="D2105" s="7"/>
    </row>
    <row r="2106" spans="2:4" x14ac:dyDescent="0.3">
      <c r="B2106" s="7"/>
      <c r="C2106" s="7"/>
      <c r="D2106" s="7"/>
    </row>
    <row r="2107" spans="2:4" x14ac:dyDescent="0.3">
      <c r="B2107" s="7"/>
      <c r="C2107" s="7"/>
      <c r="D2107" s="7"/>
    </row>
    <row r="2108" spans="2:4" x14ac:dyDescent="0.3">
      <c r="B2108" s="7"/>
      <c r="C2108" s="7"/>
      <c r="D2108" s="7"/>
    </row>
    <row r="2109" spans="2:4" x14ac:dyDescent="0.3">
      <c r="B2109" s="7"/>
      <c r="C2109" s="7"/>
      <c r="D2109" s="7"/>
    </row>
    <row r="2110" spans="2:4" x14ac:dyDescent="0.3">
      <c r="B2110" s="7"/>
      <c r="C2110" s="7"/>
      <c r="D2110" s="7"/>
    </row>
    <row r="2111" spans="2:4" x14ac:dyDescent="0.3">
      <c r="B2111" s="7"/>
      <c r="C2111" s="7"/>
      <c r="D2111" s="7"/>
    </row>
    <row r="2112" spans="2:4" x14ac:dyDescent="0.3">
      <c r="B2112" s="7"/>
      <c r="C2112" s="7"/>
      <c r="D2112" s="7"/>
    </row>
    <row r="2113" spans="2:4" x14ac:dyDescent="0.3">
      <c r="B2113" s="7"/>
      <c r="C2113" s="7"/>
      <c r="D2113" s="7"/>
    </row>
    <row r="2114" spans="2:4" x14ac:dyDescent="0.3">
      <c r="B2114" s="7"/>
      <c r="C2114" s="7"/>
      <c r="D2114" s="7"/>
    </row>
    <row r="2115" spans="2:4" x14ac:dyDescent="0.3">
      <c r="B2115" s="7"/>
      <c r="C2115" s="7"/>
      <c r="D2115" s="7"/>
    </row>
    <row r="2116" spans="2:4" x14ac:dyDescent="0.3">
      <c r="B2116" s="7"/>
      <c r="C2116" s="7"/>
      <c r="D2116" s="7"/>
    </row>
    <row r="2117" spans="2:4" x14ac:dyDescent="0.3">
      <c r="B2117" s="7"/>
      <c r="C2117" s="7"/>
      <c r="D2117" s="7"/>
    </row>
    <row r="2118" spans="2:4" x14ac:dyDescent="0.3">
      <c r="B2118" s="7"/>
      <c r="C2118" s="7"/>
      <c r="D2118" s="7"/>
    </row>
    <row r="2119" spans="2:4" x14ac:dyDescent="0.3">
      <c r="B2119" s="7"/>
      <c r="C2119" s="7"/>
      <c r="D2119" s="7"/>
    </row>
    <row r="2120" spans="2:4" x14ac:dyDescent="0.3">
      <c r="B2120" s="7"/>
      <c r="C2120" s="7"/>
      <c r="D2120" s="7"/>
    </row>
    <row r="2121" spans="2:4" x14ac:dyDescent="0.3">
      <c r="B2121" s="7"/>
      <c r="C2121" s="7"/>
      <c r="D2121" s="7"/>
    </row>
    <row r="2122" spans="2:4" x14ac:dyDescent="0.3">
      <c r="B2122" s="7"/>
      <c r="C2122" s="7"/>
      <c r="D2122" s="7"/>
    </row>
    <row r="2123" spans="2:4" x14ac:dyDescent="0.3">
      <c r="B2123" s="7"/>
      <c r="C2123" s="7"/>
      <c r="D2123" s="7"/>
    </row>
    <row r="2124" spans="2:4" x14ac:dyDescent="0.3">
      <c r="B2124" s="7"/>
      <c r="C2124" s="7"/>
      <c r="D2124" s="7"/>
    </row>
    <row r="2125" spans="2:4" x14ac:dyDescent="0.3">
      <c r="B2125" s="7"/>
      <c r="C2125" s="7"/>
      <c r="D2125" s="7"/>
    </row>
    <row r="2126" spans="2:4" x14ac:dyDescent="0.3">
      <c r="B2126" s="7"/>
      <c r="C2126" s="7"/>
      <c r="D2126" s="7"/>
    </row>
    <row r="2127" spans="2:4" x14ac:dyDescent="0.3">
      <c r="B2127" s="7"/>
      <c r="C2127" s="7"/>
      <c r="D2127" s="7"/>
    </row>
    <row r="2128" spans="2:4" x14ac:dyDescent="0.3">
      <c r="B2128" s="7"/>
      <c r="C2128" s="7"/>
      <c r="D2128" s="7"/>
    </row>
    <row r="2129" spans="2:4" x14ac:dyDescent="0.3">
      <c r="B2129" s="7"/>
      <c r="C2129" s="7"/>
      <c r="D2129" s="7"/>
    </row>
    <row r="2130" spans="2:4" x14ac:dyDescent="0.3">
      <c r="B2130" s="7"/>
      <c r="C2130" s="7"/>
      <c r="D2130" s="7"/>
    </row>
    <row r="2131" spans="2:4" x14ac:dyDescent="0.3">
      <c r="B2131" s="7"/>
      <c r="C2131" s="7"/>
      <c r="D2131" s="7"/>
    </row>
    <row r="2132" spans="2:4" x14ac:dyDescent="0.3">
      <c r="B2132" s="7"/>
      <c r="C2132" s="7"/>
      <c r="D2132" s="7"/>
    </row>
    <row r="2133" spans="2:4" x14ac:dyDescent="0.3">
      <c r="B2133" s="7"/>
      <c r="C2133" s="7"/>
      <c r="D2133" s="7"/>
    </row>
    <row r="2134" spans="2:4" x14ac:dyDescent="0.3">
      <c r="B2134" s="7"/>
      <c r="C2134" s="7"/>
      <c r="D2134" s="7"/>
    </row>
    <row r="2135" spans="2:4" x14ac:dyDescent="0.3">
      <c r="B2135" s="7"/>
      <c r="C2135" s="7"/>
      <c r="D2135" s="7"/>
    </row>
    <row r="2136" spans="2:4" x14ac:dyDescent="0.3">
      <c r="B2136" s="7"/>
      <c r="C2136" s="7"/>
      <c r="D2136" s="7"/>
    </row>
    <row r="2137" spans="2:4" x14ac:dyDescent="0.3">
      <c r="B2137" s="7"/>
      <c r="C2137" s="7"/>
      <c r="D2137" s="7"/>
    </row>
    <row r="2138" spans="2:4" x14ac:dyDescent="0.3">
      <c r="B2138" s="7"/>
      <c r="C2138" s="7"/>
      <c r="D2138" s="7"/>
    </row>
    <row r="2139" spans="2:4" x14ac:dyDescent="0.3">
      <c r="B2139" s="7"/>
      <c r="C2139" s="7"/>
      <c r="D2139" s="7"/>
    </row>
    <row r="2140" spans="2:4" x14ac:dyDescent="0.3">
      <c r="B2140" s="7"/>
      <c r="C2140" s="7"/>
      <c r="D2140" s="7"/>
    </row>
    <row r="2141" spans="2:4" x14ac:dyDescent="0.3">
      <c r="B2141" s="7"/>
      <c r="C2141" s="7"/>
      <c r="D2141" s="7"/>
    </row>
    <row r="2142" spans="2:4" x14ac:dyDescent="0.3">
      <c r="B2142" s="7"/>
      <c r="C2142" s="7"/>
      <c r="D2142" s="7"/>
    </row>
    <row r="2143" spans="2:4" x14ac:dyDescent="0.3">
      <c r="B2143" s="7"/>
      <c r="C2143" s="7"/>
      <c r="D2143" s="7"/>
    </row>
    <row r="2144" spans="2:4" x14ac:dyDescent="0.3">
      <c r="B2144" s="7"/>
      <c r="C2144" s="7"/>
      <c r="D2144" s="7"/>
    </row>
    <row r="2145" spans="2:4" x14ac:dyDescent="0.3">
      <c r="B2145" s="7"/>
      <c r="C2145" s="7"/>
      <c r="D2145" s="7"/>
    </row>
    <row r="2146" spans="2:4" x14ac:dyDescent="0.3">
      <c r="B2146" s="7"/>
      <c r="C2146" s="7"/>
      <c r="D2146" s="7"/>
    </row>
    <row r="2147" spans="2:4" x14ac:dyDescent="0.3">
      <c r="B2147" s="7"/>
      <c r="C2147" s="7"/>
      <c r="D2147" s="7"/>
    </row>
    <row r="2148" spans="2:4" x14ac:dyDescent="0.3">
      <c r="B2148" s="7"/>
      <c r="C2148" s="7"/>
      <c r="D2148" s="7"/>
    </row>
    <row r="2149" spans="2:4" x14ac:dyDescent="0.3">
      <c r="B2149" s="7"/>
      <c r="C2149" s="7"/>
      <c r="D2149" s="7"/>
    </row>
    <row r="2150" spans="2:4" x14ac:dyDescent="0.3">
      <c r="B2150" s="7"/>
      <c r="C2150" s="7"/>
      <c r="D2150" s="7"/>
    </row>
    <row r="2151" spans="2:4" x14ac:dyDescent="0.3">
      <c r="B2151" s="7"/>
      <c r="C2151" s="7"/>
      <c r="D2151" s="7"/>
    </row>
    <row r="2152" spans="2:4" x14ac:dyDescent="0.3">
      <c r="B2152" s="7"/>
      <c r="C2152" s="7"/>
      <c r="D2152" s="7"/>
    </row>
    <row r="2153" spans="2:4" x14ac:dyDescent="0.3">
      <c r="B2153" s="7"/>
      <c r="C2153" s="7"/>
      <c r="D2153" s="7"/>
    </row>
    <row r="2154" spans="2:4" x14ac:dyDescent="0.3">
      <c r="B2154" s="7"/>
      <c r="C2154" s="7"/>
      <c r="D2154" s="7"/>
    </row>
    <row r="2155" spans="2:4" x14ac:dyDescent="0.3">
      <c r="B2155" s="7"/>
      <c r="C2155" s="7"/>
      <c r="D2155" s="7"/>
    </row>
    <row r="2156" spans="2:4" x14ac:dyDescent="0.3">
      <c r="B2156" s="7"/>
      <c r="C2156" s="7"/>
      <c r="D2156" s="7"/>
    </row>
    <row r="2157" spans="2:4" x14ac:dyDescent="0.3">
      <c r="B2157" s="7"/>
      <c r="C2157" s="7"/>
      <c r="D2157" s="7"/>
    </row>
    <row r="2158" spans="2:4" x14ac:dyDescent="0.3">
      <c r="B2158" s="7"/>
      <c r="C2158" s="7"/>
      <c r="D2158" s="7"/>
    </row>
    <row r="2159" spans="2:4" x14ac:dyDescent="0.3">
      <c r="B2159" s="7"/>
      <c r="C2159" s="7"/>
      <c r="D2159" s="7"/>
    </row>
    <row r="2160" spans="2:4" x14ac:dyDescent="0.3">
      <c r="B2160" s="7"/>
      <c r="C2160" s="7"/>
      <c r="D2160" s="7"/>
    </row>
    <row r="2161" spans="2:4" x14ac:dyDescent="0.3">
      <c r="B2161" s="7"/>
      <c r="C2161" s="7"/>
      <c r="D2161" s="7"/>
    </row>
    <row r="2162" spans="2:4" x14ac:dyDescent="0.3">
      <c r="B2162" s="7"/>
      <c r="C2162" s="7"/>
      <c r="D2162" s="7"/>
    </row>
    <row r="2163" spans="2:4" x14ac:dyDescent="0.3">
      <c r="B2163" s="7"/>
      <c r="C2163" s="7"/>
      <c r="D2163" s="7"/>
    </row>
    <row r="2164" spans="2:4" x14ac:dyDescent="0.3">
      <c r="B2164" s="7"/>
      <c r="C2164" s="7"/>
      <c r="D2164" s="7"/>
    </row>
    <row r="2165" spans="2:4" x14ac:dyDescent="0.3">
      <c r="B2165" s="7"/>
      <c r="C2165" s="7"/>
      <c r="D2165" s="7"/>
    </row>
    <row r="2166" spans="2:4" x14ac:dyDescent="0.3">
      <c r="B2166" s="7"/>
      <c r="C2166" s="7"/>
      <c r="D2166" s="7"/>
    </row>
    <row r="2167" spans="2:4" x14ac:dyDescent="0.3">
      <c r="B2167" s="7"/>
      <c r="C2167" s="7"/>
      <c r="D2167" s="7"/>
    </row>
    <row r="2168" spans="2:4" x14ac:dyDescent="0.3">
      <c r="B2168" s="7"/>
      <c r="C2168" s="7"/>
      <c r="D2168" s="7"/>
    </row>
    <row r="2169" spans="2:4" x14ac:dyDescent="0.3">
      <c r="B2169" s="7"/>
      <c r="C2169" s="7"/>
      <c r="D2169" s="7"/>
    </row>
    <row r="2170" spans="2:4" x14ac:dyDescent="0.3">
      <c r="B2170" s="7"/>
      <c r="C2170" s="7"/>
      <c r="D2170" s="7"/>
    </row>
    <row r="2171" spans="2:4" x14ac:dyDescent="0.3">
      <c r="B2171" s="7"/>
      <c r="C2171" s="7"/>
      <c r="D2171" s="7"/>
    </row>
    <row r="2172" spans="2:4" x14ac:dyDescent="0.3">
      <c r="B2172" s="7"/>
      <c r="C2172" s="7"/>
      <c r="D2172" s="7"/>
    </row>
    <row r="2173" spans="2:4" x14ac:dyDescent="0.3">
      <c r="B2173" s="7"/>
      <c r="C2173" s="7"/>
      <c r="D2173" s="7"/>
    </row>
    <row r="2174" spans="2:4" x14ac:dyDescent="0.3">
      <c r="B2174" s="7"/>
      <c r="C2174" s="7"/>
      <c r="D2174" s="7"/>
    </row>
    <row r="2175" spans="2:4" x14ac:dyDescent="0.3">
      <c r="B2175" s="7"/>
      <c r="C2175" s="7"/>
      <c r="D2175" s="7"/>
    </row>
    <row r="2176" spans="2:4" x14ac:dyDescent="0.3">
      <c r="B2176" s="7"/>
      <c r="C2176" s="7"/>
      <c r="D2176" s="7"/>
    </row>
    <row r="2177" spans="2:4" x14ac:dyDescent="0.3">
      <c r="B2177" s="7"/>
      <c r="C2177" s="7"/>
      <c r="D2177" s="7"/>
    </row>
    <row r="2178" spans="2:4" x14ac:dyDescent="0.3">
      <c r="B2178" s="7"/>
      <c r="C2178" s="7"/>
      <c r="D2178" s="7"/>
    </row>
    <row r="2179" spans="2:4" x14ac:dyDescent="0.3">
      <c r="B2179" s="7"/>
      <c r="C2179" s="7"/>
      <c r="D2179" s="7"/>
    </row>
    <row r="2180" spans="2:4" x14ac:dyDescent="0.3">
      <c r="B2180" s="7"/>
      <c r="C2180" s="7"/>
      <c r="D2180" s="7"/>
    </row>
    <row r="2181" spans="2:4" x14ac:dyDescent="0.3">
      <c r="B2181" s="7"/>
      <c r="C2181" s="7"/>
      <c r="D2181" s="7"/>
    </row>
    <row r="2182" spans="2:4" x14ac:dyDescent="0.3">
      <c r="B2182" s="7"/>
      <c r="C2182" s="7"/>
      <c r="D2182" s="7"/>
    </row>
    <row r="2183" spans="2:4" x14ac:dyDescent="0.3">
      <c r="B2183" s="7"/>
      <c r="C2183" s="7"/>
      <c r="D2183" s="7"/>
    </row>
    <row r="2184" spans="2:4" x14ac:dyDescent="0.3">
      <c r="B2184" s="7"/>
      <c r="C2184" s="7"/>
      <c r="D2184" s="7"/>
    </row>
    <row r="2185" spans="2:4" x14ac:dyDescent="0.3">
      <c r="B2185" s="7"/>
      <c r="C2185" s="7"/>
      <c r="D2185" s="7"/>
    </row>
    <row r="2186" spans="2:4" x14ac:dyDescent="0.3">
      <c r="B2186" s="7"/>
      <c r="C2186" s="7"/>
      <c r="D2186" s="7"/>
    </row>
    <row r="2187" spans="2:4" x14ac:dyDescent="0.3">
      <c r="B2187" s="7"/>
      <c r="C2187" s="7"/>
      <c r="D2187" s="7"/>
    </row>
    <row r="2188" spans="2:4" x14ac:dyDescent="0.3">
      <c r="B2188" s="7"/>
      <c r="C2188" s="7"/>
      <c r="D2188" s="7"/>
    </row>
    <row r="2189" spans="2:4" x14ac:dyDescent="0.3">
      <c r="B2189" s="7"/>
      <c r="C2189" s="7"/>
      <c r="D2189" s="7"/>
    </row>
    <row r="2190" spans="2:4" x14ac:dyDescent="0.3">
      <c r="B2190" s="7"/>
      <c r="C2190" s="7"/>
      <c r="D2190" s="7"/>
    </row>
    <row r="2191" spans="2:4" x14ac:dyDescent="0.3">
      <c r="B2191" s="7"/>
      <c r="C2191" s="7"/>
      <c r="D2191" s="7"/>
    </row>
    <row r="2192" spans="2:4" x14ac:dyDescent="0.3">
      <c r="B2192" s="7"/>
      <c r="C2192" s="7"/>
      <c r="D2192" s="7"/>
    </row>
    <row r="2193" spans="2:4" x14ac:dyDescent="0.3">
      <c r="B2193" s="7"/>
      <c r="C2193" s="7"/>
      <c r="D2193" s="7"/>
    </row>
    <row r="2194" spans="2:4" x14ac:dyDescent="0.3">
      <c r="B2194" s="7"/>
      <c r="C2194" s="7"/>
      <c r="D2194" s="7"/>
    </row>
    <row r="2195" spans="2:4" x14ac:dyDescent="0.3">
      <c r="B2195" s="7"/>
      <c r="C2195" s="7"/>
      <c r="D2195" s="7"/>
    </row>
    <row r="2196" spans="2:4" x14ac:dyDescent="0.3">
      <c r="B2196" s="7"/>
      <c r="C2196" s="7"/>
      <c r="D2196" s="7"/>
    </row>
    <row r="2197" spans="2:4" x14ac:dyDescent="0.3">
      <c r="B2197" s="7"/>
      <c r="C2197" s="7"/>
      <c r="D2197" s="7"/>
    </row>
    <row r="2198" spans="2:4" x14ac:dyDescent="0.3">
      <c r="B2198" s="7"/>
      <c r="C2198" s="7"/>
      <c r="D2198" s="7"/>
    </row>
    <row r="2199" spans="2:4" x14ac:dyDescent="0.3">
      <c r="B2199" s="7"/>
      <c r="C2199" s="7"/>
      <c r="D2199" s="7"/>
    </row>
    <row r="2200" spans="2:4" x14ac:dyDescent="0.3">
      <c r="B2200" s="7"/>
      <c r="C2200" s="7"/>
      <c r="D2200" s="7"/>
    </row>
    <row r="2201" spans="2:4" x14ac:dyDescent="0.3">
      <c r="B2201" s="7"/>
      <c r="C2201" s="7"/>
      <c r="D2201" s="7"/>
    </row>
    <row r="2202" spans="2:4" x14ac:dyDescent="0.3">
      <c r="B2202" s="7"/>
      <c r="C2202" s="7"/>
      <c r="D2202" s="7"/>
    </row>
    <row r="2203" spans="2:4" x14ac:dyDescent="0.3">
      <c r="B2203" s="7"/>
      <c r="C2203" s="7"/>
      <c r="D2203" s="7"/>
    </row>
    <row r="2204" spans="2:4" x14ac:dyDescent="0.3">
      <c r="B2204" s="7"/>
      <c r="C2204" s="7"/>
      <c r="D2204" s="7"/>
    </row>
    <row r="2205" spans="2:4" x14ac:dyDescent="0.3">
      <c r="B2205" s="7"/>
      <c r="C2205" s="7"/>
      <c r="D2205" s="7"/>
    </row>
    <row r="2206" spans="2:4" x14ac:dyDescent="0.3">
      <c r="B2206" s="7"/>
      <c r="C2206" s="7"/>
      <c r="D2206" s="7"/>
    </row>
    <row r="2207" spans="2:4" x14ac:dyDescent="0.3">
      <c r="B2207" s="7"/>
      <c r="C2207" s="7"/>
      <c r="D2207" s="7"/>
    </row>
    <row r="2208" spans="2:4" x14ac:dyDescent="0.3">
      <c r="B2208" s="7"/>
      <c r="C2208" s="7"/>
      <c r="D2208" s="7"/>
    </row>
    <row r="2209" spans="2:4" x14ac:dyDescent="0.3">
      <c r="B2209" s="7"/>
      <c r="C2209" s="7"/>
      <c r="D2209" s="7"/>
    </row>
    <row r="2210" spans="2:4" x14ac:dyDescent="0.3">
      <c r="B2210" s="7"/>
      <c r="C2210" s="7"/>
      <c r="D2210" s="7"/>
    </row>
    <row r="2211" spans="2:4" x14ac:dyDescent="0.3">
      <c r="B2211" s="7"/>
      <c r="C2211" s="7"/>
      <c r="D2211" s="7"/>
    </row>
    <row r="2212" spans="2:4" x14ac:dyDescent="0.3">
      <c r="B2212" s="7"/>
      <c r="C2212" s="7"/>
      <c r="D2212" s="7"/>
    </row>
    <row r="2213" spans="2:4" x14ac:dyDescent="0.3">
      <c r="B2213" s="7"/>
      <c r="C2213" s="7"/>
      <c r="D2213" s="7"/>
    </row>
    <row r="2214" spans="2:4" x14ac:dyDescent="0.3">
      <c r="B2214" s="7"/>
      <c r="C2214" s="7"/>
      <c r="D2214" s="7"/>
    </row>
    <row r="2215" spans="2:4" x14ac:dyDescent="0.3">
      <c r="B2215" s="7"/>
      <c r="C2215" s="7"/>
      <c r="D2215" s="7"/>
    </row>
    <row r="2216" spans="2:4" x14ac:dyDescent="0.3">
      <c r="B2216" s="7"/>
      <c r="C2216" s="7"/>
      <c r="D2216" s="7"/>
    </row>
    <row r="2217" spans="2:4" x14ac:dyDescent="0.3">
      <c r="B2217" s="7"/>
      <c r="C2217" s="7"/>
      <c r="D2217" s="7"/>
    </row>
    <row r="2218" spans="2:4" x14ac:dyDescent="0.3">
      <c r="B2218" s="7"/>
      <c r="C2218" s="7"/>
      <c r="D2218" s="7"/>
    </row>
    <row r="2219" spans="2:4" x14ac:dyDescent="0.3">
      <c r="B2219" s="7"/>
      <c r="C2219" s="7"/>
      <c r="D2219" s="7"/>
    </row>
    <row r="2220" spans="2:4" x14ac:dyDescent="0.3">
      <c r="B2220" s="7"/>
      <c r="C2220" s="7"/>
      <c r="D2220" s="7"/>
    </row>
    <row r="2221" spans="2:4" x14ac:dyDescent="0.3">
      <c r="B2221" s="7"/>
      <c r="C2221" s="7"/>
      <c r="D2221" s="7"/>
    </row>
    <row r="2222" spans="2:4" x14ac:dyDescent="0.3">
      <c r="B2222" s="7"/>
      <c r="C2222" s="7"/>
      <c r="D2222" s="7"/>
    </row>
    <row r="2223" spans="2:4" x14ac:dyDescent="0.3">
      <c r="B2223" s="7"/>
      <c r="C2223" s="7"/>
      <c r="D2223" s="7"/>
    </row>
    <row r="2224" spans="2:4" x14ac:dyDescent="0.3">
      <c r="B2224" s="7"/>
      <c r="C2224" s="7"/>
      <c r="D2224" s="7"/>
    </row>
    <row r="2225" spans="2:4" x14ac:dyDescent="0.3">
      <c r="B2225" s="7"/>
      <c r="C2225" s="7"/>
      <c r="D2225" s="7"/>
    </row>
    <row r="2226" spans="2:4" x14ac:dyDescent="0.3">
      <c r="B2226" s="7"/>
      <c r="C2226" s="7"/>
      <c r="D2226" s="7"/>
    </row>
    <row r="2227" spans="2:4" x14ac:dyDescent="0.3">
      <c r="B2227" s="7"/>
      <c r="C2227" s="7"/>
      <c r="D2227" s="7"/>
    </row>
    <row r="2228" spans="2:4" x14ac:dyDescent="0.3">
      <c r="B2228" s="7"/>
      <c r="C2228" s="7"/>
      <c r="D2228" s="7"/>
    </row>
    <row r="2229" spans="2:4" x14ac:dyDescent="0.3">
      <c r="B2229" s="7"/>
      <c r="C2229" s="7"/>
      <c r="D2229" s="7"/>
    </row>
    <row r="2230" spans="2:4" x14ac:dyDescent="0.3">
      <c r="B2230" s="7"/>
      <c r="C2230" s="7"/>
      <c r="D2230" s="7"/>
    </row>
    <row r="2231" spans="2:4" x14ac:dyDescent="0.3">
      <c r="B2231" s="7"/>
      <c r="C2231" s="7"/>
      <c r="D2231" s="7"/>
    </row>
    <row r="2232" spans="2:4" x14ac:dyDescent="0.3">
      <c r="B2232" s="7"/>
      <c r="C2232" s="7"/>
      <c r="D2232" s="7"/>
    </row>
    <row r="2233" spans="2:4" x14ac:dyDescent="0.3">
      <c r="B2233" s="7"/>
      <c r="C2233" s="7"/>
      <c r="D2233" s="7"/>
    </row>
    <row r="2234" spans="2:4" x14ac:dyDescent="0.3">
      <c r="B2234" s="7"/>
      <c r="C2234" s="7"/>
      <c r="D2234" s="7"/>
    </row>
    <row r="2235" spans="2:4" x14ac:dyDescent="0.3">
      <c r="B2235" s="7"/>
      <c r="C2235" s="7"/>
      <c r="D2235" s="7"/>
    </row>
    <row r="2236" spans="2:4" x14ac:dyDescent="0.3">
      <c r="B2236" s="7"/>
      <c r="C2236" s="7"/>
      <c r="D2236" s="7"/>
    </row>
    <row r="2237" spans="2:4" x14ac:dyDescent="0.3">
      <c r="B2237" s="7"/>
      <c r="C2237" s="7"/>
      <c r="D2237" s="7"/>
    </row>
    <row r="2238" spans="2:4" x14ac:dyDescent="0.3">
      <c r="B2238" s="7"/>
      <c r="C2238" s="7"/>
      <c r="D2238" s="7"/>
    </row>
    <row r="2239" spans="2:4" x14ac:dyDescent="0.3">
      <c r="B2239" s="7"/>
      <c r="C2239" s="7"/>
      <c r="D2239" s="7"/>
    </row>
    <row r="2240" spans="2:4" x14ac:dyDescent="0.3">
      <c r="B2240" s="7"/>
      <c r="C2240" s="7"/>
      <c r="D2240" s="7"/>
    </row>
    <row r="2241" spans="2:4" x14ac:dyDescent="0.3">
      <c r="B2241" s="7"/>
      <c r="C2241" s="7"/>
      <c r="D2241" s="7"/>
    </row>
    <row r="2242" spans="2:4" x14ac:dyDescent="0.3">
      <c r="B2242" s="7"/>
      <c r="C2242" s="7"/>
      <c r="D2242" s="7"/>
    </row>
    <row r="2243" spans="2:4" x14ac:dyDescent="0.3">
      <c r="B2243" s="7"/>
      <c r="C2243" s="7"/>
      <c r="D2243" s="7"/>
    </row>
    <row r="2244" spans="2:4" x14ac:dyDescent="0.3">
      <c r="B2244" s="7"/>
      <c r="C2244" s="7"/>
      <c r="D2244" s="7"/>
    </row>
    <row r="2245" spans="2:4" x14ac:dyDescent="0.3">
      <c r="B2245" s="7"/>
      <c r="C2245" s="7"/>
      <c r="D2245" s="7"/>
    </row>
    <row r="2246" spans="2:4" x14ac:dyDescent="0.3">
      <c r="B2246" s="7"/>
      <c r="C2246" s="7"/>
      <c r="D2246" s="7"/>
    </row>
    <row r="2247" spans="2:4" x14ac:dyDescent="0.3">
      <c r="B2247" s="7"/>
      <c r="C2247" s="7"/>
      <c r="D2247" s="7"/>
    </row>
    <row r="2248" spans="2:4" x14ac:dyDescent="0.3">
      <c r="B2248" s="7"/>
      <c r="C2248" s="7"/>
      <c r="D2248" s="7"/>
    </row>
    <row r="2249" spans="2:4" x14ac:dyDescent="0.3">
      <c r="B2249" s="7"/>
      <c r="C2249" s="7"/>
      <c r="D2249" s="7"/>
    </row>
    <row r="2250" spans="2:4" x14ac:dyDescent="0.3">
      <c r="B2250" s="7"/>
      <c r="C2250" s="7"/>
      <c r="D2250" s="7"/>
    </row>
    <row r="2251" spans="2:4" x14ac:dyDescent="0.3">
      <c r="B2251" s="7"/>
      <c r="C2251" s="7"/>
      <c r="D2251" s="7"/>
    </row>
    <row r="2252" spans="2:4" x14ac:dyDescent="0.3">
      <c r="B2252" s="7"/>
      <c r="C2252" s="7"/>
      <c r="D2252" s="7"/>
    </row>
    <row r="2253" spans="2:4" x14ac:dyDescent="0.3">
      <c r="B2253" s="7"/>
      <c r="C2253" s="7"/>
      <c r="D2253" s="7"/>
    </row>
    <row r="2254" spans="2:4" x14ac:dyDescent="0.3">
      <c r="B2254" s="7"/>
      <c r="C2254" s="7"/>
      <c r="D2254" s="7"/>
    </row>
    <row r="2255" spans="2:4" x14ac:dyDescent="0.3">
      <c r="B2255" s="7"/>
      <c r="C2255" s="7"/>
      <c r="D2255" s="7"/>
    </row>
    <row r="2256" spans="2:4" x14ac:dyDescent="0.3">
      <c r="B2256" s="7"/>
      <c r="C2256" s="7"/>
      <c r="D2256" s="7"/>
    </row>
    <row r="2257" spans="2:4" x14ac:dyDescent="0.3">
      <c r="B2257" s="7"/>
      <c r="C2257" s="7"/>
      <c r="D2257" s="7"/>
    </row>
    <row r="2258" spans="2:4" x14ac:dyDescent="0.3">
      <c r="B2258" s="7"/>
      <c r="C2258" s="7"/>
      <c r="D2258" s="7"/>
    </row>
    <row r="2259" spans="2:4" x14ac:dyDescent="0.3">
      <c r="B2259" s="7"/>
      <c r="C2259" s="7"/>
      <c r="D2259" s="7"/>
    </row>
    <row r="2260" spans="2:4" x14ac:dyDescent="0.3">
      <c r="B2260" s="7"/>
      <c r="C2260" s="7"/>
      <c r="D2260" s="7"/>
    </row>
    <row r="2261" spans="2:4" x14ac:dyDescent="0.3">
      <c r="B2261" s="7"/>
      <c r="C2261" s="7"/>
      <c r="D2261" s="7"/>
    </row>
    <row r="2262" spans="2:4" x14ac:dyDescent="0.3">
      <c r="B2262" s="7"/>
      <c r="C2262" s="7"/>
      <c r="D2262" s="7"/>
    </row>
    <row r="2263" spans="2:4" x14ac:dyDescent="0.3">
      <c r="B2263" s="7"/>
      <c r="C2263" s="7"/>
      <c r="D2263" s="7"/>
    </row>
    <row r="2264" spans="2:4" x14ac:dyDescent="0.3">
      <c r="B2264" s="7"/>
      <c r="C2264" s="7"/>
      <c r="D2264" s="7"/>
    </row>
    <row r="2265" spans="2:4" x14ac:dyDescent="0.3">
      <c r="B2265" s="7"/>
      <c r="C2265" s="7"/>
      <c r="D2265" s="7"/>
    </row>
    <row r="2266" spans="2:4" x14ac:dyDescent="0.3">
      <c r="B2266" s="7"/>
      <c r="C2266" s="7"/>
      <c r="D2266" s="7"/>
    </row>
    <row r="2267" spans="2:4" x14ac:dyDescent="0.3">
      <c r="B2267" s="7"/>
      <c r="C2267" s="7"/>
      <c r="D2267" s="7"/>
    </row>
    <row r="2268" spans="2:4" x14ac:dyDescent="0.3">
      <c r="B2268" s="7"/>
      <c r="C2268" s="7"/>
      <c r="D2268" s="7"/>
    </row>
    <row r="2269" spans="2:4" x14ac:dyDescent="0.3">
      <c r="B2269" s="7"/>
      <c r="C2269" s="7"/>
      <c r="D2269" s="7"/>
    </row>
    <row r="2270" spans="2:4" x14ac:dyDescent="0.3">
      <c r="B2270" s="7"/>
      <c r="C2270" s="7"/>
      <c r="D2270" s="7"/>
    </row>
    <row r="2271" spans="2:4" x14ac:dyDescent="0.3">
      <c r="B2271" s="7"/>
      <c r="C2271" s="7"/>
      <c r="D2271" s="7"/>
    </row>
    <row r="2272" spans="2:4" x14ac:dyDescent="0.3">
      <c r="B2272" s="7"/>
      <c r="C2272" s="7"/>
      <c r="D2272" s="7"/>
    </row>
    <row r="2273" spans="2:4" x14ac:dyDescent="0.3">
      <c r="B2273" s="7"/>
      <c r="C2273" s="7"/>
      <c r="D2273" s="7"/>
    </row>
    <row r="2274" spans="2:4" x14ac:dyDescent="0.3">
      <c r="B2274" s="7"/>
      <c r="C2274" s="7"/>
      <c r="D2274" s="7"/>
    </row>
    <row r="2275" spans="2:4" x14ac:dyDescent="0.3">
      <c r="B2275" s="7"/>
      <c r="C2275" s="7"/>
      <c r="D2275" s="7"/>
    </row>
    <row r="2276" spans="2:4" x14ac:dyDescent="0.3">
      <c r="B2276" s="7"/>
      <c r="C2276" s="7"/>
      <c r="D2276" s="7"/>
    </row>
    <row r="2277" spans="2:4" x14ac:dyDescent="0.3">
      <c r="B2277" s="7"/>
      <c r="C2277" s="7"/>
      <c r="D2277" s="7"/>
    </row>
    <row r="2278" spans="2:4" x14ac:dyDescent="0.3">
      <c r="B2278" s="7"/>
      <c r="C2278" s="7"/>
      <c r="D2278" s="7"/>
    </row>
    <row r="2279" spans="2:4" x14ac:dyDescent="0.3">
      <c r="B2279" s="7"/>
      <c r="C2279" s="7"/>
      <c r="D2279" s="7"/>
    </row>
    <row r="2280" spans="2:4" x14ac:dyDescent="0.3">
      <c r="B2280" s="7"/>
      <c r="C2280" s="7"/>
      <c r="D2280" s="7"/>
    </row>
    <row r="2281" spans="2:4" x14ac:dyDescent="0.3">
      <c r="B2281" s="7"/>
      <c r="C2281" s="7"/>
      <c r="D2281" s="7"/>
    </row>
    <row r="2282" spans="2:4" x14ac:dyDescent="0.3">
      <c r="B2282" s="7"/>
      <c r="C2282" s="7"/>
      <c r="D2282" s="7"/>
    </row>
    <row r="2283" spans="2:4" x14ac:dyDescent="0.3">
      <c r="B2283" s="7"/>
      <c r="C2283" s="7"/>
      <c r="D2283" s="7"/>
    </row>
    <row r="2284" spans="2:4" x14ac:dyDescent="0.3">
      <c r="B2284" s="7"/>
      <c r="C2284" s="7"/>
      <c r="D2284" s="7"/>
    </row>
    <row r="2285" spans="2:4" x14ac:dyDescent="0.3">
      <c r="B2285" s="7"/>
      <c r="C2285" s="7"/>
      <c r="D2285" s="7"/>
    </row>
    <row r="2286" spans="2:4" x14ac:dyDescent="0.3">
      <c r="B2286" s="7"/>
      <c r="C2286" s="7"/>
      <c r="D2286" s="7"/>
    </row>
    <row r="2287" spans="2:4" x14ac:dyDescent="0.3">
      <c r="B2287" s="7"/>
      <c r="C2287" s="7"/>
      <c r="D2287" s="7"/>
    </row>
    <row r="2288" spans="2:4" x14ac:dyDescent="0.3">
      <c r="B2288" s="7"/>
      <c r="C2288" s="7"/>
      <c r="D2288" s="7"/>
    </row>
    <row r="2289" spans="2:4" x14ac:dyDescent="0.3">
      <c r="B2289" s="7"/>
      <c r="C2289" s="7"/>
      <c r="D2289" s="7"/>
    </row>
    <row r="2290" spans="2:4" x14ac:dyDescent="0.3">
      <c r="B2290" s="7"/>
      <c r="C2290" s="7"/>
      <c r="D2290" s="7"/>
    </row>
    <row r="2291" spans="2:4" x14ac:dyDescent="0.3">
      <c r="B2291" s="7"/>
      <c r="C2291" s="7"/>
      <c r="D2291" s="7"/>
    </row>
    <row r="2292" spans="2:4" x14ac:dyDescent="0.3">
      <c r="B2292" s="7"/>
      <c r="C2292" s="7"/>
      <c r="D2292" s="7"/>
    </row>
    <row r="2293" spans="2:4" x14ac:dyDescent="0.3">
      <c r="B2293" s="7"/>
      <c r="C2293" s="7"/>
      <c r="D2293" s="7"/>
    </row>
    <row r="2294" spans="2:4" x14ac:dyDescent="0.3">
      <c r="B2294" s="7"/>
      <c r="C2294" s="7"/>
      <c r="D2294" s="7"/>
    </row>
    <row r="2295" spans="2:4" x14ac:dyDescent="0.3">
      <c r="B2295" s="7"/>
      <c r="C2295" s="7"/>
      <c r="D2295" s="7"/>
    </row>
    <row r="2296" spans="2:4" x14ac:dyDescent="0.3">
      <c r="B2296" s="7"/>
      <c r="C2296" s="7"/>
      <c r="D2296" s="7"/>
    </row>
    <row r="2297" spans="2:4" x14ac:dyDescent="0.3">
      <c r="B2297" s="7"/>
      <c r="C2297" s="7"/>
      <c r="D2297" s="7"/>
    </row>
    <row r="2298" spans="2:4" x14ac:dyDescent="0.3">
      <c r="B2298" s="7"/>
      <c r="C2298" s="7"/>
      <c r="D2298" s="7"/>
    </row>
    <row r="2299" spans="2:4" x14ac:dyDescent="0.3">
      <c r="B2299" s="7"/>
      <c r="C2299" s="7"/>
      <c r="D2299" s="7"/>
    </row>
    <row r="2300" spans="2:4" x14ac:dyDescent="0.3">
      <c r="B2300" s="7"/>
      <c r="C2300" s="7"/>
      <c r="D2300" s="7"/>
    </row>
    <row r="2301" spans="2:4" x14ac:dyDescent="0.3">
      <c r="B2301" s="7"/>
      <c r="C2301" s="7"/>
      <c r="D2301" s="7"/>
    </row>
    <row r="2302" spans="2:4" x14ac:dyDescent="0.3">
      <c r="B2302" s="7"/>
      <c r="C2302" s="7"/>
      <c r="D2302" s="7"/>
    </row>
    <row r="2303" spans="2:4" x14ac:dyDescent="0.3">
      <c r="B2303" s="7"/>
      <c r="C2303" s="7"/>
      <c r="D2303" s="7"/>
    </row>
    <row r="2304" spans="2:4" x14ac:dyDescent="0.3">
      <c r="B2304" s="7"/>
      <c r="C2304" s="7"/>
      <c r="D2304" s="7"/>
    </row>
    <row r="2305" spans="2:4" x14ac:dyDescent="0.3">
      <c r="B2305" s="7"/>
      <c r="C2305" s="7"/>
      <c r="D2305" s="7"/>
    </row>
    <row r="2306" spans="2:4" x14ac:dyDescent="0.3">
      <c r="B2306" s="7"/>
      <c r="C2306" s="7"/>
      <c r="D2306" s="7"/>
    </row>
    <row r="2307" spans="2:4" x14ac:dyDescent="0.3">
      <c r="B2307" s="7"/>
      <c r="C2307" s="7"/>
      <c r="D2307" s="7"/>
    </row>
    <row r="2308" spans="2:4" x14ac:dyDescent="0.3">
      <c r="B2308" s="7"/>
      <c r="C2308" s="7"/>
      <c r="D2308" s="7"/>
    </row>
    <row r="2309" spans="2:4" x14ac:dyDescent="0.3">
      <c r="B2309" s="7"/>
      <c r="C2309" s="7"/>
      <c r="D2309" s="7"/>
    </row>
    <row r="2310" spans="2:4" x14ac:dyDescent="0.3">
      <c r="B2310" s="7"/>
      <c r="C2310" s="7"/>
      <c r="D2310" s="7"/>
    </row>
    <row r="2311" spans="2:4" x14ac:dyDescent="0.3">
      <c r="B2311" s="7"/>
      <c r="C2311" s="7"/>
      <c r="D2311" s="7"/>
    </row>
    <row r="2312" spans="2:4" x14ac:dyDescent="0.3">
      <c r="B2312" s="7"/>
      <c r="C2312" s="7"/>
      <c r="D2312" s="7"/>
    </row>
    <row r="2313" spans="2:4" x14ac:dyDescent="0.3">
      <c r="B2313" s="7"/>
      <c r="C2313" s="7"/>
      <c r="D2313" s="7"/>
    </row>
    <row r="2314" spans="2:4" x14ac:dyDescent="0.3">
      <c r="B2314" s="7"/>
      <c r="C2314" s="7"/>
      <c r="D2314" s="7"/>
    </row>
    <row r="2315" spans="2:4" x14ac:dyDescent="0.3">
      <c r="B2315" s="7"/>
      <c r="C2315" s="7"/>
      <c r="D2315" s="7"/>
    </row>
    <row r="2316" spans="2:4" x14ac:dyDescent="0.3">
      <c r="B2316" s="7"/>
      <c r="C2316" s="7"/>
      <c r="D2316" s="7"/>
    </row>
    <row r="2317" spans="2:4" x14ac:dyDescent="0.3">
      <c r="B2317" s="7"/>
      <c r="C2317" s="7"/>
      <c r="D2317" s="7"/>
    </row>
    <row r="2318" spans="2:4" x14ac:dyDescent="0.3">
      <c r="B2318" s="7"/>
      <c r="C2318" s="7"/>
      <c r="D2318" s="7"/>
    </row>
    <row r="2319" spans="2:4" x14ac:dyDescent="0.3">
      <c r="B2319" s="7"/>
      <c r="C2319" s="7"/>
      <c r="D2319" s="7"/>
    </row>
    <row r="2320" spans="2:4" x14ac:dyDescent="0.3">
      <c r="B2320" s="7"/>
      <c r="C2320" s="7"/>
      <c r="D2320" s="7"/>
    </row>
    <row r="2321" spans="2:4" x14ac:dyDescent="0.3">
      <c r="B2321" s="7"/>
      <c r="C2321" s="7"/>
      <c r="D2321" s="7"/>
    </row>
    <row r="2322" spans="2:4" x14ac:dyDescent="0.3">
      <c r="B2322" s="7"/>
      <c r="C2322" s="7"/>
      <c r="D2322" s="7"/>
    </row>
    <row r="2323" spans="2:4" x14ac:dyDescent="0.3">
      <c r="B2323" s="7"/>
      <c r="C2323" s="7"/>
      <c r="D2323" s="7"/>
    </row>
    <row r="2324" spans="2:4" x14ac:dyDescent="0.3">
      <c r="B2324" s="7"/>
      <c r="C2324" s="7"/>
      <c r="D2324" s="7"/>
    </row>
    <row r="2325" spans="2:4" x14ac:dyDescent="0.3">
      <c r="B2325" s="7"/>
      <c r="C2325" s="7"/>
      <c r="D2325" s="7"/>
    </row>
    <row r="2326" spans="2:4" x14ac:dyDescent="0.3">
      <c r="B2326" s="7"/>
      <c r="C2326" s="7"/>
      <c r="D2326" s="7"/>
    </row>
    <row r="2327" spans="2:4" x14ac:dyDescent="0.3">
      <c r="B2327" s="7"/>
      <c r="C2327" s="7"/>
      <c r="D2327" s="7"/>
    </row>
    <row r="2328" spans="2:4" x14ac:dyDescent="0.3">
      <c r="B2328" s="7"/>
      <c r="C2328" s="7"/>
      <c r="D2328" s="7"/>
    </row>
    <row r="2329" spans="2:4" x14ac:dyDescent="0.3">
      <c r="B2329" s="7"/>
      <c r="C2329" s="7"/>
      <c r="D2329" s="7"/>
    </row>
    <row r="2330" spans="2:4" x14ac:dyDescent="0.3">
      <c r="B2330" s="7"/>
      <c r="C2330" s="7"/>
      <c r="D2330" s="7"/>
    </row>
    <row r="2331" spans="2:4" x14ac:dyDescent="0.3">
      <c r="B2331" s="7"/>
      <c r="C2331" s="7"/>
      <c r="D2331" s="7"/>
    </row>
    <row r="2332" spans="2:4" x14ac:dyDescent="0.3">
      <c r="B2332" s="7"/>
      <c r="C2332" s="7"/>
      <c r="D2332" s="7"/>
    </row>
    <row r="2333" spans="2:4" x14ac:dyDescent="0.3">
      <c r="B2333" s="7"/>
      <c r="C2333" s="7"/>
      <c r="D2333" s="7"/>
    </row>
    <row r="2334" spans="2:4" x14ac:dyDescent="0.3">
      <c r="B2334" s="7"/>
      <c r="C2334" s="7"/>
      <c r="D2334" s="7"/>
    </row>
    <row r="2335" spans="2:4" x14ac:dyDescent="0.3">
      <c r="B2335" s="7"/>
      <c r="C2335" s="7"/>
      <c r="D2335" s="7"/>
    </row>
    <row r="2336" spans="2:4" x14ac:dyDescent="0.3">
      <c r="B2336" s="7"/>
      <c r="C2336" s="7"/>
      <c r="D2336" s="7"/>
    </row>
    <row r="2337" spans="2:4" x14ac:dyDescent="0.3">
      <c r="B2337" s="7"/>
      <c r="C2337" s="7"/>
      <c r="D2337" s="7"/>
    </row>
    <row r="2338" spans="2:4" x14ac:dyDescent="0.3">
      <c r="B2338" s="7"/>
      <c r="C2338" s="7"/>
      <c r="D2338" s="7"/>
    </row>
    <row r="2339" spans="2:4" x14ac:dyDescent="0.3">
      <c r="B2339" s="7"/>
      <c r="C2339" s="7"/>
      <c r="D2339" s="7"/>
    </row>
    <row r="2340" spans="2:4" x14ac:dyDescent="0.3">
      <c r="B2340" s="7"/>
      <c r="C2340" s="7"/>
      <c r="D2340" s="7"/>
    </row>
    <row r="2341" spans="2:4" x14ac:dyDescent="0.3">
      <c r="B2341" s="7"/>
      <c r="C2341" s="7"/>
      <c r="D2341" s="7"/>
    </row>
    <row r="2342" spans="2:4" x14ac:dyDescent="0.3">
      <c r="B2342" s="7"/>
      <c r="C2342" s="7"/>
      <c r="D2342" s="7"/>
    </row>
    <row r="2343" spans="2:4" x14ac:dyDescent="0.3">
      <c r="B2343" s="7"/>
      <c r="C2343" s="7"/>
      <c r="D2343" s="7"/>
    </row>
    <row r="2344" spans="2:4" x14ac:dyDescent="0.3">
      <c r="B2344" s="7"/>
      <c r="C2344" s="7"/>
      <c r="D2344" s="7"/>
    </row>
    <row r="2345" spans="2:4" x14ac:dyDescent="0.3">
      <c r="B2345" s="7"/>
      <c r="C2345" s="7"/>
      <c r="D2345" s="7"/>
    </row>
    <row r="2346" spans="2:4" x14ac:dyDescent="0.3">
      <c r="B2346" s="7"/>
      <c r="C2346" s="7"/>
      <c r="D2346" s="7"/>
    </row>
    <row r="2347" spans="2:4" x14ac:dyDescent="0.3">
      <c r="B2347" s="7"/>
      <c r="C2347" s="7"/>
      <c r="D2347" s="7"/>
    </row>
    <row r="2348" spans="2:4" x14ac:dyDescent="0.3">
      <c r="B2348" s="7"/>
      <c r="C2348" s="7"/>
      <c r="D2348" s="7"/>
    </row>
    <row r="2349" spans="2:4" x14ac:dyDescent="0.3">
      <c r="B2349" s="7"/>
      <c r="C2349" s="7"/>
      <c r="D2349" s="7"/>
    </row>
    <row r="2350" spans="2:4" x14ac:dyDescent="0.3">
      <c r="B2350" s="7"/>
      <c r="C2350" s="7"/>
      <c r="D2350" s="7"/>
    </row>
    <row r="2351" spans="2:4" x14ac:dyDescent="0.3">
      <c r="B2351" s="7"/>
      <c r="C2351" s="7"/>
      <c r="D2351" s="7"/>
    </row>
    <row r="2352" spans="2:4" x14ac:dyDescent="0.3">
      <c r="B2352" s="7"/>
      <c r="C2352" s="7"/>
      <c r="D2352" s="7"/>
    </row>
    <row r="2353" spans="2:4" x14ac:dyDescent="0.3">
      <c r="B2353" s="7"/>
      <c r="C2353" s="7"/>
      <c r="D2353" s="7"/>
    </row>
    <row r="2354" spans="2:4" x14ac:dyDescent="0.3">
      <c r="B2354" s="7"/>
      <c r="C2354" s="7"/>
      <c r="D2354" s="7"/>
    </row>
    <row r="2355" spans="2:4" x14ac:dyDescent="0.3">
      <c r="B2355" s="7"/>
      <c r="C2355" s="7"/>
      <c r="D2355" s="7"/>
    </row>
    <row r="2356" spans="2:4" x14ac:dyDescent="0.3">
      <c r="B2356" s="7"/>
      <c r="C2356" s="7"/>
      <c r="D2356" s="7"/>
    </row>
    <row r="2357" spans="2:4" x14ac:dyDescent="0.3">
      <c r="B2357" s="7"/>
      <c r="C2357" s="7"/>
      <c r="D2357" s="7"/>
    </row>
    <row r="2358" spans="2:4" x14ac:dyDescent="0.3">
      <c r="B2358" s="7"/>
      <c r="C2358" s="7"/>
      <c r="D2358" s="7"/>
    </row>
    <row r="2359" spans="2:4" x14ac:dyDescent="0.3">
      <c r="B2359" s="7"/>
      <c r="C2359" s="7"/>
      <c r="D2359" s="7"/>
    </row>
    <row r="2360" spans="2:4" x14ac:dyDescent="0.3">
      <c r="B2360" s="7"/>
      <c r="C2360" s="7"/>
      <c r="D2360" s="7"/>
    </row>
    <row r="2361" spans="2:4" x14ac:dyDescent="0.3">
      <c r="B2361" s="7"/>
      <c r="C2361" s="7"/>
      <c r="D2361" s="7"/>
    </row>
    <row r="2362" spans="2:4" x14ac:dyDescent="0.3">
      <c r="B2362" s="7"/>
      <c r="C2362" s="7"/>
      <c r="D2362" s="7"/>
    </row>
    <row r="2363" spans="2:4" x14ac:dyDescent="0.3">
      <c r="B2363" s="7"/>
      <c r="C2363" s="7"/>
      <c r="D2363" s="7"/>
    </row>
    <row r="2364" spans="2:4" x14ac:dyDescent="0.3">
      <c r="B2364" s="7"/>
      <c r="C2364" s="7"/>
      <c r="D2364" s="7"/>
    </row>
    <row r="2365" spans="2:4" x14ac:dyDescent="0.3">
      <c r="B2365" s="7"/>
      <c r="C2365" s="7"/>
      <c r="D2365" s="7"/>
    </row>
    <row r="2366" spans="2:4" x14ac:dyDescent="0.3">
      <c r="B2366" s="7"/>
      <c r="C2366" s="7"/>
      <c r="D2366" s="7"/>
    </row>
    <row r="2367" spans="2:4" x14ac:dyDescent="0.3">
      <c r="B2367" s="7"/>
      <c r="C2367" s="7"/>
      <c r="D2367" s="7"/>
    </row>
    <row r="2368" spans="2:4" x14ac:dyDescent="0.3">
      <c r="B2368" s="7"/>
      <c r="C2368" s="7"/>
      <c r="D2368" s="7"/>
    </row>
    <row r="2369" spans="2:4" x14ac:dyDescent="0.3">
      <c r="B2369" s="7"/>
      <c r="C2369" s="7"/>
      <c r="D2369" s="7"/>
    </row>
    <row r="2370" spans="2:4" x14ac:dyDescent="0.3">
      <c r="B2370" s="7"/>
      <c r="C2370" s="7"/>
      <c r="D2370" s="7"/>
    </row>
    <row r="2371" spans="2:4" x14ac:dyDescent="0.3">
      <c r="B2371" s="7"/>
      <c r="C2371" s="7"/>
      <c r="D2371" s="7"/>
    </row>
    <row r="2372" spans="2:4" x14ac:dyDescent="0.3">
      <c r="B2372" s="7"/>
      <c r="C2372" s="7"/>
      <c r="D2372" s="7"/>
    </row>
    <row r="2373" spans="2:4" x14ac:dyDescent="0.3">
      <c r="B2373" s="7"/>
      <c r="C2373" s="7"/>
      <c r="D2373" s="7"/>
    </row>
    <row r="2374" spans="2:4" x14ac:dyDescent="0.3">
      <c r="B2374" s="7"/>
      <c r="C2374" s="7"/>
      <c r="D2374" s="7"/>
    </row>
    <row r="2375" spans="2:4" x14ac:dyDescent="0.3">
      <c r="B2375" s="7"/>
      <c r="C2375" s="7"/>
      <c r="D2375" s="7"/>
    </row>
    <row r="2376" spans="2:4" x14ac:dyDescent="0.3">
      <c r="B2376" s="7"/>
      <c r="C2376" s="7"/>
      <c r="D2376" s="7"/>
    </row>
    <row r="2377" spans="2:4" x14ac:dyDescent="0.3">
      <c r="B2377" s="7"/>
      <c r="C2377" s="7"/>
      <c r="D2377" s="7"/>
    </row>
    <row r="2378" spans="2:4" x14ac:dyDescent="0.3">
      <c r="B2378" s="7"/>
      <c r="C2378" s="7"/>
      <c r="D2378" s="7"/>
    </row>
    <row r="2379" spans="2:4" x14ac:dyDescent="0.3">
      <c r="B2379" s="7"/>
      <c r="C2379" s="7"/>
      <c r="D2379" s="7"/>
    </row>
    <row r="2380" spans="2:4" x14ac:dyDescent="0.3">
      <c r="B2380" s="7"/>
      <c r="C2380" s="7"/>
      <c r="D2380" s="7"/>
    </row>
    <row r="2381" spans="2:4" x14ac:dyDescent="0.3">
      <c r="B2381" s="7"/>
      <c r="C2381" s="7"/>
      <c r="D2381" s="7"/>
    </row>
    <row r="2382" spans="2:4" x14ac:dyDescent="0.3">
      <c r="B2382" s="7"/>
      <c r="C2382" s="7"/>
      <c r="D2382" s="7"/>
    </row>
    <row r="2383" spans="2:4" x14ac:dyDescent="0.3">
      <c r="B2383" s="7"/>
      <c r="C2383" s="7"/>
      <c r="D2383" s="7"/>
    </row>
    <row r="2384" spans="2:4" x14ac:dyDescent="0.3">
      <c r="B2384" s="7"/>
      <c r="C2384" s="7"/>
      <c r="D2384" s="7"/>
    </row>
    <row r="2385" spans="2:4" x14ac:dyDescent="0.3">
      <c r="B2385" s="7"/>
      <c r="C2385" s="7"/>
      <c r="D2385" s="7"/>
    </row>
    <row r="2386" spans="2:4" x14ac:dyDescent="0.3">
      <c r="B2386" s="7"/>
      <c r="C2386" s="7"/>
      <c r="D2386" s="7"/>
    </row>
    <row r="2387" spans="2:4" x14ac:dyDescent="0.3">
      <c r="B2387" s="7"/>
      <c r="C2387" s="7"/>
      <c r="D2387" s="7"/>
    </row>
    <row r="2388" spans="2:4" x14ac:dyDescent="0.3">
      <c r="B2388" s="7"/>
      <c r="C2388" s="7"/>
      <c r="D2388" s="7"/>
    </row>
    <row r="2389" spans="2:4" x14ac:dyDescent="0.3">
      <c r="B2389" s="7"/>
      <c r="C2389" s="7"/>
      <c r="D2389" s="7"/>
    </row>
    <row r="2390" spans="2:4" x14ac:dyDescent="0.3">
      <c r="B2390" s="7"/>
      <c r="C2390" s="7"/>
      <c r="D2390" s="7"/>
    </row>
    <row r="2391" spans="2:4" x14ac:dyDescent="0.3">
      <c r="B2391" s="7"/>
      <c r="C2391" s="7"/>
      <c r="D2391" s="7"/>
    </row>
    <row r="2392" spans="2:4" x14ac:dyDescent="0.3">
      <c r="B2392" s="7"/>
      <c r="C2392" s="7"/>
      <c r="D2392" s="7"/>
    </row>
    <row r="2393" spans="2:4" x14ac:dyDescent="0.3">
      <c r="B2393" s="7"/>
      <c r="C2393" s="7"/>
      <c r="D2393" s="7"/>
    </row>
    <row r="2394" spans="2:4" x14ac:dyDescent="0.3">
      <c r="B2394" s="7"/>
      <c r="C2394" s="7"/>
      <c r="D2394" s="7"/>
    </row>
    <row r="2395" spans="2:4" x14ac:dyDescent="0.3">
      <c r="B2395" s="7"/>
      <c r="C2395" s="7"/>
      <c r="D2395" s="7"/>
    </row>
    <row r="2396" spans="2:4" x14ac:dyDescent="0.3">
      <c r="B2396" s="7"/>
      <c r="C2396" s="7"/>
      <c r="D2396" s="7"/>
    </row>
    <row r="2397" spans="2:4" x14ac:dyDescent="0.3">
      <c r="B2397" s="7"/>
      <c r="C2397" s="7"/>
      <c r="D2397" s="7"/>
    </row>
    <row r="2398" spans="2:4" x14ac:dyDescent="0.3">
      <c r="B2398" s="7"/>
      <c r="C2398" s="7"/>
      <c r="D2398" s="7"/>
    </row>
    <row r="2399" spans="2:4" x14ac:dyDescent="0.3">
      <c r="B2399" s="7"/>
      <c r="C2399" s="7"/>
      <c r="D2399" s="7"/>
    </row>
    <row r="2400" spans="2:4" x14ac:dyDescent="0.3">
      <c r="B2400" s="7"/>
      <c r="C2400" s="7"/>
      <c r="D2400" s="7"/>
    </row>
    <row r="2401" spans="2:4" x14ac:dyDescent="0.3">
      <c r="B2401" s="7"/>
      <c r="C2401" s="7"/>
      <c r="D2401" s="7"/>
    </row>
    <row r="2402" spans="2:4" x14ac:dyDescent="0.3">
      <c r="B2402" s="7"/>
      <c r="C2402" s="7"/>
      <c r="D2402" s="7"/>
    </row>
    <row r="2403" spans="2:4" x14ac:dyDescent="0.3">
      <c r="B2403" s="7"/>
      <c r="C2403" s="7"/>
      <c r="D2403" s="7"/>
    </row>
    <row r="2404" spans="2:4" x14ac:dyDescent="0.3">
      <c r="B2404" s="7"/>
      <c r="C2404" s="7"/>
      <c r="D2404" s="7"/>
    </row>
    <row r="2405" spans="2:4" x14ac:dyDescent="0.3">
      <c r="B2405" s="7"/>
      <c r="C2405" s="7"/>
      <c r="D2405" s="7"/>
    </row>
    <row r="2406" spans="2:4" x14ac:dyDescent="0.3">
      <c r="B2406" s="7"/>
      <c r="C2406" s="7"/>
      <c r="D2406" s="7"/>
    </row>
    <row r="2407" spans="2:4" x14ac:dyDescent="0.3">
      <c r="B2407" s="7"/>
      <c r="C2407" s="7"/>
      <c r="D2407" s="7"/>
    </row>
    <row r="2408" spans="2:4" x14ac:dyDescent="0.3">
      <c r="B2408" s="7"/>
      <c r="C2408" s="7"/>
      <c r="D2408" s="7"/>
    </row>
    <row r="2409" spans="2:4" x14ac:dyDescent="0.3">
      <c r="B2409" s="7"/>
      <c r="C2409" s="7"/>
      <c r="D2409" s="7"/>
    </row>
    <row r="2410" spans="2:4" x14ac:dyDescent="0.3">
      <c r="B2410" s="7"/>
      <c r="C2410" s="7"/>
      <c r="D2410" s="7"/>
    </row>
    <row r="2411" spans="2:4" x14ac:dyDescent="0.3">
      <c r="B2411" s="7"/>
      <c r="C2411" s="7"/>
      <c r="D2411" s="7"/>
    </row>
    <row r="2412" spans="2:4" x14ac:dyDescent="0.3">
      <c r="B2412" s="7"/>
      <c r="C2412" s="7"/>
      <c r="D2412" s="7"/>
    </row>
    <row r="2413" spans="2:4" x14ac:dyDescent="0.3">
      <c r="B2413" s="7"/>
      <c r="C2413" s="7"/>
      <c r="D2413" s="7"/>
    </row>
    <row r="2414" spans="2:4" x14ac:dyDescent="0.3">
      <c r="B2414" s="7"/>
      <c r="C2414" s="7"/>
      <c r="D2414" s="7"/>
    </row>
    <row r="2415" spans="2:4" x14ac:dyDescent="0.3">
      <c r="B2415" s="7"/>
      <c r="C2415" s="7"/>
      <c r="D2415" s="7"/>
    </row>
    <row r="2416" spans="2:4" x14ac:dyDescent="0.3">
      <c r="B2416" s="7"/>
      <c r="C2416" s="7"/>
      <c r="D2416" s="7"/>
    </row>
    <row r="2417" spans="2:4" x14ac:dyDescent="0.3">
      <c r="B2417" s="7"/>
      <c r="C2417" s="7"/>
      <c r="D2417" s="7"/>
    </row>
    <row r="2418" spans="2:4" x14ac:dyDescent="0.3">
      <c r="B2418" s="7"/>
      <c r="C2418" s="7"/>
      <c r="D2418" s="7"/>
    </row>
    <row r="2419" spans="2:4" x14ac:dyDescent="0.3">
      <c r="B2419" s="7"/>
      <c r="C2419" s="7"/>
      <c r="D2419" s="7"/>
    </row>
    <row r="2420" spans="2:4" x14ac:dyDescent="0.3">
      <c r="B2420" s="7"/>
      <c r="C2420" s="7"/>
      <c r="D2420" s="7"/>
    </row>
    <row r="2421" spans="2:4" x14ac:dyDescent="0.3">
      <c r="B2421" s="7"/>
      <c r="C2421" s="7"/>
      <c r="D2421" s="7"/>
    </row>
    <row r="2422" spans="2:4" x14ac:dyDescent="0.3">
      <c r="B2422" s="7"/>
      <c r="C2422" s="7"/>
      <c r="D2422" s="7"/>
    </row>
    <row r="2423" spans="2:4" x14ac:dyDescent="0.3">
      <c r="B2423" s="7"/>
      <c r="C2423" s="7"/>
      <c r="D2423" s="7"/>
    </row>
    <row r="2424" spans="2:4" x14ac:dyDescent="0.3">
      <c r="B2424" s="7"/>
      <c r="C2424" s="7"/>
      <c r="D2424" s="7"/>
    </row>
    <row r="2425" spans="2:4" x14ac:dyDescent="0.3">
      <c r="B2425" s="7"/>
      <c r="C2425" s="7"/>
      <c r="D2425" s="7"/>
    </row>
    <row r="2426" spans="2:4" x14ac:dyDescent="0.3">
      <c r="B2426" s="7"/>
      <c r="C2426" s="7"/>
      <c r="D2426" s="7"/>
    </row>
    <row r="2427" spans="2:4" x14ac:dyDescent="0.3">
      <c r="B2427" s="7"/>
      <c r="C2427" s="7"/>
      <c r="D2427" s="7"/>
    </row>
    <row r="2428" spans="2:4" x14ac:dyDescent="0.3">
      <c r="B2428" s="7"/>
      <c r="C2428" s="7"/>
      <c r="D2428" s="7"/>
    </row>
    <row r="2429" spans="2:4" x14ac:dyDescent="0.3">
      <c r="B2429" s="7"/>
      <c r="C2429" s="7"/>
      <c r="D2429" s="7"/>
    </row>
    <row r="2430" spans="2:4" x14ac:dyDescent="0.3">
      <c r="B2430" s="7"/>
      <c r="C2430" s="7"/>
      <c r="D2430" s="7"/>
    </row>
    <row r="2431" spans="2:4" x14ac:dyDescent="0.3">
      <c r="B2431" s="7"/>
      <c r="C2431" s="7"/>
      <c r="D2431" s="7"/>
    </row>
    <row r="2432" spans="2:4" x14ac:dyDescent="0.3">
      <c r="B2432" s="7"/>
      <c r="C2432" s="7"/>
      <c r="D2432" s="7"/>
    </row>
    <row r="2433" spans="2:4" x14ac:dyDescent="0.3">
      <c r="B2433" s="7"/>
      <c r="C2433" s="7"/>
      <c r="D2433" s="7"/>
    </row>
    <row r="2434" spans="2:4" x14ac:dyDescent="0.3">
      <c r="B2434" s="7"/>
      <c r="C2434" s="7"/>
      <c r="D2434" s="7"/>
    </row>
    <row r="2435" spans="2:4" x14ac:dyDescent="0.3">
      <c r="B2435" s="7"/>
      <c r="C2435" s="7"/>
      <c r="D2435" s="7"/>
    </row>
    <row r="2436" spans="2:4" x14ac:dyDescent="0.3">
      <c r="B2436" s="7"/>
      <c r="C2436" s="7"/>
      <c r="D2436" s="7"/>
    </row>
    <row r="2437" spans="2:4" x14ac:dyDescent="0.3">
      <c r="B2437" s="7"/>
      <c r="C2437" s="7"/>
      <c r="D2437" s="7"/>
    </row>
    <row r="2438" spans="2:4" x14ac:dyDescent="0.3">
      <c r="B2438" s="7"/>
      <c r="C2438" s="7"/>
      <c r="D2438" s="7"/>
    </row>
    <row r="2439" spans="2:4" x14ac:dyDescent="0.3">
      <c r="B2439" s="7"/>
      <c r="C2439" s="7"/>
      <c r="D2439" s="7"/>
    </row>
    <row r="2440" spans="2:4" x14ac:dyDescent="0.3">
      <c r="B2440" s="7"/>
      <c r="C2440" s="7"/>
      <c r="D2440" s="7"/>
    </row>
    <row r="2441" spans="2:4" x14ac:dyDescent="0.3">
      <c r="B2441" s="7"/>
      <c r="C2441" s="7"/>
      <c r="D2441" s="7"/>
    </row>
    <row r="2442" spans="2:4" x14ac:dyDescent="0.3">
      <c r="B2442" s="7"/>
      <c r="C2442" s="7"/>
      <c r="D2442" s="7"/>
    </row>
    <row r="2443" spans="2:4" x14ac:dyDescent="0.3">
      <c r="B2443" s="7"/>
      <c r="C2443" s="7"/>
      <c r="D2443" s="7"/>
    </row>
    <row r="2444" spans="2:4" x14ac:dyDescent="0.3">
      <c r="B2444" s="7"/>
      <c r="C2444" s="7"/>
      <c r="D2444" s="7"/>
    </row>
    <row r="2445" spans="2:4" x14ac:dyDescent="0.3">
      <c r="B2445" s="7"/>
      <c r="C2445" s="7"/>
      <c r="D2445" s="7"/>
    </row>
    <row r="2446" spans="2:4" x14ac:dyDescent="0.3">
      <c r="B2446" s="7"/>
      <c r="C2446" s="7"/>
      <c r="D2446" s="7"/>
    </row>
    <row r="2447" spans="2:4" x14ac:dyDescent="0.3">
      <c r="B2447" s="7"/>
      <c r="C2447" s="7"/>
      <c r="D2447" s="7"/>
    </row>
    <row r="2448" spans="2:4" x14ac:dyDescent="0.3">
      <c r="B2448" s="7"/>
      <c r="C2448" s="7"/>
      <c r="D2448" s="7"/>
    </row>
    <row r="2449" spans="2:4" x14ac:dyDescent="0.3">
      <c r="B2449" s="7"/>
      <c r="C2449" s="7"/>
      <c r="D2449" s="7"/>
    </row>
    <row r="2450" spans="2:4" x14ac:dyDescent="0.3">
      <c r="B2450" s="7"/>
      <c r="C2450" s="7"/>
      <c r="D2450" s="7"/>
    </row>
    <row r="2451" spans="2:4" x14ac:dyDescent="0.3">
      <c r="B2451" s="7"/>
      <c r="C2451" s="7"/>
      <c r="D2451" s="7"/>
    </row>
    <row r="2452" spans="2:4" x14ac:dyDescent="0.3">
      <c r="B2452" s="7"/>
      <c r="C2452" s="7"/>
      <c r="D2452" s="7"/>
    </row>
    <row r="2453" spans="2:4" x14ac:dyDescent="0.3">
      <c r="B2453" s="7"/>
      <c r="C2453" s="7"/>
      <c r="D2453" s="7"/>
    </row>
    <row r="2454" spans="2:4" x14ac:dyDescent="0.3">
      <c r="B2454" s="7"/>
      <c r="C2454" s="7"/>
      <c r="D2454" s="7"/>
    </row>
    <row r="2455" spans="2:4" x14ac:dyDescent="0.3">
      <c r="B2455" s="7"/>
      <c r="C2455" s="7"/>
      <c r="D2455" s="7"/>
    </row>
    <row r="2456" spans="2:4" x14ac:dyDescent="0.3">
      <c r="B2456" s="7"/>
      <c r="C2456" s="7"/>
      <c r="D2456" s="7"/>
    </row>
    <row r="2457" spans="2:4" x14ac:dyDescent="0.3">
      <c r="B2457" s="7"/>
      <c r="C2457" s="7"/>
      <c r="D2457" s="7"/>
    </row>
    <row r="2458" spans="2:4" x14ac:dyDescent="0.3">
      <c r="B2458" s="7"/>
      <c r="C2458" s="7"/>
      <c r="D2458" s="7"/>
    </row>
    <row r="2459" spans="2:4" x14ac:dyDescent="0.3">
      <c r="B2459" s="7"/>
      <c r="C2459" s="7"/>
      <c r="D2459" s="7"/>
    </row>
    <row r="2460" spans="2:4" x14ac:dyDescent="0.3">
      <c r="B2460" s="7"/>
      <c r="C2460" s="7"/>
      <c r="D2460" s="7"/>
    </row>
    <row r="2461" spans="2:4" x14ac:dyDescent="0.3">
      <c r="B2461" s="7"/>
      <c r="C2461" s="7"/>
      <c r="D2461" s="7"/>
    </row>
    <row r="2462" spans="2:4" x14ac:dyDescent="0.3">
      <c r="B2462" s="7"/>
      <c r="C2462" s="7"/>
      <c r="D2462" s="7"/>
    </row>
    <row r="2463" spans="2:4" x14ac:dyDescent="0.3">
      <c r="B2463" s="7"/>
      <c r="C2463" s="7"/>
      <c r="D2463" s="7"/>
    </row>
    <row r="2464" spans="2:4" x14ac:dyDescent="0.3">
      <c r="B2464" s="7"/>
      <c r="C2464" s="7"/>
      <c r="D2464" s="7"/>
    </row>
    <row r="2465" spans="2:4" x14ac:dyDescent="0.3">
      <c r="B2465" s="7"/>
      <c r="C2465" s="7"/>
      <c r="D2465" s="7"/>
    </row>
    <row r="2466" spans="2:4" x14ac:dyDescent="0.3">
      <c r="B2466" s="7"/>
      <c r="C2466" s="7"/>
      <c r="D2466" s="7"/>
    </row>
    <row r="2467" spans="2:4" x14ac:dyDescent="0.3">
      <c r="B2467" s="7"/>
      <c r="C2467" s="7"/>
      <c r="D2467" s="7"/>
    </row>
    <row r="2468" spans="2:4" x14ac:dyDescent="0.3">
      <c r="B2468" s="7"/>
      <c r="C2468" s="7"/>
      <c r="D2468" s="7"/>
    </row>
    <row r="2469" spans="2:4" x14ac:dyDescent="0.3">
      <c r="B2469" s="7"/>
      <c r="C2469" s="7"/>
      <c r="D2469" s="7"/>
    </row>
    <row r="2470" spans="2:4" x14ac:dyDescent="0.3">
      <c r="B2470" s="7"/>
      <c r="C2470" s="7"/>
      <c r="D2470" s="7"/>
    </row>
    <row r="2471" spans="2:4" x14ac:dyDescent="0.3">
      <c r="B2471" s="7"/>
      <c r="C2471" s="7"/>
      <c r="D2471" s="7"/>
    </row>
    <row r="2472" spans="2:4" x14ac:dyDescent="0.3">
      <c r="B2472" s="7"/>
      <c r="C2472" s="7"/>
      <c r="D2472" s="7"/>
    </row>
    <row r="2473" spans="2:4" x14ac:dyDescent="0.3">
      <c r="B2473" s="7"/>
      <c r="C2473" s="7"/>
      <c r="D2473" s="7"/>
    </row>
    <row r="2474" spans="2:4" x14ac:dyDescent="0.3">
      <c r="B2474" s="7"/>
      <c r="C2474" s="7"/>
      <c r="D2474" s="7"/>
    </row>
    <row r="2475" spans="2:4" x14ac:dyDescent="0.3">
      <c r="B2475" s="7"/>
      <c r="C2475" s="7"/>
      <c r="D2475" s="7"/>
    </row>
    <row r="2476" spans="2:4" x14ac:dyDescent="0.3">
      <c r="B2476" s="7"/>
      <c r="C2476" s="7"/>
      <c r="D2476" s="7"/>
    </row>
    <row r="2477" spans="2:4" x14ac:dyDescent="0.3">
      <c r="B2477" s="7"/>
      <c r="C2477" s="7"/>
      <c r="D2477" s="7"/>
    </row>
    <row r="2478" spans="2:4" x14ac:dyDescent="0.3">
      <c r="B2478" s="7"/>
      <c r="C2478" s="7"/>
      <c r="D2478" s="7"/>
    </row>
    <row r="2479" spans="2:4" x14ac:dyDescent="0.3">
      <c r="B2479" s="7"/>
      <c r="C2479" s="7"/>
      <c r="D2479" s="7"/>
    </row>
    <row r="2480" spans="2:4" x14ac:dyDescent="0.3">
      <c r="B2480" s="7"/>
      <c r="C2480" s="7"/>
      <c r="D2480" s="7"/>
    </row>
    <row r="2481" spans="2:4" x14ac:dyDescent="0.3">
      <c r="B2481" s="7"/>
      <c r="C2481" s="7"/>
      <c r="D2481" s="7"/>
    </row>
    <row r="2482" spans="2:4" x14ac:dyDescent="0.3">
      <c r="B2482" s="7"/>
      <c r="C2482" s="7"/>
      <c r="D2482" s="7"/>
    </row>
    <row r="2483" spans="2:4" x14ac:dyDescent="0.3">
      <c r="B2483" s="7"/>
      <c r="C2483" s="7"/>
      <c r="D2483" s="7"/>
    </row>
    <row r="2484" spans="2:4" x14ac:dyDescent="0.3">
      <c r="B2484" s="7"/>
      <c r="C2484" s="7"/>
      <c r="D2484" s="7"/>
    </row>
    <row r="2485" spans="2:4" x14ac:dyDescent="0.3">
      <c r="B2485" s="7"/>
      <c r="C2485" s="7"/>
      <c r="D2485" s="7"/>
    </row>
    <row r="2486" spans="2:4" x14ac:dyDescent="0.3">
      <c r="B2486" s="7"/>
      <c r="C2486" s="7"/>
      <c r="D2486" s="7"/>
    </row>
    <row r="2487" spans="2:4" x14ac:dyDescent="0.3">
      <c r="B2487" s="7"/>
      <c r="C2487" s="7"/>
      <c r="D2487" s="7"/>
    </row>
    <row r="2488" spans="2:4" x14ac:dyDescent="0.3">
      <c r="B2488" s="7"/>
      <c r="C2488" s="7"/>
      <c r="D2488" s="7"/>
    </row>
    <row r="2489" spans="2:4" x14ac:dyDescent="0.3">
      <c r="B2489" s="7"/>
      <c r="C2489" s="7"/>
      <c r="D2489" s="7"/>
    </row>
    <row r="2490" spans="2:4" x14ac:dyDescent="0.3">
      <c r="B2490" s="7"/>
      <c r="C2490" s="7"/>
      <c r="D2490" s="7"/>
    </row>
    <row r="2491" spans="2:4" x14ac:dyDescent="0.3">
      <c r="B2491" s="7"/>
      <c r="C2491" s="7"/>
      <c r="D2491" s="7"/>
    </row>
    <row r="2492" spans="2:4" x14ac:dyDescent="0.3">
      <c r="B2492" s="7"/>
      <c r="C2492" s="7"/>
      <c r="D2492" s="7"/>
    </row>
    <row r="2493" spans="2:4" x14ac:dyDescent="0.3">
      <c r="B2493" s="7"/>
      <c r="C2493" s="7"/>
      <c r="D2493" s="7"/>
    </row>
    <row r="2494" spans="2:4" x14ac:dyDescent="0.3">
      <c r="B2494" s="7"/>
      <c r="C2494" s="7"/>
      <c r="D2494" s="7"/>
    </row>
    <row r="2495" spans="2:4" x14ac:dyDescent="0.3">
      <c r="B2495" s="7"/>
      <c r="C2495" s="7"/>
      <c r="D2495" s="7"/>
    </row>
    <row r="2496" spans="2:4" x14ac:dyDescent="0.3">
      <c r="B2496" s="7"/>
      <c r="C2496" s="7"/>
      <c r="D2496" s="7"/>
    </row>
    <row r="2497" spans="2:4" x14ac:dyDescent="0.3">
      <c r="B2497" s="7"/>
      <c r="C2497" s="7"/>
      <c r="D2497" s="7"/>
    </row>
    <row r="2498" spans="2:4" x14ac:dyDescent="0.3">
      <c r="B2498" s="7"/>
      <c r="C2498" s="7"/>
      <c r="D2498" s="7"/>
    </row>
    <row r="2499" spans="2:4" x14ac:dyDescent="0.3">
      <c r="B2499" s="7"/>
      <c r="C2499" s="7"/>
      <c r="D2499" s="7"/>
    </row>
    <row r="2500" spans="2:4" x14ac:dyDescent="0.3">
      <c r="B2500" s="7"/>
      <c r="C2500" s="7"/>
      <c r="D2500" s="7"/>
    </row>
    <row r="2501" spans="2:4" x14ac:dyDescent="0.3">
      <c r="B2501" s="7"/>
      <c r="C2501" s="7"/>
      <c r="D2501" s="7"/>
    </row>
    <row r="2502" spans="2:4" x14ac:dyDescent="0.3">
      <c r="B2502" s="7"/>
      <c r="C2502" s="7"/>
      <c r="D2502" s="7"/>
    </row>
    <row r="2503" spans="2:4" x14ac:dyDescent="0.3">
      <c r="B2503" s="7"/>
      <c r="C2503" s="7"/>
      <c r="D2503" s="7"/>
    </row>
    <row r="2504" spans="2:4" x14ac:dyDescent="0.3">
      <c r="B2504" s="7"/>
      <c r="C2504" s="7"/>
      <c r="D2504" s="7"/>
    </row>
    <row r="2505" spans="2:4" x14ac:dyDescent="0.3">
      <c r="B2505" s="7"/>
      <c r="C2505" s="7"/>
      <c r="D2505" s="7"/>
    </row>
    <row r="2506" spans="2:4" x14ac:dyDescent="0.3">
      <c r="B2506" s="7"/>
      <c r="C2506" s="7"/>
      <c r="D2506" s="7"/>
    </row>
    <row r="2507" spans="2:4" x14ac:dyDescent="0.3">
      <c r="B2507" s="7"/>
      <c r="C2507" s="7"/>
      <c r="D2507" s="7"/>
    </row>
    <row r="2508" spans="2:4" x14ac:dyDescent="0.3">
      <c r="B2508" s="7"/>
      <c r="C2508" s="7"/>
      <c r="D2508" s="7"/>
    </row>
    <row r="2509" spans="2:4" x14ac:dyDescent="0.3">
      <c r="B2509" s="7"/>
      <c r="C2509" s="7"/>
      <c r="D2509" s="7"/>
    </row>
    <row r="2510" spans="2:4" x14ac:dyDescent="0.3">
      <c r="B2510" s="7"/>
      <c r="C2510" s="7"/>
      <c r="D2510" s="7"/>
    </row>
    <row r="2511" spans="2:4" x14ac:dyDescent="0.3">
      <c r="B2511" s="7"/>
      <c r="C2511" s="7"/>
      <c r="D2511" s="7"/>
    </row>
    <row r="2512" spans="2:4" x14ac:dyDescent="0.3">
      <c r="B2512" s="7"/>
      <c r="C2512" s="7"/>
      <c r="D2512" s="7"/>
    </row>
    <row r="2513" spans="2:4" x14ac:dyDescent="0.3">
      <c r="B2513" s="7"/>
      <c r="C2513" s="7"/>
      <c r="D2513" s="7"/>
    </row>
    <row r="2514" spans="2:4" x14ac:dyDescent="0.3">
      <c r="B2514" s="7"/>
      <c r="C2514" s="7"/>
      <c r="D2514" s="7"/>
    </row>
    <row r="2515" spans="2:4" x14ac:dyDescent="0.3">
      <c r="B2515" s="7"/>
      <c r="C2515" s="7"/>
      <c r="D2515" s="7"/>
    </row>
    <row r="2516" spans="2:4" x14ac:dyDescent="0.3">
      <c r="B2516" s="7"/>
      <c r="C2516" s="7"/>
      <c r="D2516" s="7"/>
    </row>
    <row r="2517" spans="2:4" x14ac:dyDescent="0.3">
      <c r="B2517" s="7"/>
      <c r="C2517" s="7"/>
      <c r="D2517" s="7"/>
    </row>
    <row r="2518" spans="2:4" x14ac:dyDescent="0.3">
      <c r="B2518" s="7"/>
      <c r="C2518" s="7"/>
      <c r="D2518" s="7"/>
    </row>
    <row r="2519" spans="2:4" x14ac:dyDescent="0.3">
      <c r="B2519" s="7"/>
      <c r="C2519" s="7"/>
      <c r="D2519" s="7"/>
    </row>
    <row r="2520" spans="2:4" x14ac:dyDescent="0.3">
      <c r="B2520" s="7"/>
      <c r="C2520" s="7"/>
      <c r="D2520" s="7"/>
    </row>
    <row r="2521" spans="2:4" x14ac:dyDescent="0.3">
      <c r="B2521" s="7"/>
      <c r="C2521" s="7"/>
      <c r="D2521" s="7"/>
    </row>
    <row r="2522" spans="2:4" x14ac:dyDescent="0.3">
      <c r="B2522" s="7"/>
      <c r="C2522" s="7"/>
      <c r="D2522" s="7"/>
    </row>
    <row r="2523" spans="2:4" x14ac:dyDescent="0.3">
      <c r="B2523" s="7"/>
      <c r="C2523" s="7"/>
      <c r="D2523" s="7"/>
    </row>
    <row r="2524" spans="2:4" x14ac:dyDescent="0.3">
      <c r="B2524" s="7"/>
      <c r="C2524" s="7"/>
      <c r="D2524" s="7"/>
    </row>
    <row r="2525" spans="2:4" x14ac:dyDescent="0.3">
      <c r="B2525" s="7"/>
      <c r="C2525" s="7"/>
      <c r="D2525" s="7"/>
    </row>
    <row r="2526" spans="2:4" x14ac:dyDescent="0.3">
      <c r="B2526" s="7"/>
      <c r="C2526" s="7"/>
      <c r="D2526" s="7"/>
    </row>
    <row r="2527" spans="2:4" x14ac:dyDescent="0.3">
      <c r="B2527" s="7"/>
      <c r="C2527" s="7"/>
      <c r="D2527" s="7"/>
    </row>
    <row r="2528" spans="2:4" x14ac:dyDescent="0.3">
      <c r="B2528" s="7"/>
      <c r="C2528" s="7"/>
      <c r="D2528" s="7"/>
    </row>
    <row r="2529" spans="2:4" x14ac:dyDescent="0.3">
      <c r="B2529" s="7"/>
      <c r="C2529" s="7"/>
      <c r="D2529" s="7"/>
    </row>
    <row r="2530" spans="2:4" x14ac:dyDescent="0.3">
      <c r="B2530" s="7"/>
      <c r="C2530" s="7"/>
      <c r="D2530" s="7"/>
    </row>
    <row r="2531" spans="2:4" x14ac:dyDescent="0.3">
      <c r="B2531" s="7"/>
      <c r="C2531" s="7"/>
      <c r="D2531" s="7"/>
    </row>
    <row r="2532" spans="2:4" x14ac:dyDescent="0.3">
      <c r="B2532" s="7"/>
      <c r="C2532" s="7"/>
      <c r="D2532" s="7"/>
    </row>
    <row r="2533" spans="2:4" x14ac:dyDescent="0.3">
      <c r="B2533" s="7"/>
      <c r="C2533" s="7"/>
      <c r="D2533" s="7"/>
    </row>
    <row r="2534" spans="2:4" x14ac:dyDescent="0.3">
      <c r="B2534" s="7"/>
      <c r="C2534" s="7"/>
      <c r="D2534" s="7"/>
    </row>
    <row r="2535" spans="2:4" x14ac:dyDescent="0.3">
      <c r="B2535" s="7"/>
      <c r="C2535" s="7"/>
      <c r="D2535" s="7"/>
    </row>
    <row r="2536" spans="2:4" x14ac:dyDescent="0.3">
      <c r="B2536" s="7"/>
      <c r="C2536" s="7"/>
      <c r="D2536" s="7"/>
    </row>
    <row r="2537" spans="2:4" x14ac:dyDescent="0.3">
      <c r="B2537" s="7"/>
      <c r="C2537" s="7"/>
      <c r="D2537" s="7"/>
    </row>
    <row r="2538" spans="2:4" x14ac:dyDescent="0.3">
      <c r="B2538" s="7"/>
      <c r="C2538" s="7"/>
      <c r="D2538" s="7"/>
    </row>
    <row r="2539" spans="2:4" x14ac:dyDescent="0.3">
      <c r="B2539" s="7"/>
      <c r="C2539" s="7"/>
      <c r="D2539" s="7"/>
    </row>
    <row r="2540" spans="2:4" x14ac:dyDescent="0.3">
      <c r="B2540" s="7"/>
      <c r="C2540" s="7"/>
      <c r="D2540" s="7"/>
    </row>
    <row r="2541" spans="2:4" x14ac:dyDescent="0.3">
      <c r="B2541" s="7"/>
      <c r="C2541" s="7"/>
      <c r="D2541" s="7"/>
    </row>
    <row r="2542" spans="2:4" x14ac:dyDescent="0.3">
      <c r="B2542" s="7"/>
      <c r="C2542" s="7"/>
      <c r="D2542" s="7"/>
    </row>
    <row r="2543" spans="2:4" x14ac:dyDescent="0.3">
      <c r="B2543" s="7"/>
      <c r="C2543" s="7"/>
      <c r="D2543" s="7"/>
    </row>
    <row r="2544" spans="2:4" x14ac:dyDescent="0.3">
      <c r="B2544" s="7"/>
      <c r="C2544" s="7"/>
      <c r="D2544" s="7"/>
    </row>
    <row r="2545" spans="2:4" x14ac:dyDescent="0.3">
      <c r="B2545" s="7"/>
      <c r="C2545" s="7"/>
      <c r="D2545" s="7"/>
    </row>
    <row r="2546" spans="2:4" x14ac:dyDescent="0.3">
      <c r="B2546" s="7"/>
      <c r="C2546" s="7"/>
      <c r="D2546" s="7"/>
    </row>
    <row r="2547" spans="2:4" x14ac:dyDescent="0.3">
      <c r="B2547" s="7"/>
      <c r="C2547" s="7"/>
      <c r="D2547" s="7"/>
    </row>
    <row r="2548" spans="2:4" x14ac:dyDescent="0.3">
      <c r="B2548" s="7"/>
      <c r="C2548" s="7"/>
      <c r="D2548" s="7"/>
    </row>
    <row r="2549" spans="2:4" x14ac:dyDescent="0.3">
      <c r="B2549" s="7"/>
      <c r="C2549" s="7"/>
      <c r="D2549" s="7"/>
    </row>
    <row r="2550" spans="2:4" x14ac:dyDescent="0.3">
      <c r="B2550" s="7"/>
      <c r="C2550" s="7"/>
      <c r="D2550" s="7"/>
    </row>
    <row r="2551" spans="2:4" x14ac:dyDescent="0.3">
      <c r="B2551" s="7"/>
      <c r="C2551" s="7"/>
      <c r="D2551" s="7"/>
    </row>
    <row r="2552" spans="2:4" x14ac:dyDescent="0.3">
      <c r="B2552" s="7"/>
      <c r="C2552" s="7"/>
      <c r="D2552" s="7"/>
    </row>
    <row r="2553" spans="2:4" x14ac:dyDescent="0.3">
      <c r="B2553" s="7"/>
      <c r="C2553" s="7"/>
      <c r="D2553" s="7"/>
    </row>
    <row r="2554" spans="2:4" x14ac:dyDescent="0.3">
      <c r="B2554" s="7"/>
      <c r="C2554" s="7"/>
      <c r="D2554" s="7"/>
    </row>
    <row r="2555" spans="2:4" x14ac:dyDescent="0.3">
      <c r="B2555" s="7"/>
      <c r="C2555" s="7"/>
      <c r="D2555" s="7"/>
    </row>
    <row r="2556" spans="2:4" x14ac:dyDescent="0.3">
      <c r="B2556" s="7"/>
      <c r="C2556" s="7"/>
      <c r="D2556" s="7"/>
    </row>
    <row r="2557" spans="2:4" x14ac:dyDescent="0.3">
      <c r="B2557" s="7"/>
      <c r="C2557" s="7"/>
      <c r="D2557" s="7"/>
    </row>
    <row r="2558" spans="2:4" x14ac:dyDescent="0.3">
      <c r="B2558" s="7"/>
      <c r="C2558" s="7"/>
      <c r="D2558" s="7"/>
    </row>
    <row r="2559" spans="2:4" x14ac:dyDescent="0.3">
      <c r="B2559" s="7"/>
      <c r="C2559" s="7"/>
      <c r="D2559" s="7"/>
    </row>
    <row r="2560" spans="2:4" x14ac:dyDescent="0.3">
      <c r="B2560" s="7"/>
      <c r="C2560" s="7"/>
      <c r="D2560" s="7"/>
    </row>
    <row r="2561" spans="2:4" x14ac:dyDescent="0.3">
      <c r="B2561" s="7"/>
      <c r="C2561" s="7"/>
      <c r="D2561" s="7"/>
    </row>
    <row r="2562" spans="2:4" x14ac:dyDescent="0.3">
      <c r="B2562" s="7"/>
      <c r="C2562" s="7"/>
      <c r="D2562" s="7"/>
    </row>
    <row r="2563" spans="2:4" x14ac:dyDescent="0.3">
      <c r="B2563" s="7"/>
      <c r="C2563" s="7"/>
      <c r="D2563" s="7"/>
    </row>
    <row r="2564" spans="2:4" x14ac:dyDescent="0.3">
      <c r="B2564" s="7"/>
      <c r="C2564" s="7"/>
      <c r="D2564" s="7"/>
    </row>
    <row r="2565" spans="2:4" x14ac:dyDescent="0.3">
      <c r="B2565" s="7"/>
      <c r="C2565" s="7"/>
      <c r="D2565" s="7"/>
    </row>
    <row r="2566" spans="2:4" x14ac:dyDescent="0.3">
      <c r="B2566" s="7"/>
      <c r="C2566" s="7"/>
      <c r="D2566" s="7"/>
    </row>
    <row r="2567" spans="2:4" x14ac:dyDescent="0.3">
      <c r="B2567" s="7"/>
      <c r="C2567" s="7"/>
      <c r="D2567" s="7"/>
    </row>
    <row r="2568" spans="2:4" x14ac:dyDescent="0.3">
      <c r="B2568" s="7"/>
      <c r="C2568" s="7"/>
      <c r="D2568" s="7"/>
    </row>
    <row r="2569" spans="2:4" x14ac:dyDescent="0.3">
      <c r="B2569" s="7"/>
      <c r="C2569" s="7"/>
      <c r="D2569" s="7"/>
    </row>
    <row r="2570" spans="2:4" x14ac:dyDescent="0.3">
      <c r="B2570" s="7"/>
      <c r="C2570" s="7"/>
      <c r="D2570" s="7"/>
    </row>
    <row r="2571" spans="2:4" x14ac:dyDescent="0.3">
      <c r="B2571" s="7"/>
      <c r="C2571" s="7"/>
      <c r="D2571" s="7"/>
    </row>
    <row r="2572" spans="2:4" x14ac:dyDescent="0.3">
      <c r="B2572" s="7"/>
      <c r="C2572" s="7"/>
      <c r="D2572" s="7"/>
    </row>
    <row r="2573" spans="2:4" x14ac:dyDescent="0.3">
      <c r="B2573" s="7"/>
      <c r="C2573" s="7"/>
      <c r="D2573" s="7"/>
    </row>
    <row r="2574" spans="2:4" x14ac:dyDescent="0.3">
      <c r="B2574" s="7"/>
      <c r="C2574" s="7"/>
      <c r="D2574" s="7"/>
    </row>
    <row r="2575" spans="2:4" x14ac:dyDescent="0.3">
      <c r="B2575" s="7"/>
      <c r="C2575" s="7"/>
      <c r="D2575" s="7"/>
    </row>
    <row r="2576" spans="2:4" x14ac:dyDescent="0.3">
      <c r="B2576" s="7"/>
      <c r="C2576" s="7"/>
      <c r="D2576" s="7"/>
    </row>
    <row r="2577" spans="2:4" x14ac:dyDescent="0.3">
      <c r="B2577" s="7"/>
      <c r="C2577" s="7"/>
      <c r="D2577" s="7"/>
    </row>
    <row r="2578" spans="2:4" x14ac:dyDescent="0.3">
      <c r="B2578" s="7"/>
      <c r="C2578" s="7"/>
      <c r="D2578" s="7"/>
    </row>
    <row r="2579" spans="2:4" x14ac:dyDescent="0.3">
      <c r="B2579" s="7"/>
      <c r="C2579" s="7"/>
      <c r="D2579" s="7"/>
    </row>
    <row r="2580" spans="2:4" x14ac:dyDescent="0.3">
      <c r="B2580" s="7"/>
      <c r="C2580" s="7"/>
      <c r="D2580" s="7"/>
    </row>
    <row r="2581" spans="2:4" x14ac:dyDescent="0.3">
      <c r="B2581" s="7"/>
      <c r="C2581" s="7"/>
      <c r="D2581" s="7"/>
    </row>
    <row r="2582" spans="2:4" x14ac:dyDescent="0.3">
      <c r="B2582" s="7"/>
      <c r="C2582" s="7"/>
      <c r="D2582" s="7"/>
    </row>
    <row r="2583" spans="2:4" x14ac:dyDescent="0.3">
      <c r="B2583" s="7"/>
      <c r="C2583" s="7"/>
      <c r="D2583" s="7"/>
    </row>
    <row r="2584" spans="2:4" x14ac:dyDescent="0.3">
      <c r="B2584" s="7"/>
      <c r="C2584" s="7"/>
      <c r="D2584" s="7"/>
    </row>
    <row r="2585" spans="2:4" x14ac:dyDescent="0.3">
      <c r="B2585" s="7"/>
      <c r="C2585" s="7"/>
      <c r="D2585" s="7"/>
    </row>
    <row r="2586" spans="2:4" x14ac:dyDescent="0.3">
      <c r="B2586" s="7"/>
      <c r="C2586" s="7"/>
      <c r="D2586" s="7"/>
    </row>
    <row r="2587" spans="2:4" x14ac:dyDescent="0.3">
      <c r="B2587" s="7"/>
      <c r="C2587" s="7"/>
      <c r="D2587" s="7"/>
    </row>
    <row r="2588" spans="2:4" x14ac:dyDescent="0.3">
      <c r="B2588" s="7"/>
      <c r="C2588" s="7"/>
      <c r="D2588" s="7"/>
    </row>
    <row r="2589" spans="2:4" x14ac:dyDescent="0.3">
      <c r="B2589" s="7"/>
      <c r="C2589" s="7"/>
      <c r="D2589" s="7"/>
    </row>
    <row r="2590" spans="2:4" x14ac:dyDescent="0.3">
      <c r="B2590" s="7"/>
      <c r="C2590" s="7"/>
      <c r="D2590" s="7"/>
    </row>
    <row r="2591" spans="2:4" x14ac:dyDescent="0.3">
      <c r="B2591" s="7"/>
      <c r="C2591" s="7"/>
      <c r="D2591" s="7"/>
    </row>
    <row r="2592" spans="2:4" x14ac:dyDescent="0.3">
      <c r="B2592" s="7"/>
      <c r="C2592" s="7"/>
      <c r="D2592" s="7"/>
    </row>
    <row r="2593" spans="2:4" x14ac:dyDescent="0.3">
      <c r="B2593" s="7"/>
      <c r="C2593" s="7"/>
      <c r="D2593" s="7"/>
    </row>
    <row r="2594" spans="2:4" x14ac:dyDescent="0.3">
      <c r="B2594" s="7"/>
      <c r="C2594" s="7"/>
      <c r="D2594" s="7"/>
    </row>
    <row r="2595" spans="2:4" x14ac:dyDescent="0.3">
      <c r="B2595" s="7"/>
      <c r="C2595" s="7"/>
      <c r="D2595" s="7"/>
    </row>
    <row r="2596" spans="2:4" x14ac:dyDescent="0.3">
      <c r="B2596" s="7"/>
      <c r="C2596" s="7"/>
      <c r="D2596" s="7"/>
    </row>
    <row r="2597" spans="2:4" x14ac:dyDescent="0.3">
      <c r="B2597" s="7"/>
      <c r="C2597" s="7"/>
      <c r="D2597" s="7"/>
    </row>
    <row r="2598" spans="2:4" x14ac:dyDescent="0.3">
      <c r="B2598" s="7"/>
      <c r="C2598" s="7"/>
      <c r="D2598" s="7"/>
    </row>
    <row r="2599" spans="2:4" x14ac:dyDescent="0.3">
      <c r="B2599" s="7"/>
      <c r="C2599" s="7"/>
      <c r="D2599" s="7"/>
    </row>
    <row r="2600" spans="2:4" x14ac:dyDescent="0.3">
      <c r="B2600" s="7"/>
      <c r="C2600" s="7"/>
      <c r="D2600" s="7"/>
    </row>
    <row r="2601" spans="2:4" x14ac:dyDescent="0.3">
      <c r="B2601" s="7"/>
      <c r="C2601" s="7"/>
      <c r="D2601" s="7"/>
    </row>
    <row r="2602" spans="2:4" x14ac:dyDescent="0.3">
      <c r="B2602" s="7"/>
      <c r="C2602" s="7"/>
      <c r="D2602" s="7"/>
    </row>
    <row r="2603" spans="2:4" x14ac:dyDescent="0.3">
      <c r="B2603" s="7"/>
      <c r="C2603" s="7"/>
      <c r="D2603" s="7"/>
    </row>
    <row r="2604" spans="2:4" x14ac:dyDescent="0.3">
      <c r="B2604" s="7"/>
      <c r="C2604" s="7"/>
      <c r="D2604" s="7"/>
    </row>
    <row r="2605" spans="2:4" x14ac:dyDescent="0.3">
      <c r="B2605" s="7"/>
      <c r="C2605" s="7"/>
      <c r="D2605" s="7"/>
    </row>
    <row r="2606" spans="2:4" x14ac:dyDescent="0.3">
      <c r="B2606" s="7"/>
      <c r="C2606" s="7"/>
      <c r="D2606" s="7"/>
    </row>
    <row r="2607" spans="2:4" x14ac:dyDescent="0.3">
      <c r="B2607" s="7"/>
      <c r="C2607" s="7"/>
      <c r="D2607" s="7"/>
    </row>
    <row r="2608" spans="2:4" x14ac:dyDescent="0.3">
      <c r="B2608" s="7"/>
      <c r="C2608" s="7"/>
      <c r="D2608" s="7"/>
    </row>
    <row r="2609" spans="2:4" x14ac:dyDescent="0.3">
      <c r="B2609" s="7"/>
      <c r="C2609" s="7"/>
      <c r="D2609" s="7"/>
    </row>
    <row r="2610" spans="2:4" x14ac:dyDescent="0.3">
      <c r="B2610" s="7"/>
      <c r="C2610" s="7"/>
      <c r="D2610" s="7"/>
    </row>
    <row r="2611" spans="2:4" x14ac:dyDescent="0.3">
      <c r="B2611" s="7"/>
      <c r="C2611" s="7"/>
      <c r="D2611" s="7"/>
    </row>
    <row r="2612" spans="2:4" x14ac:dyDescent="0.3">
      <c r="B2612" s="7"/>
      <c r="C2612" s="7"/>
      <c r="D2612" s="7"/>
    </row>
    <row r="2613" spans="2:4" x14ac:dyDescent="0.3">
      <c r="B2613" s="7"/>
      <c r="C2613" s="7"/>
      <c r="D2613" s="7"/>
    </row>
    <row r="2614" spans="2:4" x14ac:dyDescent="0.3">
      <c r="B2614" s="7"/>
      <c r="C2614" s="7"/>
      <c r="D2614" s="7"/>
    </row>
    <row r="2615" spans="2:4" x14ac:dyDescent="0.3">
      <c r="B2615" s="7"/>
      <c r="C2615" s="7"/>
      <c r="D2615" s="7"/>
    </row>
    <row r="2616" spans="2:4" x14ac:dyDescent="0.3">
      <c r="B2616" s="7"/>
      <c r="C2616" s="7"/>
      <c r="D2616" s="7"/>
    </row>
    <row r="2617" spans="2:4" x14ac:dyDescent="0.3">
      <c r="B2617" s="7"/>
      <c r="C2617" s="7"/>
      <c r="D2617" s="7"/>
    </row>
    <row r="2618" spans="2:4" x14ac:dyDescent="0.3">
      <c r="B2618" s="7"/>
      <c r="C2618" s="7"/>
      <c r="D2618" s="7"/>
    </row>
    <row r="2619" spans="2:4" x14ac:dyDescent="0.3">
      <c r="B2619" s="7"/>
      <c r="C2619" s="7"/>
      <c r="D2619" s="7"/>
    </row>
    <row r="2620" spans="2:4" x14ac:dyDescent="0.3">
      <c r="B2620" s="7"/>
      <c r="C2620" s="7"/>
      <c r="D2620" s="7"/>
    </row>
    <row r="2621" spans="2:4" x14ac:dyDescent="0.3">
      <c r="B2621" s="7"/>
      <c r="C2621" s="7"/>
      <c r="D2621" s="7"/>
    </row>
    <row r="2622" spans="2:4" x14ac:dyDescent="0.3">
      <c r="B2622" s="7"/>
      <c r="C2622" s="7"/>
      <c r="D2622" s="7"/>
    </row>
    <row r="2623" spans="2:4" x14ac:dyDescent="0.3">
      <c r="B2623" s="7"/>
      <c r="C2623" s="7"/>
      <c r="D2623" s="7"/>
    </row>
    <row r="2624" spans="2:4" x14ac:dyDescent="0.3">
      <c r="B2624" s="7"/>
      <c r="C2624" s="7"/>
      <c r="D2624" s="7"/>
    </row>
    <row r="2625" spans="2:4" x14ac:dyDescent="0.3">
      <c r="B2625" s="7"/>
      <c r="C2625" s="7"/>
      <c r="D2625" s="7"/>
    </row>
    <row r="2626" spans="2:4" x14ac:dyDescent="0.3">
      <c r="B2626" s="7"/>
      <c r="C2626" s="7"/>
      <c r="D2626" s="7"/>
    </row>
    <row r="2627" spans="2:4" x14ac:dyDescent="0.3">
      <c r="B2627" s="7"/>
      <c r="C2627" s="7"/>
      <c r="D2627" s="7"/>
    </row>
    <row r="2628" spans="2:4" x14ac:dyDescent="0.3">
      <c r="B2628" s="7"/>
      <c r="C2628" s="7"/>
      <c r="D2628" s="7"/>
    </row>
    <row r="2629" spans="2:4" x14ac:dyDescent="0.3">
      <c r="B2629" s="7"/>
      <c r="C2629" s="7"/>
      <c r="D2629" s="7"/>
    </row>
    <row r="2630" spans="2:4" x14ac:dyDescent="0.3">
      <c r="B2630" s="7"/>
      <c r="C2630" s="7"/>
      <c r="D2630" s="7"/>
    </row>
    <row r="2631" spans="2:4" x14ac:dyDescent="0.3">
      <c r="B2631" s="7"/>
      <c r="C2631" s="7"/>
      <c r="D2631" s="7"/>
    </row>
    <row r="2632" spans="2:4" x14ac:dyDescent="0.3">
      <c r="B2632" s="7"/>
      <c r="C2632" s="7"/>
      <c r="D2632" s="7"/>
    </row>
    <row r="2633" spans="2:4" x14ac:dyDescent="0.3">
      <c r="B2633" s="7"/>
      <c r="C2633" s="7"/>
      <c r="D2633" s="7"/>
    </row>
    <row r="2634" spans="2:4" x14ac:dyDescent="0.3">
      <c r="B2634" s="7"/>
      <c r="C2634" s="7"/>
      <c r="D2634" s="7"/>
    </row>
    <row r="2635" spans="2:4" x14ac:dyDescent="0.3">
      <c r="B2635" s="7"/>
      <c r="C2635" s="7"/>
      <c r="D2635" s="7"/>
    </row>
    <row r="2636" spans="2:4" x14ac:dyDescent="0.3">
      <c r="B2636" s="7"/>
      <c r="C2636" s="7"/>
      <c r="D2636" s="7"/>
    </row>
    <row r="2637" spans="2:4" x14ac:dyDescent="0.3">
      <c r="B2637" s="7"/>
      <c r="C2637" s="7"/>
      <c r="D2637" s="7"/>
    </row>
    <row r="2638" spans="2:4" x14ac:dyDescent="0.3">
      <c r="B2638" s="7"/>
      <c r="C2638" s="7"/>
      <c r="D2638" s="7"/>
    </row>
    <row r="2639" spans="2:4" x14ac:dyDescent="0.3">
      <c r="B2639" s="7"/>
      <c r="C2639" s="7"/>
      <c r="D2639" s="7"/>
    </row>
    <row r="2640" spans="2:4" x14ac:dyDescent="0.3">
      <c r="B2640" s="7"/>
      <c r="C2640" s="7"/>
      <c r="D2640" s="7"/>
    </row>
    <row r="2641" spans="2:4" x14ac:dyDescent="0.3">
      <c r="B2641" s="7"/>
      <c r="C2641" s="7"/>
      <c r="D2641" s="7"/>
    </row>
    <row r="2642" spans="2:4" x14ac:dyDescent="0.3">
      <c r="B2642" s="7"/>
      <c r="C2642" s="7"/>
      <c r="D2642" s="7"/>
    </row>
    <row r="2643" spans="2:4" x14ac:dyDescent="0.3">
      <c r="B2643" s="7"/>
      <c r="C2643" s="7"/>
      <c r="D2643" s="7"/>
    </row>
    <row r="2644" spans="2:4" x14ac:dyDescent="0.3">
      <c r="B2644" s="7"/>
      <c r="C2644" s="7"/>
      <c r="D2644" s="7"/>
    </row>
    <row r="2645" spans="2:4" x14ac:dyDescent="0.3">
      <c r="B2645" s="7"/>
      <c r="C2645" s="7"/>
      <c r="D2645" s="7"/>
    </row>
    <row r="2646" spans="2:4" x14ac:dyDescent="0.3">
      <c r="B2646" s="7"/>
      <c r="C2646" s="7"/>
      <c r="D2646" s="7"/>
    </row>
    <row r="2647" spans="2:4" x14ac:dyDescent="0.3">
      <c r="B2647" s="7"/>
      <c r="C2647" s="7"/>
      <c r="D2647" s="7"/>
    </row>
    <row r="2648" spans="2:4" x14ac:dyDescent="0.3">
      <c r="B2648" s="7"/>
      <c r="C2648" s="7"/>
      <c r="D2648" s="7"/>
    </row>
    <row r="2649" spans="2:4" x14ac:dyDescent="0.3">
      <c r="B2649" s="7"/>
      <c r="C2649" s="7"/>
      <c r="D2649" s="7"/>
    </row>
    <row r="2650" spans="2:4" x14ac:dyDescent="0.3">
      <c r="B2650" s="7"/>
      <c r="C2650" s="7"/>
      <c r="D2650" s="7"/>
    </row>
    <row r="2651" spans="2:4" x14ac:dyDescent="0.3">
      <c r="B2651" s="7"/>
      <c r="C2651" s="7"/>
      <c r="D2651" s="7"/>
    </row>
    <row r="2652" spans="2:4" x14ac:dyDescent="0.3">
      <c r="B2652" s="7"/>
      <c r="C2652" s="7"/>
      <c r="D2652" s="7"/>
    </row>
    <row r="2653" spans="2:4" x14ac:dyDescent="0.3">
      <c r="B2653" s="7"/>
      <c r="C2653" s="7"/>
      <c r="D2653" s="7"/>
    </row>
    <row r="2654" spans="2:4" x14ac:dyDescent="0.3">
      <c r="B2654" s="7"/>
      <c r="C2654" s="7"/>
      <c r="D2654" s="7"/>
    </row>
    <row r="2655" spans="2:4" x14ac:dyDescent="0.3">
      <c r="B2655" s="7"/>
      <c r="C2655" s="7"/>
      <c r="D2655" s="7"/>
    </row>
    <row r="2656" spans="2:4" x14ac:dyDescent="0.3">
      <c r="B2656" s="7"/>
      <c r="C2656" s="7"/>
      <c r="D2656" s="7"/>
    </row>
    <row r="2657" spans="2:4" x14ac:dyDescent="0.3">
      <c r="B2657" s="7"/>
      <c r="C2657" s="7"/>
      <c r="D2657" s="7"/>
    </row>
    <row r="2658" spans="2:4" x14ac:dyDescent="0.3">
      <c r="B2658" s="7"/>
      <c r="C2658" s="7"/>
      <c r="D2658" s="7"/>
    </row>
    <row r="2659" spans="2:4" x14ac:dyDescent="0.3">
      <c r="B2659" s="7"/>
      <c r="C2659" s="7"/>
      <c r="D2659" s="7"/>
    </row>
    <row r="2660" spans="2:4" x14ac:dyDescent="0.3">
      <c r="B2660" s="7"/>
      <c r="C2660" s="7"/>
      <c r="D2660" s="7"/>
    </row>
    <row r="2661" spans="2:4" x14ac:dyDescent="0.3">
      <c r="B2661" s="7"/>
      <c r="C2661" s="7"/>
      <c r="D2661" s="7"/>
    </row>
    <row r="2662" spans="2:4" x14ac:dyDescent="0.3">
      <c r="B2662" s="7"/>
      <c r="C2662" s="7"/>
      <c r="D2662" s="7"/>
    </row>
    <row r="2663" spans="2:4" x14ac:dyDescent="0.3">
      <c r="B2663" s="7"/>
      <c r="C2663" s="7"/>
      <c r="D2663" s="7"/>
    </row>
    <row r="2664" spans="2:4" x14ac:dyDescent="0.3">
      <c r="B2664" s="7"/>
      <c r="C2664" s="7"/>
      <c r="D2664" s="7"/>
    </row>
    <row r="2665" spans="2:4" x14ac:dyDescent="0.3">
      <c r="B2665" s="7"/>
      <c r="C2665" s="7"/>
      <c r="D2665" s="7"/>
    </row>
    <row r="2666" spans="2:4" x14ac:dyDescent="0.3">
      <c r="B2666" s="7"/>
      <c r="C2666" s="7"/>
      <c r="D2666" s="7"/>
    </row>
    <row r="2667" spans="2:4" x14ac:dyDescent="0.3">
      <c r="B2667" s="7"/>
      <c r="C2667" s="7"/>
      <c r="D2667" s="7"/>
    </row>
    <row r="2668" spans="2:4" x14ac:dyDescent="0.3">
      <c r="B2668" s="7"/>
      <c r="C2668" s="7"/>
      <c r="D2668" s="7"/>
    </row>
    <row r="2669" spans="2:4" x14ac:dyDescent="0.3">
      <c r="B2669" s="7"/>
      <c r="C2669" s="7"/>
      <c r="D2669" s="7"/>
    </row>
    <row r="2670" spans="2:4" x14ac:dyDescent="0.3">
      <c r="B2670" s="7"/>
      <c r="C2670" s="7"/>
      <c r="D2670" s="7"/>
    </row>
    <row r="2671" spans="2:4" x14ac:dyDescent="0.3">
      <c r="B2671" s="7"/>
      <c r="C2671" s="7"/>
      <c r="D2671" s="7"/>
    </row>
    <row r="2672" spans="2:4" x14ac:dyDescent="0.3">
      <c r="B2672" s="7"/>
      <c r="C2672" s="7"/>
      <c r="D2672" s="7"/>
    </row>
    <row r="2673" spans="2:4" x14ac:dyDescent="0.3">
      <c r="B2673" s="7"/>
      <c r="C2673" s="7"/>
      <c r="D2673" s="7"/>
    </row>
    <row r="2674" spans="2:4" x14ac:dyDescent="0.3">
      <c r="B2674" s="7"/>
      <c r="C2674" s="7"/>
      <c r="D2674" s="7"/>
    </row>
    <row r="2675" spans="2:4" x14ac:dyDescent="0.3">
      <c r="B2675" s="7"/>
      <c r="C2675" s="7"/>
      <c r="D2675" s="7"/>
    </row>
    <row r="2676" spans="2:4" x14ac:dyDescent="0.3">
      <c r="B2676" s="7"/>
      <c r="C2676" s="7"/>
      <c r="D2676" s="7"/>
    </row>
    <row r="2677" spans="2:4" x14ac:dyDescent="0.3">
      <c r="B2677" s="7"/>
      <c r="C2677" s="7"/>
      <c r="D2677" s="7"/>
    </row>
    <row r="2678" spans="2:4" x14ac:dyDescent="0.3">
      <c r="B2678" s="7"/>
      <c r="C2678" s="7"/>
      <c r="D2678" s="7"/>
    </row>
    <row r="2679" spans="2:4" x14ac:dyDescent="0.3">
      <c r="B2679" s="7"/>
      <c r="C2679" s="7"/>
      <c r="D2679" s="7"/>
    </row>
    <row r="2680" spans="2:4" x14ac:dyDescent="0.3">
      <c r="B2680" s="7"/>
      <c r="C2680" s="7"/>
      <c r="D2680" s="7"/>
    </row>
    <row r="2681" spans="2:4" x14ac:dyDescent="0.3">
      <c r="B2681" s="7"/>
      <c r="C2681" s="7"/>
      <c r="D2681" s="7"/>
    </row>
    <row r="2682" spans="2:4" x14ac:dyDescent="0.3">
      <c r="B2682" s="7"/>
      <c r="C2682" s="7"/>
      <c r="D2682" s="7"/>
    </row>
    <row r="2683" spans="2:4" x14ac:dyDescent="0.3">
      <c r="B2683" s="7"/>
      <c r="C2683" s="7"/>
      <c r="D2683" s="7"/>
    </row>
    <row r="2684" spans="2:4" x14ac:dyDescent="0.3">
      <c r="B2684" s="7"/>
      <c r="C2684" s="7"/>
      <c r="D2684" s="7"/>
    </row>
    <row r="2685" spans="2:4" x14ac:dyDescent="0.3">
      <c r="B2685" s="7"/>
      <c r="C2685" s="7"/>
      <c r="D2685" s="7"/>
    </row>
    <row r="2686" spans="2:4" x14ac:dyDescent="0.3">
      <c r="B2686" s="7"/>
      <c r="C2686" s="7"/>
      <c r="D2686" s="7"/>
    </row>
    <row r="2687" spans="2:4" x14ac:dyDescent="0.3">
      <c r="B2687" s="7"/>
      <c r="C2687" s="7"/>
      <c r="D2687" s="7"/>
    </row>
    <row r="2688" spans="2:4" x14ac:dyDescent="0.3">
      <c r="B2688" s="7"/>
      <c r="C2688" s="7"/>
      <c r="D2688" s="7"/>
    </row>
    <row r="2689" spans="2:4" x14ac:dyDescent="0.3">
      <c r="B2689" s="7"/>
      <c r="C2689" s="7"/>
      <c r="D2689" s="7"/>
    </row>
    <row r="2690" spans="2:4" x14ac:dyDescent="0.3">
      <c r="B2690" s="7"/>
      <c r="C2690" s="7"/>
      <c r="D2690" s="7"/>
    </row>
    <row r="2691" spans="2:4" x14ac:dyDescent="0.3">
      <c r="B2691" s="7"/>
      <c r="C2691" s="7"/>
      <c r="D2691" s="7"/>
    </row>
    <row r="2692" spans="2:4" x14ac:dyDescent="0.3">
      <c r="B2692" s="7"/>
      <c r="C2692" s="7"/>
      <c r="D2692" s="7"/>
    </row>
    <row r="2693" spans="2:4" x14ac:dyDescent="0.3">
      <c r="B2693" s="7"/>
      <c r="C2693" s="7"/>
      <c r="D2693" s="7"/>
    </row>
    <row r="2694" spans="2:4" x14ac:dyDescent="0.3">
      <c r="B2694" s="7"/>
      <c r="C2694" s="7"/>
      <c r="D2694" s="7"/>
    </row>
    <row r="2695" spans="2:4" x14ac:dyDescent="0.3">
      <c r="B2695" s="7"/>
      <c r="C2695" s="7"/>
      <c r="D2695" s="7"/>
    </row>
    <row r="2696" spans="2:4" x14ac:dyDescent="0.3">
      <c r="B2696" s="7"/>
      <c r="C2696" s="7"/>
      <c r="D2696" s="7"/>
    </row>
    <row r="2697" spans="2:4" x14ac:dyDescent="0.3">
      <c r="B2697" s="7"/>
      <c r="C2697" s="7"/>
      <c r="D2697" s="7"/>
    </row>
    <row r="2698" spans="2:4" x14ac:dyDescent="0.3">
      <c r="B2698" s="7"/>
      <c r="C2698" s="7"/>
      <c r="D2698" s="7"/>
    </row>
    <row r="2699" spans="2:4" x14ac:dyDescent="0.3">
      <c r="B2699" s="7"/>
      <c r="C2699" s="7"/>
      <c r="D2699" s="7"/>
    </row>
    <row r="2700" spans="2:4" x14ac:dyDescent="0.3">
      <c r="B2700" s="7"/>
      <c r="C2700" s="7"/>
      <c r="D2700" s="7"/>
    </row>
    <row r="2701" spans="2:4" x14ac:dyDescent="0.3">
      <c r="B2701" s="7"/>
      <c r="C2701" s="7"/>
      <c r="D2701" s="7"/>
    </row>
    <row r="2702" spans="2:4" x14ac:dyDescent="0.3">
      <c r="B2702" s="7"/>
      <c r="C2702" s="7"/>
      <c r="D2702" s="7"/>
    </row>
    <row r="2703" spans="2:4" x14ac:dyDescent="0.3">
      <c r="B2703" s="7"/>
      <c r="C2703" s="7"/>
      <c r="D2703" s="7"/>
    </row>
    <row r="2704" spans="2:4" x14ac:dyDescent="0.3">
      <c r="B2704" s="7"/>
      <c r="C2704" s="7"/>
      <c r="D2704" s="7"/>
    </row>
    <row r="2705" spans="2:4" x14ac:dyDescent="0.3">
      <c r="B2705" s="7"/>
      <c r="C2705" s="7"/>
      <c r="D2705" s="7"/>
    </row>
    <row r="2706" spans="2:4" x14ac:dyDescent="0.3">
      <c r="B2706" s="7"/>
      <c r="C2706" s="7"/>
      <c r="D2706" s="7"/>
    </row>
    <row r="2707" spans="2:4" x14ac:dyDescent="0.3">
      <c r="B2707" s="7"/>
      <c r="C2707" s="7"/>
      <c r="D2707" s="7"/>
    </row>
    <row r="2708" spans="2:4" x14ac:dyDescent="0.3">
      <c r="B2708" s="7"/>
      <c r="C2708" s="7"/>
      <c r="D2708" s="7"/>
    </row>
    <row r="2709" spans="2:4" x14ac:dyDescent="0.3">
      <c r="B2709" s="7"/>
      <c r="C2709" s="7"/>
      <c r="D2709" s="7"/>
    </row>
    <row r="2710" spans="2:4" x14ac:dyDescent="0.3">
      <c r="B2710" s="7"/>
      <c r="C2710" s="7"/>
      <c r="D2710" s="7"/>
    </row>
    <row r="2711" spans="2:4" x14ac:dyDescent="0.3">
      <c r="B2711" s="7"/>
      <c r="C2711" s="7"/>
      <c r="D2711" s="7"/>
    </row>
    <row r="2712" spans="2:4" x14ac:dyDescent="0.3">
      <c r="B2712" s="7"/>
      <c r="C2712" s="7"/>
      <c r="D2712" s="7"/>
    </row>
    <row r="2713" spans="2:4" x14ac:dyDescent="0.3">
      <c r="B2713" s="7"/>
      <c r="C2713" s="7"/>
      <c r="D2713" s="7"/>
    </row>
    <row r="2714" spans="2:4" x14ac:dyDescent="0.3">
      <c r="B2714" s="7"/>
      <c r="C2714" s="7"/>
      <c r="D2714" s="7"/>
    </row>
    <row r="2715" spans="2:4" x14ac:dyDescent="0.3">
      <c r="B2715" s="7"/>
      <c r="C2715" s="7"/>
      <c r="D2715" s="7"/>
    </row>
    <row r="2716" spans="2:4" x14ac:dyDescent="0.3">
      <c r="B2716" s="7"/>
      <c r="C2716" s="7"/>
      <c r="D2716" s="7"/>
    </row>
    <row r="2717" spans="2:4" x14ac:dyDescent="0.3">
      <c r="B2717" s="7"/>
      <c r="C2717" s="7"/>
      <c r="D2717" s="7"/>
    </row>
    <row r="2718" spans="2:4" x14ac:dyDescent="0.3">
      <c r="B2718" s="7"/>
      <c r="C2718" s="7"/>
      <c r="D2718" s="7"/>
    </row>
    <row r="2719" spans="2:4" x14ac:dyDescent="0.3">
      <c r="B2719" s="7"/>
      <c r="C2719" s="7"/>
      <c r="D2719" s="7"/>
    </row>
    <row r="2720" spans="2:4" x14ac:dyDescent="0.3">
      <c r="B2720" s="7"/>
      <c r="C2720" s="7"/>
      <c r="D2720" s="7"/>
    </row>
    <row r="2721" spans="2:4" x14ac:dyDescent="0.3">
      <c r="B2721" s="7"/>
      <c r="C2721" s="7"/>
      <c r="D2721" s="7"/>
    </row>
    <row r="2722" spans="2:4" x14ac:dyDescent="0.3">
      <c r="B2722" s="7"/>
      <c r="C2722" s="7"/>
      <c r="D2722" s="7"/>
    </row>
    <row r="2723" spans="2:4" x14ac:dyDescent="0.3">
      <c r="B2723" s="7"/>
      <c r="C2723" s="7"/>
      <c r="D2723" s="7"/>
    </row>
    <row r="2724" spans="2:4" x14ac:dyDescent="0.3">
      <c r="B2724" s="7"/>
      <c r="C2724" s="7"/>
      <c r="D2724" s="7"/>
    </row>
    <row r="2725" spans="2:4" x14ac:dyDescent="0.3">
      <c r="B2725" s="7"/>
      <c r="C2725" s="7"/>
      <c r="D2725" s="7"/>
    </row>
    <row r="2726" spans="2:4" x14ac:dyDescent="0.3">
      <c r="B2726" s="7"/>
      <c r="C2726" s="7"/>
      <c r="D2726" s="7"/>
    </row>
    <row r="2727" spans="2:4" x14ac:dyDescent="0.3">
      <c r="B2727" s="7"/>
      <c r="C2727" s="7"/>
      <c r="D2727" s="7"/>
    </row>
    <row r="2728" spans="2:4" x14ac:dyDescent="0.3">
      <c r="B2728" s="7"/>
      <c r="C2728" s="7"/>
      <c r="D2728" s="7"/>
    </row>
    <row r="2729" spans="2:4" x14ac:dyDescent="0.3">
      <c r="B2729" s="7"/>
      <c r="C2729" s="7"/>
      <c r="D2729" s="7"/>
    </row>
    <row r="2730" spans="2:4" x14ac:dyDescent="0.3">
      <c r="B2730" s="7"/>
      <c r="C2730" s="7"/>
      <c r="D2730" s="7"/>
    </row>
    <row r="2731" spans="2:4" x14ac:dyDescent="0.3">
      <c r="B2731" s="7"/>
      <c r="C2731" s="7"/>
      <c r="D2731" s="7"/>
    </row>
    <row r="2732" spans="2:4" x14ac:dyDescent="0.3">
      <c r="B2732" s="7"/>
      <c r="C2732" s="7"/>
      <c r="D2732" s="7"/>
    </row>
    <row r="2733" spans="2:4" x14ac:dyDescent="0.3">
      <c r="B2733" s="7"/>
      <c r="C2733" s="7"/>
      <c r="D2733" s="7"/>
    </row>
    <row r="2734" spans="2:4" x14ac:dyDescent="0.3">
      <c r="B2734" s="7"/>
      <c r="C2734" s="7"/>
      <c r="D2734" s="7"/>
    </row>
    <row r="2735" spans="2:4" x14ac:dyDescent="0.3">
      <c r="B2735" s="7"/>
      <c r="C2735" s="7"/>
      <c r="D2735" s="7"/>
    </row>
    <row r="2736" spans="2:4" x14ac:dyDescent="0.3">
      <c r="B2736" s="7"/>
      <c r="C2736" s="7"/>
      <c r="D2736" s="7"/>
    </row>
    <row r="2737" spans="2:4" x14ac:dyDescent="0.3">
      <c r="B2737" s="7"/>
      <c r="C2737" s="7"/>
      <c r="D2737" s="7"/>
    </row>
    <row r="2738" spans="2:4" x14ac:dyDescent="0.3">
      <c r="B2738" s="7"/>
      <c r="C2738" s="7"/>
      <c r="D2738" s="7"/>
    </row>
    <row r="2739" spans="2:4" x14ac:dyDescent="0.3">
      <c r="B2739" s="7"/>
      <c r="C2739" s="7"/>
      <c r="D2739" s="7"/>
    </row>
    <row r="2740" spans="2:4" x14ac:dyDescent="0.3">
      <c r="B2740" s="7"/>
      <c r="C2740" s="7"/>
      <c r="D2740" s="7"/>
    </row>
    <row r="2741" spans="2:4" x14ac:dyDescent="0.3">
      <c r="B2741" s="7"/>
      <c r="C2741" s="7"/>
      <c r="D2741" s="7"/>
    </row>
    <row r="2742" spans="2:4" x14ac:dyDescent="0.3">
      <c r="B2742" s="7"/>
      <c r="C2742" s="7"/>
      <c r="D2742" s="7"/>
    </row>
    <row r="2743" spans="2:4" x14ac:dyDescent="0.3">
      <c r="B2743" s="7"/>
      <c r="C2743" s="7"/>
      <c r="D2743" s="7"/>
    </row>
    <row r="2744" spans="2:4" x14ac:dyDescent="0.3">
      <c r="B2744" s="7"/>
      <c r="C2744" s="7"/>
      <c r="D2744" s="7"/>
    </row>
    <row r="2745" spans="2:4" x14ac:dyDescent="0.3">
      <c r="B2745" s="7"/>
      <c r="C2745" s="7"/>
      <c r="D2745" s="7"/>
    </row>
    <row r="2746" spans="2:4" x14ac:dyDescent="0.3">
      <c r="B2746" s="7"/>
      <c r="C2746" s="7"/>
      <c r="D2746" s="7"/>
    </row>
    <row r="2747" spans="2:4" x14ac:dyDescent="0.3">
      <c r="B2747" s="7"/>
      <c r="C2747" s="7"/>
      <c r="D2747" s="7"/>
    </row>
    <row r="2748" spans="2:4" x14ac:dyDescent="0.3">
      <c r="B2748" s="7"/>
      <c r="C2748" s="7"/>
      <c r="D2748" s="7"/>
    </row>
    <row r="2749" spans="2:4" x14ac:dyDescent="0.3">
      <c r="B2749" s="7"/>
      <c r="C2749" s="7"/>
      <c r="D2749" s="7"/>
    </row>
    <row r="2750" spans="2:4" x14ac:dyDescent="0.3">
      <c r="B2750" s="7"/>
      <c r="C2750" s="7"/>
      <c r="D2750" s="7"/>
    </row>
    <row r="2751" spans="2:4" x14ac:dyDescent="0.3">
      <c r="B2751" s="7"/>
      <c r="C2751" s="7"/>
      <c r="D2751" s="7"/>
    </row>
    <row r="2752" spans="2:4" x14ac:dyDescent="0.3">
      <c r="B2752" s="7"/>
      <c r="C2752" s="7"/>
      <c r="D2752" s="7"/>
    </row>
    <row r="2753" spans="2:4" x14ac:dyDescent="0.3">
      <c r="B2753" s="7"/>
      <c r="C2753" s="7"/>
      <c r="D2753" s="7"/>
    </row>
    <row r="2754" spans="2:4" x14ac:dyDescent="0.3">
      <c r="B2754" s="7"/>
      <c r="C2754" s="7"/>
      <c r="D2754" s="7"/>
    </row>
    <row r="2755" spans="2:4" x14ac:dyDescent="0.3">
      <c r="B2755" s="7"/>
      <c r="C2755" s="7"/>
      <c r="D2755" s="7"/>
    </row>
    <row r="2756" spans="2:4" x14ac:dyDescent="0.3">
      <c r="B2756" s="7"/>
      <c r="C2756" s="7"/>
      <c r="D2756" s="7"/>
    </row>
    <row r="2757" spans="2:4" x14ac:dyDescent="0.3">
      <c r="B2757" s="7"/>
      <c r="C2757" s="7"/>
      <c r="D2757" s="7"/>
    </row>
    <row r="2758" spans="2:4" x14ac:dyDescent="0.3">
      <c r="B2758" s="7"/>
      <c r="C2758" s="7"/>
      <c r="D2758" s="7"/>
    </row>
    <row r="2759" spans="2:4" x14ac:dyDescent="0.3">
      <c r="B2759" s="7"/>
      <c r="C2759" s="7"/>
      <c r="D2759" s="7"/>
    </row>
    <row r="2760" spans="2:4" x14ac:dyDescent="0.3">
      <c r="B2760" s="7"/>
      <c r="C2760" s="7"/>
      <c r="D2760" s="7"/>
    </row>
    <row r="2761" spans="2:4" x14ac:dyDescent="0.3">
      <c r="B2761" s="7"/>
      <c r="C2761" s="7"/>
      <c r="D2761" s="7"/>
    </row>
    <row r="2762" spans="2:4" x14ac:dyDescent="0.3">
      <c r="B2762" s="7"/>
      <c r="C2762" s="7"/>
      <c r="D2762" s="7"/>
    </row>
    <row r="2763" spans="2:4" x14ac:dyDescent="0.3">
      <c r="B2763" s="7"/>
      <c r="C2763" s="7"/>
      <c r="D2763" s="7"/>
    </row>
    <row r="2764" spans="2:4" x14ac:dyDescent="0.3">
      <c r="B2764" s="7"/>
      <c r="C2764" s="7"/>
      <c r="D2764" s="7"/>
    </row>
    <row r="2765" spans="2:4" x14ac:dyDescent="0.3">
      <c r="B2765" s="7"/>
      <c r="C2765" s="7"/>
      <c r="D2765" s="7"/>
    </row>
    <row r="2766" spans="2:4" x14ac:dyDescent="0.3">
      <c r="B2766" s="7"/>
      <c r="C2766" s="7"/>
      <c r="D2766" s="7"/>
    </row>
    <row r="2767" spans="2:4" x14ac:dyDescent="0.3">
      <c r="B2767" s="7"/>
      <c r="C2767" s="7"/>
      <c r="D2767" s="7"/>
    </row>
    <row r="2768" spans="2:4" x14ac:dyDescent="0.3">
      <c r="B2768" s="7"/>
      <c r="C2768" s="7"/>
      <c r="D2768" s="7"/>
    </row>
    <row r="2769" spans="2:4" x14ac:dyDescent="0.3">
      <c r="B2769" s="7"/>
      <c r="C2769" s="7"/>
      <c r="D2769" s="7"/>
    </row>
    <row r="2770" spans="2:4" x14ac:dyDescent="0.3">
      <c r="B2770" s="7"/>
      <c r="C2770" s="7"/>
      <c r="D2770" s="7"/>
    </row>
    <row r="2771" spans="2:4" x14ac:dyDescent="0.3">
      <c r="B2771" s="7"/>
      <c r="C2771" s="7"/>
      <c r="D2771" s="7"/>
    </row>
    <row r="2772" spans="2:4" x14ac:dyDescent="0.3">
      <c r="B2772" s="7"/>
      <c r="C2772" s="7"/>
      <c r="D2772" s="7"/>
    </row>
    <row r="2773" spans="2:4" x14ac:dyDescent="0.3">
      <c r="B2773" s="7"/>
      <c r="C2773" s="7"/>
      <c r="D2773" s="7"/>
    </row>
    <row r="2774" spans="2:4" x14ac:dyDescent="0.3">
      <c r="B2774" s="7"/>
      <c r="C2774" s="7"/>
      <c r="D2774" s="7"/>
    </row>
    <row r="2775" spans="2:4" x14ac:dyDescent="0.3">
      <c r="B2775" s="7"/>
      <c r="C2775" s="7"/>
      <c r="D2775" s="7"/>
    </row>
    <row r="2776" spans="2:4" x14ac:dyDescent="0.3">
      <c r="B2776" s="7"/>
      <c r="C2776" s="7"/>
      <c r="D2776" s="7"/>
    </row>
    <row r="2777" spans="2:4" x14ac:dyDescent="0.3">
      <c r="B2777" s="7"/>
      <c r="C2777" s="7"/>
      <c r="D2777" s="7"/>
    </row>
    <row r="2778" spans="2:4" x14ac:dyDescent="0.3">
      <c r="B2778" s="7"/>
      <c r="C2778" s="7"/>
      <c r="D2778" s="7"/>
    </row>
    <row r="2779" spans="2:4" x14ac:dyDescent="0.3">
      <c r="B2779" s="7"/>
      <c r="C2779" s="7"/>
      <c r="D2779" s="7"/>
    </row>
    <row r="2780" spans="2:4" x14ac:dyDescent="0.3">
      <c r="B2780" s="7"/>
      <c r="C2780" s="7"/>
      <c r="D2780" s="7"/>
    </row>
    <row r="2781" spans="2:4" x14ac:dyDescent="0.3">
      <c r="B2781" s="7"/>
      <c r="C2781" s="7"/>
      <c r="D2781" s="7"/>
    </row>
    <row r="2782" spans="2:4" x14ac:dyDescent="0.3">
      <c r="B2782" s="7"/>
      <c r="C2782" s="7"/>
      <c r="D2782" s="7"/>
    </row>
    <row r="2783" spans="2:4" x14ac:dyDescent="0.3">
      <c r="B2783" s="7"/>
      <c r="C2783" s="7"/>
      <c r="D2783" s="7"/>
    </row>
    <row r="2784" spans="2:4" x14ac:dyDescent="0.3">
      <c r="B2784" s="7"/>
      <c r="C2784" s="7"/>
      <c r="D2784" s="7"/>
    </row>
    <row r="2785" spans="2:4" x14ac:dyDescent="0.3">
      <c r="B2785" s="7"/>
      <c r="C2785" s="7"/>
      <c r="D2785" s="7"/>
    </row>
    <row r="2786" spans="2:4" x14ac:dyDescent="0.3">
      <c r="B2786" s="7"/>
      <c r="C2786" s="7"/>
      <c r="D2786" s="7"/>
    </row>
    <row r="2787" spans="2:4" x14ac:dyDescent="0.3">
      <c r="B2787" s="7"/>
      <c r="C2787" s="7"/>
      <c r="D2787" s="7"/>
    </row>
    <row r="2788" spans="2:4" x14ac:dyDescent="0.3">
      <c r="B2788" s="7"/>
      <c r="C2788" s="7"/>
      <c r="D2788" s="7"/>
    </row>
    <row r="2789" spans="2:4" x14ac:dyDescent="0.3">
      <c r="B2789" s="7"/>
      <c r="C2789" s="7"/>
      <c r="D2789" s="7"/>
    </row>
    <row r="2790" spans="2:4" x14ac:dyDescent="0.3">
      <c r="B2790" s="7"/>
      <c r="C2790" s="7"/>
      <c r="D2790" s="7"/>
    </row>
    <row r="2791" spans="2:4" x14ac:dyDescent="0.3">
      <c r="B2791" s="7"/>
      <c r="C2791" s="7"/>
      <c r="D2791" s="7"/>
    </row>
    <row r="2792" spans="2:4" x14ac:dyDescent="0.3">
      <c r="B2792" s="7"/>
      <c r="C2792" s="7"/>
      <c r="D2792" s="7"/>
    </row>
    <row r="2793" spans="2:4" x14ac:dyDescent="0.3">
      <c r="B2793" s="7"/>
      <c r="C2793" s="7"/>
      <c r="D2793" s="7"/>
    </row>
    <row r="2794" spans="2:4" x14ac:dyDescent="0.3">
      <c r="B2794" s="7"/>
      <c r="C2794" s="7"/>
      <c r="D2794" s="7"/>
    </row>
    <row r="2795" spans="2:4" x14ac:dyDescent="0.3">
      <c r="B2795" s="7"/>
      <c r="C2795" s="7"/>
      <c r="D2795" s="7"/>
    </row>
    <row r="2796" spans="2:4" x14ac:dyDescent="0.3">
      <c r="B2796" s="7"/>
      <c r="C2796" s="7"/>
      <c r="D2796" s="7"/>
    </row>
    <row r="2797" spans="2:4" x14ac:dyDescent="0.3">
      <c r="B2797" s="7"/>
      <c r="C2797" s="7"/>
      <c r="D2797" s="7"/>
    </row>
    <row r="2798" spans="2:4" x14ac:dyDescent="0.3">
      <c r="B2798" s="7"/>
      <c r="C2798" s="7"/>
      <c r="D2798" s="7"/>
    </row>
    <row r="2799" spans="2:4" x14ac:dyDescent="0.3">
      <c r="B2799" s="7"/>
      <c r="C2799" s="7"/>
      <c r="D2799" s="7"/>
    </row>
    <row r="2800" spans="2:4" x14ac:dyDescent="0.3">
      <c r="B2800" s="7"/>
      <c r="C2800" s="7"/>
      <c r="D2800" s="7"/>
    </row>
    <row r="2801" spans="2:4" x14ac:dyDescent="0.3">
      <c r="B2801" s="7"/>
      <c r="C2801" s="7"/>
      <c r="D2801" s="7"/>
    </row>
    <row r="2802" spans="2:4" x14ac:dyDescent="0.3">
      <c r="B2802" s="7"/>
      <c r="C2802" s="7"/>
      <c r="D2802" s="7"/>
    </row>
    <row r="2803" spans="2:4" x14ac:dyDescent="0.3">
      <c r="B2803" s="7"/>
      <c r="C2803" s="7"/>
      <c r="D2803" s="7"/>
    </row>
    <row r="2804" spans="2:4" x14ac:dyDescent="0.3">
      <c r="B2804" s="7"/>
      <c r="C2804" s="7"/>
      <c r="D2804" s="7"/>
    </row>
    <row r="2805" spans="2:4" x14ac:dyDescent="0.3">
      <c r="B2805" s="7"/>
      <c r="C2805" s="7"/>
      <c r="D2805" s="7"/>
    </row>
    <row r="2806" spans="2:4" x14ac:dyDescent="0.3">
      <c r="B2806" s="7"/>
      <c r="C2806" s="7"/>
      <c r="D2806" s="7"/>
    </row>
    <row r="2807" spans="2:4" x14ac:dyDescent="0.3">
      <c r="B2807" s="7"/>
      <c r="C2807" s="7"/>
      <c r="D2807" s="7"/>
    </row>
    <row r="2808" spans="2:4" x14ac:dyDescent="0.3">
      <c r="B2808" s="7"/>
      <c r="C2808" s="7"/>
      <c r="D2808" s="7"/>
    </row>
    <row r="2809" spans="2:4" x14ac:dyDescent="0.3">
      <c r="B2809" s="7"/>
      <c r="C2809" s="7"/>
      <c r="D2809" s="7"/>
    </row>
    <row r="2810" spans="2:4" x14ac:dyDescent="0.3">
      <c r="B2810" s="7"/>
      <c r="C2810" s="7"/>
      <c r="D2810" s="7"/>
    </row>
    <row r="2811" spans="2:4" x14ac:dyDescent="0.3">
      <c r="B2811" s="7"/>
      <c r="C2811" s="7"/>
      <c r="D2811" s="7"/>
    </row>
    <row r="2812" spans="2:4" x14ac:dyDescent="0.3">
      <c r="B2812" s="7"/>
      <c r="C2812" s="7"/>
      <c r="D2812" s="7"/>
    </row>
    <row r="2813" spans="2:4" x14ac:dyDescent="0.3">
      <c r="B2813" s="7"/>
      <c r="C2813" s="7"/>
      <c r="D2813" s="7"/>
    </row>
    <row r="2814" spans="2:4" x14ac:dyDescent="0.3">
      <c r="B2814" s="7"/>
      <c r="C2814" s="7"/>
      <c r="D2814" s="7"/>
    </row>
    <row r="2815" spans="2:4" x14ac:dyDescent="0.3">
      <c r="B2815" s="7"/>
      <c r="C2815" s="7"/>
      <c r="D2815" s="7"/>
    </row>
    <row r="2816" spans="2:4" x14ac:dyDescent="0.3">
      <c r="B2816" s="7"/>
      <c r="C2816" s="7"/>
      <c r="D2816" s="7"/>
    </row>
    <row r="2817" spans="2:4" x14ac:dyDescent="0.3">
      <c r="B2817" s="7"/>
      <c r="C2817" s="7"/>
      <c r="D2817" s="7"/>
    </row>
    <row r="2818" spans="2:4" x14ac:dyDescent="0.3">
      <c r="B2818" s="7"/>
      <c r="C2818" s="7"/>
      <c r="D2818" s="7"/>
    </row>
    <row r="2819" spans="2:4" x14ac:dyDescent="0.3">
      <c r="B2819" s="7"/>
      <c r="C2819" s="7"/>
      <c r="D2819" s="7"/>
    </row>
    <row r="2820" spans="2:4" x14ac:dyDescent="0.3">
      <c r="B2820" s="7"/>
      <c r="C2820" s="7"/>
      <c r="D2820" s="7"/>
    </row>
    <row r="2821" spans="2:4" x14ac:dyDescent="0.3">
      <c r="B2821" s="7"/>
      <c r="C2821" s="7"/>
      <c r="D2821" s="7"/>
    </row>
    <row r="2822" spans="2:4" x14ac:dyDescent="0.3">
      <c r="B2822" s="7"/>
      <c r="C2822" s="7"/>
      <c r="D2822" s="7"/>
    </row>
    <row r="2823" spans="2:4" x14ac:dyDescent="0.3">
      <c r="B2823" s="7"/>
      <c r="C2823" s="7"/>
      <c r="D2823" s="7"/>
    </row>
    <row r="2824" spans="2:4" x14ac:dyDescent="0.3">
      <c r="B2824" s="7"/>
      <c r="C2824" s="7"/>
      <c r="D2824" s="7"/>
    </row>
    <row r="2825" spans="2:4" x14ac:dyDescent="0.3">
      <c r="B2825" s="7"/>
      <c r="C2825" s="7"/>
      <c r="D2825" s="7"/>
    </row>
    <row r="2826" spans="2:4" x14ac:dyDescent="0.3">
      <c r="B2826" s="7"/>
      <c r="C2826" s="7"/>
      <c r="D2826" s="7"/>
    </row>
    <row r="2827" spans="2:4" x14ac:dyDescent="0.3">
      <c r="B2827" s="7"/>
      <c r="C2827" s="7"/>
      <c r="D2827" s="7"/>
    </row>
    <row r="2828" spans="2:4" x14ac:dyDescent="0.3">
      <c r="B2828" s="7"/>
      <c r="C2828" s="7"/>
      <c r="D2828" s="7"/>
    </row>
    <row r="2829" spans="2:4" x14ac:dyDescent="0.3">
      <c r="B2829" s="7"/>
      <c r="C2829" s="7"/>
      <c r="D2829" s="7"/>
    </row>
    <row r="2830" spans="2:4" x14ac:dyDescent="0.3">
      <c r="B2830" s="7"/>
      <c r="C2830" s="7"/>
      <c r="D2830" s="7"/>
    </row>
    <row r="2831" spans="2:4" x14ac:dyDescent="0.3">
      <c r="B2831" s="7"/>
      <c r="C2831" s="7"/>
      <c r="D2831" s="7"/>
    </row>
    <row r="2832" spans="2:4" x14ac:dyDescent="0.3">
      <c r="B2832" s="7"/>
      <c r="C2832" s="7"/>
      <c r="D2832" s="7"/>
    </row>
    <row r="2833" spans="2:4" x14ac:dyDescent="0.3">
      <c r="B2833" s="7"/>
      <c r="C2833" s="7"/>
      <c r="D2833" s="7"/>
    </row>
    <row r="2834" spans="2:4" x14ac:dyDescent="0.3">
      <c r="B2834" s="7"/>
      <c r="C2834" s="7"/>
      <c r="D2834" s="7"/>
    </row>
    <row r="2835" spans="2:4" x14ac:dyDescent="0.3">
      <c r="B2835" s="7"/>
      <c r="C2835" s="7"/>
      <c r="D2835" s="7"/>
    </row>
    <row r="2836" spans="2:4" x14ac:dyDescent="0.3">
      <c r="B2836" s="7"/>
      <c r="C2836" s="7"/>
      <c r="D2836" s="7"/>
    </row>
    <row r="2837" spans="2:4" x14ac:dyDescent="0.3">
      <c r="B2837" s="7"/>
      <c r="C2837" s="7"/>
      <c r="D2837" s="7"/>
    </row>
    <row r="2838" spans="2:4" x14ac:dyDescent="0.3">
      <c r="B2838" s="7"/>
      <c r="C2838" s="7"/>
      <c r="D2838" s="7"/>
    </row>
    <row r="2839" spans="2:4" x14ac:dyDescent="0.3">
      <c r="B2839" s="7"/>
      <c r="C2839" s="7"/>
      <c r="D2839" s="7"/>
    </row>
    <row r="2840" spans="2:4" x14ac:dyDescent="0.3">
      <c r="B2840" s="7"/>
      <c r="C2840" s="7"/>
      <c r="D2840" s="7"/>
    </row>
    <row r="2841" spans="2:4" x14ac:dyDescent="0.3">
      <c r="B2841" s="7"/>
      <c r="C2841" s="7"/>
      <c r="D2841" s="7"/>
    </row>
    <row r="2842" spans="2:4" x14ac:dyDescent="0.3">
      <c r="B2842" s="7"/>
      <c r="C2842" s="7"/>
      <c r="D2842" s="7"/>
    </row>
    <row r="2843" spans="2:4" x14ac:dyDescent="0.3">
      <c r="B2843" s="7"/>
      <c r="C2843" s="7"/>
      <c r="D2843" s="7"/>
    </row>
    <row r="2844" spans="2:4" x14ac:dyDescent="0.3">
      <c r="B2844" s="7"/>
      <c r="C2844" s="7"/>
      <c r="D2844" s="7"/>
    </row>
    <row r="2845" spans="2:4" x14ac:dyDescent="0.3">
      <c r="B2845" s="7"/>
      <c r="C2845" s="7"/>
      <c r="D2845" s="7"/>
    </row>
    <row r="2846" spans="2:4" x14ac:dyDescent="0.3">
      <c r="B2846" s="7"/>
      <c r="C2846" s="7"/>
      <c r="D2846" s="7"/>
    </row>
    <row r="2847" spans="2:4" x14ac:dyDescent="0.3">
      <c r="B2847" s="7"/>
      <c r="C2847" s="7"/>
      <c r="D2847" s="7"/>
    </row>
    <row r="2848" spans="2:4" x14ac:dyDescent="0.3">
      <c r="B2848" s="7"/>
      <c r="C2848" s="7"/>
      <c r="D2848" s="7"/>
    </row>
    <row r="2849" spans="2:4" x14ac:dyDescent="0.3">
      <c r="B2849" s="7"/>
      <c r="C2849" s="7"/>
      <c r="D2849" s="7"/>
    </row>
    <row r="2850" spans="2:4" x14ac:dyDescent="0.3">
      <c r="B2850" s="7"/>
      <c r="C2850" s="7"/>
      <c r="D2850" s="7"/>
    </row>
    <row r="2851" spans="2:4" x14ac:dyDescent="0.3">
      <c r="B2851" s="7"/>
      <c r="C2851" s="7"/>
      <c r="D2851" s="7"/>
    </row>
    <row r="2852" spans="2:4" x14ac:dyDescent="0.3">
      <c r="B2852" s="7"/>
      <c r="C2852" s="7"/>
      <c r="D2852" s="7"/>
    </row>
    <row r="2853" spans="2:4" x14ac:dyDescent="0.3">
      <c r="B2853" s="7"/>
      <c r="C2853" s="7"/>
      <c r="D2853" s="7"/>
    </row>
    <row r="2854" spans="2:4" x14ac:dyDescent="0.3">
      <c r="B2854" s="7"/>
      <c r="C2854" s="7"/>
      <c r="D2854" s="7"/>
    </row>
    <row r="2855" spans="2:4" x14ac:dyDescent="0.3">
      <c r="B2855" s="7"/>
      <c r="C2855" s="7"/>
      <c r="D2855" s="7"/>
    </row>
    <row r="2856" spans="2:4" x14ac:dyDescent="0.3">
      <c r="B2856" s="7"/>
      <c r="C2856" s="7"/>
      <c r="D2856" s="7"/>
    </row>
    <row r="2857" spans="2:4" x14ac:dyDescent="0.3">
      <c r="B2857" s="7"/>
      <c r="C2857" s="7"/>
      <c r="D2857" s="7"/>
    </row>
    <row r="2858" spans="2:4" x14ac:dyDescent="0.3">
      <c r="B2858" s="7"/>
      <c r="C2858" s="7"/>
      <c r="D2858" s="7"/>
    </row>
    <row r="2859" spans="2:4" x14ac:dyDescent="0.3">
      <c r="B2859" s="7"/>
      <c r="C2859" s="7"/>
      <c r="D2859" s="7"/>
    </row>
    <row r="2860" spans="2:4" x14ac:dyDescent="0.3">
      <c r="B2860" s="7"/>
      <c r="C2860" s="7"/>
      <c r="D2860" s="7"/>
    </row>
    <row r="2861" spans="2:4" x14ac:dyDescent="0.3">
      <c r="B2861" s="7"/>
      <c r="C2861" s="7"/>
      <c r="D2861" s="7"/>
    </row>
    <row r="2862" spans="2:4" x14ac:dyDescent="0.3">
      <c r="B2862" s="7"/>
      <c r="C2862" s="7"/>
      <c r="D2862" s="7"/>
    </row>
    <row r="2863" spans="2:4" x14ac:dyDescent="0.3">
      <c r="B2863" s="7"/>
      <c r="C2863" s="7"/>
      <c r="D2863" s="7"/>
    </row>
    <row r="2864" spans="2:4" x14ac:dyDescent="0.3">
      <c r="B2864" s="7"/>
      <c r="C2864" s="7"/>
      <c r="D2864" s="7"/>
    </row>
    <row r="2865" spans="2:4" x14ac:dyDescent="0.3">
      <c r="B2865" s="7"/>
      <c r="C2865" s="7"/>
      <c r="D2865" s="7"/>
    </row>
    <row r="2866" spans="2:4" x14ac:dyDescent="0.3">
      <c r="B2866" s="7"/>
      <c r="C2866" s="7"/>
      <c r="D2866" s="7"/>
    </row>
    <row r="2867" spans="2:4" x14ac:dyDescent="0.3">
      <c r="B2867" s="7"/>
      <c r="C2867" s="7"/>
      <c r="D2867" s="7"/>
    </row>
    <row r="2868" spans="2:4" x14ac:dyDescent="0.3">
      <c r="B2868" s="7"/>
      <c r="C2868" s="7"/>
      <c r="D2868" s="7"/>
    </row>
    <row r="2869" spans="2:4" x14ac:dyDescent="0.3">
      <c r="B2869" s="7"/>
      <c r="C2869" s="7"/>
      <c r="D2869" s="7"/>
    </row>
    <row r="2870" spans="2:4" x14ac:dyDescent="0.3">
      <c r="B2870" s="7"/>
      <c r="C2870" s="7"/>
      <c r="D2870" s="7"/>
    </row>
    <row r="2871" spans="2:4" x14ac:dyDescent="0.3">
      <c r="B2871" s="7"/>
      <c r="C2871" s="7"/>
      <c r="D2871" s="7"/>
    </row>
    <row r="2872" spans="2:4" x14ac:dyDescent="0.3">
      <c r="B2872" s="7"/>
      <c r="C2872" s="7"/>
      <c r="D2872" s="7"/>
    </row>
    <row r="2873" spans="2:4" x14ac:dyDescent="0.3">
      <c r="B2873" s="7"/>
      <c r="C2873" s="7"/>
      <c r="D2873" s="7"/>
    </row>
    <row r="2874" spans="2:4" x14ac:dyDescent="0.3">
      <c r="B2874" s="7"/>
      <c r="C2874" s="7"/>
      <c r="D2874" s="7"/>
    </row>
    <row r="2875" spans="2:4" x14ac:dyDescent="0.3">
      <c r="B2875" s="7"/>
      <c r="C2875" s="7"/>
      <c r="D2875" s="7"/>
    </row>
    <row r="2876" spans="2:4" x14ac:dyDescent="0.3">
      <c r="B2876" s="7"/>
      <c r="C2876" s="7"/>
      <c r="D2876" s="7"/>
    </row>
    <row r="2877" spans="2:4" x14ac:dyDescent="0.3">
      <c r="B2877" s="7"/>
      <c r="C2877" s="7"/>
      <c r="D2877" s="7"/>
    </row>
    <row r="2878" spans="2:4" x14ac:dyDescent="0.3">
      <c r="B2878" s="7"/>
      <c r="C2878" s="7"/>
      <c r="D2878" s="7"/>
    </row>
    <row r="2879" spans="2:4" x14ac:dyDescent="0.3">
      <c r="B2879" s="7"/>
      <c r="C2879" s="7"/>
      <c r="D2879" s="7"/>
    </row>
    <row r="2880" spans="2:4" x14ac:dyDescent="0.3">
      <c r="B2880" s="7"/>
      <c r="C2880" s="7"/>
      <c r="D2880" s="7"/>
    </row>
    <row r="2881" spans="2:4" x14ac:dyDescent="0.3">
      <c r="B2881" s="7"/>
      <c r="C2881" s="7"/>
      <c r="D2881" s="7"/>
    </row>
    <row r="2882" spans="2:4" x14ac:dyDescent="0.3">
      <c r="B2882" s="7"/>
      <c r="C2882" s="7"/>
      <c r="D2882" s="7"/>
    </row>
    <row r="2883" spans="2:4" x14ac:dyDescent="0.3">
      <c r="B2883" s="7"/>
      <c r="C2883" s="7"/>
      <c r="D2883" s="7"/>
    </row>
    <row r="2884" spans="2:4" x14ac:dyDescent="0.3">
      <c r="B2884" s="7"/>
      <c r="C2884" s="7"/>
      <c r="D2884" s="7"/>
    </row>
    <row r="2885" spans="2:4" x14ac:dyDescent="0.3">
      <c r="B2885" s="7"/>
      <c r="C2885" s="7"/>
      <c r="D2885" s="7"/>
    </row>
    <row r="2886" spans="2:4" x14ac:dyDescent="0.3">
      <c r="B2886" s="7"/>
      <c r="C2886" s="7"/>
      <c r="D2886" s="7"/>
    </row>
    <row r="2887" spans="2:4" x14ac:dyDescent="0.3">
      <c r="B2887" s="7"/>
      <c r="C2887" s="7"/>
      <c r="D2887" s="7"/>
    </row>
    <row r="2888" spans="2:4" x14ac:dyDescent="0.3">
      <c r="B2888" s="7"/>
      <c r="C2888" s="7"/>
      <c r="D2888" s="7"/>
    </row>
    <row r="2889" spans="2:4" x14ac:dyDescent="0.3">
      <c r="B2889" s="7"/>
      <c r="C2889" s="7"/>
      <c r="D2889" s="7"/>
    </row>
    <row r="2890" spans="2:4" x14ac:dyDescent="0.3">
      <c r="B2890" s="7"/>
      <c r="C2890" s="7"/>
      <c r="D2890" s="7"/>
    </row>
    <row r="2891" spans="2:4" x14ac:dyDescent="0.3">
      <c r="B2891" s="7"/>
      <c r="C2891" s="7"/>
      <c r="D2891" s="7"/>
    </row>
    <row r="2892" spans="2:4" x14ac:dyDescent="0.3">
      <c r="B2892" s="7"/>
      <c r="C2892" s="7"/>
      <c r="D2892" s="7"/>
    </row>
    <row r="2893" spans="2:4" x14ac:dyDescent="0.3">
      <c r="B2893" s="7"/>
      <c r="C2893" s="7"/>
      <c r="D2893" s="7"/>
    </row>
    <row r="2894" spans="2:4" x14ac:dyDescent="0.3">
      <c r="B2894" s="7"/>
      <c r="C2894" s="7"/>
      <c r="D2894" s="7"/>
    </row>
    <row r="2895" spans="2:4" x14ac:dyDescent="0.3">
      <c r="B2895" s="7"/>
      <c r="C2895" s="7"/>
      <c r="D2895" s="7"/>
    </row>
    <row r="2896" spans="2:4" x14ac:dyDescent="0.3">
      <c r="B2896" s="7"/>
      <c r="C2896" s="7"/>
      <c r="D2896" s="7"/>
    </row>
    <row r="2897" spans="2:4" x14ac:dyDescent="0.3">
      <c r="B2897" s="7"/>
      <c r="C2897" s="7"/>
      <c r="D2897" s="7"/>
    </row>
    <row r="2898" spans="2:4" x14ac:dyDescent="0.3">
      <c r="B2898" s="7"/>
      <c r="C2898" s="7"/>
      <c r="D2898" s="7"/>
    </row>
    <row r="2899" spans="2:4" x14ac:dyDescent="0.3">
      <c r="B2899" s="7"/>
      <c r="C2899" s="7"/>
      <c r="D2899" s="7"/>
    </row>
    <row r="2900" spans="2:4" x14ac:dyDescent="0.3">
      <c r="B2900" s="7"/>
      <c r="C2900" s="7"/>
      <c r="D2900" s="7"/>
    </row>
    <row r="2901" spans="2:4" x14ac:dyDescent="0.3">
      <c r="B2901" s="7"/>
      <c r="C2901" s="7"/>
      <c r="D2901" s="7"/>
    </row>
    <row r="2902" spans="2:4" x14ac:dyDescent="0.3">
      <c r="B2902" s="7"/>
      <c r="C2902" s="7"/>
      <c r="D2902" s="7"/>
    </row>
    <row r="2903" spans="2:4" x14ac:dyDescent="0.3">
      <c r="B2903" s="7"/>
      <c r="C2903" s="7"/>
      <c r="D2903" s="7"/>
    </row>
    <row r="2904" spans="2:4" x14ac:dyDescent="0.3">
      <c r="B2904" s="7"/>
      <c r="C2904" s="7"/>
      <c r="D2904" s="7"/>
    </row>
    <row r="2905" spans="2:4" x14ac:dyDescent="0.3">
      <c r="B2905" s="7"/>
      <c r="C2905" s="7"/>
      <c r="D2905" s="7"/>
    </row>
    <row r="2906" spans="2:4" x14ac:dyDescent="0.3">
      <c r="B2906" s="7"/>
      <c r="C2906" s="7"/>
      <c r="D2906" s="7"/>
    </row>
    <row r="2907" spans="2:4" x14ac:dyDescent="0.3">
      <c r="B2907" s="7"/>
      <c r="C2907" s="7"/>
      <c r="D2907" s="7"/>
    </row>
    <row r="2908" spans="2:4" x14ac:dyDescent="0.3">
      <c r="B2908" s="7"/>
      <c r="C2908" s="7"/>
      <c r="D2908" s="7"/>
    </row>
    <row r="2909" spans="2:4" x14ac:dyDescent="0.3">
      <c r="B2909" s="7"/>
      <c r="C2909" s="7"/>
      <c r="D2909" s="7"/>
    </row>
    <row r="2910" spans="2:4" x14ac:dyDescent="0.3">
      <c r="B2910" s="7"/>
      <c r="C2910" s="7"/>
      <c r="D2910" s="7"/>
    </row>
    <row r="2911" spans="2:4" x14ac:dyDescent="0.3">
      <c r="B2911" s="7"/>
      <c r="C2911" s="7"/>
      <c r="D2911" s="7"/>
    </row>
    <row r="2912" spans="2:4" x14ac:dyDescent="0.3">
      <c r="B2912" s="7"/>
      <c r="C2912" s="7"/>
      <c r="D2912" s="7"/>
    </row>
    <row r="2913" spans="2:4" x14ac:dyDescent="0.3">
      <c r="B2913" s="7"/>
      <c r="C2913" s="7"/>
      <c r="D2913" s="7"/>
    </row>
    <row r="2914" spans="2:4" x14ac:dyDescent="0.3">
      <c r="B2914" s="7"/>
      <c r="C2914" s="7"/>
      <c r="D2914" s="7"/>
    </row>
    <row r="2915" spans="2:4" x14ac:dyDescent="0.3">
      <c r="B2915" s="7"/>
      <c r="C2915" s="7"/>
      <c r="D2915" s="7"/>
    </row>
    <row r="2916" spans="2:4" x14ac:dyDescent="0.3">
      <c r="B2916" s="7"/>
      <c r="C2916" s="7"/>
      <c r="D2916" s="7"/>
    </row>
    <row r="2917" spans="2:4" x14ac:dyDescent="0.3">
      <c r="B2917" s="7"/>
      <c r="C2917" s="7"/>
      <c r="D2917" s="7"/>
    </row>
    <row r="2918" spans="2:4" x14ac:dyDescent="0.3">
      <c r="B2918" s="7"/>
      <c r="C2918" s="7"/>
      <c r="D2918" s="7"/>
    </row>
    <row r="2919" spans="2:4" x14ac:dyDescent="0.3">
      <c r="B2919" s="7"/>
      <c r="C2919" s="7"/>
      <c r="D2919" s="7"/>
    </row>
    <row r="2920" spans="2:4" x14ac:dyDescent="0.3">
      <c r="B2920" s="7"/>
      <c r="C2920" s="7"/>
      <c r="D2920" s="7"/>
    </row>
    <row r="2921" spans="2:4" x14ac:dyDescent="0.3">
      <c r="B2921" s="7"/>
      <c r="C2921" s="7"/>
      <c r="D2921" s="7"/>
    </row>
    <row r="2922" spans="2:4" x14ac:dyDescent="0.3">
      <c r="B2922" s="7"/>
      <c r="C2922" s="7"/>
      <c r="D2922" s="7"/>
    </row>
    <row r="2923" spans="2:4" x14ac:dyDescent="0.3">
      <c r="B2923" s="7"/>
      <c r="C2923" s="7"/>
      <c r="D2923" s="7"/>
    </row>
    <row r="2924" spans="2:4" x14ac:dyDescent="0.3">
      <c r="B2924" s="7"/>
      <c r="C2924" s="7"/>
      <c r="D2924" s="7"/>
    </row>
    <row r="2925" spans="2:4" x14ac:dyDescent="0.3">
      <c r="B2925" s="7"/>
      <c r="C2925" s="7"/>
      <c r="D2925" s="7"/>
    </row>
    <row r="2926" spans="2:4" x14ac:dyDescent="0.3">
      <c r="B2926" s="7"/>
      <c r="C2926" s="7"/>
      <c r="D2926" s="7"/>
    </row>
    <row r="2927" spans="2:4" x14ac:dyDescent="0.3">
      <c r="B2927" s="7"/>
      <c r="C2927" s="7"/>
      <c r="D2927" s="7"/>
    </row>
    <row r="2928" spans="2:4" x14ac:dyDescent="0.3">
      <c r="B2928" s="7"/>
      <c r="C2928" s="7"/>
      <c r="D2928" s="7"/>
    </row>
    <row r="2929" spans="2:4" x14ac:dyDescent="0.3">
      <c r="B2929" s="7"/>
      <c r="C2929" s="7"/>
      <c r="D2929" s="7"/>
    </row>
    <row r="2930" spans="2:4" x14ac:dyDescent="0.3">
      <c r="B2930" s="7"/>
      <c r="C2930" s="7"/>
      <c r="D2930" s="7"/>
    </row>
    <row r="2931" spans="2:4" x14ac:dyDescent="0.3">
      <c r="B2931" s="7"/>
      <c r="C2931" s="7"/>
      <c r="D2931" s="7"/>
    </row>
    <row r="2932" spans="2:4" x14ac:dyDescent="0.3">
      <c r="B2932" s="7"/>
      <c r="C2932" s="7"/>
      <c r="D2932" s="7"/>
    </row>
    <row r="2933" spans="2:4" x14ac:dyDescent="0.3">
      <c r="B2933" s="7"/>
      <c r="C2933" s="7"/>
      <c r="D2933" s="7"/>
    </row>
    <row r="2934" spans="2:4" x14ac:dyDescent="0.3">
      <c r="B2934" s="7"/>
      <c r="C2934" s="7"/>
      <c r="D2934" s="7"/>
    </row>
    <row r="2935" spans="2:4" x14ac:dyDescent="0.3">
      <c r="B2935" s="7"/>
      <c r="C2935" s="7"/>
      <c r="D2935" s="7"/>
    </row>
    <row r="2936" spans="2:4" x14ac:dyDescent="0.3">
      <c r="B2936" s="7"/>
      <c r="C2936" s="7"/>
      <c r="D2936" s="7"/>
    </row>
    <row r="2937" spans="2:4" x14ac:dyDescent="0.3">
      <c r="B2937" s="7"/>
      <c r="C2937" s="7"/>
      <c r="D2937" s="7"/>
    </row>
    <row r="2938" spans="2:4" x14ac:dyDescent="0.3">
      <c r="B2938" s="7"/>
      <c r="C2938" s="7"/>
      <c r="D2938" s="7"/>
    </row>
    <row r="2939" spans="2:4" x14ac:dyDescent="0.3">
      <c r="B2939" s="7"/>
      <c r="C2939" s="7"/>
      <c r="D2939" s="7"/>
    </row>
    <row r="2940" spans="2:4" x14ac:dyDescent="0.3">
      <c r="B2940" s="7"/>
      <c r="C2940" s="7"/>
      <c r="D2940" s="7"/>
    </row>
    <row r="2941" spans="2:4" x14ac:dyDescent="0.3">
      <c r="B2941" s="7"/>
      <c r="C2941" s="7"/>
      <c r="D2941" s="7"/>
    </row>
    <row r="2942" spans="2:4" x14ac:dyDescent="0.3">
      <c r="B2942" s="7"/>
      <c r="C2942" s="7"/>
      <c r="D2942" s="7"/>
    </row>
    <row r="2943" spans="2:4" x14ac:dyDescent="0.3">
      <c r="B2943" s="7"/>
      <c r="C2943" s="7"/>
      <c r="D2943" s="7"/>
    </row>
    <row r="2944" spans="2:4" x14ac:dyDescent="0.3">
      <c r="B2944" s="7"/>
      <c r="C2944" s="7"/>
      <c r="D2944" s="7"/>
    </row>
    <row r="2945" spans="2:4" x14ac:dyDescent="0.3">
      <c r="B2945" s="7"/>
      <c r="C2945" s="7"/>
      <c r="D2945" s="7"/>
    </row>
    <row r="2946" spans="2:4" x14ac:dyDescent="0.3">
      <c r="B2946" s="7"/>
      <c r="C2946" s="7"/>
      <c r="D2946" s="7"/>
    </row>
    <row r="2947" spans="2:4" x14ac:dyDescent="0.3">
      <c r="B2947" s="7"/>
      <c r="C2947" s="7"/>
      <c r="D2947" s="7"/>
    </row>
    <row r="2948" spans="2:4" x14ac:dyDescent="0.3">
      <c r="B2948" s="7"/>
      <c r="C2948" s="7"/>
      <c r="D2948" s="7"/>
    </row>
    <row r="2949" spans="2:4" x14ac:dyDescent="0.3">
      <c r="B2949" s="7"/>
      <c r="C2949" s="7"/>
      <c r="D2949" s="7"/>
    </row>
    <row r="2950" spans="2:4" x14ac:dyDescent="0.3">
      <c r="B2950" s="7"/>
      <c r="C2950" s="7"/>
      <c r="D2950" s="7"/>
    </row>
    <row r="2951" spans="2:4" x14ac:dyDescent="0.3">
      <c r="B2951" s="7"/>
      <c r="C2951" s="7"/>
      <c r="D2951" s="7"/>
    </row>
    <row r="2952" spans="2:4" x14ac:dyDescent="0.3">
      <c r="B2952" s="7"/>
      <c r="C2952" s="7"/>
      <c r="D2952" s="7"/>
    </row>
    <row r="2953" spans="2:4" x14ac:dyDescent="0.3">
      <c r="B2953" s="7"/>
      <c r="C2953" s="7"/>
      <c r="D2953" s="7"/>
    </row>
    <row r="2954" spans="2:4" x14ac:dyDescent="0.3">
      <c r="B2954" s="7"/>
      <c r="C2954" s="7"/>
      <c r="D2954" s="7"/>
    </row>
    <row r="2955" spans="2:4" x14ac:dyDescent="0.3">
      <c r="B2955" s="7"/>
      <c r="C2955" s="7"/>
      <c r="D2955" s="7"/>
    </row>
    <row r="2956" spans="2:4" x14ac:dyDescent="0.3">
      <c r="B2956" s="7"/>
      <c r="C2956" s="7"/>
      <c r="D2956" s="7"/>
    </row>
    <row r="2957" spans="2:4" x14ac:dyDescent="0.3">
      <c r="B2957" s="7"/>
      <c r="C2957" s="7"/>
      <c r="D2957" s="7"/>
    </row>
    <row r="2958" spans="2:4" x14ac:dyDescent="0.3">
      <c r="B2958" s="7"/>
      <c r="C2958" s="7"/>
      <c r="D2958" s="7"/>
    </row>
    <row r="2959" spans="2:4" x14ac:dyDescent="0.3">
      <c r="B2959" s="7"/>
      <c r="C2959" s="7"/>
      <c r="D2959" s="7"/>
    </row>
    <row r="2960" spans="2:4" x14ac:dyDescent="0.3">
      <c r="B2960" s="7"/>
      <c r="C2960" s="7"/>
      <c r="D2960" s="7"/>
    </row>
    <row r="2961" spans="2:4" x14ac:dyDescent="0.3">
      <c r="B2961" s="7"/>
      <c r="C2961" s="7"/>
      <c r="D2961" s="7"/>
    </row>
    <row r="2962" spans="2:4" x14ac:dyDescent="0.3">
      <c r="B2962" s="7"/>
      <c r="C2962" s="7"/>
      <c r="D2962" s="7"/>
    </row>
    <row r="2963" spans="2:4" x14ac:dyDescent="0.3">
      <c r="B2963" s="7"/>
      <c r="C2963" s="7"/>
      <c r="D2963" s="7"/>
    </row>
    <row r="2964" spans="2:4" x14ac:dyDescent="0.3">
      <c r="B2964" s="7"/>
      <c r="C2964" s="7"/>
      <c r="D2964" s="7"/>
    </row>
    <row r="2965" spans="2:4" x14ac:dyDescent="0.3">
      <c r="B2965" s="7"/>
      <c r="C2965" s="7"/>
      <c r="D2965" s="7"/>
    </row>
    <row r="2966" spans="2:4" x14ac:dyDescent="0.3">
      <c r="B2966" s="7"/>
      <c r="C2966" s="7"/>
      <c r="D2966" s="7"/>
    </row>
    <row r="2967" spans="2:4" x14ac:dyDescent="0.3">
      <c r="B2967" s="7"/>
      <c r="C2967" s="7"/>
      <c r="D2967" s="7"/>
    </row>
    <row r="2968" spans="2:4" x14ac:dyDescent="0.3">
      <c r="B2968" s="7"/>
      <c r="C2968" s="7"/>
      <c r="D2968" s="7"/>
    </row>
    <row r="2969" spans="2:4" x14ac:dyDescent="0.3">
      <c r="B2969" s="7"/>
      <c r="C2969" s="7"/>
      <c r="D2969" s="7"/>
    </row>
    <row r="2970" spans="2:4" x14ac:dyDescent="0.3">
      <c r="B2970" s="7"/>
      <c r="C2970" s="7"/>
      <c r="D2970" s="7"/>
    </row>
    <row r="2971" spans="2:4" x14ac:dyDescent="0.3">
      <c r="B2971" s="7"/>
      <c r="C2971" s="7"/>
      <c r="D2971" s="7"/>
    </row>
    <row r="2972" spans="2:4" x14ac:dyDescent="0.3">
      <c r="B2972" s="7"/>
      <c r="C2972" s="7"/>
      <c r="D2972" s="7"/>
    </row>
    <row r="2973" spans="2:4" x14ac:dyDescent="0.3">
      <c r="B2973" s="7"/>
      <c r="C2973" s="7"/>
      <c r="D2973" s="7"/>
    </row>
    <row r="2974" spans="2:4" x14ac:dyDescent="0.3">
      <c r="B2974" s="7"/>
      <c r="C2974" s="7"/>
      <c r="D2974" s="7"/>
    </row>
    <row r="2975" spans="2:4" x14ac:dyDescent="0.3">
      <c r="B2975" s="7"/>
      <c r="C2975" s="7"/>
      <c r="D2975" s="7"/>
    </row>
    <row r="2976" spans="2:4" x14ac:dyDescent="0.3">
      <c r="B2976" s="7"/>
      <c r="C2976" s="7"/>
      <c r="D2976" s="7"/>
    </row>
    <row r="2977" spans="2:4" x14ac:dyDescent="0.3">
      <c r="B2977" s="7"/>
      <c r="C2977" s="7"/>
      <c r="D2977" s="7"/>
    </row>
    <row r="2978" spans="2:4" x14ac:dyDescent="0.3">
      <c r="B2978" s="7"/>
      <c r="C2978" s="7"/>
      <c r="D2978" s="7"/>
    </row>
    <row r="2979" spans="2:4" x14ac:dyDescent="0.3">
      <c r="B2979" s="7"/>
      <c r="C2979" s="7"/>
      <c r="D2979" s="7"/>
    </row>
    <row r="2980" spans="2:4" x14ac:dyDescent="0.3">
      <c r="B2980" s="7"/>
      <c r="C2980" s="7"/>
      <c r="D2980" s="7"/>
    </row>
    <row r="2981" spans="2:4" x14ac:dyDescent="0.3">
      <c r="B2981" s="7"/>
      <c r="C2981" s="7"/>
      <c r="D2981" s="7"/>
    </row>
    <row r="2982" spans="2:4" x14ac:dyDescent="0.3">
      <c r="B2982" s="7"/>
      <c r="C2982" s="7"/>
      <c r="D2982" s="7"/>
    </row>
    <row r="2983" spans="2:4" x14ac:dyDescent="0.3">
      <c r="B2983" s="7"/>
      <c r="C2983" s="7"/>
      <c r="D2983" s="7"/>
    </row>
    <row r="2984" spans="2:4" x14ac:dyDescent="0.3">
      <c r="B2984" s="7"/>
      <c r="C2984" s="7"/>
      <c r="D2984" s="7"/>
    </row>
    <row r="2985" spans="2:4" x14ac:dyDescent="0.3">
      <c r="B2985" s="7"/>
      <c r="C2985" s="7"/>
      <c r="D2985" s="7"/>
    </row>
    <row r="2986" spans="2:4" x14ac:dyDescent="0.3">
      <c r="B2986" s="7"/>
      <c r="C2986" s="7"/>
      <c r="D2986" s="7"/>
    </row>
    <row r="2987" spans="2:4" x14ac:dyDescent="0.3">
      <c r="B2987" s="7"/>
      <c r="C2987" s="7"/>
      <c r="D2987" s="7"/>
    </row>
    <row r="2988" spans="2:4" x14ac:dyDescent="0.3">
      <c r="B2988" s="7"/>
      <c r="C2988" s="7"/>
      <c r="D2988" s="7"/>
    </row>
    <row r="2989" spans="2:4" x14ac:dyDescent="0.3">
      <c r="B2989" s="7"/>
      <c r="C2989" s="7"/>
      <c r="D2989" s="7"/>
    </row>
    <row r="2990" spans="2:4" x14ac:dyDescent="0.3">
      <c r="B2990" s="7"/>
      <c r="C2990" s="7"/>
      <c r="D2990" s="7"/>
    </row>
    <row r="2991" spans="2:4" x14ac:dyDescent="0.3">
      <c r="B2991" s="7"/>
      <c r="C2991" s="7"/>
      <c r="D2991" s="7"/>
    </row>
    <row r="2992" spans="2:4" x14ac:dyDescent="0.3">
      <c r="B2992" s="7"/>
      <c r="C2992" s="7"/>
      <c r="D2992" s="7"/>
    </row>
    <row r="2993" spans="2:4" x14ac:dyDescent="0.3">
      <c r="B2993" s="7"/>
      <c r="C2993" s="7"/>
      <c r="D2993" s="7"/>
    </row>
    <row r="2994" spans="2:4" x14ac:dyDescent="0.3">
      <c r="B2994" s="7"/>
      <c r="C2994" s="7"/>
      <c r="D2994" s="7"/>
    </row>
    <row r="2995" spans="2:4" x14ac:dyDescent="0.3">
      <c r="B2995" s="7"/>
      <c r="C2995" s="7"/>
      <c r="D2995" s="7"/>
    </row>
    <row r="2996" spans="2:4" x14ac:dyDescent="0.3">
      <c r="B2996" s="7"/>
      <c r="C2996" s="7"/>
      <c r="D2996" s="7"/>
    </row>
    <row r="2997" spans="2:4" x14ac:dyDescent="0.3">
      <c r="B2997" s="7"/>
      <c r="C2997" s="7"/>
      <c r="D2997" s="7"/>
    </row>
    <row r="2998" spans="2:4" x14ac:dyDescent="0.3">
      <c r="B2998" s="7"/>
      <c r="C2998" s="7"/>
      <c r="D2998" s="7"/>
    </row>
    <row r="2999" spans="2:4" x14ac:dyDescent="0.3">
      <c r="B2999" s="7"/>
      <c r="C2999" s="7"/>
      <c r="D2999" s="7"/>
    </row>
    <row r="3000" spans="2:4" x14ac:dyDescent="0.3">
      <c r="B3000" s="7"/>
      <c r="C3000" s="7"/>
      <c r="D3000" s="7"/>
    </row>
    <row r="3001" spans="2:4" x14ac:dyDescent="0.3">
      <c r="B3001" s="7"/>
      <c r="C3001" s="7"/>
      <c r="D3001" s="7"/>
    </row>
    <row r="3002" spans="2:4" x14ac:dyDescent="0.3">
      <c r="B3002" s="7"/>
      <c r="C3002" s="7"/>
      <c r="D3002" s="7"/>
    </row>
    <row r="3003" spans="2:4" x14ac:dyDescent="0.3">
      <c r="B3003" s="7"/>
      <c r="C3003" s="7"/>
      <c r="D3003" s="7"/>
    </row>
    <row r="3004" spans="2:4" x14ac:dyDescent="0.3">
      <c r="B3004" s="7"/>
      <c r="C3004" s="7"/>
      <c r="D3004" s="7"/>
    </row>
    <row r="3005" spans="2:4" x14ac:dyDescent="0.3">
      <c r="B3005" s="7"/>
      <c r="C3005" s="7"/>
      <c r="D3005" s="7"/>
    </row>
    <row r="3006" spans="2:4" x14ac:dyDescent="0.3">
      <c r="B3006" s="7"/>
      <c r="C3006" s="7"/>
      <c r="D3006" s="7"/>
    </row>
    <row r="3007" spans="2:4" x14ac:dyDescent="0.3">
      <c r="B3007" s="7"/>
      <c r="C3007" s="7"/>
      <c r="D3007" s="7"/>
    </row>
    <row r="3008" spans="2:4" x14ac:dyDescent="0.3">
      <c r="B3008" s="7"/>
      <c r="C3008" s="7"/>
      <c r="D3008" s="7"/>
    </row>
    <row r="3009" spans="2:4" x14ac:dyDescent="0.3">
      <c r="B3009" s="7"/>
      <c r="C3009" s="7"/>
      <c r="D3009" s="7"/>
    </row>
    <row r="3010" spans="2:4" x14ac:dyDescent="0.3">
      <c r="B3010" s="7"/>
      <c r="C3010" s="7"/>
      <c r="D3010" s="7"/>
    </row>
    <row r="3011" spans="2:4" x14ac:dyDescent="0.3">
      <c r="B3011" s="7"/>
      <c r="C3011" s="7"/>
      <c r="D3011" s="7"/>
    </row>
    <row r="3012" spans="2:4" x14ac:dyDescent="0.3">
      <c r="B3012" s="7"/>
      <c r="C3012" s="7"/>
      <c r="D3012" s="7"/>
    </row>
    <row r="3013" spans="2:4" x14ac:dyDescent="0.3">
      <c r="B3013" s="7"/>
      <c r="C3013" s="7"/>
      <c r="D3013" s="7"/>
    </row>
    <row r="3014" spans="2:4" x14ac:dyDescent="0.3">
      <c r="B3014" s="7"/>
      <c r="C3014" s="7"/>
      <c r="D3014" s="7"/>
    </row>
    <row r="3015" spans="2:4" x14ac:dyDescent="0.3">
      <c r="B3015" s="7"/>
      <c r="C3015" s="7"/>
      <c r="D3015" s="7"/>
    </row>
    <row r="3016" spans="2:4" x14ac:dyDescent="0.3">
      <c r="B3016" s="7"/>
      <c r="C3016" s="7"/>
      <c r="D3016" s="7"/>
    </row>
    <row r="3017" spans="2:4" x14ac:dyDescent="0.3">
      <c r="B3017" s="7"/>
      <c r="C3017" s="7"/>
      <c r="D3017" s="7"/>
    </row>
    <row r="3018" spans="2:4" x14ac:dyDescent="0.3">
      <c r="B3018" s="7"/>
      <c r="C3018" s="7"/>
      <c r="D3018" s="7"/>
    </row>
    <row r="3019" spans="2:4" x14ac:dyDescent="0.3">
      <c r="B3019" s="7"/>
      <c r="C3019" s="7"/>
      <c r="D3019" s="7"/>
    </row>
    <row r="3020" spans="2:4" x14ac:dyDescent="0.3">
      <c r="B3020" s="7"/>
      <c r="C3020" s="7"/>
      <c r="D3020" s="7"/>
    </row>
    <row r="3021" spans="2:4" x14ac:dyDescent="0.3">
      <c r="B3021" s="7"/>
      <c r="C3021" s="7"/>
      <c r="D3021" s="7"/>
    </row>
    <row r="3022" spans="2:4" x14ac:dyDescent="0.3">
      <c r="B3022" s="7"/>
      <c r="C3022" s="7"/>
      <c r="D3022" s="7"/>
    </row>
    <row r="3023" spans="2:4" x14ac:dyDescent="0.3">
      <c r="B3023" s="7"/>
      <c r="C3023" s="7"/>
      <c r="D3023" s="7"/>
    </row>
    <row r="3024" spans="2:4" x14ac:dyDescent="0.3">
      <c r="B3024" s="7"/>
      <c r="C3024" s="7"/>
      <c r="D3024" s="7"/>
    </row>
    <row r="3025" spans="2:4" x14ac:dyDescent="0.3">
      <c r="B3025" s="7"/>
      <c r="C3025" s="7"/>
      <c r="D3025" s="7"/>
    </row>
    <row r="3026" spans="2:4" x14ac:dyDescent="0.3">
      <c r="B3026" s="7"/>
      <c r="C3026" s="7"/>
      <c r="D3026" s="7"/>
    </row>
    <row r="3027" spans="2:4" x14ac:dyDescent="0.3">
      <c r="B3027" s="7"/>
      <c r="C3027" s="7"/>
      <c r="D3027" s="7"/>
    </row>
    <row r="3028" spans="2:4" x14ac:dyDescent="0.3">
      <c r="B3028" s="7"/>
      <c r="C3028" s="7"/>
      <c r="D3028" s="7"/>
    </row>
    <row r="3029" spans="2:4" x14ac:dyDescent="0.3">
      <c r="B3029" s="7"/>
      <c r="C3029" s="7"/>
      <c r="D3029" s="7"/>
    </row>
    <row r="3030" spans="2:4" x14ac:dyDescent="0.3">
      <c r="B3030" s="7"/>
      <c r="C3030" s="7"/>
      <c r="D3030" s="7"/>
    </row>
    <row r="3031" spans="2:4" x14ac:dyDescent="0.3">
      <c r="B3031" s="7"/>
      <c r="C3031" s="7"/>
      <c r="D3031" s="7"/>
    </row>
    <row r="3032" spans="2:4" x14ac:dyDescent="0.3">
      <c r="B3032" s="7"/>
      <c r="C3032" s="7"/>
      <c r="D3032" s="7"/>
    </row>
    <row r="3033" spans="2:4" x14ac:dyDescent="0.3">
      <c r="B3033" s="7"/>
      <c r="C3033" s="7"/>
      <c r="D3033" s="7"/>
    </row>
    <row r="3034" spans="2:4" x14ac:dyDescent="0.3">
      <c r="B3034" s="7"/>
      <c r="C3034" s="7"/>
      <c r="D3034" s="7"/>
    </row>
    <row r="3035" spans="2:4" x14ac:dyDescent="0.3">
      <c r="B3035" s="7"/>
      <c r="C3035" s="7"/>
      <c r="D3035" s="7"/>
    </row>
    <row r="3036" spans="2:4" x14ac:dyDescent="0.3">
      <c r="B3036" s="7"/>
      <c r="C3036" s="7"/>
      <c r="D3036" s="7"/>
    </row>
    <row r="3037" spans="2:4" x14ac:dyDescent="0.3">
      <c r="B3037" s="7"/>
      <c r="C3037" s="7"/>
      <c r="D3037" s="7"/>
    </row>
    <row r="3038" spans="2:4" x14ac:dyDescent="0.3">
      <c r="B3038" s="7"/>
      <c r="C3038" s="7"/>
      <c r="D3038" s="7"/>
    </row>
    <row r="3039" spans="2:4" x14ac:dyDescent="0.3">
      <c r="B3039" s="7"/>
      <c r="C3039" s="7"/>
      <c r="D3039" s="7"/>
    </row>
    <row r="3040" spans="2:4" x14ac:dyDescent="0.3">
      <c r="B3040" s="7"/>
      <c r="C3040" s="7"/>
      <c r="D3040" s="7"/>
    </row>
    <row r="3041" spans="2:4" x14ac:dyDescent="0.3">
      <c r="B3041" s="7"/>
      <c r="C3041" s="7"/>
      <c r="D3041" s="7"/>
    </row>
    <row r="3042" spans="2:4" x14ac:dyDescent="0.3">
      <c r="B3042" s="7"/>
      <c r="C3042" s="7"/>
      <c r="D3042" s="7"/>
    </row>
    <row r="3043" spans="2:4" x14ac:dyDescent="0.3">
      <c r="B3043" s="7"/>
      <c r="C3043" s="7"/>
      <c r="D3043" s="7"/>
    </row>
    <row r="3044" spans="2:4" x14ac:dyDescent="0.3">
      <c r="B3044" s="7"/>
      <c r="C3044" s="7"/>
      <c r="D3044" s="7"/>
    </row>
    <row r="3045" spans="2:4" x14ac:dyDescent="0.3">
      <c r="B3045" s="7"/>
      <c r="C3045" s="7"/>
      <c r="D3045" s="7"/>
    </row>
    <row r="3046" spans="2:4" x14ac:dyDescent="0.3">
      <c r="B3046" s="7"/>
      <c r="C3046" s="7"/>
      <c r="D3046" s="7"/>
    </row>
    <row r="3047" spans="2:4" x14ac:dyDescent="0.3">
      <c r="B3047" s="7"/>
      <c r="C3047" s="7"/>
      <c r="D3047" s="7"/>
    </row>
    <row r="3048" spans="2:4" x14ac:dyDescent="0.3">
      <c r="B3048" s="7"/>
      <c r="C3048" s="7"/>
      <c r="D3048" s="7"/>
    </row>
    <row r="3049" spans="2:4" x14ac:dyDescent="0.3">
      <c r="B3049" s="7"/>
      <c r="C3049" s="7"/>
      <c r="D3049" s="7"/>
    </row>
    <row r="3050" spans="2:4" x14ac:dyDescent="0.3">
      <c r="B3050" s="7"/>
      <c r="C3050" s="7"/>
      <c r="D3050" s="7"/>
    </row>
    <row r="3051" spans="2:4" x14ac:dyDescent="0.3">
      <c r="B3051" s="7"/>
      <c r="C3051" s="7"/>
      <c r="D3051" s="7"/>
    </row>
    <row r="3052" spans="2:4" x14ac:dyDescent="0.3">
      <c r="B3052" s="7"/>
      <c r="C3052" s="7"/>
      <c r="D3052" s="7"/>
    </row>
    <row r="3053" spans="2:4" x14ac:dyDescent="0.3">
      <c r="B3053" s="7"/>
      <c r="C3053" s="7"/>
      <c r="D3053" s="7"/>
    </row>
    <row r="3054" spans="2:4" x14ac:dyDescent="0.3">
      <c r="B3054" s="7"/>
      <c r="C3054" s="7"/>
      <c r="D3054" s="7"/>
    </row>
    <row r="3055" spans="2:4" x14ac:dyDescent="0.3">
      <c r="B3055" s="7"/>
      <c r="C3055" s="7"/>
      <c r="D3055" s="7"/>
    </row>
    <row r="3056" spans="2:4" x14ac:dyDescent="0.3">
      <c r="B3056" s="7"/>
      <c r="C3056" s="7"/>
      <c r="D3056" s="7"/>
    </row>
    <row r="3057" spans="2:4" x14ac:dyDescent="0.3">
      <c r="B3057" s="7"/>
      <c r="C3057" s="7"/>
      <c r="D3057" s="7"/>
    </row>
    <row r="3058" spans="2:4" x14ac:dyDescent="0.3">
      <c r="B3058" s="7"/>
      <c r="C3058" s="7"/>
      <c r="D3058" s="7"/>
    </row>
    <row r="3059" spans="2:4" x14ac:dyDescent="0.3">
      <c r="B3059" s="7"/>
      <c r="C3059" s="7"/>
      <c r="D3059" s="7"/>
    </row>
    <row r="3060" spans="2:4" x14ac:dyDescent="0.3">
      <c r="B3060" s="7"/>
      <c r="C3060" s="7"/>
      <c r="D3060" s="7"/>
    </row>
    <row r="3061" spans="2:4" x14ac:dyDescent="0.3">
      <c r="B3061" s="7"/>
      <c r="C3061" s="7"/>
      <c r="D3061" s="7"/>
    </row>
    <row r="3062" spans="2:4" x14ac:dyDescent="0.3">
      <c r="B3062" s="7"/>
      <c r="C3062" s="7"/>
      <c r="D3062" s="7"/>
    </row>
    <row r="3063" spans="2:4" x14ac:dyDescent="0.3">
      <c r="B3063" s="7"/>
      <c r="C3063" s="7"/>
      <c r="D3063" s="7"/>
    </row>
    <row r="3064" spans="2:4" x14ac:dyDescent="0.3">
      <c r="B3064" s="7"/>
      <c r="C3064" s="7"/>
      <c r="D3064" s="7"/>
    </row>
    <row r="3065" spans="2:4" x14ac:dyDescent="0.3">
      <c r="B3065" s="7"/>
      <c r="C3065" s="7"/>
      <c r="D3065" s="7"/>
    </row>
    <row r="3066" spans="2:4" x14ac:dyDescent="0.3">
      <c r="B3066" s="7"/>
      <c r="C3066" s="7"/>
      <c r="D3066" s="7"/>
    </row>
    <row r="3067" spans="2:4" x14ac:dyDescent="0.3">
      <c r="B3067" s="7"/>
      <c r="C3067" s="7"/>
      <c r="D3067" s="7"/>
    </row>
    <row r="3068" spans="2:4" x14ac:dyDescent="0.3">
      <c r="B3068" s="7"/>
      <c r="C3068" s="7"/>
      <c r="D3068" s="7"/>
    </row>
    <row r="3069" spans="2:4" x14ac:dyDescent="0.3">
      <c r="B3069" s="7"/>
      <c r="C3069" s="7"/>
      <c r="D3069" s="7"/>
    </row>
    <row r="3070" spans="2:4" x14ac:dyDescent="0.3">
      <c r="B3070" s="7"/>
      <c r="C3070" s="7"/>
      <c r="D3070" s="7"/>
    </row>
    <row r="3071" spans="2:4" x14ac:dyDescent="0.3">
      <c r="B3071" s="7"/>
      <c r="C3071" s="7"/>
      <c r="D3071" s="7"/>
    </row>
    <row r="3072" spans="2:4" x14ac:dyDescent="0.3">
      <c r="B3072" s="7"/>
      <c r="C3072" s="7"/>
      <c r="D3072" s="7"/>
    </row>
    <row r="3073" spans="2:4" x14ac:dyDescent="0.3">
      <c r="B3073" s="7"/>
      <c r="C3073" s="7"/>
      <c r="D3073" s="7"/>
    </row>
    <row r="3074" spans="2:4" x14ac:dyDescent="0.3">
      <c r="B3074" s="7"/>
      <c r="C3074" s="7"/>
      <c r="D3074" s="7"/>
    </row>
    <row r="3075" spans="2:4" x14ac:dyDescent="0.3">
      <c r="B3075" s="7"/>
      <c r="C3075" s="7"/>
      <c r="D3075" s="7"/>
    </row>
    <row r="3076" spans="2:4" x14ac:dyDescent="0.3">
      <c r="B3076" s="7"/>
      <c r="C3076" s="7"/>
      <c r="D3076" s="7"/>
    </row>
    <row r="3077" spans="2:4" x14ac:dyDescent="0.3">
      <c r="B3077" s="7"/>
      <c r="C3077" s="7"/>
      <c r="D3077" s="7"/>
    </row>
    <row r="3078" spans="2:4" x14ac:dyDescent="0.3">
      <c r="B3078" s="7"/>
      <c r="C3078" s="7"/>
      <c r="D3078" s="7"/>
    </row>
    <row r="3079" spans="2:4" x14ac:dyDescent="0.3">
      <c r="B3079" s="7"/>
      <c r="C3079" s="7"/>
      <c r="D3079" s="7"/>
    </row>
    <row r="3080" spans="2:4" x14ac:dyDescent="0.3">
      <c r="B3080" s="7"/>
      <c r="C3080" s="7"/>
      <c r="D3080" s="7"/>
    </row>
    <row r="3081" spans="2:4" x14ac:dyDescent="0.3">
      <c r="B3081" s="7"/>
      <c r="C3081" s="7"/>
      <c r="D3081" s="7"/>
    </row>
    <row r="3082" spans="2:4" x14ac:dyDescent="0.3">
      <c r="B3082" s="7"/>
      <c r="C3082" s="7"/>
      <c r="D3082" s="7"/>
    </row>
    <row r="3083" spans="2:4" x14ac:dyDescent="0.3">
      <c r="B3083" s="7"/>
      <c r="C3083" s="7"/>
      <c r="D3083" s="7"/>
    </row>
    <row r="3084" spans="2:4" x14ac:dyDescent="0.3">
      <c r="B3084" s="7"/>
      <c r="C3084" s="7"/>
      <c r="D3084" s="7"/>
    </row>
    <row r="3085" spans="2:4" x14ac:dyDescent="0.3">
      <c r="B3085" s="7"/>
      <c r="C3085" s="7"/>
      <c r="D3085" s="7"/>
    </row>
    <row r="3086" spans="2:4" x14ac:dyDescent="0.3">
      <c r="B3086" s="7"/>
      <c r="C3086" s="7"/>
      <c r="D3086" s="7"/>
    </row>
    <row r="3087" spans="2:4" x14ac:dyDescent="0.3">
      <c r="B3087" s="7"/>
      <c r="C3087" s="7"/>
      <c r="D3087" s="7"/>
    </row>
    <row r="3088" spans="2:4" x14ac:dyDescent="0.3">
      <c r="B3088" s="7"/>
      <c r="C3088" s="7"/>
      <c r="D3088" s="7"/>
    </row>
    <row r="3089" spans="2:4" x14ac:dyDescent="0.3">
      <c r="B3089" s="7"/>
      <c r="C3089" s="7"/>
      <c r="D3089" s="7"/>
    </row>
    <row r="3090" spans="2:4" x14ac:dyDescent="0.3">
      <c r="B3090" s="7"/>
      <c r="C3090" s="7"/>
      <c r="D3090" s="7"/>
    </row>
    <row r="3091" spans="2:4" x14ac:dyDescent="0.3">
      <c r="B3091" s="7"/>
      <c r="C3091" s="7"/>
      <c r="D3091" s="7"/>
    </row>
    <row r="3092" spans="2:4" x14ac:dyDescent="0.3">
      <c r="B3092" s="7"/>
      <c r="C3092" s="7"/>
      <c r="D3092" s="7"/>
    </row>
    <row r="3093" spans="2:4" x14ac:dyDescent="0.3">
      <c r="B3093" s="7"/>
      <c r="C3093" s="7"/>
      <c r="D3093" s="7"/>
    </row>
    <row r="3094" spans="2:4" x14ac:dyDescent="0.3">
      <c r="B3094" s="7"/>
      <c r="C3094" s="7"/>
      <c r="D3094" s="7"/>
    </row>
    <row r="3095" spans="2:4" x14ac:dyDescent="0.3">
      <c r="B3095" s="7"/>
      <c r="C3095" s="7"/>
      <c r="D3095" s="7"/>
    </row>
    <row r="3096" spans="2:4" x14ac:dyDescent="0.3">
      <c r="B3096" s="7"/>
      <c r="C3096" s="7"/>
      <c r="D3096" s="7"/>
    </row>
    <row r="3097" spans="2:4" x14ac:dyDescent="0.3">
      <c r="B3097" s="7"/>
      <c r="C3097" s="7"/>
      <c r="D3097" s="7"/>
    </row>
    <row r="3098" spans="2:4" x14ac:dyDescent="0.3">
      <c r="B3098" s="7"/>
      <c r="C3098" s="7"/>
      <c r="D3098" s="7"/>
    </row>
    <row r="3099" spans="2:4" x14ac:dyDescent="0.3">
      <c r="B3099" s="7"/>
      <c r="C3099" s="7"/>
      <c r="D3099" s="7"/>
    </row>
    <row r="3100" spans="2:4" x14ac:dyDescent="0.3">
      <c r="B3100" s="7"/>
      <c r="C3100" s="7"/>
      <c r="D3100" s="7"/>
    </row>
    <row r="3101" spans="2:4" x14ac:dyDescent="0.3">
      <c r="B3101" s="7"/>
      <c r="C3101" s="7"/>
      <c r="D3101" s="7"/>
    </row>
    <row r="3102" spans="2:4" x14ac:dyDescent="0.3">
      <c r="B3102" s="7"/>
      <c r="C3102" s="7"/>
      <c r="D3102" s="7"/>
    </row>
    <row r="3103" spans="2:4" x14ac:dyDescent="0.3">
      <c r="B3103" s="7"/>
      <c r="C3103" s="7"/>
      <c r="D3103" s="7"/>
    </row>
    <row r="3104" spans="2:4" x14ac:dyDescent="0.3">
      <c r="B3104" s="7"/>
      <c r="C3104" s="7"/>
      <c r="D3104" s="7"/>
    </row>
    <row r="3105" spans="2:4" x14ac:dyDescent="0.3">
      <c r="B3105" s="7"/>
      <c r="C3105" s="7"/>
      <c r="D3105" s="7"/>
    </row>
    <row r="3106" spans="2:4" x14ac:dyDescent="0.3">
      <c r="B3106" s="7"/>
      <c r="C3106" s="7"/>
      <c r="D3106" s="7"/>
    </row>
    <row r="3107" spans="2:4" x14ac:dyDescent="0.3">
      <c r="B3107" s="7"/>
      <c r="C3107" s="7"/>
      <c r="D3107" s="7"/>
    </row>
    <row r="3108" spans="2:4" x14ac:dyDescent="0.3">
      <c r="B3108" s="7"/>
      <c r="C3108" s="7"/>
      <c r="D3108" s="7"/>
    </row>
    <row r="3109" spans="2:4" x14ac:dyDescent="0.3">
      <c r="B3109" s="7"/>
      <c r="C3109" s="7"/>
      <c r="D3109" s="7"/>
    </row>
    <row r="3110" spans="2:4" x14ac:dyDescent="0.3">
      <c r="B3110" s="7"/>
      <c r="C3110" s="7"/>
      <c r="D3110" s="7"/>
    </row>
    <row r="3111" spans="2:4" x14ac:dyDescent="0.3">
      <c r="B3111" s="7"/>
      <c r="C3111" s="7"/>
      <c r="D3111" s="7"/>
    </row>
    <row r="3112" spans="2:4" x14ac:dyDescent="0.3">
      <c r="B3112" s="7"/>
      <c r="C3112" s="7"/>
      <c r="D3112" s="7"/>
    </row>
    <row r="3113" spans="2:4" x14ac:dyDescent="0.3">
      <c r="B3113" s="7"/>
      <c r="C3113" s="7"/>
      <c r="D3113" s="7"/>
    </row>
    <row r="3114" spans="2:4" x14ac:dyDescent="0.3">
      <c r="B3114" s="7"/>
      <c r="C3114" s="7"/>
      <c r="D3114" s="7"/>
    </row>
    <row r="3115" spans="2:4" x14ac:dyDescent="0.3">
      <c r="B3115" s="7"/>
      <c r="C3115" s="7"/>
      <c r="D3115" s="7"/>
    </row>
    <row r="3116" spans="2:4" x14ac:dyDescent="0.3">
      <c r="B3116" s="7"/>
      <c r="C3116" s="7"/>
      <c r="D3116" s="7"/>
    </row>
    <row r="3117" spans="2:4" x14ac:dyDescent="0.3">
      <c r="B3117" s="7"/>
      <c r="C3117" s="7"/>
      <c r="D3117" s="7"/>
    </row>
    <row r="3118" spans="2:4" x14ac:dyDescent="0.3">
      <c r="B3118" s="7"/>
      <c r="C3118" s="7"/>
      <c r="D3118" s="7"/>
    </row>
    <row r="3119" spans="2:4" x14ac:dyDescent="0.3">
      <c r="B3119" s="7"/>
      <c r="C3119" s="7"/>
      <c r="D3119" s="7"/>
    </row>
    <row r="3120" spans="2:4" x14ac:dyDescent="0.3">
      <c r="B3120" s="7"/>
      <c r="C3120" s="7"/>
      <c r="D3120" s="7"/>
    </row>
    <row r="3121" spans="2:4" x14ac:dyDescent="0.3">
      <c r="B3121" s="7"/>
      <c r="C3121" s="7"/>
      <c r="D3121" s="7"/>
    </row>
    <row r="3122" spans="2:4" x14ac:dyDescent="0.3">
      <c r="B3122" s="7"/>
      <c r="C3122" s="7"/>
      <c r="D3122" s="7"/>
    </row>
    <row r="3123" spans="2:4" x14ac:dyDescent="0.3">
      <c r="B3123" s="7"/>
      <c r="C3123" s="7"/>
      <c r="D3123" s="7"/>
    </row>
    <row r="3124" spans="2:4" x14ac:dyDescent="0.3">
      <c r="B3124" s="7"/>
      <c r="C3124" s="7"/>
      <c r="D3124" s="7"/>
    </row>
    <row r="3125" spans="2:4" x14ac:dyDescent="0.3">
      <c r="B3125" s="7"/>
      <c r="C3125" s="7"/>
      <c r="D3125" s="7"/>
    </row>
    <row r="3126" spans="2:4" x14ac:dyDescent="0.3">
      <c r="B3126" s="7"/>
      <c r="C3126" s="7"/>
      <c r="D3126" s="7"/>
    </row>
    <row r="3127" spans="2:4" x14ac:dyDescent="0.3">
      <c r="B3127" s="7"/>
      <c r="C3127" s="7"/>
      <c r="D3127" s="7"/>
    </row>
    <row r="3128" spans="2:4" x14ac:dyDescent="0.3">
      <c r="B3128" s="7"/>
      <c r="C3128" s="7"/>
      <c r="D3128" s="7"/>
    </row>
    <row r="3129" spans="2:4" x14ac:dyDescent="0.3">
      <c r="B3129" s="7"/>
      <c r="C3129" s="7"/>
      <c r="D3129" s="7"/>
    </row>
    <row r="3130" spans="2:4" x14ac:dyDescent="0.3">
      <c r="B3130" s="7"/>
      <c r="C3130" s="7"/>
      <c r="D3130" s="7"/>
    </row>
    <row r="3131" spans="2:4" x14ac:dyDescent="0.3">
      <c r="B3131" s="7"/>
      <c r="C3131" s="7"/>
      <c r="D3131" s="7"/>
    </row>
    <row r="3132" spans="2:4" x14ac:dyDescent="0.3">
      <c r="B3132" s="7"/>
      <c r="C3132" s="7"/>
      <c r="D3132" s="7"/>
    </row>
    <row r="3133" spans="2:4" x14ac:dyDescent="0.3">
      <c r="B3133" s="7"/>
      <c r="C3133" s="7"/>
      <c r="D3133" s="7"/>
    </row>
    <row r="3134" spans="2:4" x14ac:dyDescent="0.3">
      <c r="B3134" s="7"/>
      <c r="C3134" s="7"/>
      <c r="D3134" s="7"/>
    </row>
    <row r="3135" spans="2:4" x14ac:dyDescent="0.3">
      <c r="B3135" s="7"/>
      <c r="C3135" s="7"/>
      <c r="D3135" s="7"/>
    </row>
    <row r="3136" spans="2:4" x14ac:dyDescent="0.3">
      <c r="B3136" s="7"/>
      <c r="C3136" s="7"/>
      <c r="D3136" s="7"/>
    </row>
    <row r="3137" spans="2:4" x14ac:dyDescent="0.3">
      <c r="B3137" s="7"/>
      <c r="C3137" s="7"/>
      <c r="D3137" s="7"/>
    </row>
    <row r="3138" spans="2:4" x14ac:dyDescent="0.3">
      <c r="B3138" s="7"/>
      <c r="C3138" s="7"/>
      <c r="D3138" s="7"/>
    </row>
    <row r="3139" spans="2:4" x14ac:dyDescent="0.3">
      <c r="B3139" s="7"/>
      <c r="C3139" s="7"/>
      <c r="D3139" s="7"/>
    </row>
    <row r="3140" spans="2:4" x14ac:dyDescent="0.3">
      <c r="B3140" s="7"/>
      <c r="C3140" s="7"/>
      <c r="D3140" s="7"/>
    </row>
    <row r="3141" spans="2:4" x14ac:dyDescent="0.3">
      <c r="B3141" s="7"/>
      <c r="C3141" s="7"/>
      <c r="D3141" s="7"/>
    </row>
    <row r="3142" spans="2:4" x14ac:dyDescent="0.3">
      <c r="B3142" s="7"/>
      <c r="C3142" s="7"/>
      <c r="D3142" s="7"/>
    </row>
    <row r="3143" spans="2:4" x14ac:dyDescent="0.3">
      <c r="B3143" s="7"/>
      <c r="C3143" s="7"/>
      <c r="D3143" s="7"/>
    </row>
    <row r="3144" spans="2:4" x14ac:dyDescent="0.3">
      <c r="B3144" s="7"/>
      <c r="C3144" s="7"/>
      <c r="D3144" s="7"/>
    </row>
    <row r="3145" spans="2:4" x14ac:dyDescent="0.3">
      <c r="B3145" s="7"/>
      <c r="C3145" s="7"/>
      <c r="D3145" s="7"/>
    </row>
    <row r="3146" spans="2:4" x14ac:dyDescent="0.3">
      <c r="B3146" s="7"/>
      <c r="C3146" s="7"/>
      <c r="D3146" s="7"/>
    </row>
    <row r="3147" spans="2:4" x14ac:dyDescent="0.3">
      <c r="B3147" s="7"/>
      <c r="C3147" s="7"/>
      <c r="D3147" s="7"/>
    </row>
    <row r="3148" spans="2:4" x14ac:dyDescent="0.3">
      <c r="B3148" s="7"/>
      <c r="C3148" s="7"/>
      <c r="D3148" s="7"/>
    </row>
    <row r="3149" spans="2:4" x14ac:dyDescent="0.3">
      <c r="B3149" s="7"/>
      <c r="C3149" s="7"/>
      <c r="D3149" s="7"/>
    </row>
    <row r="3150" spans="2:4" x14ac:dyDescent="0.3">
      <c r="B3150" s="7"/>
      <c r="C3150" s="7"/>
      <c r="D3150" s="7"/>
    </row>
    <row r="3151" spans="2:4" x14ac:dyDescent="0.3">
      <c r="B3151" s="7"/>
      <c r="C3151" s="7"/>
      <c r="D3151" s="7"/>
    </row>
    <row r="3152" spans="2:4" x14ac:dyDescent="0.3">
      <c r="B3152" s="7"/>
      <c r="C3152" s="7"/>
      <c r="D3152" s="7"/>
    </row>
    <row r="3153" spans="2:4" x14ac:dyDescent="0.3">
      <c r="B3153" s="7"/>
      <c r="C3153" s="7"/>
      <c r="D3153" s="7"/>
    </row>
    <row r="3154" spans="2:4" x14ac:dyDescent="0.3">
      <c r="B3154" s="7"/>
      <c r="C3154" s="7"/>
      <c r="D3154" s="7"/>
    </row>
    <row r="3155" spans="2:4" x14ac:dyDescent="0.3">
      <c r="B3155" s="7"/>
      <c r="C3155" s="7"/>
      <c r="D3155" s="7"/>
    </row>
    <row r="3156" spans="2:4" x14ac:dyDescent="0.3">
      <c r="B3156" s="7"/>
      <c r="C3156" s="7"/>
      <c r="D3156" s="7"/>
    </row>
    <row r="3157" spans="2:4" x14ac:dyDescent="0.3">
      <c r="B3157" s="7"/>
      <c r="C3157" s="7"/>
      <c r="D3157" s="7"/>
    </row>
    <row r="3158" spans="2:4" x14ac:dyDescent="0.3">
      <c r="B3158" s="7"/>
      <c r="C3158" s="7"/>
      <c r="D3158" s="7"/>
    </row>
    <row r="3159" spans="2:4" x14ac:dyDescent="0.3">
      <c r="B3159" s="7"/>
      <c r="C3159" s="7"/>
      <c r="D3159" s="7"/>
    </row>
    <row r="3160" spans="2:4" x14ac:dyDescent="0.3">
      <c r="B3160" s="7"/>
      <c r="C3160" s="7"/>
      <c r="D3160" s="7"/>
    </row>
    <row r="3161" spans="2:4" x14ac:dyDescent="0.3">
      <c r="B3161" s="7"/>
      <c r="C3161" s="7"/>
      <c r="D3161" s="7"/>
    </row>
    <row r="3162" spans="2:4" x14ac:dyDescent="0.3">
      <c r="B3162" s="7"/>
      <c r="C3162" s="7"/>
      <c r="D3162" s="7"/>
    </row>
    <row r="3163" spans="2:4" x14ac:dyDescent="0.3">
      <c r="B3163" s="7"/>
      <c r="C3163" s="7"/>
      <c r="D3163" s="7"/>
    </row>
    <row r="3164" spans="2:4" x14ac:dyDescent="0.3">
      <c r="B3164" s="7"/>
      <c r="C3164" s="7"/>
      <c r="D3164" s="7"/>
    </row>
    <row r="3165" spans="2:4" x14ac:dyDescent="0.3">
      <c r="B3165" s="7"/>
      <c r="C3165" s="7"/>
      <c r="D3165" s="7"/>
    </row>
    <row r="3166" spans="2:4" x14ac:dyDescent="0.3">
      <c r="B3166" s="7"/>
      <c r="C3166" s="7"/>
      <c r="D3166" s="7"/>
    </row>
    <row r="3167" spans="2:4" x14ac:dyDescent="0.3">
      <c r="B3167" s="7"/>
      <c r="C3167" s="7"/>
      <c r="D3167" s="7"/>
    </row>
    <row r="3168" spans="2:4" x14ac:dyDescent="0.3">
      <c r="B3168" s="7"/>
      <c r="C3168" s="7"/>
      <c r="D3168" s="7"/>
    </row>
    <row r="3169" spans="2:4" x14ac:dyDescent="0.3">
      <c r="B3169" s="7"/>
      <c r="C3169" s="7"/>
      <c r="D3169" s="7"/>
    </row>
    <row r="3170" spans="2:4" x14ac:dyDescent="0.3">
      <c r="B3170" s="7"/>
      <c r="C3170" s="7"/>
      <c r="D3170" s="7"/>
    </row>
    <row r="3171" spans="2:4" x14ac:dyDescent="0.3">
      <c r="B3171" s="7"/>
      <c r="C3171" s="7"/>
      <c r="D3171" s="7"/>
    </row>
    <row r="3172" spans="2:4" x14ac:dyDescent="0.3">
      <c r="B3172" s="7"/>
      <c r="C3172" s="7"/>
      <c r="D3172" s="7"/>
    </row>
    <row r="3173" spans="2:4" x14ac:dyDescent="0.3">
      <c r="B3173" s="7"/>
      <c r="C3173" s="7"/>
      <c r="D3173" s="7"/>
    </row>
    <row r="3174" spans="2:4" x14ac:dyDescent="0.3">
      <c r="B3174" s="7"/>
      <c r="C3174" s="7"/>
      <c r="D3174" s="7"/>
    </row>
    <row r="3175" spans="2:4" x14ac:dyDescent="0.3">
      <c r="B3175" s="7"/>
      <c r="C3175" s="7"/>
      <c r="D3175" s="7"/>
    </row>
    <row r="3176" spans="2:4" x14ac:dyDescent="0.3">
      <c r="B3176" s="7"/>
      <c r="C3176" s="7"/>
      <c r="D3176" s="7"/>
    </row>
    <row r="3177" spans="2:4" x14ac:dyDescent="0.3">
      <c r="B3177" s="7"/>
      <c r="C3177" s="7"/>
      <c r="D3177" s="7"/>
    </row>
    <row r="3178" spans="2:4" x14ac:dyDescent="0.3">
      <c r="B3178" s="7"/>
      <c r="C3178" s="7"/>
      <c r="D3178" s="7"/>
    </row>
    <row r="3179" spans="2:4" x14ac:dyDescent="0.3">
      <c r="B3179" s="7"/>
      <c r="C3179" s="7"/>
      <c r="D3179" s="7"/>
    </row>
    <row r="3180" spans="2:4" x14ac:dyDescent="0.3">
      <c r="B3180" s="7"/>
      <c r="C3180" s="7"/>
      <c r="D3180" s="7"/>
    </row>
    <row r="3181" spans="2:4" x14ac:dyDescent="0.3">
      <c r="B3181" s="7"/>
      <c r="C3181" s="7"/>
      <c r="D3181" s="7"/>
    </row>
    <row r="3182" spans="2:4" x14ac:dyDescent="0.3">
      <c r="B3182" s="7"/>
      <c r="C3182" s="7"/>
      <c r="D3182" s="7"/>
    </row>
    <row r="3183" spans="2:4" x14ac:dyDescent="0.3">
      <c r="B3183" s="7"/>
      <c r="C3183" s="7"/>
      <c r="D3183" s="7"/>
    </row>
    <row r="3184" spans="2:4" x14ac:dyDescent="0.3">
      <c r="B3184" s="7"/>
      <c r="C3184" s="7"/>
      <c r="D3184" s="7"/>
    </row>
    <row r="3185" spans="2:4" x14ac:dyDescent="0.3">
      <c r="B3185" s="7"/>
      <c r="C3185" s="7"/>
      <c r="D3185" s="7"/>
    </row>
    <row r="3186" spans="2:4" x14ac:dyDescent="0.3">
      <c r="B3186" s="7"/>
      <c r="C3186" s="7"/>
      <c r="D3186" s="7"/>
    </row>
    <row r="3187" spans="2:4" x14ac:dyDescent="0.3">
      <c r="B3187" s="7"/>
      <c r="C3187" s="7"/>
      <c r="D3187" s="7"/>
    </row>
    <row r="3188" spans="2:4" x14ac:dyDescent="0.3">
      <c r="B3188" s="7"/>
      <c r="C3188" s="7"/>
      <c r="D3188" s="7"/>
    </row>
    <row r="3189" spans="2:4" x14ac:dyDescent="0.3">
      <c r="B3189" s="7"/>
      <c r="C3189" s="7"/>
      <c r="D3189" s="7"/>
    </row>
    <row r="3190" spans="2:4" x14ac:dyDescent="0.3">
      <c r="B3190" s="7"/>
      <c r="C3190" s="7"/>
      <c r="D3190" s="7"/>
    </row>
    <row r="3191" spans="2:4" x14ac:dyDescent="0.3">
      <c r="B3191" s="7"/>
      <c r="C3191" s="7"/>
      <c r="D3191" s="7"/>
    </row>
    <row r="3192" spans="2:4" x14ac:dyDescent="0.3">
      <c r="B3192" s="7"/>
      <c r="C3192" s="7"/>
      <c r="D3192" s="7"/>
    </row>
    <row r="3193" spans="2:4" x14ac:dyDescent="0.3">
      <c r="B3193" s="7"/>
      <c r="C3193" s="7"/>
      <c r="D3193" s="7"/>
    </row>
    <row r="3194" spans="2:4" x14ac:dyDescent="0.3">
      <c r="B3194" s="7"/>
      <c r="C3194" s="7"/>
      <c r="D3194" s="7"/>
    </row>
    <row r="3195" spans="2:4" x14ac:dyDescent="0.3">
      <c r="B3195" s="7"/>
      <c r="C3195" s="7"/>
      <c r="D3195" s="7"/>
    </row>
    <row r="3196" spans="2:4" x14ac:dyDescent="0.3">
      <c r="B3196" s="7"/>
      <c r="C3196" s="7"/>
      <c r="D3196" s="7"/>
    </row>
    <row r="3197" spans="2:4" x14ac:dyDescent="0.3">
      <c r="B3197" s="7"/>
      <c r="C3197" s="7"/>
      <c r="D3197" s="7"/>
    </row>
    <row r="3198" spans="2:4" x14ac:dyDescent="0.3">
      <c r="B3198" s="7"/>
      <c r="C3198" s="7"/>
      <c r="D3198" s="7"/>
    </row>
    <row r="3199" spans="2:4" x14ac:dyDescent="0.3">
      <c r="B3199" s="7"/>
      <c r="C3199" s="7"/>
      <c r="D3199" s="7"/>
    </row>
    <row r="3200" spans="2:4" x14ac:dyDescent="0.3">
      <c r="B3200" s="7"/>
      <c r="C3200" s="7"/>
      <c r="D3200" s="7"/>
    </row>
    <row r="3201" spans="2:4" x14ac:dyDescent="0.3">
      <c r="B3201" s="7"/>
      <c r="C3201" s="7"/>
      <c r="D3201" s="7"/>
    </row>
    <row r="3202" spans="2:4" x14ac:dyDescent="0.3">
      <c r="B3202" s="7"/>
      <c r="C3202" s="7"/>
      <c r="D3202" s="7"/>
    </row>
    <row r="3203" spans="2:4" x14ac:dyDescent="0.3">
      <c r="B3203" s="7"/>
      <c r="C3203" s="7"/>
      <c r="D3203" s="7"/>
    </row>
    <row r="3204" spans="2:4" x14ac:dyDescent="0.3">
      <c r="B3204" s="7"/>
      <c r="C3204" s="7"/>
      <c r="D3204" s="7"/>
    </row>
    <row r="3205" spans="2:4" x14ac:dyDescent="0.3">
      <c r="B3205" s="7"/>
      <c r="C3205" s="7"/>
      <c r="D3205" s="7"/>
    </row>
    <row r="3206" spans="2:4" x14ac:dyDescent="0.3">
      <c r="B3206" s="7"/>
      <c r="C3206" s="7"/>
      <c r="D3206" s="7"/>
    </row>
    <row r="3207" spans="2:4" x14ac:dyDescent="0.3">
      <c r="B3207" s="7"/>
      <c r="C3207" s="7"/>
      <c r="D3207" s="7"/>
    </row>
    <row r="3208" spans="2:4" x14ac:dyDescent="0.3">
      <c r="B3208" s="7"/>
      <c r="C3208" s="7"/>
      <c r="D3208" s="7"/>
    </row>
    <row r="3209" spans="2:4" x14ac:dyDescent="0.3">
      <c r="B3209" s="7"/>
      <c r="C3209" s="7"/>
      <c r="D3209" s="7"/>
    </row>
    <row r="3210" spans="2:4" x14ac:dyDescent="0.3">
      <c r="B3210" s="7"/>
      <c r="C3210" s="7"/>
      <c r="D3210" s="7"/>
    </row>
    <row r="3211" spans="2:4" x14ac:dyDescent="0.3">
      <c r="B3211" s="7"/>
      <c r="C3211" s="7"/>
      <c r="D3211" s="7"/>
    </row>
    <row r="3212" spans="2:4" x14ac:dyDescent="0.3">
      <c r="B3212" s="7"/>
      <c r="C3212" s="7"/>
      <c r="D3212" s="7"/>
    </row>
    <row r="3213" spans="2:4" x14ac:dyDescent="0.3">
      <c r="B3213" s="7"/>
      <c r="C3213" s="7"/>
      <c r="D3213" s="7"/>
    </row>
    <row r="3214" spans="2:4" x14ac:dyDescent="0.3">
      <c r="B3214" s="7"/>
      <c r="C3214" s="7"/>
      <c r="D3214" s="7"/>
    </row>
    <row r="3215" spans="2:4" x14ac:dyDescent="0.3">
      <c r="B3215" s="7"/>
      <c r="C3215" s="7"/>
      <c r="D3215" s="7"/>
    </row>
    <row r="3216" spans="2:4" x14ac:dyDescent="0.3">
      <c r="B3216" s="7"/>
      <c r="C3216" s="7"/>
      <c r="D3216" s="7"/>
    </row>
    <row r="3217" spans="2:4" x14ac:dyDescent="0.3">
      <c r="B3217" s="7"/>
      <c r="C3217" s="7"/>
      <c r="D3217" s="7"/>
    </row>
    <row r="3218" spans="2:4" x14ac:dyDescent="0.3">
      <c r="B3218" s="7"/>
      <c r="C3218" s="7"/>
      <c r="D3218" s="7"/>
    </row>
    <row r="3219" spans="2:4" x14ac:dyDescent="0.3">
      <c r="B3219" s="7"/>
      <c r="C3219" s="7"/>
      <c r="D3219" s="7"/>
    </row>
    <row r="3220" spans="2:4" x14ac:dyDescent="0.3">
      <c r="B3220" s="7"/>
      <c r="C3220" s="7"/>
      <c r="D3220" s="7"/>
    </row>
    <row r="3221" spans="2:4" x14ac:dyDescent="0.3">
      <c r="B3221" s="7"/>
      <c r="C3221" s="7"/>
      <c r="D3221" s="7"/>
    </row>
    <row r="3222" spans="2:4" x14ac:dyDescent="0.3">
      <c r="B3222" s="7"/>
      <c r="C3222" s="7"/>
      <c r="D3222" s="7"/>
    </row>
    <row r="3223" spans="2:4" x14ac:dyDescent="0.3">
      <c r="B3223" s="7"/>
      <c r="C3223" s="7"/>
      <c r="D3223" s="7"/>
    </row>
    <row r="3224" spans="2:4" x14ac:dyDescent="0.3">
      <c r="B3224" s="7"/>
      <c r="C3224" s="7"/>
      <c r="D3224" s="7"/>
    </row>
    <row r="3225" spans="2:4" x14ac:dyDescent="0.3">
      <c r="B3225" s="7"/>
      <c r="C3225" s="7"/>
      <c r="D3225" s="7"/>
    </row>
    <row r="3226" spans="2:4" x14ac:dyDescent="0.3">
      <c r="B3226" s="7"/>
      <c r="C3226" s="7"/>
      <c r="D3226" s="7"/>
    </row>
    <row r="3227" spans="2:4" x14ac:dyDescent="0.3">
      <c r="B3227" s="7"/>
      <c r="C3227" s="7"/>
      <c r="D3227" s="7"/>
    </row>
    <row r="3228" spans="2:4" x14ac:dyDescent="0.3">
      <c r="B3228" s="7"/>
      <c r="C3228" s="7"/>
      <c r="D3228" s="7"/>
    </row>
    <row r="3229" spans="2:4" x14ac:dyDescent="0.3">
      <c r="B3229" s="7"/>
      <c r="C3229" s="7"/>
      <c r="D3229" s="7"/>
    </row>
    <row r="3230" spans="2:4" x14ac:dyDescent="0.3">
      <c r="B3230" s="7"/>
      <c r="C3230" s="7"/>
      <c r="D3230" s="7"/>
    </row>
    <row r="3231" spans="2:4" x14ac:dyDescent="0.3">
      <c r="B3231" s="7"/>
      <c r="C3231" s="7"/>
      <c r="D3231" s="7"/>
    </row>
    <row r="3232" spans="2:4" x14ac:dyDescent="0.3">
      <c r="B3232" s="7"/>
      <c r="C3232" s="7"/>
      <c r="D3232" s="7"/>
    </row>
    <row r="3233" spans="2:4" x14ac:dyDescent="0.3">
      <c r="B3233" s="7"/>
      <c r="C3233" s="7"/>
      <c r="D3233" s="7"/>
    </row>
    <row r="3234" spans="2:4" x14ac:dyDescent="0.3">
      <c r="B3234" s="7"/>
      <c r="C3234" s="7"/>
      <c r="D3234" s="7"/>
    </row>
    <row r="3235" spans="2:4" x14ac:dyDescent="0.3">
      <c r="B3235" s="7"/>
      <c r="C3235" s="7"/>
      <c r="D3235" s="7"/>
    </row>
    <row r="3236" spans="2:4" x14ac:dyDescent="0.3">
      <c r="B3236" s="7"/>
      <c r="C3236" s="7"/>
      <c r="D3236" s="7"/>
    </row>
    <row r="3237" spans="2:4" x14ac:dyDescent="0.3">
      <c r="B3237" s="7"/>
      <c r="C3237" s="7"/>
      <c r="D3237" s="7"/>
    </row>
    <row r="3238" spans="2:4" x14ac:dyDescent="0.3">
      <c r="B3238" s="7"/>
      <c r="C3238" s="7"/>
      <c r="D3238" s="7"/>
    </row>
    <row r="3239" spans="2:4" x14ac:dyDescent="0.3">
      <c r="B3239" s="7"/>
      <c r="C3239" s="7"/>
      <c r="D3239" s="7"/>
    </row>
    <row r="3240" spans="2:4" x14ac:dyDescent="0.3">
      <c r="B3240" s="7"/>
      <c r="C3240" s="7"/>
      <c r="D3240" s="7"/>
    </row>
    <row r="3241" spans="2:4" x14ac:dyDescent="0.3">
      <c r="B3241" s="7"/>
      <c r="C3241" s="7"/>
      <c r="D3241" s="7"/>
    </row>
    <row r="3242" spans="2:4" x14ac:dyDescent="0.3">
      <c r="B3242" s="7"/>
      <c r="C3242" s="7"/>
      <c r="D3242" s="7"/>
    </row>
    <row r="3243" spans="2:4" x14ac:dyDescent="0.3">
      <c r="B3243" s="7"/>
      <c r="C3243" s="7"/>
      <c r="D3243" s="7"/>
    </row>
    <row r="3244" spans="2:4" x14ac:dyDescent="0.3">
      <c r="B3244" s="7"/>
      <c r="C3244" s="7"/>
      <c r="D3244" s="7"/>
    </row>
    <row r="3245" spans="2:4" x14ac:dyDescent="0.3">
      <c r="B3245" s="7"/>
      <c r="C3245" s="7"/>
      <c r="D3245" s="7"/>
    </row>
    <row r="3246" spans="2:4" x14ac:dyDescent="0.3">
      <c r="B3246" s="7"/>
      <c r="C3246" s="7"/>
      <c r="D3246" s="7"/>
    </row>
    <row r="3247" spans="2:4" x14ac:dyDescent="0.3">
      <c r="B3247" s="7"/>
      <c r="C3247" s="7"/>
      <c r="D3247" s="7"/>
    </row>
    <row r="3248" spans="2:4" x14ac:dyDescent="0.3">
      <c r="B3248" s="7"/>
      <c r="C3248" s="7"/>
      <c r="D3248" s="7"/>
    </row>
    <row r="3249" spans="2:4" x14ac:dyDescent="0.3">
      <c r="B3249" s="7"/>
      <c r="C3249" s="7"/>
      <c r="D3249" s="7"/>
    </row>
    <row r="3250" spans="2:4" x14ac:dyDescent="0.3">
      <c r="B3250" s="7"/>
      <c r="C3250" s="7"/>
      <c r="D3250" s="7"/>
    </row>
    <row r="3251" spans="2:4" x14ac:dyDescent="0.3">
      <c r="B3251" s="7"/>
      <c r="C3251" s="7"/>
      <c r="D3251" s="7"/>
    </row>
    <row r="3252" spans="2:4" x14ac:dyDescent="0.3">
      <c r="B3252" s="7"/>
      <c r="C3252" s="7"/>
      <c r="D3252" s="7"/>
    </row>
    <row r="3253" spans="2:4" x14ac:dyDescent="0.3">
      <c r="B3253" s="7"/>
      <c r="C3253" s="7"/>
      <c r="D3253" s="7"/>
    </row>
    <row r="3254" spans="2:4" x14ac:dyDescent="0.3">
      <c r="B3254" s="7"/>
      <c r="C3254" s="7"/>
      <c r="D3254" s="7"/>
    </row>
    <row r="3255" spans="2:4" x14ac:dyDescent="0.3">
      <c r="B3255" s="7"/>
      <c r="C3255" s="7"/>
      <c r="D3255" s="7"/>
    </row>
    <row r="3256" spans="2:4" x14ac:dyDescent="0.3">
      <c r="B3256" s="7"/>
      <c r="C3256" s="7"/>
      <c r="D3256" s="7"/>
    </row>
    <row r="3257" spans="2:4" x14ac:dyDescent="0.3">
      <c r="B3257" s="7"/>
      <c r="C3257" s="7"/>
      <c r="D3257" s="7"/>
    </row>
    <row r="3258" spans="2:4" x14ac:dyDescent="0.3">
      <c r="B3258" s="7"/>
      <c r="C3258" s="7"/>
      <c r="D3258" s="7"/>
    </row>
    <row r="3259" spans="2:4" x14ac:dyDescent="0.3">
      <c r="B3259" s="7"/>
      <c r="C3259" s="7"/>
      <c r="D3259" s="7"/>
    </row>
    <row r="3260" spans="2:4" x14ac:dyDescent="0.3">
      <c r="B3260" s="7"/>
      <c r="C3260" s="7"/>
      <c r="D3260" s="7"/>
    </row>
    <row r="3261" spans="2:4" x14ac:dyDescent="0.3">
      <c r="B3261" s="7"/>
      <c r="C3261" s="7"/>
      <c r="D3261" s="7"/>
    </row>
    <row r="3262" spans="2:4" x14ac:dyDescent="0.3">
      <c r="B3262" s="7"/>
      <c r="C3262" s="7"/>
      <c r="D3262" s="7"/>
    </row>
    <row r="3263" spans="2:4" x14ac:dyDescent="0.3">
      <c r="B3263" s="7"/>
      <c r="C3263" s="7"/>
      <c r="D3263" s="7"/>
    </row>
    <row r="3264" spans="2:4" x14ac:dyDescent="0.3">
      <c r="B3264" s="7"/>
      <c r="C3264" s="7"/>
      <c r="D3264" s="7"/>
    </row>
    <row r="3265" spans="2:4" x14ac:dyDescent="0.3">
      <c r="B3265" s="7"/>
      <c r="C3265" s="7"/>
      <c r="D3265" s="7"/>
    </row>
    <row r="3266" spans="2:4" x14ac:dyDescent="0.3">
      <c r="B3266" s="7"/>
      <c r="C3266" s="7"/>
      <c r="D3266" s="7"/>
    </row>
    <row r="3267" spans="2:4" x14ac:dyDescent="0.3">
      <c r="B3267" s="7"/>
      <c r="C3267" s="7"/>
      <c r="D3267" s="7"/>
    </row>
    <row r="3268" spans="2:4" x14ac:dyDescent="0.3">
      <c r="B3268" s="7"/>
      <c r="C3268" s="7"/>
      <c r="D3268" s="7"/>
    </row>
    <row r="3269" spans="2:4" x14ac:dyDescent="0.3">
      <c r="B3269" s="7"/>
      <c r="C3269" s="7"/>
      <c r="D3269" s="7"/>
    </row>
    <row r="3270" spans="2:4" x14ac:dyDescent="0.3">
      <c r="B3270" s="7"/>
      <c r="C3270" s="7"/>
      <c r="D3270" s="7"/>
    </row>
    <row r="3271" spans="2:4" x14ac:dyDescent="0.3">
      <c r="B3271" s="7"/>
      <c r="C3271" s="7"/>
      <c r="D3271" s="7"/>
    </row>
    <row r="3272" spans="2:4" x14ac:dyDescent="0.3">
      <c r="B3272" s="7"/>
      <c r="C3272" s="7"/>
      <c r="D3272" s="7"/>
    </row>
    <row r="3273" spans="2:4" x14ac:dyDescent="0.3">
      <c r="B3273" s="7"/>
      <c r="C3273" s="7"/>
      <c r="D3273" s="7"/>
    </row>
    <row r="3274" spans="2:4" x14ac:dyDescent="0.3">
      <c r="B3274" s="7"/>
      <c r="C3274" s="7"/>
      <c r="D3274" s="7"/>
    </row>
    <row r="3275" spans="2:4" x14ac:dyDescent="0.3">
      <c r="B3275" s="7"/>
      <c r="C3275" s="7"/>
      <c r="D3275" s="7"/>
    </row>
    <row r="3276" spans="2:4" x14ac:dyDescent="0.3">
      <c r="B3276" s="7"/>
      <c r="C3276" s="7"/>
      <c r="D3276" s="7"/>
    </row>
    <row r="3277" spans="2:4" x14ac:dyDescent="0.3">
      <c r="B3277" s="7"/>
      <c r="C3277" s="7"/>
      <c r="D3277" s="7"/>
    </row>
    <row r="3278" spans="2:4" x14ac:dyDescent="0.3">
      <c r="B3278" s="7"/>
      <c r="C3278" s="7"/>
      <c r="D3278" s="7"/>
    </row>
    <row r="3279" spans="2:4" x14ac:dyDescent="0.3">
      <c r="B3279" s="7"/>
      <c r="C3279" s="7"/>
      <c r="D3279" s="7"/>
    </row>
    <row r="3280" spans="2:4" x14ac:dyDescent="0.3">
      <c r="B3280" s="7"/>
      <c r="C3280" s="7"/>
      <c r="D3280" s="7"/>
    </row>
    <row r="3281" spans="2:4" x14ac:dyDescent="0.3">
      <c r="B3281" s="7"/>
      <c r="C3281" s="7"/>
      <c r="D3281" s="7"/>
    </row>
    <row r="3282" spans="2:4" x14ac:dyDescent="0.3">
      <c r="B3282" s="7"/>
      <c r="C3282" s="7"/>
      <c r="D3282" s="7"/>
    </row>
    <row r="3283" spans="2:4" x14ac:dyDescent="0.3">
      <c r="B3283" s="7"/>
      <c r="C3283" s="7"/>
      <c r="D3283" s="7"/>
    </row>
    <row r="3284" spans="2:4" x14ac:dyDescent="0.3">
      <c r="B3284" s="7"/>
      <c r="C3284" s="7"/>
      <c r="D3284" s="7"/>
    </row>
    <row r="3285" spans="2:4" x14ac:dyDescent="0.3">
      <c r="B3285" s="7"/>
      <c r="C3285" s="7"/>
      <c r="D3285" s="7"/>
    </row>
    <row r="3286" spans="2:4" x14ac:dyDescent="0.3">
      <c r="B3286" s="7"/>
      <c r="C3286" s="7"/>
      <c r="D3286" s="7"/>
    </row>
    <row r="3287" spans="2:4" x14ac:dyDescent="0.3">
      <c r="B3287" s="7"/>
      <c r="C3287" s="7"/>
      <c r="D3287" s="7"/>
    </row>
    <row r="3288" spans="2:4" x14ac:dyDescent="0.3">
      <c r="B3288" s="7"/>
      <c r="C3288" s="7"/>
      <c r="D3288" s="7"/>
    </row>
    <row r="3289" spans="2:4" x14ac:dyDescent="0.3">
      <c r="B3289" s="7"/>
      <c r="C3289" s="7"/>
      <c r="D3289" s="7"/>
    </row>
    <row r="3290" spans="2:4" x14ac:dyDescent="0.3">
      <c r="B3290" s="7"/>
      <c r="C3290" s="7"/>
      <c r="D3290" s="7"/>
    </row>
    <row r="3291" spans="2:4" x14ac:dyDescent="0.3">
      <c r="B3291" s="7"/>
      <c r="C3291" s="7"/>
      <c r="D3291" s="7"/>
    </row>
    <row r="3292" spans="2:4" x14ac:dyDescent="0.3">
      <c r="B3292" s="7"/>
      <c r="C3292" s="7"/>
      <c r="D3292" s="7"/>
    </row>
    <row r="3293" spans="2:4" x14ac:dyDescent="0.3">
      <c r="B3293" s="7"/>
      <c r="C3293" s="7"/>
      <c r="D3293" s="7"/>
    </row>
    <row r="3294" spans="2:4" x14ac:dyDescent="0.3">
      <c r="B3294" s="7"/>
      <c r="C3294" s="7"/>
      <c r="D3294" s="7"/>
    </row>
    <row r="3295" spans="2:4" x14ac:dyDescent="0.3">
      <c r="B3295" s="7"/>
      <c r="C3295" s="7"/>
      <c r="D3295" s="7"/>
    </row>
    <row r="3296" spans="2:4" x14ac:dyDescent="0.3">
      <c r="B3296" s="7"/>
      <c r="C3296" s="7"/>
      <c r="D3296" s="7"/>
    </row>
    <row r="3297" spans="2:4" x14ac:dyDescent="0.3">
      <c r="B3297" s="7"/>
      <c r="C3297" s="7"/>
      <c r="D3297" s="7"/>
    </row>
    <row r="3298" spans="2:4" x14ac:dyDescent="0.3">
      <c r="B3298" s="7"/>
      <c r="C3298" s="7"/>
      <c r="D3298" s="7"/>
    </row>
    <row r="3299" spans="2:4" x14ac:dyDescent="0.3">
      <c r="B3299" s="7"/>
      <c r="C3299" s="7"/>
      <c r="D3299" s="7"/>
    </row>
    <row r="3300" spans="2:4" x14ac:dyDescent="0.3">
      <c r="B3300" s="7"/>
      <c r="C3300" s="7"/>
      <c r="D3300" s="7"/>
    </row>
    <row r="3301" spans="2:4" x14ac:dyDescent="0.3">
      <c r="B3301" s="7"/>
      <c r="C3301" s="7"/>
      <c r="D3301" s="7"/>
    </row>
    <row r="3302" spans="2:4" x14ac:dyDescent="0.3">
      <c r="B3302" s="7"/>
      <c r="C3302" s="7"/>
      <c r="D3302" s="7"/>
    </row>
    <row r="3303" spans="2:4" x14ac:dyDescent="0.3">
      <c r="B3303" s="7"/>
      <c r="C3303" s="7"/>
      <c r="D3303" s="7"/>
    </row>
    <row r="3304" spans="2:4" x14ac:dyDescent="0.3">
      <c r="B3304" s="7"/>
      <c r="C3304" s="7"/>
      <c r="D3304" s="7"/>
    </row>
    <row r="3305" spans="2:4" x14ac:dyDescent="0.3">
      <c r="B3305" s="7"/>
      <c r="C3305" s="7"/>
      <c r="D3305" s="7"/>
    </row>
    <row r="3306" spans="2:4" x14ac:dyDescent="0.3">
      <c r="B3306" s="7"/>
      <c r="C3306" s="7"/>
      <c r="D3306" s="7"/>
    </row>
    <row r="3307" spans="2:4" x14ac:dyDescent="0.3">
      <c r="B3307" s="7"/>
      <c r="C3307" s="7"/>
      <c r="D3307" s="7"/>
    </row>
    <row r="3308" spans="2:4" x14ac:dyDescent="0.3">
      <c r="B3308" s="7"/>
      <c r="C3308" s="7"/>
      <c r="D3308" s="7"/>
    </row>
    <row r="3309" spans="2:4" x14ac:dyDescent="0.3">
      <c r="B3309" s="7"/>
      <c r="C3309" s="7"/>
      <c r="D3309" s="7"/>
    </row>
    <row r="3310" spans="2:4" x14ac:dyDescent="0.3">
      <c r="B3310" s="7"/>
      <c r="C3310" s="7"/>
      <c r="D3310" s="7"/>
    </row>
    <row r="3311" spans="2:4" x14ac:dyDescent="0.3">
      <c r="B3311" s="7"/>
      <c r="C3311" s="7"/>
      <c r="D3311" s="7"/>
    </row>
    <row r="3312" spans="2:4" x14ac:dyDescent="0.3">
      <c r="B3312" s="7"/>
      <c r="C3312" s="7"/>
      <c r="D3312" s="7"/>
    </row>
    <row r="3313" spans="2:4" x14ac:dyDescent="0.3">
      <c r="B3313" s="7"/>
      <c r="C3313" s="7"/>
      <c r="D3313" s="7"/>
    </row>
    <row r="3314" spans="2:4" x14ac:dyDescent="0.3">
      <c r="B3314" s="7"/>
      <c r="C3314" s="7"/>
      <c r="D3314" s="7"/>
    </row>
    <row r="3315" spans="2:4" x14ac:dyDescent="0.3">
      <c r="B3315" s="7"/>
      <c r="C3315" s="7"/>
      <c r="D3315" s="7"/>
    </row>
    <row r="3316" spans="2:4" x14ac:dyDescent="0.3">
      <c r="B3316" s="7"/>
      <c r="C3316" s="7"/>
      <c r="D3316" s="7"/>
    </row>
    <row r="3317" spans="2:4" x14ac:dyDescent="0.3">
      <c r="B3317" s="7"/>
      <c r="C3317" s="7"/>
      <c r="D3317" s="7"/>
    </row>
    <row r="3318" spans="2:4" x14ac:dyDescent="0.3">
      <c r="B3318" s="7"/>
      <c r="C3318" s="7"/>
      <c r="D3318" s="7"/>
    </row>
    <row r="3319" spans="2:4" x14ac:dyDescent="0.3">
      <c r="B3319" s="7"/>
      <c r="C3319" s="7"/>
      <c r="D3319" s="7"/>
    </row>
    <row r="3320" spans="2:4" x14ac:dyDescent="0.3">
      <c r="B3320" s="7"/>
      <c r="C3320" s="7"/>
      <c r="D3320" s="7"/>
    </row>
    <row r="3321" spans="2:4" x14ac:dyDescent="0.3">
      <c r="B3321" s="7"/>
      <c r="C3321" s="7"/>
      <c r="D3321" s="7"/>
    </row>
    <row r="3322" spans="2:4" x14ac:dyDescent="0.3">
      <c r="B3322" s="7"/>
      <c r="C3322" s="7"/>
      <c r="D3322" s="7"/>
    </row>
    <row r="3323" spans="2:4" x14ac:dyDescent="0.3">
      <c r="B3323" s="7"/>
      <c r="C3323" s="7"/>
      <c r="D3323" s="7"/>
    </row>
    <row r="3324" spans="2:4" x14ac:dyDescent="0.3">
      <c r="B3324" s="7"/>
      <c r="C3324" s="7"/>
      <c r="D3324" s="7"/>
    </row>
    <row r="3325" spans="2:4" x14ac:dyDescent="0.3">
      <c r="B3325" s="7"/>
      <c r="C3325" s="7"/>
      <c r="D3325" s="7"/>
    </row>
    <row r="3326" spans="2:4" x14ac:dyDescent="0.3">
      <c r="B3326" s="7"/>
      <c r="C3326" s="7"/>
      <c r="D3326" s="7"/>
    </row>
    <row r="3327" spans="2:4" x14ac:dyDescent="0.3">
      <c r="B3327" s="7"/>
      <c r="C3327" s="7"/>
      <c r="D3327" s="7"/>
    </row>
    <row r="3328" spans="2:4" x14ac:dyDescent="0.3">
      <c r="B3328" s="7"/>
      <c r="C3328" s="7"/>
      <c r="D3328" s="7"/>
    </row>
    <row r="3329" spans="2:4" x14ac:dyDescent="0.3">
      <c r="B3329" s="7"/>
      <c r="C3329" s="7"/>
      <c r="D3329" s="7"/>
    </row>
    <row r="3330" spans="2:4" x14ac:dyDescent="0.3">
      <c r="B3330" s="7"/>
      <c r="C3330" s="7"/>
      <c r="D3330" s="7"/>
    </row>
    <row r="3331" spans="2:4" x14ac:dyDescent="0.3">
      <c r="B3331" s="7"/>
      <c r="C3331" s="7"/>
      <c r="D3331" s="7"/>
    </row>
    <row r="3332" spans="2:4" x14ac:dyDescent="0.3">
      <c r="B3332" s="7"/>
      <c r="C3332" s="7"/>
      <c r="D3332" s="7"/>
    </row>
    <row r="3333" spans="2:4" x14ac:dyDescent="0.3">
      <c r="B3333" s="7"/>
      <c r="C3333" s="7"/>
      <c r="D3333" s="7"/>
    </row>
    <row r="3334" spans="2:4" x14ac:dyDescent="0.3">
      <c r="B3334" s="7"/>
      <c r="C3334" s="7"/>
      <c r="D3334" s="7"/>
    </row>
    <row r="3335" spans="2:4" x14ac:dyDescent="0.3">
      <c r="B3335" s="7"/>
      <c r="C3335" s="7"/>
      <c r="D3335" s="7"/>
    </row>
    <row r="3336" spans="2:4" x14ac:dyDescent="0.3">
      <c r="B3336" s="7"/>
      <c r="C3336" s="7"/>
      <c r="D3336" s="7"/>
    </row>
    <row r="3337" spans="2:4" x14ac:dyDescent="0.3">
      <c r="B3337" s="7"/>
      <c r="C3337" s="7"/>
      <c r="D3337" s="7"/>
    </row>
    <row r="3338" spans="2:4" x14ac:dyDescent="0.3">
      <c r="B3338" s="7"/>
      <c r="C3338" s="7"/>
      <c r="D3338" s="7"/>
    </row>
    <row r="3339" spans="2:4" x14ac:dyDescent="0.3">
      <c r="B3339" s="7"/>
      <c r="C3339" s="7"/>
      <c r="D3339" s="7"/>
    </row>
    <row r="3340" spans="2:4" x14ac:dyDescent="0.3">
      <c r="B3340" s="7"/>
      <c r="C3340" s="7"/>
      <c r="D3340" s="7"/>
    </row>
    <row r="3341" spans="2:4" x14ac:dyDescent="0.3">
      <c r="B3341" s="7"/>
      <c r="C3341" s="7"/>
      <c r="D3341" s="7"/>
    </row>
    <row r="3342" spans="2:4" x14ac:dyDescent="0.3">
      <c r="B3342" s="7"/>
      <c r="C3342" s="7"/>
      <c r="D3342" s="7"/>
    </row>
    <row r="3343" spans="2:4" x14ac:dyDescent="0.3">
      <c r="B3343" s="7"/>
      <c r="C3343" s="7"/>
      <c r="D3343" s="7"/>
    </row>
    <row r="3344" spans="2:4" x14ac:dyDescent="0.3">
      <c r="B3344" s="7"/>
      <c r="C3344" s="7"/>
      <c r="D3344" s="7"/>
    </row>
    <row r="3345" spans="2:4" x14ac:dyDescent="0.3">
      <c r="B3345" s="7"/>
      <c r="C3345" s="7"/>
      <c r="D3345" s="7"/>
    </row>
    <row r="3346" spans="2:4" x14ac:dyDescent="0.3">
      <c r="B3346" s="7"/>
      <c r="C3346" s="7"/>
      <c r="D3346" s="7"/>
    </row>
    <row r="3347" spans="2:4" x14ac:dyDescent="0.3">
      <c r="B3347" s="7"/>
      <c r="C3347" s="7"/>
      <c r="D3347" s="7"/>
    </row>
    <row r="3348" spans="2:4" x14ac:dyDescent="0.3">
      <c r="B3348" s="7"/>
      <c r="C3348" s="7"/>
      <c r="D3348" s="7"/>
    </row>
    <row r="3349" spans="2:4" x14ac:dyDescent="0.3">
      <c r="B3349" s="7"/>
      <c r="C3349" s="7"/>
      <c r="D3349" s="7"/>
    </row>
    <row r="3350" spans="2:4" x14ac:dyDescent="0.3">
      <c r="B3350" s="7"/>
      <c r="C3350" s="7"/>
      <c r="D3350" s="7"/>
    </row>
    <row r="3351" spans="2:4" x14ac:dyDescent="0.3">
      <c r="B3351" s="7"/>
      <c r="C3351" s="7"/>
      <c r="D3351" s="7"/>
    </row>
    <row r="3352" spans="2:4" x14ac:dyDescent="0.3">
      <c r="B3352" s="7"/>
      <c r="C3352" s="7"/>
      <c r="D3352" s="7"/>
    </row>
    <row r="3353" spans="2:4" x14ac:dyDescent="0.3">
      <c r="B3353" s="7"/>
      <c r="C3353" s="7"/>
      <c r="D3353" s="7"/>
    </row>
    <row r="3354" spans="2:4" x14ac:dyDescent="0.3">
      <c r="B3354" s="7"/>
      <c r="C3354" s="7"/>
      <c r="D3354" s="7"/>
    </row>
    <row r="3355" spans="2:4" x14ac:dyDescent="0.3">
      <c r="B3355" s="7"/>
      <c r="C3355" s="7"/>
      <c r="D3355" s="7"/>
    </row>
    <row r="3356" spans="2:4" x14ac:dyDescent="0.3">
      <c r="B3356" s="7"/>
      <c r="C3356" s="7"/>
      <c r="D3356" s="7"/>
    </row>
    <row r="3357" spans="2:4" x14ac:dyDescent="0.3">
      <c r="B3357" s="7"/>
      <c r="C3357" s="7"/>
      <c r="D3357" s="7"/>
    </row>
    <row r="3358" spans="2:4" x14ac:dyDescent="0.3">
      <c r="B3358" s="7"/>
      <c r="C3358" s="7"/>
      <c r="D3358" s="7"/>
    </row>
    <row r="3359" spans="2:4" x14ac:dyDescent="0.3">
      <c r="B3359" s="7"/>
      <c r="C3359" s="7"/>
      <c r="D3359" s="7"/>
    </row>
    <row r="3360" spans="2:4" x14ac:dyDescent="0.3">
      <c r="B3360" s="7"/>
      <c r="C3360" s="7"/>
      <c r="D3360" s="7"/>
    </row>
    <row r="3361" spans="2:4" x14ac:dyDescent="0.3">
      <c r="B3361" s="7"/>
      <c r="C3361" s="7"/>
      <c r="D3361" s="7"/>
    </row>
    <row r="3362" spans="2:4" x14ac:dyDescent="0.3">
      <c r="B3362" s="7"/>
      <c r="C3362" s="7"/>
      <c r="D3362" s="7"/>
    </row>
    <row r="3363" spans="2:4" x14ac:dyDescent="0.3">
      <c r="B3363" s="7"/>
      <c r="C3363" s="7"/>
      <c r="D3363" s="7"/>
    </row>
    <row r="3364" spans="2:4" x14ac:dyDescent="0.3">
      <c r="B3364" s="7"/>
      <c r="C3364" s="7"/>
      <c r="D3364" s="7"/>
    </row>
    <row r="3365" spans="2:4" x14ac:dyDescent="0.3">
      <c r="B3365" s="7"/>
      <c r="C3365" s="7"/>
      <c r="D3365" s="7"/>
    </row>
    <row r="3366" spans="2:4" x14ac:dyDescent="0.3">
      <c r="B3366" s="7"/>
      <c r="C3366" s="7"/>
      <c r="D3366" s="7"/>
    </row>
    <row r="3367" spans="2:4" x14ac:dyDescent="0.3">
      <c r="B3367" s="7"/>
      <c r="C3367" s="7"/>
      <c r="D3367" s="7"/>
    </row>
    <row r="3368" spans="2:4" x14ac:dyDescent="0.3">
      <c r="B3368" s="7"/>
      <c r="C3368" s="7"/>
      <c r="D3368" s="7"/>
    </row>
    <row r="3369" spans="2:4" x14ac:dyDescent="0.3">
      <c r="B3369" s="7"/>
      <c r="C3369" s="7"/>
      <c r="D3369" s="7"/>
    </row>
    <row r="3370" spans="2:4" x14ac:dyDescent="0.3">
      <c r="B3370" s="7"/>
      <c r="C3370" s="7"/>
      <c r="D3370" s="7"/>
    </row>
    <row r="3371" spans="2:4" x14ac:dyDescent="0.3">
      <c r="B3371" s="7"/>
      <c r="C3371" s="7"/>
      <c r="D3371" s="7"/>
    </row>
    <row r="3372" spans="2:4" x14ac:dyDescent="0.3">
      <c r="B3372" s="7"/>
      <c r="C3372" s="7"/>
      <c r="D3372" s="7"/>
    </row>
    <row r="3373" spans="2:4" x14ac:dyDescent="0.3">
      <c r="B3373" s="7"/>
      <c r="C3373" s="7"/>
      <c r="D3373" s="7"/>
    </row>
    <row r="3374" spans="2:4" x14ac:dyDescent="0.3">
      <c r="B3374" s="7"/>
      <c r="C3374" s="7"/>
      <c r="D3374" s="7"/>
    </row>
    <row r="3375" spans="2:4" x14ac:dyDescent="0.3">
      <c r="B3375" s="7"/>
      <c r="C3375" s="7"/>
      <c r="D3375" s="7"/>
    </row>
    <row r="3376" spans="2:4" x14ac:dyDescent="0.3">
      <c r="B3376" s="7"/>
      <c r="C3376" s="7"/>
      <c r="D3376" s="7"/>
    </row>
    <row r="3377" spans="2:4" x14ac:dyDescent="0.3">
      <c r="B3377" s="7"/>
      <c r="C3377" s="7"/>
      <c r="D3377" s="7"/>
    </row>
    <row r="3378" spans="2:4" x14ac:dyDescent="0.3">
      <c r="B3378" s="7"/>
      <c r="C3378" s="7"/>
      <c r="D3378" s="7"/>
    </row>
    <row r="3379" spans="2:4" x14ac:dyDescent="0.3">
      <c r="B3379" s="7"/>
      <c r="C3379" s="7"/>
      <c r="D3379" s="7"/>
    </row>
    <row r="3380" spans="2:4" x14ac:dyDescent="0.3">
      <c r="B3380" s="7"/>
      <c r="C3380" s="7"/>
      <c r="D3380" s="7"/>
    </row>
    <row r="3381" spans="2:4" x14ac:dyDescent="0.3">
      <c r="B3381" s="7"/>
      <c r="C3381" s="7"/>
      <c r="D3381" s="7"/>
    </row>
    <row r="3382" spans="2:4" x14ac:dyDescent="0.3">
      <c r="B3382" s="7"/>
      <c r="C3382" s="7"/>
      <c r="D3382" s="7"/>
    </row>
    <row r="3383" spans="2:4" x14ac:dyDescent="0.3">
      <c r="B3383" s="7"/>
      <c r="C3383" s="7"/>
      <c r="D3383" s="7"/>
    </row>
    <row r="3384" spans="2:4" x14ac:dyDescent="0.3">
      <c r="B3384" s="7"/>
      <c r="C3384" s="7"/>
      <c r="D3384" s="7"/>
    </row>
    <row r="3385" spans="2:4" x14ac:dyDescent="0.3">
      <c r="B3385" s="7"/>
      <c r="C3385" s="7"/>
      <c r="D3385" s="7"/>
    </row>
    <row r="3386" spans="2:4" x14ac:dyDescent="0.3">
      <c r="B3386" s="7"/>
      <c r="C3386" s="7"/>
      <c r="D3386" s="7"/>
    </row>
    <row r="3387" spans="2:4" x14ac:dyDescent="0.3">
      <c r="B3387" s="7"/>
      <c r="C3387" s="7"/>
      <c r="D3387" s="7"/>
    </row>
    <row r="3388" spans="2:4" x14ac:dyDescent="0.3">
      <c r="B3388" s="7"/>
      <c r="C3388" s="7"/>
      <c r="D3388" s="7"/>
    </row>
    <row r="3389" spans="2:4" x14ac:dyDescent="0.3">
      <c r="B3389" s="7"/>
      <c r="C3389" s="7"/>
      <c r="D3389" s="7"/>
    </row>
    <row r="3390" spans="2:4" x14ac:dyDescent="0.3">
      <c r="B3390" s="7"/>
      <c r="C3390" s="7"/>
      <c r="D3390" s="7"/>
    </row>
    <row r="3391" spans="2:4" x14ac:dyDescent="0.3">
      <c r="B3391" s="7"/>
      <c r="C3391" s="7"/>
      <c r="D3391" s="7"/>
    </row>
    <row r="3392" spans="2:4" x14ac:dyDescent="0.3">
      <c r="B3392" s="7"/>
      <c r="C3392" s="7"/>
      <c r="D3392" s="7"/>
    </row>
    <row r="3393" spans="2:4" x14ac:dyDescent="0.3">
      <c r="B3393" s="7"/>
      <c r="C3393" s="7"/>
      <c r="D3393" s="7"/>
    </row>
    <row r="3394" spans="2:4" x14ac:dyDescent="0.3">
      <c r="B3394" s="7"/>
      <c r="C3394" s="7"/>
      <c r="D3394" s="7"/>
    </row>
    <row r="3395" spans="2:4" x14ac:dyDescent="0.3">
      <c r="B3395" s="7"/>
      <c r="C3395" s="7"/>
      <c r="D3395" s="7"/>
    </row>
    <row r="3396" spans="2:4" x14ac:dyDescent="0.3">
      <c r="B3396" s="7"/>
      <c r="C3396" s="7"/>
      <c r="D3396" s="7"/>
    </row>
    <row r="3397" spans="2:4" x14ac:dyDescent="0.3">
      <c r="B3397" s="7"/>
      <c r="C3397" s="7"/>
      <c r="D3397" s="7"/>
    </row>
    <row r="3398" spans="2:4" x14ac:dyDescent="0.3">
      <c r="B3398" s="7"/>
      <c r="C3398" s="7"/>
      <c r="D3398" s="7"/>
    </row>
    <row r="3399" spans="2:4" x14ac:dyDescent="0.3">
      <c r="B3399" s="7"/>
      <c r="C3399" s="7"/>
      <c r="D3399" s="7"/>
    </row>
    <row r="3400" spans="2:4" x14ac:dyDescent="0.3">
      <c r="B3400" s="7"/>
      <c r="C3400" s="7"/>
      <c r="D3400" s="7"/>
    </row>
    <row r="3401" spans="2:4" x14ac:dyDescent="0.3">
      <c r="B3401" s="7"/>
      <c r="C3401" s="7"/>
      <c r="D3401" s="7"/>
    </row>
    <row r="3402" spans="2:4" x14ac:dyDescent="0.3">
      <c r="B3402" s="7"/>
      <c r="C3402" s="7"/>
      <c r="D3402" s="7"/>
    </row>
    <row r="3403" spans="2:4" x14ac:dyDescent="0.3">
      <c r="B3403" s="7"/>
      <c r="C3403" s="7"/>
      <c r="D3403" s="7"/>
    </row>
    <row r="3404" spans="2:4" x14ac:dyDescent="0.3">
      <c r="B3404" s="7"/>
      <c r="C3404" s="7"/>
      <c r="D3404" s="7"/>
    </row>
    <row r="3405" spans="2:4" x14ac:dyDescent="0.3">
      <c r="B3405" s="7"/>
      <c r="C3405" s="7"/>
      <c r="D3405" s="7"/>
    </row>
    <row r="3406" spans="2:4" x14ac:dyDescent="0.3">
      <c r="B3406" s="7"/>
      <c r="C3406" s="7"/>
      <c r="D3406" s="7"/>
    </row>
    <row r="3407" spans="2:4" x14ac:dyDescent="0.3">
      <c r="B3407" s="7"/>
      <c r="C3407" s="7"/>
      <c r="D3407" s="7"/>
    </row>
    <row r="3408" spans="2:4" x14ac:dyDescent="0.3">
      <c r="B3408" s="7"/>
      <c r="C3408" s="7"/>
      <c r="D3408" s="7"/>
    </row>
    <row r="3409" spans="2:4" x14ac:dyDescent="0.3">
      <c r="B3409" s="7"/>
      <c r="C3409" s="7"/>
      <c r="D3409" s="7"/>
    </row>
    <row r="3410" spans="2:4" x14ac:dyDescent="0.3">
      <c r="B3410" s="7"/>
      <c r="C3410" s="7"/>
      <c r="D3410" s="7"/>
    </row>
    <row r="3411" spans="2:4" x14ac:dyDescent="0.3">
      <c r="B3411" s="7"/>
      <c r="C3411" s="7"/>
      <c r="D3411" s="7"/>
    </row>
    <row r="3412" spans="2:4" x14ac:dyDescent="0.3">
      <c r="B3412" s="7"/>
      <c r="C3412" s="7"/>
      <c r="D3412" s="7"/>
    </row>
    <row r="3413" spans="2:4" x14ac:dyDescent="0.3">
      <c r="B3413" s="7"/>
      <c r="C3413" s="7"/>
      <c r="D3413" s="7"/>
    </row>
    <row r="3414" spans="2:4" x14ac:dyDescent="0.3">
      <c r="B3414" s="7"/>
      <c r="C3414" s="7"/>
      <c r="D3414" s="7"/>
    </row>
    <row r="3415" spans="2:4" x14ac:dyDescent="0.3">
      <c r="B3415" s="7"/>
      <c r="C3415" s="7"/>
      <c r="D3415" s="7"/>
    </row>
    <row r="3416" spans="2:4" x14ac:dyDescent="0.3">
      <c r="B3416" s="7"/>
      <c r="C3416" s="7"/>
      <c r="D3416" s="7"/>
    </row>
    <row r="3417" spans="2:4" x14ac:dyDescent="0.3">
      <c r="B3417" s="7"/>
      <c r="C3417" s="7"/>
      <c r="D3417" s="7"/>
    </row>
    <row r="3418" spans="2:4" x14ac:dyDescent="0.3">
      <c r="B3418" s="7"/>
      <c r="C3418" s="7"/>
      <c r="D3418" s="7"/>
    </row>
    <row r="3419" spans="2:4" x14ac:dyDescent="0.3">
      <c r="B3419" s="7"/>
      <c r="C3419" s="7"/>
      <c r="D3419" s="7"/>
    </row>
    <row r="3420" spans="2:4" x14ac:dyDescent="0.3">
      <c r="B3420" s="7"/>
      <c r="C3420" s="7"/>
      <c r="D3420" s="7"/>
    </row>
    <row r="3421" spans="2:4" x14ac:dyDescent="0.3">
      <c r="B3421" s="7"/>
      <c r="C3421" s="7"/>
      <c r="D3421" s="7"/>
    </row>
    <row r="3422" spans="2:4" x14ac:dyDescent="0.3">
      <c r="B3422" s="7"/>
      <c r="C3422" s="7"/>
      <c r="D3422" s="7"/>
    </row>
    <row r="3423" spans="2:4" x14ac:dyDescent="0.3">
      <c r="B3423" s="7"/>
      <c r="C3423" s="7"/>
      <c r="D3423" s="7"/>
    </row>
    <row r="3424" spans="2:4" x14ac:dyDescent="0.3">
      <c r="B3424" s="7"/>
      <c r="C3424" s="7"/>
      <c r="D3424" s="7"/>
    </row>
    <row r="3425" spans="2:4" x14ac:dyDescent="0.3">
      <c r="B3425" s="7"/>
      <c r="C3425" s="7"/>
      <c r="D3425" s="7"/>
    </row>
    <row r="3426" spans="2:4" x14ac:dyDescent="0.3">
      <c r="B3426" s="7"/>
      <c r="C3426" s="7"/>
      <c r="D3426" s="7"/>
    </row>
    <row r="3427" spans="2:4" x14ac:dyDescent="0.3">
      <c r="B3427" s="7"/>
      <c r="C3427" s="7"/>
      <c r="D3427" s="7"/>
    </row>
    <row r="3428" spans="2:4" x14ac:dyDescent="0.3">
      <c r="B3428" s="7"/>
      <c r="C3428" s="7"/>
      <c r="D3428" s="7"/>
    </row>
    <row r="3429" spans="2:4" x14ac:dyDescent="0.3">
      <c r="B3429" s="7"/>
      <c r="C3429" s="7"/>
      <c r="D3429" s="7"/>
    </row>
    <row r="3430" spans="2:4" x14ac:dyDescent="0.3">
      <c r="B3430" s="7"/>
      <c r="C3430" s="7"/>
      <c r="D3430" s="7"/>
    </row>
    <row r="3431" spans="2:4" x14ac:dyDescent="0.3">
      <c r="B3431" s="7"/>
      <c r="C3431" s="7"/>
      <c r="D3431" s="7"/>
    </row>
    <row r="3432" spans="2:4" x14ac:dyDescent="0.3">
      <c r="B3432" s="7"/>
      <c r="C3432" s="7"/>
      <c r="D3432" s="7"/>
    </row>
    <row r="3433" spans="2:4" x14ac:dyDescent="0.3">
      <c r="B3433" s="7"/>
      <c r="C3433" s="7"/>
      <c r="D3433" s="7"/>
    </row>
    <row r="3434" spans="2:4" x14ac:dyDescent="0.3">
      <c r="B3434" s="7"/>
      <c r="C3434" s="7"/>
      <c r="D3434" s="7"/>
    </row>
    <row r="3435" spans="2:4" x14ac:dyDescent="0.3">
      <c r="B3435" s="7"/>
      <c r="C3435" s="7"/>
      <c r="D3435" s="7"/>
    </row>
    <row r="3436" spans="2:4" x14ac:dyDescent="0.3">
      <c r="B3436" s="7"/>
      <c r="C3436" s="7"/>
      <c r="D3436" s="7"/>
    </row>
    <row r="3437" spans="2:4" x14ac:dyDescent="0.3">
      <c r="B3437" s="7"/>
      <c r="C3437" s="7"/>
      <c r="D3437" s="7"/>
    </row>
    <row r="3438" spans="2:4" x14ac:dyDescent="0.3">
      <c r="B3438" s="7"/>
      <c r="C3438" s="7"/>
      <c r="D3438" s="7"/>
    </row>
    <row r="3439" spans="2:4" x14ac:dyDescent="0.3">
      <c r="B3439" s="7"/>
      <c r="C3439" s="7"/>
      <c r="D3439" s="7"/>
    </row>
    <row r="3440" spans="2:4" x14ac:dyDescent="0.3">
      <c r="B3440" s="7"/>
      <c r="C3440" s="7"/>
      <c r="D3440" s="7"/>
    </row>
    <row r="3441" spans="2:4" x14ac:dyDescent="0.3">
      <c r="B3441" s="7"/>
      <c r="C3441" s="7"/>
      <c r="D3441" s="7"/>
    </row>
    <row r="3442" spans="2:4" x14ac:dyDescent="0.3">
      <c r="B3442" s="7"/>
      <c r="C3442" s="7"/>
      <c r="D3442" s="7"/>
    </row>
    <row r="3443" spans="2:4" x14ac:dyDescent="0.3">
      <c r="B3443" s="7"/>
      <c r="C3443" s="7"/>
      <c r="D3443" s="7"/>
    </row>
    <row r="3444" spans="2:4" x14ac:dyDescent="0.3">
      <c r="B3444" s="7"/>
      <c r="C3444" s="7"/>
      <c r="D3444" s="7"/>
    </row>
    <row r="3445" spans="2:4" x14ac:dyDescent="0.3">
      <c r="B3445" s="7"/>
      <c r="C3445" s="7"/>
      <c r="D3445" s="7"/>
    </row>
    <row r="3446" spans="2:4" x14ac:dyDescent="0.3">
      <c r="B3446" s="7"/>
      <c r="C3446" s="7"/>
      <c r="D3446" s="7"/>
    </row>
    <row r="3447" spans="2:4" x14ac:dyDescent="0.3">
      <c r="B3447" s="7"/>
      <c r="C3447" s="7"/>
      <c r="D3447" s="7"/>
    </row>
    <row r="3448" spans="2:4" x14ac:dyDescent="0.3">
      <c r="B3448" s="7"/>
      <c r="C3448" s="7"/>
      <c r="D3448" s="7"/>
    </row>
    <row r="3449" spans="2:4" x14ac:dyDescent="0.3">
      <c r="B3449" s="7"/>
      <c r="C3449" s="7"/>
      <c r="D3449" s="7"/>
    </row>
    <row r="3450" spans="2:4" x14ac:dyDescent="0.3">
      <c r="B3450" s="7"/>
      <c r="C3450" s="7"/>
      <c r="D3450" s="7"/>
    </row>
    <row r="3451" spans="2:4" x14ac:dyDescent="0.3">
      <c r="B3451" s="7"/>
      <c r="C3451" s="7"/>
      <c r="D3451" s="7"/>
    </row>
    <row r="3452" spans="2:4" x14ac:dyDescent="0.3">
      <c r="B3452" s="7"/>
      <c r="C3452" s="7"/>
      <c r="D3452" s="7"/>
    </row>
    <row r="3453" spans="2:4" x14ac:dyDescent="0.3">
      <c r="B3453" s="7"/>
      <c r="C3453" s="7"/>
      <c r="D3453" s="7"/>
    </row>
    <row r="3454" spans="2:4" x14ac:dyDescent="0.3">
      <c r="B3454" s="7"/>
      <c r="C3454" s="7"/>
      <c r="D3454" s="7"/>
    </row>
    <row r="3455" spans="2:4" x14ac:dyDescent="0.3">
      <c r="B3455" s="7"/>
      <c r="C3455" s="7"/>
      <c r="D3455" s="7"/>
    </row>
    <row r="3456" spans="2:4" x14ac:dyDescent="0.3">
      <c r="B3456" s="7"/>
      <c r="C3456" s="7"/>
      <c r="D3456" s="7"/>
    </row>
    <row r="3457" spans="2:4" x14ac:dyDescent="0.3">
      <c r="B3457" s="7"/>
      <c r="C3457" s="7"/>
      <c r="D3457" s="7"/>
    </row>
    <row r="3458" spans="2:4" x14ac:dyDescent="0.3">
      <c r="B3458" s="7"/>
      <c r="C3458" s="7"/>
      <c r="D3458" s="7"/>
    </row>
    <row r="3459" spans="2:4" x14ac:dyDescent="0.3">
      <c r="B3459" s="7"/>
      <c r="C3459" s="7"/>
      <c r="D3459" s="7"/>
    </row>
    <row r="3460" spans="2:4" x14ac:dyDescent="0.3">
      <c r="B3460" s="7"/>
      <c r="C3460" s="7"/>
      <c r="D3460" s="7"/>
    </row>
    <row r="3461" spans="2:4" x14ac:dyDescent="0.3">
      <c r="B3461" s="7"/>
      <c r="C3461" s="7"/>
      <c r="D3461" s="7"/>
    </row>
    <row r="3462" spans="2:4" x14ac:dyDescent="0.3">
      <c r="B3462" s="7"/>
      <c r="C3462" s="7"/>
      <c r="D3462" s="7"/>
    </row>
    <row r="3463" spans="2:4" x14ac:dyDescent="0.3">
      <c r="B3463" s="7"/>
      <c r="C3463" s="7"/>
      <c r="D3463" s="7"/>
    </row>
    <row r="3464" spans="2:4" x14ac:dyDescent="0.3">
      <c r="B3464" s="7"/>
      <c r="C3464" s="7"/>
      <c r="D3464" s="7"/>
    </row>
    <row r="3465" spans="2:4" x14ac:dyDescent="0.3">
      <c r="B3465" s="7"/>
      <c r="C3465" s="7"/>
      <c r="D3465" s="7"/>
    </row>
    <row r="3466" spans="2:4" x14ac:dyDescent="0.3">
      <c r="B3466" s="7"/>
      <c r="C3466" s="7"/>
      <c r="D3466" s="7"/>
    </row>
    <row r="3467" spans="2:4" x14ac:dyDescent="0.3">
      <c r="B3467" s="7"/>
      <c r="C3467" s="7"/>
      <c r="D3467" s="7"/>
    </row>
    <row r="3468" spans="2:4" x14ac:dyDescent="0.3">
      <c r="B3468" s="7"/>
      <c r="C3468" s="7"/>
      <c r="D3468" s="7"/>
    </row>
    <row r="3469" spans="2:4" x14ac:dyDescent="0.3">
      <c r="B3469" s="7"/>
      <c r="C3469" s="7"/>
      <c r="D3469" s="7"/>
    </row>
    <row r="3470" spans="2:4" x14ac:dyDescent="0.3">
      <c r="B3470" s="7"/>
      <c r="C3470" s="7"/>
      <c r="D3470" s="7"/>
    </row>
    <row r="3471" spans="2:4" x14ac:dyDescent="0.3">
      <c r="B3471" s="7"/>
      <c r="C3471" s="7"/>
      <c r="D3471" s="7"/>
    </row>
    <row r="3472" spans="2:4" x14ac:dyDescent="0.3">
      <c r="B3472" s="7"/>
      <c r="C3472" s="7"/>
      <c r="D3472" s="7"/>
    </row>
    <row r="3473" spans="2:4" x14ac:dyDescent="0.3">
      <c r="B3473" s="7"/>
      <c r="C3473" s="7"/>
      <c r="D3473" s="7"/>
    </row>
    <row r="3474" spans="2:4" x14ac:dyDescent="0.3">
      <c r="B3474" s="7"/>
      <c r="C3474" s="7"/>
      <c r="D3474" s="7"/>
    </row>
    <row r="3475" spans="2:4" x14ac:dyDescent="0.3">
      <c r="B3475" s="7"/>
      <c r="C3475" s="7"/>
      <c r="D3475" s="7"/>
    </row>
    <row r="3476" spans="2:4" x14ac:dyDescent="0.3">
      <c r="B3476" s="7"/>
      <c r="C3476" s="7"/>
      <c r="D3476" s="7"/>
    </row>
    <row r="3477" spans="2:4" x14ac:dyDescent="0.3">
      <c r="B3477" s="7"/>
      <c r="C3477" s="7"/>
      <c r="D3477" s="7"/>
    </row>
    <row r="3478" spans="2:4" x14ac:dyDescent="0.3">
      <c r="B3478" s="7"/>
      <c r="C3478" s="7"/>
      <c r="D3478" s="7"/>
    </row>
    <row r="3479" spans="2:4" x14ac:dyDescent="0.3">
      <c r="B3479" s="7"/>
      <c r="C3479" s="7"/>
      <c r="D3479" s="7"/>
    </row>
    <row r="3480" spans="2:4" x14ac:dyDescent="0.3">
      <c r="B3480" s="7"/>
      <c r="C3480" s="7"/>
      <c r="D3480" s="7"/>
    </row>
    <row r="3481" spans="2:4" x14ac:dyDescent="0.3">
      <c r="B3481" s="7"/>
      <c r="C3481" s="7"/>
      <c r="D3481" s="7"/>
    </row>
    <row r="3482" spans="2:4" x14ac:dyDescent="0.3">
      <c r="B3482" s="7"/>
      <c r="C3482" s="7"/>
      <c r="D3482" s="7"/>
    </row>
    <row r="3483" spans="2:4" x14ac:dyDescent="0.3">
      <c r="B3483" s="7"/>
      <c r="C3483" s="7"/>
      <c r="D3483" s="7"/>
    </row>
    <row r="3484" spans="2:4" x14ac:dyDescent="0.3">
      <c r="B3484" s="7"/>
      <c r="C3484" s="7"/>
      <c r="D3484" s="7"/>
    </row>
    <row r="3485" spans="2:4" x14ac:dyDescent="0.3">
      <c r="B3485" s="7"/>
      <c r="C3485" s="7"/>
      <c r="D3485" s="7"/>
    </row>
    <row r="3486" spans="2:4" x14ac:dyDescent="0.3">
      <c r="B3486" s="7"/>
      <c r="C3486" s="7"/>
      <c r="D3486" s="7"/>
    </row>
    <row r="3487" spans="2:4" x14ac:dyDescent="0.3">
      <c r="B3487" s="7"/>
      <c r="C3487" s="7"/>
      <c r="D3487" s="7"/>
    </row>
    <row r="3488" spans="2:4" x14ac:dyDescent="0.3">
      <c r="B3488" s="7"/>
      <c r="C3488" s="7"/>
      <c r="D3488" s="7"/>
    </row>
    <row r="3489" spans="2:4" x14ac:dyDescent="0.3">
      <c r="B3489" s="7"/>
      <c r="C3489" s="7"/>
      <c r="D3489" s="7"/>
    </row>
    <row r="3490" spans="2:4" x14ac:dyDescent="0.3">
      <c r="B3490" s="7"/>
      <c r="C3490" s="7"/>
      <c r="D3490" s="7"/>
    </row>
    <row r="3491" spans="2:4" x14ac:dyDescent="0.3">
      <c r="B3491" s="7"/>
      <c r="C3491" s="7"/>
      <c r="D3491" s="7"/>
    </row>
    <row r="3492" spans="2:4" x14ac:dyDescent="0.3">
      <c r="B3492" s="7"/>
      <c r="C3492" s="7"/>
      <c r="D3492" s="7"/>
    </row>
    <row r="3493" spans="2:4" x14ac:dyDescent="0.3">
      <c r="B3493" s="7"/>
      <c r="C3493" s="7"/>
      <c r="D3493" s="7"/>
    </row>
    <row r="3494" spans="2:4" x14ac:dyDescent="0.3">
      <c r="B3494" s="7"/>
      <c r="C3494" s="7"/>
      <c r="D3494" s="7"/>
    </row>
    <row r="3495" spans="2:4" x14ac:dyDescent="0.3">
      <c r="B3495" s="7"/>
      <c r="C3495" s="7"/>
      <c r="D3495" s="7"/>
    </row>
    <row r="3496" spans="2:4" x14ac:dyDescent="0.3">
      <c r="B3496" s="7"/>
      <c r="C3496" s="7"/>
      <c r="D3496" s="7"/>
    </row>
    <row r="3497" spans="2:4" x14ac:dyDescent="0.3">
      <c r="B3497" s="7"/>
      <c r="C3497" s="7"/>
      <c r="D3497" s="7"/>
    </row>
    <row r="3498" spans="2:4" x14ac:dyDescent="0.3">
      <c r="B3498" s="7"/>
      <c r="C3498" s="7"/>
      <c r="D3498" s="7"/>
    </row>
    <row r="3499" spans="2:4" x14ac:dyDescent="0.3">
      <c r="B3499" s="7"/>
      <c r="C3499" s="7"/>
      <c r="D3499" s="7"/>
    </row>
    <row r="3500" spans="2:4" x14ac:dyDescent="0.3">
      <c r="B3500" s="7"/>
      <c r="C3500" s="7"/>
      <c r="D3500" s="7"/>
    </row>
    <row r="3501" spans="2:4" x14ac:dyDescent="0.3">
      <c r="B3501" s="7"/>
      <c r="C3501" s="7"/>
      <c r="D3501" s="7"/>
    </row>
    <row r="3502" spans="2:4" x14ac:dyDescent="0.3">
      <c r="B3502" s="7"/>
      <c r="C3502" s="7"/>
      <c r="D3502" s="7"/>
    </row>
    <row r="3503" spans="2:4" x14ac:dyDescent="0.3">
      <c r="B3503" s="7"/>
      <c r="C3503" s="7"/>
      <c r="D3503" s="7"/>
    </row>
    <row r="3504" spans="2:4" x14ac:dyDescent="0.3">
      <c r="B3504" s="7"/>
      <c r="C3504" s="7"/>
      <c r="D3504" s="7"/>
    </row>
    <row r="3505" spans="2:4" x14ac:dyDescent="0.3">
      <c r="B3505" s="7"/>
      <c r="C3505" s="7"/>
      <c r="D3505" s="7"/>
    </row>
    <row r="3506" spans="2:4" x14ac:dyDescent="0.3">
      <c r="B3506" s="7"/>
      <c r="C3506" s="7"/>
      <c r="D3506" s="7"/>
    </row>
    <row r="3507" spans="2:4" x14ac:dyDescent="0.3">
      <c r="B3507" s="7"/>
      <c r="C3507" s="7"/>
      <c r="D3507" s="7"/>
    </row>
    <row r="3508" spans="2:4" x14ac:dyDescent="0.3">
      <c r="B3508" s="7"/>
      <c r="C3508" s="7"/>
      <c r="D3508" s="7"/>
    </row>
    <row r="3509" spans="2:4" x14ac:dyDescent="0.3">
      <c r="B3509" s="7"/>
      <c r="C3509" s="7"/>
      <c r="D3509" s="7"/>
    </row>
    <row r="3510" spans="2:4" x14ac:dyDescent="0.3">
      <c r="B3510" s="7"/>
      <c r="C3510" s="7"/>
      <c r="D3510" s="7"/>
    </row>
    <row r="3511" spans="2:4" x14ac:dyDescent="0.3">
      <c r="B3511" s="7"/>
      <c r="C3511" s="7"/>
      <c r="D3511" s="7"/>
    </row>
    <row r="3512" spans="2:4" x14ac:dyDescent="0.3">
      <c r="B3512" s="7"/>
      <c r="C3512" s="7"/>
      <c r="D3512" s="7"/>
    </row>
    <row r="3513" spans="2:4" x14ac:dyDescent="0.3">
      <c r="B3513" s="7"/>
      <c r="C3513" s="7"/>
      <c r="D3513" s="7"/>
    </row>
    <row r="3514" spans="2:4" x14ac:dyDescent="0.3">
      <c r="B3514" s="7"/>
      <c r="C3514" s="7"/>
      <c r="D3514" s="7"/>
    </row>
    <row r="3515" spans="2:4" x14ac:dyDescent="0.3">
      <c r="B3515" s="7"/>
      <c r="C3515" s="7"/>
      <c r="D3515" s="7"/>
    </row>
    <row r="3516" spans="2:4" x14ac:dyDescent="0.3">
      <c r="B3516" s="7"/>
      <c r="C3516" s="7"/>
      <c r="D3516" s="7"/>
    </row>
    <row r="3517" spans="2:4" x14ac:dyDescent="0.3">
      <c r="B3517" s="7"/>
      <c r="C3517" s="7"/>
      <c r="D3517" s="7"/>
    </row>
    <row r="3518" spans="2:4" x14ac:dyDescent="0.3">
      <c r="B3518" s="7"/>
      <c r="C3518" s="7"/>
      <c r="D3518" s="7"/>
    </row>
    <row r="3519" spans="2:4" x14ac:dyDescent="0.3">
      <c r="B3519" s="7"/>
      <c r="C3519" s="7"/>
      <c r="D3519" s="7"/>
    </row>
    <row r="3520" spans="2:4" x14ac:dyDescent="0.3">
      <c r="B3520" s="7"/>
      <c r="C3520" s="7"/>
      <c r="D3520" s="7"/>
    </row>
    <row r="3521" spans="2:4" x14ac:dyDescent="0.3">
      <c r="B3521" s="7"/>
      <c r="C3521" s="7"/>
      <c r="D3521" s="7"/>
    </row>
    <row r="3522" spans="2:4" x14ac:dyDescent="0.3">
      <c r="B3522" s="7"/>
      <c r="C3522" s="7"/>
      <c r="D3522" s="7"/>
    </row>
    <row r="3523" spans="2:4" x14ac:dyDescent="0.3">
      <c r="B3523" s="7"/>
      <c r="C3523" s="7"/>
      <c r="D3523" s="7"/>
    </row>
    <row r="3524" spans="2:4" x14ac:dyDescent="0.3">
      <c r="B3524" s="7"/>
      <c r="C3524" s="7"/>
      <c r="D3524" s="7"/>
    </row>
    <row r="3525" spans="2:4" x14ac:dyDescent="0.3">
      <c r="B3525" s="7"/>
      <c r="C3525" s="7"/>
      <c r="D3525" s="7"/>
    </row>
    <row r="3526" spans="2:4" x14ac:dyDescent="0.3">
      <c r="B3526" s="7"/>
      <c r="C3526" s="7"/>
      <c r="D3526" s="7"/>
    </row>
    <row r="3527" spans="2:4" x14ac:dyDescent="0.3">
      <c r="B3527" s="7"/>
      <c r="C3527" s="7"/>
      <c r="D3527" s="7"/>
    </row>
    <row r="3528" spans="2:4" x14ac:dyDescent="0.3">
      <c r="B3528" s="7"/>
      <c r="C3528" s="7"/>
      <c r="D3528" s="7"/>
    </row>
    <row r="3529" spans="2:4" x14ac:dyDescent="0.3">
      <c r="B3529" s="7"/>
      <c r="C3529" s="7"/>
      <c r="D3529" s="7"/>
    </row>
    <row r="3530" spans="2:4" x14ac:dyDescent="0.3">
      <c r="B3530" s="7"/>
      <c r="C3530" s="7"/>
      <c r="D3530" s="7"/>
    </row>
    <row r="3531" spans="2:4" x14ac:dyDescent="0.3">
      <c r="B3531" s="7"/>
      <c r="C3531" s="7"/>
      <c r="D3531" s="7"/>
    </row>
    <row r="3532" spans="2:4" x14ac:dyDescent="0.3">
      <c r="B3532" s="7"/>
      <c r="C3532" s="7"/>
      <c r="D3532" s="7"/>
    </row>
    <row r="3533" spans="2:4" x14ac:dyDescent="0.3">
      <c r="B3533" s="7"/>
      <c r="C3533" s="7"/>
      <c r="D3533" s="7"/>
    </row>
    <row r="3534" spans="2:4" x14ac:dyDescent="0.3">
      <c r="B3534" s="7"/>
      <c r="C3534" s="7"/>
      <c r="D3534" s="7"/>
    </row>
    <row r="3535" spans="2:4" x14ac:dyDescent="0.3">
      <c r="B3535" s="7"/>
      <c r="C3535" s="7"/>
      <c r="D3535" s="7"/>
    </row>
    <row r="3536" spans="2:4" x14ac:dyDescent="0.3">
      <c r="B3536" s="7"/>
      <c r="C3536" s="7"/>
      <c r="D3536" s="7"/>
    </row>
    <row r="3537" spans="2:4" x14ac:dyDescent="0.3">
      <c r="B3537" s="7"/>
      <c r="C3537" s="7"/>
      <c r="D3537" s="7"/>
    </row>
    <row r="3538" spans="2:4" x14ac:dyDescent="0.3">
      <c r="B3538" s="7"/>
      <c r="C3538" s="7"/>
      <c r="D3538" s="7"/>
    </row>
    <row r="3539" spans="2:4" x14ac:dyDescent="0.3">
      <c r="B3539" s="7"/>
      <c r="C3539" s="7"/>
      <c r="D3539" s="7"/>
    </row>
    <row r="3540" spans="2:4" x14ac:dyDescent="0.3">
      <c r="B3540" s="7"/>
      <c r="C3540" s="7"/>
      <c r="D3540" s="7"/>
    </row>
    <row r="3541" spans="2:4" x14ac:dyDescent="0.3">
      <c r="B3541" s="7"/>
      <c r="C3541" s="7"/>
      <c r="D3541" s="7"/>
    </row>
    <row r="3542" spans="2:4" x14ac:dyDescent="0.3">
      <c r="B3542" s="7"/>
      <c r="C3542" s="7"/>
      <c r="D3542" s="7"/>
    </row>
    <row r="3543" spans="2:4" x14ac:dyDescent="0.3">
      <c r="B3543" s="7"/>
      <c r="C3543" s="7"/>
      <c r="D3543" s="7"/>
    </row>
    <row r="3544" spans="2:4" x14ac:dyDescent="0.3">
      <c r="B3544" s="7"/>
      <c r="C3544" s="7"/>
      <c r="D3544" s="7"/>
    </row>
    <row r="3545" spans="2:4" x14ac:dyDescent="0.3">
      <c r="B3545" s="7"/>
      <c r="C3545" s="7"/>
      <c r="D3545" s="7"/>
    </row>
    <row r="3546" spans="2:4" x14ac:dyDescent="0.3">
      <c r="B3546" s="7"/>
      <c r="C3546" s="7"/>
      <c r="D3546" s="7"/>
    </row>
    <row r="3547" spans="2:4" x14ac:dyDescent="0.3">
      <c r="B3547" s="7"/>
      <c r="C3547" s="7"/>
      <c r="D3547" s="7"/>
    </row>
    <row r="3548" spans="2:4" x14ac:dyDescent="0.3">
      <c r="B3548" s="7"/>
      <c r="C3548" s="7"/>
      <c r="D3548" s="7"/>
    </row>
    <row r="3549" spans="2:4" x14ac:dyDescent="0.3">
      <c r="B3549" s="7"/>
      <c r="C3549" s="7"/>
      <c r="D3549" s="7"/>
    </row>
    <row r="3550" spans="2:4" x14ac:dyDescent="0.3">
      <c r="B3550" s="7"/>
      <c r="C3550" s="7"/>
      <c r="D3550" s="7"/>
    </row>
    <row r="3551" spans="2:4" x14ac:dyDescent="0.3">
      <c r="B3551" s="7"/>
      <c r="C3551" s="7"/>
      <c r="D3551" s="7"/>
    </row>
    <row r="3552" spans="2:4" x14ac:dyDescent="0.3">
      <c r="B3552" s="7"/>
      <c r="C3552" s="7"/>
      <c r="D3552" s="7"/>
    </row>
    <row r="3553" spans="2:4" x14ac:dyDescent="0.3">
      <c r="B3553" s="7"/>
      <c r="C3553" s="7"/>
      <c r="D3553" s="7"/>
    </row>
    <row r="3554" spans="2:4" x14ac:dyDescent="0.3">
      <c r="B3554" s="7"/>
      <c r="C3554" s="7"/>
      <c r="D3554" s="7"/>
    </row>
    <row r="3555" spans="2:4" x14ac:dyDescent="0.3">
      <c r="B3555" s="7"/>
      <c r="C3555" s="7"/>
      <c r="D3555" s="7"/>
    </row>
    <row r="3556" spans="2:4" x14ac:dyDescent="0.3">
      <c r="B3556" s="7"/>
      <c r="C3556" s="7"/>
      <c r="D3556" s="7"/>
    </row>
    <row r="3557" spans="2:4" x14ac:dyDescent="0.3">
      <c r="B3557" s="7"/>
      <c r="C3557" s="7"/>
      <c r="D3557" s="7"/>
    </row>
    <row r="3558" spans="2:4" x14ac:dyDescent="0.3">
      <c r="B3558" s="7"/>
      <c r="C3558" s="7"/>
      <c r="D3558" s="7"/>
    </row>
    <row r="3559" spans="2:4" x14ac:dyDescent="0.3">
      <c r="B3559" s="7"/>
      <c r="C3559" s="7"/>
      <c r="D3559" s="7"/>
    </row>
    <row r="3560" spans="2:4" x14ac:dyDescent="0.3">
      <c r="B3560" s="7"/>
      <c r="C3560" s="7"/>
      <c r="D3560" s="7"/>
    </row>
    <row r="3561" spans="2:4" x14ac:dyDescent="0.3">
      <c r="B3561" s="7"/>
      <c r="C3561" s="7"/>
      <c r="D3561" s="7"/>
    </row>
    <row r="3562" spans="2:4" x14ac:dyDescent="0.3">
      <c r="B3562" s="7"/>
      <c r="C3562" s="7"/>
      <c r="D3562" s="7"/>
    </row>
    <row r="3563" spans="2:4" x14ac:dyDescent="0.3">
      <c r="B3563" s="7"/>
      <c r="C3563" s="7"/>
      <c r="D3563" s="7"/>
    </row>
    <row r="3564" spans="2:4" x14ac:dyDescent="0.3">
      <c r="B3564" s="7"/>
      <c r="C3564" s="7"/>
      <c r="D3564" s="7"/>
    </row>
    <row r="3565" spans="2:4" x14ac:dyDescent="0.3">
      <c r="B3565" s="7"/>
      <c r="C3565" s="7"/>
      <c r="D3565" s="7"/>
    </row>
    <row r="3566" spans="2:4" x14ac:dyDescent="0.3">
      <c r="B3566" s="7"/>
      <c r="C3566" s="7"/>
      <c r="D3566" s="7"/>
    </row>
    <row r="3567" spans="2:4" x14ac:dyDescent="0.3">
      <c r="B3567" s="7"/>
      <c r="C3567" s="7"/>
      <c r="D3567" s="7"/>
    </row>
    <row r="3568" spans="2:4" x14ac:dyDescent="0.3">
      <c r="B3568" s="7"/>
      <c r="C3568" s="7"/>
      <c r="D3568" s="7"/>
    </row>
    <row r="3569" spans="2:4" x14ac:dyDescent="0.3">
      <c r="B3569" s="7"/>
      <c r="C3569" s="7"/>
      <c r="D3569" s="7"/>
    </row>
    <row r="3570" spans="2:4" x14ac:dyDescent="0.3">
      <c r="B3570" s="7"/>
      <c r="C3570" s="7"/>
      <c r="D3570" s="7"/>
    </row>
    <row r="3571" spans="2:4" x14ac:dyDescent="0.3">
      <c r="B3571" s="7"/>
      <c r="C3571" s="7"/>
      <c r="D3571" s="7"/>
    </row>
    <row r="3572" spans="2:4" x14ac:dyDescent="0.3">
      <c r="B3572" s="7"/>
      <c r="C3572" s="7"/>
      <c r="D3572" s="7"/>
    </row>
    <row r="3573" spans="2:4" x14ac:dyDescent="0.3">
      <c r="B3573" s="7"/>
      <c r="C3573" s="7"/>
      <c r="D3573" s="7"/>
    </row>
    <row r="3574" spans="2:4" x14ac:dyDescent="0.3">
      <c r="B3574" s="7"/>
      <c r="C3574" s="7"/>
      <c r="D3574" s="7"/>
    </row>
    <row r="3575" spans="2:4" x14ac:dyDescent="0.3">
      <c r="B3575" s="7"/>
      <c r="C3575" s="7"/>
      <c r="D3575" s="7"/>
    </row>
    <row r="3576" spans="2:4" x14ac:dyDescent="0.3">
      <c r="B3576" s="7"/>
      <c r="C3576" s="7"/>
      <c r="D3576" s="7"/>
    </row>
    <row r="3577" spans="2:4" x14ac:dyDescent="0.3">
      <c r="B3577" s="7"/>
      <c r="C3577" s="7"/>
      <c r="D3577" s="7"/>
    </row>
    <row r="3578" spans="2:4" x14ac:dyDescent="0.3">
      <c r="B3578" s="7"/>
      <c r="C3578" s="7"/>
      <c r="D3578" s="7"/>
    </row>
    <row r="3579" spans="2:4" x14ac:dyDescent="0.3">
      <c r="B3579" s="7"/>
      <c r="C3579" s="7"/>
      <c r="D3579" s="7"/>
    </row>
    <row r="3580" spans="2:4" x14ac:dyDescent="0.3">
      <c r="B3580" s="7"/>
      <c r="C3580" s="7"/>
      <c r="D3580" s="7"/>
    </row>
    <row r="3581" spans="2:4" x14ac:dyDescent="0.3">
      <c r="B3581" s="7"/>
      <c r="C3581" s="7"/>
      <c r="D3581" s="7"/>
    </row>
    <row r="3582" spans="2:4" x14ac:dyDescent="0.3">
      <c r="B3582" s="7"/>
      <c r="C3582" s="7"/>
      <c r="D3582" s="7"/>
    </row>
    <row r="3583" spans="2:4" x14ac:dyDescent="0.3">
      <c r="B3583" s="7"/>
      <c r="C3583" s="7"/>
      <c r="D3583" s="7"/>
    </row>
    <row r="3584" spans="2:4" x14ac:dyDescent="0.3">
      <c r="B3584" s="7"/>
      <c r="C3584" s="7"/>
      <c r="D3584" s="7"/>
    </row>
    <row r="3585" spans="2:4" x14ac:dyDescent="0.3">
      <c r="B3585" s="7"/>
      <c r="C3585" s="7"/>
      <c r="D3585" s="7"/>
    </row>
    <row r="3586" spans="2:4" x14ac:dyDescent="0.3">
      <c r="B3586" s="7"/>
      <c r="C3586" s="7"/>
      <c r="D3586" s="7"/>
    </row>
    <row r="3587" spans="2:4" x14ac:dyDescent="0.3">
      <c r="B3587" s="7"/>
      <c r="C3587" s="7"/>
      <c r="D3587" s="7"/>
    </row>
    <row r="3588" spans="2:4" x14ac:dyDescent="0.3">
      <c r="B3588" s="7"/>
      <c r="C3588" s="7"/>
      <c r="D3588" s="7"/>
    </row>
    <row r="3589" spans="2:4" x14ac:dyDescent="0.3">
      <c r="B3589" s="7"/>
      <c r="C3589" s="7"/>
      <c r="D3589" s="7"/>
    </row>
    <row r="3590" spans="2:4" x14ac:dyDescent="0.3">
      <c r="B3590" s="7"/>
      <c r="C3590" s="7"/>
      <c r="D3590" s="7"/>
    </row>
    <row r="3591" spans="2:4" x14ac:dyDescent="0.3">
      <c r="B3591" s="7"/>
      <c r="C3591" s="7"/>
      <c r="D3591" s="7"/>
    </row>
    <row r="3592" spans="2:4" x14ac:dyDescent="0.3">
      <c r="B3592" s="7"/>
      <c r="C3592" s="7"/>
      <c r="D3592" s="7"/>
    </row>
    <row r="3593" spans="2:4" x14ac:dyDescent="0.3">
      <c r="B3593" s="7"/>
      <c r="C3593" s="7"/>
      <c r="D3593" s="7"/>
    </row>
    <row r="3594" spans="2:4" x14ac:dyDescent="0.3">
      <c r="B3594" s="7"/>
      <c r="C3594" s="7"/>
      <c r="D3594" s="7"/>
    </row>
    <row r="3595" spans="2:4" x14ac:dyDescent="0.3">
      <c r="B3595" s="7"/>
      <c r="C3595" s="7"/>
      <c r="D3595" s="7"/>
    </row>
    <row r="3596" spans="2:4" x14ac:dyDescent="0.3">
      <c r="B3596" s="7"/>
      <c r="C3596" s="7"/>
      <c r="D3596" s="7"/>
    </row>
    <row r="3597" spans="2:4" x14ac:dyDescent="0.3">
      <c r="B3597" s="7"/>
      <c r="C3597" s="7"/>
      <c r="D3597" s="7"/>
    </row>
    <row r="3598" spans="2:4" x14ac:dyDescent="0.3">
      <c r="B3598" s="7"/>
      <c r="C3598" s="7"/>
      <c r="D3598" s="7"/>
    </row>
    <row r="3599" spans="2:4" x14ac:dyDescent="0.3">
      <c r="B3599" s="7"/>
      <c r="C3599" s="7"/>
      <c r="D3599" s="7"/>
    </row>
    <row r="3600" spans="2:4" x14ac:dyDescent="0.3">
      <c r="B3600" s="7"/>
      <c r="C3600" s="7"/>
      <c r="D3600" s="7"/>
    </row>
    <row r="3601" spans="2:4" x14ac:dyDescent="0.3">
      <c r="B3601" s="7"/>
      <c r="C3601" s="7"/>
      <c r="D3601" s="7"/>
    </row>
    <row r="3602" spans="2:4" x14ac:dyDescent="0.3">
      <c r="B3602" s="7"/>
      <c r="C3602" s="7"/>
      <c r="D3602" s="7"/>
    </row>
    <row r="3603" spans="2:4" x14ac:dyDescent="0.3">
      <c r="B3603" s="7"/>
      <c r="C3603" s="7"/>
      <c r="D3603" s="7"/>
    </row>
    <row r="3604" spans="2:4" x14ac:dyDescent="0.3">
      <c r="B3604" s="7"/>
      <c r="C3604" s="7"/>
      <c r="D3604" s="7"/>
    </row>
    <row r="3605" spans="2:4" x14ac:dyDescent="0.3">
      <c r="B3605" s="7"/>
      <c r="C3605" s="7"/>
      <c r="D3605" s="7"/>
    </row>
    <row r="3606" spans="2:4" x14ac:dyDescent="0.3">
      <c r="B3606" s="7"/>
      <c r="C3606" s="7"/>
      <c r="D3606" s="7"/>
    </row>
    <row r="3607" spans="2:4" x14ac:dyDescent="0.3">
      <c r="B3607" s="7"/>
      <c r="C3607" s="7"/>
      <c r="D3607" s="7"/>
    </row>
    <row r="3608" spans="2:4" x14ac:dyDescent="0.3">
      <c r="B3608" s="7"/>
      <c r="C3608" s="7"/>
      <c r="D3608" s="7"/>
    </row>
    <row r="3609" spans="2:4" x14ac:dyDescent="0.3">
      <c r="B3609" s="7"/>
      <c r="C3609" s="7"/>
      <c r="D3609" s="7"/>
    </row>
    <row r="3610" spans="2:4" x14ac:dyDescent="0.3">
      <c r="B3610" s="7"/>
      <c r="C3610" s="7"/>
      <c r="D3610" s="7"/>
    </row>
    <row r="3611" spans="2:4" x14ac:dyDescent="0.3">
      <c r="B3611" s="7"/>
      <c r="C3611" s="7"/>
      <c r="D3611" s="7"/>
    </row>
    <row r="3612" spans="2:4" x14ac:dyDescent="0.3">
      <c r="B3612" s="7"/>
      <c r="C3612" s="7"/>
      <c r="D3612" s="7"/>
    </row>
    <row r="3613" spans="2:4" x14ac:dyDescent="0.3">
      <c r="B3613" s="7"/>
      <c r="C3613" s="7"/>
      <c r="D3613" s="7"/>
    </row>
    <row r="3614" spans="2:4" x14ac:dyDescent="0.3">
      <c r="B3614" s="7"/>
      <c r="C3614" s="7"/>
      <c r="D3614" s="7"/>
    </row>
    <row r="3615" spans="2:4" x14ac:dyDescent="0.3">
      <c r="B3615" s="7"/>
      <c r="C3615" s="7"/>
      <c r="D3615" s="7"/>
    </row>
    <row r="3616" spans="2:4" x14ac:dyDescent="0.3">
      <c r="B3616" s="7"/>
      <c r="C3616" s="7"/>
      <c r="D3616" s="7"/>
    </row>
    <row r="3617" spans="2:4" x14ac:dyDescent="0.3">
      <c r="B3617" s="7"/>
      <c r="C3617" s="7"/>
      <c r="D3617" s="7"/>
    </row>
    <row r="3618" spans="2:4" x14ac:dyDescent="0.3">
      <c r="B3618" s="7"/>
      <c r="C3618" s="7"/>
      <c r="D3618" s="7"/>
    </row>
    <row r="3619" spans="2:4" x14ac:dyDescent="0.3">
      <c r="B3619" s="7"/>
      <c r="C3619" s="7"/>
      <c r="D3619" s="7"/>
    </row>
    <row r="3620" spans="2:4" x14ac:dyDescent="0.3">
      <c r="B3620" s="7"/>
      <c r="C3620" s="7"/>
      <c r="D3620" s="7"/>
    </row>
    <row r="3621" spans="2:4" x14ac:dyDescent="0.3">
      <c r="B3621" s="7"/>
      <c r="C3621" s="7"/>
      <c r="D3621" s="7"/>
    </row>
    <row r="3622" spans="2:4" x14ac:dyDescent="0.3">
      <c r="B3622" s="7"/>
      <c r="C3622" s="7"/>
      <c r="D3622" s="7"/>
    </row>
    <row r="3623" spans="2:4" x14ac:dyDescent="0.3">
      <c r="B3623" s="7"/>
      <c r="C3623" s="7"/>
      <c r="D3623" s="7"/>
    </row>
    <row r="3624" spans="2:4" x14ac:dyDescent="0.3">
      <c r="B3624" s="7"/>
      <c r="C3624" s="7"/>
      <c r="D3624" s="7"/>
    </row>
    <row r="3625" spans="2:4" x14ac:dyDescent="0.3">
      <c r="B3625" s="7"/>
      <c r="C3625" s="7"/>
      <c r="D3625" s="7"/>
    </row>
    <row r="3626" spans="2:4" x14ac:dyDescent="0.3">
      <c r="B3626" s="7"/>
      <c r="C3626" s="7"/>
      <c r="D3626" s="7"/>
    </row>
    <row r="3627" spans="2:4" x14ac:dyDescent="0.3">
      <c r="B3627" s="7"/>
      <c r="C3627" s="7"/>
      <c r="D3627" s="7"/>
    </row>
    <row r="3628" spans="2:4" x14ac:dyDescent="0.3">
      <c r="B3628" s="7"/>
      <c r="C3628" s="7"/>
      <c r="D3628" s="7"/>
    </row>
    <row r="3629" spans="2:4" x14ac:dyDescent="0.3">
      <c r="B3629" s="7"/>
      <c r="C3629" s="7"/>
      <c r="D3629" s="7"/>
    </row>
    <row r="3630" spans="2:4" x14ac:dyDescent="0.3">
      <c r="B3630" s="7"/>
      <c r="C3630" s="7"/>
      <c r="D3630" s="7"/>
    </row>
    <row r="3631" spans="2:4" x14ac:dyDescent="0.3">
      <c r="B3631" s="7"/>
      <c r="C3631" s="7"/>
      <c r="D3631" s="7"/>
    </row>
    <row r="3632" spans="2:4" x14ac:dyDescent="0.3">
      <c r="B3632" s="7"/>
      <c r="C3632" s="7"/>
      <c r="D3632" s="7"/>
    </row>
    <row r="3633" spans="2:4" x14ac:dyDescent="0.3">
      <c r="B3633" s="7"/>
      <c r="C3633" s="7"/>
      <c r="D3633" s="7"/>
    </row>
    <row r="3634" spans="2:4" x14ac:dyDescent="0.3">
      <c r="B3634" s="7"/>
      <c r="C3634" s="7"/>
      <c r="D3634" s="7"/>
    </row>
    <row r="3635" spans="2:4" x14ac:dyDescent="0.3">
      <c r="B3635" s="7"/>
      <c r="C3635" s="7"/>
      <c r="D3635" s="7"/>
    </row>
    <row r="3636" spans="2:4" x14ac:dyDescent="0.3">
      <c r="B3636" s="7"/>
      <c r="C3636" s="7"/>
      <c r="D3636" s="7"/>
    </row>
    <row r="3637" spans="2:4" x14ac:dyDescent="0.3">
      <c r="B3637" s="7"/>
      <c r="C3637" s="7"/>
      <c r="D3637" s="7"/>
    </row>
    <row r="3638" spans="2:4" x14ac:dyDescent="0.3">
      <c r="B3638" s="7"/>
      <c r="C3638" s="7"/>
      <c r="D3638" s="7"/>
    </row>
    <row r="3639" spans="2:4" x14ac:dyDescent="0.3">
      <c r="B3639" s="7"/>
      <c r="C3639" s="7"/>
      <c r="D3639" s="7"/>
    </row>
    <row r="3640" spans="2:4" x14ac:dyDescent="0.3">
      <c r="B3640" s="7"/>
      <c r="C3640" s="7"/>
      <c r="D3640" s="7"/>
    </row>
    <row r="3641" spans="2:4" x14ac:dyDescent="0.3">
      <c r="B3641" s="7"/>
      <c r="C3641" s="7"/>
      <c r="D3641" s="7"/>
    </row>
    <row r="3642" spans="2:4" x14ac:dyDescent="0.3">
      <c r="B3642" s="7"/>
      <c r="C3642" s="7"/>
      <c r="D3642" s="7"/>
    </row>
    <row r="3643" spans="2:4" x14ac:dyDescent="0.3">
      <c r="B3643" s="7"/>
      <c r="C3643" s="7"/>
      <c r="D3643" s="7"/>
    </row>
    <row r="3644" spans="2:4" x14ac:dyDescent="0.3">
      <c r="B3644" s="7"/>
      <c r="C3644" s="7"/>
      <c r="D3644" s="7"/>
    </row>
    <row r="3645" spans="2:4" x14ac:dyDescent="0.3">
      <c r="B3645" s="7"/>
      <c r="C3645" s="7"/>
      <c r="D3645" s="7"/>
    </row>
    <row r="3646" spans="2:4" x14ac:dyDescent="0.3">
      <c r="B3646" s="7"/>
      <c r="C3646" s="7"/>
      <c r="D3646" s="7"/>
    </row>
    <row r="3647" spans="2:4" x14ac:dyDescent="0.3">
      <c r="B3647" s="7"/>
      <c r="C3647" s="7"/>
      <c r="D3647" s="7"/>
    </row>
    <row r="3648" spans="2:4" x14ac:dyDescent="0.3">
      <c r="B3648" s="7"/>
      <c r="C3648" s="7"/>
      <c r="D3648" s="7"/>
    </row>
    <row r="3649" spans="2:4" x14ac:dyDescent="0.3">
      <c r="B3649" s="7"/>
      <c r="C3649" s="7"/>
      <c r="D3649" s="7"/>
    </row>
    <row r="3650" spans="2:4" x14ac:dyDescent="0.3">
      <c r="B3650" s="7"/>
      <c r="C3650" s="7"/>
      <c r="D3650" s="7"/>
    </row>
    <row r="3651" spans="2:4" x14ac:dyDescent="0.3">
      <c r="B3651" s="7"/>
      <c r="C3651" s="7"/>
      <c r="D3651" s="7"/>
    </row>
    <row r="3652" spans="2:4" x14ac:dyDescent="0.3">
      <c r="B3652" s="7"/>
      <c r="C3652" s="7"/>
      <c r="D3652" s="7"/>
    </row>
    <row r="3653" spans="2:4" x14ac:dyDescent="0.3">
      <c r="B3653" s="7"/>
      <c r="C3653" s="7"/>
      <c r="D3653" s="7"/>
    </row>
    <row r="3654" spans="2:4" x14ac:dyDescent="0.3">
      <c r="B3654" s="7"/>
      <c r="C3654" s="7"/>
      <c r="D3654" s="7"/>
    </row>
    <row r="3655" spans="2:4" x14ac:dyDescent="0.3">
      <c r="B3655" s="7"/>
      <c r="C3655" s="7"/>
      <c r="D3655" s="7"/>
    </row>
    <row r="3656" spans="2:4" x14ac:dyDescent="0.3">
      <c r="B3656" s="7"/>
      <c r="C3656" s="7"/>
      <c r="D3656" s="7"/>
    </row>
    <row r="3657" spans="2:4" x14ac:dyDescent="0.3">
      <c r="B3657" s="7"/>
      <c r="C3657" s="7"/>
      <c r="D3657" s="7"/>
    </row>
    <row r="3658" spans="2:4" x14ac:dyDescent="0.3">
      <c r="B3658" s="7"/>
      <c r="C3658" s="7"/>
      <c r="D3658" s="7"/>
    </row>
    <row r="3659" spans="2:4" x14ac:dyDescent="0.3">
      <c r="B3659" s="7"/>
      <c r="C3659" s="7"/>
      <c r="D3659" s="7"/>
    </row>
    <row r="3660" spans="2:4" x14ac:dyDescent="0.3">
      <c r="B3660" s="7"/>
      <c r="C3660" s="7"/>
      <c r="D3660" s="7"/>
    </row>
    <row r="3661" spans="2:4" x14ac:dyDescent="0.3">
      <c r="B3661" s="7"/>
      <c r="C3661" s="7"/>
      <c r="D3661" s="7"/>
    </row>
    <row r="3662" spans="2:4" x14ac:dyDescent="0.3">
      <c r="B3662" s="7"/>
      <c r="C3662" s="7"/>
      <c r="D3662" s="7"/>
    </row>
    <row r="3663" spans="2:4" x14ac:dyDescent="0.3">
      <c r="B3663" s="7"/>
      <c r="C3663" s="7"/>
      <c r="D3663" s="7"/>
    </row>
    <row r="3664" spans="2:4" x14ac:dyDescent="0.3">
      <c r="B3664" s="7"/>
      <c r="C3664" s="7"/>
      <c r="D3664" s="7"/>
    </row>
    <row r="3665" spans="2:4" x14ac:dyDescent="0.3">
      <c r="B3665" s="7"/>
      <c r="C3665" s="7"/>
      <c r="D3665" s="7"/>
    </row>
    <row r="3666" spans="2:4" x14ac:dyDescent="0.3">
      <c r="B3666" s="7"/>
      <c r="C3666" s="7"/>
      <c r="D3666" s="7"/>
    </row>
    <row r="3667" spans="2:4" x14ac:dyDescent="0.3">
      <c r="B3667" s="7"/>
      <c r="C3667" s="7"/>
      <c r="D3667" s="7"/>
    </row>
    <row r="3668" spans="2:4" x14ac:dyDescent="0.3">
      <c r="B3668" s="7"/>
      <c r="C3668" s="7"/>
      <c r="D3668" s="7"/>
    </row>
    <row r="3669" spans="2:4" x14ac:dyDescent="0.3">
      <c r="B3669" s="7"/>
      <c r="C3669" s="7"/>
      <c r="D3669" s="7"/>
    </row>
    <row r="3670" spans="2:4" x14ac:dyDescent="0.3">
      <c r="B3670" s="7"/>
      <c r="C3670" s="7"/>
      <c r="D3670" s="7"/>
    </row>
    <row r="3671" spans="2:4" x14ac:dyDescent="0.3">
      <c r="B3671" s="7"/>
      <c r="C3671" s="7"/>
      <c r="D3671" s="7"/>
    </row>
    <row r="3672" spans="2:4" x14ac:dyDescent="0.3">
      <c r="B3672" s="7"/>
      <c r="C3672" s="7"/>
      <c r="D3672" s="7"/>
    </row>
    <row r="3673" spans="2:4" x14ac:dyDescent="0.3">
      <c r="B3673" s="7"/>
      <c r="C3673" s="7"/>
      <c r="D3673" s="7"/>
    </row>
    <row r="3674" spans="2:4" x14ac:dyDescent="0.3">
      <c r="B3674" s="7"/>
      <c r="C3674" s="7"/>
      <c r="D3674" s="7"/>
    </row>
    <row r="3675" spans="2:4" x14ac:dyDescent="0.3">
      <c r="B3675" s="7"/>
      <c r="C3675" s="7"/>
      <c r="D3675" s="7"/>
    </row>
    <row r="3676" spans="2:4" x14ac:dyDescent="0.3">
      <c r="B3676" s="7"/>
      <c r="C3676" s="7"/>
      <c r="D3676" s="7"/>
    </row>
    <row r="3677" spans="2:4" x14ac:dyDescent="0.3">
      <c r="B3677" s="7"/>
      <c r="C3677" s="7"/>
      <c r="D3677" s="7"/>
    </row>
    <row r="3678" spans="2:4" x14ac:dyDescent="0.3">
      <c r="B3678" s="7"/>
      <c r="C3678" s="7"/>
      <c r="D3678" s="7"/>
    </row>
    <row r="3679" spans="2:4" x14ac:dyDescent="0.3">
      <c r="B3679" s="7"/>
      <c r="C3679" s="7"/>
      <c r="D3679" s="7"/>
    </row>
    <row r="3680" spans="2:4" x14ac:dyDescent="0.3">
      <c r="B3680" s="7"/>
      <c r="C3680" s="7"/>
      <c r="D3680" s="7"/>
    </row>
    <row r="3681" spans="2:4" x14ac:dyDescent="0.3">
      <c r="B3681" s="7"/>
      <c r="C3681" s="7"/>
      <c r="D3681" s="7"/>
    </row>
    <row r="3682" spans="2:4" x14ac:dyDescent="0.3">
      <c r="B3682" s="7"/>
      <c r="C3682" s="7"/>
      <c r="D3682" s="7"/>
    </row>
    <row r="3683" spans="2:4" x14ac:dyDescent="0.3">
      <c r="B3683" s="7"/>
      <c r="C3683" s="7"/>
      <c r="D3683" s="7"/>
    </row>
    <row r="3684" spans="2:4" x14ac:dyDescent="0.3">
      <c r="B3684" s="7"/>
      <c r="C3684" s="7"/>
      <c r="D3684" s="7"/>
    </row>
    <row r="3685" spans="2:4" x14ac:dyDescent="0.3">
      <c r="B3685" s="7"/>
      <c r="C3685" s="7"/>
      <c r="D3685" s="7"/>
    </row>
    <row r="3686" spans="2:4" x14ac:dyDescent="0.3">
      <c r="B3686" s="7"/>
      <c r="C3686" s="7"/>
      <c r="D3686" s="7"/>
    </row>
    <row r="3687" spans="2:4" x14ac:dyDescent="0.3">
      <c r="B3687" s="7"/>
      <c r="C3687" s="7"/>
      <c r="D3687" s="7"/>
    </row>
    <row r="3688" spans="2:4" x14ac:dyDescent="0.3">
      <c r="B3688" s="7"/>
      <c r="C3688" s="7"/>
      <c r="D3688" s="7"/>
    </row>
    <row r="3689" spans="2:4" x14ac:dyDescent="0.3">
      <c r="B3689" s="7"/>
      <c r="C3689" s="7"/>
      <c r="D3689" s="7"/>
    </row>
    <row r="3690" spans="2:4" x14ac:dyDescent="0.3">
      <c r="B3690" s="7"/>
      <c r="C3690" s="7"/>
      <c r="D3690" s="7"/>
    </row>
    <row r="3691" spans="2:4" x14ac:dyDescent="0.3">
      <c r="B3691" s="7"/>
      <c r="C3691" s="7"/>
      <c r="D3691" s="7"/>
    </row>
    <row r="3692" spans="2:4" x14ac:dyDescent="0.3">
      <c r="B3692" s="7"/>
      <c r="C3692" s="7"/>
      <c r="D3692" s="7"/>
    </row>
    <row r="3693" spans="2:4" x14ac:dyDescent="0.3">
      <c r="B3693" s="7"/>
      <c r="C3693" s="7"/>
      <c r="D3693" s="7"/>
    </row>
    <row r="3694" spans="2:4" x14ac:dyDescent="0.3">
      <c r="B3694" s="7"/>
      <c r="C3694" s="7"/>
      <c r="D3694" s="7"/>
    </row>
    <row r="3695" spans="2:4" x14ac:dyDescent="0.3">
      <c r="B3695" s="7"/>
      <c r="C3695" s="7"/>
      <c r="D3695" s="7"/>
    </row>
    <row r="3696" spans="2:4" x14ac:dyDescent="0.3">
      <c r="B3696" s="7"/>
      <c r="C3696" s="7"/>
      <c r="D3696" s="7"/>
    </row>
    <row r="3697" spans="2:4" x14ac:dyDescent="0.3">
      <c r="B3697" s="7"/>
      <c r="C3697" s="7"/>
      <c r="D3697" s="7"/>
    </row>
    <row r="3698" spans="2:4" x14ac:dyDescent="0.3">
      <c r="B3698" s="7"/>
      <c r="C3698" s="7"/>
      <c r="D3698" s="7"/>
    </row>
    <row r="3699" spans="2:4" x14ac:dyDescent="0.3">
      <c r="B3699" s="7"/>
      <c r="C3699" s="7"/>
      <c r="D3699" s="7"/>
    </row>
    <row r="3700" spans="2:4" x14ac:dyDescent="0.3">
      <c r="B3700" s="7"/>
      <c r="C3700" s="7"/>
      <c r="D3700" s="7"/>
    </row>
    <row r="3701" spans="2:4" x14ac:dyDescent="0.3">
      <c r="B3701" s="7"/>
      <c r="C3701" s="7"/>
      <c r="D3701" s="7"/>
    </row>
    <row r="3702" spans="2:4" x14ac:dyDescent="0.3">
      <c r="B3702" s="7"/>
      <c r="C3702" s="7"/>
      <c r="D3702" s="7"/>
    </row>
    <row r="3703" spans="2:4" x14ac:dyDescent="0.3">
      <c r="B3703" s="7"/>
      <c r="C3703" s="7"/>
      <c r="D3703" s="7"/>
    </row>
    <row r="3704" spans="2:4" x14ac:dyDescent="0.3">
      <c r="B3704" s="7"/>
      <c r="C3704" s="7"/>
      <c r="D3704" s="7"/>
    </row>
    <row r="3705" spans="2:4" x14ac:dyDescent="0.3">
      <c r="B3705" s="7"/>
      <c r="C3705" s="7"/>
      <c r="D3705" s="7"/>
    </row>
    <row r="3706" spans="2:4" x14ac:dyDescent="0.3">
      <c r="B3706" s="7"/>
      <c r="C3706" s="7"/>
      <c r="D3706" s="7"/>
    </row>
    <row r="3707" spans="2:4" x14ac:dyDescent="0.3">
      <c r="B3707" s="7"/>
      <c r="C3707" s="7"/>
      <c r="D3707" s="7"/>
    </row>
    <row r="3708" spans="2:4" x14ac:dyDescent="0.3">
      <c r="B3708" s="7"/>
      <c r="C3708" s="7"/>
      <c r="D3708" s="7"/>
    </row>
    <row r="3709" spans="2:4" x14ac:dyDescent="0.3">
      <c r="B3709" s="7"/>
      <c r="C3709" s="7"/>
      <c r="D3709" s="7"/>
    </row>
    <row r="3710" spans="2:4" x14ac:dyDescent="0.3">
      <c r="B3710" s="7"/>
      <c r="C3710" s="7"/>
      <c r="D3710" s="7"/>
    </row>
    <row r="3711" spans="2:4" x14ac:dyDescent="0.3">
      <c r="B3711" s="7"/>
      <c r="C3711" s="7"/>
      <c r="D3711" s="7"/>
    </row>
    <row r="3712" spans="2:4" x14ac:dyDescent="0.3">
      <c r="B3712" s="7"/>
      <c r="C3712" s="7"/>
      <c r="D3712" s="7"/>
    </row>
    <row r="3713" spans="2:4" x14ac:dyDescent="0.3">
      <c r="B3713" s="7"/>
      <c r="C3713" s="7"/>
      <c r="D3713" s="7"/>
    </row>
    <row r="3714" spans="2:4" x14ac:dyDescent="0.3">
      <c r="B3714" s="7"/>
      <c r="C3714" s="7"/>
      <c r="D3714" s="7"/>
    </row>
    <row r="3715" spans="2:4" x14ac:dyDescent="0.3">
      <c r="B3715" s="7"/>
      <c r="C3715" s="7"/>
      <c r="D3715" s="7"/>
    </row>
    <row r="3716" spans="2:4" x14ac:dyDescent="0.3">
      <c r="B3716" s="7"/>
      <c r="C3716" s="7"/>
      <c r="D3716" s="7"/>
    </row>
    <row r="3717" spans="2:4" x14ac:dyDescent="0.3">
      <c r="B3717" s="7"/>
      <c r="C3717" s="7"/>
      <c r="D3717" s="7"/>
    </row>
    <row r="3718" spans="2:4" x14ac:dyDescent="0.3">
      <c r="B3718" s="7"/>
      <c r="C3718" s="7"/>
      <c r="D3718" s="7"/>
    </row>
    <row r="3719" spans="2:4" x14ac:dyDescent="0.3">
      <c r="B3719" s="7"/>
      <c r="C3719" s="7"/>
      <c r="D3719" s="7"/>
    </row>
    <row r="3720" spans="2:4" x14ac:dyDescent="0.3">
      <c r="B3720" s="7"/>
      <c r="C3720" s="7"/>
      <c r="D3720" s="7"/>
    </row>
    <row r="3721" spans="2:4" x14ac:dyDescent="0.3">
      <c r="B3721" s="7"/>
      <c r="C3721" s="7"/>
      <c r="D3721" s="7"/>
    </row>
    <row r="3722" spans="2:4" x14ac:dyDescent="0.3">
      <c r="B3722" s="7"/>
      <c r="C3722" s="7"/>
      <c r="D3722" s="7"/>
    </row>
    <row r="3723" spans="2:4" x14ac:dyDescent="0.3">
      <c r="B3723" s="7"/>
      <c r="C3723" s="7"/>
      <c r="D3723" s="7"/>
    </row>
    <row r="3724" spans="2:4" x14ac:dyDescent="0.3">
      <c r="B3724" s="7"/>
      <c r="C3724" s="7"/>
      <c r="D3724" s="7"/>
    </row>
    <row r="3725" spans="2:4" x14ac:dyDescent="0.3">
      <c r="B3725" s="7"/>
      <c r="C3725" s="7"/>
      <c r="D3725" s="7"/>
    </row>
    <row r="3726" spans="2:4" x14ac:dyDescent="0.3">
      <c r="B3726" s="7"/>
      <c r="C3726" s="7"/>
      <c r="D3726" s="7"/>
    </row>
    <row r="3727" spans="2:4" x14ac:dyDescent="0.3">
      <c r="B3727" s="7"/>
      <c r="C3727" s="7"/>
      <c r="D3727" s="7"/>
    </row>
    <row r="3728" spans="2:4" x14ac:dyDescent="0.3">
      <c r="B3728" s="7"/>
      <c r="C3728" s="7"/>
      <c r="D3728" s="7"/>
    </row>
    <row r="3729" spans="2:4" x14ac:dyDescent="0.3">
      <c r="B3729" s="7"/>
      <c r="C3729" s="7"/>
      <c r="D3729" s="7"/>
    </row>
    <row r="3730" spans="2:4" x14ac:dyDescent="0.3">
      <c r="B3730" s="7"/>
      <c r="C3730" s="7"/>
      <c r="D3730" s="7"/>
    </row>
    <row r="3731" spans="2:4" x14ac:dyDescent="0.3">
      <c r="B3731" s="7"/>
      <c r="C3731" s="7"/>
      <c r="D3731" s="7"/>
    </row>
    <row r="3732" spans="2:4" x14ac:dyDescent="0.3">
      <c r="B3732" s="7"/>
      <c r="C3732" s="7"/>
      <c r="D3732" s="7"/>
    </row>
    <row r="3733" spans="2:4" x14ac:dyDescent="0.3">
      <c r="B3733" s="7"/>
      <c r="C3733" s="7"/>
      <c r="D3733" s="7"/>
    </row>
    <row r="3734" spans="2:4" x14ac:dyDescent="0.3">
      <c r="B3734" s="7"/>
      <c r="C3734" s="7"/>
      <c r="D3734" s="7"/>
    </row>
    <row r="3735" spans="2:4" x14ac:dyDescent="0.3">
      <c r="B3735" s="7"/>
      <c r="C3735" s="7"/>
      <c r="D3735" s="7"/>
    </row>
    <row r="3736" spans="2:4" x14ac:dyDescent="0.3">
      <c r="B3736" s="7"/>
      <c r="C3736" s="7"/>
      <c r="D3736" s="7"/>
    </row>
    <row r="3737" spans="2:4" x14ac:dyDescent="0.3">
      <c r="B3737" s="7"/>
      <c r="C3737" s="7"/>
      <c r="D3737" s="7"/>
    </row>
    <row r="3738" spans="2:4" x14ac:dyDescent="0.3">
      <c r="B3738" s="7"/>
      <c r="C3738" s="7"/>
      <c r="D3738" s="7"/>
    </row>
    <row r="3739" spans="2:4" x14ac:dyDescent="0.3">
      <c r="B3739" s="7"/>
      <c r="C3739" s="7"/>
      <c r="D3739" s="7"/>
    </row>
    <row r="3740" spans="2:4" x14ac:dyDescent="0.3">
      <c r="B3740" s="7"/>
      <c r="C3740" s="7"/>
      <c r="D3740" s="7"/>
    </row>
    <row r="3741" spans="2:4" x14ac:dyDescent="0.3">
      <c r="B3741" s="7"/>
      <c r="C3741" s="7"/>
      <c r="D3741" s="7"/>
    </row>
    <row r="3742" spans="2:4" x14ac:dyDescent="0.3">
      <c r="B3742" s="7"/>
      <c r="C3742" s="7"/>
      <c r="D3742" s="7"/>
    </row>
    <row r="3743" spans="2:4" x14ac:dyDescent="0.3">
      <c r="B3743" s="7"/>
      <c r="C3743" s="7"/>
      <c r="D3743" s="7"/>
    </row>
    <row r="3744" spans="2:4" x14ac:dyDescent="0.3">
      <c r="B3744" s="7"/>
      <c r="C3744" s="7"/>
      <c r="D3744" s="7"/>
    </row>
    <row r="3745" spans="2:4" x14ac:dyDescent="0.3">
      <c r="B3745" s="7"/>
      <c r="C3745" s="7"/>
      <c r="D3745" s="7"/>
    </row>
    <row r="3746" spans="2:4" x14ac:dyDescent="0.3">
      <c r="B3746" s="7"/>
      <c r="C3746" s="7"/>
      <c r="D3746" s="7"/>
    </row>
    <row r="3747" spans="2:4" x14ac:dyDescent="0.3">
      <c r="B3747" s="7"/>
      <c r="C3747" s="7"/>
      <c r="D3747" s="7"/>
    </row>
    <row r="3748" spans="2:4" x14ac:dyDescent="0.3">
      <c r="B3748" s="7"/>
      <c r="C3748" s="7"/>
      <c r="D3748" s="7"/>
    </row>
    <row r="3749" spans="2:4" x14ac:dyDescent="0.3">
      <c r="B3749" s="7"/>
      <c r="C3749" s="7"/>
      <c r="D3749" s="7"/>
    </row>
    <row r="3750" spans="2:4" x14ac:dyDescent="0.3">
      <c r="B3750" s="7"/>
      <c r="C3750" s="7"/>
      <c r="D3750" s="7"/>
    </row>
    <row r="3751" spans="2:4" x14ac:dyDescent="0.3">
      <c r="B3751" s="7"/>
      <c r="C3751" s="7"/>
      <c r="D3751" s="7"/>
    </row>
    <row r="3752" spans="2:4" x14ac:dyDescent="0.3">
      <c r="B3752" s="7"/>
      <c r="C3752" s="7"/>
      <c r="D3752" s="7"/>
    </row>
    <row r="3753" spans="2:4" x14ac:dyDescent="0.3">
      <c r="B3753" s="7"/>
      <c r="C3753" s="7"/>
      <c r="D3753" s="7"/>
    </row>
    <row r="3754" spans="2:4" x14ac:dyDescent="0.3">
      <c r="B3754" s="7"/>
      <c r="C3754" s="7"/>
      <c r="D3754" s="7"/>
    </row>
    <row r="3755" spans="2:4" x14ac:dyDescent="0.3">
      <c r="B3755" s="7"/>
      <c r="C3755" s="7"/>
      <c r="D3755" s="7"/>
    </row>
    <row r="3756" spans="2:4" x14ac:dyDescent="0.3">
      <c r="B3756" s="7"/>
      <c r="C3756" s="7"/>
      <c r="D3756" s="7"/>
    </row>
    <row r="3757" spans="2:4" x14ac:dyDescent="0.3">
      <c r="B3757" s="7"/>
      <c r="C3757" s="7"/>
      <c r="D3757" s="7"/>
    </row>
    <row r="3758" spans="2:4" x14ac:dyDescent="0.3">
      <c r="B3758" s="7"/>
      <c r="C3758" s="7"/>
      <c r="D3758" s="7"/>
    </row>
    <row r="3759" spans="2:4" x14ac:dyDescent="0.3">
      <c r="B3759" s="7"/>
      <c r="C3759" s="7"/>
      <c r="D3759" s="7"/>
    </row>
    <row r="3760" spans="2:4" x14ac:dyDescent="0.3">
      <c r="B3760" s="7"/>
      <c r="C3760" s="7"/>
      <c r="D3760" s="7"/>
    </row>
    <row r="3761" spans="2:4" x14ac:dyDescent="0.3">
      <c r="B3761" s="7"/>
      <c r="C3761" s="7"/>
      <c r="D3761" s="7"/>
    </row>
    <row r="3762" spans="2:4" x14ac:dyDescent="0.3">
      <c r="B3762" s="7"/>
      <c r="C3762" s="7"/>
      <c r="D3762" s="7"/>
    </row>
    <row r="3763" spans="2:4" x14ac:dyDescent="0.3">
      <c r="B3763" s="7"/>
      <c r="C3763" s="7"/>
      <c r="D3763" s="7"/>
    </row>
    <row r="3764" spans="2:4" x14ac:dyDescent="0.3">
      <c r="B3764" s="7"/>
      <c r="C3764" s="7"/>
      <c r="D3764" s="7"/>
    </row>
    <row r="3765" spans="2:4" x14ac:dyDescent="0.3">
      <c r="B3765" s="7"/>
      <c r="C3765" s="7"/>
      <c r="D3765" s="7"/>
    </row>
    <row r="3766" spans="2:4" x14ac:dyDescent="0.3">
      <c r="B3766" s="7"/>
      <c r="C3766" s="7"/>
      <c r="D3766" s="7"/>
    </row>
    <row r="3767" spans="2:4" x14ac:dyDescent="0.3">
      <c r="B3767" s="7"/>
      <c r="C3767" s="7"/>
      <c r="D3767" s="7"/>
    </row>
    <row r="3768" spans="2:4" x14ac:dyDescent="0.3">
      <c r="B3768" s="7"/>
      <c r="C3768" s="7"/>
      <c r="D3768" s="7"/>
    </row>
    <row r="3769" spans="2:4" x14ac:dyDescent="0.3">
      <c r="B3769" s="7"/>
      <c r="C3769" s="7"/>
      <c r="D3769" s="7"/>
    </row>
    <row r="3770" spans="2:4" x14ac:dyDescent="0.3">
      <c r="B3770" s="7"/>
      <c r="C3770" s="7"/>
      <c r="D3770" s="7"/>
    </row>
    <row r="3771" spans="2:4" x14ac:dyDescent="0.3">
      <c r="B3771" s="7"/>
      <c r="C3771" s="7"/>
      <c r="D3771" s="7"/>
    </row>
    <row r="3772" spans="2:4" x14ac:dyDescent="0.3">
      <c r="B3772" s="7"/>
      <c r="C3772" s="7"/>
      <c r="D3772" s="7"/>
    </row>
    <row r="3773" spans="2:4" x14ac:dyDescent="0.3">
      <c r="B3773" s="7"/>
      <c r="C3773" s="7"/>
      <c r="D3773" s="7"/>
    </row>
    <row r="3774" spans="2:4" x14ac:dyDescent="0.3">
      <c r="B3774" s="7"/>
      <c r="C3774" s="7"/>
      <c r="D3774" s="7"/>
    </row>
    <row r="3775" spans="2:4" x14ac:dyDescent="0.3">
      <c r="B3775" s="7"/>
      <c r="C3775" s="7"/>
      <c r="D3775" s="7"/>
    </row>
    <row r="3776" spans="2:4" x14ac:dyDescent="0.3">
      <c r="B3776" s="7"/>
      <c r="C3776" s="7"/>
      <c r="D3776" s="7"/>
    </row>
    <row r="3777" spans="2:4" x14ac:dyDescent="0.3">
      <c r="B3777" s="7"/>
      <c r="C3777" s="7"/>
      <c r="D3777" s="7"/>
    </row>
    <row r="3778" spans="2:4" x14ac:dyDescent="0.3">
      <c r="B3778" s="7"/>
      <c r="C3778" s="7"/>
      <c r="D3778" s="7"/>
    </row>
    <row r="3779" spans="2:4" x14ac:dyDescent="0.3">
      <c r="B3779" s="7"/>
      <c r="C3779" s="7"/>
      <c r="D3779" s="7"/>
    </row>
    <row r="3780" spans="2:4" x14ac:dyDescent="0.3">
      <c r="B3780" s="7"/>
      <c r="C3780" s="7"/>
      <c r="D3780" s="7"/>
    </row>
    <row r="3781" spans="2:4" x14ac:dyDescent="0.3">
      <c r="B3781" s="7"/>
      <c r="C3781" s="7"/>
      <c r="D3781" s="7"/>
    </row>
    <row r="3782" spans="2:4" x14ac:dyDescent="0.3">
      <c r="B3782" s="7"/>
      <c r="C3782" s="7"/>
      <c r="D3782" s="7"/>
    </row>
    <row r="3783" spans="2:4" x14ac:dyDescent="0.3">
      <c r="B3783" s="7"/>
      <c r="C3783" s="7"/>
      <c r="D3783" s="7"/>
    </row>
    <row r="3784" spans="2:4" x14ac:dyDescent="0.3">
      <c r="B3784" s="7"/>
      <c r="C3784" s="7"/>
      <c r="D3784" s="7"/>
    </row>
    <row r="3785" spans="2:4" x14ac:dyDescent="0.3">
      <c r="B3785" s="7"/>
      <c r="C3785" s="7"/>
      <c r="D3785" s="7"/>
    </row>
    <row r="3786" spans="2:4" x14ac:dyDescent="0.3">
      <c r="B3786" s="7"/>
      <c r="C3786" s="7"/>
      <c r="D3786" s="7"/>
    </row>
    <row r="3787" spans="2:4" x14ac:dyDescent="0.3">
      <c r="B3787" s="7"/>
      <c r="C3787" s="7"/>
      <c r="D3787" s="7"/>
    </row>
    <row r="3788" spans="2:4" x14ac:dyDescent="0.3">
      <c r="B3788" s="7"/>
      <c r="C3788" s="7"/>
      <c r="D3788" s="7"/>
    </row>
    <row r="3789" spans="2:4" x14ac:dyDescent="0.3">
      <c r="B3789" s="7"/>
      <c r="C3789" s="7"/>
      <c r="D3789" s="7"/>
    </row>
    <row r="3790" spans="2:4" x14ac:dyDescent="0.3">
      <c r="B3790" s="7"/>
      <c r="C3790" s="7"/>
      <c r="D3790" s="7"/>
    </row>
    <row r="3791" spans="2:4" x14ac:dyDescent="0.3">
      <c r="B3791" s="7"/>
      <c r="C3791" s="7"/>
      <c r="D3791" s="7"/>
    </row>
    <row r="3792" spans="2:4" x14ac:dyDescent="0.3">
      <c r="B3792" s="7"/>
      <c r="C3792" s="7"/>
      <c r="D3792" s="7"/>
    </row>
    <row r="3793" spans="2:4" x14ac:dyDescent="0.3">
      <c r="B3793" s="7"/>
      <c r="C3793" s="7"/>
      <c r="D3793" s="7"/>
    </row>
    <row r="3794" spans="2:4" x14ac:dyDescent="0.3">
      <c r="B3794" s="7"/>
      <c r="C3794" s="7"/>
      <c r="D3794" s="7"/>
    </row>
    <row r="3795" spans="2:4" x14ac:dyDescent="0.3">
      <c r="B3795" s="7"/>
      <c r="C3795" s="7"/>
      <c r="D3795" s="7"/>
    </row>
    <row r="3796" spans="2:4" x14ac:dyDescent="0.3">
      <c r="B3796" s="7"/>
      <c r="C3796" s="7"/>
      <c r="D3796" s="7"/>
    </row>
    <row r="3797" spans="2:4" x14ac:dyDescent="0.3">
      <c r="B3797" s="7"/>
      <c r="C3797" s="7"/>
      <c r="D3797" s="7"/>
    </row>
    <row r="3798" spans="2:4" x14ac:dyDescent="0.3">
      <c r="B3798" s="7"/>
      <c r="C3798" s="7"/>
      <c r="D3798" s="7"/>
    </row>
    <row r="3799" spans="2:4" x14ac:dyDescent="0.3">
      <c r="B3799" s="7"/>
      <c r="C3799" s="7"/>
      <c r="D3799" s="7"/>
    </row>
    <row r="3800" spans="2:4" x14ac:dyDescent="0.3">
      <c r="B3800" s="7"/>
      <c r="C3800" s="7"/>
      <c r="D3800" s="7"/>
    </row>
    <row r="3801" spans="2:4" x14ac:dyDescent="0.3">
      <c r="B3801" s="7"/>
      <c r="C3801" s="7"/>
      <c r="D3801" s="7"/>
    </row>
    <row r="3802" spans="2:4" x14ac:dyDescent="0.3">
      <c r="B3802" s="7"/>
      <c r="C3802" s="7"/>
      <c r="D3802" s="7"/>
    </row>
    <row r="3803" spans="2:4" x14ac:dyDescent="0.3">
      <c r="B3803" s="7"/>
      <c r="C3803" s="7"/>
      <c r="D3803" s="7"/>
    </row>
    <row r="3804" spans="2:4" x14ac:dyDescent="0.3">
      <c r="B3804" s="7"/>
      <c r="C3804" s="7"/>
      <c r="D3804" s="7"/>
    </row>
    <row r="3805" spans="2:4" x14ac:dyDescent="0.3">
      <c r="B3805" s="7"/>
      <c r="C3805" s="7"/>
      <c r="D3805" s="7"/>
    </row>
    <row r="3806" spans="2:4" x14ac:dyDescent="0.3">
      <c r="B3806" s="7"/>
      <c r="C3806" s="7"/>
      <c r="D3806" s="7"/>
    </row>
    <row r="3807" spans="2:4" x14ac:dyDescent="0.3">
      <c r="B3807" s="7"/>
      <c r="C3807" s="7"/>
      <c r="D3807" s="7"/>
    </row>
    <row r="3808" spans="2:4" x14ac:dyDescent="0.3">
      <c r="B3808" s="7"/>
      <c r="C3808" s="7"/>
      <c r="D3808" s="7"/>
    </row>
    <row r="3809" spans="2:4" x14ac:dyDescent="0.3">
      <c r="B3809" s="7"/>
      <c r="C3809" s="7"/>
      <c r="D3809" s="7"/>
    </row>
    <row r="3810" spans="2:4" x14ac:dyDescent="0.3">
      <c r="B3810" s="7"/>
      <c r="C3810" s="7"/>
      <c r="D3810" s="7"/>
    </row>
    <row r="3811" spans="2:4" x14ac:dyDescent="0.3">
      <c r="B3811" s="7"/>
      <c r="C3811" s="7"/>
      <c r="D3811" s="7"/>
    </row>
    <row r="3812" spans="2:4" x14ac:dyDescent="0.3">
      <c r="B3812" s="7"/>
      <c r="C3812" s="7"/>
      <c r="D3812" s="7"/>
    </row>
    <row r="3813" spans="2:4" x14ac:dyDescent="0.3">
      <c r="B3813" s="7"/>
      <c r="C3813" s="7"/>
      <c r="D3813" s="7"/>
    </row>
    <row r="3814" spans="2:4" x14ac:dyDescent="0.3">
      <c r="B3814" s="7"/>
      <c r="C3814" s="7"/>
      <c r="D3814" s="7"/>
    </row>
    <row r="3815" spans="2:4" x14ac:dyDescent="0.3">
      <c r="B3815" s="7"/>
      <c r="C3815" s="7"/>
      <c r="D3815" s="7"/>
    </row>
    <row r="3816" spans="2:4" x14ac:dyDescent="0.3">
      <c r="B3816" s="7"/>
      <c r="C3816" s="7"/>
      <c r="D3816" s="7"/>
    </row>
    <row r="3817" spans="2:4" x14ac:dyDescent="0.3">
      <c r="B3817" s="7"/>
      <c r="C3817" s="7"/>
      <c r="D3817" s="7"/>
    </row>
    <row r="3818" spans="2:4" x14ac:dyDescent="0.3">
      <c r="B3818" s="7"/>
      <c r="C3818" s="7"/>
      <c r="D3818" s="7"/>
    </row>
    <row r="3819" spans="2:4" x14ac:dyDescent="0.3">
      <c r="B3819" s="7"/>
      <c r="C3819" s="7"/>
      <c r="D3819" s="7"/>
    </row>
    <row r="3820" spans="2:4" x14ac:dyDescent="0.3">
      <c r="B3820" s="7"/>
      <c r="C3820" s="7"/>
      <c r="D3820" s="7"/>
    </row>
    <row r="3821" spans="2:4" x14ac:dyDescent="0.3">
      <c r="B3821" s="7"/>
      <c r="C3821" s="7"/>
      <c r="D3821" s="7"/>
    </row>
    <row r="3822" spans="2:4" x14ac:dyDescent="0.3">
      <c r="B3822" s="7"/>
      <c r="C3822" s="7"/>
      <c r="D3822" s="7"/>
    </row>
    <row r="3823" spans="2:4" x14ac:dyDescent="0.3">
      <c r="B3823" s="7"/>
      <c r="C3823" s="7"/>
      <c r="D3823" s="7"/>
    </row>
    <row r="3824" spans="2:4" x14ac:dyDescent="0.3">
      <c r="B3824" s="7"/>
      <c r="C3824" s="7"/>
      <c r="D3824" s="7"/>
    </row>
    <row r="3825" spans="2:4" x14ac:dyDescent="0.3">
      <c r="B3825" s="7"/>
      <c r="C3825" s="7"/>
      <c r="D3825" s="7"/>
    </row>
    <row r="3826" spans="2:4" x14ac:dyDescent="0.3">
      <c r="B3826" s="7"/>
      <c r="C3826" s="7"/>
      <c r="D3826" s="7"/>
    </row>
    <row r="3827" spans="2:4" x14ac:dyDescent="0.3">
      <c r="B3827" s="7"/>
      <c r="C3827" s="7"/>
      <c r="D3827" s="7"/>
    </row>
    <row r="3828" spans="2:4" x14ac:dyDescent="0.3">
      <c r="B3828" s="7"/>
      <c r="C3828" s="7"/>
      <c r="D3828" s="7"/>
    </row>
    <row r="3829" spans="2:4" x14ac:dyDescent="0.3">
      <c r="B3829" s="7"/>
      <c r="C3829" s="7"/>
      <c r="D3829" s="7"/>
    </row>
    <row r="3830" spans="2:4" x14ac:dyDescent="0.3">
      <c r="B3830" s="7"/>
      <c r="C3830" s="7"/>
      <c r="D3830" s="7"/>
    </row>
    <row r="3831" spans="2:4" x14ac:dyDescent="0.3">
      <c r="B3831" s="7"/>
      <c r="C3831" s="7"/>
      <c r="D3831" s="7"/>
    </row>
    <row r="3832" spans="2:4" x14ac:dyDescent="0.3">
      <c r="B3832" s="7"/>
      <c r="C3832" s="7"/>
      <c r="D3832" s="7"/>
    </row>
    <row r="3833" spans="2:4" x14ac:dyDescent="0.3">
      <c r="B3833" s="7"/>
      <c r="C3833" s="7"/>
      <c r="D3833" s="7"/>
    </row>
    <row r="3834" spans="2:4" x14ac:dyDescent="0.3">
      <c r="B3834" s="7"/>
      <c r="C3834" s="7"/>
      <c r="D3834" s="7"/>
    </row>
    <row r="3835" spans="2:4" x14ac:dyDescent="0.3">
      <c r="B3835" s="7"/>
      <c r="C3835" s="7"/>
      <c r="D3835" s="7"/>
    </row>
    <row r="3836" spans="2:4" x14ac:dyDescent="0.3">
      <c r="B3836" s="7"/>
      <c r="C3836" s="7"/>
      <c r="D3836" s="7"/>
    </row>
    <row r="3837" spans="2:4" x14ac:dyDescent="0.3">
      <c r="B3837" s="7"/>
      <c r="C3837" s="7"/>
      <c r="D3837" s="7"/>
    </row>
    <row r="3838" spans="2:4" x14ac:dyDescent="0.3">
      <c r="B3838" s="7"/>
      <c r="C3838" s="7"/>
      <c r="D3838" s="7"/>
    </row>
    <row r="3839" spans="2:4" x14ac:dyDescent="0.3">
      <c r="B3839" s="7"/>
      <c r="C3839" s="7"/>
      <c r="D3839" s="7"/>
    </row>
    <row r="3840" spans="2:4" x14ac:dyDescent="0.3">
      <c r="B3840" s="7"/>
      <c r="C3840" s="7"/>
      <c r="D3840" s="7"/>
    </row>
    <row r="3841" spans="2:4" x14ac:dyDescent="0.3">
      <c r="B3841" s="7"/>
      <c r="C3841" s="7"/>
      <c r="D3841" s="7"/>
    </row>
    <row r="3842" spans="2:4" x14ac:dyDescent="0.3">
      <c r="B3842" s="7"/>
      <c r="C3842" s="7"/>
      <c r="D3842" s="7"/>
    </row>
    <row r="3843" spans="2:4" x14ac:dyDescent="0.3">
      <c r="B3843" s="7"/>
      <c r="C3843" s="7"/>
      <c r="D3843" s="7"/>
    </row>
    <row r="3844" spans="2:4" x14ac:dyDescent="0.3">
      <c r="B3844" s="7"/>
      <c r="C3844" s="7"/>
      <c r="D3844" s="7"/>
    </row>
    <row r="3845" spans="2:4" x14ac:dyDescent="0.3">
      <c r="B3845" s="7"/>
      <c r="C3845" s="7"/>
      <c r="D3845" s="7"/>
    </row>
    <row r="3846" spans="2:4" x14ac:dyDescent="0.3">
      <c r="B3846" s="7"/>
      <c r="C3846" s="7"/>
      <c r="D3846" s="7"/>
    </row>
    <row r="3847" spans="2:4" x14ac:dyDescent="0.3">
      <c r="B3847" s="7"/>
      <c r="C3847" s="7"/>
      <c r="D3847" s="7"/>
    </row>
    <row r="3848" spans="2:4" x14ac:dyDescent="0.3">
      <c r="B3848" s="7"/>
      <c r="C3848" s="7"/>
      <c r="D3848" s="7"/>
    </row>
    <row r="3849" spans="2:4" x14ac:dyDescent="0.3">
      <c r="B3849" s="7"/>
      <c r="C3849" s="7"/>
      <c r="D3849" s="7"/>
    </row>
    <row r="3850" spans="2:4" x14ac:dyDescent="0.3">
      <c r="B3850" s="7"/>
      <c r="C3850" s="7"/>
      <c r="D3850" s="7"/>
    </row>
    <row r="3851" spans="2:4" x14ac:dyDescent="0.3">
      <c r="B3851" s="7"/>
      <c r="C3851" s="7"/>
      <c r="D3851" s="7"/>
    </row>
    <row r="3852" spans="2:4" x14ac:dyDescent="0.3">
      <c r="B3852" s="7"/>
      <c r="C3852" s="7"/>
      <c r="D3852" s="7"/>
    </row>
    <row r="3853" spans="2:4" x14ac:dyDescent="0.3">
      <c r="B3853" s="7"/>
      <c r="C3853" s="7"/>
      <c r="D3853" s="7"/>
    </row>
    <row r="3854" spans="2:4" x14ac:dyDescent="0.3">
      <c r="B3854" s="7"/>
      <c r="C3854" s="7"/>
      <c r="D3854" s="7"/>
    </row>
    <row r="3855" spans="2:4" x14ac:dyDescent="0.3">
      <c r="B3855" s="7"/>
      <c r="C3855" s="7"/>
      <c r="D3855" s="7"/>
    </row>
    <row r="3856" spans="2:4" x14ac:dyDescent="0.3">
      <c r="B3856" s="7"/>
      <c r="C3856" s="7"/>
      <c r="D3856" s="7"/>
    </row>
    <row r="3857" spans="2:4" x14ac:dyDescent="0.3">
      <c r="B3857" s="7"/>
      <c r="C3857" s="7"/>
      <c r="D3857" s="7"/>
    </row>
    <row r="3858" spans="2:4" x14ac:dyDescent="0.3">
      <c r="B3858" s="7"/>
      <c r="C3858" s="7"/>
      <c r="D3858" s="7"/>
    </row>
    <row r="3859" spans="2:4" x14ac:dyDescent="0.3">
      <c r="B3859" s="7"/>
      <c r="C3859" s="7"/>
      <c r="D3859" s="7"/>
    </row>
    <row r="3860" spans="2:4" x14ac:dyDescent="0.3">
      <c r="B3860" s="7"/>
      <c r="C3860" s="7"/>
      <c r="D3860" s="7"/>
    </row>
    <row r="3861" spans="2:4" x14ac:dyDescent="0.3">
      <c r="B3861" s="7"/>
      <c r="C3861" s="7"/>
      <c r="D3861" s="7"/>
    </row>
    <row r="3862" spans="2:4" x14ac:dyDescent="0.3">
      <c r="B3862" s="7"/>
      <c r="C3862" s="7"/>
      <c r="D3862" s="7"/>
    </row>
    <row r="3863" spans="2:4" x14ac:dyDescent="0.3">
      <c r="B3863" s="7"/>
      <c r="C3863" s="7"/>
      <c r="D3863" s="7"/>
    </row>
    <row r="3864" spans="2:4" x14ac:dyDescent="0.3">
      <c r="B3864" s="7"/>
      <c r="C3864" s="7"/>
      <c r="D3864" s="7"/>
    </row>
    <row r="3865" spans="2:4" x14ac:dyDescent="0.3">
      <c r="B3865" s="7"/>
      <c r="C3865" s="7"/>
      <c r="D3865" s="7"/>
    </row>
    <row r="3866" spans="2:4" x14ac:dyDescent="0.3">
      <c r="B3866" s="7"/>
      <c r="C3866" s="7"/>
      <c r="D3866" s="7"/>
    </row>
    <row r="3867" spans="2:4" x14ac:dyDescent="0.3">
      <c r="B3867" s="7"/>
      <c r="C3867" s="7"/>
      <c r="D3867" s="7"/>
    </row>
    <row r="3868" spans="2:4" x14ac:dyDescent="0.3">
      <c r="B3868" s="7"/>
      <c r="C3868" s="7"/>
      <c r="D3868" s="7"/>
    </row>
    <row r="3869" spans="2:4" x14ac:dyDescent="0.3">
      <c r="B3869" s="7"/>
      <c r="C3869" s="7"/>
      <c r="D3869" s="7"/>
    </row>
    <row r="3870" spans="2:4" x14ac:dyDescent="0.3">
      <c r="B3870" s="7"/>
      <c r="C3870" s="7"/>
      <c r="D3870" s="7"/>
    </row>
    <row r="3871" spans="2:4" x14ac:dyDescent="0.3">
      <c r="B3871" s="7"/>
      <c r="C3871" s="7"/>
      <c r="D3871" s="7"/>
    </row>
    <row r="3872" spans="2:4" x14ac:dyDescent="0.3">
      <c r="B3872" s="7"/>
      <c r="C3872" s="7"/>
      <c r="D3872" s="7"/>
    </row>
    <row r="3873" spans="2:4" x14ac:dyDescent="0.3">
      <c r="B3873" s="7"/>
      <c r="C3873" s="7"/>
      <c r="D3873" s="7"/>
    </row>
    <row r="3874" spans="2:4" x14ac:dyDescent="0.3">
      <c r="B3874" s="7"/>
      <c r="C3874" s="7"/>
      <c r="D3874" s="7"/>
    </row>
    <row r="3875" spans="2:4" x14ac:dyDescent="0.3">
      <c r="B3875" s="7"/>
      <c r="C3875" s="7"/>
      <c r="D3875" s="7"/>
    </row>
    <row r="3876" spans="2:4" x14ac:dyDescent="0.3">
      <c r="B3876" s="7"/>
      <c r="C3876" s="7"/>
      <c r="D3876" s="7"/>
    </row>
    <row r="3877" spans="2:4" x14ac:dyDescent="0.3">
      <c r="B3877" s="7"/>
      <c r="C3877" s="7"/>
      <c r="D3877" s="7"/>
    </row>
    <row r="3878" spans="2:4" x14ac:dyDescent="0.3">
      <c r="B3878" s="7"/>
      <c r="C3878" s="7"/>
      <c r="D3878" s="7"/>
    </row>
    <row r="3879" spans="2:4" x14ac:dyDescent="0.3">
      <c r="B3879" s="7"/>
      <c r="C3879" s="7"/>
      <c r="D3879" s="7"/>
    </row>
    <row r="3880" spans="2:4" x14ac:dyDescent="0.3">
      <c r="B3880" s="7"/>
      <c r="C3880" s="7"/>
      <c r="D3880" s="7"/>
    </row>
    <row r="3881" spans="2:4" x14ac:dyDescent="0.3">
      <c r="B3881" s="7"/>
      <c r="C3881" s="7"/>
      <c r="D3881" s="7"/>
    </row>
    <row r="3882" spans="2:4" x14ac:dyDescent="0.3">
      <c r="B3882" s="7"/>
      <c r="C3882" s="7"/>
      <c r="D3882" s="7"/>
    </row>
    <row r="3883" spans="2:4" x14ac:dyDescent="0.3">
      <c r="B3883" s="7"/>
      <c r="C3883" s="7"/>
      <c r="D3883" s="7"/>
    </row>
    <row r="3884" spans="2:4" x14ac:dyDescent="0.3">
      <c r="B3884" s="7"/>
      <c r="C3884" s="7"/>
      <c r="D3884" s="7"/>
    </row>
    <row r="3885" spans="2:4" x14ac:dyDescent="0.3">
      <c r="B3885" s="7"/>
      <c r="C3885" s="7"/>
      <c r="D3885" s="7"/>
    </row>
    <row r="3886" spans="2:4" x14ac:dyDescent="0.3">
      <c r="B3886" s="7"/>
      <c r="C3886" s="7"/>
      <c r="D3886" s="7"/>
    </row>
    <row r="3887" spans="2:4" x14ac:dyDescent="0.3">
      <c r="B3887" s="7"/>
      <c r="C3887" s="7"/>
      <c r="D3887" s="7"/>
    </row>
    <row r="3888" spans="2:4" x14ac:dyDescent="0.3">
      <c r="B3888" s="7"/>
      <c r="C3888" s="7"/>
      <c r="D3888" s="7"/>
    </row>
    <row r="3889" spans="2:4" x14ac:dyDescent="0.3">
      <c r="B3889" s="7"/>
      <c r="C3889" s="7"/>
      <c r="D3889" s="7"/>
    </row>
    <row r="3890" spans="2:4" x14ac:dyDescent="0.3">
      <c r="B3890" s="7"/>
      <c r="C3890" s="7"/>
      <c r="D3890" s="7"/>
    </row>
    <row r="3891" spans="2:4" x14ac:dyDescent="0.3">
      <c r="B3891" s="7"/>
      <c r="C3891" s="7"/>
      <c r="D3891" s="7"/>
    </row>
    <row r="3892" spans="2:4" x14ac:dyDescent="0.3">
      <c r="B3892" s="7"/>
      <c r="C3892" s="7"/>
      <c r="D3892" s="7"/>
    </row>
    <row r="3893" spans="2:4" x14ac:dyDescent="0.3">
      <c r="B3893" s="7"/>
      <c r="C3893" s="7"/>
      <c r="D3893" s="7"/>
    </row>
    <row r="3894" spans="2:4" x14ac:dyDescent="0.3">
      <c r="B3894" s="7"/>
      <c r="C3894" s="7"/>
      <c r="D3894" s="7"/>
    </row>
    <row r="3895" spans="2:4" x14ac:dyDescent="0.3">
      <c r="B3895" s="7"/>
      <c r="C3895" s="7"/>
      <c r="D3895" s="7"/>
    </row>
    <row r="3896" spans="2:4" x14ac:dyDescent="0.3">
      <c r="B3896" s="7"/>
      <c r="C3896" s="7"/>
      <c r="D3896" s="7"/>
    </row>
    <row r="3897" spans="2:4" x14ac:dyDescent="0.3">
      <c r="B3897" s="7"/>
      <c r="C3897" s="7"/>
      <c r="D3897" s="7"/>
    </row>
    <row r="3898" spans="2:4" x14ac:dyDescent="0.3">
      <c r="B3898" s="7"/>
      <c r="C3898" s="7"/>
      <c r="D3898" s="7"/>
    </row>
    <row r="3899" spans="2:4" x14ac:dyDescent="0.3">
      <c r="B3899" s="7"/>
      <c r="C3899" s="7"/>
      <c r="D3899" s="7"/>
    </row>
    <row r="3900" spans="2:4" x14ac:dyDescent="0.3">
      <c r="B3900" s="7"/>
      <c r="C3900" s="7"/>
      <c r="D3900" s="7"/>
    </row>
    <row r="3901" spans="2:4" x14ac:dyDescent="0.3">
      <c r="B3901" s="7"/>
      <c r="C3901" s="7"/>
      <c r="D3901" s="7"/>
    </row>
    <row r="3902" spans="2:4" x14ac:dyDescent="0.3">
      <c r="B3902" s="7"/>
      <c r="C3902" s="7"/>
      <c r="D3902" s="7"/>
    </row>
    <row r="3903" spans="2:4" x14ac:dyDescent="0.3">
      <c r="B3903" s="7"/>
      <c r="C3903" s="7"/>
      <c r="D3903" s="7"/>
    </row>
    <row r="3904" spans="2:4" x14ac:dyDescent="0.3">
      <c r="B3904" s="7"/>
      <c r="C3904" s="7"/>
      <c r="D3904" s="7"/>
    </row>
    <row r="3905" spans="2:4" x14ac:dyDescent="0.3">
      <c r="B3905" s="7"/>
      <c r="C3905" s="7"/>
      <c r="D3905" s="7"/>
    </row>
    <row r="3906" spans="2:4" x14ac:dyDescent="0.3">
      <c r="B3906" s="7"/>
      <c r="C3906" s="7"/>
      <c r="D3906" s="7"/>
    </row>
    <row r="3907" spans="2:4" x14ac:dyDescent="0.3">
      <c r="B3907" s="7"/>
      <c r="C3907" s="7"/>
      <c r="D3907" s="7"/>
    </row>
    <row r="3908" spans="2:4" x14ac:dyDescent="0.3">
      <c r="B3908" s="7"/>
      <c r="C3908" s="7"/>
      <c r="D3908" s="7"/>
    </row>
    <row r="3909" spans="2:4" x14ac:dyDescent="0.3">
      <c r="B3909" s="7"/>
      <c r="C3909" s="7"/>
      <c r="D3909" s="7"/>
    </row>
    <row r="3910" spans="2:4" x14ac:dyDescent="0.3">
      <c r="B3910" s="7"/>
      <c r="C3910" s="7"/>
      <c r="D3910" s="7"/>
    </row>
    <row r="3911" spans="2:4" x14ac:dyDescent="0.3">
      <c r="B3911" s="7"/>
      <c r="C3911" s="7"/>
      <c r="D3911" s="7"/>
    </row>
    <row r="3912" spans="2:4" x14ac:dyDescent="0.3">
      <c r="B3912" s="7"/>
      <c r="C3912" s="7"/>
      <c r="D3912" s="7"/>
    </row>
    <row r="3913" spans="2:4" x14ac:dyDescent="0.3">
      <c r="B3913" s="7"/>
      <c r="C3913" s="7"/>
      <c r="D3913" s="7"/>
    </row>
    <row r="3914" spans="2:4" x14ac:dyDescent="0.3">
      <c r="B3914" s="7"/>
      <c r="C3914" s="7"/>
      <c r="D3914" s="7"/>
    </row>
    <row r="3915" spans="2:4" x14ac:dyDescent="0.3">
      <c r="B3915" s="7"/>
      <c r="C3915" s="7"/>
      <c r="D3915" s="7"/>
    </row>
    <row r="3916" spans="2:4" x14ac:dyDescent="0.3">
      <c r="B3916" s="7"/>
      <c r="C3916" s="7"/>
      <c r="D3916" s="7"/>
    </row>
    <row r="3917" spans="2:4" x14ac:dyDescent="0.3">
      <c r="B3917" s="7"/>
      <c r="C3917" s="7"/>
      <c r="D3917" s="7"/>
    </row>
    <row r="3918" spans="2:4" x14ac:dyDescent="0.3">
      <c r="B3918" s="7"/>
      <c r="C3918" s="7"/>
      <c r="D3918" s="7"/>
    </row>
    <row r="3919" spans="2:4" x14ac:dyDescent="0.3">
      <c r="B3919" s="7"/>
      <c r="C3919" s="7"/>
      <c r="D3919" s="7"/>
    </row>
    <row r="3920" spans="2:4" x14ac:dyDescent="0.3">
      <c r="B3920" s="7"/>
      <c r="C3920" s="7"/>
      <c r="D3920" s="7"/>
    </row>
    <row r="3921" spans="2:4" x14ac:dyDescent="0.3">
      <c r="B3921" s="7"/>
      <c r="C3921" s="7"/>
      <c r="D3921" s="7"/>
    </row>
    <row r="3922" spans="2:4" x14ac:dyDescent="0.3">
      <c r="B3922" s="7"/>
      <c r="C3922" s="7"/>
      <c r="D3922" s="7"/>
    </row>
    <row r="3923" spans="2:4" x14ac:dyDescent="0.3">
      <c r="B3923" s="7"/>
      <c r="C3923" s="7"/>
      <c r="D3923" s="7"/>
    </row>
    <row r="3924" spans="2:4" x14ac:dyDescent="0.3">
      <c r="B3924" s="7"/>
      <c r="C3924" s="7"/>
      <c r="D3924" s="7"/>
    </row>
    <row r="3925" spans="2:4" x14ac:dyDescent="0.3">
      <c r="B3925" s="7"/>
      <c r="C3925" s="7"/>
      <c r="D3925" s="7"/>
    </row>
    <row r="3926" spans="2:4" x14ac:dyDescent="0.3">
      <c r="B3926" s="7"/>
      <c r="C3926" s="7"/>
      <c r="D3926" s="7"/>
    </row>
    <row r="3927" spans="2:4" x14ac:dyDescent="0.3">
      <c r="B3927" s="7"/>
      <c r="C3927" s="7"/>
      <c r="D3927" s="7"/>
    </row>
    <row r="3928" spans="2:4" x14ac:dyDescent="0.3">
      <c r="B3928" s="7"/>
      <c r="C3928" s="7"/>
      <c r="D3928" s="7"/>
    </row>
    <row r="3929" spans="2:4" x14ac:dyDescent="0.3">
      <c r="B3929" s="7"/>
      <c r="C3929" s="7"/>
      <c r="D3929" s="7"/>
    </row>
    <row r="3930" spans="2:4" x14ac:dyDescent="0.3">
      <c r="B3930" s="7"/>
      <c r="C3930" s="7"/>
      <c r="D3930" s="7"/>
    </row>
    <row r="3931" spans="2:4" x14ac:dyDescent="0.3">
      <c r="B3931" s="7"/>
      <c r="C3931" s="7"/>
      <c r="D3931" s="7"/>
    </row>
    <row r="3932" spans="2:4" x14ac:dyDescent="0.3">
      <c r="B3932" s="7"/>
      <c r="C3932" s="7"/>
      <c r="D3932" s="7"/>
    </row>
    <row r="3933" spans="2:4" x14ac:dyDescent="0.3">
      <c r="B3933" s="7"/>
      <c r="C3933" s="7"/>
      <c r="D3933" s="7"/>
    </row>
    <row r="3934" spans="2:4" x14ac:dyDescent="0.3">
      <c r="B3934" s="7"/>
      <c r="C3934" s="7"/>
      <c r="D3934" s="7"/>
    </row>
    <row r="3935" spans="2:4" x14ac:dyDescent="0.3">
      <c r="B3935" s="7"/>
      <c r="C3935" s="7"/>
      <c r="D3935" s="7"/>
    </row>
    <row r="3936" spans="2:4" x14ac:dyDescent="0.3">
      <c r="B3936" s="7"/>
      <c r="C3936" s="7"/>
      <c r="D3936" s="7"/>
    </row>
    <row r="3937" spans="2:4" x14ac:dyDescent="0.3">
      <c r="B3937" s="7"/>
      <c r="C3937" s="7"/>
      <c r="D3937" s="7"/>
    </row>
    <row r="3938" spans="2:4" x14ac:dyDescent="0.3">
      <c r="B3938" s="7"/>
      <c r="C3938" s="7"/>
      <c r="D3938" s="7"/>
    </row>
    <row r="3939" spans="2:4" x14ac:dyDescent="0.3">
      <c r="B3939" s="7"/>
      <c r="C3939" s="7"/>
      <c r="D3939" s="7"/>
    </row>
    <row r="3940" spans="2:4" x14ac:dyDescent="0.3">
      <c r="B3940" s="7"/>
      <c r="C3940" s="7"/>
      <c r="D3940" s="7"/>
    </row>
    <row r="3941" spans="2:4" x14ac:dyDescent="0.3">
      <c r="B3941" s="7"/>
      <c r="C3941" s="7"/>
      <c r="D3941" s="7"/>
    </row>
    <row r="3942" spans="2:4" x14ac:dyDescent="0.3">
      <c r="B3942" s="7"/>
      <c r="C3942" s="7"/>
      <c r="D3942" s="7"/>
    </row>
    <row r="3943" spans="2:4" x14ac:dyDescent="0.3">
      <c r="B3943" s="7"/>
      <c r="C3943" s="7"/>
      <c r="D3943" s="7"/>
    </row>
    <row r="3944" spans="2:4" x14ac:dyDescent="0.3">
      <c r="B3944" s="7"/>
      <c r="C3944" s="7"/>
      <c r="D3944" s="7"/>
    </row>
    <row r="3945" spans="2:4" x14ac:dyDescent="0.3">
      <c r="B3945" s="7"/>
      <c r="C3945" s="7"/>
      <c r="D3945" s="7"/>
    </row>
    <row r="3946" spans="2:4" x14ac:dyDescent="0.3">
      <c r="B3946" s="7"/>
      <c r="C3946" s="7"/>
      <c r="D3946" s="7"/>
    </row>
    <row r="3947" spans="2:4" x14ac:dyDescent="0.3">
      <c r="B3947" s="7"/>
      <c r="C3947" s="7"/>
      <c r="D3947" s="7"/>
    </row>
    <row r="3948" spans="2:4" x14ac:dyDescent="0.3">
      <c r="B3948" s="7"/>
      <c r="C3948" s="7"/>
      <c r="D3948" s="7"/>
    </row>
    <row r="3949" spans="2:4" x14ac:dyDescent="0.3">
      <c r="B3949" s="7"/>
      <c r="C3949" s="7"/>
      <c r="D3949" s="7"/>
    </row>
    <row r="3950" spans="2:4" x14ac:dyDescent="0.3">
      <c r="B3950" s="7"/>
      <c r="C3950" s="7"/>
      <c r="D3950" s="7"/>
    </row>
    <row r="3951" spans="2:4" x14ac:dyDescent="0.3">
      <c r="B3951" s="7"/>
      <c r="C3951" s="7"/>
      <c r="D3951" s="7"/>
    </row>
    <row r="3952" spans="2:4" x14ac:dyDescent="0.3">
      <c r="B3952" s="7"/>
      <c r="C3952" s="7"/>
      <c r="D3952" s="7"/>
    </row>
    <row r="3953" spans="2:4" x14ac:dyDescent="0.3">
      <c r="B3953" s="7"/>
      <c r="C3953" s="7"/>
      <c r="D3953" s="7"/>
    </row>
    <row r="3954" spans="2:4" x14ac:dyDescent="0.3">
      <c r="B3954" s="7"/>
      <c r="C3954" s="7"/>
      <c r="D3954" s="7"/>
    </row>
    <row r="3955" spans="2:4" x14ac:dyDescent="0.3">
      <c r="B3955" s="7"/>
      <c r="C3955" s="7"/>
      <c r="D3955" s="7"/>
    </row>
    <row r="3956" spans="2:4" x14ac:dyDescent="0.3">
      <c r="B3956" s="7"/>
      <c r="C3956" s="7"/>
      <c r="D3956" s="7"/>
    </row>
    <row r="3957" spans="2:4" x14ac:dyDescent="0.3">
      <c r="B3957" s="7"/>
      <c r="C3957" s="7"/>
      <c r="D3957" s="7"/>
    </row>
    <row r="3958" spans="2:4" x14ac:dyDescent="0.3">
      <c r="B3958" s="7"/>
      <c r="C3958" s="7"/>
      <c r="D3958" s="7"/>
    </row>
    <row r="3959" spans="2:4" x14ac:dyDescent="0.3">
      <c r="B3959" s="7"/>
      <c r="C3959" s="7"/>
      <c r="D3959" s="7"/>
    </row>
    <row r="3960" spans="2:4" x14ac:dyDescent="0.3">
      <c r="B3960" s="7"/>
      <c r="C3960" s="7"/>
      <c r="D3960" s="7"/>
    </row>
    <row r="3961" spans="2:4" x14ac:dyDescent="0.3">
      <c r="B3961" s="7"/>
      <c r="C3961" s="7"/>
      <c r="D3961" s="7"/>
    </row>
    <row r="3962" spans="2:4" x14ac:dyDescent="0.3">
      <c r="B3962" s="7"/>
      <c r="C3962" s="7"/>
      <c r="D3962" s="7"/>
    </row>
    <row r="3963" spans="2:4" x14ac:dyDescent="0.3">
      <c r="B3963" s="7"/>
      <c r="C3963" s="7"/>
      <c r="D3963" s="7"/>
    </row>
    <row r="3964" spans="2:4" x14ac:dyDescent="0.3">
      <c r="B3964" s="7"/>
      <c r="C3964" s="7"/>
      <c r="D3964" s="7"/>
    </row>
    <row r="3965" spans="2:4" x14ac:dyDescent="0.3">
      <c r="B3965" s="7"/>
      <c r="C3965" s="7"/>
      <c r="D3965" s="7"/>
    </row>
    <row r="3966" spans="2:4" x14ac:dyDescent="0.3">
      <c r="B3966" s="7"/>
      <c r="C3966" s="7"/>
      <c r="D3966" s="7"/>
    </row>
    <row r="3967" spans="2:4" x14ac:dyDescent="0.3">
      <c r="B3967" s="7"/>
      <c r="C3967" s="7"/>
      <c r="D3967" s="7"/>
    </row>
    <row r="3968" spans="2:4" x14ac:dyDescent="0.3">
      <c r="B3968" s="7"/>
      <c r="C3968" s="7"/>
      <c r="D3968" s="7"/>
    </row>
    <row r="3969" spans="2:4" x14ac:dyDescent="0.3">
      <c r="B3969" s="7"/>
      <c r="C3969" s="7"/>
      <c r="D3969" s="7"/>
    </row>
    <row r="3970" spans="2:4" x14ac:dyDescent="0.3">
      <c r="B3970" s="7"/>
      <c r="C3970" s="7"/>
      <c r="D3970" s="7"/>
    </row>
    <row r="3971" spans="2:4" x14ac:dyDescent="0.3">
      <c r="B3971" s="7"/>
      <c r="C3971" s="7"/>
      <c r="D3971" s="7"/>
    </row>
    <row r="3972" spans="2:4" x14ac:dyDescent="0.3">
      <c r="B3972" s="7"/>
      <c r="C3972" s="7"/>
      <c r="D3972" s="7"/>
    </row>
    <row r="3973" spans="2:4" x14ac:dyDescent="0.3">
      <c r="B3973" s="7"/>
      <c r="C3973" s="7"/>
      <c r="D3973" s="7"/>
    </row>
    <row r="3974" spans="2:4" x14ac:dyDescent="0.3">
      <c r="B3974" s="7"/>
      <c r="C3974" s="7"/>
      <c r="D3974" s="7"/>
    </row>
    <row r="3975" spans="2:4" x14ac:dyDescent="0.3">
      <c r="B3975" s="7"/>
      <c r="C3975" s="7"/>
      <c r="D3975" s="7"/>
    </row>
    <row r="3976" spans="2:4" x14ac:dyDescent="0.3">
      <c r="B3976" s="7"/>
      <c r="C3976" s="7"/>
      <c r="D3976" s="7"/>
    </row>
    <row r="3977" spans="2:4" x14ac:dyDescent="0.3">
      <c r="B3977" s="7"/>
      <c r="C3977" s="7"/>
      <c r="D3977" s="7"/>
    </row>
    <row r="3978" spans="2:4" x14ac:dyDescent="0.3">
      <c r="B3978" s="7"/>
      <c r="C3978" s="7"/>
      <c r="D3978" s="7"/>
    </row>
    <row r="3979" spans="2:4" x14ac:dyDescent="0.3">
      <c r="B3979" s="7"/>
      <c r="C3979" s="7"/>
      <c r="D3979" s="7"/>
    </row>
    <row r="3980" spans="2:4" x14ac:dyDescent="0.3">
      <c r="B3980" s="7"/>
      <c r="C3980" s="7"/>
      <c r="D3980" s="7"/>
    </row>
    <row r="3981" spans="2:4" x14ac:dyDescent="0.3">
      <c r="B3981" s="7"/>
      <c r="C3981" s="7"/>
      <c r="D3981" s="7"/>
    </row>
    <row r="3982" spans="2:4" x14ac:dyDescent="0.3">
      <c r="B3982" s="7"/>
      <c r="C3982" s="7"/>
      <c r="D3982" s="7"/>
    </row>
    <row r="3983" spans="2:4" x14ac:dyDescent="0.3">
      <c r="B3983" s="7"/>
      <c r="C3983" s="7"/>
      <c r="D3983" s="7"/>
    </row>
    <row r="3984" spans="2:4" x14ac:dyDescent="0.3">
      <c r="B3984" s="7"/>
      <c r="C3984" s="7"/>
      <c r="D3984" s="7"/>
    </row>
    <row r="3985" spans="2:4" x14ac:dyDescent="0.3">
      <c r="B3985" s="7"/>
      <c r="C3985" s="7"/>
      <c r="D3985" s="7"/>
    </row>
    <row r="3986" spans="2:4" x14ac:dyDescent="0.3">
      <c r="B3986" s="7"/>
      <c r="C3986" s="7"/>
      <c r="D3986" s="7"/>
    </row>
    <row r="3987" spans="2:4" x14ac:dyDescent="0.3">
      <c r="B3987" s="7"/>
      <c r="C3987" s="7"/>
      <c r="D3987" s="7"/>
    </row>
    <row r="3988" spans="2:4" x14ac:dyDescent="0.3">
      <c r="B3988" s="7"/>
      <c r="C3988" s="7"/>
      <c r="D3988" s="7"/>
    </row>
    <row r="3989" spans="2:4" x14ac:dyDescent="0.3">
      <c r="B3989" s="7"/>
      <c r="C3989" s="7"/>
      <c r="D3989" s="7"/>
    </row>
    <row r="3990" spans="2:4" x14ac:dyDescent="0.3">
      <c r="B3990" s="7"/>
      <c r="C3990" s="7"/>
      <c r="D3990" s="7"/>
    </row>
    <row r="3991" spans="2:4" x14ac:dyDescent="0.3">
      <c r="B3991" s="7"/>
      <c r="C3991" s="7"/>
      <c r="D3991" s="7"/>
    </row>
    <row r="3992" spans="2:4" x14ac:dyDescent="0.3">
      <c r="B3992" s="7"/>
      <c r="C3992" s="7"/>
      <c r="D3992" s="7"/>
    </row>
    <row r="3993" spans="2:4" x14ac:dyDescent="0.3">
      <c r="B3993" s="7"/>
      <c r="C3993" s="7"/>
      <c r="D3993" s="7"/>
    </row>
    <row r="3994" spans="2:4" x14ac:dyDescent="0.3">
      <c r="B3994" s="7"/>
      <c r="C3994" s="7"/>
      <c r="D3994" s="7"/>
    </row>
    <row r="3995" spans="2:4" x14ac:dyDescent="0.3">
      <c r="B3995" s="7"/>
      <c r="C3995" s="7"/>
      <c r="D3995" s="7"/>
    </row>
    <row r="3996" spans="2:4" x14ac:dyDescent="0.3">
      <c r="B3996" s="7"/>
      <c r="C3996" s="7"/>
      <c r="D3996" s="7"/>
    </row>
    <row r="3997" spans="2:4" x14ac:dyDescent="0.3">
      <c r="B3997" s="7"/>
      <c r="C3997" s="7"/>
      <c r="D3997" s="7"/>
    </row>
    <row r="3998" spans="2:4" x14ac:dyDescent="0.3">
      <c r="B3998" s="7"/>
      <c r="C3998" s="7"/>
      <c r="D3998" s="7"/>
    </row>
    <row r="3999" spans="2:4" x14ac:dyDescent="0.3">
      <c r="B3999" s="7"/>
      <c r="C3999" s="7"/>
      <c r="D3999" s="7"/>
    </row>
    <row r="4000" spans="2:4" x14ac:dyDescent="0.3">
      <c r="B4000" s="7"/>
      <c r="C4000" s="7"/>
      <c r="D4000" s="7"/>
    </row>
    <row r="4001" spans="2:4" x14ac:dyDescent="0.3">
      <c r="B4001" s="7"/>
      <c r="C4001" s="7"/>
      <c r="D4001" s="7"/>
    </row>
    <row r="4002" spans="2:4" x14ac:dyDescent="0.3">
      <c r="B4002" s="7"/>
      <c r="C4002" s="7"/>
      <c r="D4002" s="7"/>
    </row>
    <row r="4003" spans="2:4" x14ac:dyDescent="0.3">
      <c r="B4003" s="7"/>
      <c r="C4003" s="7"/>
      <c r="D4003" s="7"/>
    </row>
    <row r="4004" spans="2:4" x14ac:dyDescent="0.3">
      <c r="B4004" s="7"/>
      <c r="C4004" s="7"/>
      <c r="D4004" s="7"/>
    </row>
    <row r="4005" spans="2:4" x14ac:dyDescent="0.3">
      <c r="B4005" s="7"/>
      <c r="C4005" s="7"/>
      <c r="D4005" s="7"/>
    </row>
    <row r="4006" spans="2:4" x14ac:dyDescent="0.3">
      <c r="B4006" s="7"/>
      <c r="C4006" s="7"/>
      <c r="D4006" s="7"/>
    </row>
    <row r="4007" spans="2:4" x14ac:dyDescent="0.3">
      <c r="B4007" s="7"/>
      <c r="C4007" s="7"/>
      <c r="D4007" s="7"/>
    </row>
    <row r="4008" spans="2:4" x14ac:dyDescent="0.3">
      <c r="B4008" s="7"/>
      <c r="C4008" s="7"/>
      <c r="D4008" s="7"/>
    </row>
    <row r="4009" spans="2:4" x14ac:dyDescent="0.3">
      <c r="B4009" s="7"/>
      <c r="C4009" s="7"/>
      <c r="D4009" s="7"/>
    </row>
    <row r="4010" spans="2:4" x14ac:dyDescent="0.3">
      <c r="B4010" s="7"/>
      <c r="C4010" s="7"/>
      <c r="D4010" s="7"/>
    </row>
    <row r="4011" spans="2:4" x14ac:dyDescent="0.3">
      <c r="B4011" s="7"/>
      <c r="C4011" s="7"/>
      <c r="D4011" s="7"/>
    </row>
    <row r="4012" spans="2:4" x14ac:dyDescent="0.3">
      <c r="B4012" s="7"/>
      <c r="C4012" s="7"/>
      <c r="D4012" s="7"/>
    </row>
    <row r="4013" spans="2:4" x14ac:dyDescent="0.3">
      <c r="B4013" s="7"/>
      <c r="C4013" s="7"/>
      <c r="D4013" s="7"/>
    </row>
    <row r="4014" spans="2:4" x14ac:dyDescent="0.3">
      <c r="B4014" s="7"/>
      <c r="C4014" s="7"/>
      <c r="D4014" s="7"/>
    </row>
    <row r="4015" spans="2:4" x14ac:dyDescent="0.3">
      <c r="B4015" s="7"/>
      <c r="C4015" s="7"/>
      <c r="D4015" s="7"/>
    </row>
    <row r="4016" spans="2:4" x14ac:dyDescent="0.3">
      <c r="B4016" s="7"/>
      <c r="C4016" s="7"/>
      <c r="D4016" s="7"/>
    </row>
    <row r="4017" spans="2:4" x14ac:dyDescent="0.3">
      <c r="B4017" s="7"/>
      <c r="C4017" s="7"/>
      <c r="D4017" s="7"/>
    </row>
    <row r="4018" spans="2:4" x14ac:dyDescent="0.3">
      <c r="B4018" s="7"/>
      <c r="C4018" s="7"/>
      <c r="D4018" s="7"/>
    </row>
    <row r="4019" spans="2:4" x14ac:dyDescent="0.3">
      <c r="B4019" s="7"/>
      <c r="C4019" s="7"/>
      <c r="D4019" s="7"/>
    </row>
    <row r="4020" spans="2:4" x14ac:dyDescent="0.3">
      <c r="B4020" s="7"/>
      <c r="C4020" s="7"/>
      <c r="D4020" s="7"/>
    </row>
    <row r="4021" spans="2:4" x14ac:dyDescent="0.3">
      <c r="B4021" s="7"/>
      <c r="C4021" s="7"/>
      <c r="D4021" s="7"/>
    </row>
    <row r="4022" spans="2:4" x14ac:dyDescent="0.3">
      <c r="B4022" s="7"/>
      <c r="C4022" s="7"/>
      <c r="D4022" s="7"/>
    </row>
    <row r="4023" spans="2:4" x14ac:dyDescent="0.3">
      <c r="B4023" s="7"/>
      <c r="C4023" s="7"/>
      <c r="D4023" s="7"/>
    </row>
    <row r="4024" spans="2:4" x14ac:dyDescent="0.3">
      <c r="B4024" s="7"/>
      <c r="C4024" s="7"/>
      <c r="D4024" s="7"/>
    </row>
    <row r="4025" spans="2:4" x14ac:dyDescent="0.3">
      <c r="B4025" s="7"/>
      <c r="C4025" s="7"/>
      <c r="D4025" s="7"/>
    </row>
    <row r="4026" spans="2:4" x14ac:dyDescent="0.3">
      <c r="B4026" s="7"/>
      <c r="C4026" s="7"/>
      <c r="D4026" s="7"/>
    </row>
    <row r="4027" spans="2:4" x14ac:dyDescent="0.3">
      <c r="B4027" s="7"/>
      <c r="C4027" s="7"/>
      <c r="D4027" s="7"/>
    </row>
    <row r="4028" spans="2:4" x14ac:dyDescent="0.3">
      <c r="B4028" s="7"/>
      <c r="C4028" s="7"/>
      <c r="D4028" s="7"/>
    </row>
    <row r="4029" spans="2:4" x14ac:dyDescent="0.3">
      <c r="B4029" s="7"/>
      <c r="C4029" s="7"/>
      <c r="D4029" s="7"/>
    </row>
    <row r="4030" spans="2:4" x14ac:dyDescent="0.3">
      <c r="B4030" s="7"/>
      <c r="C4030" s="7"/>
      <c r="D4030" s="7"/>
    </row>
    <row r="4031" spans="2:4" x14ac:dyDescent="0.3">
      <c r="B4031" s="7"/>
      <c r="C4031" s="7"/>
      <c r="D4031" s="7"/>
    </row>
    <row r="4032" spans="2:4" x14ac:dyDescent="0.3">
      <c r="B4032" s="7"/>
      <c r="C4032" s="7"/>
      <c r="D4032" s="7"/>
    </row>
    <row r="4033" spans="2:4" x14ac:dyDescent="0.3">
      <c r="B4033" s="7"/>
      <c r="C4033" s="7"/>
      <c r="D4033" s="7"/>
    </row>
    <row r="4034" spans="2:4" x14ac:dyDescent="0.3">
      <c r="B4034" s="7"/>
      <c r="C4034" s="7"/>
      <c r="D4034" s="7"/>
    </row>
    <row r="4035" spans="2:4" x14ac:dyDescent="0.3">
      <c r="B4035" s="7"/>
      <c r="C4035" s="7"/>
      <c r="D4035" s="7"/>
    </row>
    <row r="4036" spans="2:4" x14ac:dyDescent="0.3">
      <c r="B4036" s="7"/>
      <c r="C4036" s="7"/>
      <c r="D4036" s="7"/>
    </row>
    <row r="4037" spans="2:4" x14ac:dyDescent="0.3">
      <c r="B4037" s="7"/>
      <c r="C4037" s="7"/>
      <c r="D4037" s="7"/>
    </row>
    <row r="4038" spans="2:4" x14ac:dyDescent="0.3">
      <c r="B4038" s="7"/>
      <c r="C4038" s="7"/>
      <c r="D4038" s="7"/>
    </row>
    <row r="4039" spans="2:4" x14ac:dyDescent="0.3">
      <c r="B4039" s="7"/>
      <c r="C4039" s="7"/>
      <c r="D4039" s="7"/>
    </row>
    <row r="4040" spans="2:4" x14ac:dyDescent="0.3">
      <c r="B4040" s="7"/>
      <c r="C4040" s="7"/>
      <c r="D4040" s="7"/>
    </row>
    <row r="4041" spans="2:4" x14ac:dyDescent="0.3">
      <c r="B4041" s="7"/>
      <c r="C4041" s="7"/>
      <c r="D4041" s="7"/>
    </row>
    <row r="4042" spans="2:4" x14ac:dyDescent="0.3">
      <c r="B4042" s="7"/>
      <c r="C4042" s="7"/>
      <c r="D4042" s="7"/>
    </row>
    <row r="4043" spans="2:4" x14ac:dyDescent="0.3">
      <c r="B4043" s="7"/>
      <c r="C4043" s="7"/>
      <c r="D4043" s="7"/>
    </row>
    <row r="4044" spans="2:4" x14ac:dyDescent="0.3">
      <c r="B4044" s="7"/>
      <c r="C4044" s="7"/>
      <c r="D4044" s="7"/>
    </row>
    <row r="4045" spans="2:4" x14ac:dyDescent="0.3">
      <c r="B4045" s="7"/>
      <c r="C4045" s="7"/>
      <c r="D4045" s="7"/>
    </row>
    <row r="4046" spans="2:4" x14ac:dyDescent="0.3">
      <c r="B4046" s="7"/>
      <c r="C4046" s="7"/>
      <c r="D4046" s="7"/>
    </row>
    <row r="4047" spans="2:4" x14ac:dyDescent="0.3">
      <c r="B4047" s="7"/>
      <c r="C4047" s="7"/>
      <c r="D4047" s="7"/>
    </row>
    <row r="4048" spans="2:4" x14ac:dyDescent="0.3">
      <c r="B4048" s="7"/>
      <c r="C4048" s="7"/>
      <c r="D4048" s="7"/>
    </row>
    <row r="4049" spans="2:4" x14ac:dyDescent="0.3">
      <c r="B4049" s="7"/>
      <c r="C4049" s="7"/>
      <c r="D4049" s="7"/>
    </row>
    <row r="4050" spans="2:4" x14ac:dyDescent="0.3">
      <c r="B4050" s="7"/>
      <c r="C4050" s="7"/>
      <c r="D4050" s="7"/>
    </row>
    <row r="4051" spans="2:4" x14ac:dyDescent="0.3">
      <c r="B4051" s="7"/>
      <c r="C4051" s="7"/>
      <c r="D4051" s="7"/>
    </row>
    <row r="4052" spans="2:4" x14ac:dyDescent="0.3">
      <c r="B4052" s="7"/>
      <c r="C4052" s="7"/>
      <c r="D4052" s="7"/>
    </row>
    <row r="4053" spans="2:4" x14ac:dyDescent="0.3">
      <c r="B4053" s="7"/>
      <c r="C4053" s="7"/>
      <c r="D4053" s="7"/>
    </row>
    <row r="4054" spans="2:4" x14ac:dyDescent="0.3">
      <c r="B4054" s="7"/>
      <c r="C4054" s="7"/>
      <c r="D4054" s="7"/>
    </row>
    <row r="4055" spans="2:4" x14ac:dyDescent="0.3">
      <c r="B4055" s="7"/>
      <c r="C4055" s="7"/>
      <c r="D4055" s="7"/>
    </row>
    <row r="4056" spans="2:4" x14ac:dyDescent="0.3">
      <c r="B4056" s="7"/>
      <c r="C4056" s="7"/>
      <c r="D4056" s="7"/>
    </row>
    <row r="4057" spans="2:4" x14ac:dyDescent="0.3">
      <c r="B4057" s="7"/>
      <c r="C4057" s="7"/>
      <c r="D4057" s="7"/>
    </row>
    <row r="4058" spans="2:4" x14ac:dyDescent="0.3">
      <c r="B4058" s="7"/>
      <c r="C4058" s="7"/>
      <c r="D4058" s="7"/>
    </row>
    <row r="4059" spans="2:4" x14ac:dyDescent="0.3">
      <c r="B4059" s="7"/>
      <c r="C4059" s="7"/>
      <c r="D4059" s="7"/>
    </row>
    <row r="4060" spans="2:4" x14ac:dyDescent="0.3">
      <c r="B4060" s="7"/>
      <c r="C4060" s="7"/>
      <c r="D4060" s="7"/>
    </row>
    <row r="4061" spans="2:4" x14ac:dyDescent="0.3">
      <c r="B4061" s="7"/>
      <c r="C4061" s="7"/>
      <c r="D4061" s="7"/>
    </row>
    <row r="4062" spans="2:4" x14ac:dyDescent="0.3">
      <c r="B4062" s="7"/>
      <c r="C4062" s="7"/>
      <c r="D4062" s="7"/>
    </row>
    <row r="4063" spans="2:4" x14ac:dyDescent="0.3">
      <c r="B4063" s="7"/>
      <c r="C4063" s="7"/>
      <c r="D4063" s="7"/>
    </row>
    <row r="4064" spans="2:4" x14ac:dyDescent="0.3">
      <c r="B4064" s="7"/>
      <c r="C4064" s="7"/>
      <c r="D4064" s="7"/>
    </row>
    <row r="4065" spans="2:4" x14ac:dyDescent="0.3">
      <c r="B4065" s="7"/>
      <c r="C4065" s="7"/>
      <c r="D4065" s="7"/>
    </row>
    <row r="4066" spans="2:4" x14ac:dyDescent="0.3">
      <c r="B4066" s="7"/>
      <c r="C4066" s="7"/>
      <c r="D4066" s="7"/>
    </row>
    <row r="4067" spans="2:4" x14ac:dyDescent="0.3">
      <c r="B4067" s="7"/>
      <c r="C4067" s="7"/>
      <c r="D4067" s="7"/>
    </row>
    <row r="4068" spans="2:4" x14ac:dyDescent="0.3">
      <c r="B4068" s="7"/>
      <c r="C4068" s="7"/>
      <c r="D4068" s="7"/>
    </row>
    <row r="4069" spans="2:4" x14ac:dyDescent="0.3">
      <c r="B4069" s="7"/>
      <c r="C4069" s="7"/>
      <c r="D4069" s="7"/>
    </row>
    <row r="4070" spans="2:4" x14ac:dyDescent="0.3">
      <c r="B4070" s="7"/>
      <c r="C4070" s="7"/>
      <c r="D4070" s="7"/>
    </row>
    <row r="4071" spans="2:4" x14ac:dyDescent="0.3">
      <c r="B4071" s="7"/>
      <c r="C4071" s="7"/>
      <c r="D4071" s="7"/>
    </row>
    <row r="4072" spans="2:4" x14ac:dyDescent="0.3">
      <c r="B4072" s="7"/>
      <c r="C4072" s="7"/>
      <c r="D4072" s="7"/>
    </row>
    <row r="4073" spans="2:4" x14ac:dyDescent="0.3">
      <c r="B4073" s="7"/>
      <c r="C4073" s="7"/>
      <c r="D4073" s="7"/>
    </row>
    <row r="4074" spans="2:4" x14ac:dyDescent="0.3">
      <c r="B4074" s="7"/>
      <c r="C4074" s="7"/>
      <c r="D4074" s="7"/>
    </row>
    <row r="4075" spans="2:4" x14ac:dyDescent="0.3">
      <c r="B4075" s="7"/>
      <c r="C4075" s="7"/>
      <c r="D4075" s="7"/>
    </row>
    <row r="4076" spans="2:4" x14ac:dyDescent="0.3">
      <c r="B4076" s="7"/>
      <c r="C4076" s="7"/>
      <c r="D4076" s="7"/>
    </row>
    <row r="4077" spans="2:4" x14ac:dyDescent="0.3">
      <c r="B4077" s="7"/>
      <c r="C4077" s="7"/>
      <c r="D4077" s="7"/>
    </row>
    <row r="4078" spans="2:4" x14ac:dyDescent="0.3">
      <c r="B4078" s="7"/>
      <c r="C4078" s="7"/>
      <c r="D4078" s="7"/>
    </row>
    <row r="4079" spans="2:4" x14ac:dyDescent="0.3">
      <c r="B4079" s="7"/>
      <c r="C4079" s="7"/>
      <c r="D4079" s="7"/>
    </row>
    <row r="4080" spans="2:4" x14ac:dyDescent="0.3">
      <c r="B4080" s="7"/>
      <c r="C4080" s="7"/>
      <c r="D4080" s="7"/>
    </row>
    <row r="4081" spans="2:4" x14ac:dyDescent="0.3">
      <c r="B4081" s="7"/>
      <c r="C4081" s="7"/>
      <c r="D4081" s="7"/>
    </row>
    <row r="4082" spans="2:4" x14ac:dyDescent="0.3">
      <c r="B4082" s="7"/>
      <c r="C4082" s="7"/>
      <c r="D4082" s="7"/>
    </row>
    <row r="4083" spans="2:4" x14ac:dyDescent="0.3">
      <c r="B4083" s="7"/>
      <c r="C4083" s="7"/>
      <c r="D4083" s="7"/>
    </row>
    <row r="4084" spans="2:4" x14ac:dyDescent="0.3">
      <c r="B4084" s="7"/>
      <c r="C4084" s="7"/>
      <c r="D4084" s="7"/>
    </row>
    <row r="4085" spans="2:4" x14ac:dyDescent="0.3">
      <c r="B4085" s="7"/>
      <c r="C4085" s="7"/>
      <c r="D4085" s="7"/>
    </row>
    <row r="4086" spans="2:4" x14ac:dyDescent="0.3">
      <c r="B4086" s="7"/>
      <c r="C4086" s="7"/>
      <c r="D4086" s="7"/>
    </row>
    <row r="4087" spans="2:4" x14ac:dyDescent="0.3">
      <c r="B4087" s="7"/>
      <c r="C4087" s="7"/>
      <c r="D4087" s="7"/>
    </row>
    <row r="4088" spans="2:4" x14ac:dyDescent="0.3">
      <c r="B4088" s="7"/>
      <c r="C4088" s="7"/>
      <c r="D4088" s="7"/>
    </row>
    <row r="4089" spans="2:4" x14ac:dyDescent="0.3">
      <c r="B4089" s="7"/>
      <c r="C4089" s="7"/>
      <c r="D4089" s="7"/>
    </row>
    <row r="4090" spans="2:4" x14ac:dyDescent="0.3">
      <c r="B4090" s="7"/>
      <c r="C4090" s="7"/>
      <c r="D4090" s="7"/>
    </row>
    <row r="4091" spans="2:4" x14ac:dyDescent="0.3">
      <c r="B4091" s="7"/>
      <c r="C4091" s="7"/>
      <c r="D4091" s="7"/>
    </row>
    <row r="4092" spans="2:4" x14ac:dyDescent="0.3">
      <c r="B4092" s="7"/>
      <c r="C4092" s="7"/>
      <c r="D4092" s="7"/>
    </row>
    <row r="4093" spans="2:4" x14ac:dyDescent="0.3">
      <c r="B4093" s="7"/>
      <c r="C4093" s="7"/>
      <c r="D4093" s="7"/>
    </row>
    <row r="4094" spans="2:4" x14ac:dyDescent="0.3">
      <c r="B4094" s="7"/>
      <c r="C4094" s="7"/>
      <c r="D4094" s="7"/>
    </row>
    <row r="4095" spans="2:4" x14ac:dyDescent="0.3">
      <c r="B4095" s="7"/>
      <c r="C4095" s="7"/>
      <c r="D4095" s="7"/>
    </row>
    <row r="4096" spans="2:4" x14ac:dyDescent="0.3">
      <c r="B4096" s="7"/>
      <c r="C4096" s="7"/>
      <c r="D4096" s="7"/>
    </row>
    <row r="4097" spans="2:4" x14ac:dyDescent="0.3">
      <c r="B4097" s="7"/>
      <c r="C4097" s="7"/>
      <c r="D4097" s="7"/>
    </row>
    <row r="4098" spans="2:4" x14ac:dyDescent="0.3">
      <c r="B4098" s="7"/>
      <c r="C4098" s="7"/>
      <c r="D4098" s="7"/>
    </row>
    <row r="4099" spans="2:4" x14ac:dyDescent="0.3">
      <c r="B4099" s="7"/>
      <c r="C4099" s="7"/>
      <c r="D4099" s="7"/>
    </row>
    <row r="4100" spans="2:4" x14ac:dyDescent="0.3">
      <c r="B4100" s="7"/>
      <c r="C4100" s="7"/>
      <c r="D4100" s="7"/>
    </row>
    <row r="4101" spans="2:4" x14ac:dyDescent="0.3">
      <c r="B4101" s="7"/>
      <c r="C4101" s="7"/>
      <c r="D4101" s="7"/>
    </row>
    <row r="4102" spans="2:4" x14ac:dyDescent="0.3">
      <c r="B4102" s="7"/>
      <c r="C4102" s="7"/>
      <c r="D4102" s="7"/>
    </row>
    <row r="4103" spans="2:4" x14ac:dyDescent="0.3">
      <c r="B4103" s="7"/>
      <c r="C4103" s="7"/>
      <c r="D4103" s="7"/>
    </row>
    <row r="4104" spans="2:4" x14ac:dyDescent="0.3">
      <c r="B4104" s="7"/>
      <c r="C4104" s="7"/>
      <c r="D4104" s="7"/>
    </row>
    <row r="4105" spans="2:4" x14ac:dyDescent="0.3">
      <c r="B4105" s="7"/>
      <c r="C4105" s="7"/>
      <c r="D4105" s="7"/>
    </row>
    <row r="4106" spans="2:4" x14ac:dyDescent="0.3">
      <c r="B4106" s="7"/>
      <c r="C4106" s="7"/>
      <c r="D4106" s="7"/>
    </row>
    <row r="4107" spans="2:4" x14ac:dyDescent="0.3">
      <c r="B4107" s="7"/>
      <c r="C4107" s="7"/>
      <c r="D4107" s="7"/>
    </row>
    <row r="4108" spans="2:4" x14ac:dyDescent="0.3">
      <c r="B4108" s="7"/>
      <c r="C4108" s="7"/>
      <c r="D4108" s="7"/>
    </row>
    <row r="4109" spans="2:4" x14ac:dyDescent="0.3">
      <c r="B4109" s="7"/>
      <c r="C4109" s="7"/>
      <c r="D4109" s="7"/>
    </row>
    <row r="4110" spans="2:4" x14ac:dyDescent="0.3">
      <c r="B4110" s="7"/>
      <c r="C4110" s="7"/>
      <c r="D4110" s="7"/>
    </row>
    <row r="4111" spans="2:4" x14ac:dyDescent="0.3">
      <c r="B4111" s="7"/>
      <c r="C4111" s="7"/>
      <c r="D4111" s="7"/>
    </row>
    <row r="4112" spans="2:4" x14ac:dyDescent="0.3">
      <c r="B4112" s="7"/>
      <c r="C4112" s="7"/>
      <c r="D4112" s="7"/>
    </row>
    <row r="4113" spans="2:4" x14ac:dyDescent="0.3">
      <c r="B4113" s="7"/>
      <c r="C4113" s="7"/>
      <c r="D4113" s="7"/>
    </row>
    <row r="4114" spans="2:4" x14ac:dyDescent="0.3">
      <c r="B4114" s="7"/>
      <c r="C4114" s="7"/>
      <c r="D4114" s="7"/>
    </row>
    <row r="4115" spans="2:4" x14ac:dyDescent="0.3">
      <c r="B4115" s="7"/>
      <c r="C4115" s="7"/>
      <c r="D4115" s="7"/>
    </row>
    <row r="4116" spans="2:4" x14ac:dyDescent="0.3">
      <c r="B4116" s="7"/>
      <c r="C4116" s="7"/>
      <c r="D4116" s="7"/>
    </row>
    <row r="4117" spans="2:4" x14ac:dyDescent="0.3">
      <c r="B4117" s="7"/>
      <c r="C4117" s="7"/>
      <c r="D4117" s="7"/>
    </row>
    <row r="4118" spans="2:4" x14ac:dyDescent="0.3">
      <c r="B4118" s="7"/>
      <c r="C4118" s="7"/>
      <c r="D4118" s="7"/>
    </row>
    <row r="4119" spans="2:4" x14ac:dyDescent="0.3">
      <c r="B4119" s="7"/>
      <c r="C4119" s="7"/>
      <c r="D4119" s="7"/>
    </row>
    <row r="4120" spans="2:4" x14ac:dyDescent="0.3">
      <c r="B4120" s="7"/>
      <c r="C4120" s="7"/>
      <c r="D4120" s="7"/>
    </row>
    <row r="4121" spans="2:4" x14ac:dyDescent="0.3">
      <c r="B4121" s="7"/>
      <c r="C4121" s="7"/>
      <c r="D4121" s="7"/>
    </row>
    <row r="4122" spans="2:4" x14ac:dyDescent="0.3">
      <c r="B4122" s="7"/>
      <c r="C4122" s="7"/>
      <c r="D4122" s="7"/>
    </row>
    <row r="4123" spans="2:4" x14ac:dyDescent="0.3">
      <c r="B4123" s="7"/>
      <c r="C4123" s="7"/>
      <c r="D4123" s="7"/>
    </row>
    <row r="4124" spans="2:4" x14ac:dyDescent="0.3">
      <c r="B4124" s="7"/>
      <c r="C4124" s="7"/>
      <c r="D4124" s="7"/>
    </row>
    <row r="4125" spans="2:4" x14ac:dyDescent="0.3">
      <c r="B4125" s="7"/>
      <c r="C4125" s="7"/>
      <c r="D4125" s="7"/>
    </row>
    <row r="4126" spans="2:4" x14ac:dyDescent="0.3">
      <c r="B4126" s="7"/>
      <c r="C4126" s="7"/>
      <c r="D4126" s="7"/>
    </row>
    <row r="4127" spans="2:4" x14ac:dyDescent="0.3">
      <c r="B4127" s="7"/>
      <c r="C4127" s="7"/>
      <c r="D4127" s="7"/>
    </row>
    <row r="4128" spans="2:4" x14ac:dyDescent="0.3">
      <c r="B4128" s="7"/>
      <c r="C4128" s="7"/>
      <c r="D4128" s="7"/>
    </row>
    <row r="4129" spans="2:4" x14ac:dyDescent="0.3">
      <c r="B4129" s="7"/>
      <c r="C4129" s="7"/>
      <c r="D4129" s="7"/>
    </row>
    <row r="4130" spans="2:4" x14ac:dyDescent="0.3">
      <c r="B4130" s="7"/>
      <c r="C4130" s="7"/>
      <c r="D4130" s="7"/>
    </row>
    <row r="4131" spans="2:4" x14ac:dyDescent="0.3">
      <c r="B4131" s="7"/>
      <c r="C4131" s="7"/>
      <c r="D4131" s="7"/>
    </row>
    <row r="4132" spans="2:4" x14ac:dyDescent="0.3">
      <c r="B4132" s="7"/>
      <c r="C4132" s="7"/>
      <c r="D4132" s="7"/>
    </row>
    <row r="4133" spans="2:4" x14ac:dyDescent="0.3">
      <c r="B4133" s="7"/>
      <c r="C4133" s="7"/>
      <c r="D4133" s="7"/>
    </row>
    <row r="4134" spans="2:4" x14ac:dyDescent="0.3">
      <c r="B4134" s="7"/>
      <c r="C4134" s="7"/>
      <c r="D4134" s="7"/>
    </row>
    <row r="4135" spans="2:4" x14ac:dyDescent="0.3">
      <c r="B4135" s="7"/>
      <c r="C4135" s="7"/>
      <c r="D4135" s="7"/>
    </row>
    <row r="4136" spans="2:4" x14ac:dyDescent="0.3">
      <c r="B4136" s="7"/>
      <c r="C4136" s="7"/>
      <c r="D4136" s="7"/>
    </row>
    <row r="4137" spans="2:4" x14ac:dyDescent="0.3">
      <c r="B4137" s="7"/>
      <c r="C4137" s="7"/>
      <c r="D4137" s="7"/>
    </row>
    <row r="4138" spans="2:4" x14ac:dyDescent="0.3">
      <c r="B4138" s="7"/>
      <c r="C4138" s="7"/>
      <c r="D4138" s="7"/>
    </row>
    <row r="4139" spans="2:4" x14ac:dyDescent="0.3">
      <c r="B4139" s="7"/>
      <c r="C4139" s="7"/>
      <c r="D4139" s="7"/>
    </row>
    <row r="4140" spans="2:4" x14ac:dyDescent="0.3">
      <c r="B4140" s="7"/>
      <c r="C4140" s="7"/>
      <c r="D4140" s="7"/>
    </row>
    <row r="4141" spans="2:4" x14ac:dyDescent="0.3">
      <c r="B4141" s="7"/>
      <c r="C4141" s="7"/>
      <c r="D4141" s="7"/>
    </row>
    <row r="4142" spans="2:4" x14ac:dyDescent="0.3">
      <c r="B4142" s="7"/>
      <c r="C4142" s="7"/>
      <c r="D4142" s="7"/>
    </row>
    <row r="4143" spans="2:4" x14ac:dyDescent="0.3">
      <c r="B4143" s="7"/>
      <c r="C4143" s="7"/>
      <c r="D4143" s="7"/>
    </row>
    <row r="4144" spans="2:4" x14ac:dyDescent="0.3">
      <c r="B4144" s="7"/>
      <c r="C4144" s="7"/>
      <c r="D4144" s="7"/>
    </row>
    <row r="4145" spans="2:4" x14ac:dyDescent="0.3">
      <c r="B4145" s="7"/>
      <c r="C4145" s="7"/>
      <c r="D4145" s="7"/>
    </row>
    <row r="4146" spans="2:4" x14ac:dyDescent="0.3">
      <c r="B4146" s="7"/>
      <c r="C4146" s="7"/>
      <c r="D4146" s="7"/>
    </row>
    <row r="4147" spans="2:4" x14ac:dyDescent="0.3">
      <c r="B4147" s="7"/>
      <c r="C4147" s="7"/>
      <c r="D4147" s="7"/>
    </row>
    <row r="4148" spans="2:4" x14ac:dyDescent="0.3">
      <c r="B4148" s="7"/>
      <c r="C4148" s="7"/>
      <c r="D4148" s="7"/>
    </row>
    <row r="4149" spans="2:4" x14ac:dyDescent="0.3">
      <c r="B4149" s="7"/>
      <c r="C4149" s="7"/>
      <c r="D4149" s="7"/>
    </row>
    <row r="4150" spans="2:4" x14ac:dyDescent="0.3">
      <c r="B4150" s="7"/>
      <c r="C4150" s="7"/>
      <c r="D4150" s="7"/>
    </row>
    <row r="4151" spans="2:4" x14ac:dyDescent="0.3">
      <c r="B4151" s="7"/>
      <c r="C4151" s="7"/>
      <c r="D4151" s="7"/>
    </row>
    <row r="4152" spans="2:4" x14ac:dyDescent="0.3">
      <c r="B4152" s="7"/>
      <c r="C4152" s="7"/>
      <c r="D4152" s="7"/>
    </row>
    <row r="4153" spans="2:4" x14ac:dyDescent="0.3">
      <c r="B4153" s="7"/>
      <c r="C4153" s="7"/>
      <c r="D4153" s="7"/>
    </row>
    <row r="4154" spans="2:4" x14ac:dyDescent="0.3">
      <c r="B4154" s="7"/>
      <c r="C4154" s="7"/>
      <c r="D4154" s="7"/>
    </row>
    <row r="4155" spans="2:4" x14ac:dyDescent="0.3">
      <c r="B4155" s="7"/>
      <c r="C4155" s="7"/>
      <c r="D4155" s="7"/>
    </row>
    <row r="4156" spans="2:4" x14ac:dyDescent="0.3">
      <c r="B4156" s="7"/>
      <c r="C4156" s="7"/>
      <c r="D4156" s="7"/>
    </row>
    <row r="4157" spans="2:4" x14ac:dyDescent="0.3">
      <c r="B4157" s="7"/>
      <c r="C4157" s="7"/>
      <c r="D4157" s="7"/>
    </row>
    <row r="4158" spans="2:4" x14ac:dyDescent="0.3">
      <c r="B4158" s="7"/>
      <c r="C4158" s="7"/>
      <c r="D4158" s="7"/>
    </row>
    <row r="4159" spans="2:4" x14ac:dyDescent="0.3">
      <c r="B4159" s="7"/>
      <c r="C4159" s="7"/>
      <c r="D4159" s="7"/>
    </row>
    <row r="4160" spans="2:4" x14ac:dyDescent="0.3">
      <c r="B4160" s="7"/>
      <c r="C4160" s="7"/>
      <c r="D4160" s="7"/>
    </row>
    <row r="4161" spans="2:4" x14ac:dyDescent="0.3">
      <c r="B4161" s="7"/>
      <c r="C4161" s="7"/>
      <c r="D4161" s="7"/>
    </row>
    <row r="4162" spans="2:4" x14ac:dyDescent="0.3">
      <c r="B4162" s="7"/>
      <c r="C4162" s="7"/>
      <c r="D4162" s="7"/>
    </row>
    <row r="4163" spans="2:4" x14ac:dyDescent="0.3">
      <c r="B4163" s="7"/>
      <c r="C4163" s="7"/>
      <c r="D4163" s="7"/>
    </row>
    <row r="4164" spans="2:4" x14ac:dyDescent="0.3">
      <c r="B4164" s="7"/>
      <c r="C4164" s="7"/>
      <c r="D4164" s="7"/>
    </row>
    <row r="4165" spans="2:4" x14ac:dyDescent="0.3">
      <c r="B4165" s="7"/>
      <c r="C4165" s="7"/>
      <c r="D4165" s="7"/>
    </row>
    <row r="4166" spans="2:4" x14ac:dyDescent="0.3">
      <c r="B4166" s="7"/>
      <c r="C4166" s="7"/>
      <c r="D4166" s="7"/>
    </row>
    <row r="4167" spans="2:4" x14ac:dyDescent="0.3">
      <c r="B4167" s="7"/>
      <c r="C4167" s="7"/>
      <c r="D4167" s="7"/>
    </row>
    <row r="4168" spans="2:4" x14ac:dyDescent="0.3">
      <c r="B4168" s="7"/>
      <c r="C4168" s="7"/>
      <c r="D4168" s="7"/>
    </row>
    <row r="4169" spans="2:4" x14ac:dyDescent="0.3">
      <c r="B4169" s="7"/>
      <c r="C4169" s="7"/>
      <c r="D4169" s="7"/>
    </row>
    <row r="4170" spans="2:4" x14ac:dyDescent="0.3">
      <c r="B4170" s="7"/>
      <c r="C4170" s="7"/>
      <c r="D4170" s="7"/>
    </row>
    <row r="4171" spans="2:4" x14ac:dyDescent="0.3">
      <c r="B4171" s="7"/>
      <c r="C4171" s="7"/>
      <c r="D4171" s="7"/>
    </row>
    <row r="4172" spans="2:4" x14ac:dyDescent="0.3">
      <c r="B4172" s="7"/>
      <c r="C4172" s="7"/>
      <c r="D4172" s="7"/>
    </row>
    <row r="4173" spans="2:4" x14ac:dyDescent="0.3">
      <c r="B4173" s="7"/>
      <c r="C4173" s="7"/>
      <c r="D4173" s="7"/>
    </row>
    <row r="4174" spans="2:4" x14ac:dyDescent="0.3">
      <c r="B4174" s="7"/>
      <c r="C4174" s="7"/>
      <c r="D4174" s="7"/>
    </row>
    <row r="4175" spans="2:4" x14ac:dyDescent="0.3">
      <c r="B4175" s="7"/>
      <c r="C4175" s="7"/>
      <c r="D4175" s="7"/>
    </row>
    <row r="4176" spans="2:4" x14ac:dyDescent="0.3">
      <c r="B4176" s="7"/>
      <c r="C4176" s="7"/>
      <c r="D4176" s="7"/>
    </row>
    <row r="4177" spans="2:4" x14ac:dyDescent="0.3">
      <c r="B4177" s="7"/>
      <c r="C4177" s="7"/>
      <c r="D4177" s="7"/>
    </row>
    <row r="4178" spans="2:4" x14ac:dyDescent="0.3">
      <c r="B4178" s="7"/>
      <c r="C4178" s="7"/>
      <c r="D4178" s="7"/>
    </row>
    <row r="4179" spans="2:4" x14ac:dyDescent="0.3">
      <c r="B4179" s="7"/>
      <c r="C4179" s="7"/>
      <c r="D4179" s="7"/>
    </row>
    <row r="4180" spans="2:4" x14ac:dyDescent="0.3">
      <c r="B4180" s="7"/>
      <c r="C4180" s="7"/>
      <c r="D4180" s="7"/>
    </row>
    <row r="4181" spans="2:4" x14ac:dyDescent="0.3">
      <c r="B4181" s="7"/>
      <c r="C4181" s="7"/>
      <c r="D4181" s="7"/>
    </row>
    <row r="4182" spans="2:4" x14ac:dyDescent="0.3">
      <c r="B4182" s="7"/>
      <c r="C4182" s="7"/>
      <c r="D4182" s="7"/>
    </row>
    <row r="4183" spans="2:4" x14ac:dyDescent="0.3">
      <c r="B4183" s="7"/>
      <c r="C4183" s="7"/>
      <c r="D4183" s="7"/>
    </row>
    <row r="4184" spans="2:4" x14ac:dyDescent="0.3">
      <c r="B4184" s="7"/>
      <c r="C4184" s="7"/>
      <c r="D4184" s="7"/>
    </row>
    <row r="4185" spans="2:4" x14ac:dyDescent="0.3">
      <c r="B4185" s="7"/>
      <c r="C4185" s="7"/>
      <c r="D4185" s="7"/>
    </row>
    <row r="4186" spans="2:4" x14ac:dyDescent="0.3">
      <c r="B4186" s="7"/>
      <c r="C4186" s="7"/>
      <c r="D4186" s="7"/>
    </row>
    <row r="4187" spans="2:4" x14ac:dyDescent="0.3">
      <c r="B4187" s="7"/>
      <c r="C4187" s="7"/>
      <c r="D4187" s="7"/>
    </row>
    <row r="4188" spans="2:4" x14ac:dyDescent="0.3">
      <c r="B4188" s="7"/>
      <c r="C4188" s="7"/>
      <c r="D4188" s="7"/>
    </row>
    <row r="4189" spans="2:4" x14ac:dyDescent="0.3">
      <c r="B4189" s="7"/>
      <c r="C4189" s="7"/>
      <c r="D4189" s="7"/>
    </row>
    <row r="4190" spans="2:4" x14ac:dyDescent="0.3">
      <c r="B4190" s="7"/>
      <c r="C4190" s="7"/>
      <c r="D4190" s="7"/>
    </row>
    <row r="4191" spans="2:4" x14ac:dyDescent="0.3">
      <c r="B4191" s="7"/>
      <c r="C4191" s="7"/>
      <c r="D4191" s="7"/>
    </row>
    <row r="4192" spans="2:4" x14ac:dyDescent="0.3">
      <c r="B4192" s="7"/>
      <c r="C4192" s="7"/>
      <c r="D4192" s="7"/>
    </row>
    <row r="4193" spans="2:4" x14ac:dyDescent="0.3">
      <c r="B4193" s="7"/>
      <c r="C4193" s="7"/>
      <c r="D4193" s="7"/>
    </row>
    <row r="4194" spans="2:4" x14ac:dyDescent="0.3">
      <c r="B4194" s="7"/>
      <c r="C4194" s="7"/>
      <c r="D4194" s="7"/>
    </row>
    <row r="4195" spans="2:4" x14ac:dyDescent="0.3">
      <c r="B4195" s="7"/>
      <c r="C4195" s="7"/>
      <c r="D4195" s="7"/>
    </row>
    <row r="4196" spans="2:4" x14ac:dyDescent="0.3">
      <c r="B4196" s="7"/>
      <c r="C4196" s="7"/>
      <c r="D4196" s="7"/>
    </row>
    <row r="4197" spans="2:4" x14ac:dyDescent="0.3">
      <c r="B4197" s="7"/>
      <c r="C4197" s="7"/>
      <c r="D4197" s="7"/>
    </row>
    <row r="4198" spans="2:4" x14ac:dyDescent="0.3">
      <c r="B4198" s="7"/>
      <c r="C4198" s="7"/>
      <c r="D4198" s="7"/>
    </row>
    <row r="4199" spans="2:4" x14ac:dyDescent="0.3">
      <c r="B4199" s="7"/>
      <c r="C4199" s="7"/>
      <c r="D4199" s="7"/>
    </row>
    <row r="4200" spans="2:4" x14ac:dyDescent="0.3">
      <c r="B4200" s="7"/>
      <c r="C4200" s="7"/>
      <c r="D4200" s="7"/>
    </row>
    <row r="4201" spans="2:4" x14ac:dyDescent="0.3">
      <c r="B4201" s="7"/>
      <c r="C4201" s="7"/>
      <c r="D4201" s="7"/>
    </row>
    <row r="4202" spans="2:4" x14ac:dyDescent="0.3">
      <c r="B4202" s="7"/>
      <c r="C4202" s="7"/>
      <c r="D4202" s="7"/>
    </row>
    <row r="4203" spans="2:4" x14ac:dyDescent="0.3">
      <c r="B4203" s="7"/>
      <c r="C4203" s="7"/>
      <c r="D4203" s="7"/>
    </row>
    <row r="4204" spans="2:4" x14ac:dyDescent="0.3">
      <c r="B4204" s="7"/>
      <c r="C4204" s="7"/>
      <c r="D4204" s="7"/>
    </row>
    <row r="4205" spans="2:4" x14ac:dyDescent="0.3">
      <c r="B4205" s="7"/>
      <c r="C4205" s="7"/>
      <c r="D4205" s="7"/>
    </row>
    <row r="4206" spans="2:4" x14ac:dyDescent="0.3">
      <c r="B4206" s="7"/>
      <c r="C4206" s="7"/>
      <c r="D4206" s="7"/>
    </row>
    <row r="4207" spans="2:4" x14ac:dyDescent="0.3">
      <c r="B4207" s="7"/>
      <c r="C4207" s="7"/>
      <c r="D4207" s="7"/>
    </row>
    <row r="4208" spans="2:4" x14ac:dyDescent="0.3">
      <c r="B4208" s="7"/>
      <c r="C4208" s="7"/>
      <c r="D4208" s="7"/>
    </row>
    <row r="4209" spans="2:4" x14ac:dyDescent="0.3">
      <c r="B4209" s="7"/>
      <c r="C4209" s="7"/>
      <c r="D4209" s="7"/>
    </row>
    <row r="4210" spans="2:4" x14ac:dyDescent="0.3">
      <c r="B4210" s="7"/>
      <c r="C4210" s="7"/>
      <c r="D4210" s="7"/>
    </row>
    <row r="4211" spans="2:4" x14ac:dyDescent="0.3">
      <c r="B4211" s="7"/>
      <c r="C4211" s="7"/>
      <c r="D4211" s="7"/>
    </row>
    <row r="4212" spans="2:4" x14ac:dyDescent="0.3">
      <c r="B4212" s="7"/>
      <c r="C4212" s="7"/>
      <c r="D4212" s="7"/>
    </row>
    <row r="4213" spans="2:4" x14ac:dyDescent="0.3">
      <c r="B4213" s="7"/>
      <c r="C4213" s="7"/>
      <c r="D4213" s="7"/>
    </row>
    <row r="4214" spans="2:4" x14ac:dyDescent="0.3">
      <c r="B4214" s="7"/>
      <c r="C4214" s="7"/>
      <c r="D4214" s="7"/>
    </row>
    <row r="4215" spans="2:4" x14ac:dyDescent="0.3">
      <c r="B4215" s="7"/>
      <c r="C4215" s="7"/>
      <c r="D4215" s="7"/>
    </row>
    <row r="4216" spans="2:4" x14ac:dyDescent="0.3">
      <c r="B4216" s="7"/>
      <c r="C4216" s="7"/>
      <c r="D4216" s="7"/>
    </row>
    <row r="4217" spans="2:4" x14ac:dyDescent="0.3">
      <c r="B4217" s="7"/>
      <c r="C4217" s="7"/>
      <c r="D4217" s="7"/>
    </row>
    <row r="4218" spans="2:4" x14ac:dyDescent="0.3">
      <c r="B4218" s="7"/>
      <c r="C4218" s="7"/>
      <c r="D4218" s="7"/>
    </row>
    <row r="4219" spans="2:4" x14ac:dyDescent="0.3">
      <c r="B4219" s="7"/>
      <c r="C4219" s="7"/>
      <c r="D4219" s="7"/>
    </row>
    <row r="4220" spans="2:4" x14ac:dyDescent="0.3">
      <c r="B4220" s="7"/>
      <c r="C4220" s="7"/>
      <c r="D4220" s="7"/>
    </row>
    <row r="4221" spans="2:4" x14ac:dyDescent="0.3">
      <c r="B4221" s="7"/>
      <c r="C4221" s="7"/>
      <c r="D4221" s="7"/>
    </row>
    <row r="4222" spans="2:4" x14ac:dyDescent="0.3">
      <c r="B4222" s="7"/>
      <c r="C4222" s="7"/>
      <c r="D4222" s="7"/>
    </row>
    <row r="4223" spans="2:4" x14ac:dyDescent="0.3">
      <c r="B4223" s="7"/>
      <c r="C4223" s="7"/>
      <c r="D4223" s="7"/>
    </row>
    <row r="4224" spans="2:4" x14ac:dyDescent="0.3">
      <c r="B4224" s="7"/>
      <c r="C4224" s="7"/>
      <c r="D4224" s="7"/>
    </row>
    <row r="4225" spans="2:4" x14ac:dyDescent="0.3">
      <c r="B4225" s="7"/>
      <c r="C4225" s="7"/>
      <c r="D4225" s="7"/>
    </row>
    <row r="4226" spans="2:4" x14ac:dyDescent="0.3">
      <c r="B4226" s="7"/>
      <c r="C4226" s="7"/>
      <c r="D4226" s="7"/>
    </row>
    <row r="4227" spans="2:4" x14ac:dyDescent="0.3">
      <c r="B4227" s="7"/>
      <c r="C4227" s="7"/>
      <c r="D4227" s="7"/>
    </row>
    <row r="4228" spans="2:4" x14ac:dyDescent="0.3">
      <c r="B4228" s="7"/>
      <c r="C4228" s="7"/>
      <c r="D4228" s="7"/>
    </row>
    <row r="4229" spans="2:4" x14ac:dyDescent="0.3">
      <c r="B4229" s="7"/>
      <c r="C4229" s="7"/>
      <c r="D4229" s="7"/>
    </row>
    <row r="4230" spans="2:4" x14ac:dyDescent="0.3">
      <c r="B4230" s="7"/>
      <c r="C4230" s="7"/>
      <c r="D4230" s="7"/>
    </row>
    <row r="4231" spans="2:4" x14ac:dyDescent="0.3">
      <c r="B4231" s="7"/>
      <c r="C4231" s="7"/>
      <c r="D4231" s="7"/>
    </row>
    <row r="4232" spans="2:4" x14ac:dyDescent="0.3">
      <c r="B4232" s="7"/>
      <c r="C4232" s="7"/>
      <c r="D4232" s="7"/>
    </row>
    <row r="4233" spans="2:4" x14ac:dyDescent="0.3">
      <c r="B4233" s="7"/>
      <c r="C4233" s="7"/>
      <c r="D4233" s="7"/>
    </row>
    <row r="4234" spans="2:4" x14ac:dyDescent="0.3">
      <c r="B4234" s="7"/>
      <c r="C4234" s="7"/>
      <c r="D4234" s="7"/>
    </row>
    <row r="4235" spans="2:4" x14ac:dyDescent="0.3">
      <c r="B4235" s="7"/>
      <c r="C4235" s="7"/>
      <c r="D4235" s="7"/>
    </row>
    <row r="4236" spans="2:4" x14ac:dyDescent="0.3">
      <c r="B4236" s="7"/>
      <c r="C4236" s="7"/>
      <c r="D4236" s="7"/>
    </row>
    <row r="4237" spans="2:4" x14ac:dyDescent="0.3">
      <c r="B4237" s="7"/>
      <c r="C4237" s="7"/>
      <c r="D4237" s="7"/>
    </row>
    <row r="4238" spans="2:4" x14ac:dyDescent="0.3">
      <c r="B4238" s="7"/>
      <c r="C4238" s="7"/>
      <c r="D4238" s="7"/>
    </row>
    <row r="4239" spans="2:4" x14ac:dyDescent="0.3">
      <c r="B4239" s="7"/>
      <c r="C4239" s="7"/>
      <c r="D4239" s="7"/>
    </row>
  </sheetData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0506-4B5C-4DE8-9A7A-164FF49B436C}">
  <dimension ref="A1:B950"/>
  <sheetViews>
    <sheetView topLeftCell="A7" workbookViewId="0">
      <selection activeCell="E938" sqref="E938"/>
    </sheetView>
  </sheetViews>
  <sheetFormatPr defaultColWidth="9.109375" defaultRowHeight="13.2" x14ac:dyDescent="0.25"/>
  <cols>
    <col min="1" max="256" width="20.6640625" style="33" customWidth="1"/>
    <col min="257" max="16384" width="9.109375" style="33"/>
  </cols>
  <sheetData>
    <row r="1" spans="1:2" x14ac:dyDescent="0.25">
      <c r="A1" s="33" t="s">
        <v>25</v>
      </c>
    </row>
    <row r="2" spans="1:2" x14ac:dyDescent="0.25">
      <c r="A2" s="33" t="s">
        <v>24</v>
      </c>
    </row>
    <row r="3" spans="1:2" x14ac:dyDescent="0.25">
      <c r="A3" s="33" t="s">
        <v>23</v>
      </c>
    </row>
    <row r="4" spans="1:2" x14ac:dyDescent="0.25">
      <c r="A4" s="33" t="s">
        <v>22</v>
      </c>
    </row>
    <row r="5" spans="1:2" x14ac:dyDescent="0.25">
      <c r="A5" s="33" t="s">
        <v>21</v>
      </c>
    </row>
    <row r="6" spans="1:2" x14ac:dyDescent="0.25">
      <c r="A6" s="33" t="s">
        <v>20</v>
      </c>
    </row>
    <row r="8" spans="1:2" x14ac:dyDescent="0.25">
      <c r="A8" s="37" t="s">
        <v>455</v>
      </c>
      <c r="B8" s="33" t="s">
        <v>456</v>
      </c>
    </row>
    <row r="10" spans="1:2" x14ac:dyDescent="0.25">
      <c r="A10" s="33" t="s">
        <v>18</v>
      </c>
    </row>
    <row r="11" spans="1:2" x14ac:dyDescent="0.25">
      <c r="A11" s="33" t="s">
        <v>17</v>
      </c>
      <c r="B11" s="37" t="s">
        <v>455</v>
      </c>
    </row>
    <row r="12" spans="1:2" x14ac:dyDescent="0.25">
      <c r="A12" s="26">
        <v>17533</v>
      </c>
      <c r="B12" s="25">
        <v>10.242089999999999</v>
      </c>
    </row>
    <row r="13" spans="1:2" x14ac:dyDescent="0.25">
      <c r="A13" s="26">
        <v>17564</v>
      </c>
      <c r="B13" s="25">
        <v>9.4819600000000008</v>
      </c>
    </row>
    <row r="14" spans="1:2" x14ac:dyDescent="0.25">
      <c r="A14" s="26">
        <v>17593</v>
      </c>
      <c r="B14" s="25">
        <v>6.8181799999999999</v>
      </c>
    </row>
    <row r="15" spans="1:2" x14ac:dyDescent="0.25">
      <c r="A15" s="26">
        <v>17624</v>
      </c>
      <c r="B15" s="25">
        <v>8.2727299999999993</v>
      </c>
    </row>
    <row r="16" spans="1:2" x14ac:dyDescent="0.25">
      <c r="A16" s="26">
        <v>17654</v>
      </c>
      <c r="B16" s="25">
        <v>9.3849699999999991</v>
      </c>
    </row>
    <row r="17" spans="1:2" x14ac:dyDescent="0.25">
      <c r="A17" s="26">
        <v>17685</v>
      </c>
      <c r="B17" s="25">
        <v>9.375</v>
      </c>
    </row>
    <row r="18" spans="1:2" x14ac:dyDescent="0.25">
      <c r="A18" s="26">
        <v>17715</v>
      </c>
      <c r="B18" s="25">
        <v>9.7615800000000004</v>
      </c>
    </row>
    <row r="19" spans="1:2" x14ac:dyDescent="0.25">
      <c r="A19" s="26">
        <v>17746</v>
      </c>
      <c r="B19" s="25">
        <v>9.0625</v>
      </c>
    </row>
    <row r="20" spans="1:2" x14ac:dyDescent="0.25">
      <c r="A20" s="26">
        <v>17777</v>
      </c>
      <c r="B20" s="25">
        <v>6.6549899999999997</v>
      </c>
    </row>
    <row r="21" spans="1:2" x14ac:dyDescent="0.25">
      <c r="A21" s="26">
        <v>17807</v>
      </c>
      <c r="B21" s="25">
        <v>6.1108700000000002</v>
      </c>
    </row>
    <row r="22" spans="1:2" x14ac:dyDescent="0.25">
      <c r="A22" s="26">
        <v>17838</v>
      </c>
      <c r="B22" s="25">
        <v>4.7701599999999997</v>
      </c>
    </row>
    <row r="23" spans="1:2" x14ac:dyDescent="0.25">
      <c r="A23" s="26">
        <v>17868</v>
      </c>
      <c r="B23" s="25">
        <v>2.73387</v>
      </c>
    </row>
    <row r="24" spans="1:2" x14ac:dyDescent="0.25">
      <c r="A24" s="26">
        <v>17899</v>
      </c>
      <c r="B24" s="25">
        <v>1.39358</v>
      </c>
    </row>
    <row r="25" spans="1:2" x14ac:dyDescent="0.25">
      <c r="A25" s="26">
        <v>17930</v>
      </c>
      <c r="B25" s="25">
        <v>1.0139400000000001</v>
      </c>
    </row>
    <row r="26" spans="1:2" x14ac:dyDescent="0.25">
      <c r="A26" s="26">
        <v>17958</v>
      </c>
      <c r="B26" s="25">
        <v>1.74468</v>
      </c>
    </row>
    <row r="27" spans="1:2" x14ac:dyDescent="0.25">
      <c r="A27" s="26">
        <v>17989</v>
      </c>
      <c r="B27" s="25">
        <v>0.41982000000000003</v>
      </c>
    </row>
    <row r="28" spans="1:2" x14ac:dyDescent="0.25">
      <c r="A28" s="26">
        <v>18019</v>
      </c>
      <c r="B28" s="25">
        <v>-0.41649000000000003</v>
      </c>
    </row>
    <row r="29" spans="1:2" x14ac:dyDescent="0.25">
      <c r="A29" s="26">
        <v>18050</v>
      </c>
      <c r="B29" s="25">
        <v>-0.95238</v>
      </c>
    </row>
    <row r="30" spans="1:2" x14ac:dyDescent="0.25">
      <c r="A30" s="26">
        <v>18080</v>
      </c>
      <c r="B30" s="25">
        <v>-2.8688500000000001</v>
      </c>
    </row>
    <row r="31" spans="1:2" x14ac:dyDescent="0.25">
      <c r="A31" s="26">
        <v>18111</v>
      </c>
      <c r="B31" s="25">
        <v>-2.98813</v>
      </c>
    </row>
    <row r="32" spans="1:2" x14ac:dyDescent="0.25">
      <c r="A32" s="26">
        <v>18142</v>
      </c>
      <c r="B32" s="25">
        <v>-2.5041099999999998</v>
      </c>
    </row>
    <row r="33" spans="1:2" x14ac:dyDescent="0.25">
      <c r="A33" s="26">
        <v>18172</v>
      </c>
      <c r="B33" s="25">
        <v>-2.63266</v>
      </c>
    </row>
    <row r="34" spans="1:2" x14ac:dyDescent="0.25">
      <c r="A34" s="26">
        <v>18203</v>
      </c>
      <c r="B34" s="25">
        <v>-1.9039699999999999</v>
      </c>
    </row>
    <row r="35" spans="1:2" x14ac:dyDescent="0.25">
      <c r="A35" s="26">
        <v>18233</v>
      </c>
      <c r="B35" s="25">
        <v>-1.82952</v>
      </c>
    </row>
    <row r="36" spans="1:2" x14ac:dyDescent="0.25">
      <c r="A36" s="26">
        <v>18264</v>
      </c>
      <c r="B36" s="25">
        <v>-2.0824699999999998</v>
      </c>
    </row>
    <row r="37" spans="1:2" x14ac:dyDescent="0.25">
      <c r="A37" s="26">
        <v>18295</v>
      </c>
      <c r="B37" s="25">
        <v>-1.25471</v>
      </c>
    </row>
    <row r="38" spans="1:2" x14ac:dyDescent="0.25">
      <c r="A38" s="26">
        <v>18323</v>
      </c>
      <c r="B38" s="25">
        <v>-1.12923</v>
      </c>
    </row>
    <row r="39" spans="1:2" x14ac:dyDescent="0.25">
      <c r="A39" s="26">
        <v>18354</v>
      </c>
      <c r="B39" s="25">
        <v>-1.12876</v>
      </c>
    </row>
    <row r="40" spans="1:2" x14ac:dyDescent="0.25">
      <c r="A40" s="26">
        <v>18384</v>
      </c>
      <c r="B40" s="25">
        <v>-0.58552999999999999</v>
      </c>
    </row>
    <row r="41" spans="1:2" x14ac:dyDescent="0.25">
      <c r="A41" s="26">
        <v>18415</v>
      </c>
      <c r="B41" s="25">
        <v>-0.16722000000000001</v>
      </c>
    </row>
    <row r="42" spans="1:2" x14ac:dyDescent="0.25">
      <c r="A42" s="26">
        <v>18445</v>
      </c>
      <c r="B42" s="25">
        <v>1.56118</v>
      </c>
    </row>
    <row r="43" spans="1:2" x14ac:dyDescent="0.25">
      <c r="A43" s="26">
        <v>18476</v>
      </c>
      <c r="B43" s="25">
        <v>2.1097000000000001</v>
      </c>
    </row>
    <row r="44" spans="1:2" x14ac:dyDescent="0.25">
      <c r="A44" s="26">
        <v>18507</v>
      </c>
      <c r="B44" s="25">
        <v>2.48421</v>
      </c>
    </row>
    <row r="45" spans="1:2" x14ac:dyDescent="0.25">
      <c r="A45" s="26">
        <v>18537</v>
      </c>
      <c r="B45" s="25">
        <v>3.5065499999999998</v>
      </c>
    </row>
    <row r="46" spans="1:2" x14ac:dyDescent="0.25">
      <c r="A46" s="26">
        <v>18568</v>
      </c>
      <c r="B46" s="25">
        <v>3.7974700000000001</v>
      </c>
    </row>
    <row r="47" spans="1:2" x14ac:dyDescent="0.25">
      <c r="A47" s="26">
        <v>18598</v>
      </c>
      <c r="B47" s="25">
        <v>5.8026299999999997</v>
      </c>
    </row>
    <row r="48" spans="1:2" x14ac:dyDescent="0.25">
      <c r="A48" s="26">
        <v>18629</v>
      </c>
      <c r="B48" s="25">
        <v>7.9540600000000001</v>
      </c>
    </row>
    <row r="49" spans="1:2" x14ac:dyDescent="0.25">
      <c r="A49" s="26">
        <v>18660</v>
      </c>
      <c r="B49" s="25">
        <v>9.4027999999999992</v>
      </c>
    </row>
    <row r="50" spans="1:2" x14ac:dyDescent="0.25">
      <c r="A50" s="26">
        <v>18688</v>
      </c>
      <c r="B50" s="25">
        <v>9.4754699999999996</v>
      </c>
    </row>
    <row r="51" spans="1:2" x14ac:dyDescent="0.25">
      <c r="A51" s="26">
        <v>18719</v>
      </c>
      <c r="B51" s="25">
        <v>9.5983099999999997</v>
      </c>
    </row>
    <row r="52" spans="1:2" x14ac:dyDescent="0.25">
      <c r="A52" s="26">
        <v>18749</v>
      </c>
      <c r="B52" s="25">
        <v>9.3394999999999992</v>
      </c>
    </row>
    <row r="53" spans="1:2" x14ac:dyDescent="0.25">
      <c r="A53" s="26">
        <v>18780</v>
      </c>
      <c r="B53" s="25">
        <v>8.5845900000000004</v>
      </c>
    </row>
    <row r="54" spans="1:2" x14ac:dyDescent="0.25">
      <c r="A54" s="26">
        <v>18810</v>
      </c>
      <c r="B54" s="25">
        <v>7.6443700000000003</v>
      </c>
    </row>
    <row r="55" spans="1:2" x14ac:dyDescent="0.25">
      <c r="A55" s="26">
        <v>18841</v>
      </c>
      <c r="B55" s="25">
        <v>6.8594999999999997</v>
      </c>
    </row>
    <row r="56" spans="1:2" x14ac:dyDescent="0.25">
      <c r="A56" s="26">
        <v>18872</v>
      </c>
      <c r="B56" s="25">
        <v>6.9432999999999998</v>
      </c>
    </row>
    <row r="57" spans="1:2" x14ac:dyDescent="0.25">
      <c r="A57" s="26">
        <v>18902</v>
      </c>
      <c r="B57" s="25">
        <v>6.7755099999999997</v>
      </c>
    </row>
    <row r="58" spans="1:2" x14ac:dyDescent="0.25">
      <c r="A58" s="26">
        <v>18933</v>
      </c>
      <c r="B58" s="25">
        <v>6.9918699999999996</v>
      </c>
    </row>
    <row r="59" spans="1:2" x14ac:dyDescent="0.25">
      <c r="A59" s="26">
        <v>18963</v>
      </c>
      <c r="B59" s="25">
        <v>5.9647699999999997</v>
      </c>
    </row>
    <row r="60" spans="1:2" x14ac:dyDescent="0.25">
      <c r="A60" s="26">
        <v>18994</v>
      </c>
      <c r="B60" s="25">
        <v>4.2159199999999997</v>
      </c>
    </row>
    <row r="61" spans="1:2" x14ac:dyDescent="0.25">
      <c r="A61" s="26">
        <v>19025</v>
      </c>
      <c r="B61" s="25">
        <v>2.2454499999999999</v>
      </c>
    </row>
    <row r="62" spans="1:2" x14ac:dyDescent="0.25">
      <c r="A62" s="26">
        <v>19054</v>
      </c>
      <c r="B62" s="25">
        <v>1.9706300000000001</v>
      </c>
    </row>
    <row r="63" spans="1:2" x14ac:dyDescent="0.25">
      <c r="A63" s="26">
        <v>19085</v>
      </c>
      <c r="B63" s="25">
        <v>2.0833300000000001</v>
      </c>
    </row>
    <row r="64" spans="1:2" x14ac:dyDescent="0.25">
      <c r="A64" s="26">
        <v>19115</v>
      </c>
      <c r="B64" s="25">
        <v>1.8468599999999999</v>
      </c>
    </row>
    <row r="65" spans="1:2" x14ac:dyDescent="0.25">
      <c r="A65" s="26">
        <v>19146</v>
      </c>
      <c r="B65" s="25">
        <v>2.31392</v>
      </c>
    </row>
    <row r="66" spans="1:2" x14ac:dyDescent="0.25">
      <c r="A66" s="26">
        <v>19176</v>
      </c>
      <c r="B66" s="25">
        <v>2.9718300000000002</v>
      </c>
    </row>
    <row r="67" spans="1:2" x14ac:dyDescent="0.25">
      <c r="A67" s="26">
        <v>19207</v>
      </c>
      <c r="B67" s="25">
        <v>3.2095899999999999</v>
      </c>
    </row>
    <row r="68" spans="1:2" x14ac:dyDescent="0.25">
      <c r="A68" s="26">
        <v>19238</v>
      </c>
      <c r="B68" s="25">
        <v>2.3050299999999999</v>
      </c>
    </row>
    <row r="69" spans="1:2" x14ac:dyDescent="0.25">
      <c r="A69" s="26">
        <v>19268</v>
      </c>
      <c r="B69" s="25">
        <v>2.0259900000000002</v>
      </c>
    </row>
    <row r="70" spans="1:2" x14ac:dyDescent="0.25">
      <c r="A70" s="26">
        <v>19299</v>
      </c>
      <c r="B70" s="25">
        <v>1.40578</v>
      </c>
    </row>
    <row r="71" spans="1:2" x14ac:dyDescent="0.25">
      <c r="A71" s="26">
        <v>19329</v>
      </c>
      <c r="B71" s="25">
        <v>0.90669</v>
      </c>
    </row>
    <row r="72" spans="1:2" x14ac:dyDescent="0.25">
      <c r="A72" s="26">
        <v>19360</v>
      </c>
      <c r="B72" s="25">
        <v>0.71833999999999998</v>
      </c>
    </row>
    <row r="73" spans="1:2" x14ac:dyDescent="0.25">
      <c r="A73" s="26">
        <v>19391</v>
      </c>
      <c r="B73" s="25">
        <v>0.68156000000000005</v>
      </c>
    </row>
    <row r="74" spans="1:2" x14ac:dyDescent="0.25">
      <c r="A74" s="26">
        <v>19419</v>
      </c>
      <c r="B74" s="25">
        <v>0.90944000000000003</v>
      </c>
    </row>
    <row r="75" spans="1:2" x14ac:dyDescent="0.25">
      <c r="A75" s="26">
        <v>19450</v>
      </c>
      <c r="B75" s="25">
        <v>0.86924000000000001</v>
      </c>
    </row>
    <row r="76" spans="1:2" x14ac:dyDescent="0.25">
      <c r="A76" s="26">
        <v>19480</v>
      </c>
      <c r="B76" s="25">
        <v>0.86890999999999996</v>
      </c>
    </row>
    <row r="77" spans="1:2" x14ac:dyDescent="0.25">
      <c r="A77" s="26">
        <v>19511</v>
      </c>
      <c r="B77" s="25">
        <v>0.90464</v>
      </c>
    </row>
    <row r="78" spans="1:2" x14ac:dyDescent="0.25">
      <c r="A78" s="26">
        <v>19541</v>
      </c>
      <c r="B78" s="25">
        <v>0.41228999999999999</v>
      </c>
    </row>
    <row r="79" spans="1:2" x14ac:dyDescent="0.25">
      <c r="A79" s="26">
        <v>19572</v>
      </c>
      <c r="B79" s="25">
        <v>0.59948000000000001</v>
      </c>
    </row>
    <row r="80" spans="1:2" x14ac:dyDescent="0.25">
      <c r="A80" s="26">
        <v>19603</v>
      </c>
      <c r="B80" s="25">
        <v>0.97633999999999999</v>
      </c>
    </row>
    <row r="81" spans="1:2" x14ac:dyDescent="0.25">
      <c r="A81" s="26">
        <v>19633</v>
      </c>
      <c r="B81" s="25">
        <v>0.97414999999999996</v>
      </c>
    </row>
    <row r="82" spans="1:2" x14ac:dyDescent="0.25">
      <c r="A82" s="26">
        <v>19664</v>
      </c>
      <c r="B82" s="25">
        <v>0.59948000000000001</v>
      </c>
    </row>
    <row r="83" spans="1:2" x14ac:dyDescent="0.25">
      <c r="A83" s="26">
        <v>19694</v>
      </c>
      <c r="B83" s="25">
        <v>0.59902999999999995</v>
      </c>
    </row>
    <row r="84" spans="1:2" x14ac:dyDescent="0.25">
      <c r="A84" s="26">
        <v>19725</v>
      </c>
      <c r="B84" s="25">
        <v>1.1261300000000001</v>
      </c>
    </row>
    <row r="85" spans="1:2" x14ac:dyDescent="0.25">
      <c r="A85" s="26">
        <v>19756</v>
      </c>
      <c r="B85" s="25">
        <v>1.5043200000000001</v>
      </c>
    </row>
    <row r="86" spans="1:2" x14ac:dyDescent="0.25">
      <c r="A86" s="26">
        <v>19784</v>
      </c>
      <c r="B86" s="25">
        <v>1.1265499999999999</v>
      </c>
    </row>
    <row r="87" spans="1:2" x14ac:dyDescent="0.25">
      <c r="A87" s="26">
        <v>19815</v>
      </c>
      <c r="B87" s="25">
        <v>0.63693999999999995</v>
      </c>
    </row>
    <row r="88" spans="1:2" x14ac:dyDescent="0.25">
      <c r="A88" s="26">
        <v>19845</v>
      </c>
      <c r="B88" s="25">
        <v>0.86141999999999996</v>
      </c>
    </row>
    <row r="89" spans="1:2" x14ac:dyDescent="0.25">
      <c r="A89" s="26">
        <v>19876</v>
      </c>
      <c r="B89" s="25">
        <v>0.63504000000000005</v>
      </c>
    </row>
    <row r="90" spans="1:2" x14ac:dyDescent="0.25">
      <c r="A90" s="26">
        <v>19906</v>
      </c>
      <c r="B90" s="25">
        <v>0.26129000000000002</v>
      </c>
    </row>
    <row r="91" spans="1:2" x14ac:dyDescent="0.25">
      <c r="A91" s="26">
        <v>19937</v>
      </c>
      <c r="B91" s="25">
        <v>0</v>
      </c>
    </row>
    <row r="92" spans="1:2" x14ac:dyDescent="0.25">
      <c r="A92" s="26">
        <v>19968</v>
      </c>
      <c r="B92" s="25">
        <v>-0.29751</v>
      </c>
    </row>
    <row r="93" spans="1:2" x14ac:dyDescent="0.25">
      <c r="A93" s="26">
        <v>19998</v>
      </c>
      <c r="B93" s="25">
        <v>-0.85343000000000002</v>
      </c>
    </row>
    <row r="94" spans="1:2" x14ac:dyDescent="0.25">
      <c r="A94" s="26">
        <v>20029</v>
      </c>
      <c r="B94" s="25">
        <v>-0.26071</v>
      </c>
    </row>
    <row r="95" spans="1:2" x14ac:dyDescent="0.25">
      <c r="A95" s="26">
        <v>20059</v>
      </c>
      <c r="B95" s="25">
        <v>-0.37215999999999999</v>
      </c>
    </row>
    <row r="96" spans="1:2" x14ac:dyDescent="0.25">
      <c r="A96" s="26">
        <v>20090</v>
      </c>
      <c r="B96" s="25">
        <v>-0.63102999999999998</v>
      </c>
    </row>
    <row r="97" spans="1:2" x14ac:dyDescent="0.25">
      <c r="A97" s="26">
        <v>20121</v>
      </c>
      <c r="B97" s="25">
        <v>-0.62985999999999998</v>
      </c>
    </row>
    <row r="98" spans="1:2" x14ac:dyDescent="0.25">
      <c r="A98" s="26">
        <v>20149</v>
      </c>
      <c r="B98" s="25">
        <v>-0.51987000000000005</v>
      </c>
    </row>
    <row r="99" spans="1:2" x14ac:dyDescent="0.25">
      <c r="A99" s="26">
        <v>20180</v>
      </c>
      <c r="B99" s="25">
        <v>-0.26061000000000001</v>
      </c>
    </row>
    <row r="100" spans="1:2" x14ac:dyDescent="0.25">
      <c r="A100" s="26">
        <v>20210</v>
      </c>
      <c r="B100" s="25">
        <v>-0.59413000000000005</v>
      </c>
    </row>
    <row r="101" spans="1:2" x14ac:dyDescent="0.25">
      <c r="A101" s="26">
        <v>20241</v>
      </c>
      <c r="B101" s="25">
        <v>-0.85375000000000001</v>
      </c>
    </row>
    <row r="102" spans="1:2" x14ac:dyDescent="0.25">
      <c r="A102" s="26">
        <v>20271</v>
      </c>
      <c r="B102" s="25">
        <v>-0.37230000000000002</v>
      </c>
    </row>
    <row r="103" spans="1:2" x14ac:dyDescent="0.25">
      <c r="A103" s="26">
        <v>20302</v>
      </c>
      <c r="B103" s="25">
        <v>-0.48416999999999999</v>
      </c>
    </row>
    <row r="104" spans="1:2" x14ac:dyDescent="0.25">
      <c r="A104" s="26">
        <v>20333</v>
      </c>
      <c r="B104" s="25">
        <v>0.1492</v>
      </c>
    </row>
    <row r="105" spans="1:2" x14ac:dyDescent="0.25">
      <c r="A105" s="26">
        <v>20363</v>
      </c>
      <c r="B105" s="25">
        <v>0.37425000000000003</v>
      </c>
    </row>
    <row r="106" spans="1:2" x14ac:dyDescent="0.25">
      <c r="A106" s="26">
        <v>20394</v>
      </c>
      <c r="B106" s="25">
        <v>0.37341000000000002</v>
      </c>
    </row>
    <row r="107" spans="1:2" x14ac:dyDescent="0.25">
      <c r="A107" s="26">
        <v>20424</v>
      </c>
      <c r="B107" s="25">
        <v>0.37354999999999999</v>
      </c>
    </row>
    <row r="108" spans="1:2" x14ac:dyDescent="0.25">
      <c r="A108" s="26">
        <v>20455</v>
      </c>
      <c r="B108" s="25">
        <v>0.22413</v>
      </c>
    </row>
    <row r="109" spans="1:2" x14ac:dyDescent="0.25">
      <c r="A109" s="26">
        <v>20486</v>
      </c>
      <c r="B109" s="25">
        <v>0.14913999999999999</v>
      </c>
    </row>
    <row r="110" spans="1:2" x14ac:dyDescent="0.25">
      <c r="A110" s="26">
        <v>20515</v>
      </c>
      <c r="B110" s="25">
        <v>0.37326999999999999</v>
      </c>
    </row>
    <row r="111" spans="1:2" x14ac:dyDescent="0.25">
      <c r="A111" s="26">
        <v>20546</v>
      </c>
      <c r="B111" s="25">
        <v>0.52258000000000004</v>
      </c>
    </row>
    <row r="112" spans="1:2" x14ac:dyDescent="0.25">
      <c r="A112" s="26">
        <v>20576</v>
      </c>
      <c r="B112" s="25">
        <v>0.97123999999999999</v>
      </c>
    </row>
    <row r="113" spans="1:2" x14ac:dyDescent="0.25">
      <c r="A113" s="26">
        <v>20607</v>
      </c>
      <c r="B113" s="25">
        <v>1.6473199999999999</v>
      </c>
    </row>
    <row r="114" spans="1:2" x14ac:dyDescent="0.25">
      <c r="A114" s="26">
        <v>20637</v>
      </c>
      <c r="B114" s="25">
        <v>1.9805699999999999</v>
      </c>
    </row>
    <row r="115" spans="1:2" x14ac:dyDescent="0.25">
      <c r="A115" s="26">
        <v>20668</v>
      </c>
      <c r="B115" s="25">
        <v>2.2080799999999998</v>
      </c>
    </row>
    <row r="116" spans="1:2" x14ac:dyDescent="0.25">
      <c r="A116" s="26">
        <v>20699</v>
      </c>
      <c r="B116" s="25">
        <v>1.8622000000000001</v>
      </c>
    </row>
    <row r="117" spans="1:2" x14ac:dyDescent="0.25">
      <c r="A117" s="26">
        <v>20729</v>
      </c>
      <c r="B117" s="25">
        <v>2.5727099999999998</v>
      </c>
    </row>
    <row r="118" spans="1:2" x14ac:dyDescent="0.25">
      <c r="A118" s="26">
        <v>20760</v>
      </c>
      <c r="B118" s="25">
        <v>2.34375</v>
      </c>
    </row>
    <row r="119" spans="1:2" x14ac:dyDescent="0.25">
      <c r="A119" s="26">
        <v>20790</v>
      </c>
      <c r="B119" s="25">
        <v>2.82843</v>
      </c>
    </row>
    <row r="120" spans="1:2" x14ac:dyDescent="0.25">
      <c r="A120" s="26">
        <v>20821</v>
      </c>
      <c r="B120" s="25">
        <v>3.1308199999999999</v>
      </c>
    </row>
    <row r="121" spans="1:2" x14ac:dyDescent="0.25">
      <c r="A121" s="26">
        <v>20852</v>
      </c>
      <c r="B121" s="25">
        <v>3.4996299999999998</v>
      </c>
    </row>
    <row r="122" spans="1:2" x14ac:dyDescent="0.25">
      <c r="A122" s="26">
        <v>20880</v>
      </c>
      <c r="B122" s="25">
        <v>3.6072899999999999</v>
      </c>
    </row>
    <row r="123" spans="1:2" x14ac:dyDescent="0.25">
      <c r="A123" s="26">
        <v>20911</v>
      </c>
      <c r="B123" s="25">
        <v>3.71333</v>
      </c>
    </row>
    <row r="124" spans="1:2" x14ac:dyDescent="0.25">
      <c r="A124" s="26">
        <v>20941</v>
      </c>
      <c r="B124" s="25">
        <v>3.5886100000000001</v>
      </c>
    </row>
    <row r="125" spans="1:2" x14ac:dyDescent="0.25">
      <c r="A125" s="26">
        <v>20972</v>
      </c>
      <c r="B125" s="25">
        <v>3.5359099999999999</v>
      </c>
    </row>
    <row r="126" spans="1:2" x14ac:dyDescent="0.25">
      <c r="A126" s="26">
        <v>21002</v>
      </c>
      <c r="B126" s="25">
        <v>3.2979099999999999</v>
      </c>
    </row>
    <row r="127" spans="1:2" x14ac:dyDescent="0.25">
      <c r="A127" s="26">
        <v>21033</v>
      </c>
      <c r="B127" s="25">
        <v>3.5518100000000001</v>
      </c>
    </row>
    <row r="128" spans="1:2" x14ac:dyDescent="0.25">
      <c r="A128" s="26">
        <v>21064</v>
      </c>
      <c r="B128" s="25">
        <v>3.5466199999999999</v>
      </c>
    </row>
    <row r="129" spans="1:2" x14ac:dyDescent="0.25">
      <c r="A129" s="26">
        <v>21094</v>
      </c>
      <c r="B129" s="25">
        <v>2.9443800000000002</v>
      </c>
    </row>
    <row r="130" spans="1:2" x14ac:dyDescent="0.25">
      <c r="A130" s="26">
        <v>21125</v>
      </c>
      <c r="B130" s="25">
        <v>3.2715399999999999</v>
      </c>
    </row>
    <row r="131" spans="1:2" x14ac:dyDescent="0.25">
      <c r="A131" s="26">
        <v>21155</v>
      </c>
      <c r="B131" s="25">
        <v>3.0401699999999998</v>
      </c>
    </row>
    <row r="132" spans="1:2" x14ac:dyDescent="0.25">
      <c r="A132" s="26">
        <v>21186</v>
      </c>
      <c r="B132" s="25">
        <v>3.5055999999999998</v>
      </c>
    </row>
    <row r="133" spans="1:2" x14ac:dyDescent="0.25">
      <c r="A133" s="26">
        <v>21217</v>
      </c>
      <c r="B133" s="25">
        <v>3.2374100000000001</v>
      </c>
    </row>
    <row r="134" spans="1:2" x14ac:dyDescent="0.25">
      <c r="A134" s="26">
        <v>21245</v>
      </c>
      <c r="B134" s="25">
        <v>3.62527</v>
      </c>
    </row>
    <row r="135" spans="1:2" x14ac:dyDescent="0.25">
      <c r="A135" s="26">
        <v>21276</v>
      </c>
      <c r="B135" s="25">
        <v>3.6161799999999999</v>
      </c>
    </row>
    <row r="136" spans="1:2" x14ac:dyDescent="0.25">
      <c r="A136" s="26">
        <v>21306</v>
      </c>
      <c r="B136" s="25">
        <v>3.3571399999999998</v>
      </c>
    </row>
    <row r="137" spans="1:2" x14ac:dyDescent="0.25">
      <c r="A137" s="26">
        <v>21337</v>
      </c>
      <c r="B137" s="25">
        <v>2.8459599999999998</v>
      </c>
    </row>
    <row r="138" spans="1:2" x14ac:dyDescent="0.25">
      <c r="A138" s="26">
        <v>21367</v>
      </c>
      <c r="B138" s="25">
        <v>2.4831500000000002</v>
      </c>
    </row>
    <row r="139" spans="1:2" x14ac:dyDescent="0.25">
      <c r="A139" s="26">
        <v>21398</v>
      </c>
      <c r="B139" s="25">
        <v>2.3338000000000001</v>
      </c>
    </row>
    <row r="140" spans="1:2" x14ac:dyDescent="0.25">
      <c r="A140" s="26">
        <v>21429</v>
      </c>
      <c r="B140" s="25">
        <v>2.0833300000000001</v>
      </c>
    </row>
    <row r="141" spans="1:2" x14ac:dyDescent="0.25">
      <c r="A141" s="26">
        <v>21459</v>
      </c>
      <c r="B141" s="25">
        <v>2.0833300000000001</v>
      </c>
    </row>
    <row r="142" spans="1:2" x14ac:dyDescent="0.25">
      <c r="A142" s="26">
        <v>21490</v>
      </c>
      <c r="B142" s="25">
        <v>1.9007400000000001</v>
      </c>
    </row>
    <row r="143" spans="1:2" x14ac:dyDescent="0.25">
      <c r="A143" s="26">
        <v>21520</v>
      </c>
      <c r="B143" s="25">
        <v>1.75623</v>
      </c>
    </row>
    <row r="144" spans="1:2" x14ac:dyDescent="0.25">
      <c r="A144" s="26">
        <v>21551</v>
      </c>
      <c r="B144" s="25">
        <v>1.2919</v>
      </c>
    </row>
    <row r="145" spans="1:2" x14ac:dyDescent="0.25">
      <c r="A145" s="26">
        <v>21582</v>
      </c>
      <c r="B145" s="25">
        <v>1.0452999999999999</v>
      </c>
    </row>
    <row r="146" spans="1:2" x14ac:dyDescent="0.25">
      <c r="A146" s="26">
        <v>21610</v>
      </c>
      <c r="B146" s="25">
        <v>0.34638000000000002</v>
      </c>
    </row>
    <row r="147" spans="1:2" x14ac:dyDescent="0.25">
      <c r="A147" s="26">
        <v>21641</v>
      </c>
      <c r="B147" s="25">
        <v>0.13822000000000001</v>
      </c>
    </row>
    <row r="148" spans="1:2" x14ac:dyDescent="0.25">
      <c r="A148" s="26">
        <v>21671</v>
      </c>
      <c r="B148" s="25">
        <v>0.34554000000000001</v>
      </c>
    </row>
    <row r="149" spans="1:2" x14ac:dyDescent="0.25">
      <c r="A149" s="26">
        <v>21702</v>
      </c>
      <c r="B149" s="25">
        <v>0.69179999999999997</v>
      </c>
    </row>
    <row r="150" spans="1:2" x14ac:dyDescent="0.25">
      <c r="A150" s="26">
        <v>21732</v>
      </c>
      <c r="B150" s="25">
        <v>0.89997000000000005</v>
      </c>
    </row>
    <row r="151" spans="1:2" x14ac:dyDescent="0.25">
      <c r="A151" s="26">
        <v>21763</v>
      </c>
      <c r="B151" s="25">
        <v>0.82930000000000004</v>
      </c>
    </row>
    <row r="152" spans="1:2" x14ac:dyDescent="0.25">
      <c r="A152" s="26">
        <v>21794</v>
      </c>
      <c r="B152" s="25">
        <v>1.1760600000000001</v>
      </c>
    </row>
    <row r="153" spans="1:2" x14ac:dyDescent="0.25">
      <c r="A153" s="26">
        <v>21824</v>
      </c>
      <c r="B153" s="25">
        <v>1.52196</v>
      </c>
    </row>
    <row r="154" spans="1:2" x14ac:dyDescent="0.25">
      <c r="A154" s="26">
        <v>21855</v>
      </c>
      <c r="B154" s="25">
        <v>1.3816900000000001</v>
      </c>
    </row>
    <row r="155" spans="1:2" x14ac:dyDescent="0.25">
      <c r="A155" s="26">
        <v>21885</v>
      </c>
      <c r="B155" s="25">
        <v>1.51881</v>
      </c>
    </row>
    <row r="156" spans="1:2" x14ac:dyDescent="0.25">
      <c r="A156" s="26">
        <v>21916</v>
      </c>
      <c r="B156" s="25">
        <v>1.24095</v>
      </c>
    </row>
    <row r="157" spans="1:2" x14ac:dyDescent="0.25">
      <c r="A157" s="26">
        <v>21947</v>
      </c>
      <c r="B157" s="25">
        <v>1.4137900000000001</v>
      </c>
    </row>
    <row r="158" spans="1:2" x14ac:dyDescent="0.25">
      <c r="A158" s="26">
        <v>21976</v>
      </c>
      <c r="B158" s="25">
        <v>1.51881</v>
      </c>
    </row>
    <row r="159" spans="1:2" x14ac:dyDescent="0.25">
      <c r="A159" s="26">
        <v>22007</v>
      </c>
      <c r="B159" s="25">
        <v>1.9323699999999999</v>
      </c>
    </row>
    <row r="160" spans="1:2" x14ac:dyDescent="0.25">
      <c r="A160" s="26">
        <v>22037</v>
      </c>
      <c r="B160" s="25">
        <v>1.82507</v>
      </c>
    </row>
    <row r="161" spans="1:2" x14ac:dyDescent="0.25">
      <c r="A161" s="26">
        <v>22068</v>
      </c>
      <c r="B161" s="25">
        <v>1.7176199999999999</v>
      </c>
    </row>
    <row r="162" spans="1:2" x14ac:dyDescent="0.25">
      <c r="A162" s="26">
        <v>22098</v>
      </c>
      <c r="B162" s="25">
        <v>1.3722099999999999</v>
      </c>
    </row>
    <row r="163" spans="1:2" x14ac:dyDescent="0.25">
      <c r="A163" s="26">
        <v>22129</v>
      </c>
      <c r="B163" s="25">
        <v>1.4736100000000001</v>
      </c>
    </row>
    <row r="164" spans="1:2" x14ac:dyDescent="0.25">
      <c r="A164" s="26">
        <v>22160</v>
      </c>
      <c r="B164" s="25">
        <v>1.2307699999999999</v>
      </c>
    </row>
    <row r="165" spans="1:2" x14ac:dyDescent="0.25">
      <c r="A165" s="26">
        <v>22190</v>
      </c>
      <c r="B165" s="25">
        <v>1.36286</v>
      </c>
    </row>
    <row r="166" spans="1:2" x14ac:dyDescent="0.25">
      <c r="A166" s="26">
        <v>22221</v>
      </c>
      <c r="B166" s="25">
        <v>1.4650799999999999</v>
      </c>
    </row>
    <row r="167" spans="1:2" x14ac:dyDescent="0.25">
      <c r="A167" s="26">
        <v>22251</v>
      </c>
      <c r="B167" s="25">
        <v>1.36008</v>
      </c>
    </row>
    <row r="168" spans="1:2" x14ac:dyDescent="0.25">
      <c r="A168" s="26">
        <v>22282</v>
      </c>
      <c r="B168" s="25">
        <v>1.6002700000000001</v>
      </c>
    </row>
    <row r="169" spans="1:2" x14ac:dyDescent="0.25">
      <c r="A169" s="26">
        <v>22313</v>
      </c>
      <c r="B169" s="25">
        <v>1.4620899999999999</v>
      </c>
    </row>
    <row r="170" spans="1:2" x14ac:dyDescent="0.25">
      <c r="A170" s="26">
        <v>22341</v>
      </c>
      <c r="B170" s="25">
        <v>1.4620899999999999</v>
      </c>
    </row>
    <row r="171" spans="1:2" x14ac:dyDescent="0.25">
      <c r="A171" s="26">
        <v>22372</v>
      </c>
      <c r="B171" s="25">
        <v>0.91400999999999999</v>
      </c>
    </row>
    <row r="172" spans="1:2" x14ac:dyDescent="0.25">
      <c r="A172" s="26">
        <v>22402</v>
      </c>
      <c r="B172" s="25">
        <v>0.91308999999999996</v>
      </c>
    </row>
    <row r="173" spans="1:2" x14ac:dyDescent="0.25">
      <c r="A173" s="26">
        <v>22433</v>
      </c>
      <c r="B173" s="25">
        <v>0.77676000000000001</v>
      </c>
    </row>
    <row r="174" spans="1:2" x14ac:dyDescent="0.25">
      <c r="A174" s="26">
        <v>22463</v>
      </c>
      <c r="B174" s="25">
        <v>1.2521199999999999</v>
      </c>
    </row>
    <row r="175" spans="1:2" x14ac:dyDescent="0.25">
      <c r="A175" s="26">
        <v>22494</v>
      </c>
      <c r="B175" s="25">
        <v>1.11449</v>
      </c>
    </row>
    <row r="176" spans="1:2" x14ac:dyDescent="0.25">
      <c r="A176" s="26">
        <v>22525</v>
      </c>
      <c r="B176" s="25">
        <v>1.2495799999999999</v>
      </c>
    </row>
    <row r="177" spans="1:2" x14ac:dyDescent="0.25">
      <c r="A177" s="26">
        <v>22555</v>
      </c>
      <c r="B177" s="25">
        <v>0.77310999999999996</v>
      </c>
    </row>
    <row r="178" spans="1:2" x14ac:dyDescent="0.25">
      <c r="A178" s="26">
        <v>22586</v>
      </c>
      <c r="B178" s="25">
        <v>0.67159000000000002</v>
      </c>
    </row>
    <row r="179" spans="1:2" x14ac:dyDescent="0.25">
      <c r="A179" s="26">
        <v>22616</v>
      </c>
      <c r="B179" s="25">
        <v>0.67091999999999996</v>
      </c>
    </row>
    <row r="180" spans="1:2" x14ac:dyDescent="0.25">
      <c r="A180" s="26">
        <v>22647</v>
      </c>
      <c r="B180" s="25">
        <v>0.67023999999999995</v>
      </c>
    </row>
    <row r="181" spans="1:2" x14ac:dyDescent="0.25">
      <c r="A181" s="26">
        <v>22678</v>
      </c>
      <c r="B181" s="25">
        <v>0.90483000000000002</v>
      </c>
    </row>
    <row r="182" spans="1:2" x14ac:dyDescent="0.25">
      <c r="A182" s="26">
        <v>22706</v>
      </c>
      <c r="B182" s="25">
        <v>1.1059000000000001</v>
      </c>
    </row>
    <row r="183" spans="1:2" x14ac:dyDescent="0.25">
      <c r="A183" s="26">
        <v>22737</v>
      </c>
      <c r="B183" s="25">
        <v>1.3418300000000001</v>
      </c>
    </row>
    <row r="184" spans="1:2" x14ac:dyDescent="0.25">
      <c r="A184" s="26">
        <v>22767</v>
      </c>
      <c r="B184" s="25">
        <v>1.3404799999999999</v>
      </c>
    </row>
    <row r="185" spans="1:2" x14ac:dyDescent="0.25">
      <c r="A185" s="26">
        <v>22798</v>
      </c>
      <c r="B185" s="25">
        <v>1.2399500000000001</v>
      </c>
    </row>
    <row r="186" spans="1:2" x14ac:dyDescent="0.25">
      <c r="A186" s="26">
        <v>22828</v>
      </c>
      <c r="B186" s="25">
        <v>1.00267</v>
      </c>
    </row>
    <row r="187" spans="1:2" x14ac:dyDescent="0.25">
      <c r="A187" s="26">
        <v>22859</v>
      </c>
      <c r="B187" s="25">
        <v>1.1355999999999999</v>
      </c>
    </row>
    <row r="188" spans="1:2" x14ac:dyDescent="0.25">
      <c r="A188" s="26">
        <v>22890</v>
      </c>
      <c r="B188" s="25">
        <v>1.4676499999999999</v>
      </c>
    </row>
    <row r="189" spans="1:2" x14ac:dyDescent="0.25">
      <c r="A189" s="26">
        <v>22920</v>
      </c>
      <c r="B189" s="25">
        <v>1.33422</v>
      </c>
    </row>
    <row r="190" spans="1:2" x14ac:dyDescent="0.25">
      <c r="A190" s="26">
        <v>22951</v>
      </c>
      <c r="B190" s="25">
        <v>1.33422</v>
      </c>
    </row>
    <row r="191" spans="1:2" x14ac:dyDescent="0.25">
      <c r="A191" s="26">
        <v>22981</v>
      </c>
      <c r="B191" s="25">
        <v>1.23292</v>
      </c>
    </row>
    <row r="192" spans="1:2" x14ac:dyDescent="0.25">
      <c r="A192" s="26">
        <v>23012</v>
      </c>
      <c r="B192" s="25">
        <v>1.3315600000000001</v>
      </c>
    </row>
    <row r="193" spans="1:2" x14ac:dyDescent="0.25">
      <c r="A193" s="26">
        <v>23043</v>
      </c>
      <c r="B193" s="25">
        <v>1.2288300000000001</v>
      </c>
    </row>
    <row r="194" spans="1:2" x14ac:dyDescent="0.25">
      <c r="A194" s="26">
        <v>23071</v>
      </c>
      <c r="B194" s="25">
        <v>1.1269499999999999</v>
      </c>
    </row>
    <row r="195" spans="1:2" x14ac:dyDescent="0.25">
      <c r="A195" s="26">
        <v>23102</v>
      </c>
      <c r="B195" s="25">
        <v>0.89373999999999998</v>
      </c>
    </row>
    <row r="196" spans="1:2" x14ac:dyDescent="0.25">
      <c r="A196" s="26">
        <v>23132</v>
      </c>
      <c r="B196" s="25">
        <v>0.89285999999999999</v>
      </c>
    </row>
    <row r="197" spans="1:2" x14ac:dyDescent="0.25">
      <c r="A197" s="26">
        <v>23163</v>
      </c>
      <c r="B197" s="25">
        <v>1.32406</v>
      </c>
    </row>
    <row r="198" spans="1:2" x14ac:dyDescent="0.25">
      <c r="A198" s="26">
        <v>23193</v>
      </c>
      <c r="B198" s="25">
        <v>1.5552600000000001</v>
      </c>
    </row>
    <row r="199" spans="1:2" x14ac:dyDescent="0.25">
      <c r="A199" s="26">
        <v>23224</v>
      </c>
      <c r="B199" s="25">
        <v>1.5521799999999999</v>
      </c>
    </row>
    <row r="200" spans="1:2" x14ac:dyDescent="0.25">
      <c r="A200" s="26">
        <v>23255</v>
      </c>
      <c r="B200" s="25">
        <v>0.98619000000000001</v>
      </c>
    </row>
    <row r="201" spans="1:2" x14ac:dyDescent="0.25">
      <c r="A201" s="26">
        <v>23285</v>
      </c>
      <c r="B201" s="25">
        <v>1.21791</v>
      </c>
    </row>
    <row r="202" spans="1:2" x14ac:dyDescent="0.25">
      <c r="A202" s="26">
        <v>23316</v>
      </c>
      <c r="B202" s="25">
        <v>1.3166599999999999</v>
      </c>
    </row>
    <row r="203" spans="1:2" x14ac:dyDescent="0.25">
      <c r="A203" s="26">
        <v>23346</v>
      </c>
      <c r="B203" s="25">
        <v>1.6458200000000001</v>
      </c>
    </row>
    <row r="204" spans="1:2" x14ac:dyDescent="0.25">
      <c r="A204" s="26">
        <v>23377</v>
      </c>
      <c r="B204" s="25">
        <v>1.6425799999999999</v>
      </c>
    </row>
    <row r="205" spans="1:2" x14ac:dyDescent="0.25">
      <c r="A205" s="26">
        <v>23408</v>
      </c>
      <c r="B205" s="25">
        <v>1.41076</v>
      </c>
    </row>
    <row r="206" spans="1:2" x14ac:dyDescent="0.25">
      <c r="A206" s="26">
        <v>23437</v>
      </c>
      <c r="B206" s="25">
        <v>1.40937</v>
      </c>
    </row>
    <row r="207" spans="1:2" x14ac:dyDescent="0.25">
      <c r="A207" s="26">
        <v>23468</v>
      </c>
      <c r="B207" s="25">
        <v>1.54199</v>
      </c>
    </row>
    <row r="208" spans="1:2" x14ac:dyDescent="0.25">
      <c r="A208" s="26">
        <v>23498</v>
      </c>
      <c r="B208" s="25">
        <v>1.5404800000000001</v>
      </c>
    </row>
    <row r="209" spans="1:2" x14ac:dyDescent="0.25">
      <c r="A209" s="26">
        <v>23529</v>
      </c>
      <c r="B209" s="25">
        <v>1.3067599999999999</v>
      </c>
    </row>
    <row r="210" spans="1:2" x14ac:dyDescent="0.25">
      <c r="A210" s="26">
        <v>23559</v>
      </c>
      <c r="B210" s="25">
        <v>1.0752699999999999</v>
      </c>
    </row>
    <row r="211" spans="1:2" x14ac:dyDescent="0.25">
      <c r="A211" s="26">
        <v>23590</v>
      </c>
      <c r="B211" s="25">
        <v>0.97560999999999998</v>
      </c>
    </row>
    <row r="212" spans="1:2" x14ac:dyDescent="0.25">
      <c r="A212" s="26">
        <v>23621</v>
      </c>
      <c r="B212" s="25">
        <v>1.17188</v>
      </c>
    </row>
    <row r="213" spans="1:2" x14ac:dyDescent="0.25">
      <c r="A213" s="26">
        <v>23651</v>
      </c>
      <c r="B213" s="25">
        <v>1.2032499999999999</v>
      </c>
    </row>
    <row r="214" spans="1:2" x14ac:dyDescent="0.25">
      <c r="A214" s="26">
        <v>23682</v>
      </c>
      <c r="B214" s="25">
        <v>1.3970100000000001</v>
      </c>
    </row>
    <row r="215" spans="1:2" x14ac:dyDescent="0.25">
      <c r="A215" s="26">
        <v>23712</v>
      </c>
      <c r="B215" s="25">
        <v>1.1981900000000001</v>
      </c>
    </row>
    <row r="216" spans="1:2" x14ac:dyDescent="0.25">
      <c r="A216" s="26">
        <v>23743</v>
      </c>
      <c r="B216" s="25">
        <v>1.0989</v>
      </c>
    </row>
    <row r="217" spans="1:2" x14ac:dyDescent="0.25">
      <c r="A217" s="26">
        <v>23774</v>
      </c>
      <c r="B217" s="25">
        <v>1.19702</v>
      </c>
    </row>
    <row r="218" spans="1:2" x14ac:dyDescent="0.25">
      <c r="A218" s="26">
        <v>23802</v>
      </c>
      <c r="B218" s="25">
        <v>1.1958599999999999</v>
      </c>
    </row>
    <row r="219" spans="1:2" x14ac:dyDescent="0.25">
      <c r="A219" s="26">
        <v>23833</v>
      </c>
      <c r="B219" s="25">
        <v>1.38934</v>
      </c>
    </row>
    <row r="220" spans="1:2" x14ac:dyDescent="0.25">
      <c r="A220" s="26">
        <v>23863</v>
      </c>
      <c r="B220" s="25">
        <v>1.6139399999999999</v>
      </c>
    </row>
    <row r="221" spans="1:2" x14ac:dyDescent="0.25">
      <c r="A221" s="26">
        <v>23894</v>
      </c>
      <c r="B221" s="25">
        <v>1.93486</v>
      </c>
    </row>
    <row r="222" spans="1:2" x14ac:dyDescent="0.25">
      <c r="A222" s="26">
        <v>23924</v>
      </c>
      <c r="B222" s="25">
        <v>1.8052900000000001</v>
      </c>
    </row>
    <row r="223" spans="1:2" x14ac:dyDescent="0.25">
      <c r="A223" s="26">
        <v>23955</v>
      </c>
      <c r="B223" s="25">
        <v>1.6103099999999999</v>
      </c>
    </row>
    <row r="224" spans="1:2" x14ac:dyDescent="0.25">
      <c r="A224" s="26">
        <v>23986</v>
      </c>
      <c r="B224" s="25">
        <v>1.7374499999999999</v>
      </c>
    </row>
    <row r="225" spans="1:2" x14ac:dyDescent="0.25">
      <c r="A225" s="26">
        <v>24016</v>
      </c>
      <c r="B225" s="25">
        <v>1.7030799999999999</v>
      </c>
    </row>
    <row r="226" spans="1:2" x14ac:dyDescent="0.25">
      <c r="A226" s="26">
        <v>24047</v>
      </c>
      <c r="B226" s="25">
        <v>1.73021</v>
      </c>
    </row>
    <row r="227" spans="1:2" x14ac:dyDescent="0.25">
      <c r="A227" s="26">
        <v>24077</v>
      </c>
      <c r="B227" s="25">
        <v>1.92</v>
      </c>
    </row>
    <row r="228" spans="1:2" x14ac:dyDescent="0.25">
      <c r="A228" s="26">
        <v>24108</v>
      </c>
      <c r="B228" s="25">
        <v>1.9181600000000001</v>
      </c>
    </row>
    <row r="229" spans="1:2" x14ac:dyDescent="0.25">
      <c r="A229" s="26">
        <v>24139</v>
      </c>
      <c r="B229" s="25">
        <v>2.5575399999999999</v>
      </c>
    </row>
    <row r="230" spans="1:2" x14ac:dyDescent="0.25">
      <c r="A230" s="26">
        <v>24167</v>
      </c>
      <c r="B230" s="25">
        <v>2.7786599999999999</v>
      </c>
    </row>
    <row r="231" spans="1:2" x14ac:dyDescent="0.25">
      <c r="A231" s="26">
        <v>24198</v>
      </c>
      <c r="B231" s="25">
        <v>2.8680699999999999</v>
      </c>
    </row>
    <row r="232" spans="1:2" x14ac:dyDescent="0.25">
      <c r="A232" s="26">
        <v>24228</v>
      </c>
      <c r="B232" s="25">
        <v>2.7636599999999998</v>
      </c>
    </row>
    <row r="233" spans="1:2" x14ac:dyDescent="0.25">
      <c r="A233" s="26">
        <v>24259</v>
      </c>
      <c r="B233" s="25">
        <v>2.43594</v>
      </c>
    </row>
    <row r="234" spans="1:2" x14ac:dyDescent="0.25">
      <c r="A234" s="26">
        <v>24289</v>
      </c>
      <c r="B234" s="25">
        <v>2.7549100000000002</v>
      </c>
    </row>
    <row r="235" spans="1:2" x14ac:dyDescent="0.25">
      <c r="A235" s="26">
        <v>24320</v>
      </c>
      <c r="B235" s="25">
        <v>3.4865300000000001</v>
      </c>
    </row>
    <row r="236" spans="1:2" x14ac:dyDescent="0.25">
      <c r="A236" s="26">
        <v>24351</v>
      </c>
      <c r="B236" s="25">
        <v>3.57369</v>
      </c>
    </row>
    <row r="237" spans="1:2" x14ac:dyDescent="0.25">
      <c r="A237" s="26">
        <v>24381</v>
      </c>
      <c r="B237" s="25">
        <v>3.7914699999999999</v>
      </c>
    </row>
    <row r="238" spans="1:2" x14ac:dyDescent="0.25">
      <c r="A238" s="26">
        <v>24412</v>
      </c>
      <c r="B238" s="25">
        <v>3.5590600000000001</v>
      </c>
    </row>
    <row r="239" spans="1:2" x14ac:dyDescent="0.25">
      <c r="A239" s="26">
        <v>24442</v>
      </c>
      <c r="B239" s="25">
        <v>3.3595000000000002</v>
      </c>
    </row>
    <row r="240" spans="1:2" x14ac:dyDescent="0.25">
      <c r="A240" s="26">
        <v>24473</v>
      </c>
      <c r="B240" s="25">
        <v>3.1995</v>
      </c>
    </row>
    <row r="241" spans="1:2" x14ac:dyDescent="0.25">
      <c r="A241" s="26">
        <v>24504</v>
      </c>
      <c r="B241" s="25">
        <v>2.8678300000000001</v>
      </c>
    </row>
    <row r="242" spans="1:2" x14ac:dyDescent="0.25">
      <c r="A242" s="26">
        <v>24532</v>
      </c>
      <c r="B242" s="25">
        <v>2.5481699999999998</v>
      </c>
    </row>
    <row r="243" spans="1:2" x14ac:dyDescent="0.25">
      <c r="A243" s="26">
        <v>24563</v>
      </c>
      <c r="B243" s="25">
        <v>2.54027</v>
      </c>
    </row>
    <row r="244" spans="1:2" x14ac:dyDescent="0.25">
      <c r="A244" s="26">
        <v>24593</v>
      </c>
      <c r="B244" s="25">
        <v>2.31839</v>
      </c>
    </row>
    <row r="245" spans="1:2" x14ac:dyDescent="0.25">
      <c r="A245" s="26">
        <v>24624</v>
      </c>
      <c r="B245" s="25">
        <v>2.8412600000000001</v>
      </c>
    </row>
    <row r="246" spans="1:2" x14ac:dyDescent="0.25">
      <c r="A246" s="26">
        <v>24654</v>
      </c>
      <c r="B246" s="25">
        <v>2.9275799999999998</v>
      </c>
    </row>
    <row r="247" spans="1:2" x14ac:dyDescent="0.25">
      <c r="A247" s="26">
        <v>24685</v>
      </c>
      <c r="B247" s="25">
        <v>2.60337</v>
      </c>
    </row>
    <row r="248" spans="1:2" x14ac:dyDescent="0.25">
      <c r="A248" s="26">
        <v>24716</v>
      </c>
      <c r="B248" s="25">
        <v>2.5954199999999998</v>
      </c>
    </row>
    <row r="249" spans="1:2" x14ac:dyDescent="0.25">
      <c r="A249" s="26">
        <v>24746</v>
      </c>
      <c r="B249" s="25">
        <v>2.58752</v>
      </c>
    </row>
    <row r="250" spans="1:2" x14ac:dyDescent="0.25">
      <c r="A250" s="26">
        <v>24777</v>
      </c>
      <c r="B250" s="25">
        <v>3.1021899999999998</v>
      </c>
    </row>
    <row r="251" spans="1:2" x14ac:dyDescent="0.25">
      <c r="A251" s="26">
        <v>24807</v>
      </c>
      <c r="B251" s="25">
        <v>3.2806799999999998</v>
      </c>
    </row>
    <row r="252" spans="1:2" x14ac:dyDescent="0.25">
      <c r="A252" s="26">
        <v>24838</v>
      </c>
      <c r="B252" s="25">
        <v>3.6474199999999999</v>
      </c>
    </row>
    <row r="253" spans="1:2" x14ac:dyDescent="0.25">
      <c r="A253" s="26">
        <v>24869</v>
      </c>
      <c r="B253" s="25">
        <v>3.6363599999999998</v>
      </c>
    </row>
    <row r="254" spans="1:2" x14ac:dyDescent="0.25">
      <c r="A254" s="26">
        <v>24898</v>
      </c>
      <c r="B254" s="25">
        <v>3.9393899999999999</v>
      </c>
    </row>
    <row r="255" spans="1:2" x14ac:dyDescent="0.25">
      <c r="A255" s="26">
        <v>24929</v>
      </c>
      <c r="B255" s="25">
        <v>3.9274900000000001</v>
      </c>
    </row>
    <row r="256" spans="1:2" x14ac:dyDescent="0.25">
      <c r="A256" s="26">
        <v>24959</v>
      </c>
      <c r="B256" s="25">
        <v>4.2296100000000001</v>
      </c>
    </row>
    <row r="257" spans="1:2" x14ac:dyDescent="0.25">
      <c r="A257" s="26">
        <v>24990</v>
      </c>
      <c r="B257" s="25">
        <v>4.2042000000000002</v>
      </c>
    </row>
    <row r="258" spans="1:2" x14ac:dyDescent="0.25">
      <c r="A258" s="26">
        <v>25020</v>
      </c>
      <c r="B258" s="25">
        <v>4.4910199999999998</v>
      </c>
    </row>
    <row r="259" spans="1:2" x14ac:dyDescent="0.25">
      <c r="A259" s="26">
        <v>25051</v>
      </c>
      <c r="B259" s="25">
        <v>4.4776100000000003</v>
      </c>
    </row>
    <row r="260" spans="1:2" x14ac:dyDescent="0.25">
      <c r="A260" s="26">
        <v>25082</v>
      </c>
      <c r="B260" s="25">
        <v>4.4642900000000001</v>
      </c>
    </row>
    <row r="261" spans="1:2" x14ac:dyDescent="0.25">
      <c r="A261" s="26">
        <v>25112</v>
      </c>
      <c r="B261" s="25">
        <v>4.74777</v>
      </c>
    </row>
    <row r="262" spans="1:2" x14ac:dyDescent="0.25">
      <c r="A262" s="26">
        <v>25143</v>
      </c>
      <c r="B262" s="25">
        <v>4.4247800000000002</v>
      </c>
    </row>
    <row r="263" spans="1:2" x14ac:dyDescent="0.25">
      <c r="A263" s="26">
        <v>25173</v>
      </c>
      <c r="B263" s="25">
        <v>4.7058799999999996</v>
      </c>
    </row>
    <row r="264" spans="1:2" x14ac:dyDescent="0.25">
      <c r="A264" s="26">
        <v>25204</v>
      </c>
      <c r="B264" s="25">
        <v>4.6920799999999998</v>
      </c>
    </row>
    <row r="265" spans="1:2" x14ac:dyDescent="0.25">
      <c r="A265" s="26">
        <v>25235</v>
      </c>
      <c r="B265" s="25">
        <v>4.6783599999999996</v>
      </c>
    </row>
    <row r="266" spans="1:2" x14ac:dyDescent="0.25">
      <c r="A266" s="26">
        <v>25263</v>
      </c>
      <c r="B266" s="25">
        <v>5.2478100000000003</v>
      </c>
    </row>
    <row r="267" spans="1:2" x14ac:dyDescent="0.25">
      <c r="A267" s="26">
        <v>25294</v>
      </c>
      <c r="B267" s="25">
        <v>5.5232599999999996</v>
      </c>
    </row>
    <row r="268" spans="1:2" x14ac:dyDescent="0.25">
      <c r="A268" s="26">
        <v>25324</v>
      </c>
      <c r="B268" s="25">
        <v>5.50725</v>
      </c>
    </row>
    <row r="269" spans="1:2" x14ac:dyDescent="0.25">
      <c r="A269" s="26">
        <v>25355</v>
      </c>
      <c r="B269" s="25">
        <v>5.4755000000000003</v>
      </c>
    </row>
    <row r="270" spans="1:2" x14ac:dyDescent="0.25">
      <c r="A270" s="26">
        <v>25385</v>
      </c>
      <c r="B270" s="25">
        <v>5.4441300000000004</v>
      </c>
    </row>
    <row r="271" spans="1:2" x14ac:dyDescent="0.25">
      <c r="A271" s="26">
        <v>25416</v>
      </c>
      <c r="B271" s="25">
        <v>5.4285699999999997</v>
      </c>
    </row>
    <row r="272" spans="1:2" x14ac:dyDescent="0.25">
      <c r="A272" s="26">
        <v>25447</v>
      </c>
      <c r="B272" s="25">
        <v>5.69801</v>
      </c>
    </row>
    <row r="273" spans="1:2" x14ac:dyDescent="0.25">
      <c r="A273" s="26">
        <v>25477</v>
      </c>
      <c r="B273" s="25">
        <v>5.6657200000000003</v>
      </c>
    </row>
    <row r="274" spans="1:2" x14ac:dyDescent="0.25">
      <c r="A274" s="26">
        <v>25508</v>
      </c>
      <c r="B274" s="25">
        <v>5.9321999999999999</v>
      </c>
    </row>
    <row r="275" spans="1:2" x14ac:dyDescent="0.25">
      <c r="A275" s="26">
        <v>25538</v>
      </c>
      <c r="B275" s="25">
        <v>5.8988800000000001</v>
      </c>
    </row>
    <row r="276" spans="1:2" x14ac:dyDescent="0.25">
      <c r="A276" s="26">
        <v>25569</v>
      </c>
      <c r="B276" s="25">
        <v>6.1624600000000003</v>
      </c>
    </row>
    <row r="277" spans="1:2" x14ac:dyDescent="0.25">
      <c r="A277" s="26">
        <v>25600</v>
      </c>
      <c r="B277" s="25">
        <v>6.4245799999999997</v>
      </c>
    </row>
    <row r="278" spans="1:2" x14ac:dyDescent="0.25">
      <c r="A278" s="26">
        <v>25628</v>
      </c>
      <c r="B278" s="25">
        <v>6.0941799999999997</v>
      </c>
    </row>
    <row r="279" spans="1:2" x14ac:dyDescent="0.25">
      <c r="A279" s="26">
        <v>25659</v>
      </c>
      <c r="B279" s="25">
        <v>6.0606099999999996</v>
      </c>
    </row>
    <row r="280" spans="1:2" x14ac:dyDescent="0.25">
      <c r="A280" s="26">
        <v>25689</v>
      </c>
      <c r="B280" s="25">
        <v>6.0439600000000002</v>
      </c>
    </row>
    <row r="281" spans="1:2" x14ac:dyDescent="0.25">
      <c r="A281" s="26">
        <v>25720</v>
      </c>
      <c r="B281" s="25">
        <v>6.0109300000000001</v>
      </c>
    </row>
    <row r="282" spans="1:2" x14ac:dyDescent="0.25">
      <c r="A282" s="26">
        <v>25750</v>
      </c>
      <c r="B282" s="25">
        <v>5.7065200000000003</v>
      </c>
    </row>
    <row r="283" spans="1:2" x14ac:dyDescent="0.25">
      <c r="A283" s="26">
        <v>25781</v>
      </c>
      <c r="B283" s="25">
        <v>5.6910600000000002</v>
      </c>
    </row>
    <row r="284" spans="1:2" x14ac:dyDescent="0.25">
      <c r="A284" s="26">
        <v>25812</v>
      </c>
      <c r="B284" s="25">
        <v>5.66038</v>
      </c>
    </row>
    <row r="285" spans="1:2" x14ac:dyDescent="0.25">
      <c r="A285" s="26">
        <v>25842</v>
      </c>
      <c r="B285" s="25">
        <v>5.6300299999999996</v>
      </c>
    </row>
    <row r="286" spans="1:2" x14ac:dyDescent="0.25">
      <c r="A286" s="26">
        <v>25873</v>
      </c>
      <c r="B286" s="25">
        <v>5.6</v>
      </c>
    </row>
    <row r="287" spans="1:2" x14ac:dyDescent="0.25">
      <c r="A287" s="26">
        <v>25903</v>
      </c>
      <c r="B287" s="25">
        <v>5.57029</v>
      </c>
    </row>
    <row r="288" spans="1:2" x14ac:dyDescent="0.25">
      <c r="A288" s="26">
        <v>25934</v>
      </c>
      <c r="B288" s="25">
        <v>5.2770400000000004</v>
      </c>
    </row>
    <row r="289" spans="1:2" x14ac:dyDescent="0.25">
      <c r="A289" s="26">
        <v>25965</v>
      </c>
      <c r="B289" s="25">
        <v>4.7244099999999998</v>
      </c>
    </row>
    <row r="290" spans="1:2" x14ac:dyDescent="0.25">
      <c r="A290" s="26">
        <v>25993</v>
      </c>
      <c r="B290" s="25">
        <v>4.4386400000000004</v>
      </c>
    </row>
    <row r="291" spans="1:2" x14ac:dyDescent="0.25">
      <c r="A291" s="26">
        <v>26024</v>
      </c>
      <c r="B291" s="25">
        <v>4.1558400000000004</v>
      </c>
    </row>
    <row r="292" spans="1:2" x14ac:dyDescent="0.25">
      <c r="A292" s="26">
        <v>26054</v>
      </c>
      <c r="B292" s="25">
        <v>4.4041499999999996</v>
      </c>
    </row>
    <row r="293" spans="1:2" x14ac:dyDescent="0.25">
      <c r="A293" s="26">
        <v>26085</v>
      </c>
      <c r="B293" s="25">
        <v>4.3814399999999996</v>
      </c>
    </row>
    <row r="294" spans="1:2" x14ac:dyDescent="0.25">
      <c r="A294" s="26">
        <v>26115</v>
      </c>
      <c r="B294" s="25">
        <v>4.3701800000000004</v>
      </c>
    </row>
    <row r="295" spans="1:2" x14ac:dyDescent="0.25">
      <c r="A295" s="26">
        <v>26146</v>
      </c>
      <c r="B295" s="25">
        <v>4.3589700000000002</v>
      </c>
    </row>
    <row r="296" spans="1:2" x14ac:dyDescent="0.25">
      <c r="A296" s="26">
        <v>26177</v>
      </c>
      <c r="B296" s="25">
        <v>4.0816299999999996</v>
      </c>
    </row>
    <row r="297" spans="1:2" x14ac:dyDescent="0.25">
      <c r="A297" s="26">
        <v>26207</v>
      </c>
      <c r="B297" s="25">
        <v>3.8071100000000002</v>
      </c>
    </row>
    <row r="298" spans="1:2" x14ac:dyDescent="0.25">
      <c r="A298" s="26">
        <v>26238</v>
      </c>
      <c r="B298" s="25">
        <v>3.5353500000000002</v>
      </c>
    </row>
    <row r="299" spans="1:2" x14ac:dyDescent="0.25">
      <c r="A299" s="26">
        <v>26268</v>
      </c>
      <c r="B299" s="25">
        <v>3.26633</v>
      </c>
    </row>
    <row r="300" spans="1:2" x14ac:dyDescent="0.25">
      <c r="A300" s="26">
        <v>26299</v>
      </c>
      <c r="B300" s="25">
        <v>3.2581500000000001</v>
      </c>
    </row>
    <row r="301" spans="1:2" x14ac:dyDescent="0.25">
      <c r="A301" s="26">
        <v>26330</v>
      </c>
      <c r="B301" s="25">
        <v>3.7593999999999999</v>
      </c>
    </row>
    <row r="302" spans="1:2" x14ac:dyDescent="0.25">
      <c r="A302" s="26">
        <v>26359</v>
      </c>
      <c r="B302" s="25">
        <v>3.5</v>
      </c>
    </row>
    <row r="303" spans="1:2" x14ac:dyDescent="0.25">
      <c r="A303" s="26">
        <v>26390</v>
      </c>
      <c r="B303" s="25">
        <v>3.4912700000000001</v>
      </c>
    </row>
    <row r="304" spans="1:2" x14ac:dyDescent="0.25">
      <c r="A304" s="26">
        <v>26420</v>
      </c>
      <c r="B304" s="25">
        <v>3.2258100000000001</v>
      </c>
    </row>
    <row r="305" spans="1:2" x14ac:dyDescent="0.25">
      <c r="A305" s="26">
        <v>26451</v>
      </c>
      <c r="B305" s="25">
        <v>2.9629599999999998</v>
      </c>
    </row>
    <row r="306" spans="1:2" x14ac:dyDescent="0.25">
      <c r="A306" s="26">
        <v>26481</v>
      </c>
      <c r="B306" s="25">
        <v>2.95567</v>
      </c>
    </row>
    <row r="307" spans="1:2" x14ac:dyDescent="0.25">
      <c r="A307" s="26">
        <v>26512</v>
      </c>
      <c r="B307" s="25">
        <v>2.9483999999999999</v>
      </c>
    </row>
    <row r="308" spans="1:2" x14ac:dyDescent="0.25">
      <c r="A308" s="26">
        <v>26543</v>
      </c>
      <c r="B308" s="25">
        <v>3.1862699999999999</v>
      </c>
    </row>
    <row r="309" spans="1:2" x14ac:dyDescent="0.25">
      <c r="A309" s="26">
        <v>26573</v>
      </c>
      <c r="B309" s="25">
        <v>3.17848</v>
      </c>
    </row>
    <row r="310" spans="1:2" x14ac:dyDescent="0.25">
      <c r="A310" s="26">
        <v>26604</v>
      </c>
      <c r="B310" s="25">
        <v>3.4146299999999998</v>
      </c>
    </row>
    <row r="311" spans="1:2" x14ac:dyDescent="0.25">
      <c r="A311" s="26">
        <v>26634</v>
      </c>
      <c r="B311" s="25">
        <v>3.4063300000000001</v>
      </c>
    </row>
    <row r="312" spans="1:2" x14ac:dyDescent="0.25">
      <c r="A312" s="26">
        <v>26665</v>
      </c>
      <c r="B312" s="25">
        <v>3.6407799999999999</v>
      </c>
    </row>
    <row r="313" spans="1:2" x14ac:dyDescent="0.25">
      <c r="A313" s="26">
        <v>26696</v>
      </c>
      <c r="B313" s="25">
        <v>3.8647300000000002</v>
      </c>
    </row>
    <row r="314" spans="1:2" x14ac:dyDescent="0.25">
      <c r="A314" s="26">
        <v>26724</v>
      </c>
      <c r="B314" s="25">
        <v>4.8309199999999999</v>
      </c>
    </row>
    <row r="315" spans="1:2" x14ac:dyDescent="0.25">
      <c r="A315" s="26">
        <v>26755</v>
      </c>
      <c r="B315" s="25">
        <v>5.3011999999999997</v>
      </c>
    </row>
    <row r="316" spans="1:2" x14ac:dyDescent="0.25">
      <c r="A316" s="26">
        <v>26785</v>
      </c>
      <c r="B316" s="25">
        <v>5.5288500000000003</v>
      </c>
    </row>
    <row r="317" spans="1:2" x14ac:dyDescent="0.25">
      <c r="A317" s="26">
        <v>26816</v>
      </c>
      <c r="B317" s="25">
        <v>5.9951999999999996</v>
      </c>
    </row>
    <row r="318" spans="1:2" x14ac:dyDescent="0.25">
      <c r="A318" s="26">
        <v>26846</v>
      </c>
      <c r="B318" s="25">
        <v>5.7416299999999998</v>
      </c>
    </row>
    <row r="319" spans="1:2" x14ac:dyDescent="0.25">
      <c r="A319" s="26">
        <v>26877</v>
      </c>
      <c r="B319" s="25">
        <v>7.3985700000000003</v>
      </c>
    </row>
    <row r="320" spans="1:2" x14ac:dyDescent="0.25">
      <c r="A320" s="26">
        <v>26908</v>
      </c>
      <c r="B320" s="25">
        <v>7.3634199999999996</v>
      </c>
    </row>
    <row r="321" spans="1:2" x14ac:dyDescent="0.25">
      <c r="A321" s="26">
        <v>26938</v>
      </c>
      <c r="B321" s="25">
        <v>8.05687</v>
      </c>
    </row>
    <row r="322" spans="1:2" x14ac:dyDescent="0.25">
      <c r="A322" s="26">
        <v>26969</v>
      </c>
      <c r="B322" s="25">
        <v>8.2547200000000007</v>
      </c>
    </row>
    <row r="323" spans="1:2" x14ac:dyDescent="0.25">
      <c r="A323" s="26">
        <v>26999</v>
      </c>
      <c r="B323" s="25">
        <v>8.9411799999999992</v>
      </c>
    </row>
    <row r="324" spans="1:2" x14ac:dyDescent="0.25">
      <c r="A324" s="26">
        <v>27030</v>
      </c>
      <c r="B324" s="25">
        <v>9.6018699999999999</v>
      </c>
    </row>
    <row r="325" spans="1:2" x14ac:dyDescent="0.25">
      <c r="A325" s="26">
        <v>27061</v>
      </c>
      <c r="B325" s="25">
        <v>10</v>
      </c>
    </row>
    <row r="326" spans="1:2" x14ac:dyDescent="0.25">
      <c r="A326" s="26">
        <v>27089</v>
      </c>
      <c r="B326" s="25">
        <v>10.138249999999999</v>
      </c>
    </row>
    <row r="327" spans="1:2" x14ac:dyDescent="0.25">
      <c r="A327" s="26">
        <v>27120</v>
      </c>
      <c r="B327" s="25">
        <v>10.06865</v>
      </c>
    </row>
    <row r="328" spans="1:2" x14ac:dyDescent="0.25">
      <c r="A328" s="26">
        <v>27150</v>
      </c>
      <c r="B328" s="25">
        <v>10.706149999999999</v>
      </c>
    </row>
    <row r="329" spans="1:2" x14ac:dyDescent="0.25">
      <c r="A329" s="26">
        <v>27181</v>
      </c>
      <c r="B329" s="25">
        <v>10.859730000000001</v>
      </c>
    </row>
    <row r="330" spans="1:2" x14ac:dyDescent="0.25">
      <c r="A330" s="26">
        <v>27211</v>
      </c>
      <c r="B330" s="25">
        <v>11.538460000000001</v>
      </c>
    </row>
    <row r="331" spans="1:2" x14ac:dyDescent="0.25">
      <c r="A331" s="26">
        <v>27242</v>
      </c>
      <c r="B331" s="25">
        <v>10.88889</v>
      </c>
    </row>
    <row r="332" spans="1:2" x14ac:dyDescent="0.25">
      <c r="A332" s="26">
        <v>27273</v>
      </c>
      <c r="B332" s="25">
        <v>11.946899999999999</v>
      </c>
    </row>
    <row r="333" spans="1:2" x14ac:dyDescent="0.25">
      <c r="A333" s="26">
        <v>27303</v>
      </c>
      <c r="B333" s="25">
        <v>11.84211</v>
      </c>
    </row>
    <row r="334" spans="1:2" x14ac:dyDescent="0.25">
      <c r="A334" s="26">
        <v>27334</v>
      </c>
      <c r="B334" s="25">
        <v>12.20044</v>
      </c>
    </row>
    <row r="335" spans="1:2" x14ac:dyDescent="0.25">
      <c r="A335" s="26">
        <v>27364</v>
      </c>
      <c r="B335" s="25">
        <v>12.09503</v>
      </c>
    </row>
    <row r="336" spans="1:2" x14ac:dyDescent="0.25">
      <c r="A336" s="26">
        <v>27395</v>
      </c>
      <c r="B336" s="25">
        <v>11.752140000000001</v>
      </c>
    </row>
    <row r="337" spans="1:2" x14ac:dyDescent="0.25">
      <c r="A337" s="26">
        <v>27426</v>
      </c>
      <c r="B337" s="25">
        <v>11.205069999999999</v>
      </c>
    </row>
    <row r="338" spans="1:2" x14ac:dyDescent="0.25">
      <c r="A338" s="26">
        <v>27454</v>
      </c>
      <c r="B338" s="25">
        <v>10.46025</v>
      </c>
    </row>
    <row r="339" spans="1:2" x14ac:dyDescent="0.25">
      <c r="A339" s="26">
        <v>27485</v>
      </c>
      <c r="B339" s="25">
        <v>10.187110000000001</v>
      </c>
    </row>
    <row r="340" spans="1:2" x14ac:dyDescent="0.25">
      <c r="A340" s="26">
        <v>27515</v>
      </c>
      <c r="B340" s="25">
        <v>9.2592599999999994</v>
      </c>
    </row>
    <row r="341" spans="1:2" x14ac:dyDescent="0.25">
      <c r="A341" s="26">
        <v>27546</v>
      </c>
      <c r="B341" s="25">
        <v>9.1836699999999993</v>
      </c>
    </row>
    <row r="342" spans="1:2" x14ac:dyDescent="0.25">
      <c r="A342" s="26">
        <v>27576</v>
      </c>
      <c r="B342" s="25">
        <v>9.5334699999999994</v>
      </c>
    </row>
    <row r="343" spans="1:2" x14ac:dyDescent="0.25">
      <c r="A343" s="26">
        <v>27607</v>
      </c>
      <c r="B343" s="25">
        <v>8.6172299999999993</v>
      </c>
    </row>
    <row r="344" spans="1:2" x14ac:dyDescent="0.25">
      <c r="A344" s="26">
        <v>27638</v>
      </c>
      <c r="B344" s="25">
        <v>7.9051400000000003</v>
      </c>
    </row>
    <row r="345" spans="1:2" x14ac:dyDescent="0.25">
      <c r="A345" s="26">
        <v>27668</v>
      </c>
      <c r="B345" s="25">
        <v>7.6470599999999997</v>
      </c>
    </row>
    <row r="346" spans="1:2" x14ac:dyDescent="0.25">
      <c r="A346" s="26">
        <v>27699</v>
      </c>
      <c r="B346" s="25">
        <v>7.3786399999999999</v>
      </c>
    </row>
    <row r="347" spans="1:2" x14ac:dyDescent="0.25">
      <c r="A347" s="26">
        <v>27729</v>
      </c>
      <c r="B347" s="25">
        <v>7.1290899999999997</v>
      </c>
    </row>
    <row r="348" spans="1:2" x14ac:dyDescent="0.25">
      <c r="A348" s="26">
        <v>27760</v>
      </c>
      <c r="B348" s="25">
        <v>6.6921600000000003</v>
      </c>
    </row>
    <row r="349" spans="1:2" x14ac:dyDescent="0.25">
      <c r="A349" s="26">
        <v>27791</v>
      </c>
      <c r="B349" s="25">
        <v>6.2737600000000002</v>
      </c>
    </row>
    <row r="350" spans="1:2" x14ac:dyDescent="0.25">
      <c r="A350" s="26">
        <v>27820</v>
      </c>
      <c r="B350" s="25">
        <v>6.0606099999999996</v>
      </c>
    </row>
    <row r="351" spans="1:2" x14ac:dyDescent="0.25">
      <c r="A351" s="26">
        <v>27851</v>
      </c>
      <c r="B351" s="25">
        <v>5.8490599999999997</v>
      </c>
    </row>
    <row r="352" spans="1:2" x14ac:dyDescent="0.25">
      <c r="A352" s="26">
        <v>27881</v>
      </c>
      <c r="B352" s="25">
        <v>6.21469</v>
      </c>
    </row>
    <row r="353" spans="1:2" x14ac:dyDescent="0.25">
      <c r="A353" s="26">
        <v>27912</v>
      </c>
      <c r="B353" s="25">
        <v>5.9813099999999997</v>
      </c>
    </row>
    <row r="354" spans="1:2" x14ac:dyDescent="0.25">
      <c r="A354" s="26">
        <v>27942</v>
      </c>
      <c r="B354" s="25">
        <v>5.5555599999999998</v>
      </c>
    </row>
    <row r="355" spans="1:2" x14ac:dyDescent="0.25">
      <c r="A355" s="26">
        <v>27973</v>
      </c>
      <c r="B355" s="25">
        <v>5.7195600000000004</v>
      </c>
    </row>
    <row r="356" spans="1:2" x14ac:dyDescent="0.25">
      <c r="A356" s="26">
        <v>28004</v>
      </c>
      <c r="B356" s="25">
        <v>5.49451</v>
      </c>
    </row>
    <row r="357" spans="1:2" x14ac:dyDescent="0.25">
      <c r="A357" s="26">
        <v>28034</v>
      </c>
      <c r="B357" s="25">
        <v>5.46448</v>
      </c>
    </row>
    <row r="358" spans="1:2" x14ac:dyDescent="0.25">
      <c r="A358" s="26">
        <v>28065</v>
      </c>
      <c r="B358" s="25">
        <v>5.0632900000000003</v>
      </c>
    </row>
    <row r="359" spans="1:2" x14ac:dyDescent="0.25">
      <c r="A359" s="26">
        <v>28095</v>
      </c>
      <c r="B359" s="25">
        <v>5.0359699999999998</v>
      </c>
    </row>
    <row r="360" spans="1:2" x14ac:dyDescent="0.25">
      <c r="A360" s="26">
        <v>28126</v>
      </c>
      <c r="B360" s="25">
        <v>5.1971299999999996</v>
      </c>
    </row>
    <row r="361" spans="1:2" x14ac:dyDescent="0.25">
      <c r="A361" s="26">
        <v>28157</v>
      </c>
      <c r="B361" s="25">
        <v>6.0822900000000004</v>
      </c>
    </row>
    <row r="362" spans="1:2" x14ac:dyDescent="0.25">
      <c r="A362" s="26">
        <v>28185</v>
      </c>
      <c r="B362" s="25">
        <v>6.4285699999999997</v>
      </c>
    </row>
    <row r="363" spans="1:2" x14ac:dyDescent="0.25">
      <c r="A363" s="26">
        <v>28216</v>
      </c>
      <c r="B363" s="25">
        <v>6.9518700000000004</v>
      </c>
    </row>
    <row r="364" spans="1:2" x14ac:dyDescent="0.25">
      <c r="A364" s="26">
        <v>28246</v>
      </c>
      <c r="B364" s="25">
        <v>6.73759</v>
      </c>
    </row>
    <row r="365" spans="1:2" x14ac:dyDescent="0.25">
      <c r="A365" s="26">
        <v>28277</v>
      </c>
      <c r="B365" s="25">
        <v>6.7019399999999996</v>
      </c>
    </row>
    <row r="366" spans="1:2" x14ac:dyDescent="0.25">
      <c r="A366" s="26">
        <v>28307</v>
      </c>
      <c r="B366" s="25">
        <v>6.6666699999999999</v>
      </c>
    </row>
    <row r="367" spans="1:2" x14ac:dyDescent="0.25">
      <c r="A367" s="26">
        <v>28338</v>
      </c>
      <c r="B367" s="25">
        <v>6.6317599999999999</v>
      </c>
    </row>
    <row r="368" spans="1:2" x14ac:dyDescent="0.25">
      <c r="A368" s="26">
        <v>28369</v>
      </c>
      <c r="B368" s="25">
        <v>6.42361</v>
      </c>
    </row>
    <row r="369" spans="1:2" x14ac:dyDescent="0.25">
      <c r="A369" s="26">
        <v>28399</v>
      </c>
      <c r="B369" s="25">
        <v>6.3903299999999996</v>
      </c>
    </row>
    <row r="370" spans="1:2" x14ac:dyDescent="0.25">
      <c r="A370" s="26">
        <v>28430</v>
      </c>
      <c r="B370" s="25">
        <v>6.7125599999999999</v>
      </c>
    </row>
    <row r="371" spans="1:2" x14ac:dyDescent="0.25">
      <c r="A371" s="26">
        <v>28460</v>
      </c>
      <c r="B371" s="25">
        <v>6.6780799999999996</v>
      </c>
    </row>
    <row r="372" spans="1:2" x14ac:dyDescent="0.25">
      <c r="A372" s="26">
        <v>28491</v>
      </c>
      <c r="B372" s="25">
        <v>6.8143099999999999</v>
      </c>
    </row>
    <row r="373" spans="1:2" x14ac:dyDescent="0.25">
      <c r="A373" s="26">
        <v>28522</v>
      </c>
      <c r="B373" s="25">
        <v>6.2394600000000002</v>
      </c>
    </row>
    <row r="374" spans="1:2" x14ac:dyDescent="0.25">
      <c r="A374" s="26">
        <v>28550</v>
      </c>
      <c r="B374" s="25">
        <v>6.3758400000000002</v>
      </c>
    </row>
    <row r="375" spans="1:2" x14ac:dyDescent="0.25">
      <c r="A375" s="26">
        <v>28581</v>
      </c>
      <c r="B375" s="25">
        <v>6.5</v>
      </c>
    </row>
    <row r="376" spans="1:2" x14ac:dyDescent="0.25">
      <c r="A376" s="26">
        <v>28611</v>
      </c>
      <c r="B376" s="25">
        <v>7.1428599999999998</v>
      </c>
    </row>
    <row r="377" spans="1:2" x14ac:dyDescent="0.25">
      <c r="A377" s="26">
        <v>28642</v>
      </c>
      <c r="B377" s="25">
        <v>7.4380199999999999</v>
      </c>
    </row>
    <row r="378" spans="1:2" x14ac:dyDescent="0.25">
      <c r="A378" s="26">
        <v>28672</v>
      </c>
      <c r="B378" s="25">
        <v>7.7302600000000004</v>
      </c>
    </row>
    <row r="379" spans="1:2" x14ac:dyDescent="0.25">
      <c r="A379" s="26">
        <v>28703</v>
      </c>
      <c r="B379" s="25">
        <v>7.8559700000000001</v>
      </c>
    </row>
    <row r="380" spans="1:2" x14ac:dyDescent="0.25">
      <c r="A380" s="26">
        <v>28734</v>
      </c>
      <c r="B380" s="25">
        <v>8.4828700000000001</v>
      </c>
    </row>
    <row r="381" spans="1:2" x14ac:dyDescent="0.25">
      <c r="A381" s="26">
        <v>28764</v>
      </c>
      <c r="B381" s="25">
        <v>8.9285700000000006</v>
      </c>
    </row>
    <row r="382" spans="1:2" x14ac:dyDescent="0.25">
      <c r="A382" s="26">
        <v>28795</v>
      </c>
      <c r="B382" s="25">
        <v>8.8709699999999998</v>
      </c>
    </row>
    <row r="383" spans="1:2" x14ac:dyDescent="0.25">
      <c r="A383" s="26">
        <v>28825</v>
      </c>
      <c r="B383" s="25">
        <v>8.9887599999999992</v>
      </c>
    </row>
    <row r="384" spans="1:2" x14ac:dyDescent="0.25">
      <c r="A384" s="26">
        <v>28856</v>
      </c>
      <c r="B384" s="25">
        <v>9.2504000000000008</v>
      </c>
    </row>
    <row r="385" spans="1:2" x14ac:dyDescent="0.25">
      <c r="A385" s="26">
        <v>28887</v>
      </c>
      <c r="B385" s="25">
        <v>9.8412699999999997</v>
      </c>
    </row>
    <row r="386" spans="1:2" x14ac:dyDescent="0.25">
      <c r="A386" s="26">
        <v>28915</v>
      </c>
      <c r="B386" s="25">
        <v>10.252370000000001</v>
      </c>
    </row>
    <row r="387" spans="1:2" x14ac:dyDescent="0.25">
      <c r="A387" s="26">
        <v>28946</v>
      </c>
      <c r="B387" s="25">
        <v>10.48513</v>
      </c>
    </row>
    <row r="388" spans="1:2" x14ac:dyDescent="0.25">
      <c r="A388" s="26">
        <v>28976</v>
      </c>
      <c r="B388" s="25">
        <v>10.69767</v>
      </c>
    </row>
    <row r="389" spans="1:2" x14ac:dyDescent="0.25">
      <c r="A389" s="26">
        <v>29007</v>
      </c>
      <c r="B389" s="25">
        <v>11.076919999999999</v>
      </c>
    </row>
    <row r="390" spans="1:2" x14ac:dyDescent="0.25">
      <c r="A390" s="26">
        <v>29037</v>
      </c>
      <c r="B390" s="25">
        <v>11.450379999999999</v>
      </c>
    </row>
    <row r="391" spans="1:2" x14ac:dyDescent="0.25">
      <c r="A391" s="26">
        <v>29068</v>
      </c>
      <c r="B391" s="25">
        <v>11.836119999999999</v>
      </c>
    </row>
    <row r="392" spans="1:2" x14ac:dyDescent="0.25">
      <c r="A392" s="26">
        <v>29099</v>
      </c>
      <c r="B392" s="25">
        <v>11.8797</v>
      </c>
    </row>
    <row r="393" spans="1:2" x14ac:dyDescent="0.25">
      <c r="A393" s="26">
        <v>29129</v>
      </c>
      <c r="B393" s="25">
        <v>12.071540000000001</v>
      </c>
    </row>
    <row r="394" spans="1:2" x14ac:dyDescent="0.25">
      <c r="A394" s="26">
        <v>29160</v>
      </c>
      <c r="B394" s="25">
        <v>12.59259</v>
      </c>
    </row>
    <row r="395" spans="1:2" x14ac:dyDescent="0.25">
      <c r="A395" s="26">
        <v>29190</v>
      </c>
      <c r="B395" s="25">
        <v>13.25479</v>
      </c>
    </row>
    <row r="396" spans="1:2" x14ac:dyDescent="0.25">
      <c r="A396" s="26">
        <v>29221</v>
      </c>
      <c r="B396" s="25">
        <v>13.86861</v>
      </c>
    </row>
    <row r="397" spans="1:2" x14ac:dyDescent="0.25">
      <c r="A397" s="26">
        <v>29252</v>
      </c>
      <c r="B397" s="25">
        <v>14.161849999999999</v>
      </c>
    </row>
    <row r="398" spans="1:2" x14ac:dyDescent="0.25">
      <c r="A398" s="26">
        <v>29281</v>
      </c>
      <c r="B398" s="25">
        <v>14.592269999999999</v>
      </c>
    </row>
    <row r="399" spans="1:2" x14ac:dyDescent="0.25">
      <c r="A399" s="26">
        <v>29312</v>
      </c>
      <c r="B399" s="25">
        <v>14.58924</v>
      </c>
    </row>
    <row r="400" spans="1:2" x14ac:dyDescent="0.25">
      <c r="A400" s="26">
        <v>29342</v>
      </c>
      <c r="B400" s="25">
        <v>14.42577</v>
      </c>
    </row>
    <row r="401" spans="1:2" x14ac:dyDescent="0.25">
      <c r="A401" s="26">
        <v>29373</v>
      </c>
      <c r="B401" s="25">
        <v>14.265930000000001</v>
      </c>
    </row>
    <row r="402" spans="1:2" x14ac:dyDescent="0.25">
      <c r="A402" s="26">
        <v>29403</v>
      </c>
      <c r="B402" s="25">
        <v>13.150679999999999</v>
      </c>
    </row>
    <row r="403" spans="1:2" x14ac:dyDescent="0.25">
      <c r="A403" s="26">
        <v>29434</v>
      </c>
      <c r="B403" s="25">
        <v>12.890090000000001</v>
      </c>
    </row>
    <row r="404" spans="1:2" x14ac:dyDescent="0.25">
      <c r="A404" s="26">
        <v>29465</v>
      </c>
      <c r="B404" s="25">
        <v>12.76882</v>
      </c>
    </row>
    <row r="405" spans="1:2" x14ac:dyDescent="0.25">
      <c r="A405" s="26">
        <v>29495</v>
      </c>
      <c r="B405" s="25">
        <v>12.63298</v>
      </c>
    </row>
    <row r="406" spans="1:2" x14ac:dyDescent="0.25">
      <c r="A406" s="26">
        <v>29526</v>
      </c>
      <c r="B406" s="25">
        <v>12.63158</v>
      </c>
    </row>
    <row r="407" spans="1:2" x14ac:dyDescent="0.25">
      <c r="A407" s="26">
        <v>29556</v>
      </c>
      <c r="B407" s="25">
        <v>12.35371</v>
      </c>
    </row>
    <row r="408" spans="1:2" x14ac:dyDescent="0.25">
      <c r="A408" s="26">
        <v>29587</v>
      </c>
      <c r="B408" s="25">
        <v>11.79487</v>
      </c>
    </row>
    <row r="409" spans="1:2" x14ac:dyDescent="0.25">
      <c r="A409" s="26">
        <v>29618</v>
      </c>
      <c r="B409" s="25">
        <v>11.39241</v>
      </c>
    </row>
    <row r="410" spans="1:2" x14ac:dyDescent="0.25">
      <c r="A410" s="26">
        <v>29646</v>
      </c>
      <c r="B410" s="25">
        <v>10.611739999999999</v>
      </c>
    </row>
    <row r="411" spans="1:2" x14ac:dyDescent="0.25">
      <c r="A411" s="26">
        <v>29677</v>
      </c>
      <c r="B411" s="25">
        <v>10.13597</v>
      </c>
    </row>
    <row r="412" spans="1:2" x14ac:dyDescent="0.25">
      <c r="A412" s="26">
        <v>29707</v>
      </c>
      <c r="B412" s="25">
        <v>9.7919199999999993</v>
      </c>
    </row>
    <row r="413" spans="1:2" x14ac:dyDescent="0.25">
      <c r="A413" s="26">
        <v>29738</v>
      </c>
      <c r="B413" s="25">
        <v>9.6969700000000003</v>
      </c>
    </row>
    <row r="414" spans="1:2" x14ac:dyDescent="0.25">
      <c r="A414" s="26">
        <v>29768</v>
      </c>
      <c r="B414" s="25">
        <v>10.77482</v>
      </c>
    </row>
    <row r="415" spans="1:2" x14ac:dyDescent="0.25">
      <c r="A415" s="26">
        <v>29799</v>
      </c>
      <c r="B415" s="25">
        <v>10.817310000000001</v>
      </c>
    </row>
    <row r="416" spans="1:2" x14ac:dyDescent="0.25">
      <c r="A416" s="26">
        <v>29830</v>
      </c>
      <c r="B416" s="25">
        <v>10.965439999999999</v>
      </c>
    </row>
    <row r="417" spans="1:2" x14ac:dyDescent="0.25">
      <c r="A417" s="26">
        <v>29860</v>
      </c>
      <c r="B417" s="25">
        <v>10.27155</v>
      </c>
    </row>
    <row r="418" spans="1:2" x14ac:dyDescent="0.25">
      <c r="A418" s="26">
        <v>29891</v>
      </c>
      <c r="B418" s="25">
        <v>9.57944</v>
      </c>
    </row>
    <row r="419" spans="1:2" x14ac:dyDescent="0.25">
      <c r="A419" s="26">
        <v>29921</v>
      </c>
      <c r="B419" s="25">
        <v>8.9120399999999993</v>
      </c>
    </row>
    <row r="420" spans="1:2" x14ac:dyDescent="0.25">
      <c r="A420" s="26">
        <v>29952</v>
      </c>
      <c r="B420" s="25">
        <v>8.2568800000000007</v>
      </c>
    </row>
    <row r="421" spans="1:2" x14ac:dyDescent="0.25">
      <c r="A421" s="26">
        <v>29983</v>
      </c>
      <c r="B421" s="25">
        <v>7.6136400000000002</v>
      </c>
    </row>
    <row r="422" spans="1:2" x14ac:dyDescent="0.25">
      <c r="A422" s="26">
        <v>30011</v>
      </c>
      <c r="B422" s="25">
        <v>6.8848799999999999</v>
      </c>
    </row>
    <row r="423" spans="1:2" x14ac:dyDescent="0.25">
      <c r="A423" s="26">
        <v>30042</v>
      </c>
      <c r="B423" s="25">
        <v>6.6217699999999997</v>
      </c>
    </row>
    <row r="424" spans="1:2" x14ac:dyDescent="0.25">
      <c r="A424" s="26">
        <v>30072</v>
      </c>
      <c r="B424" s="25">
        <v>6.9119299999999999</v>
      </c>
    </row>
    <row r="425" spans="1:2" x14ac:dyDescent="0.25">
      <c r="A425" s="26">
        <v>30103</v>
      </c>
      <c r="B425" s="25">
        <v>7.1823199999999998</v>
      </c>
    </row>
    <row r="426" spans="1:2" x14ac:dyDescent="0.25">
      <c r="A426" s="26">
        <v>30133</v>
      </c>
      <c r="B426" s="25">
        <v>6.5573800000000002</v>
      </c>
    </row>
    <row r="427" spans="1:2" x14ac:dyDescent="0.25">
      <c r="A427" s="26">
        <v>30164</v>
      </c>
      <c r="B427" s="25">
        <v>5.9652900000000004</v>
      </c>
    </row>
    <row r="428" spans="1:2" x14ac:dyDescent="0.25">
      <c r="A428" s="26">
        <v>30195</v>
      </c>
      <c r="B428" s="25">
        <v>4.9409200000000002</v>
      </c>
    </row>
    <row r="429" spans="1:2" x14ac:dyDescent="0.25">
      <c r="A429" s="26">
        <v>30225</v>
      </c>
      <c r="B429" s="25">
        <v>5.0321199999999999</v>
      </c>
    </row>
    <row r="430" spans="1:2" x14ac:dyDescent="0.25">
      <c r="A430" s="26">
        <v>30256</v>
      </c>
      <c r="B430" s="25">
        <v>4.4776100000000003</v>
      </c>
    </row>
    <row r="431" spans="1:2" x14ac:dyDescent="0.25">
      <c r="A431" s="26">
        <v>30286</v>
      </c>
      <c r="B431" s="25">
        <v>3.82572</v>
      </c>
    </row>
    <row r="432" spans="1:2" x14ac:dyDescent="0.25">
      <c r="A432" s="26">
        <v>30317</v>
      </c>
      <c r="B432" s="25">
        <v>3.70763</v>
      </c>
    </row>
    <row r="433" spans="1:2" x14ac:dyDescent="0.25">
      <c r="A433" s="26">
        <v>30348</v>
      </c>
      <c r="B433" s="25">
        <v>3.4846900000000001</v>
      </c>
    </row>
    <row r="434" spans="1:2" x14ac:dyDescent="0.25">
      <c r="A434" s="26">
        <v>30376</v>
      </c>
      <c r="B434" s="25">
        <v>3.59029</v>
      </c>
    </row>
    <row r="435" spans="1:2" x14ac:dyDescent="0.25">
      <c r="A435" s="26">
        <v>30407</v>
      </c>
      <c r="B435" s="25">
        <v>4</v>
      </c>
    </row>
    <row r="436" spans="1:2" x14ac:dyDescent="0.25">
      <c r="A436" s="26">
        <v>30437</v>
      </c>
      <c r="B436" s="25">
        <v>3.4410799999999999</v>
      </c>
    </row>
    <row r="437" spans="1:2" x14ac:dyDescent="0.25">
      <c r="A437" s="26">
        <v>30468</v>
      </c>
      <c r="B437" s="25">
        <v>2.4742299999999999</v>
      </c>
    </row>
    <row r="438" spans="1:2" x14ac:dyDescent="0.25">
      <c r="A438" s="26">
        <v>30498</v>
      </c>
      <c r="B438" s="25">
        <v>2.3589699999999998</v>
      </c>
    </row>
    <row r="439" spans="1:2" x14ac:dyDescent="0.25">
      <c r="A439" s="26">
        <v>30529</v>
      </c>
      <c r="B439" s="25">
        <v>2.4565000000000001</v>
      </c>
    </row>
    <row r="440" spans="1:2" x14ac:dyDescent="0.25">
      <c r="A440" s="26">
        <v>30560</v>
      </c>
      <c r="B440" s="25">
        <v>2.76356</v>
      </c>
    </row>
    <row r="441" spans="1:2" x14ac:dyDescent="0.25">
      <c r="A441" s="26">
        <v>30590</v>
      </c>
      <c r="B441" s="25">
        <v>2.7522899999999999</v>
      </c>
    </row>
    <row r="442" spans="1:2" x14ac:dyDescent="0.25">
      <c r="A442" s="26">
        <v>30621</v>
      </c>
      <c r="B442" s="25">
        <v>3.1632699999999998</v>
      </c>
    </row>
    <row r="443" spans="1:2" x14ac:dyDescent="0.25">
      <c r="A443" s="26">
        <v>30651</v>
      </c>
      <c r="B443" s="25">
        <v>3.7871000000000001</v>
      </c>
    </row>
    <row r="444" spans="1:2" x14ac:dyDescent="0.25">
      <c r="A444" s="26">
        <v>30682</v>
      </c>
      <c r="B444" s="25">
        <v>4.2900900000000002</v>
      </c>
    </row>
    <row r="445" spans="1:2" x14ac:dyDescent="0.25">
      <c r="A445" s="26">
        <v>30713</v>
      </c>
      <c r="B445" s="25">
        <v>4.6938800000000001</v>
      </c>
    </row>
    <row r="446" spans="1:2" x14ac:dyDescent="0.25">
      <c r="A446" s="26">
        <v>30742</v>
      </c>
      <c r="B446" s="25">
        <v>4.89297</v>
      </c>
    </row>
    <row r="447" spans="1:2" x14ac:dyDescent="0.25">
      <c r="A447" s="26">
        <v>30773</v>
      </c>
      <c r="B447" s="25">
        <v>4.5546600000000002</v>
      </c>
    </row>
    <row r="448" spans="1:2" x14ac:dyDescent="0.25">
      <c r="A448" s="26">
        <v>30803</v>
      </c>
      <c r="B448" s="25">
        <v>4.3346799999999996</v>
      </c>
    </row>
    <row r="449" spans="1:2" x14ac:dyDescent="0.25">
      <c r="A449" s="26">
        <v>30834</v>
      </c>
      <c r="B449" s="25">
        <v>4.3259600000000002</v>
      </c>
    </row>
    <row r="450" spans="1:2" x14ac:dyDescent="0.25">
      <c r="A450" s="26">
        <v>30864</v>
      </c>
      <c r="B450" s="25">
        <v>4.3086200000000003</v>
      </c>
    </row>
    <row r="451" spans="1:2" x14ac:dyDescent="0.25">
      <c r="A451" s="26">
        <v>30895</v>
      </c>
      <c r="B451" s="25">
        <v>4.2957000000000001</v>
      </c>
    </row>
    <row r="452" spans="1:2" x14ac:dyDescent="0.25">
      <c r="A452" s="26">
        <v>30926</v>
      </c>
      <c r="B452" s="25">
        <v>4.28287</v>
      </c>
    </row>
    <row r="453" spans="1:2" x14ac:dyDescent="0.25">
      <c r="A453" s="26">
        <v>30956</v>
      </c>
      <c r="B453" s="25">
        <v>4.2658699999999996</v>
      </c>
    </row>
    <row r="454" spans="1:2" x14ac:dyDescent="0.25">
      <c r="A454" s="26">
        <v>30987</v>
      </c>
      <c r="B454" s="25">
        <v>4.1543000000000001</v>
      </c>
    </row>
    <row r="455" spans="1:2" x14ac:dyDescent="0.25">
      <c r="A455" s="26">
        <v>31017</v>
      </c>
      <c r="B455" s="25">
        <v>4.0433899999999996</v>
      </c>
    </row>
    <row r="456" spans="1:2" x14ac:dyDescent="0.25">
      <c r="A456" s="26">
        <v>31048</v>
      </c>
      <c r="B456" s="25">
        <v>3.5259499999999999</v>
      </c>
    </row>
    <row r="457" spans="1:2" x14ac:dyDescent="0.25">
      <c r="A457" s="26">
        <v>31079</v>
      </c>
      <c r="B457" s="25">
        <v>3.6062400000000001</v>
      </c>
    </row>
    <row r="458" spans="1:2" x14ac:dyDescent="0.25">
      <c r="A458" s="26">
        <v>31107</v>
      </c>
      <c r="B458" s="25">
        <v>3.7900900000000002</v>
      </c>
    </row>
    <row r="459" spans="1:2" x14ac:dyDescent="0.25">
      <c r="A459" s="26">
        <v>31138</v>
      </c>
      <c r="B459" s="25">
        <v>3.5817999999999999</v>
      </c>
    </row>
    <row r="460" spans="1:2" x14ac:dyDescent="0.25">
      <c r="A460" s="26">
        <v>31168</v>
      </c>
      <c r="B460" s="25">
        <v>3.5748799999999998</v>
      </c>
    </row>
    <row r="461" spans="1:2" x14ac:dyDescent="0.25">
      <c r="A461" s="26">
        <v>31199</v>
      </c>
      <c r="B461" s="25">
        <v>3.6644199999999998</v>
      </c>
    </row>
    <row r="462" spans="1:2" x14ac:dyDescent="0.25">
      <c r="A462" s="26">
        <v>31229</v>
      </c>
      <c r="B462" s="25">
        <v>3.4582099999999998</v>
      </c>
    </row>
    <row r="463" spans="1:2" x14ac:dyDescent="0.25">
      <c r="A463" s="26">
        <v>31260</v>
      </c>
      <c r="B463" s="25">
        <v>3.35249</v>
      </c>
    </row>
    <row r="464" spans="1:2" x14ac:dyDescent="0.25">
      <c r="A464" s="26">
        <v>31291</v>
      </c>
      <c r="B464" s="25">
        <v>3.2473700000000001</v>
      </c>
    </row>
    <row r="465" spans="1:2" x14ac:dyDescent="0.25">
      <c r="A465" s="26">
        <v>31321</v>
      </c>
      <c r="B465" s="25">
        <v>3.2350099999999999</v>
      </c>
    </row>
    <row r="466" spans="1:2" x14ac:dyDescent="0.25">
      <c r="A466" s="26">
        <v>31352</v>
      </c>
      <c r="B466" s="25">
        <v>3.5137700000000001</v>
      </c>
    </row>
    <row r="467" spans="1:2" x14ac:dyDescent="0.25">
      <c r="A467" s="26">
        <v>31382</v>
      </c>
      <c r="B467" s="25">
        <v>3.7914699999999999</v>
      </c>
    </row>
    <row r="468" spans="1:2" x14ac:dyDescent="0.25">
      <c r="A468" s="26">
        <v>31413</v>
      </c>
      <c r="B468" s="25">
        <v>3.9735100000000001</v>
      </c>
    </row>
    <row r="469" spans="1:2" x14ac:dyDescent="0.25">
      <c r="A469" s="26">
        <v>31444</v>
      </c>
      <c r="B469" s="25">
        <v>3.1984900000000001</v>
      </c>
    </row>
    <row r="470" spans="1:2" x14ac:dyDescent="0.25">
      <c r="A470" s="26">
        <v>31472</v>
      </c>
      <c r="B470" s="25">
        <v>2.1535600000000001</v>
      </c>
    </row>
    <row r="471" spans="1:2" x14ac:dyDescent="0.25">
      <c r="A471" s="26">
        <v>31503</v>
      </c>
      <c r="B471" s="25">
        <v>1.5887899999999999</v>
      </c>
    </row>
    <row r="472" spans="1:2" x14ac:dyDescent="0.25">
      <c r="A472" s="26">
        <v>31533</v>
      </c>
      <c r="B472" s="25">
        <v>1.6791</v>
      </c>
    </row>
    <row r="473" spans="1:2" x14ac:dyDescent="0.25">
      <c r="A473" s="26">
        <v>31564</v>
      </c>
      <c r="B473" s="25">
        <v>1.7674399999999999</v>
      </c>
    </row>
    <row r="474" spans="1:2" x14ac:dyDescent="0.25">
      <c r="A474" s="26">
        <v>31594</v>
      </c>
      <c r="B474" s="25">
        <v>1.6713100000000001</v>
      </c>
    </row>
    <row r="475" spans="1:2" x14ac:dyDescent="0.25">
      <c r="A475" s="26">
        <v>31625</v>
      </c>
      <c r="B475" s="25">
        <v>1.5755300000000001</v>
      </c>
    </row>
    <row r="476" spans="1:2" x14ac:dyDescent="0.25">
      <c r="A476" s="26">
        <v>31656</v>
      </c>
      <c r="B476" s="25">
        <v>1.75763</v>
      </c>
    </row>
    <row r="477" spans="1:2" x14ac:dyDescent="0.25">
      <c r="A477" s="26">
        <v>31686</v>
      </c>
      <c r="B477" s="25">
        <v>1.5668200000000001</v>
      </c>
    </row>
    <row r="478" spans="1:2" x14ac:dyDescent="0.25">
      <c r="A478" s="26">
        <v>31717</v>
      </c>
      <c r="B478" s="25">
        <v>1.2844</v>
      </c>
    </row>
    <row r="479" spans="1:2" x14ac:dyDescent="0.25">
      <c r="A479" s="26">
        <v>31747</v>
      </c>
      <c r="B479" s="25">
        <v>1.1872100000000001</v>
      </c>
    </row>
    <row r="480" spans="1:2" x14ac:dyDescent="0.25">
      <c r="A480" s="26">
        <v>31778</v>
      </c>
      <c r="B480" s="25">
        <v>1.3648800000000001</v>
      </c>
    </row>
    <row r="481" spans="1:2" x14ac:dyDescent="0.25">
      <c r="A481" s="26">
        <v>31809</v>
      </c>
      <c r="B481" s="25">
        <v>1.91431</v>
      </c>
    </row>
    <row r="482" spans="1:2" x14ac:dyDescent="0.25">
      <c r="A482" s="26">
        <v>31837</v>
      </c>
      <c r="B482" s="25">
        <v>2.8414299999999999</v>
      </c>
    </row>
    <row r="483" spans="1:2" x14ac:dyDescent="0.25">
      <c r="A483" s="26">
        <v>31868</v>
      </c>
      <c r="B483" s="25">
        <v>3.6798500000000001</v>
      </c>
    </row>
    <row r="484" spans="1:2" x14ac:dyDescent="0.25">
      <c r="A484" s="26">
        <v>31898</v>
      </c>
      <c r="B484" s="25">
        <v>3.6697199999999999</v>
      </c>
    </row>
    <row r="485" spans="1:2" x14ac:dyDescent="0.25">
      <c r="A485" s="26">
        <v>31929</v>
      </c>
      <c r="B485" s="25">
        <v>3.7477100000000001</v>
      </c>
    </row>
    <row r="486" spans="1:2" x14ac:dyDescent="0.25">
      <c r="A486" s="26">
        <v>31959</v>
      </c>
      <c r="B486" s="25">
        <v>3.9269400000000001</v>
      </c>
    </row>
    <row r="487" spans="1:2" x14ac:dyDescent="0.25">
      <c r="A487" s="26">
        <v>31990</v>
      </c>
      <c r="B487" s="25">
        <v>4.2883199999999997</v>
      </c>
    </row>
    <row r="488" spans="1:2" x14ac:dyDescent="0.25">
      <c r="A488" s="26">
        <v>32021</v>
      </c>
      <c r="B488" s="25">
        <v>4.2727300000000001</v>
      </c>
    </row>
    <row r="489" spans="1:2" x14ac:dyDescent="0.25">
      <c r="A489" s="26">
        <v>32051</v>
      </c>
      <c r="B489" s="25">
        <v>4.3557199999999998</v>
      </c>
    </row>
    <row r="490" spans="1:2" x14ac:dyDescent="0.25">
      <c r="A490" s="26">
        <v>32082</v>
      </c>
      <c r="B490" s="25">
        <v>4.5289900000000003</v>
      </c>
    </row>
    <row r="491" spans="1:2" x14ac:dyDescent="0.25">
      <c r="A491" s="26">
        <v>32112</v>
      </c>
      <c r="B491" s="25">
        <v>4.3321300000000003</v>
      </c>
    </row>
    <row r="492" spans="1:2" x14ac:dyDescent="0.25">
      <c r="A492" s="26">
        <v>32143</v>
      </c>
      <c r="B492" s="25">
        <v>4.1292600000000004</v>
      </c>
    </row>
    <row r="493" spans="1:2" x14ac:dyDescent="0.25">
      <c r="A493" s="26">
        <v>32174</v>
      </c>
      <c r="B493" s="25">
        <v>3.9356</v>
      </c>
    </row>
    <row r="494" spans="1:2" x14ac:dyDescent="0.25">
      <c r="A494" s="26">
        <v>32203</v>
      </c>
      <c r="B494" s="25">
        <v>3.8324400000000001</v>
      </c>
    </row>
    <row r="495" spans="1:2" x14ac:dyDescent="0.25">
      <c r="A495" s="26">
        <v>32234</v>
      </c>
      <c r="B495" s="25">
        <v>3.9929000000000001</v>
      </c>
    </row>
    <row r="496" spans="1:2" x14ac:dyDescent="0.25">
      <c r="A496" s="26">
        <v>32264</v>
      </c>
      <c r="B496" s="25">
        <v>3.9823</v>
      </c>
    </row>
    <row r="497" spans="1:2" x14ac:dyDescent="0.25">
      <c r="A497" s="26">
        <v>32295</v>
      </c>
      <c r="B497" s="25">
        <v>3.9647600000000001</v>
      </c>
    </row>
    <row r="498" spans="1:2" x14ac:dyDescent="0.25">
      <c r="A498" s="26">
        <v>32325</v>
      </c>
      <c r="B498" s="25">
        <v>4.1300499999999998</v>
      </c>
    </row>
    <row r="499" spans="1:2" x14ac:dyDescent="0.25">
      <c r="A499" s="26">
        <v>32356</v>
      </c>
      <c r="B499" s="25">
        <v>4.1119899999999996</v>
      </c>
    </row>
    <row r="500" spans="1:2" x14ac:dyDescent="0.25">
      <c r="A500" s="26">
        <v>32387</v>
      </c>
      <c r="B500" s="25">
        <v>4.1848299999999998</v>
      </c>
    </row>
    <row r="501" spans="1:2" x14ac:dyDescent="0.25">
      <c r="A501" s="26">
        <v>32417</v>
      </c>
      <c r="B501" s="25">
        <v>4.2608699999999997</v>
      </c>
    </row>
    <row r="502" spans="1:2" x14ac:dyDescent="0.25">
      <c r="A502" s="26">
        <v>32448</v>
      </c>
      <c r="B502" s="25">
        <v>4.2461000000000002</v>
      </c>
    </row>
    <row r="503" spans="1:2" x14ac:dyDescent="0.25">
      <c r="A503" s="26">
        <v>32478</v>
      </c>
      <c r="B503" s="25">
        <v>4.4117600000000001</v>
      </c>
    </row>
    <row r="504" spans="1:2" x14ac:dyDescent="0.25">
      <c r="A504" s="26">
        <v>32509</v>
      </c>
      <c r="B504" s="25">
        <v>4.4827599999999999</v>
      </c>
    </row>
    <row r="505" spans="1:2" x14ac:dyDescent="0.25">
      <c r="A505" s="26">
        <v>32540</v>
      </c>
      <c r="B505" s="25">
        <v>4.6471600000000004</v>
      </c>
    </row>
    <row r="506" spans="1:2" x14ac:dyDescent="0.25">
      <c r="A506" s="26">
        <v>32568</v>
      </c>
      <c r="B506" s="25">
        <v>4.8926999999999996</v>
      </c>
    </row>
    <row r="507" spans="1:2" x14ac:dyDescent="0.25">
      <c r="A507" s="26">
        <v>32599</v>
      </c>
      <c r="B507" s="25">
        <v>5.0341300000000002</v>
      </c>
    </row>
    <row r="508" spans="1:2" x14ac:dyDescent="0.25">
      <c r="A508" s="26">
        <v>32629</v>
      </c>
      <c r="B508" s="25">
        <v>5.2766000000000002</v>
      </c>
    </row>
    <row r="509" spans="1:2" x14ac:dyDescent="0.25">
      <c r="A509" s="26">
        <v>32660</v>
      </c>
      <c r="B509" s="25">
        <v>5.1694899999999997</v>
      </c>
    </row>
    <row r="510" spans="1:2" x14ac:dyDescent="0.25">
      <c r="A510" s="26">
        <v>32690</v>
      </c>
      <c r="B510" s="25">
        <v>5.0632900000000003</v>
      </c>
    </row>
    <row r="511" spans="1:2" x14ac:dyDescent="0.25">
      <c r="A511" s="26">
        <v>32721</v>
      </c>
      <c r="B511" s="25">
        <v>4.6218500000000002</v>
      </c>
    </row>
    <row r="512" spans="1:2" x14ac:dyDescent="0.25">
      <c r="A512" s="26">
        <v>32752</v>
      </c>
      <c r="B512" s="25">
        <v>4.4351500000000001</v>
      </c>
    </row>
    <row r="513" spans="1:2" x14ac:dyDescent="0.25">
      <c r="A513" s="26">
        <v>32782</v>
      </c>
      <c r="B513" s="25">
        <v>4.5871599999999999</v>
      </c>
    </row>
    <row r="514" spans="1:2" x14ac:dyDescent="0.25">
      <c r="A514" s="26">
        <v>32813</v>
      </c>
      <c r="B514" s="25">
        <v>4.65503</v>
      </c>
    </row>
    <row r="515" spans="1:2" x14ac:dyDescent="0.25">
      <c r="A515" s="26">
        <v>32843</v>
      </c>
      <c r="B515" s="25">
        <v>4.6395999999999997</v>
      </c>
    </row>
    <row r="516" spans="1:2" x14ac:dyDescent="0.25">
      <c r="A516" s="26">
        <v>32874</v>
      </c>
      <c r="B516" s="25">
        <v>5.1980199999999996</v>
      </c>
    </row>
    <row r="517" spans="1:2" x14ac:dyDescent="0.25">
      <c r="A517" s="26">
        <v>32905</v>
      </c>
      <c r="B517" s="25">
        <v>5.2631600000000001</v>
      </c>
    </row>
    <row r="518" spans="1:2" x14ac:dyDescent="0.25">
      <c r="A518" s="26">
        <v>32933</v>
      </c>
      <c r="B518" s="25">
        <v>5.2373200000000004</v>
      </c>
    </row>
    <row r="519" spans="1:2" x14ac:dyDescent="0.25">
      <c r="A519" s="26">
        <v>32964</v>
      </c>
      <c r="B519" s="25">
        <v>4.7116199999999999</v>
      </c>
    </row>
    <row r="520" spans="1:2" x14ac:dyDescent="0.25">
      <c r="A520" s="26">
        <v>32994</v>
      </c>
      <c r="B520" s="25">
        <v>4.3654000000000002</v>
      </c>
    </row>
    <row r="521" spans="1:2" x14ac:dyDescent="0.25">
      <c r="A521" s="26">
        <v>33025</v>
      </c>
      <c r="B521" s="25">
        <v>4.6736500000000003</v>
      </c>
    </row>
    <row r="522" spans="1:2" x14ac:dyDescent="0.25">
      <c r="A522" s="26">
        <v>33055</v>
      </c>
      <c r="B522" s="25">
        <v>4.81928</v>
      </c>
    </row>
    <row r="523" spans="1:2" x14ac:dyDescent="0.25">
      <c r="A523" s="26">
        <v>33086</v>
      </c>
      <c r="B523" s="25">
        <v>5.7028100000000004</v>
      </c>
    </row>
    <row r="524" spans="1:2" x14ac:dyDescent="0.25">
      <c r="A524" s="26">
        <v>33117</v>
      </c>
      <c r="B524" s="25">
        <v>6.1698700000000004</v>
      </c>
    </row>
    <row r="525" spans="1:2" x14ac:dyDescent="0.25">
      <c r="A525" s="26">
        <v>33147</v>
      </c>
      <c r="B525" s="25">
        <v>6.3795900000000003</v>
      </c>
    </row>
    <row r="526" spans="1:2" x14ac:dyDescent="0.25">
      <c r="A526" s="26">
        <v>33178</v>
      </c>
      <c r="B526" s="25">
        <v>6.1953899999999997</v>
      </c>
    </row>
    <row r="527" spans="1:2" x14ac:dyDescent="0.25">
      <c r="A527" s="26">
        <v>33208</v>
      </c>
      <c r="B527" s="25">
        <v>6.25495</v>
      </c>
    </row>
    <row r="528" spans="1:2" x14ac:dyDescent="0.25">
      <c r="A528" s="26">
        <v>33239</v>
      </c>
      <c r="B528" s="25">
        <v>5.6470599999999997</v>
      </c>
    </row>
    <row r="529" spans="1:2" x14ac:dyDescent="0.25">
      <c r="A529" s="26">
        <v>33270</v>
      </c>
      <c r="B529" s="25">
        <v>5.3125</v>
      </c>
    </row>
    <row r="530" spans="1:2" x14ac:dyDescent="0.25">
      <c r="A530" s="26">
        <v>33298</v>
      </c>
      <c r="B530" s="25">
        <v>4.8211500000000003</v>
      </c>
    </row>
    <row r="531" spans="1:2" x14ac:dyDescent="0.25">
      <c r="A531" s="26">
        <v>33329</v>
      </c>
      <c r="B531" s="25">
        <v>4.8099299999999996</v>
      </c>
    </row>
    <row r="532" spans="1:2" x14ac:dyDescent="0.25">
      <c r="A532" s="26">
        <v>33359</v>
      </c>
      <c r="B532" s="25">
        <v>5.0348600000000001</v>
      </c>
    </row>
    <row r="533" spans="1:2" x14ac:dyDescent="0.25">
      <c r="A533" s="26">
        <v>33390</v>
      </c>
      <c r="B533" s="25">
        <v>4.6959200000000001</v>
      </c>
    </row>
    <row r="534" spans="1:2" x14ac:dyDescent="0.25">
      <c r="A534" s="26">
        <v>33420</v>
      </c>
      <c r="B534" s="25">
        <v>4.36782</v>
      </c>
    </row>
    <row r="535" spans="1:2" x14ac:dyDescent="0.25">
      <c r="A535" s="26">
        <v>33451</v>
      </c>
      <c r="B535" s="25">
        <v>3.7993899999999998</v>
      </c>
    </row>
    <row r="536" spans="1:2" x14ac:dyDescent="0.25">
      <c r="A536" s="26">
        <v>33482</v>
      </c>
      <c r="B536" s="25">
        <v>3.3962300000000001</v>
      </c>
    </row>
    <row r="537" spans="1:2" x14ac:dyDescent="0.25">
      <c r="A537" s="26">
        <v>33512</v>
      </c>
      <c r="B537" s="25">
        <v>2.8485800000000001</v>
      </c>
    </row>
    <row r="538" spans="1:2" x14ac:dyDescent="0.25">
      <c r="A538" s="26">
        <v>33543</v>
      </c>
      <c r="B538" s="25">
        <v>3.06657</v>
      </c>
    </row>
    <row r="539" spans="1:2" x14ac:dyDescent="0.25">
      <c r="A539" s="26">
        <v>33573</v>
      </c>
      <c r="B539" s="25">
        <v>2.9806300000000001</v>
      </c>
    </row>
    <row r="540" spans="1:2" x14ac:dyDescent="0.25">
      <c r="A540" s="26">
        <v>33604</v>
      </c>
      <c r="B540" s="25">
        <v>2.6726100000000002</v>
      </c>
    </row>
    <row r="541" spans="1:2" x14ac:dyDescent="0.25">
      <c r="A541" s="26">
        <v>33635</v>
      </c>
      <c r="B541" s="25">
        <v>2.8189899999999999</v>
      </c>
    </row>
    <row r="542" spans="1:2" x14ac:dyDescent="0.25">
      <c r="A542" s="26">
        <v>33664</v>
      </c>
      <c r="B542" s="25">
        <v>3.1899099999999998</v>
      </c>
    </row>
    <row r="543" spans="1:2" x14ac:dyDescent="0.25">
      <c r="A543" s="26">
        <v>33695</v>
      </c>
      <c r="B543" s="25">
        <v>3.18283</v>
      </c>
    </row>
    <row r="544" spans="1:2" x14ac:dyDescent="0.25">
      <c r="A544" s="26">
        <v>33725</v>
      </c>
      <c r="B544" s="25">
        <v>3.0236000000000001</v>
      </c>
    </row>
    <row r="545" spans="1:2" x14ac:dyDescent="0.25">
      <c r="A545" s="26">
        <v>33756</v>
      </c>
      <c r="B545" s="25">
        <v>3.01471</v>
      </c>
    </row>
    <row r="546" spans="1:2" x14ac:dyDescent="0.25">
      <c r="A546" s="26">
        <v>33786</v>
      </c>
      <c r="B546" s="25">
        <v>3.1571199999999999</v>
      </c>
    </row>
    <row r="547" spans="1:2" x14ac:dyDescent="0.25">
      <c r="A547" s="26">
        <v>33817</v>
      </c>
      <c r="B547" s="25">
        <v>3.0746699999999998</v>
      </c>
    </row>
    <row r="548" spans="1:2" x14ac:dyDescent="0.25">
      <c r="A548" s="26">
        <v>33848</v>
      </c>
      <c r="B548" s="25">
        <v>2.9927000000000001</v>
      </c>
    </row>
    <row r="549" spans="1:2" x14ac:dyDescent="0.25">
      <c r="A549" s="26">
        <v>33878</v>
      </c>
      <c r="B549" s="25">
        <v>3.2798799999999999</v>
      </c>
    </row>
    <row r="550" spans="1:2" x14ac:dyDescent="0.25">
      <c r="A550" s="26">
        <v>33909</v>
      </c>
      <c r="B550" s="25">
        <v>3.12046</v>
      </c>
    </row>
    <row r="551" spans="1:2" x14ac:dyDescent="0.25">
      <c r="A551" s="26">
        <v>33939</v>
      </c>
      <c r="B551" s="25">
        <v>2.96671</v>
      </c>
    </row>
    <row r="552" spans="1:2" x14ac:dyDescent="0.25">
      <c r="A552" s="26">
        <v>33970</v>
      </c>
      <c r="B552" s="25">
        <v>3.2538</v>
      </c>
    </row>
    <row r="553" spans="1:2" x14ac:dyDescent="0.25">
      <c r="A553" s="26">
        <v>34001</v>
      </c>
      <c r="B553" s="25">
        <v>3.24675</v>
      </c>
    </row>
    <row r="554" spans="1:2" x14ac:dyDescent="0.25">
      <c r="A554" s="26">
        <v>34029</v>
      </c>
      <c r="B554" s="25">
        <v>3.0194100000000001</v>
      </c>
    </row>
    <row r="555" spans="1:2" x14ac:dyDescent="0.25">
      <c r="A555" s="26">
        <v>34060</v>
      </c>
      <c r="B555" s="25">
        <v>3.15638</v>
      </c>
    </row>
    <row r="556" spans="1:2" x14ac:dyDescent="0.25">
      <c r="A556" s="26">
        <v>34090</v>
      </c>
      <c r="B556" s="25">
        <v>3.22119</v>
      </c>
    </row>
    <row r="557" spans="1:2" x14ac:dyDescent="0.25">
      <c r="A557" s="26">
        <v>34121</v>
      </c>
      <c r="B557" s="25">
        <v>2.9978600000000002</v>
      </c>
    </row>
    <row r="558" spans="1:2" x14ac:dyDescent="0.25">
      <c r="A558" s="26">
        <v>34151</v>
      </c>
      <c r="B558" s="25">
        <v>2.8469799999999998</v>
      </c>
    </row>
    <row r="559" spans="1:2" x14ac:dyDescent="0.25">
      <c r="A559" s="26">
        <v>34182</v>
      </c>
      <c r="B559" s="25">
        <v>2.84091</v>
      </c>
    </row>
    <row r="560" spans="1:2" x14ac:dyDescent="0.25">
      <c r="A560" s="26">
        <v>34213</v>
      </c>
      <c r="B560" s="25">
        <v>2.7639999999999998</v>
      </c>
    </row>
    <row r="561" spans="1:2" x14ac:dyDescent="0.25">
      <c r="A561" s="26">
        <v>34243</v>
      </c>
      <c r="B561" s="25">
        <v>2.7522899999999999</v>
      </c>
    </row>
    <row r="562" spans="1:2" x14ac:dyDescent="0.25">
      <c r="A562" s="26">
        <v>34274</v>
      </c>
      <c r="B562" s="25">
        <v>2.7445499999999998</v>
      </c>
    </row>
    <row r="563" spans="1:2" x14ac:dyDescent="0.25">
      <c r="A563" s="26">
        <v>34304</v>
      </c>
      <c r="B563" s="25">
        <v>2.8109600000000001</v>
      </c>
    </row>
    <row r="564" spans="1:2" x14ac:dyDescent="0.25">
      <c r="A564" s="26">
        <v>34335</v>
      </c>
      <c r="B564" s="25">
        <v>2.4509799999999999</v>
      </c>
    </row>
    <row r="565" spans="1:2" x14ac:dyDescent="0.25">
      <c r="A565" s="26">
        <v>34366</v>
      </c>
      <c r="B565" s="25">
        <v>2.51572</v>
      </c>
    </row>
    <row r="566" spans="1:2" x14ac:dyDescent="0.25">
      <c r="A566" s="26">
        <v>34394</v>
      </c>
      <c r="B566" s="25">
        <v>2.65178</v>
      </c>
    </row>
    <row r="567" spans="1:2" x14ac:dyDescent="0.25">
      <c r="A567" s="26">
        <v>34425</v>
      </c>
      <c r="B567" s="25">
        <v>2.3643900000000002</v>
      </c>
    </row>
    <row r="568" spans="1:2" x14ac:dyDescent="0.25">
      <c r="A568" s="26">
        <v>34455</v>
      </c>
      <c r="B568" s="25">
        <v>2.2884899999999999</v>
      </c>
    </row>
    <row r="569" spans="1:2" x14ac:dyDescent="0.25">
      <c r="A569" s="26">
        <v>34486</v>
      </c>
      <c r="B569" s="25">
        <v>2.4948000000000001</v>
      </c>
    </row>
    <row r="570" spans="1:2" x14ac:dyDescent="0.25">
      <c r="A570" s="26">
        <v>34516</v>
      </c>
      <c r="B570" s="25">
        <v>2.69896</v>
      </c>
    </row>
    <row r="571" spans="1:2" x14ac:dyDescent="0.25">
      <c r="A571" s="26">
        <v>34547</v>
      </c>
      <c r="B571" s="25">
        <v>2.90055</v>
      </c>
    </row>
    <row r="572" spans="1:2" x14ac:dyDescent="0.25">
      <c r="A572" s="26">
        <v>34578</v>
      </c>
      <c r="B572" s="25">
        <v>2.9655200000000002</v>
      </c>
    </row>
    <row r="573" spans="1:2" x14ac:dyDescent="0.25">
      <c r="A573" s="26">
        <v>34608</v>
      </c>
      <c r="B573" s="25">
        <v>2.60989</v>
      </c>
    </row>
    <row r="574" spans="1:2" x14ac:dyDescent="0.25">
      <c r="A574" s="26">
        <v>34639</v>
      </c>
      <c r="B574" s="25">
        <v>2.6027399999999998</v>
      </c>
    </row>
    <row r="575" spans="1:2" x14ac:dyDescent="0.25">
      <c r="A575" s="26">
        <v>34669</v>
      </c>
      <c r="B575" s="25">
        <v>2.5973999999999999</v>
      </c>
    </row>
    <row r="576" spans="1:2" x14ac:dyDescent="0.25">
      <c r="A576" s="26">
        <v>34700</v>
      </c>
      <c r="B576" s="25">
        <v>2.8708100000000001</v>
      </c>
    </row>
    <row r="577" spans="1:2" x14ac:dyDescent="0.25">
      <c r="A577" s="26">
        <v>34731</v>
      </c>
      <c r="B577" s="25">
        <v>2.8629899999999999</v>
      </c>
    </row>
    <row r="578" spans="1:2" x14ac:dyDescent="0.25">
      <c r="A578" s="26">
        <v>34759</v>
      </c>
      <c r="B578" s="25">
        <v>2.78722</v>
      </c>
    </row>
    <row r="579" spans="1:2" x14ac:dyDescent="0.25">
      <c r="A579" s="26">
        <v>34790</v>
      </c>
      <c r="B579" s="25">
        <v>3.125</v>
      </c>
    </row>
    <row r="580" spans="1:2" x14ac:dyDescent="0.25">
      <c r="A580" s="26">
        <v>34820</v>
      </c>
      <c r="B580" s="25">
        <v>3.1186400000000001</v>
      </c>
    </row>
    <row r="581" spans="1:2" x14ac:dyDescent="0.25">
      <c r="A581" s="26">
        <v>34851</v>
      </c>
      <c r="B581" s="25">
        <v>3.0426000000000002</v>
      </c>
    </row>
    <row r="582" spans="1:2" x14ac:dyDescent="0.25">
      <c r="A582" s="26">
        <v>34881</v>
      </c>
      <c r="B582" s="25">
        <v>2.83019</v>
      </c>
    </row>
    <row r="583" spans="1:2" x14ac:dyDescent="0.25">
      <c r="A583" s="26">
        <v>34912</v>
      </c>
      <c r="B583" s="25">
        <v>2.6174499999999998</v>
      </c>
    </row>
    <row r="584" spans="1:2" x14ac:dyDescent="0.25">
      <c r="A584" s="26">
        <v>34943</v>
      </c>
      <c r="B584" s="25">
        <v>2.54521</v>
      </c>
    </row>
    <row r="585" spans="1:2" x14ac:dyDescent="0.25">
      <c r="A585" s="26">
        <v>34973</v>
      </c>
      <c r="B585" s="25">
        <v>2.74431</v>
      </c>
    </row>
    <row r="586" spans="1:2" x14ac:dyDescent="0.25">
      <c r="A586" s="26">
        <v>35004</v>
      </c>
      <c r="B586" s="25">
        <v>2.6034700000000002</v>
      </c>
    </row>
    <row r="587" spans="1:2" x14ac:dyDescent="0.25">
      <c r="A587" s="26">
        <v>35034</v>
      </c>
      <c r="B587" s="25">
        <v>2.53165</v>
      </c>
    </row>
    <row r="588" spans="1:2" x14ac:dyDescent="0.25">
      <c r="A588" s="26">
        <v>35065</v>
      </c>
      <c r="B588" s="25">
        <v>2.7907000000000002</v>
      </c>
    </row>
    <row r="589" spans="1:2" x14ac:dyDescent="0.25">
      <c r="A589" s="26">
        <v>35096</v>
      </c>
      <c r="B589" s="25">
        <v>2.7170299999999998</v>
      </c>
    </row>
    <row r="590" spans="1:2" x14ac:dyDescent="0.25">
      <c r="A590" s="26">
        <v>35125</v>
      </c>
      <c r="B590" s="25">
        <v>2.8439199999999998</v>
      </c>
    </row>
    <row r="591" spans="1:2" x14ac:dyDescent="0.25">
      <c r="A591" s="26">
        <v>35156</v>
      </c>
      <c r="B591" s="25">
        <v>2.8326699999999998</v>
      </c>
    </row>
    <row r="592" spans="1:2" x14ac:dyDescent="0.25">
      <c r="A592" s="26">
        <v>35186</v>
      </c>
      <c r="B592" s="25">
        <v>2.8270900000000001</v>
      </c>
    </row>
    <row r="593" spans="1:2" x14ac:dyDescent="0.25">
      <c r="A593" s="26">
        <v>35217</v>
      </c>
      <c r="B593" s="25">
        <v>2.82152</v>
      </c>
    </row>
    <row r="594" spans="1:2" x14ac:dyDescent="0.25">
      <c r="A594" s="26">
        <v>35247</v>
      </c>
      <c r="B594" s="25">
        <v>2.8833600000000001</v>
      </c>
    </row>
    <row r="595" spans="1:2" x14ac:dyDescent="0.25">
      <c r="A595" s="26">
        <v>35278</v>
      </c>
      <c r="B595" s="25">
        <v>2.8123</v>
      </c>
    </row>
    <row r="596" spans="1:2" x14ac:dyDescent="0.25">
      <c r="A596" s="26">
        <v>35309</v>
      </c>
      <c r="B596" s="25">
        <v>3.0045700000000002</v>
      </c>
    </row>
    <row r="597" spans="1:2" x14ac:dyDescent="0.25">
      <c r="A597" s="26">
        <v>35339</v>
      </c>
      <c r="B597" s="25">
        <v>3.06189</v>
      </c>
    </row>
    <row r="598" spans="1:2" x14ac:dyDescent="0.25">
      <c r="A598" s="26">
        <v>35370</v>
      </c>
      <c r="B598" s="25">
        <v>3.2530899999999998</v>
      </c>
    </row>
    <row r="599" spans="1:2" x14ac:dyDescent="0.25">
      <c r="A599" s="26">
        <v>35400</v>
      </c>
      <c r="B599" s="25">
        <v>3.3788200000000002</v>
      </c>
    </row>
    <row r="600" spans="1:2" x14ac:dyDescent="0.25">
      <c r="A600" s="26">
        <v>35431</v>
      </c>
      <c r="B600" s="25">
        <v>3.0381399999999998</v>
      </c>
    </row>
    <row r="601" spans="1:2" x14ac:dyDescent="0.25">
      <c r="A601" s="26">
        <v>35462</v>
      </c>
      <c r="B601" s="25">
        <v>3.03226</v>
      </c>
    </row>
    <row r="602" spans="1:2" x14ac:dyDescent="0.25">
      <c r="A602" s="26">
        <v>35490</v>
      </c>
      <c r="B602" s="25">
        <v>2.7652700000000001</v>
      </c>
    </row>
    <row r="603" spans="1:2" x14ac:dyDescent="0.25">
      <c r="A603" s="26">
        <v>35521</v>
      </c>
      <c r="B603" s="25">
        <v>2.4343400000000002</v>
      </c>
    </row>
    <row r="604" spans="1:2" x14ac:dyDescent="0.25">
      <c r="A604" s="26">
        <v>35551</v>
      </c>
      <c r="B604" s="25">
        <v>2.2378499999999999</v>
      </c>
    </row>
    <row r="605" spans="1:2" x14ac:dyDescent="0.25">
      <c r="A605" s="26">
        <v>35582</v>
      </c>
      <c r="B605" s="25">
        <v>2.2335699999999998</v>
      </c>
    </row>
    <row r="606" spans="1:2" x14ac:dyDescent="0.25">
      <c r="A606" s="26">
        <v>35612</v>
      </c>
      <c r="B606" s="25">
        <v>2.16561</v>
      </c>
    </row>
    <row r="607" spans="1:2" x14ac:dyDescent="0.25">
      <c r="A607" s="26">
        <v>35643</v>
      </c>
      <c r="B607" s="25">
        <v>2.2900800000000001</v>
      </c>
    </row>
    <row r="608" spans="1:2" x14ac:dyDescent="0.25">
      <c r="A608" s="26">
        <v>35674</v>
      </c>
      <c r="B608" s="25">
        <v>2.2193999999999998</v>
      </c>
    </row>
    <row r="609" spans="1:2" x14ac:dyDescent="0.25">
      <c r="A609" s="26">
        <v>35704</v>
      </c>
      <c r="B609" s="25">
        <v>2.0859700000000001</v>
      </c>
    </row>
    <row r="610" spans="1:2" x14ac:dyDescent="0.25">
      <c r="A610" s="26">
        <v>35735</v>
      </c>
      <c r="B610" s="25">
        <v>1.89036</v>
      </c>
    </row>
    <row r="611" spans="1:2" x14ac:dyDescent="0.25">
      <c r="A611" s="26">
        <v>35765</v>
      </c>
      <c r="B611" s="25">
        <v>1.6970499999999999</v>
      </c>
    </row>
    <row r="612" spans="1:2" x14ac:dyDescent="0.25">
      <c r="A612" s="26">
        <v>35796</v>
      </c>
      <c r="B612" s="25">
        <v>1.6311199999999999</v>
      </c>
    </row>
    <row r="613" spans="1:2" x14ac:dyDescent="0.25">
      <c r="A613" s="26">
        <v>35827</v>
      </c>
      <c r="B613" s="25">
        <v>1.4401999999999999</v>
      </c>
    </row>
    <row r="614" spans="1:2" x14ac:dyDescent="0.25">
      <c r="A614" s="26">
        <v>35855</v>
      </c>
      <c r="B614" s="25">
        <v>1.3767199999999999</v>
      </c>
    </row>
    <row r="615" spans="1:2" x14ac:dyDescent="0.25">
      <c r="A615" s="26">
        <v>35886</v>
      </c>
      <c r="B615" s="25">
        <v>1.4383999999999999</v>
      </c>
    </row>
    <row r="616" spans="1:2" x14ac:dyDescent="0.25">
      <c r="A616" s="26">
        <v>35916</v>
      </c>
      <c r="B616" s="25">
        <v>1.6885600000000001</v>
      </c>
    </row>
    <row r="617" spans="1:2" x14ac:dyDescent="0.25">
      <c r="A617" s="26">
        <v>35947</v>
      </c>
      <c r="B617" s="25">
        <v>1.62297</v>
      </c>
    </row>
    <row r="618" spans="1:2" x14ac:dyDescent="0.25">
      <c r="A618" s="26">
        <v>35977</v>
      </c>
      <c r="B618" s="25">
        <v>1.7456400000000001</v>
      </c>
    </row>
    <row r="619" spans="1:2" x14ac:dyDescent="0.25">
      <c r="A619" s="26">
        <v>36008</v>
      </c>
      <c r="B619" s="25">
        <v>1.6169199999999999</v>
      </c>
    </row>
    <row r="620" spans="1:2" x14ac:dyDescent="0.25">
      <c r="A620" s="26">
        <v>36039</v>
      </c>
      <c r="B620" s="25">
        <v>1.4268000000000001</v>
      </c>
    </row>
    <row r="621" spans="1:2" x14ac:dyDescent="0.25">
      <c r="A621" s="26">
        <v>36069</v>
      </c>
      <c r="B621" s="25">
        <v>1.48607</v>
      </c>
    </row>
    <row r="622" spans="1:2" x14ac:dyDescent="0.25">
      <c r="A622" s="26">
        <v>36100</v>
      </c>
      <c r="B622" s="25">
        <v>1.4842299999999999</v>
      </c>
    </row>
    <row r="623" spans="1:2" x14ac:dyDescent="0.25">
      <c r="A623" s="26">
        <v>36130</v>
      </c>
      <c r="B623" s="25">
        <v>1.6069199999999999</v>
      </c>
    </row>
    <row r="624" spans="1:2" x14ac:dyDescent="0.25">
      <c r="A624" s="26">
        <v>36161</v>
      </c>
      <c r="B624" s="25">
        <v>1.6666700000000001</v>
      </c>
    </row>
    <row r="625" spans="1:2" x14ac:dyDescent="0.25">
      <c r="A625" s="26">
        <v>36192</v>
      </c>
      <c r="B625" s="25">
        <v>1.6666700000000001</v>
      </c>
    </row>
    <row r="626" spans="1:2" x14ac:dyDescent="0.25">
      <c r="A626" s="26">
        <v>36220</v>
      </c>
      <c r="B626" s="25">
        <v>1.7283999999999999</v>
      </c>
    </row>
    <row r="627" spans="1:2" x14ac:dyDescent="0.25">
      <c r="A627" s="26">
        <v>36251</v>
      </c>
      <c r="B627" s="25">
        <v>2.2811300000000001</v>
      </c>
    </row>
    <row r="628" spans="1:2" x14ac:dyDescent="0.25">
      <c r="A628" s="26">
        <v>36281</v>
      </c>
      <c r="B628" s="25">
        <v>2.0910199999999999</v>
      </c>
    </row>
    <row r="629" spans="1:2" x14ac:dyDescent="0.25">
      <c r="A629" s="26">
        <v>36312</v>
      </c>
      <c r="B629" s="25">
        <v>1.9656</v>
      </c>
    </row>
    <row r="630" spans="1:2" x14ac:dyDescent="0.25">
      <c r="A630" s="26">
        <v>36342</v>
      </c>
      <c r="B630" s="25">
        <v>2.1446100000000001</v>
      </c>
    </row>
    <row r="631" spans="1:2" x14ac:dyDescent="0.25">
      <c r="A631" s="26">
        <v>36373</v>
      </c>
      <c r="B631" s="25">
        <v>2.2643800000000001</v>
      </c>
    </row>
    <row r="632" spans="1:2" x14ac:dyDescent="0.25">
      <c r="A632" s="26">
        <v>36404</v>
      </c>
      <c r="B632" s="25">
        <v>2.6299700000000001</v>
      </c>
    </row>
    <row r="633" spans="1:2" x14ac:dyDescent="0.25">
      <c r="A633" s="26">
        <v>36434</v>
      </c>
      <c r="B633" s="25">
        <v>2.5625399999999998</v>
      </c>
    </row>
    <row r="634" spans="1:2" x14ac:dyDescent="0.25">
      <c r="A634" s="26">
        <v>36465</v>
      </c>
      <c r="B634" s="25">
        <v>2.6203500000000002</v>
      </c>
    </row>
    <row r="635" spans="1:2" x14ac:dyDescent="0.25">
      <c r="A635" s="26">
        <v>36495</v>
      </c>
      <c r="B635" s="25">
        <v>2.6764000000000001</v>
      </c>
    </row>
    <row r="636" spans="1:2" x14ac:dyDescent="0.25">
      <c r="A636" s="26">
        <v>36526</v>
      </c>
      <c r="B636" s="25">
        <v>2.7929599999999999</v>
      </c>
    </row>
    <row r="637" spans="1:2" x14ac:dyDescent="0.25">
      <c r="A637" s="26">
        <v>36557</v>
      </c>
      <c r="B637" s="25">
        <v>3.2179700000000002</v>
      </c>
    </row>
    <row r="638" spans="1:2" x14ac:dyDescent="0.25">
      <c r="A638" s="26">
        <v>36586</v>
      </c>
      <c r="B638" s="25">
        <v>3.76214</v>
      </c>
    </row>
    <row r="639" spans="1:2" x14ac:dyDescent="0.25">
      <c r="A639" s="26">
        <v>36617</v>
      </c>
      <c r="B639" s="25">
        <v>3.0138600000000002</v>
      </c>
    </row>
    <row r="640" spans="1:2" x14ac:dyDescent="0.25">
      <c r="A640" s="26">
        <v>36647</v>
      </c>
      <c r="B640" s="25">
        <v>3.13253</v>
      </c>
    </row>
    <row r="641" spans="1:2" x14ac:dyDescent="0.25">
      <c r="A641" s="26">
        <v>36678</v>
      </c>
      <c r="B641" s="25">
        <v>3.7349399999999999</v>
      </c>
    </row>
    <row r="642" spans="1:2" x14ac:dyDescent="0.25">
      <c r="A642" s="26">
        <v>36708</v>
      </c>
      <c r="B642" s="25">
        <v>3.5992799999999998</v>
      </c>
    </row>
    <row r="643" spans="1:2" x14ac:dyDescent="0.25">
      <c r="A643" s="26">
        <v>36739</v>
      </c>
      <c r="B643" s="25">
        <v>3.3512900000000001</v>
      </c>
    </row>
    <row r="644" spans="1:2" x14ac:dyDescent="0.25">
      <c r="A644" s="26">
        <v>36770</v>
      </c>
      <c r="B644" s="25">
        <v>3.4565000000000001</v>
      </c>
    </row>
    <row r="645" spans="1:2" x14ac:dyDescent="0.25">
      <c r="A645" s="26">
        <v>36800</v>
      </c>
      <c r="B645" s="25">
        <v>3.4503300000000001</v>
      </c>
    </row>
    <row r="646" spans="1:2" x14ac:dyDescent="0.25">
      <c r="A646" s="26">
        <v>36831</v>
      </c>
      <c r="B646" s="25">
        <v>3.4441799999999998</v>
      </c>
    </row>
    <row r="647" spans="1:2" x14ac:dyDescent="0.25">
      <c r="A647" s="26">
        <v>36861</v>
      </c>
      <c r="B647" s="25">
        <v>3.4360200000000001</v>
      </c>
    </row>
    <row r="648" spans="1:2" x14ac:dyDescent="0.25">
      <c r="A648" s="26">
        <v>36892</v>
      </c>
      <c r="B648" s="25">
        <v>3.7212000000000001</v>
      </c>
    </row>
    <row r="649" spans="1:2" x14ac:dyDescent="0.25">
      <c r="A649" s="26">
        <v>36923</v>
      </c>
      <c r="B649" s="25">
        <v>3.5294099999999999</v>
      </c>
    </row>
    <row r="650" spans="1:2" x14ac:dyDescent="0.25">
      <c r="A650" s="26">
        <v>36951</v>
      </c>
      <c r="B650" s="25">
        <v>2.9824600000000001</v>
      </c>
    </row>
    <row r="651" spans="1:2" x14ac:dyDescent="0.25">
      <c r="A651" s="26">
        <v>36982</v>
      </c>
      <c r="B651" s="25">
        <v>3.2182599999999999</v>
      </c>
    </row>
    <row r="652" spans="1:2" x14ac:dyDescent="0.25">
      <c r="A652" s="26">
        <v>37012</v>
      </c>
      <c r="B652" s="25">
        <v>3.5630799999999998</v>
      </c>
    </row>
    <row r="653" spans="1:2" x14ac:dyDescent="0.25">
      <c r="A653" s="26">
        <v>37043</v>
      </c>
      <c r="B653" s="25">
        <v>3.1939600000000001</v>
      </c>
    </row>
    <row r="654" spans="1:2" x14ac:dyDescent="0.25">
      <c r="A654" s="26">
        <v>37073</v>
      </c>
      <c r="B654" s="25">
        <v>2.7214800000000001</v>
      </c>
    </row>
    <row r="655" spans="1:2" x14ac:dyDescent="0.25">
      <c r="A655" s="26">
        <v>37104</v>
      </c>
      <c r="B655" s="25">
        <v>2.7214800000000001</v>
      </c>
    </row>
    <row r="656" spans="1:2" x14ac:dyDescent="0.25">
      <c r="A656" s="26">
        <v>37135</v>
      </c>
      <c r="B656" s="25">
        <v>2.5921699999999999</v>
      </c>
    </row>
    <row r="657" spans="1:2" x14ac:dyDescent="0.25">
      <c r="A657" s="26">
        <v>37165</v>
      </c>
      <c r="B657" s="25">
        <v>2.1276600000000001</v>
      </c>
    </row>
    <row r="658" spans="1:2" x14ac:dyDescent="0.25">
      <c r="A658" s="26">
        <v>37196</v>
      </c>
      <c r="B658" s="25">
        <v>1.8943700000000001</v>
      </c>
    </row>
    <row r="659" spans="1:2" x14ac:dyDescent="0.25">
      <c r="A659" s="26">
        <v>37226</v>
      </c>
      <c r="B659" s="25">
        <v>1.6036699999999999</v>
      </c>
    </row>
    <row r="660" spans="1:2" x14ac:dyDescent="0.25">
      <c r="A660" s="26">
        <v>37257</v>
      </c>
      <c r="B660" s="25">
        <v>1.1959</v>
      </c>
    </row>
    <row r="661" spans="1:2" x14ac:dyDescent="0.25">
      <c r="A661" s="26">
        <v>37288</v>
      </c>
      <c r="B661" s="25">
        <v>1.13636</v>
      </c>
    </row>
    <row r="662" spans="1:2" x14ac:dyDescent="0.25">
      <c r="A662" s="26">
        <v>37316</v>
      </c>
      <c r="B662" s="25">
        <v>1.36286</v>
      </c>
    </row>
    <row r="663" spans="1:2" x14ac:dyDescent="0.25">
      <c r="A663" s="26">
        <v>37347</v>
      </c>
      <c r="B663" s="25">
        <v>1.6439900000000001</v>
      </c>
    </row>
    <row r="664" spans="1:2" x14ac:dyDescent="0.25">
      <c r="A664" s="26">
        <v>37377</v>
      </c>
      <c r="B664" s="25">
        <v>1.2408300000000001</v>
      </c>
    </row>
    <row r="665" spans="1:2" x14ac:dyDescent="0.25">
      <c r="A665" s="26">
        <v>37408</v>
      </c>
      <c r="B665" s="25">
        <v>1.0692200000000001</v>
      </c>
    </row>
    <row r="666" spans="1:2" x14ac:dyDescent="0.25">
      <c r="A666" s="26">
        <v>37438</v>
      </c>
      <c r="B666" s="25">
        <v>1.4656100000000001</v>
      </c>
    </row>
    <row r="667" spans="1:2" x14ac:dyDescent="0.25">
      <c r="A667" s="26">
        <v>37469</v>
      </c>
      <c r="B667" s="25">
        <v>1.74746</v>
      </c>
    </row>
    <row r="668" spans="1:2" x14ac:dyDescent="0.25">
      <c r="A668" s="26">
        <v>37500</v>
      </c>
      <c r="B668" s="25">
        <v>1.516</v>
      </c>
    </row>
    <row r="669" spans="1:2" x14ac:dyDescent="0.25">
      <c r="A669" s="26">
        <v>37530</v>
      </c>
      <c r="B669" s="25">
        <v>2.0270299999999999</v>
      </c>
    </row>
    <row r="670" spans="1:2" x14ac:dyDescent="0.25">
      <c r="A670" s="26">
        <v>37561</v>
      </c>
      <c r="B670" s="25">
        <v>2.25352</v>
      </c>
    </row>
    <row r="671" spans="1:2" x14ac:dyDescent="0.25">
      <c r="A671" s="26">
        <v>37591</v>
      </c>
      <c r="B671" s="25">
        <v>2.48027</v>
      </c>
    </row>
    <row r="672" spans="1:2" x14ac:dyDescent="0.25">
      <c r="A672" s="26">
        <v>37622</v>
      </c>
      <c r="B672" s="25">
        <v>2.75746</v>
      </c>
    </row>
    <row r="673" spans="1:2" x14ac:dyDescent="0.25">
      <c r="A673" s="26">
        <v>37653</v>
      </c>
      <c r="B673" s="25">
        <v>3.1460699999999999</v>
      </c>
    </row>
    <row r="674" spans="1:2" x14ac:dyDescent="0.25">
      <c r="A674" s="26">
        <v>37681</v>
      </c>
      <c r="B674" s="25">
        <v>3.02521</v>
      </c>
    </row>
    <row r="675" spans="1:2" x14ac:dyDescent="0.25">
      <c r="A675" s="26">
        <v>37712</v>
      </c>
      <c r="B675" s="25">
        <v>2.1751299999999998</v>
      </c>
    </row>
    <row r="676" spans="1:2" x14ac:dyDescent="0.25">
      <c r="A676" s="26">
        <v>37742</v>
      </c>
      <c r="B676" s="25">
        <v>1.89415</v>
      </c>
    </row>
    <row r="677" spans="1:2" x14ac:dyDescent="0.25">
      <c r="A677" s="26">
        <v>37773</v>
      </c>
      <c r="B677" s="25">
        <v>1.94878</v>
      </c>
    </row>
    <row r="678" spans="1:2" x14ac:dyDescent="0.25">
      <c r="A678" s="26">
        <v>37803</v>
      </c>
      <c r="B678" s="25">
        <v>2.0555599999999998</v>
      </c>
    </row>
    <row r="679" spans="1:2" x14ac:dyDescent="0.25">
      <c r="A679" s="26">
        <v>37834</v>
      </c>
      <c r="B679" s="25">
        <v>2.2160700000000002</v>
      </c>
    </row>
    <row r="680" spans="1:2" x14ac:dyDescent="0.25">
      <c r="A680" s="26">
        <v>37865</v>
      </c>
      <c r="B680" s="25">
        <v>2.37832</v>
      </c>
    </row>
    <row r="681" spans="1:2" x14ac:dyDescent="0.25">
      <c r="A681" s="26">
        <v>37895</v>
      </c>
      <c r="B681" s="25">
        <v>2.0419399999999999</v>
      </c>
    </row>
    <row r="682" spans="1:2" x14ac:dyDescent="0.25">
      <c r="A682" s="26">
        <v>37926</v>
      </c>
      <c r="B682" s="25">
        <v>1.9283699999999999</v>
      </c>
    </row>
    <row r="683" spans="1:2" x14ac:dyDescent="0.25">
      <c r="A683" s="26">
        <v>37956</v>
      </c>
      <c r="B683" s="25">
        <v>2.0352000000000001</v>
      </c>
    </row>
    <row r="684" spans="1:2" x14ac:dyDescent="0.25">
      <c r="A684" s="26">
        <v>37987</v>
      </c>
      <c r="B684" s="25">
        <v>2.0262899999999999</v>
      </c>
    </row>
    <row r="685" spans="1:2" x14ac:dyDescent="0.25">
      <c r="A685" s="26">
        <v>38018</v>
      </c>
      <c r="B685" s="25">
        <v>1.68845</v>
      </c>
    </row>
    <row r="686" spans="1:2" x14ac:dyDescent="0.25">
      <c r="A686" s="26">
        <v>38047</v>
      </c>
      <c r="B686" s="25">
        <v>1.7400800000000001</v>
      </c>
    </row>
    <row r="687" spans="1:2" x14ac:dyDescent="0.25">
      <c r="A687" s="26">
        <v>38078</v>
      </c>
      <c r="B687" s="25">
        <v>2.2925800000000001</v>
      </c>
    </row>
    <row r="688" spans="1:2" x14ac:dyDescent="0.25">
      <c r="A688" s="26">
        <v>38108</v>
      </c>
      <c r="B688" s="25">
        <v>2.8977599999999999</v>
      </c>
    </row>
    <row r="689" spans="1:2" x14ac:dyDescent="0.25">
      <c r="A689" s="26">
        <v>38139</v>
      </c>
      <c r="B689" s="25">
        <v>3.1676700000000002</v>
      </c>
    </row>
    <row r="690" spans="1:2" x14ac:dyDescent="0.25">
      <c r="A690" s="26">
        <v>38169</v>
      </c>
      <c r="B690" s="25">
        <v>2.9395799999999999</v>
      </c>
    </row>
    <row r="691" spans="1:2" x14ac:dyDescent="0.25">
      <c r="A691" s="26">
        <v>38200</v>
      </c>
      <c r="B691" s="25">
        <v>2.5474299999999999</v>
      </c>
    </row>
    <row r="692" spans="1:2" x14ac:dyDescent="0.25">
      <c r="A692" s="26">
        <v>38231</v>
      </c>
      <c r="B692" s="25">
        <v>2.5391699999999999</v>
      </c>
    </row>
    <row r="693" spans="1:2" x14ac:dyDescent="0.25">
      <c r="A693" s="26">
        <v>38261</v>
      </c>
      <c r="B693" s="25">
        <v>3.1909100000000001</v>
      </c>
    </row>
    <row r="694" spans="1:2" x14ac:dyDescent="0.25">
      <c r="A694" s="26">
        <v>38292</v>
      </c>
      <c r="B694" s="25">
        <v>3.6216200000000001</v>
      </c>
    </row>
    <row r="695" spans="1:2" x14ac:dyDescent="0.25">
      <c r="A695" s="26">
        <v>38322</v>
      </c>
      <c r="B695" s="25">
        <v>3.34232</v>
      </c>
    </row>
    <row r="696" spans="1:2" x14ac:dyDescent="0.25">
      <c r="A696" s="26">
        <v>38353</v>
      </c>
      <c r="B696" s="25">
        <v>2.8448699999999998</v>
      </c>
    </row>
    <row r="697" spans="1:2" x14ac:dyDescent="0.25">
      <c r="A697" s="26">
        <v>38384</v>
      </c>
      <c r="B697" s="25">
        <v>3.0530300000000001</v>
      </c>
    </row>
    <row r="698" spans="1:2" x14ac:dyDescent="0.25">
      <c r="A698" s="26">
        <v>38412</v>
      </c>
      <c r="B698" s="25">
        <v>3.2068400000000001</v>
      </c>
    </row>
    <row r="699" spans="1:2" x14ac:dyDescent="0.25">
      <c r="A699" s="26">
        <v>38443</v>
      </c>
      <c r="B699" s="25">
        <v>3.3617900000000001</v>
      </c>
    </row>
    <row r="700" spans="1:2" x14ac:dyDescent="0.25">
      <c r="A700" s="26">
        <v>38473</v>
      </c>
      <c r="B700" s="25">
        <v>2.8692899999999999</v>
      </c>
    </row>
    <row r="701" spans="1:2" x14ac:dyDescent="0.25">
      <c r="A701" s="26">
        <v>38504</v>
      </c>
      <c r="B701" s="25">
        <v>2.5410300000000001</v>
      </c>
    </row>
    <row r="702" spans="1:2" x14ac:dyDescent="0.25">
      <c r="A702" s="26">
        <v>38534</v>
      </c>
      <c r="B702" s="25">
        <v>3.0671599999999999</v>
      </c>
    </row>
    <row r="703" spans="1:2" x14ac:dyDescent="0.25">
      <c r="A703" s="26">
        <v>38565</v>
      </c>
      <c r="B703" s="25">
        <v>3.6469299999999998</v>
      </c>
    </row>
    <row r="704" spans="1:2" x14ac:dyDescent="0.25">
      <c r="A704" s="26">
        <v>38596</v>
      </c>
      <c r="B704" s="25">
        <v>4.7418300000000002</v>
      </c>
    </row>
    <row r="705" spans="1:2" x14ac:dyDescent="0.25">
      <c r="A705" s="26">
        <v>38626</v>
      </c>
      <c r="B705" s="25">
        <v>4.3501000000000003</v>
      </c>
    </row>
    <row r="706" spans="1:2" x14ac:dyDescent="0.25">
      <c r="A706" s="26">
        <v>38657</v>
      </c>
      <c r="B706" s="25">
        <v>3.3385500000000001</v>
      </c>
    </row>
    <row r="707" spans="1:2" x14ac:dyDescent="0.25">
      <c r="A707" s="26">
        <v>38687</v>
      </c>
      <c r="B707" s="25">
        <v>3.3385500000000001</v>
      </c>
    </row>
    <row r="708" spans="1:2" x14ac:dyDescent="0.25">
      <c r="A708" s="26">
        <v>38718</v>
      </c>
      <c r="B708" s="25">
        <v>4.0187900000000001</v>
      </c>
    </row>
    <row r="709" spans="1:2" x14ac:dyDescent="0.25">
      <c r="A709" s="26">
        <v>38749</v>
      </c>
      <c r="B709" s="25">
        <v>3.6382500000000002</v>
      </c>
    </row>
    <row r="710" spans="1:2" x14ac:dyDescent="0.25">
      <c r="A710" s="26">
        <v>38777</v>
      </c>
      <c r="B710" s="25">
        <v>3.4179200000000001</v>
      </c>
    </row>
    <row r="711" spans="1:2" x14ac:dyDescent="0.25">
      <c r="A711" s="26">
        <v>38808</v>
      </c>
      <c r="B711" s="25">
        <v>3.6138400000000002</v>
      </c>
    </row>
    <row r="712" spans="1:2" x14ac:dyDescent="0.25">
      <c r="A712" s="26">
        <v>38838</v>
      </c>
      <c r="B712" s="25">
        <v>3.9772699999999999</v>
      </c>
    </row>
    <row r="713" spans="1:2" x14ac:dyDescent="0.25">
      <c r="A713" s="26">
        <v>38869</v>
      </c>
      <c r="B713" s="25">
        <v>4.1817200000000003</v>
      </c>
    </row>
    <row r="714" spans="1:2" x14ac:dyDescent="0.25">
      <c r="A714" s="26">
        <v>38899</v>
      </c>
      <c r="B714" s="25">
        <v>4.1046699999999996</v>
      </c>
    </row>
    <row r="715" spans="1:2" x14ac:dyDescent="0.25">
      <c r="A715" s="26">
        <v>38930</v>
      </c>
      <c r="B715" s="25">
        <v>3.9265699999999999</v>
      </c>
    </row>
    <row r="716" spans="1:2" x14ac:dyDescent="0.25">
      <c r="A716" s="26">
        <v>38961</v>
      </c>
      <c r="B716" s="25">
        <v>2.01207</v>
      </c>
    </row>
    <row r="717" spans="1:2" x14ac:dyDescent="0.25">
      <c r="A717" s="26">
        <v>38991</v>
      </c>
      <c r="B717" s="25">
        <v>1.4063300000000001</v>
      </c>
    </row>
    <row r="718" spans="1:2" x14ac:dyDescent="0.25">
      <c r="A718" s="26">
        <v>39022</v>
      </c>
      <c r="B718" s="25">
        <v>1.9686999999999999</v>
      </c>
    </row>
    <row r="719" spans="1:2" x14ac:dyDescent="0.25">
      <c r="A719" s="26">
        <v>39052</v>
      </c>
      <c r="B719" s="25">
        <v>2.5239799999999999</v>
      </c>
    </row>
    <row r="720" spans="1:2" x14ac:dyDescent="0.25">
      <c r="A720" s="26">
        <v>39083</v>
      </c>
      <c r="B720" s="25">
        <v>2.0757699999999999</v>
      </c>
    </row>
    <row r="721" spans="1:2" x14ac:dyDescent="0.25">
      <c r="A721" s="26">
        <v>39114</v>
      </c>
      <c r="B721" s="25">
        <v>2.4202599999999999</v>
      </c>
    </row>
    <row r="722" spans="1:2" x14ac:dyDescent="0.25">
      <c r="A722" s="26">
        <v>39142</v>
      </c>
      <c r="B722" s="25">
        <v>2.7982</v>
      </c>
    </row>
    <row r="723" spans="1:2" x14ac:dyDescent="0.25">
      <c r="A723" s="26">
        <v>39173</v>
      </c>
      <c r="B723" s="25">
        <v>2.5929199999999999</v>
      </c>
    </row>
    <row r="724" spans="1:2" x14ac:dyDescent="0.25">
      <c r="A724" s="26">
        <v>39203</v>
      </c>
      <c r="B724" s="25">
        <v>2.7098900000000001</v>
      </c>
    </row>
    <row r="725" spans="1:2" x14ac:dyDescent="0.25">
      <c r="A725" s="26">
        <v>39234</v>
      </c>
      <c r="B725" s="25">
        <v>2.6927699999999999</v>
      </c>
    </row>
    <row r="726" spans="1:2" x14ac:dyDescent="0.25">
      <c r="A726" s="26">
        <v>39264</v>
      </c>
      <c r="B726" s="25">
        <v>2.3178899999999998</v>
      </c>
    </row>
    <row r="727" spans="1:2" x14ac:dyDescent="0.25">
      <c r="A727" s="26">
        <v>39295</v>
      </c>
      <c r="B727" s="25">
        <v>1.8974500000000001</v>
      </c>
    </row>
    <row r="728" spans="1:2" x14ac:dyDescent="0.25">
      <c r="A728" s="26">
        <v>39326</v>
      </c>
      <c r="B728" s="25">
        <v>2.8338299999999998</v>
      </c>
    </row>
    <row r="729" spans="1:2" x14ac:dyDescent="0.25">
      <c r="A729" s="26">
        <v>39356</v>
      </c>
      <c r="B729" s="25">
        <v>3.6107</v>
      </c>
    </row>
    <row r="730" spans="1:2" x14ac:dyDescent="0.25">
      <c r="A730" s="26">
        <v>39387</v>
      </c>
      <c r="B730" s="25">
        <v>4.3732699999999998</v>
      </c>
    </row>
    <row r="731" spans="1:2" x14ac:dyDescent="0.25">
      <c r="A731" s="26">
        <v>39417</v>
      </c>
      <c r="B731" s="25">
        <v>4.1088100000000001</v>
      </c>
    </row>
    <row r="732" spans="1:2" x14ac:dyDescent="0.25">
      <c r="A732" s="26">
        <v>39448</v>
      </c>
      <c r="B732" s="25">
        <v>4.2946999999999997</v>
      </c>
    </row>
    <row r="733" spans="1:2" x14ac:dyDescent="0.25">
      <c r="A733" s="26">
        <v>39479</v>
      </c>
      <c r="B733" s="25">
        <v>4.1429600000000004</v>
      </c>
    </row>
    <row r="734" spans="1:2" x14ac:dyDescent="0.25">
      <c r="A734" s="26">
        <v>39508</v>
      </c>
      <c r="B734" s="25">
        <v>3.9748999999999999</v>
      </c>
    </row>
    <row r="735" spans="1:2" x14ac:dyDescent="0.25">
      <c r="A735" s="26">
        <v>39539</v>
      </c>
      <c r="B735" s="25">
        <v>3.9037600000000001</v>
      </c>
    </row>
    <row r="736" spans="1:2" x14ac:dyDescent="0.25">
      <c r="A736" s="26">
        <v>39569</v>
      </c>
      <c r="B736" s="25">
        <v>4.0884099999999997</v>
      </c>
    </row>
    <row r="737" spans="1:2" x14ac:dyDescent="0.25">
      <c r="A737" s="26">
        <v>39600</v>
      </c>
      <c r="B737" s="25">
        <v>4.9359700000000002</v>
      </c>
    </row>
    <row r="738" spans="1:2" x14ac:dyDescent="0.25">
      <c r="A738" s="26">
        <v>39630</v>
      </c>
      <c r="B738" s="25">
        <v>5.4975100000000001</v>
      </c>
    </row>
    <row r="739" spans="1:2" x14ac:dyDescent="0.25">
      <c r="A739" s="26">
        <v>39661</v>
      </c>
      <c r="B739" s="25">
        <v>5.30802</v>
      </c>
    </row>
    <row r="740" spans="1:2" x14ac:dyDescent="0.25">
      <c r="A740" s="26">
        <v>39692</v>
      </c>
      <c r="B740" s="25">
        <v>4.9533199999999997</v>
      </c>
    </row>
    <row r="741" spans="1:2" x14ac:dyDescent="0.25">
      <c r="A741" s="26">
        <v>39722</v>
      </c>
      <c r="B741" s="25">
        <v>3.7310599999999998</v>
      </c>
    </row>
    <row r="742" spans="1:2" x14ac:dyDescent="0.25">
      <c r="A742" s="26">
        <v>39753</v>
      </c>
      <c r="B742" s="25">
        <v>1.09992</v>
      </c>
    </row>
    <row r="743" spans="1:2" x14ac:dyDescent="0.25">
      <c r="A743" s="26">
        <v>39783</v>
      </c>
      <c r="B743" s="25">
        <v>-2.223E-2</v>
      </c>
    </row>
    <row r="744" spans="1:2" x14ac:dyDescent="0.25">
      <c r="A744" s="26">
        <v>39814</v>
      </c>
      <c r="B744" s="25">
        <v>-0.11359</v>
      </c>
    </row>
    <row r="745" spans="1:2" x14ac:dyDescent="0.25">
      <c r="A745" s="26">
        <v>39845</v>
      </c>
      <c r="B745" s="25">
        <v>8.4600000000000005E-3</v>
      </c>
    </row>
    <row r="746" spans="1:2" x14ac:dyDescent="0.25">
      <c r="A746" s="26">
        <v>39873</v>
      </c>
      <c r="B746" s="25">
        <v>-0.44647999999999999</v>
      </c>
    </row>
    <row r="747" spans="1:2" x14ac:dyDescent="0.25">
      <c r="A747" s="26">
        <v>39904</v>
      </c>
      <c r="B747" s="25">
        <v>-0.57632000000000005</v>
      </c>
    </row>
    <row r="748" spans="1:2" x14ac:dyDescent="0.25">
      <c r="A748" s="26">
        <v>39934</v>
      </c>
      <c r="B748" s="25">
        <v>-1.01576</v>
      </c>
    </row>
    <row r="749" spans="1:2" x14ac:dyDescent="0.25">
      <c r="A749" s="26">
        <v>39965</v>
      </c>
      <c r="B749" s="25">
        <v>-1.2291700000000001</v>
      </c>
    </row>
    <row r="750" spans="1:2" x14ac:dyDescent="0.25">
      <c r="A750" s="26">
        <v>39995</v>
      </c>
      <c r="B750" s="25">
        <v>-1.9587600000000001</v>
      </c>
    </row>
    <row r="751" spans="1:2" x14ac:dyDescent="0.25">
      <c r="A751" s="26">
        <v>40026</v>
      </c>
      <c r="B751" s="25">
        <v>-1.48384</v>
      </c>
    </row>
    <row r="752" spans="1:2" x14ac:dyDescent="0.25">
      <c r="A752" s="26">
        <v>40057</v>
      </c>
      <c r="B752" s="25">
        <v>-1.3779399999999999</v>
      </c>
    </row>
    <row r="753" spans="1:2" x14ac:dyDescent="0.25">
      <c r="A753" s="26">
        <v>40087</v>
      </c>
      <c r="B753" s="25">
        <v>-0.22397</v>
      </c>
    </row>
    <row r="754" spans="1:2" x14ac:dyDescent="0.25">
      <c r="A754" s="26">
        <v>40118</v>
      </c>
      <c r="B754" s="25">
        <v>1.91459</v>
      </c>
    </row>
    <row r="755" spans="1:2" x14ac:dyDescent="0.25">
      <c r="A755" s="26">
        <v>40148</v>
      </c>
      <c r="B755" s="25">
        <v>2.81412</v>
      </c>
    </row>
    <row r="756" spans="1:2" x14ac:dyDescent="0.25">
      <c r="A756" s="26">
        <v>40179</v>
      </c>
      <c r="B756" s="25">
        <v>2.6211099999999998</v>
      </c>
    </row>
    <row r="757" spans="1:2" x14ac:dyDescent="0.25">
      <c r="A757" s="26">
        <v>40210</v>
      </c>
      <c r="B757" s="25">
        <v>2.1513399999999998</v>
      </c>
    </row>
    <row r="758" spans="1:2" x14ac:dyDescent="0.25">
      <c r="A758" s="26">
        <v>40238</v>
      </c>
      <c r="B758" s="25">
        <v>2.2861699999999998</v>
      </c>
    </row>
    <row r="759" spans="1:2" x14ac:dyDescent="0.25">
      <c r="A759" s="26">
        <v>40269</v>
      </c>
      <c r="B759" s="25">
        <v>2.2067700000000001</v>
      </c>
    </row>
    <row r="760" spans="1:2" x14ac:dyDescent="0.25">
      <c r="A760" s="26">
        <v>40299</v>
      </c>
      <c r="B760" s="25">
        <v>2.0035500000000002</v>
      </c>
    </row>
    <row r="761" spans="1:2" x14ac:dyDescent="0.25">
      <c r="A761" s="26">
        <v>40330</v>
      </c>
      <c r="B761" s="25">
        <v>1.1215599999999999</v>
      </c>
    </row>
    <row r="762" spans="1:2" x14ac:dyDescent="0.25">
      <c r="A762" s="26">
        <v>40360</v>
      </c>
      <c r="B762" s="25">
        <v>1.3407800000000001</v>
      </c>
    </row>
    <row r="763" spans="1:2" x14ac:dyDescent="0.25">
      <c r="A763" s="26">
        <v>40391</v>
      </c>
      <c r="B763" s="25">
        <v>1.15018</v>
      </c>
    </row>
    <row r="764" spans="1:2" x14ac:dyDescent="0.25">
      <c r="A764" s="26">
        <v>40422</v>
      </c>
      <c r="B764" s="25">
        <v>1.1183099999999999</v>
      </c>
    </row>
    <row r="765" spans="1:2" x14ac:dyDescent="0.25">
      <c r="A765" s="26">
        <v>40452</v>
      </c>
      <c r="B765" s="25">
        <v>1.1667000000000001</v>
      </c>
    </row>
    <row r="766" spans="1:2" x14ac:dyDescent="0.25">
      <c r="A766" s="26">
        <v>40483</v>
      </c>
      <c r="B766" s="25">
        <v>1.0845400000000001</v>
      </c>
    </row>
    <row r="767" spans="1:2" x14ac:dyDescent="0.25">
      <c r="A767" s="26">
        <v>40513</v>
      </c>
      <c r="B767" s="25">
        <v>1.4377899999999999</v>
      </c>
    </row>
    <row r="768" spans="1:2" x14ac:dyDescent="0.25">
      <c r="A768" s="26">
        <v>40544</v>
      </c>
      <c r="B768" s="25">
        <v>1.70078</v>
      </c>
    </row>
    <row r="769" spans="1:2" x14ac:dyDescent="0.25">
      <c r="A769" s="26">
        <v>40575</v>
      </c>
      <c r="B769" s="25">
        <v>2.1248999999999998</v>
      </c>
    </row>
    <row r="770" spans="1:2" x14ac:dyDescent="0.25">
      <c r="A770" s="26">
        <v>40603</v>
      </c>
      <c r="B770" s="25">
        <v>2.61924</v>
      </c>
    </row>
    <row r="771" spans="1:2" x14ac:dyDescent="0.25">
      <c r="A771" s="26">
        <v>40634</v>
      </c>
      <c r="B771" s="25">
        <v>3.0772300000000001</v>
      </c>
    </row>
    <row r="772" spans="1:2" x14ac:dyDescent="0.25">
      <c r="A772" s="26">
        <v>40664</v>
      </c>
      <c r="B772" s="25">
        <v>3.4589699999999999</v>
      </c>
    </row>
    <row r="773" spans="1:2" x14ac:dyDescent="0.25">
      <c r="A773" s="26">
        <v>40695</v>
      </c>
      <c r="B773" s="25">
        <v>3.5023200000000001</v>
      </c>
    </row>
    <row r="774" spans="1:2" x14ac:dyDescent="0.25">
      <c r="A774" s="26">
        <v>40725</v>
      </c>
      <c r="B774" s="25">
        <v>3.5798800000000002</v>
      </c>
    </row>
    <row r="775" spans="1:2" x14ac:dyDescent="0.25">
      <c r="A775" s="26">
        <v>40756</v>
      </c>
      <c r="B775" s="25">
        <v>3.7549999999999999</v>
      </c>
    </row>
    <row r="776" spans="1:2" x14ac:dyDescent="0.25">
      <c r="A776" s="26">
        <v>40787</v>
      </c>
      <c r="B776" s="25">
        <v>3.8126199999999999</v>
      </c>
    </row>
    <row r="777" spans="1:2" x14ac:dyDescent="0.25">
      <c r="A777" s="26">
        <v>40817</v>
      </c>
      <c r="B777" s="25">
        <v>3.5222699999999998</v>
      </c>
    </row>
    <row r="778" spans="1:2" x14ac:dyDescent="0.25">
      <c r="A778" s="26">
        <v>40848</v>
      </c>
      <c r="B778" s="25">
        <v>3.4514300000000002</v>
      </c>
    </row>
    <row r="779" spans="1:2" x14ac:dyDescent="0.25">
      <c r="A779" s="26">
        <v>40878</v>
      </c>
      <c r="B779" s="25">
        <v>3.0620699999999998</v>
      </c>
    </row>
    <row r="780" spans="1:2" x14ac:dyDescent="0.25">
      <c r="A780" s="26">
        <v>40909</v>
      </c>
      <c r="B780" s="25">
        <v>3.0087700000000002</v>
      </c>
    </row>
    <row r="781" spans="1:2" x14ac:dyDescent="0.25">
      <c r="A781" s="26">
        <v>40940</v>
      </c>
      <c r="B781" s="25">
        <v>2.89818</v>
      </c>
    </row>
    <row r="782" spans="1:2" x14ac:dyDescent="0.25">
      <c r="A782" s="26">
        <v>40969</v>
      </c>
      <c r="B782" s="25">
        <v>2.5828799999999998</v>
      </c>
    </row>
    <row r="783" spans="1:2" x14ac:dyDescent="0.25">
      <c r="A783" s="26">
        <v>41000</v>
      </c>
      <c r="B783" s="25">
        <v>2.2731599999999998</v>
      </c>
    </row>
    <row r="784" spans="1:2" x14ac:dyDescent="0.25">
      <c r="A784" s="26">
        <v>41030</v>
      </c>
      <c r="B784" s="25">
        <v>1.73794</v>
      </c>
    </row>
    <row r="785" spans="1:2" x14ac:dyDescent="0.25">
      <c r="A785" s="26">
        <v>41061</v>
      </c>
      <c r="B785" s="25">
        <v>1.65387</v>
      </c>
    </row>
    <row r="786" spans="1:2" x14ac:dyDescent="0.25">
      <c r="A786" s="26">
        <v>41091</v>
      </c>
      <c r="B786" s="25">
        <v>1.41751</v>
      </c>
    </row>
    <row r="787" spans="1:2" x14ac:dyDescent="0.25">
      <c r="A787" s="26">
        <v>41122</v>
      </c>
      <c r="B787" s="25">
        <v>1.6859299999999999</v>
      </c>
    </row>
    <row r="788" spans="1:2" x14ac:dyDescent="0.25">
      <c r="A788" s="26">
        <v>41153</v>
      </c>
      <c r="B788" s="25">
        <v>1.9497199999999999</v>
      </c>
    </row>
    <row r="789" spans="1:2" x14ac:dyDescent="0.25">
      <c r="A789" s="26">
        <v>41183</v>
      </c>
      <c r="B789" s="25">
        <v>2.1556799999999998</v>
      </c>
    </row>
    <row r="790" spans="1:2" x14ac:dyDescent="0.25">
      <c r="A790" s="26">
        <v>41214</v>
      </c>
      <c r="B790" s="25">
        <v>1.7960199999999999</v>
      </c>
    </row>
    <row r="791" spans="1:2" x14ac:dyDescent="0.25">
      <c r="A791" s="26">
        <v>41244</v>
      </c>
      <c r="B791" s="25">
        <v>1.7595000000000001</v>
      </c>
    </row>
    <row r="792" spans="1:2" x14ac:dyDescent="0.25">
      <c r="A792" s="26">
        <v>41275</v>
      </c>
      <c r="B792" s="25">
        <v>1.6840599999999999</v>
      </c>
    </row>
    <row r="793" spans="1:2" x14ac:dyDescent="0.25">
      <c r="A793" s="26">
        <v>41306</v>
      </c>
      <c r="B793" s="25">
        <v>2.0181399999999998</v>
      </c>
    </row>
    <row r="794" spans="1:2" x14ac:dyDescent="0.25">
      <c r="A794" s="26">
        <v>41334</v>
      </c>
      <c r="B794" s="25">
        <v>1.51875</v>
      </c>
    </row>
    <row r="795" spans="1:2" x14ac:dyDescent="0.25">
      <c r="A795" s="26">
        <v>41365</v>
      </c>
      <c r="B795" s="25">
        <v>1.1388100000000001</v>
      </c>
    </row>
    <row r="796" spans="1:2" x14ac:dyDescent="0.25">
      <c r="A796" s="26">
        <v>41395</v>
      </c>
      <c r="B796" s="25">
        <v>1.39039</v>
      </c>
    </row>
    <row r="797" spans="1:2" x14ac:dyDescent="0.25">
      <c r="A797" s="26">
        <v>41426</v>
      </c>
      <c r="B797" s="25">
        <v>1.7157899999999999</v>
      </c>
    </row>
    <row r="798" spans="1:2" x14ac:dyDescent="0.25">
      <c r="A798" s="26">
        <v>41456</v>
      </c>
      <c r="B798" s="25">
        <v>1.88547</v>
      </c>
    </row>
    <row r="799" spans="1:2" x14ac:dyDescent="0.25">
      <c r="A799" s="26">
        <v>41487</v>
      </c>
      <c r="B799" s="25">
        <v>1.53881</v>
      </c>
    </row>
    <row r="800" spans="1:2" x14ac:dyDescent="0.25">
      <c r="A800" s="26">
        <v>41518</v>
      </c>
      <c r="B800" s="25">
        <v>1.09473</v>
      </c>
    </row>
    <row r="801" spans="1:2" x14ac:dyDescent="0.25">
      <c r="A801" s="26">
        <v>41548</v>
      </c>
      <c r="B801" s="25">
        <v>0.87680000000000002</v>
      </c>
    </row>
    <row r="802" spans="1:2" x14ac:dyDescent="0.25">
      <c r="A802" s="26">
        <v>41579</v>
      </c>
      <c r="B802" s="25">
        <v>1.2328699999999999</v>
      </c>
    </row>
    <row r="803" spans="1:2" x14ac:dyDescent="0.25">
      <c r="A803" s="26">
        <v>41609</v>
      </c>
      <c r="B803" s="25">
        <v>1.51284</v>
      </c>
    </row>
    <row r="804" spans="1:2" x14ac:dyDescent="0.25">
      <c r="A804" s="26">
        <v>41640</v>
      </c>
      <c r="B804" s="25">
        <v>1.55776</v>
      </c>
    </row>
    <row r="805" spans="1:2" x14ac:dyDescent="0.25">
      <c r="A805" s="26">
        <v>41671</v>
      </c>
      <c r="B805" s="25">
        <v>1.1204700000000001</v>
      </c>
    </row>
    <row r="806" spans="1:2" x14ac:dyDescent="0.25">
      <c r="A806" s="26">
        <v>41699</v>
      </c>
      <c r="B806" s="25">
        <v>1.61269</v>
      </c>
    </row>
    <row r="807" spans="1:2" x14ac:dyDescent="0.25">
      <c r="A807" s="26">
        <v>41730</v>
      </c>
      <c r="B807" s="25">
        <v>2.0151300000000001</v>
      </c>
    </row>
    <row r="808" spans="1:2" x14ac:dyDescent="0.25">
      <c r="A808" s="26">
        <v>41760</v>
      </c>
      <c r="B808" s="25">
        <v>2.1669499999999999</v>
      </c>
    </row>
    <row r="809" spans="1:2" x14ac:dyDescent="0.25">
      <c r="A809" s="26">
        <v>41791</v>
      </c>
      <c r="B809" s="25">
        <v>2.05898</v>
      </c>
    </row>
    <row r="810" spans="1:2" x14ac:dyDescent="0.25">
      <c r="A810" s="26">
        <v>41821</v>
      </c>
      <c r="B810" s="25">
        <v>1.97424</v>
      </c>
    </row>
    <row r="811" spans="1:2" x14ac:dyDescent="0.25">
      <c r="A811" s="26">
        <v>41852</v>
      </c>
      <c r="B811" s="25">
        <v>1.7151000000000001</v>
      </c>
    </row>
    <row r="812" spans="1:2" x14ac:dyDescent="0.25">
      <c r="A812" s="26">
        <v>41883</v>
      </c>
      <c r="B812" s="25">
        <v>1.68405</v>
      </c>
    </row>
    <row r="813" spans="1:2" x14ac:dyDescent="0.25">
      <c r="A813" s="26">
        <v>41913</v>
      </c>
      <c r="B813" s="25">
        <v>1.60954</v>
      </c>
    </row>
    <row r="814" spans="1:2" x14ac:dyDescent="0.25">
      <c r="A814" s="26">
        <v>41944</v>
      </c>
      <c r="B814" s="25">
        <v>1.2315199999999999</v>
      </c>
    </row>
    <row r="815" spans="1:2" x14ac:dyDescent="0.25">
      <c r="A815" s="26">
        <v>41974</v>
      </c>
      <c r="B815" s="25">
        <v>0.65312000000000003</v>
      </c>
    </row>
    <row r="816" spans="1:2" x14ac:dyDescent="0.25">
      <c r="A816" s="26">
        <v>42005</v>
      </c>
      <c r="B816" s="25">
        <v>-0.22993</v>
      </c>
    </row>
    <row r="817" spans="1:2" x14ac:dyDescent="0.25">
      <c r="A817" s="26">
        <v>42036</v>
      </c>
      <c r="B817" s="25">
        <v>-8.7029999999999996E-2</v>
      </c>
    </row>
    <row r="818" spans="1:2" x14ac:dyDescent="0.25">
      <c r="A818" s="26">
        <v>42064</v>
      </c>
      <c r="B818" s="25">
        <v>-2.2030000000000001E-2</v>
      </c>
    </row>
    <row r="819" spans="1:2" x14ac:dyDescent="0.25">
      <c r="A819" s="26">
        <v>42095</v>
      </c>
      <c r="B819" s="25">
        <v>-0.10403</v>
      </c>
    </row>
    <row r="820" spans="1:2" x14ac:dyDescent="0.25">
      <c r="A820" s="26">
        <v>42125</v>
      </c>
      <c r="B820" s="25">
        <v>3.5029999999999999E-2</v>
      </c>
    </row>
    <row r="821" spans="1:2" x14ac:dyDescent="0.25">
      <c r="A821" s="26">
        <v>42156</v>
      </c>
      <c r="B821" s="25">
        <v>0.17957000000000001</v>
      </c>
    </row>
    <row r="822" spans="1:2" x14ac:dyDescent="0.25">
      <c r="A822" s="26">
        <v>42186</v>
      </c>
      <c r="B822" s="25">
        <v>0.22569</v>
      </c>
    </row>
    <row r="823" spans="1:2" x14ac:dyDescent="0.25">
      <c r="A823" s="26">
        <v>42217</v>
      </c>
      <c r="B823" s="25">
        <v>0.24129999999999999</v>
      </c>
    </row>
    <row r="824" spans="1:2" x14ac:dyDescent="0.25">
      <c r="A824" s="26">
        <v>42248</v>
      </c>
      <c r="B824" s="25">
        <v>8.8400000000000006E-3</v>
      </c>
    </row>
    <row r="825" spans="1:2" x14ac:dyDescent="0.25">
      <c r="A825" s="26">
        <v>42278</v>
      </c>
      <c r="B825" s="25">
        <v>0.12762000000000001</v>
      </c>
    </row>
    <row r="826" spans="1:2" x14ac:dyDescent="0.25">
      <c r="A826" s="26">
        <v>42309</v>
      </c>
      <c r="B826" s="25">
        <v>0.43631999999999999</v>
      </c>
    </row>
    <row r="827" spans="1:2" x14ac:dyDescent="0.25">
      <c r="A827" s="26">
        <v>42339</v>
      </c>
      <c r="B827" s="25">
        <v>0.63871999999999995</v>
      </c>
    </row>
    <row r="828" spans="1:2" x14ac:dyDescent="0.25">
      <c r="A828" s="26">
        <v>42370</v>
      </c>
      <c r="B828" s="25">
        <v>1.2375</v>
      </c>
    </row>
    <row r="829" spans="1:2" x14ac:dyDescent="0.25">
      <c r="A829" s="26">
        <v>42401</v>
      </c>
      <c r="B829" s="25">
        <v>0.84728000000000003</v>
      </c>
    </row>
    <row r="830" spans="1:2" x14ac:dyDescent="0.25">
      <c r="A830" s="26">
        <v>42430</v>
      </c>
      <c r="B830" s="25">
        <v>0.89161999999999997</v>
      </c>
    </row>
    <row r="831" spans="1:2" x14ac:dyDescent="0.25">
      <c r="A831" s="26">
        <v>42461</v>
      </c>
      <c r="B831" s="25">
        <v>1.1726300000000001</v>
      </c>
    </row>
    <row r="832" spans="1:2" x14ac:dyDescent="0.25">
      <c r="A832" s="26">
        <v>42491</v>
      </c>
      <c r="B832" s="25">
        <v>1.0784800000000001</v>
      </c>
    </row>
    <row r="833" spans="1:2" x14ac:dyDescent="0.25">
      <c r="A833" s="26">
        <v>42522</v>
      </c>
      <c r="B833" s="25">
        <v>1.0792900000000001</v>
      </c>
    </row>
    <row r="834" spans="1:2" x14ac:dyDescent="0.25">
      <c r="A834" s="26">
        <v>42552</v>
      </c>
      <c r="B834" s="25">
        <v>0.86836000000000002</v>
      </c>
    </row>
    <row r="835" spans="1:2" x14ac:dyDescent="0.25">
      <c r="A835" s="26">
        <v>42583</v>
      </c>
      <c r="B835" s="25">
        <v>1.05532</v>
      </c>
    </row>
    <row r="836" spans="1:2" x14ac:dyDescent="0.25">
      <c r="A836" s="26">
        <v>42614</v>
      </c>
      <c r="B836" s="25">
        <v>1.54864</v>
      </c>
    </row>
    <row r="837" spans="1:2" x14ac:dyDescent="0.25">
      <c r="A837" s="26">
        <v>42644</v>
      </c>
      <c r="B837" s="25">
        <v>1.6859200000000001</v>
      </c>
    </row>
    <row r="838" spans="1:2" x14ac:dyDescent="0.25">
      <c r="A838" s="26">
        <v>42675</v>
      </c>
      <c r="B838" s="25">
        <v>1.6843300000000001</v>
      </c>
    </row>
    <row r="839" spans="1:2" x14ac:dyDescent="0.25">
      <c r="A839" s="26">
        <v>42705</v>
      </c>
      <c r="B839" s="25">
        <v>2.0508000000000002</v>
      </c>
    </row>
    <row r="840" spans="1:2" x14ac:dyDescent="0.25">
      <c r="A840" s="26">
        <v>42736</v>
      </c>
      <c r="B840" s="25">
        <v>2.5103900000000001</v>
      </c>
    </row>
    <row r="841" spans="1:2" x14ac:dyDescent="0.25">
      <c r="A841" s="26">
        <v>42767</v>
      </c>
      <c r="B841" s="25">
        <v>2.8103600000000002</v>
      </c>
    </row>
    <row r="842" spans="1:2" x14ac:dyDescent="0.25">
      <c r="A842" s="26">
        <v>42795</v>
      </c>
      <c r="B842" s="25">
        <v>2.4411999999999998</v>
      </c>
    </row>
    <row r="843" spans="1:2" x14ac:dyDescent="0.25">
      <c r="A843" s="26">
        <v>42826</v>
      </c>
      <c r="B843" s="25">
        <v>2.1762199999999998</v>
      </c>
    </row>
    <row r="844" spans="1:2" x14ac:dyDescent="0.25">
      <c r="A844" s="26">
        <v>42856</v>
      </c>
      <c r="B844" s="25">
        <v>1.8563400000000001</v>
      </c>
    </row>
    <row r="845" spans="1:2" x14ac:dyDescent="0.25">
      <c r="A845" s="26">
        <v>42887</v>
      </c>
      <c r="B845" s="25">
        <v>1.6405700000000001</v>
      </c>
    </row>
    <row r="846" spans="1:2" x14ac:dyDescent="0.25">
      <c r="A846" s="26">
        <v>42917</v>
      </c>
      <c r="B846" s="25">
        <v>1.7251099999999999</v>
      </c>
    </row>
    <row r="847" spans="1:2" x14ac:dyDescent="0.25">
      <c r="A847" s="26">
        <v>42948</v>
      </c>
      <c r="B847" s="25">
        <v>1.9281200000000001</v>
      </c>
    </row>
    <row r="848" spans="1:2" x14ac:dyDescent="0.25">
      <c r="A848" s="26">
        <v>42979</v>
      </c>
      <c r="B848" s="25">
        <v>2.1805699999999999</v>
      </c>
    </row>
    <row r="849" spans="1:2" x14ac:dyDescent="0.25">
      <c r="A849" s="26">
        <v>43009</v>
      </c>
      <c r="B849" s="25">
        <v>2.0207600000000001</v>
      </c>
    </row>
    <row r="850" spans="1:2" x14ac:dyDescent="0.25">
      <c r="A850" s="26">
        <v>43040</v>
      </c>
      <c r="B850" s="25">
        <v>2.1724899999999998</v>
      </c>
    </row>
    <row r="851" spans="1:2" x14ac:dyDescent="0.25">
      <c r="A851" s="26">
        <v>43070</v>
      </c>
      <c r="B851" s="25">
        <v>2.1299299999999999</v>
      </c>
    </row>
    <row r="852" spans="1:2" x14ac:dyDescent="0.25">
      <c r="A852" s="26">
        <v>43101</v>
      </c>
      <c r="B852" s="25">
        <v>2.1513200000000001</v>
      </c>
    </row>
    <row r="853" spans="1:2" x14ac:dyDescent="0.25">
      <c r="A853" s="26">
        <v>43132</v>
      </c>
      <c r="B853" s="25">
        <v>2.2634699999999999</v>
      </c>
    </row>
    <row r="854" spans="1:2" x14ac:dyDescent="0.25">
      <c r="A854" s="26">
        <v>43160</v>
      </c>
      <c r="B854" s="25">
        <v>2.3309500000000001</v>
      </c>
    </row>
    <row r="855" spans="1:2" x14ac:dyDescent="0.25">
      <c r="A855" s="26">
        <v>43191</v>
      </c>
      <c r="B855" s="25">
        <v>2.4710000000000001</v>
      </c>
    </row>
    <row r="856" spans="1:2" x14ac:dyDescent="0.25">
      <c r="A856" s="26">
        <v>43221</v>
      </c>
      <c r="B856" s="25">
        <v>2.7819199999999999</v>
      </c>
    </row>
    <row r="857" spans="1:2" x14ac:dyDescent="0.25">
      <c r="A857" s="26">
        <v>43252</v>
      </c>
      <c r="B857" s="25">
        <v>2.80755</v>
      </c>
    </row>
    <row r="858" spans="1:2" x14ac:dyDescent="0.25">
      <c r="A858" s="26">
        <v>43282</v>
      </c>
      <c r="B858" s="25">
        <v>2.85412</v>
      </c>
    </row>
    <row r="859" spans="1:2" x14ac:dyDescent="0.25">
      <c r="A859" s="26">
        <v>43313</v>
      </c>
      <c r="B859" s="25">
        <v>2.6429200000000002</v>
      </c>
    </row>
    <row r="860" spans="1:2" x14ac:dyDescent="0.25">
      <c r="A860" s="26">
        <v>43344</v>
      </c>
      <c r="B860" s="25">
        <v>2.3320599999999998</v>
      </c>
    </row>
    <row r="861" spans="1:2" x14ac:dyDescent="0.25">
      <c r="A861" s="26">
        <v>43374</v>
      </c>
      <c r="B861" s="25">
        <v>2.4920300000000002</v>
      </c>
    </row>
    <row r="862" spans="1:2" x14ac:dyDescent="0.25">
      <c r="A862" s="26">
        <v>43405</v>
      </c>
      <c r="B862" s="25">
        <v>2.1473300000000002</v>
      </c>
    </row>
    <row r="863" spans="1:2" x14ac:dyDescent="0.25">
      <c r="A863" s="26">
        <v>43435</v>
      </c>
      <c r="B863" s="25">
        <v>2.00238</v>
      </c>
    </row>
    <row r="864" spans="1:2" x14ac:dyDescent="0.25">
      <c r="A864" s="26">
        <v>43466</v>
      </c>
      <c r="B864" s="25">
        <v>1.48759</v>
      </c>
    </row>
    <row r="865" spans="1:2" x14ac:dyDescent="0.25">
      <c r="A865" s="26">
        <v>43497</v>
      </c>
      <c r="B865" s="25">
        <v>1.5188600000000001</v>
      </c>
    </row>
    <row r="866" spans="1:2" x14ac:dyDescent="0.25">
      <c r="A866" s="26">
        <v>43525</v>
      </c>
      <c r="B866" s="25">
        <v>1.8831899999999999</v>
      </c>
    </row>
    <row r="867" spans="1:2" x14ac:dyDescent="0.25">
      <c r="A867" s="26">
        <v>43556</v>
      </c>
      <c r="B867" s="25">
        <v>2.0005799999999998</v>
      </c>
    </row>
    <row r="868" spans="1:2" x14ac:dyDescent="0.25">
      <c r="A868" s="26">
        <v>43586</v>
      </c>
      <c r="B868" s="25">
        <v>1.7959099999999999</v>
      </c>
    </row>
    <row r="869" spans="1:2" x14ac:dyDescent="0.25">
      <c r="A869" s="26">
        <v>43617</v>
      </c>
      <c r="B869" s="25">
        <v>1.67119</v>
      </c>
    </row>
    <row r="870" spans="1:2" x14ac:dyDescent="0.25">
      <c r="A870" s="26">
        <v>43647</v>
      </c>
      <c r="B870" s="25">
        <v>1.82633</v>
      </c>
    </row>
    <row r="871" spans="1:2" x14ac:dyDescent="0.25">
      <c r="A871" s="26">
        <v>43678</v>
      </c>
      <c r="B871" s="25">
        <v>1.7376400000000001</v>
      </c>
    </row>
    <row r="872" spans="1:2" x14ac:dyDescent="0.25">
      <c r="A872" s="26">
        <v>43709</v>
      </c>
      <c r="B872" s="25">
        <v>1.6845000000000001</v>
      </c>
    </row>
    <row r="873" spans="1:2" x14ac:dyDescent="0.25">
      <c r="A873" s="26">
        <v>43739</v>
      </c>
      <c r="B873" s="25">
        <v>1.73397</v>
      </c>
    </row>
    <row r="874" spans="1:2" x14ac:dyDescent="0.25">
      <c r="A874" s="26">
        <v>43770</v>
      </c>
      <c r="B874" s="25">
        <v>2.0922900000000002</v>
      </c>
    </row>
    <row r="875" spans="1:2" x14ac:dyDescent="0.25">
      <c r="A875" s="26">
        <v>43800</v>
      </c>
      <c r="B875" s="25">
        <v>2.3195299999999999</v>
      </c>
    </row>
    <row r="876" spans="1:2" x14ac:dyDescent="0.25">
      <c r="A876" s="26">
        <v>43831</v>
      </c>
      <c r="B876" s="25">
        <v>2.5997699999999999</v>
      </c>
    </row>
    <row r="877" spans="1:2" x14ac:dyDescent="0.25">
      <c r="A877" s="26">
        <v>43862</v>
      </c>
      <c r="B877" s="25">
        <v>2.3413200000000001</v>
      </c>
    </row>
    <row r="878" spans="1:2" x14ac:dyDescent="0.25">
      <c r="A878" s="26">
        <v>43891</v>
      </c>
      <c r="B878" s="25">
        <v>1.49404</v>
      </c>
    </row>
    <row r="879" spans="1:2" x14ac:dyDescent="0.25">
      <c r="A879" s="26">
        <v>43922</v>
      </c>
      <c r="B879" s="25">
        <v>0.31304999999999999</v>
      </c>
    </row>
    <row r="880" spans="1:2" x14ac:dyDescent="0.25">
      <c r="A880" s="26">
        <v>43952</v>
      </c>
      <c r="B880" s="25">
        <v>0.19819999999999999</v>
      </c>
    </row>
    <row r="881" spans="1:2" x14ac:dyDescent="0.25">
      <c r="A881" s="26">
        <v>43983</v>
      </c>
      <c r="B881" s="25">
        <v>0.71665999999999996</v>
      </c>
    </row>
    <row r="882" spans="1:2" x14ac:dyDescent="0.25">
      <c r="A882" s="26">
        <v>44013</v>
      </c>
      <c r="B882" s="25">
        <v>0.99685999999999997</v>
      </c>
    </row>
    <row r="883" spans="1:2" x14ac:dyDescent="0.25">
      <c r="A883" s="26">
        <v>44044</v>
      </c>
      <c r="B883" s="25">
        <v>1.2810699999999999</v>
      </c>
    </row>
    <row r="884" spans="1:2" x14ac:dyDescent="0.25">
      <c r="A884" s="26">
        <v>44075</v>
      </c>
      <c r="B884" s="25">
        <v>1.3910199999999999</v>
      </c>
    </row>
    <row r="885" spans="1:2" x14ac:dyDescent="0.25">
      <c r="A885" s="26">
        <v>44105</v>
      </c>
      <c r="B885" s="25">
        <v>1.2303900000000001</v>
      </c>
    </row>
    <row r="886" spans="1:2" x14ac:dyDescent="0.25">
      <c r="A886" s="26">
        <v>44136</v>
      </c>
      <c r="B886" s="25">
        <v>1.1757500000000001</v>
      </c>
    </row>
    <row r="887" spans="1:2" x14ac:dyDescent="0.25">
      <c r="A887" s="26">
        <v>44166</v>
      </c>
      <c r="B887" s="25">
        <v>1.3204199999999999</v>
      </c>
    </row>
    <row r="888" spans="1:2" x14ac:dyDescent="0.25">
      <c r="A888" s="26">
        <v>44197</v>
      </c>
      <c r="B888" s="25">
        <v>1.37384</v>
      </c>
    </row>
    <row r="889" spans="1:2" x14ac:dyDescent="0.25">
      <c r="A889" s="26">
        <v>44228</v>
      </c>
      <c r="B889" s="25">
        <v>1.6698200000000001</v>
      </c>
    </row>
    <row r="890" spans="1:2" x14ac:dyDescent="0.25">
      <c r="A890" s="26">
        <v>44256</v>
      </c>
      <c r="B890" s="25">
        <v>2.6678199999999999</v>
      </c>
    </row>
    <row r="891" spans="1:2" x14ac:dyDescent="0.25">
      <c r="A891" s="26">
        <v>44287</v>
      </c>
      <c r="B891" s="25">
        <v>4.1330799999999996</v>
      </c>
    </row>
    <row r="892" spans="1:2" x14ac:dyDescent="0.25">
      <c r="A892" s="26">
        <v>44317</v>
      </c>
      <c r="B892" s="25">
        <v>4.9182600000000001</v>
      </c>
    </row>
    <row r="893" spans="1:2" x14ac:dyDescent="0.25">
      <c r="A893" s="26">
        <v>44348</v>
      </c>
      <c r="B893" s="25">
        <v>5.2956300000000001</v>
      </c>
    </row>
    <row r="894" spans="1:2" x14ac:dyDescent="0.25">
      <c r="A894" s="26">
        <v>44378</v>
      </c>
      <c r="B894" s="25">
        <v>5.2451699999999999</v>
      </c>
    </row>
    <row r="895" spans="1:2" x14ac:dyDescent="0.25">
      <c r="A895" s="26">
        <v>44409</v>
      </c>
      <c r="B895" s="25">
        <v>5.1520200000000003</v>
      </c>
    </row>
    <row r="896" spans="1:2" x14ac:dyDescent="0.25">
      <c r="A896" s="26">
        <v>44440</v>
      </c>
      <c r="B896" s="25">
        <v>5.3512199999999996</v>
      </c>
    </row>
    <row r="897" spans="1:2" x14ac:dyDescent="0.25">
      <c r="A897" s="26">
        <v>44470</v>
      </c>
      <c r="B897" s="25">
        <v>6.2350399999999997</v>
      </c>
    </row>
    <row r="898" spans="1:2" x14ac:dyDescent="0.25">
      <c r="A898" s="26">
        <v>44501</v>
      </c>
      <c r="B898" s="25">
        <v>6.9019700000000004</v>
      </c>
    </row>
    <row r="899" spans="1:2" x14ac:dyDescent="0.25">
      <c r="A899" s="26">
        <v>44531</v>
      </c>
      <c r="B899" s="25">
        <v>7.1743399999999999</v>
      </c>
    </row>
    <row r="900" spans="1:2" x14ac:dyDescent="0.25">
      <c r="A900" s="26">
        <v>44562</v>
      </c>
      <c r="B900" s="25">
        <v>7.5588100000000003</v>
      </c>
    </row>
    <row r="901" spans="1:2" x14ac:dyDescent="0.25">
      <c r="A901" s="26">
        <v>44593</v>
      </c>
      <c r="B901" s="25">
        <v>7.9372800000000003</v>
      </c>
    </row>
    <row r="902" spans="1:2" x14ac:dyDescent="0.25">
      <c r="A902" s="26">
        <v>44621</v>
      </c>
      <c r="B902" s="25">
        <v>8.5722000000000005</v>
      </c>
    </row>
    <row r="903" spans="1:2" x14ac:dyDescent="0.25">
      <c r="A903" s="26">
        <v>44652</v>
      </c>
      <c r="B903" s="25">
        <v>8.2317499999999999</v>
      </c>
    </row>
    <row r="904" spans="1:2" x14ac:dyDescent="0.25">
      <c r="A904" s="26">
        <v>44682</v>
      </c>
      <c r="B904" s="25">
        <v>8.5381699999999991</v>
      </c>
    </row>
    <row r="905" spans="1:2" x14ac:dyDescent="0.25">
      <c r="A905" s="26">
        <v>44713</v>
      </c>
      <c r="B905" s="25">
        <v>8.9793599999999998</v>
      </c>
    </row>
    <row r="906" spans="1:2" x14ac:dyDescent="0.25">
      <c r="A906" s="26">
        <v>44743</v>
      </c>
      <c r="B906" s="25">
        <v>8.4625800000000009</v>
      </c>
    </row>
    <row r="907" spans="1:2" x14ac:dyDescent="0.25">
      <c r="A907" s="26">
        <v>44774</v>
      </c>
      <c r="B907" s="25">
        <v>8.2225800000000007</v>
      </c>
    </row>
    <row r="908" spans="1:2" x14ac:dyDescent="0.25">
      <c r="A908" s="26">
        <v>44805</v>
      </c>
      <c r="B908" s="25">
        <v>8.1921099999999996</v>
      </c>
    </row>
    <row r="909" spans="1:2" x14ac:dyDescent="0.25">
      <c r="A909" s="26">
        <v>44835</v>
      </c>
      <c r="B909" s="25">
        <v>7.7588100000000004</v>
      </c>
    </row>
    <row r="910" spans="1:2" x14ac:dyDescent="0.25">
      <c r="A910" s="26">
        <v>44866</v>
      </c>
      <c r="B910" s="25">
        <v>7.1228600000000002</v>
      </c>
    </row>
    <row r="911" spans="1:2" x14ac:dyDescent="0.25">
      <c r="A911" s="26">
        <v>44896</v>
      </c>
      <c r="B911" s="25">
        <v>6.4046000000000003</v>
      </c>
    </row>
    <row r="912" spans="1:2" x14ac:dyDescent="0.25">
      <c r="A912" s="26">
        <v>44927</v>
      </c>
      <c r="B912" s="25">
        <v>6.3271800000000002</v>
      </c>
    </row>
    <row r="913" spans="1:2" x14ac:dyDescent="0.25">
      <c r="A913" s="26">
        <v>44958</v>
      </c>
      <c r="B913" s="25">
        <v>5.9578199999999999</v>
      </c>
    </row>
    <row r="914" spans="1:2" x14ac:dyDescent="0.25">
      <c r="A914" s="26">
        <v>44986</v>
      </c>
      <c r="B914" s="25">
        <v>4.9177200000000001</v>
      </c>
    </row>
    <row r="915" spans="1:2" x14ac:dyDescent="0.25">
      <c r="A915" s="26">
        <v>45017</v>
      </c>
      <c r="B915" s="25">
        <v>4.9500799999999998</v>
      </c>
    </row>
    <row r="916" spans="1:2" x14ac:dyDescent="0.25">
      <c r="A916" s="26">
        <v>45047</v>
      </c>
      <c r="B916" s="25">
        <v>4.13185</v>
      </c>
    </row>
    <row r="917" spans="1:2" x14ac:dyDescent="0.25">
      <c r="A917" s="26">
        <v>45078</v>
      </c>
      <c r="B917" s="25">
        <v>3.0706199999999999</v>
      </c>
    </row>
    <row r="918" spans="1:2" x14ac:dyDescent="0.25">
      <c r="A918" s="26">
        <v>45108</v>
      </c>
      <c r="B918" s="25">
        <v>3.28775</v>
      </c>
    </row>
    <row r="919" spans="1:2" x14ac:dyDescent="0.25">
      <c r="A919" s="26">
        <v>45139</v>
      </c>
      <c r="B919" s="25">
        <v>3.7225000000000001</v>
      </c>
    </row>
    <row r="920" spans="1:2" x14ac:dyDescent="0.25">
      <c r="A920" s="26">
        <v>45170</v>
      </c>
      <c r="B920" s="25">
        <v>3.6872099999999999</v>
      </c>
    </row>
    <row r="921" spans="1:2" x14ac:dyDescent="0.25">
      <c r="A921" s="26">
        <v>45200</v>
      </c>
      <c r="B921" s="25">
        <v>3.2512699999999999</v>
      </c>
    </row>
    <row r="922" spans="1:2" x14ac:dyDescent="0.25">
      <c r="A922" s="26">
        <v>45231</v>
      </c>
      <c r="B922" s="25">
        <v>3.1333500000000001</v>
      </c>
    </row>
    <row r="923" spans="1:2" x14ac:dyDescent="0.25">
      <c r="A923" s="26">
        <v>45261</v>
      </c>
      <c r="B923" s="25">
        <v>3.3159100000000001</v>
      </c>
    </row>
    <row r="924" spans="1:2" x14ac:dyDescent="0.25">
      <c r="A924" s="26">
        <v>45292</v>
      </c>
      <c r="B924" s="25">
        <v>3.0883400000000001</v>
      </c>
    </row>
    <row r="925" spans="1:2" x14ac:dyDescent="0.25">
      <c r="A925" s="26">
        <v>45323</v>
      </c>
      <c r="B925" s="25">
        <v>3.15707</v>
      </c>
    </row>
    <row r="926" spans="1:2" x14ac:dyDescent="0.25">
      <c r="A926" s="26">
        <v>45352</v>
      </c>
      <c r="B926" s="25">
        <v>3.4868299999999999</v>
      </c>
    </row>
    <row r="927" spans="1:2" x14ac:dyDescent="0.25">
      <c r="A927" s="26">
        <v>45383</v>
      </c>
      <c r="B927" s="25">
        <v>3.3607999999999998</v>
      </c>
    </row>
    <row r="928" spans="1:2" x14ac:dyDescent="0.25">
      <c r="A928" s="26">
        <v>45413</v>
      </c>
      <c r="B928" s="25">
        <v>3.2442799999999998</v>
      </c>
    </row>
    <row r="929" spans="1:2" x14ac:dyDescent="0.25">
      <c r="A929" s="26">
        <v>45444</v>
      </c>
      <c r="B929" s="25">
        <v>2.9702600000000001</v>
      </c>
    </row>
    <row r="930" spans="1:2" x14ac:dyDescent="0.25">
      <c r="A930" s="26">
        <v>45474</v>
      </c>
      <c r="B930" s="25">
        <v>2.9414799999999999</v>
      </c>
    </row>
    <row r="931" spans="1:2" x14ac:dyDescent="0.25">
      <c r="A931" s="26">
        <v>45505</v>
      </c>
      <c r="B931" s="25">
        <v>2.6071399999999998</v>
      </c>
    </row>
    <row r="932" spans="1:2" x14ac:dyDescent="0.25">
      <c r="A932" s="26">
        <v>45536</v>
      </c>
      <c r="B932" s="25">
        <v>2.4264800000000002</v>
      </c>
    </row>
    <row r="933" spans="1:2" x14ac:dyDescent="0.25">
      <c r="A933" s="26">
        <v>45566</v>
      </c>
      <c r="B933" s="25">
        <v>2.57884</v>
      </c>
    </row>
    <row r="934" spans="1:2" x14ac:dyDescent="0.25">
      <c r="A934" s="26">
        <v>45597</v>
      </c>
      <c r="B934" s="25">
        <v>2.7194699999999998</v>
      </c>
    </row>
    <row r="935" spans="1:2" x14ac:dyDescent="0.25">
      <c r="A935" s="26">
        <v>45627</v>
      </c>
      <c r="B935" s="25">
        <v>2.8706900000000002</v>
      </c>
    </row>
    <row r="936" spans="1:2" x14ac:dyDescent="0.25">
      <c r="A936" s="26">
        <v>45658</v>
      </c>
      <c r="B936" s="25">
        <v>2.99098</v>
      </c>
    </row>
    <row r="937" spans="1:2" x14ac:dyDescent="0.25">
      <c r="A937" s="26">
        <v>45689</v>
      </c>
      <c r="B937" s="25">
        <v>2.80158</v>
      </c>
    </row>
    <row r="938" spans="1:2" x14ac:dyDescent="0.25">
      <c r="A938" s="26">
        <v>45717</v>
      </c>
      <c r="B938" s="25">
        <v>2.38198</v>
      </c>
    </row>
    <row r="939" spans="1:2" x14ac:dyDescent="0.25">
      <c r="A939" s="26">
        <v>45748</v>
      </c>
      <c r="B939" s="25">
        <v>2.3253900000000001</v>
      </c>
    </row>
    <row r="940" spans="1:2" x14ac:dyDescent="0.25">
      <c r="A940" s="26">
        <v>45778</v>
      </c>
      <c r="B940" s="25">
        <v>2.3772700000000002</v>
      </c>
    </row>
    <row r="941" spans="1:2" x14ac:dyDescent="0.25">
      <c r="A941" s="26">
        <v>45809</v>
      </c>
      <c r="B941" s="25">
        <v>2.68045</v>
      </c>
    </row>
    <row r="942" spans="1:2" x14ac:dyDescent="0.25">
      <c r="A942" s="26">
        <v>45839</v>
      </c>
      <c r="B942" s="25">
        <v>2.7426200000000001</v>
      </c>
    </row>
    <row r="943" spans="1:2" x14ac:dyDescent="0.25">
      <c r="A943" s="26">
        <v>45870</v>
      </c>
      <c r="B943" s="25">
        <v>2.93859</v>
      </c>
    </row>
    <row r="944" spans="1:2" x14ac:dyDescent="0.25">
      <c r="A944" s="26">
        <v>45901</v>
      </c>
      <c r="B944" s="25">
        <v>3.02257</v>
      </c>
    </row>
    <row r="945" spans="1:2" x14ac:dyDescent="0.25">
      <c r="A945" s="26">
        <v>45931</v>
      </c>
      <c r="B945" s="25"/>
    </row>
    <row r="946" spans="1:2" x14ac:dyDescent="0.25">
      <c r="A946" s="26">
        <v>45962</v>
      </c>
      <c r="B946" s="25">
        <v>2.6964399999999999</v>
      </c>
    </row>
    <row r="947" spans="1:2" x14ac:dyDescent="0.25">
      <c r="A947" s="26">
        <v>45992</v>
      </c>
      <c r="B947" s="25">
        <v>2.6533000000000002</v>
      </c>
    </row>
    <row r="948" spans="1:2" x14ac:dyDescent="0.25">
      <c r="A948" s="26">
        <v>46023</v>
      </c>
      <c r="B948" s="25">
        <v>2.3912</v>
      </c>
    </row>
    <row r="949" spans="1:2" x14ac:dyDescent="0.25">
      <c r="A949" s="26">
        <v>46054</v>
      </c>
      <c r="B949" s="25">
        <v>2.4340000000000002</v>
      </c>
    </row>
    <row r="950" spans="1:2" x14ac:dyDescent="0.25">
      <c r="A950" s="26">
        <v>46082</v>
      </c>
      <c r="B950" s="25">
        <v>3.2859600000000002</v>
      </c>
    </row>
  </sheetData>
  <pageMargins left="0.78740157499999996" right="0.78740157499999996" top="0.984251969" bottom="0.984251969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349BE-B0C2-44A2-B575-9A20B23B7218}">
  <dimension ref="A1:C395"/>
  <sheetViews>
    <sheetView topLeftCell="A383" workbookViewId="0">
      <selection activeCell="A392" sqref="A392"/>
    </sheetView>
  </sheetViews>
  <sheetFormatPr defaultRowHeight="14.4" x14ac:dyDescent="0.3"/>
  <sheetData>
    <row r="1" spans="1:3" x14ac:dyDescent="0.3">
      <c r="A1" t="s">
        <v>442</v>
      </c>
      <c r="B1" t="s">
        <v>441</v>
      </c>
      <c r="C1" t="s">
        <v>440</v>
      </c>
    </row>
    <row r="2" spans="1:3" x14ac:dyDescent="0.3">
      <c r="A2" t="s">
        <v>439</v>
      </c>
      <c r="B2">
        <v>10000</v>
      </c>
      <c r="C2">
        <v>66.38</v>
      </c>
    </row>
    <row r="3" spans="1:3" x14ac:dyDescent="0.3">
      <c r="A3" t="s">
        <v>438</v>
      </c>
      <c r="B3">
        <v>10000</v>
      </c>
      <c r="C3">
        <v>65.75</v>
      </c>
    </row>
    <row r="4" spans="1:3" x14ac:dyDescent="0.3">
      <c r="A4" t="s">
        <v>437</v>
      </c>
      <c r="B4">
        <v>10000</v>
      </c>
      <c r="C4">
        <v>71.86</v>
      </c>
    </row>
    <row r="5" spans="1:3" x14ac:dyDescent="0.3">
      <c r="A5" t="s">
        <v>436</v>
      </c>
      <c r="B5">
        <v>10000</v>
      </c>
      <c r="C5">
        <v>73.150000000000006</v>
      </c>
    </row>
    <row r="6" spans="1:3" x14ac:dyDescent="0.3">
      <c r="A6" t="s">
        <v>435</v>
      </c>
      <c r="B6">
        <v>10000</v>
      </c>
      <c r="C6">
        <v>73.19</v>
      </c>
    </row>
    <row r="7" spans="1:3" x14ac:dyDescent="0.3">
      <c r="A7" t="s">
        <v>434</v>
      </c>
      <c r="B7">
        <v>10000</v>
      </c>
      <c r="C7">
        <v>72.459999999999994</v>
      </c>
    </row>
    <row r="8" spans="1:3" x14ac:dyDescent="0.3">
      <c r="A8" t="s">
        <v>433</v>
      </c>
      <c r="B8">
        <v>10000</v>
      </c>
      <c r="C8">
        <v>75.900000000000006</v>
      </c>
    </row>
    <row r="9" spans="1:3" x14ac:dyDescent="0.3">
      <c r="A9" t="s">
        <v>432</v>
      </c>
      <c r="B9">
        <v>5000</v>
      </c>
      <c r="C9">
        <v>77.430000000000007</v>
      </c>
    </row>
    <row r="10" spans="1:3" x14ac:dyDescent="0.3">
      <c r="A10" t="s">
        <v>431</v>
      </c>
      <c r="B10">
        <v>5000</v>
      </c>
      <c r="C10">
        <v>75.36</v>
      </c>
    </row>
    <row r="11" spans="1:3" x14ac:dyDescent="0.3">
      <c r="A11" t="s">
        <v>430</v>
      </c>
      <c r="B11">
        <v>3333.3333333333298</v>
      </c>
      <c r="C11">
        <v>74.38</v>
      </c>
    </row>
    <row r="12" spans="1:3" x14ac:dyDescent="0.3">
      <c r="A12" t="s">
        <v>429</v>
      </c>
      <c r="B12">
        <v>3333.3333333333298</v>
      </c>
      <c r="C12">
        <v>71.17</v>
      </c>
    </row>
    <row r="13" spans="1:3" x14ac:dyDescent="0.3">
      <c r="A13" t="s">
        <v>428</v>
      </c>
      <c r="B13">
        <v>2500</v>
      </c>
      <c r="C13">
        <v>69.08</v>
      </c>
    </row>
    <row r="14" spans="1:3" x14ac:dyDescent="0.3">
      <c r="A14" t="s">
        <v>427</v>
      </c>
      <c r="B14">
        <v>2000</v>
      </c>
      <c r="C14">
        <v>73.59</v>
      </c>
    </row>
    <row r="15" spans="1:3" x14ac:dyDescent="0.3">
      <c r="A15" t="s">
        <v>426</v>
      </c>
      <c r="B15">
        <v>1666.6666666666599</v>
      </c>
      <c r="C15">
        <v>73.8</v>
      </c>
    </row>
    <row r="16" spans="1:3" x14ac:dyDescent="0.3">
      <c r="A16" t="s">
        <v>425</v>
      </c>
      <c r="B16">
        <v>1428.57142857142</v>
      </c>
      <c r="C16">
        <v>74.010000000000005</v>
      </c>
    </row>
    <row r="17" spans="1:3" x14ac:dyDescent="0.3">
      <c r="A17" t="s">
        <v>424</v>
      </c>
      <c r="B17">
        <v>1111.1111111111099</v>
      </c>
      <c r="C17">
        <v>76.17</v>
      </c>
    </row>
    <row r="18" spans="1:3" x14ac:dyDescent="0.3">
      <c r="A18" t="s">
        <v>423</v>
      </c>
      <c r="B18">
        <v>909.09090909090901</v>
      </c>
      <c r="C18">
        <v>74.61</v>
      </c>
    </row>
    <row r="19" spans="1:3" x14ac:dyDescent="0.3">
      <c r="A19" t="s">
        <v>422</v>
      </c>
      <c r="B19">
        <v>769.23076923076906</v>
      </c>
      <c r="C19">
        <v>70.959999999999994</v>
      </c>
    </row>
    <row r="20" spans="1:3" x14ac:dyDescent="0.3">
      <c r="A20" t="s">
        <v>421</v>
      </c>
      <c r="B20">
        <v>588.23529411764696</v>
      </c>
      <c r="C20">
        <v>71.3</v>
      </c>
    </row>
    <row r="21" spans="1:3" x14ac:dyDescent="0.3">
      <c r="A21" t="s">
        <v>420</v>
      </c>
      <c r="B21">
        <v>500</v>
      </c>
      <c r="C21">
        <v>75.650000000000006</v>
      </c>
    </row>
    <row r="22" spans="1:3" x14ac:dyDescent="0.3">
      <c r="A22" t="s">
        <v>419</v>
      </c>
      <c r="B22">
        <v>384.61538461538402</v>
      </c>
      <c r="C22">
        <v>73.34</v>
      </c>
    </row>
    <row r="23" spans="1:3" x14ac:dyDescent="0.3">
      <c r="A23" t="s">
        <v>418</v>
      </c>
      <c r="B23">
        <v>333.33333333333297</v>
      </c>
      <c r="C23">
        <v>74.06</v>
      </c>
    </row>
    <row r="24" spans="1:3" x14ac:dyDescent="0.3">
      <c r="A24" t="s">
        <v>417</v>
      </c>
      <c r="B24">
        <v>256.41025641025601</v>
      </c>
      <c r="C24">
        <v>74.28</v>
      </c>
    </row>
    <row r="25" spans="1:3" x14ac:dyDescent="0.3">
      <c r="A25" t="s">
        <v>416</v>
      </c>
      <c r="B25">
        <v>188.67924528301799</v>
      </c>
      <c r="C25">
        <v>71.42</v>
      </c>
    </row>
    <row r="26" spans="1:3" x14ac:dyDescent="0.3">
      <c r="A26" t="s">
        <v>415</v>
      </c>
      <c r="B26">
        <v>169.49152542372801</v>
      </c>
      <c r="C26">
        <v>69.94</v>
      </c>
    </row>
    <row r="27" spans="1:3" x14ac:dyDescent="0.3">
      <c r="A27" t="s">
        <v>414</v>
      </c>
      <c r="B27">
        <v>128.20512820512801</v>
      </c>
      <c r="C27">
        <v>69.84</v>
      </c>
    </row>
    <row r="28" spans="1:3" x14ac:dyDescent="0.3">
      <c r="A28" t="s">
        <v>413</v>
      </c>
      <c r="B28">
        <v>99.009900990098998</v>
      </c>
      <c r="C28">
        <v>69.17</v>
      </c>
    </row>
    <row r="29" spans="1:3" x14ac:dyDescent="0.3">
      <c r="A29" t="s">
        <v>412</v>
      </c>
      <c r="B29">
        <v>85.470085470085394</v>
      </c>
      <c r="C29">
        <v>73.099999999999994</v>
      </c>
    </row>
    <row r="30" spans="1:3" x14ac:dyDescent="0.3">
      <c r="A30" t="s">
        <v>411</v>
      </c>
      <c r="B30">
        <v>65.789473684210506</v>
      </c>
      <c r="C30">
        <v>68.459999999999994</v>
      </c>
    </row>
    <row r="31" spans="1:3" x14ac:dyDescent="0.3">
      <c r="A31" t="s">
        <v>410</v>
      </c>
      <c r="B31">
        <v>50.505050505050498</v>
      </c>
      <c r="C31">
        <v>71.489999999999995</v>
      </c>
    </row>
    <row r="32" spans="1:3" x14ac:dyDescent="0.3">
      <c r="A32" t="s">
        <v>409</v>
      </c>
      <c r="B32">
        <v>38.6100386100386</v>
      </c>
      <c r="C32">
        <v>74.790000000000006</v>
      </c>
    </row>
    <row r="33" spans="1:3" x14ac:dyDescent="0.3">
      <c r="A33" t="s">
        <v>408</v>
      </c>
      <c r="B33">
        <v>29.0697674418604</v>
      </c>
      <c r="C33">
        <v>77.680000000000007</v>
      </c>
    </row>
    <row r="34" spans="1:3" x14ac:dyDescent="0.3">
      <c r="A34" t="s">
        <v>407</v>
      </c>
      <c r="B34">
        <v>21.4592274678111</v>
      </c>
      <c r="C34">
        <v>80.41</v>
      </c>
    </row>
    <row r="35" spans="1:3" x14ac:dyDescent="0.3">
      <c r="A35" t="s">
        <v>406</v>
      </c>
      <c r="B35">
        <v>15.7977883096366</v>
      </c>
      <c r="C35">
        <v>77.69</v>
      </c>
    </row>
    <row r="36" spans="1:3" x14ac:dyDescent="0.3">
      <c r="A36" t="s">
        <v>405</v>
      </c>
      <c r="B36">
        <v>11.655011655011601</v>
      </c>
      <c r="C36">
        <v>77.400000000000006</v>
      </c>
    </row>
    <row r="37" spans="1:3" x14ac:dyDescent="0.3">
      <c r="A37" t="s">
        <v>404</v>
      </c>
      <c r="B37">
        <v>8.5689802913453299</v>
      </c>
      <c r="C37">
        <v>83.13</v>
      </c>
    </row>
    <row r="38" spans="1:3" x14ac:dyDescent="0.3">
      <c r="A38" t="s">
        <v>403</v>
      </c>
      <c r="B38">
        <v>5.9952034775057799</v>
      </c>
      <c r="C38">
        <v>81.760000000000005</v>
      </c>
    </row>
    <row r="39" spans="1:3" x14ac:dyDescent="0.3">
      <c r="A39" t="s">
        <v>402</v>
      </c>
      <c r="B39">
        <v>4.3159257660768198</v>
      </c>
      <c r="C39">
        <v>83.92</v>
      </c>
    </row>
    <row r="40" spans="1:3" x14ac:dyDescent="0.3">
      <c r="A40" t="s">
        <v>401</v>
      </c>
      <c r="B40">
        <v>3.0111412225233298</v>
      </c>
      <c r="C40">
        <v>81.75</v>
      </c>
    </row>
    <row r="41" spans="1:3" x14ac:dyDescent="0.3">
      <c r="A41" t="s">
        <v>400</v>
      </c>
      <c r="B41">
        <v>2.1114864864864802</v>
      </c>
      <c r="C41">
        <v>81.8</v>
      </c>
    </row>
    <row r="42" spans="1:3" x14ac:dyDescent="0.3">
      <c r="A42" t="s">
        <v>399</v>
      </c>
      <c r="B42">
        <v>1.4664906447722299</v>
      </c>
      <c r="C42">
        <v>80.739999999999995</v>
      </c>
    </row>
    <row r="43" spans="1:3" x14ac:dyDescent="0.3">
      <c r="A43" t="s">
        <v>398</v>
      </c>
      <c r="B43">
        <v>1.0389610605498401</v>
      </c>
      <c r="C43">
        <v>83.4</v>
      </c>
    </row>
    <row r="44" spans="1:3" x14ac:dyDescent="0.3">
      <c r="A44" t="s">
        <v>397</v>
      </c>
      <c r="B44">
        <v>1.0678056479678999</v>
      </c>
      <c r="C44">
        <v>81.47</v>
      </c>
    </row>
    <row r="45" spans="1:3" x14ac:dyDescent="0.3">
      <c r="A45" t="s">
        <v>396</v>
      </c>
      <c r="B45">
        <v>1.12866819703539</v>
      </c>
      <c r="C45">
        <v>83.31</v>
      </c>
    </row>
    <row r="46" spans="1:3" x14ac:dyDescent="0.3">
      <c r="A46" t="s">
        <v>395</v>
      </c>
      <c r="B46">
        <v>1.1723329562993301</v>
      </c>
      <c r="C46">
        <v>86.27</v>
      </c>
    </row>
    <row r="47" spans="1:3" x14ac:dyDescent="0.3">
      <c r="A47" t="s">
        <v>394</v>
      </c>
      <c r="B47">
        <v>1.1841326088320501</v>
      </c>
      <c r="C47">
        <v>90.75</v>
      </c>
    </row>
    <row r="48" spans="1:3" x14ac:dyDescent="0.3">
      <c r="A48" t="s">
        <v>393</v>
      </c>
      <c r="B48">
        <v>1.17855036913906</v>
      </c>
      <c r="C48">
        <v>93.5</v>
      </c>
    </row>
    <row r="49" spans="1:3" x14ac:dyDescent="0.3">
      <c r="A49" t="s">
        <v>392</v>
      </c>
      <c r="B49">
        <v>1.1806375442739001</v>
      </c>
      <c r="C49">
        <v>91.53</v>
      </c>
    </row>
    <row r="50" spans="1:3" x14ac:dyDescent="0.3">
      <c r="A50" t="s">
        <v>391</v>
      </c>
      <c r="B50">
        <v>1.1890606420927401</v>
      </c>
      <c r="C50">
        <v>92.37</v>
      </c>
    </row>
    <row r="51" spans="1:3" x14ac:dyDescent="0.3">
      <c r="A51" t="s">
        <v>390</v>
      </c>
      <c r="B51">
        <v>1.17785630153121</v>
      </c>
      <c r="C51">
        <v>97.4</v>
      </c>
    </row>
    <row r="52" spans="1:3" x14ac:dyDescent="0.3">
      <c r="A52" t="s">
        <v>389</v>
      </c>
      <c r="B52">
        <v>1.1173184357541801</v>
      </c>
      <c r="C52">
        <v>94.19</v>
      </c>
    </row>
    <row r="53" spans="1:3" x14ac:dyDescent="0.3">
      <c r="A53" t="s">
        <v>388</v>
      </c>
      <c r="B53">
        <v>1.0893246187363801</v>
      </c>
      <c r="C53">
        <v>91.84</v>
      </c>
    </row>
    <row r="54" spans="1:3" x14ac:dyDescent="0.3">
      <c r="A54" t="s">
        <v>387</v>
      </c>
      <c r="B54">
        <v>1.1037527593818901</v>
      </c>
      <c r="C54">
        <v>91.52</v>
      </c>
    </row>
    <row r="55" spans="1:3" x14ac:dyDescent="0.3">
      <c r="A55" t="s">
        <v>386</v>
      </c>
      <c r="B55">
        <v>1.08873162765378</v>
      </c>
      <c r="C55">
        <v>95.81</v>
      </c>
    </row>
    <row r="56" spans="1:3" x14ac:dyDescent="0.3">
      <c r="A56" t="s">
        <v>385</v>
      </c>
      <c r="B56">
        <v>1.0691756655618501</v>
      </c>
      <c r="C56">
        <v>93.98</v>
      </c>
    </row>
    <row r="57" spans="1:3" x14ac:dyDescent="0.3">
      <c r="A57" t="s">
        <v>384</v>
      </c>
      <c r="B57">
        <v>1.0542962572482799</v>
      </c>
      <c r="C57">
        <v>95.88</v>
      </c>
    </row>
    <row r="58" spans="1:3" x14ac:dyDescent="0.3">
      <c r="A58" t="s">
        <v>383</v>
      </c>
      <c r="B58">
        <v>1.04887770086007</v>
      </c>
      <c r="C58">
        <v>95.71</v>
      </c>
    </row>
    <row r="59" spans="1:3" x14ac:dyDescent="0.3">
      <c r="A59" t="s">
        <v>382</v>
      </c>
      <c r="B59">
        <v>1.0406910188364999</v>
      </c>
      <c r="C59">
        <v>95.12</v>
      </c>
    </row>
    <row r="60" spans="1:3" x14ac:dyDescent="0.3">
      <c r="A60" t="s">
        <v>381</v>
      </c>
      <c r="B60">
        <v>1.0372368011616999</v>
      </c>
      <c r="C60">
        <v>95.79</v>
      </c>
    </row>
    <row r="61" spans="1:3" x14ac:dyDescent="0.3">
      <c r="A61" t="s">
        <v>380</v>
      </c>
      <c r="B61">
        <v>1.0285949393128899</v>
      </c>
      <c r="C61">
        <v>93.64</v>
      </c>
    </row>
    <row r="62" spans="1:3" x14ac:dyDescent="0.3">
      <c r="A62" t="s">
        <v>379</v>
      </c>
      <c r="B62">
        <v>1.0223903486351</v>
      </c>
      <c r="C62">
        <v>91.54</v>
      </c>
    </row>
    <row r="63" spans="1:3" x14ac:dyDescent="0.3">
      <c r="A63" t="s">
        <v>378</v>
      </c>
      <c r="B63">
        <v>1.0170870626525601</v>
      </c>
      <c r="C63">
        <v>89.84</v>
      </c>
    </row>
    <row r="64" spans="1:3" x14ac:dyDescent="0.3">
      <c r="A64" t="s">
        <v>377</v>
      </c>
      <c r="B64">
        <v>1.0152284263959299</v>
      </c>
      <c r="C64">
        <v>91.45</v>
      </c>
    </row>
    <row r="65" spans="1:3" x14ac:dyDescent="0.3">
      <c r="A65" t="s">
        <v>376</v>
      </c>
      <c r="B65">
        <v>1.0088781275221901</v>
      </c>
      <c r="C65">
        <v>92.27</v>
      </c>
    </row>
    <row r="66" spans="1:3" x14ac:dyDescent="0.3">
      <c r="A66" t="s">
        <v>375</v>
      </c>
      <c r="B66">
        <v>0.98522167487684698</v>
      </c>
      <c r="C66">
        <v>92.27</v>
      </c>
    </row>
    <row r="67" spans="1:3" x14ac:dyDescent="0.3">
      <c r="A67" t="s">
        <v>374</v>
      </c>
      <c r="B67">
        <v>0.99403578528826997</v>
      </c>
      <c r="C67">
        <v>92.27</v>
      </c>
    </row>
    <row r="68" spans="1:3" x14ac:dyDescent="0.3">
      <c r="A68" t="s">
        <v>373</v>
      </c>
      <c r="B68">
        <v>0.97751710654936397</v>
      </c>
      <c r="C68">
        <v>95.57</v>
      </c>
    </row>
    <row r="69" spans="1:3" x14ac:dyDescent="0.3">
      <c r="A69" t="s">
        <v>372</v>
      </c>
      <c r="B69">
        <v>0.98328416912487704</v>
      </c>
      <c r="C69">
        <v>93.76</v>
      </c>
    </row>
    <row r="70" spans="1:3" x14ac:dyDescent="0.3">
      <c r="A70" t="s">
        <v>371</v>
      </c>
      <c r="B70">
        <v>0.97933601018509397</v>
      </c>
      <c r="C70">
        <v>92.16</v>
      </c>
    </row>
    <row r="71" spans="1:3" x14ac:dyDescent="0.3">
      <c r="A71" t="s">
        <v>370</v>
      </c>
      <c r="B71">
        <v>0.93023255813953398</v>
      </c>
      <c r="C71">
        <v>92.73</v>
      </c>
    </row>
    <row r="72" spans="1:3" x14ac:dyDescent="0.3">
      <c r="A72" t="s">
        <v>369</v>
      </c>
      <c r="B72">
        <v>0.96861681518791098</v>
      </c>
      <c r="C72">
        <v>94.92</v>
      </c>
    </row>
    <row r="73" spans="1:3" x14ac:dyDescent="0.3">
      <c r="A73" t="s">
        <v>368</v>
      </c>
      <c r="B73">
        <v>0.96218608678918505</v>
      </c>
      <c r="C73">
        <v>93</v>
      </c>
    </row>
    <row r="74" spans="1:3" x14ac:dyDescent="0.3">
      <c r="A74" t="s">
        <v>367</v>
      </c>
      <c r="B74">
        <v>0.94696969696969602</v>
      </c>
      <c r="C74">
        <v>93.66</v>
      </c>
    </row>
    <row r="75" spans="1:3" x14ac:dyDescent="0.3">
      <c r="A75" t="s">
        <v>366</v>
      </c>
      <c r="B75">
        <v>0.95084149472282897</v>
      </c>
      <c r="C75">
        <v>94.96</v>
      </c>
    </row>
    <row r="76" spans="1:3" x14ac:dyDescent="0.3">
      <c r="A76" t="s">
        <v>365</v>
      </c>
      <c r="B76">
        <v>0.94384143463897996</v>
      </c>
      <c r="C76">
        <v>96.77</v>
      </c>
    </row>
    <row r="77" spans="1:3" x14ac:dyDescent="0.3">
      <c r="A77" t="s">
        <v>364</v>
      </c>
      <c r="B77">
        <v>0.93808630393996195</v>
      </c>
      <c r="C77">
        <v>96.37</v>
      </c>
    </row>
    <row r="78" spans="1:3" x14ac:dyDescent="0.3">
      <c r="A78" t="s">
        <v>363</v>
      </c>
      <c r="B78">
        <v>0.93257483913084005</v>
      </c>
      <c r="C78">
        <v>101.43</v>
      </c>
    </row>
    <row r="79" spans="1:3" x14ac:dyDescent="0.3">
      <c r="A79" t="s">
        <v>362</v>
      </c>
      <c r="B79">
        <v>0.93896713615023397</v>
      </c>
      <c r="C79">
        <v>99.23</v>
      </c>
    </row>
    <row r="80" spans="1:3" x14ac:dyDescent="0.3">
      <c r="A80" t="s">
        <v>361</v>
      </c>
      <c r="B80">
        <v>0.92592592592592504</v>
      </c>
      <c r="C80">
        <v>100.11</v>
      </c>
    </row>
    <row r="81" spans="1:3" x14ac:dyDescent="0.3">
      <c r="A81" t="s">
        <v>360</v>
      </c>
      <c r="B81">
        <v>0.91827364554637203</v>
      </c>
      <c r="C81">
        <v>100.35</v>
      </c>
    </row>
    <row r="82" spans="1:3" x14ac:dyDescent="0.3">
      <c r="A82" t="s">
        <v>359</v>
      </c>
      <c r="B82">
        <v>0.91290852656563803</v>
      </c>
      <c r="C82">
        <v>100.75</v>
      </c>
    </row>
    <row r="83" spans="1:3" x14ac:dyDescent="0.3">
      <c r="A83" t="s">
        <v>358</v>
      </c>
      <c r="B83">
        <v>0.90497737556560998</v>
      </c>
      <c r="C83">
        <v>97.91</v>
      </c>
    </row>
    <row r="84" spans="1:3" x14ac:dyDescent="0.3">
      <c r="A84" t="s">
        <v>357</v>
      </c>
      <c r="B84">
        <v>0.90106325464047499</v>
      </c>
      <c r="C84">
        <v>98.93</v>
      </c>
    </row>
    <row r="85" spans="1:3" x14ac:dyDescent="0.3">
      <c r="A85" t="s">
        <v>356</v>
      </c>
      <c r="B85">
        <v>0.89605734767025003</v>
      </c>
      <c r="C85">
        <v>97.03</v>
      </c>
    </row>
    <row r="86" spans="1:3" x14ac:dyDescent="0.3">
      <c r="A86" t="s">
        <v>355</v>
      </c>
      <c r="B86">
        <v>0.89086859688195896</v>
      </c>
      <c r="C86">
        <v>100.23</v>
      </c>
    </row>
    <row r="87" spans="1:3" x14ac:dyDescent="0.3">
      <c r="A87" t="s">
        <v>354</v>
      </c>
      <c r="B87">
        <v>0.88495575221238898</v>
      </c>
      <c r="C87">
        <v>99.26</v>
      </c>
    </row>
    <row r="88" spans="1:3" x14ac:dyDescent="0.3">
      <c r="A88" t="s">
        <v>353</v>
      </c>
      <c r="B88">
        <v>0.88652482269503496</v>
      </c>
      <c r="C88">
        <v>99.78</v>
      </c>
    </row>
    <row r="89" spans="1:3" x14ac:dyDescent="0.3">
      <c r="A89" t="s">
        <v>352</v>
      </c>
      <c r="B89">
        <v>0.87389670540941999</v>
      </c>
      <c r="C89">
        <v>98.82</v>
      </c>
    </row>
    <row r="90" spans="1:3" x14ac:dyDescent="0.3">
      <c r="A90" t="s">
        <v>351</v>
      </c>
      <c r="B90">
        <v>0.86956521739130399</v>
      </c>
      <c r="C90">
        <v>96.94</v>
      </c>
    </row>
    <row r="91" spans="1:3" x14ac:dyDescent="0.3">
      <c r="A91" t="s">
        <v>350</v>
      </c>
      <c r="B91">
        <v>0.86467790747946305</v>
      </c>
      <c r="C91">
        <v>98.24</v>
      </c>
    </row>
    <row r="92" spans="1:3" x14ac:dyDescent="0.3">
      <c r="A92" t="s">
        <v>349</v>
      </c>
      <c r="B92">
        <v>0.85800085800085801</v>
      </c>
      <c r="C92">
        <v>97.04</v>
      </c>
    </row>
    <row r="93" spans="1:3" x14ac:dyDescent="0.3">
      <c r="A93" t="s">
        <v>348</v>
      </c>
      <c r="B93">
        <v>0.84997875053123595</v>
      </c>
      <c r="C93">
        <v>96.15</v>
      </c>
    </row>
    <row r="94" spans="1:3" x14ac:dyDescent="0.3">
      <c r="A94" t="s">
        <v>347</v>
      </c>
      <c r="B94">
        <v>0.84373945325683397</v>
      </c>
      <c r="C94">
        <v>96.41</v>
      </c>
    </row>
    <row r="95" spans="1:3" x14ac:dyDescent="0.3">
      <c r="A95" t="s">
        <v>346</v>
      </c>
      <c r="B95">
        <v>0.84033613445378097</v>
      </c>
      <c r="C95">
        <v>92.98</v>
      </c>
    </row>
    <row r="96" spans="1:3" x14ac:dyDescent="0.3">
      <c r="A96" t="s">
        <v>345</v>
      </c>
      <c r="B96">
        <v>0.83284750562172005</v>
      </c>
      <c r="C96">
        <v>92.53</v>
      </c>
    </row>
    <row r="97" spans="1:3" x14ac:dyDescent="0.3">
      <c r="A97" t="s">
        <v>344</v>
      </c>
      <c r="B97">
        <v>0.82760903749068904</v>
      </c>
      <c r="C97">
        <v>93.07</v>
      </c>
    </row>
    <row r="98" spans="1:3" x14ac:dyDescent="0.3">
      <c r="A98" t="s">
        <v>343</v>
      </c>
      <c r="B98">
        <v>0.46948356807511699</v>
      </c>
      <c r="C98">
        <v>90.81</v>
      </c>
    </row>
    <row r="99" spans="1:3" x14ac:dyDescent="0.3">
      <c r="A99" t="s">
        <v>342</v>
      </c>
      <c r="B99">
        <v>0.48076923076923</v>
      </c>
      <c r="C99">
        <v>86.5</v>
      </c>
    </row>
    <row r="100" spans="1:3" x14ac:dyDescent="0.3">
      <c r="A100" t="s">
        <v>341</v>
      </c>
      <c r="B100">
        <v>0.57803468208092401</v>
      </c>
      <c r="C100">
        <v>86.84</v>
      </c>
    </row>
    <row r="101" spans="1:3" x14ac:dyDescent="0.3">
      <c r="A101" t="s">
        <v>340</v>
      </c>
      <c r="B101">
        <v>0.59880239520958001</v>
      </c>
      <c r="C101">
        <v>83.94</v>
      </c>
    </row>
    <row r="102" spans="1:3" x14ac:dyDescent="0.3">
      <c r="A102" t="s">
        <v>339</v>
      </c>
      <c r="B102">
        <v>0.581395348837209</v>
      </c>
      <c r="C102">
        <v>82.76</v>
      </c>
    </row>
    <row r="103" spans="1:3" x14ac:dyDescent="0.3">
      <c r="A103" t="s">
        <v>338</v>
      </c>
      <c r="B103">
        <v>0.57142857142857095</v>
      </c>
      <c r="C103">
        <v>84.17</v>
      </c>
    </row>
    <row r="104" spans="1:3" x14ac:dyDescent="0.3">
      <c r="A104" t="s">
        <v>337</v>
      </c>
      <c r="B104">
        <v>0.55865921787709405</v>
      </c>
      <c r="C104">
        <v>84.15</v>
      </c>
    </row>
    <row r="105" spans="1:3" x14ac:dyDescent="0.3">
      <c r="A105" t="s">
        <v>336</v>
      </c>
      <c r="B105">
        <v>0.52356020942408299</v>
      </c>
      <c r="C105">
        <v>82.34</v>
      </c>
    </row>
    <row r="106" spans="1:3" x14ac:dyDescent="0.3">
      <c r="A106" t="s">
        <v>335</v>
      </c>
      <c r="B106">
        <v>0.52083333333333304</v>
      </c>
      <c r="C106">
        <v>82.95</v>
      </c>
    </row>
    <row r="107" spans="1:3" x14ac:dyDescent="0.3">
      <c r="A107" t="s">
        <v>334</v>
      </c>
      <c r="B107">
        <v>0.51546391752577303</v>
      </c>
      <c r="C107">
        <v>82.9</v>
      </c>
    </row>
    <row r="108" spans="1:3" x14ac:dyDescent="0.3">
      <c r="A108" t="s">
        <v>333</v>
      </c>
      <c r="B108">
        <v>0.52083333333333304</v>
      </c>
      <c r="C108">
        <v>84.06</v>
      </c>
    </row>
    <row r="109" spans="1:3" x14ac:dyDescent="0.3">
      <c r="A109" t="s">
        <v>332</v>
      </c>
      <c r="B109">
        <v>0.55555555555555503</v>
      </c>
      <c r="C109">
        <v>83.33</v>
      </c>
    </row>
    <row r="110" spans="1:3" x14ac:dyDescent="0.3">
      <c r="A110" t="s">
        <v>331</v>
      </c>
      <c r="B110">
        <v>0.56179775280898803</v>
      </c>
      <c r="C110">
        <v>82.45</v>
      </c>
    </row>
    <row r="111" spans="1:3" x14ac:dyDescent="0.3">
      <c r="A111" t="s">
        <v>330</v>
      </c>
      <c r="B111">
        <v>0.56818181818181801</v>
      </c>
      <c r="C111">
        <v>87.95</v>
      </c>
    </row>
    <row r="112" spans="1:3" x14ac:dyDescent="0.3">
      <c r="A112" t="s">
        <v>329</v>
      </c>
      <c r="B112">
        <v>0.57803468208092401</v>
      </c>
      <c r="C112">
        <v>87.55</v>
      </c>
    </row>
    <row r="113" spans="1:3" x14ac:dyDescent="0.3">
      <c r="A113" t="s">
        <v>328</v>
      </c>
      <c r="B113">
        <v>0.55340343110127199</v>
      </c>
      <c r="C113">
        <v>86.41</v>
      </c>
    </row>
    <row r="114" spans="1:3" x14ac:dyDescent="0.3">
      <c r="A114" t="s">
        <v>327</v>
      </c>
      <c r="B114">
        <v>0.54794520547945202</v>
      </c>
      <c r="C114">
        <v>88.92</v>
      </c>
    </row>
    <row r="115" spans="1:3" x14ac:dyDescent="0.3">
      <c r="A115" t="s">
        <v>326</v>
      </c>
      <c r="B115">
        <v>0.55524708495280395</v>
      </c>
      <c r="C115">
        <v>86.69</v>
      </c>
    </row>
    <row r="116" spans="1:3" x14ac:dyDescent="0.3">
      <c r="A116" t="s">
        <v>325</v>
      </c>
      <c r="B116">
        <v>0.56085249579360597</v>
      </c>
      <c r="C116">
        <v>88.22</v>
      </c>
    </row>
    <row r="117" spans="1:3" x14ac:dyDescent="0.3">
      <c r="A117" t="s">
        <v>324</v>
      </c>
      <c r="B117">
        <v>0.54854635216675796</v>
      </c>
      <c r="C117">
        <v>91.28</v>
      </c>
    </row>
    <row r="118" spans="1:3" x14ac:dyDescent="0.3">
      <c r="A118" t="s">
        <v>323</v>
      </c>
      <c r="B118">
        <v>0.54259359739555002</v>
      </c>
      <c r="C118">
        <v>88.9</v>
      </c>
    </row>
    <row r="119" spans="1:3" x14ac:dyDescent="0.3">
      <c r="A119" t="s">
        <v>322</v>
      </c>
      <c r="B119">
        <v>0.526592943654555</v>
      </c>
      <c r="C119">
        <v>84.58</v>
      </c>
    </row>
    <row r="120" spans="1:3" x14ac:dyDescent="0.3">
      <c r="A120" t="s">
        <v>321</v>
      </c>
      <c r="B120">
        <v>0.50607287449392702</v>
      </c>
      <c r="C120">
        <v>86.39</v>
      </c>
    </row>
    <row r="121" spans="1:3" x14ac:dyDescent="0.3">
      <c r="A121" t="s">
        <v>320</v>
      </c>
      <c r="B121">
        <v>0.51308363263211898</v>
      </c>
      <c r="C121">
        <v>86.93</v>
      </c>
    </row>
    <row r="122" spans="1:3" x14ac:dyDescent="0.3">
      <c r="A122" t="s">
        <v>319</v>
      </c>
      <c r="B122">
        <v>0.50761421319796896</v>
      </c>
      <c r="C122">
        <v>88.17</v>
      </c>
    </row>
    <row r="123" spans="1:3" x14ac:dyDescent="0.3">
      <c r="A123" t="s">
        <v>318</v>
      </c>
      <c r="B123">
        <v>0.48899755501222397</v>
      </c>
      <c r="C123">
        <v>88</v>
      </c>
    </row>
    <row r="124" spans="1:3" x14ac:dyDescent="0.3">
      <c r="A124" t="s">
        <v>317</v>
      </c>
      <c r="B124">
        <v>0.460829493087557</v>
      </c>
      <c r="C124">
        <v>90.6</v>
      </c>
    </row>
    <row r="125" spans="1:3" x14ac:dyDescent="0.3">
      <c r="A125" t="s">
        <v>316</v>
      </c>
      <c r="B125">
        <v>0.45454545454545398</v>
      </c>
      <c r="C125">
        <v>87.39</v>
      </c>
    </row>
    <row r="126" spans="1:3" x14ac:dyDescent="0.3">
      <c r="A126" t="s">
        <v>315</v>
      </c>
      <c r="B126">
        <v>0.42122999157539998</v>
      </c>
      <c r="C126">
        <v>87.03</v>
      </c>
    </row>
    <row r="127" spans="1:3" x14ac:dyDescent="0.3">
      <c r="A127" t="s">
        <v>314</v>
      </c>
      <c r="B127">
        <v>0.43290043290043201</v>
      </c>
      <c r="C127">
        <v>85.86</v>
      </c>
    </row>
    <row r="128" spans="1:3" x14ac:dyDescent="0.3">
      <c r="A128" t="s">
        <v>313</v>
      </c>
      <c r="B128">
        <v>0.40567951318458401</v>
      </c>
      <c r="C128">
        <v>87.16</v>
      </c>
    </row>
    <row r="129" spans="1:3" x14ac:dyDescent="0.3">
      <c r="A129" t="s">
        <v>312</v>
      </c>
      <c r="B129">
        <v>0.39016777214202097</v>
      </c>
      <c r="C129">
        <v>87.63</v>
      </c>
    </row>
    <row r="130" spans="1:3" x14ac:dyDescent="0.3">
      <c r="A130" t="s">
        <v>311</v>
      </c>
      <c r="B130">
        <v>0.37650602409638501</v>
      </c>
      <c r="C130">
        <v>85.06</v>
      </c>
    </row>
    <row r="131" spans="1:3" x14ac:dyDescent="0.3">
      <c r="A131" t="s">
        <v>310</v>
      </c>
      <c r="B131">
        <v>0.37383177570093401</v>
      </c>
      <c r="C131">
        <v>83.91</v>
      </c>
    </row>
    <row r="132" spans="1:3" x14ac:dyDescent="0.3">
      <c r="A132" t="s">
        <v>309</v>
      </c>
      <c r="B132">
        <v>0.400801603206412</v>
      </c>
      <c r="C132">
        <v>87.03</v>
      </c>
    </row>
    <row r="133" spans="1:3" x14ac:dyDescent="0.3">
      <c r="A133" t="s">
        <v>308</v>
      </c>
      <c r="B133">
        <v>0.433087916847119</v>
      </c>
      <c r="C133">
        <v>85.6</v>
      </c>
    </row>
    <row r="134" spans="1:3" x14ac:dyDescent="0.3">
      <c r="A134" t="s">
        <v>307</v>
      </c>
      <c r="B134">
        <v>0.41459369817578701</v>
      </c>
      <c r="C134">
        <v>85.79</v>
      </c>
    </row>
    <row r="135" spans="1:3" x14ac:dyDescent="0.3">
      <c r="A135" t="s">
        <v>306</v>
      </c>
      <c r="B135">
        <v>0.42319085907744303</v>
      </c>
      <c r="C135">
        <v>87.71</v>
      </c>
    </row>
    <row r="136" spans="1:3" x14ac:dyDescent="0.3">
      <c r="A136" t="s">
        <v>305</v>
      </c>
      <c r="B136">
        <v>0.43025557180965401</v>
      </c>
      <c r="C136">
        <v>87.99</v>
      </c>
    </row>
    <row r="137" spans="1:3" x14ac:dyDescent="0.3">
      <c r="A137" t="s">
        <v>304</v>
      </c>
      <c r="B137">
        <v>0.42372881355932202</v>
      </c>
      <c r="C137">
        <v>88.32</v>
      </c>
    </row>
    <row r="138" spans="1:3" x14ac:dyDescent="0.3">
      <c r="A138" t="s">
        <v>303</v>
      </c>
      <c r="B138">
        <v>0.39729837107667798</v>
      </c>
      <c r="C138">
        <v>87.36</v>
      </c>
    </row>
    <row r="139" spans="1:3" x14ac:dyDescent="0.3">
      <c r="A139" t="s">
        <v>302</v>
      </c>
      <c r="B139">
        <v>0.354107648725212</v>
      </c>
      <c r="C139">
        <v>89.17</v>
      </c>
    </row>
    <row r="140" spans="1:3" x14ac:dyDescent="0.3">
      <c r="A140" t="s">
        <v>301</v>
      </c>
      <c r="B140">
        <v>0.28818443804034499</v>
      </c>
      <c r="C140">
        <v>86.58</v>
      </c>
    </row>
    <row r="141" spans="1:3" x14ac:dyDescent="0.3">
      <c r="A141" t="s">
        <v>300</v>
      </c>
      <c r="B141">
        <v>0.33377837116154802</v>
      </c>
      <c r="C141">
        <v>83.78</v>
      </c>
    </row>
    <row r="142" spans="1:3" x14ac:dyDescent="0.3">
      <c r="A142" t="s">
        <v>299</v>
      </c>
      <c r="B142">
        <v>0.266595574513463</v>
      </c>
      <c r="C142">
        <v>83.95</v>
      </c>
    </row>
    <row r="143" spans="1:3" x14ac:dyDescent="0.3">
      <c r="A143" t="s">
        <v>298</v>
      </c>
      <c r="B143">
        <v>0.27525461051472599</v>
      </c>
      <c r="C143">
        <v>83.26</v>
      </c>
    </row>
    <row r="144" spans="1:3" x14ac:dyDescent="0.3">
      <c r="A144" t="s">
        <v>297</v>
      </c>
      <c r="B144">
        <v>0.27412280701754299</v>
      </c>
      <c r="C144">
        <v>84.34</v>
      </c>
    </row>
    <row r="145" spans="1:3" x14ac:dyDescent="0.3">
      <c r="A145" t="s">
        <v>296</v>
      </c>
      <c r="B145">
        <v>0.28288543140028199</v>
      </c>
      <c r="C145">
        <v>80.819999999999993</v>
      </c>
    </row>
    <row r="146" spans="1:3" x14ac:dyDescent="0.3">
      <c r="A146" t="s">
        <v>295</v>
      </c>
      <c r="B146">
        <v>0.28571428571428498</v>
      </c>
      <c r="C146">
        <v>83.52</v>
      </c>
    </row>
    <row r="147" spans="1:3" x14ac:dyDescent="0.3">
      <c r="A147" t="s">
        <v>294</v>
      </c>
      <c r="B147">
        <v>0.28050490883590401</v>
      </c>
      <c r="C147">
        <v>81.91</v>
      </c>
    </row>
    <row r="148" spans="1:3" x14ac:dyDescent="0.3">
      <c r="A148" t="s">
        <v>293</v>
      </c>
      <c r="B148">
        <v>0.29850746268656703</v>
      </c>
      <c r="C148">
        <v>83.66</v>
      </c>
    </row>
    <row r="149" spans="1:3" x14ac:dyDescent="0.3">
      <c r="A149" t="s">
        <v>292</v>
      </c>
      <c r="B149">
        <v>0.34364261168384802</v>
      </c>
      <c r="C149">
        <v>83.82</v>
      </c>
    </row>
    <row r="150" spans="1:3" x14ac:dyDescent="0.3">
      <c r="A150" t="s">
        <v>291</v>
      </c>
      <c r="B150">
        <v>0.337837837837837</v>
      </c>
      <c r="C150">
        <v>84.72</v>
      </c>
    </row>
    <row r="151" spans="1:3" x14ac:dyDescent="0.3">
      <c r="A151" t="s">
        <v>290</v>
      </c>
      <c r="B151">
        <v>0.35435861091424498</v>
      </c>
      <c r="C151">
        <v>85.79</v>
      </c>
    </row>
    <row r="152" spans="1:3" x14ac:dyDescent="0.3">
      <c r="A152" t="s">
        <v>289</v>
      </c>
      <c r="B152">
        <v>0.33715441672285901</v>
      </c>
      <c r="C152">
        <v>86.12</v>
      </c>
    </row>
    <row r="153" spans="1:3" x14ac:dyDescent="0.3">
      <c r="A153" t="s">
        <v>288</v>
      </c>
      <c r="B153">
        <v>0.33585222502098999</v>
      </c>
      <c r="C153">
        <v>84.57</v>
      </c>
    </row>
    <row r="154" spans="1:3" x14ac:dyDescent="0.3">
      <c r="A154" t="s">
        <v>287</v>
      </c>
      <c r="B154">
        <v>0.34758428919012802</v>
      </c>
      <c r="C154">
        <v>84.9</v>
      </c>
    </row>
    <row r="155" spans="1:3" x14ac:dyDescent="0.3">
      <c r="A155" t="s">
        <v>286</v>
      </c>
      <c r="B155">
        <v>0.348918353105373</v>
      </c>
      <c r="C155">
        <v>86.73</v>
      </c>
    </row>
    <row r="156" spans="1:3" x14ac:dyDescent="0.3">
      <c r="A156" t="s">
        <v>285</v>
      </c>
      <c r="B156">
        <v>0.33938571186152999</v>
      </c>
      <c r="C156">
        <v>85.56</v>
      </c>
    </row>
    <row r="157" spans="1:3" x14ac:dyDescent="0.3">
      <c r="A157" t="s">
        <v>284</v>
      </c>
      <c r="B157">
        <v>0.34674063800277299</v>
      </c>
      <c r="C157">
        <v>85.72</v>
      </c>
    </row>
    <row r="158" spans="1:3" x14ac:dyDescent="0.3">
      <c r="A158" t="s">
        <v>283</v>
      </c>
      <c r="B158">
        <v>0.340773555972056</v>
      </c>
      <c r="C158">
        <v>87.28</v>
      </c>
    </row>
    <row r="159" spans="1:3" x14ac:dyDescent="0.3">
      <c r="A159" t="s">
        <v>282</v>
      </c>
      <c r="B159">
        <v>0.34423407917383803</v>
      </c>
      <c r="C159">
        <v>85.21</v>
      </c>
    </row>
    <row r="160" spans="1:3" x14ac:dyDescent="0.3">
      <c r="A160" t="s">
        <v>281</v>
      </c>
      <c r="B160">
        <v>0.345542501727712</v>
      </c>
      <c r="C160">
        <v>86.13</v>
      </c>
    </row>
    <row r="161" spans="1:3" x14ac:dyDescent="0.3">
      <c r="A161" t="s">
        <v>280</v>
      </c>
      <c r="B161">
        <v>0.34112229234180402</v>
      </c>
      <c r="C161">
        <v>87.28</v>
      </c>
    </row>
    <row r="162" spans="1:3" x14ac:dyDescent="0.3">
      <c r="A162" t="s">
        <v>279</v>
      </c>
      <c r="B162">
        <v>0.31367628607277198</v>
      </c>
      <c r="C162">
        <v>88.87</v>
      </c>
    </row>
    <row r="163" spans="1:3" x14ac:dyDescent="0.3">
      <c r="A163" t="s">
        <v>278</v>
      </c>
      <c r="B163">
        <v>0.32409658078107201</v>
      </c>
      <c r="C163">
        <v>85.56</v>
      </c>
    </row>
    <row r="164" spans="1:3" x14ac:dyDescent="0.3">
      <c r="A164" t="s">
        <v>277</v>
      </c>
      <c r="B164">
        <v>0.32943501894251298</v>
      </c>
      <c r="C164">
        <v>87.3</v>
      </c>
    </row>
    <row r="165" spans="1:3" x14ac:dyDescent="0.3">
      <c r="A165" t="s">
        <v>276</v>
      </c>
      <c r="B165">
        <v>0.34176349965823599</v>
      </c>
      <c r="C165">
        <v>85.98</v>
      </c>
    </row>
    <row r="166" spans="1:3" x14ac:dyDescent="0.3">
      <c r="A166" t="s">
        <v>275</v>
      </c>
      <c r="B166">
        <v>0.35001750087504302</v>
      </c>
      <c r="C166">
        <v>86.44</v>
      </c>
    </row>
    <row r="167" spans="1:3" x14ac:dyDescent="0.3">
      <c r="A167" t="s">
        <v>274</v>
      </c>
      <c r="B167">
        <v>0.34989503149055201</v>
      </c>
      <c r="C167">
        <v>82.5</v>
      </c>
    </row>
    <row r="168" spans="1:3" x14ac:dyDescent="0.3">
      <c r="A168" t="s">
        <v>273</v>
      </c>
      <c r="B168">
        <v>0.36778227289444598</v>
      </c>
      <c r="C168">
        <v>85.45</v>
      </c>
    </row>
    <row r="169" spans="1:3" x14ac:dyDescent="0.3">
      <c r="A169" t="s">
        <v>272</v>
      </c>
      <c r="B169">
        <v>0.37686074995289198</v>
      </c>
      <c r="C169">
        <v>85.97</v>
      </c>
    </row>
    <row r="170" spans="1:3" x14ac:dyDescent="0.3">
      <c r="A170" t="s">
        <v>271</v>
      </c>
      <c r="B170">
        <v>0.38343558282208501</v>
      </c>
      <c r="C170">
        <v>86.24</v>
      </c>
    </row>
    <row r="171" spans="1:3" x14ac:dyDescent="0.3">
      <c r="A171" t="s">
        <v>270</v>
      </c>
      <c r="B171">
        <v>0.387672029463074</v>
      </c>
      <c r="C171">
        <v>85.78</v>
      </c>
    </row>
    <row r="172" spans="1:3" x14ac:dyDescent="0.3">
      <c r="A172" t="s">
        <v>269</v>
      </c>
      <c r="B172">
        <v>0.37488284910965303</v>
      </c>
      <c r="C172">
        <v>85.77</v>
      </c>
    </row>
    <row r="173" spans="1:3" x14ac:dyDescent="0.3">
      <c r="A173" t="s">
        <v>268</v>
      </c>
      <c r="B173">
        <v>0.39596119580281097</v>
      </c>
      <c r="C173">
        <v>86.02</v>
      </c>
    </row>
    <row r="174" spans="1:3" x14ac:dyDescent="0.3">
      <c r="A174" t="s">
        <v>267</v>
      </c>
      <c r="B174">
        <v>0.41545492314083898</v>
      </c>
      <c r="C174">
        <v>87.71</v>
      </c>
    </row>
    <row r="175" spans="1:3" x14ac:dyDescent="0.3">
      <c r="A175" t="s">
        <v>266</v>
      </c>
      <c r="B175">
        <v>0.42918454935622302</v>
      </c>
      <c r="C175">
        <v>86.51</v>
      </c>
    </row>
    <row r="176" spans="1:3" x14ac:dyDescent="0.3">
      <c r="A176" t="s">
        <v>265</v>
      </c>
      <c r="B176">
        <v>0.42034468263976399</v>
      </c>
      <c r="C176">
        <v>88.09</v>
      </c>
    </row>
    <row r="177" spans="1:3" x14ac:dyDescent="0.3">
      <c r="A177" t="s">
        <v>264</v>
      </c>
      <c r="B177">
        <v>0.42480883602378899</v>
      </c>
      <c r="C177">
        <v>86.46</v>
      </c>
    </row>
    <row r="178" spans="1:3" x14ac:dyDescent="0.3">
      <c r="A178" t="s">
        <v>263</v>
      </c>
      <c r="B178">
        <v>0.44873233116445999</v>
      </c>
      <c r="C178">
        <v>87.05</v>
      </c>
    </row>
    <row r="179" spans="1:3" x14ac:dyDescent="0.3">
      <c r="A179" t="s">
        <v>262</v>
      </c>
      <c r="B179">
        <v>0.44444444444444398</v>
      </c>
      <c r="C179">
        <v>86.22</v>
      </c>
    </row>
    <row r="180" spans="1:3" x14ac:dyDescent="0.3">
      <c r="A180" t="s">
        <v>261</v>
      </c>
      <c r="B180">
        <v>0.45433893684688698</v>
      </c>
      <c r="C180">
        <v>87.94</v>
      </c>
    </row>
    <row r="181" spans="1:3" x14ac:dyDescent="0.3">
      <c r="A181" t="s">
        <v>260</v>
      </c>
      <c r="B181">
        <v>0.42995958379912202</v>
      </c>
      <c r="C181">
        <v>88.7</v>
      </c>
    </row>
    <row r="182" spans="1:3" x14ac:dyDescent="0.3">
      <c r="A182" t="s">
        <v>259</v>
      </c>
      <c r="B182">
        <v>0.452693526482571</v>
      </c>
      <c r="C182">
        <v>88.79</v>
      </c>
    </row>
    <row r="183" spans="1:3" x14ac:dyDescent="0.3">
      <c r="A183" t="s">
        <v>258</v>
      </c>
      <c r="B183">
        <v>0.46893317702227399</v>
      </c>
      <c r="C183">
        <v>90.05</v>
      </c>
    </row>
    <row r="184" spans="1:3" x14ac:dyDescent="0.3">
      <c r="A184" t="s">
        <v>257</v>
      </c>
      <c r="B184">
        <v>0.46242774566473899</v>
      </c>
      <c r="C184">
        <v>88.18</v>
      </c>
    </row>
    <row r="185" spans="1:3" x14ac:dyDescent="0.3">
      <c r="A185" t="s">
        <v>256</v>
      </c>
      <c r="B185">
        <v>0.48012291146533498</v>
      </c>
      <c r="C185">
        <v>88.76</v>
      </c>
    </row>
    <row r="186" spans="1:3" x14ac:dyDescent="0.3">
      <c r="A186" t="s">
        <v>255</v>
      </c>
      <c r="B186">
        <v>0.43626210627344902</v>
      </c>
      <c r="C186">
        <v>88.7</v>
      </c>
    </row>
    <row r="187" spans="1:3" x14ac:dyDescent="0.3">
      <c r="A187" t="s">
        <v>254</v>
      </c>
      <c r="B187">
        <v>0.46296296296296202</v>
      </c>
      <c r="C187">
        <v>90.16</v>
      </c>
    </row>
    <row r="188" spans="1:3" x14ac:dyDescent="0.3">
      <c r="A188" t="s">
        <v>253</v>
      </c>
      <c r="B188">
        <v>0.46072333563695</v>
      </c>
      <c r="C188">
        <v>93</v>
      </c>
    </row>
    <row r="189" spans="1:3" x14ac:dyDescent="0.3">
      <c r="A189" t="s">
        <v>252</v>
      </c>
      <c r="B189">
        <v>0.46831826909567698</v>
      </c>
      <c r="C189">
        <v>92.56</v>
      </c>
    </row>
    <row r="190" spans="1:3" x14ac:dyDescent="0.3">
      <c r="A190" t="s">
        <v>251</v>
      </c>
      <c r="B190">
        <v>0.46161658126759902</v>
      </c>
      <c r="C190">
        <v>93.9</v>
      </c>
    </row>
    <row r="191" spans="1:3" x14ac:dyDescent="0.3">
      <c r="A191" t="s">
        <v>250</v>
      </c>
      <c r="B191">
        <v>0.46816479400749</v>
      </c>
      <c r="C191">
        <v>94.43</v>
      </c>
    </row>
    <row r="192" spans="1:3" x14ac:dyDescent="0.3">
      <c r="A192" t="s">
        <v>249</v>
      </c>
      <c r="B192">
        <v>0.46289867148081199</v>
      </c>
      <c r="C192">
        <v>93.53</v>
      </c>
    </row>
    <row r="193" spans="1:3" x14ac:dyDescent="0.3">
      <c r="A193" t="s">
        <v>248</v>
      </c>
      <c r="B193">
        <v>0.46913116907487301</v>
      </c>
      <c r="C193">
        <v>96.19</v>
      </c>
    </row>
    <row r="194" spans="1:3" x14ac:dyDescent="0.3">
      <c r="A194" t="s">
        <v>247</v>
      </c>
      <c r="B194">
        <v>0.472143531633616</v>
      </c>
      <c r="C194">
        <v>95.62</v>
      </c>
    </row>
    <row r="195" spans="1:3" x14ac:dyDescent="0.3">
      <c r="A195" t="s">
        <v>246</v>
      </c>
      <c r="B195">
        <v>0.47303689687795603</v>
      </c>
      <c r="C195">
        <v>94.06</v>
      </c>
    </row>
    <row r="196" spans="1:3" x14ac:dyDescent="0.3">
      <c r="A196" t="s">
        <v>245</v>
      </c>
      <c r="B196">
        <v>0.48678381930584602</v>
      </c>
      <c r="C196">
        <v>96.93</v>
      </c>
    </row>
    <row r="197" spans="1:3" x14ac:dyDescent="0.3">
      <c r="A197" t="s">
        <v>244</v>
      </c>
      <c r="B197">
        <v>0.49246528119767502</v>
      </c>
      <c r="C197">
        <v>93.85</v>
      </c>
    </row>
    <row r="198" spans="1:3" x14ac:dyDescent="0.3">
      <c r="A198" t="s">
        <v>243</v>
      </c>
      <c r="B198">
        <v>0.52056220718375801</v>
      </c>
      <c r="C198">
        <v>93.81</v>
      </c>
    </row>
    <row r="199" spans="1:3" x14ac:dyDescent="0.3">
      <c r="A199" t="s">
        <v>242</v>
      </c>
      <c r="B199">
        <v>0.51840331778123305</v>
      </c>
      <c r="C199">
        <v>92.82</v>
      </c>
    </row>
    <row r="200" spans="1:3" x14ac:dyDescent="0.3">
      <c r="A200" t="s">
        <v>241</v>
      </c>
      <c r="B200">
        <v>0.53149083178315104</v>
      </c>
      <c r="C200">
        <v>94</v>
      </c>
    </row>
    <row r="201" spans="1:3" x14ac:dyDescent="0.3">
      <c r="A201" t="s">
        <v>240</v>
      </c>
      <c r="B201">
        <v>0.50800101600203196</v>
      </c>
      <c r="C201">
        <v>93.97</v>
      </c>
    </row>
    <row r="202" spans="1:3" x14ac:dyDescent="0.3">
      <c r="A202" t="s">
        <v>239</v>
      </c>
      <c r="B202">
        <v>0.54570259208731198</v>
      </c>
      <c r="C202">
        <v>94.54</v>
      </c>
    </row>
    <row r="203" spans="1:3" x14ac:dyDescent="0.3">
      <c r="A203" t="s">
        <v>238</v>
      </c>
      <c r="B203">
        <v>0.57587100489490295</v>
      </c>
      <c r="C203">
        <v>96.49</v>
      </c>
    </row>
    <row r="204" spans="1:3" x14ac:dyDescent="0.3">
      <c r="A204" t="s">
        <v>237</v>
      </c>
      <c r="B204">
        <v>0.556328233657858</v>
      </c>
      <c r="C204">
        <v>95.48</v>
      </c>
    </row>
    <row r="205" spans="1:3" x14ac:dyDescent="0.3">
      <c r="A205" t="s">
        <v>236</v>
      </c>
      <c r="B205">
        <v>0.56195560550716495</v>
      </c>
      <c r="C205">
        <v>96.49</v>
      </c>
    </row>
    <row r="206" spans="1:3" x14ac:dyDescent="0.3">
      <c r="A206" t="s">
        <v>235</v>
      </c>
      <c r="B206">
        <v>0.56866647711117402</v>
      </c>
      <c r="C206">
        <v>97.9</v>
      </c>
    </row>
    <row r="207" spans="1:3" x14ac:dyDescent="0.3">
      <c r="A207" t="s">
        <v>234</v>
      </c>
      <c r="B207">
        <v>0.59154096421177105</v>
      </c>
      <c r="C207">
        <v>94.43</v>
      </c>
    </row>
    <row r="208" spans="1:3" x14ac:dyDescent="0.3">
      <c r="A208" t="s">
        <v>233</v>
      </c>
      <c r="B208">
        <v>0.569638279692395</v>
      </c>
      <c r="C208">
        <v>94.07</v>
      </c>
    </row>
    <row r="209" spans="1:3" x14ac:dyDescent="0.3">
      <c r="A209" t="s">
        <v>232</v>
      </c>
      <c r="B209">
        <v>0.60150375939849599</v>
      </c>
      <c r="C209">
        <v>92.94</v>
      </c>
    </row>
    <row r="210" spans="1:3" x14ac:dyDescent="0.3">
      <c r="A210" t="s">
        <v>231</v>
      </c>
      <c r="B210">
        <v>0.61481709191515499</v>
      </c>
      <c r="C210">
        <v>97.06</v>
      </c>
    </row>
    <row r="211" spans="1:3" x14ac:dyDescent="0.3">
      <c r="A211" t="s">
        <v>230</v>
      </c>
      <c r="B211">
        <v>0.62324711748208095</v>
      </c>
      <c r="C211">
        <v>98.93</v>
      </c>
    </row>
    <row r="212" spans="1:3" x14ac:dyDescent="0.3">
      <c r="A212" t="s">
        <v>229</v>
      </c>
      <c r="B212">
        <v>0.63836578359399898</v>
      </c>
      <c r="C212">
        <v>100.01</v>
      </c>
    </row>
    <row r="213" spans="1:3" x14ac:dyDescent="0.3">
      <c r="A213" t="s">
        <v>228</v>
      </c>
      <c r="B213">
        <v>0.61368517950291501</v>
      </c>
      <c r="C213">
        <v>103.15</v>
      </c>
    </row>
    <row r="214" spans="1:3" x14ac:dyDescent="0.3">
      <c r="A214" t="s">
        <v>227</v>
      </c>
      <c r="B214">
        <v>0.52479664130149495</v>
      </c>
      <c r="C214">
        <v>101.49</v>
      </c>
    </row>
    <row r="215" spans="1:3" x14ac:dyDescent="0.3">
      <c r="A215" t="s">
        <v>226</v>
      </c>
      <c r="B215">
        <v>0.46200046200046202</v>
      </c>
      <c r="C215">
        <v>103.49</v>
      </c>
    </row>
    <row r="216" spans="1:3" x14ac:dyDescent="0.3">
      <c r="A216" t="s">
        <v>225</v>
      </c>
      <c r="B216">
        <v>0.43412198827870602</v>
      </c>
      <c r="C216">
        <v>98.45</v>
      </c>
    </row>
    <row r="217" spans="1:3" x14ac:dyDescent="0.3">
      <c r="A217" t="s">
        <v>224</v>
      </c>
      <c r="B217">
        <v>0.43224551545277701</v>
      </c>
      <c r="C217">
        <v>96.42</v>
      </c>
    </row>
    <row r="218" spans="1:3" x14ac:dyDescent="0.3">
      <c r="A218" t="s">
        <v>223</v>
      </c>
      <c r="B218">
        <v>0.43112739814615197</v>
      </c>
      <c r="C218">
        <v>89.11</v>
      </c>
    </row>
    <row r="219" spans="1:3" x14ac:dyDescent="0.3">
      <c r="A219" t="s">
        <v>222</v>
      </c>
      <c r="B219">
        <v>0.41814760610495499</v>
      </c>
      <c r="C219">
        <v>92.19</v>
      </c>
    </row>
    <row r="220" spans="1:3" x14ac:dyDescent="0.3">
      <c r="A220" t="s">
        <v>221</v>
      </c>
      <c r="B220">
        <v>0.43149946062567401</v>
      </c>
      <c r="C220">
        <v>92.1</v>
      </c>
    </row>
    <row r="221" spans="1:3" x14ac:dyDescent="0.3">
      <c r="A221" t="s">
        <v>220</v>
      </c>
      <c r="B221">
        <v>0.45672527974423299</v>
      </c>
      <c r="C221">
        <v>92.88</v>
      </c>
    </row>
    <row r="222" spans="1:3" x14ac:dyDescent="0.3">
      <c r="A222" t="s">
        <v>219</v>
      </c>
      <c r="B222">
        <v>0.50722799898554405</v>
      </c>
      <c r="C222">
        <v>92.56</v>
      </c>
    </row>
    <row r="223" spans="1:3" x14ac:dyDescent="0.3">
      <c r="A223" t="s">
        <v>218</v>
      </c>
      <c r="B223">
        <v>0.51216389244558203</v>
      </c>
      <c r="C223">
        <v>93.98</v>
      </c>
    </row>
    <row r="224" spans="1:3" x14ac:dyDescent="0.3">
      <c r="A224" t="s">
        <v>217</v>
      </c>
      <c r="B224">
        <v>0.53633681952265999</v>
      </c>
      <c r="C224">
        <v>93.84</v>
      </c>
    </row>
    <row r="225" spans="1:3" x14ac:dyDescent="0.3">
      <c r="A225" t="s">
        <v>216</v>
      </c>
      <c r="B225">
        <v>0.53205639797818505</v>
      </c>
      <c r="C225">
        <v>94.77</v>
      </c>
    </row>
    <row r="226" spans="1:3" x14ac:dyDescent="0.3">
      <c r="A226" t="s">
        <v>215</v>
      </c>
      <c r="B226">
        <v>0.56417489421720701</v>
      </c>
      <c r="C226">
        <v>97.99</v>
      </c>
    </row>
    <row r="227" spans="1:3" x14ac:dyDescent="0.3">
      <c r="A227" t="s">
        <v>214</v>
      </c>
      <c r="B227">
        <v>0.567054153671675</v>
      </c>
      <c r="C227">
        <v>97.97</v>
      </c>
    </row>
    <row r="228" spans="1:3" x14ac:dyDescent="0.3">
      <c r="A228" t="s">
        <v>213</v>
      </c>
      <c r="B228">
        <v>0.569638279692395</v>
      </c>
      <c r="C228">
        <v>99.75</v>
      </c>
    </row>
    <row r="229" spans="1:3" x14ac:dyDescent="0.3">
      <c r="A229" t="s">
        <v>212</v>
      </c>
      <c r="B229">
        <v>0.57355893318038398</v>
      </c>
      <c r="C229">
        <v>104.31</v>
      </c>
    </row>
    <row r="230" spans="1:3" x14ac:dyDescent="0.3">
      <c r="A230" t="s">
        <v>211</v>
      </c>
      <c r="B230">
        <v>0.530363298859718</v>
      </c>
      <c r="C230">
        <v>105.86</v>
      </c>
    </row>
    <row r="231" spans="1:3" x14ac:dyDescent="0.3">
      <c r="A231" t="s">
        <v>210</v>
      </c>
      <c r="B231">
        <v>0.55325034578146604</v>
      </c>
      <c r="C231">
        <v>103.81</v>
      </c>
    </row>
    <row r="232" spans="1:3" x14ac:dyDescent="0.3">
      <c r="A232" t="s">
        <v>209</v>
      </c>
      <c r="B232">
        <v>0.56258790436005601</v>
      </c>
      <c r="C232">
        <v>105</v>
      </c>
    </row>
    <row r="233" spans="1:3" x14ac:dyDescent="0.3">
      <c r="A233" t="s">
        <v>208</v>
      </c>
      <c r="B233">
        <v>0.57587100489490295</v>
      </c>
      <c r="C233">
        <v>104.64</v>
      </c>
    </row>
    <row r="234" spans="1:3" x14ac:dyDescent="0.3">
      <c r="A234" t="s">
        <v>207</v>
      </c>
      <c r="B234">
        <v>0.54914881933003801</v>
      </c>
      <c r="C234">
        <v>108.12</v>
      </c>
    </row>
    <row r="235" spans="1:3" x14ac:dyDescent="0.3">
      <c r="A235" t="s">
        <v>206</v>
      </c>
      <c r="B235">
        <v>0.55417013022997996</v>
      </c>
      <c r="C235">
        <v>107.64</v>
      </c>
    </row>
    <row r="236" spans="1:3" x14ac:dyDescent="0.3">
      <c r="A236" t="s">
        <v>205</v>
      </c>
      <c r="B236">
        <v>0.57028799543769604</v>
      </c>
      <c r="C236">
        <v>112.4</v>
      </c>
    </row>
    <row r="237" spans="1:3" x14ac:dyDescent="0.3">
      <c r="A237" t="s">
        <v>204</v>
      </c>
      <c r="B237">
        <v>0.569638279692395</v>
      </c>
      <c r="C237">
        <v>112.88</v>
      </c>
    </row>
    <row r="238" spans="1:3" x14ac:dyDescent="0.3">
      <c r="A238" t="s">
        <v>203</v>
      </c>
      <c r="B238">
        <v>0.592592592592592</v>
      </c>
      <c r="C238">
        <v>117.51</v>
      </c>
    </row>
    <row r="239" spans="1:3" x14ac:dyDescent="0.3">
      <c r="A239" t="s">
        <v>202</v>
      </c>
      <c r="B239">
        <v>0.58771672054069901</v>
      </c>
      <c r="C239">
        <v>116.58</v>
      </c>
    </row>
    <row r="240" spans="1:3" x14ac:dyDescent="0.3">
      <c r="A240" t="s">
        <v>201</v>
      </c>
      <c r="B240">
        <v>0.58326042578010995</v>
      </c>
      <c r="C240">
        <v>116.58</v>
      </c>
    </row>
    <row r="241" spans="1:3" x14ac:dyDescent="0.3">
      <c r="A241" t="s">
        <v>200</v>
      </c>
      <c r="B241">
        <v>0.60259114191021301</v>
      </c>
      <c r="C241">
        <v>119.66</v>
      </c>
    </row>
    <row r="242" spans="1:3" x14ac:dyDescent="0.3">
      <c r="A242" t="s">
        <v>199</v>
      </c>
      <c r="B242">
        <v>0.59970014992503695</v>
      </c>
      <c r="C242">
        <v>119.15</v>
      </c>
    </row>
    <row r="243" spans="1:3" x14ac:dyDescent="0.3">
      <c r="A243" t="s">
        <v>198</v>
      </c>
      <c r="B243">
        <v>0.60078101531991501</v>
      </c>
      <c r="C243">
        <v>118.17</v>
      </c>
    </row>
    <row r="244" spans="1:3" x14ac:dyDescent="0.3">
      <c r="A244" t="s">
        <v>197</v>
      </c>
      <c r="B244">
        <v>0.61255742725880502</v>
      </c>
      <c r="C244">
        <v>116.64</v>
      </c>
    </row>
    <row r="245" spans="1:3" x14ac:dyDescent="0.3">
      <c r="A245" t="s">
        <v>196</v>
      </c>
      <c r="B245">
        <v>0.63512226103524905</v>
      </c>
      <c r="C245">
        <v>117.92</v>
      </c>
    </row>
    <row r="246" spans="1:3" x14ac:dyDescent="0.3">
      <c r="A246" t="s">
        <v>195</v>
      </c>
      <c r="B246">
        <v>0.63271116735210298</v>
      </c>
      <c r="C246">
        <v>119.24</v>
      </c>
    </row>
    <row r="247" spans="1:3" x14ac:dyDescent="0.3">
      <c r="A247" t="s">
        <v>194</v>
      </c>
      <c r="B247">
        <v>0.64</v>
      </c>
      <c r="C247">
        <v>119.72</v>
      </c>
    </row>
    <row r="248" spans="1:3" x14ac:dyDescent="0.3">
      <c r="A248" t="s">
        <v>193</v>
      </c>
      <c r="B248">
        <v>0.64536947402387801</v>
      </c>
      <c r="C248">
        <v>120.14</v>
      </c>
    </row>
    <row r="249" spans="1:3" x14ac:dyDescent="0.3">
      <c r="A249" t="s">
        <v>192</v>
      </c>
      <c r="B249">
        <v>0.62912865681031704</v>
      </c>
      <c r="C249">
        <v>120.47</v>
      </c>
    </row>
    <row r="250" spans="1:3" x14ac:dyDescent="0.3">
      <c r="A250" t="s">
        <v>191</v>
      </c>
      <c r="B250">
        <v>0.53205639797818505</v>
      </c>
      <c r="C250">
        <v>122.2</v>
      </c>
    </row>
    <row r="251" spans="1:3" x14ac:dyDescent="0.3">
      <c r="A251" t="s">
        <v>190</v>
      </c>
      <c r="B251">
        <v>0.58224163027656395</v>
      </c>
      <c r="C251">
        <v>122.2</v>
      </c>
    </row>
    <row r="252" spans="1:3" x14ac:dyDescent="0.3">
      <c r="A252" t="s">
        <v>189</v>
      </c>
      <c r="B252">
        <v>0.55294442908487695</v>
      </c>
      <c r="C252">
        <v>118.74</v>
      </c>
    </row>
    <row r="253" spans="1:3" x14ac:dyDescent="0.3">
      <c r="A253" t="s">
        <v>188</v>
      </c>
      <c r="B253">
        <v>0.53691275167785202</v>
      </c>
      <c r="C253">
        <v>114.66</v>
      </c>
    </row>
    <row r="254" spans="1:3" x14ac:dyDescent="0.3">
      <c r="A254" t="s">
        <v>187</v>
      </c>
      <c r="B254">
        <v>0.57175528873642001</v>
      </c>
      <c r="C254">
        <v>113.73</v>
      </c>
    </row>
    <row r="255" spans="1:3" x14ac:dyDescent="0.3">
      <c r="A255" t="s">
        <v>186</v>
      </c>
      <c r="B255">
        <v>0.58530875036581798</v>
      </c>
      <c r="C255">
        <v>111.51</v>
      </c>
    </row>
    <row r="256" spans="1:3" x14ac:dyDescent="0.3">
      <c r="A256" t="s">
        <v>185</v>
      </c>
      <c r="B256">
        <v>0.548998078506725</v>
      </c>
      <c r="C256">
        <v>111.29</v>
      </c>
    </row>
    <row r="257" spans="1:3" x14ac:dyDescent="0.3">
      <c r="A257" t="s">
        <v>184</v>
      </c>
      <c r="B257">
        <v>0.52432885906040205</v>
      </c>
      <c r="C257">
        <v>112.18</v>
      </c>
    </row>
    <row r="258" spans="1:3" x14ac:dyDescent="0.3">
      <c r="A258" t="s">
        <v>183</v>
      </c>
      <c r="B258">
        <v>0.494413131612775</v>
      </c>
      <c r="C258">
        <v>113.7</v>
      </c>
    </row>
    <row r="259" spans="1:3" x14ac:dyDescent="0.3">
      <c r="A259" t="s">
        <v>182</v>
      </c>
      <c r="B259">
        <v>0.49763622791739198</v>
      </c>
      <c r="C259">
        <v>113.98</v>
      </c>
    </row>
    <row r="260" spans="1:3" x14ac:dyDescent="0.3">
      <c r="A260" t="s">
        <v>181</v>
      </c>
      <c r="B260">
        <v>0.48616850600418099</v>
      </c>
      <c r="C260">
        <v>113.82</v>
      </c>
    </row>
    <row r="261" spans="1:3" x14ac:dyDescent="0.3">
      <c r="A261" t="s">
        <v>180</v>
      </c>
      <c r="B261">
        <v>0.49295080350980902</v>
      </c>
      <c r="C261">
        <v>114.82</v>
      </c>
    </row>
    <row r="262" spans="1:3" x14ac:dyDescent="0.3">
      <c r="A262" t="s">
        <v>179</v>
      </c>
      <c r="B262">
        <v>0.49372963365261102</v>
      </c>
      <c r="C262">
        <v>112.64</v>
      </c>
    </row>
    <row r="263" spans="1:3" x14ac:dyDescent="0.3">
      <c r="A263" t="s">
        <v>178</v>
      </c>
      <c r="B263">
        <v>0.49234405002215498</v>
      </c>
      <c r="C263">
        <v>111.82</v>
      </c>
    </row>
    <row r="264" spans="1:3" x14ac:dyDescent="0.3">
      <c r="A264" t="s">
        <v>177</v>
      </c>
      <c r="B264">
        <v>0.46816479400749</v>
      </c>
      <c r="C264">
        <v>110.68</v>
      </c>
    </row>
    <row r="265" spans="1:3" x14ac:dyDescent="0.3">
      <c r="A265" t="s">
        <v>176</v>
      </c>
      <c r="B265">
        <v>0.48730568685736497</v>
      </c>
      <c r="C265">
        <v>111.53</v>
      </c>
    </row>
    <row r="266" spans="1:3" x14ac:dyDescent="0.3">
      <c r="A266" t="s">
        <v>175</v>
      </c>
      <c r="B266">
        <v>0.50276520864756102</v>
      </c>
      <c r="C266">
        <v>111.58</v>
      </c>
    </row>
    <row r="267" spans="1:3" x14ac:dyDescent="0.3">
      <c r="A267" t="s">
        <v>174</v>
      </c>
      <c r="B267">
        <v>0.50663694396595405</v>
      </c>
      <c r="C267">
        <v>111.14</v>
      </c>
    </row>
    <row r="268" spans="1:3" x14ac:dyDescent="0.3">
      <c r="A268" t="s">
        <v>173</v>
      </c>
      <c r="B268">
        <v>0.49431537320810598</v>
      </c>
      <c r="C268">
        <v>112.19</v>
      </c>
    </row>
    <row r="269" spans="1:3" x14ac:dyDescent="0.3">
      <c r="A269" t="s">
        <v>172</v>
      </c>
      <c r="B269">
        <v>0.49987503124218902</v>
      </c>
      <c r="C269">
        <v>109.94</v>
      </c>
    </row>
    <row r="270" spans="1:3" x14ac:dyDescent="0.3">
      <c r="A270" t="s">
        <v>171</v>
      </c>
      <c r="B270">
        <v>0.46816479400749</v>
      </c>
      <c r="C270">
        <v>109.7</v>
      </c>
    </row>
    <row r="271" spans="1:3" x14ac:dyDescent="0.3">
      <c r="A271" t="s">
        <v>170</v>
      </c>
      <c r="B271">
        <v>0.44883303411130998</v>
      </c>
      <c r="C271">
        <v>108.85</v>
      </c>
    </row>
    <row r="272" spans="1:3" x14ac:dyDescent="0.3">
      <c r="A272" t="s">
        <v>169</v>
      </c>
      <c r="B272">
        <v>0.43929010718678602</v>
      </c>
      <c r="C272">
        <v>108.48</v>
      </c>
    </row>
    <row r="273" spans="1:3" x14ac:dyDescent="0.3">
      <c r="A273" t="s">
        <v>168</v>
      </c>
      <c r="B273">
        <v>0.419797657529071</v>
      </c>
      <c r="C273">
        <v>107.04</v>
      </c>
    </row>
    <row r="274" spans="1:3" x14ac:dyDescent="0.3">
      <c r="A274" t="s">
        <v>167</v>
      </c>
      <c r="B274">
        <v>0.451977401129943</v>
      </c>
      <c r="C274">
        <v>108.83</v>
      </c>
    </row>
    <row r="275" spans="1:3" x14ac:dyDescent="0.3">
      <c r="A275" t="s">
        <v>166</v>
      </c>
      <c r="B275">
        <v>0.45085662759242501</v>
      </c>
      <c r="C275">
        <v>109.89</v>
      </c>
    </row>
    <row r="276" spans="1:3" x14ac:dyDescent="0.3">
      <c r="A276" t="s">
        <v>165</v>
      </c>
      <c r="B276">
        <v>0.42844901456726597</v>
      </c>
      <c r="C276">
        <v>108.52</v>
      </c>
    </row>
    <row r="277" spans="1:3" x14ac:dyDescent="0.3">
      <c r="A277" t="s">
        <v>164</v>
      </c>
      <c r="B277">
        <v>0.42329834067050398</v>
      </c>
      <c r="C277">
        <v>108.78</v>
      </c>
    </row>
    <row r="278" spans="1:3" x14ac:dyDescent="0.3">
      <c r="A278" t="s">
        <v>163</v>
      </c>
      <c r="B278">
        <v>0.414559323439184</v>
      </c>
      <c r="C278">
        <v>111.07</v>
      </c>
    </row>
    <row r="279" spans="1:3" x14ac:dyDescent="0.3">
      <c r="A279" t="s">
        <v>162</v>
      </c>
      <c r="B279">
        <v>0.42771599657827197</v>
      </c>
      <c r="C279">
        <v>106.96</v>
      </c>
    </row>
    <row r="280" spans="1:3" x14ac:dyDescent="0.3">
      <c r="A280" t="s">
        <v>161</v>
      </c>
      <c r="B280">
        <v>0.44126731974229899</v>
      </c>
      <c r="C280">
        <v>106.73</v>
      </c>
    </row>
    <row r="281" spans="1:3" x14ac:dyDescent="0.3">
      <c r="A281" t="s">
        <v>160</v>
      </c>
      <c r="B281">
        <v>0.44873233116445999</v>
      </c>
      <c r="C281">
        <v>105.79</v>
      </c>
    </row>
    <row r="282" spans="1:3" x14ac:dyDescent="0.3">
      <c r="A282" t="s">
        <v>159</v>
      </c>
      <c r="B282">
        <v>0.44632894443204602</v>
      </c>
      <c r="C282">
        <v>107.55</v>
      </c>
    </row>
    <row r="283" spans="1:3" x14ac:dyDescent="0.3">
      <c r="A283" t="s">
        <v>158</v>
      </c>
      <c r="B283">
        <v>0.453617600362894</v>
      </c>
      <c r="C283">
        <v>107.44</v>
      </c>
    </row>
    <row r="284" spans="1:3" x14ac:dyDescent="0.3">
      <c r="A284" t="s">
        <v>157</v>
      </c>
      <c r="B284">
        <v>0.44183272213140101</v>
      </c>
      <c r="C284">
        <v>106.4</v>
      </c>
    </row>
    <row r="285" spans="1:3" x14ac:dyDescent="0.3">
      <c r="A285" t="s">
        <v>156</v>
      </c>
      <c r="B285">
        <v>0.44722719141323702</v>
      </c>
      <c r="C285">
        <v>106</v>
      </c>
    </row>
    <row r="286" spans="1:3" x14ac:dyDescent="0.3">
      <c r="A286" t="s">
        <v>155</v>
      </c>
      <c r="B286">
        <v>0.40738175744490102</v>
      </c>
      <c r="C286">
        <v>105.89</v>
      </c>
    </row>
    <row r="287" spans="1:3" x14ac:dyDescent="0.3">
      <c r="A287" t="s">
        <v>154</v>
      </c>
      <c r="B287">
        <v>0.40350240083928501</v>
      </c>
      <c r="C287">
        <v>103.59</v>
      </c>
    </row>
    <row r="288" spans="1:3" x14ac:dyDescent="0.3">
      <c r="A288" t="s">
        <v>153</v>
      </c>
      <c r="B288">
        <v>0.38969642648376901</v>
      </c>
      <c r="C288">
        <v>101.84</v>
      </c>
    </row>
    <row r="289" spans="1:3" x14ac:dyDescent="0.3">
      <c r="A289" t="s">
        <v>152</v>
      </c>
      <c r="B289">
        <v>0.37629350893697</v>
      </c>
      <c r="C289">
        <v>101.55</v>
      </c>
    </row>
    <row r="290" spans="1:3" x14ac:dyDescent="0.3">
      <c r="A290" t="s">
        <v>151</v>
      </c>
      <c r="B290">
        <v>0.372731000037273</v>
      </c>
      <c r="C290">
        <v>96.96</v>
      </c>
    </row>
    <row r="291" spans="1:3" x14ac:dyDescent="0.3">
      <c r="A291" t="s">
        <v>150</v>
      </c>
      <c r="B291">
        <v>0.35217467864060498</v>
      </c>
      <c r="C291">
        <v>96.84</v>
      </c>
    </row>
    <row r="292" spans="1:3" x14ac:dyDescent="0.3">
      <c r="A292" t="s">
        <v>149</v>
      </c>
      <c r="B292">
        <v>0.31314586334314498</v>
      </c>
      <c r="C292">
        <v>98.83</v>
      </c>
    </row>
    <row r="293" spans="1:3" x14ac:dyDescent="0.3">
      <c r="A293" t="s">
        <v>148</v>
      </c>
      <c r="B293">
        <v>0.33250207813798799</v>
      </c>
      <c r="C293">
        <v>93.19</v>
      </c>
    </row>
    <row r="294" spans="1:3" x14ac:dyDescent="0.3">
      <c r="A294" t="s">
        <v>147</v>
      </c>
      <c r="B294">
        <v>0.31443574505549698</v>
      </c>
      <c r="C294">
        <v>92.53</v>
      </c>
    </row>
    <row r="295" spans="1:3" x14ac:dyDescent="0.3">
      <c r="A295" t="s">
        <v>146</v>
      </c>
      <c r="B295">
        <v>0.32218570784200001</v>
      </c>
      <c r="C295">
        <v>93.99</v>
      </c>
    </row>
    <row r="296" spans="1:3" x14ac:dyDescent="0.3">
      <c r="A296" t="s">
        <v>145</v>
      </c>
      <c r="B296">
        <v>0.29220968967330901</v>
      </c>
      <c r="C296">
        <v>94.82</v>
      </c>
    </row>
    <row r="297" spans="1:3" x14ac:dyDescent="0.3">
      <c r="A297" t="s">
        <v>144</v>
      </c>
      <c r="B297">
        <v>0.27609818051299001</v>
      </c>
      <c r="C297">
        <v>91.46</v>
      </c>
    </row>
    <row r="298" spans="1:3" x14ac:dyDescent="0.3">
      <c r="A298" t="s">
        <v>143</v>
      </c>
      <c r="B298">
        <v>0.253138922640745</v>
      </c>
      <c r="C298">
        <v>91.53</v>
      </c>
    </row>
    <row r="299" spans="1:3" x14ac:dyDescent="0.3">
      <c r="A299" t="s">
        <v>142</v>
      </c>
      <c r="B299">
        <v>0.25918822248716999</v>
      </c>
      <c r="C299">
        <v>90.16</v>
      </c>
    </row>
    <row r="300" spans="1:3" x14ac:dyDescent="0.3">
      <c r="A300" t="s">
        <v>141</v>
      </c>
      <c r="B300">
        <v>0.258498125888587</v>
      </c>
      <c r="C300">
        <v>93.33</v>
      </c>
    </row>
    <row r="301" spans="1:3" x14ac:dyDescent="0.3">
      <c r="A301" t="s">
        <v>140</v>
      </c>
      <c r="B301">
        <v>0.25250612327348898</v>
      </c>
      <c r="C301">
        <v>89.1</v>
      </c>
    </row>
    <row r="302" spans="1:3" x14ac:dyDescent="0.3">
      <c r="A302" t="s">
        <v>139</v>
      </c>
      <c r="B302">
        <v>0.24942009827151801</v>
      </c>
      <c r="C302">
        <v>88.3</v>
      </c>
    </row>
    <row r="303" spans="1:3" x14ac:dyDescent="0.3">
      <c r="A303" t="s">
        <v>138</v>
      </c>
      <c r="B303">
        <v>0.24896678783050299</v>
      </c>
      <c r="C303">
        <v>87.68</v>
      </c>
    </row>
    <row r="304" spans="1:3" x14ac:dyDescent="0.3">
      <c r="A304" t="s">
        <v>137</v>
      </c>
      <c r="B304">
        <v>0.27855153203342597</v>
      </c>
      <c r="C304">
        <v>88.42</v>
      </c>
    </row>
    <row r="305" spans="1:3" x14ac:dyDescent="0.3">
      <c r="A305" t="s">
        <v>136</v>
      </c>
      <c r="B305">
        <v>0.29118863199580602</v>
      </c>
      <c r="C305">
        <v>88.6</v>
      </c>
    </row>
    <row r="306" spans="1:3" x14ac:dyDescent="0.3">
      <c r="A306" t="s">
        <v>135</v>
      </c>
      <c r="B306">
        <v>0.27743868605038202</v>
      </c>
      <c r="C306">
        <v>97.81</v>
      </c>
    </row>
    <row r="307" spans="1:3" x14ac:dyDescent="0.3">
      <c r="A307" t="s">
        <v>134</v>
      </c>
      <c r="B307">
        <v>0.31220730565095201</v>
      </c>
      <c r="C307">
        <v>97.21</v>
      </c>
    </row>
    <row r="308" spans="1:3" x14ac:dyDescent="0.3">
      <c r="A308" t="s">
        <v>133</v>
      </c>
      <c r="B308">
        <v>0.30864197530864101</v>
      </c>
      <c r="C308">
        <v>97.37</v>
      </c>
    </row>
    <row r="309" spans="1:3" x14ac:dyDescent="0.3">
      <c r="A309" t="s">
        <v>132</v>
      </c>
      <c r="B309">
        <v>0.30976055509091399</v>
      </c>
      <c r="C309">
        <v>98.96</v>
      </c>
    </row>
    <row r="310" spans="1:3" x14ac:dyDescent="0.3">
      <c r="A310" t="s">
        <v>131</v>
      </c>
      <c r="B310">
        <v>0.30660738923808001</v>
      </c>
      <c r="C310">
        <v>100.05</v>
      </c>
    </row>
    <row r="311" spans="1:3" x14ac:dyDescent="0.3">
      <c r="A311" t="s">
        <v>130</v>
      </c>
      <c r="B311">
        <v>0.312451179503202</v>
      </c>
      <c r="C311">
        <v>99.81</v>
      </c>
    </row>
    <row r="312" spans="1:3" x14ac:dyDescent="0.3">
      <c r="A312" t="s">
        <v>129</v>
      </c>
      <c r="B312">
        <v>0.29553447409640299</v>
      </c>
      <c r="C312">
        <v>101.86</v>
      </c>
    </row>
    <row r="313" spans="1:3" x14ac:dyDescent="0.3">
      <c r="A313" t="s">
        <v>128</v>
      </c>
      <c r="B313">
        <v>0.30736130321192501</v>
      </c>
      <c r="C313">
        <v>103.35</v>
      </c>
    </row>
    <row r="314" spans="1:3" x14ac:dyDescent="0.3">
      <c r="A314" t="s">
        <v>127</v>
      </c>
      <c r="B314">
        <v>0.31738978639667298</v>
      </c>
      <c r="C314">
        <v>106.78</v>
      </c>
    </row>
    <row r="315" spans="1:3" x14ac:dyDescent="0.3">
      <c r="A315" t="s">
        <v>126</v>
      </c>
      <c r="B315">
        <v>0.32168821977739098</v>
      </c>
      <c r="C315">
        <v>105.18</v>
      </c>
    </row>
    <row r="316" spans="1:3" x14ac:dyDescent="0.3">
      <c r="A316" t="s">
        <v>125</v>
      </c>
      <c r="B316">
        <v>0.32034853921066098</v>
      </c>
      <c r="C316">
        <v>105.35</v>
      </c>
    </row>
    <row r="317" spans="1:3" x14ac:dyDescent="0.3">
      <c r="A317" t="s">
        <v>124</v>
      </c>
      <c r="B317">
        <v>0.31485154749535499</v>
      </c>
      <c r="C317">
        <v>102.12</v>
      </c>
    </row>
    <row r="318" spans="1:3" x14ac:dyDescent="0.3">
      <c r="A318" t="s">
        <v>123</v>
      </c>
      <c r="B318">
        <v>0.30996218461347702</v>
      </c>
      <c r="C318">
        <v>99.49</v>
      </c>
    </row>
    <row r="319" spans="1:3" x14ac:dyDescent="0.3">
      <c r="A319" t="s">
        <v>122</v>
      </c>
      <c r="B319">
        <v>0.30245289296192102</v>
      </c>
      <c r="C319">
        <v>98.32</v>
      </c>
    </row>
    <row r="320" spans="1:3" x14ac:dyDescent="0.3">
      <c r="A320" t="s">
        <v>121</v>
      </c>
      <c r="B320">
        <v>0.31981578610720202</v>
      </c>
      <c r="C320">
        <v>97.18</v>
      </c>
    </row>
    <row r="321" spans="1:3" x14ac:dyDescent="0.3">
      <c r="A321" t="s">
        <v>120</v>
      </c>
      <c r="B321">
        <v>0.31766200762388802</v>
      </c>
      <c r="C321">
        <v>97.42</v>
      </c>
    </row>
    <row r="322" spans="1:3" x14ac:dyDescent="0.3">
      <c r="A322" t="s">
        <v>119</v>
      </c>
      <c r="B322">
        <v>0.316315556399063</v>
      </c>
      <c r="C322">
        <v>101.76</v>
      </c>
    </row>
    <row r="323" spans="1:3" x14ac:dyDescent="0.3">
      <c r="A323" t="s">
        <v>118</v>
      </c>
      <c r="B323">
        <v>0.30572625271331999</v>
      </c>
      <c r="C323">
        <v>102</v>
      </c>
    </row>
    <row r="324" spans="1:3" x14ac:dyDescent="0.3">
      <c r="A324" t="s">
        <v>117</v>
      </c>
      <c r="B324">
        <v>0.30556743873372799</v>
      </c>
      <c r="C324">
        <v>99.37</v>
      </c>
    </row>
    <row r="325" spans="1:3" x14ac:dyDescent="0.3">
      <c r="A325" t="s">
        <v>116</v>
      </c>
      <c r="B325">
        <v>0.30192325110956703</v>
      </c>
      <c r="C325">
        <v>100.26</v>
      </c>
    </row>
    <row r="326" spans="1:3" x14ac:dyDescent="0.3">
      <c r="A326" t="s">
        <v>115</v>
      </c>
      <c r="B326">
        <v>0.31389289974260698</v>
      </c>
      <c r="C326">
        <v>102.68</v>
      </c>
    </row>
    <row r="327" spans="1:3" x14ac:dyDescent="0.3">
      <c r="A327" t="s">
        <v>114</v>
      </c>
      <c r="B327">
        <v>0.30809045535769303</v>
      </c>
      <c r="C327">
        <v>100.93</v>
      </c>
    </row>
    <row r="328" spans="1:3" x14ac:dyDescent="0.3">
      <c r="A328" t="s">
        <v>113</v>
      </c>
      <c r="B328">
        <v>0.30260848514192301</v>
      </c>
      <c r="C328">
        <v>100.18</v>
      </c>
    </row>
    <row r="329" spans="1:3" x14ac:dyDescent="0.3">
      <c r="A329" t="s">
        <v>112</v>
      </c>
      <c r="B329">
        <v>0.28514399771884802</v>
      </c>
      <c r="C329">
        <v>99.26</v>
      </c>
    </row>
    <row r="330" spans="1:3" x14ac:dyDescent="0.3">
      <c r="A330" t="s">
        <v>111</v>
      </c>
      <c r="B330">
        <v>0.26863666890530502</v>
      </c>
      <c r="C330">
        <v>99</v>
      </c>
    </row>
    <row r="331" spans="1:3" x14ac:dyDescent="0.3">
      <c r="A331" t="s">
        <v>110</v>
      </c>
      <c r="B331">
        <v>0.257958004436877</v>
      </c>
      <c r="C331">
        <v>100.08</v>
      </c>
    </row>
    <row r="332" spans="1:3" x14ac:dyDescent="0.3">
      <c r="A332" t="s">
        <v>109</v>
      </c>
      <c r="B332">
        <v>0.26636833413243799</v>
      </c>
      <c r="C332">
        <v>101.73</v>
      </c>
    </row>
    <row r="333" spans="1:3" x14ac:dyDescent="0.3">
      <c r="A333" t="s">
        <v>108</v>
      </c>
      <c r="B333">
        <v>0.24663953631767099</v>
      </c>
      <c r="C333">
        <v>99.05</v>
      </c>
    </row>
    <row r="334" spans="1:3" x14ac:dyDescent="0.3">
      <c r="A334" t="s">
        <v>107</v>
      </c>
      <c r="B334">
        <v>0.24704777904046599</v>
      </c>
      <c r="C334">
        <v>98.96</v>
      </c>
    </row>
    <row r="335" spans="1:3" x14ac:dyDescent="0.3">
      <c r="A335" t="s">
        <v>106</v>
      </c>
      <c r="B335">
        <v>0.26865832034818099</v>
      </c>
      <c r="C335">
        <v>101.16</v>
      </c>
    </row>
    <row r="336" spans="1:3" x14ac:dyDescent="0.3">
      <c r="A336" t="s">
        <v>105</v>
      </c>
      <c r="B336">
        <v>0.25865190626454898</v>
      </c>
      <c r="C336">
        <v>100.09</v>
      </c>
    </row>
    <row r="337" spans="1:3" x14ac:dyDescent="0.3">
      <c r="A337" t="s">
        <v>104</v>
      </c>
      <c r="B337">
        <v>0.25769875016106097</v>
      </c>
      <c r="C337">
        <v>96.88</v>
      </c>
    </row>
    <row r="338" spans="1:3" x14ac:dyDescent="0.3">
      <c r="A338" t="s">
        <v>103</v>
      </c>
      <c r="B338">
        <v>0.27443124125250401</v>
      </c>
      <c r="C338">
        <v>99.42</v>
      </c>
    </row>
    <row r="339" spans="1:3" x14ac:dyDescent="0.3">
      <c r="A339" t="s">
        <v>102</v>
      </c>
      <c r="B339">
        <v>0.26658846738290098</v>
      </c>
      <c r="C339">
        <v>97.57</v>
      </c>
    </row>
    <row r="340" spans="1:3" x14ac:dyDescent="0.3">
      <c r="A340" t="s">
        <v>101</v>
      </c>
      <c r="B340">
        <v>0.254919955134087</v>
      </c>
      <c r="C340">
        <v>98.99</v>
      </c>
    </row>
    <row r="341" spans="1:3" x14ac:dyDescent="0.3">
      <c r="A341" t="s">
        <v>100</v>
      </c>
      <c r="B341">
        <v>0.25505649501364502</v>
      </c>
      <c r="C341">
        <v>99.94</v>
      </c>
    </row>
    <row r="342" spans="1:3" x14ac:dyDescent="0.3">
      <c r="A342" t="s">
        <v>99</v>
      </c>
      <c r="B342">
        <v>0.25492645371810202</v>
      </c>
      <c r="C342">
        <v>99.42</v>
      </c>
    </row>
    <row r="343" spans="1:3" x14ac:dyDescent="0.3">
      <c r="A343" t="s">
        <v>98</v>
      </c>
      <c r="B343">
        <v>0.25969978704617402</v>
      </c>
      <c r="C343">
        <v>101.9</v>
      </c>
    </row>
    <row r="344" spans="1:3" x14ac:dyDescent="0.3">
      <c r="A344" t="s">
        <v>97</v>
      </c>
      <c r="B344">
        <v>0.26230884243107799</v>
      </c>
      <c r="C344">
        <v>100.76</v>
      </c>
    </row>
    <row r="345" spans="1:3" x14ac:dyDescent="0.3">
      <c r="A345" t="s">
        <v>96</v>
      </c>
      <c r="B345">
        <v>0.241295273025601</v>
      </c>
      <c r="C345">
        <v>103.74</v>
      </c>
    </row>
    <row r="346" spans="1:3" x14ac:dyDescent="0.3">
      <c r="A346" t="s">
        <v>95</v>
      </c>
      <c r="B346">
        <v>0.24059860934003799</v>
      </c>
      <c r="C346">
        <v>101.28</v>
      </c>
    </row>
    <row r="347" spans="1:3" x14ac:dyDescent="0.3">
      <c r="A347" t="s">
        <v>94</v>
      </c>
      <c r="B347">
        <v>0.24891721013590801</v>
      </c>
      <c r="C347">
        <v>99.8</v>
      </c>
    </row>
    <row r="348" spans="1:3" x14ac:dyDescent="0.3">
      <c r="A348" t="s">
        <v>93</v>
      </c>
      <c r="B348">
        <v>0.23606619296050599</v>
      </c>
      <c r="C348">
        <v>99.75</v>
      </c>
    </row>
    <row r="349" spans="1:3" x14ac:dyDescent="0.3">
      <c r="A349" t="s">
        <v>92</v>
      </c>
      <c r="B349">
        <v>0.248830496665671</v>
      </c>
      <c r="C349">
        <v>99.19</v>
      </c>
    </row>
    <row r="350" spans="1:3" x14ac:dyDescent="0.3">
      <c r="A350" t="s">
        <v>91</v>
      </c>
      <c r="B350">
        <v>0.233535730966837</v>
      </c>
      <c r="C350">
        <v>102.01</v>
      </c>
    </row>
    <row r="351" spans="1:3" x14ac:dyDescent="0.3">
      <c r="A351" t="s">
        <v>90</v>
      </c>
      <c r="B351">
        <v>0.22355860588853299</v>
      </c>
      <c r="C351">
        <v>102.2</v>
      </c>
    </row>
    <row r="352" spans="1:3" x14ac:dyDescent="0.3">
      <c r="A352" t="s">
        <v>89</v>
      </c>
      <c r="B352">
        <v>0.19213772432079301</v>
      </c>
      <c r="C352">
        <v>96.42</v>
      </c>
    </row>
    <row r="353" spans="1:3" x14ac:dyDescent="0.3">
      <c r="A353" t="s">
        <v>88</v>
      </c>
      <c r="B353">
        <v>0.182288818403879</v>
      </c>
      <c r="C353">
        <v>100.92</v>
      </c>
    </row>
    <row r="354" spans="1:3" x14ac:dyDescent="0.3">
      <c r="A354" t="s">
        <v>87</v>
      </c>
      <c r="B354">
        <v>0.18741332133888</v>
      </c>
      <c r="C354">
        <v>95.72</v>
      </c>
    </row>
    <row r="355" spans="1:3" x14ac:dyDescent="0.3">
      <c r="A355" t="s">
        <v>86</v>
      </c>
      <c r="B355">
        <v>0.183059659142914</v>
      </c>
      <c r="C355">
        <v>93.15</v>
      </c>
    </row>
    <row r="356" spans="1:3" x14ac:dyDescent="0.3">
      <c r="A356" t="s">
        <v>85</v>
      </c>
      <c r="B356">
        <v>0.19151584793641599</v>
      </c>
      <c r="C356">
        <v>94.23</v>
      </c>
    </row>
    <row r="357" spans="1:3" x14ac:dyDescent="0.3">
      <c r="A357" t="s">
        <v>84</v>
      </c>
      <c r="B357">
        <v>0.18208302986161601</v>
      </c>
      <c r="C357">
        <v>97.42</v>
      </c>
    </row>
    <row r="358" spans="1:3" x14ac:dyDescent="0.3">
      <c r="A358" t="s">
        <v>83</v>
      </c>
      <c r="B358">
        <v>0.178237233758132</v>
      </c>
      <c r="C358">
        <v>104.32</v>
      </c>
    </row>
    <row r="359" spans="1:3" x14ac:dyDescent="0.3">
      <c r="A359" t="s">
        <v>82</v>
      </c>
      <c r="B359">
        <v>0.17413108588145099</v>
      </c>
      <c r="C359">
        <v>106.62</v>
      </c>
    </row>
    <row r="360" spans="1:3" x14ac:dyDescent="0.3">
      <c r="A360" t="s">
        <v>81</v>
      </c>
      <c r="B360">
        <v>0.187578548517191</v>
      </c>
      <c r="C360">
        <v>108.91</v>
      </c>
    </row>
    <row r="361" spans="1:3" x14ac:dyDescent="0.3">
      <c r="A361" t="s">
        <v>80</v>
      </c>
      <c r="B361">
        <v>0.19254096308989699</v>
      </c>
      <c r="C361">
        <v>106.97</v>
      </c>
    </row>
    <row r="362" spans="1:3" x14ac:dyDescent="0.3">
      <c r="A362" t="s">
        <v>79</v>
      </c>
      <c r="B362">
        <v>0.18311664530305799</v>
      </c>
      <c r="C362">
        <v>115.01</v>
      </c>
    </row>
    <row r="363" spans="1:3" x14ac:dyDescent="0.3">
      <c r="A363" t="s">
        <v>78</v>
      </c>
      <c r="B363">
        <v>0.178494930743966</v>
      </c>
      <c r="C363">
        <v>120.33</v>
      </c>
    </row>
    <row r="364" spans="1:3" x14ac:dyDescent="0.3">
      <c r="A364" t="s">
        <v>77</v>
      </c>
      <c r="B364">
        <v>0.177572582793216</v>
      </c>
      <c r="C364">
        <v>118.89</v>
      </c>
    </row>
    <row r="365" spans="1:3" x14ac:dyDescent="0.3">
      <c r="A365" t="s">
        <v>76</v>
      </c>
      <c r="B365">
        <v>0.183867468328828</v>
      </c>
      <c r="C365">
        <v>116.07</v>
      </c>
    </row>
    <row r="366" spans="1:3" x14ac:dyDescent="0.3">
      <c r="A366" t="s">
        <v>75</v>
      </c>
      <c r="B366">
        <v>0.191655327059815</v>
      </c>
      <c r="C366">
        <v>117.42</v>
      </c>
    </row>
    <row r="367" spans="1:3" x14ac:dyDescent="0.3">
      <c r="A367" t="s">
        <v>74</v>
      </c>
      <c r="B367">
        <v>0.20120319510673801</v>
      </c>
      <c r="C367">
        <v>122.43</v>
      </c>
    </row>
    <row r="368" spans="1:3" x14ac:dyDescent="0.3">
      <c r="A368" t="s">
        <v>73</v>
      </c>
      <c r="B368">
        <v>0.19183548189072999</v>
      </c>
      <c r="C368">
        <v>121.43</v>
      </c>
    </row>
    <row r="369" spans="1:3" x14ac:dyDescent="0.3">
      <c r="A369" t="s">
        <v>72</v>
      </c>
      <c r="B369">
        <v>0.19420492503689801</v>
      </c>
      <c r="C369">
        <v>117.69</v>
      </c>
    </row>
    <row r="370" spans="1:3" x14ac:dyDescent="0.3">
      <c r="A370" t="s">
        <v>71</v>
      </c>
      <c r="B370">
        <v>0.18372896303373201</v>
      </c>
      <c r="C370">
        <v>114.22</v>
      </c>
    </row>
    <row r="371" spans="1:3" x14ac:dyDescent="0.3">
      <c r="A371" t="s">
        <v>70</v>
      </c>
      <c r="B371">
        <v>0.17739303200170201</v>
      </c>
      <c r="C371">
        <v>111.28</v>
      </c>
    </row>
    <row r="372" spans="1:3" x14ac:dyDescent="0.3">
      <c r="A372" t="s">
        <v>69</v>
      </c>
      <c r="B372">
        <v>0.177977112143378</v>
      </c>
      <c r="C372">
        <v>104.54</v>
      </c>
    </row>
    <row r="373" spans="1:3" x14ac:dyDescent="0.3">
      <c r="A373" t="s">
        <v>68</v>
      </c>
      <c r="B373">
        <v>0.17950098725542901</v>
      </c>
      <c r="C373">
        <v>104.23</v>
      </c>
    </row>
    <row r="374" spans="1:3" x14ac:dyDescent="0.3">
      <c r="A374" t="s">
        <v>67</v>
      </c>
      <c r="B374">
        <v>0.18854050792812799</v>
      </c>
      <c r="C374">
        <v>104.98</v>
      </c>
    </row>
    <row r="375" spans="1:3" x14ac:dyDescent="0.3">
      <c r="A375" t="s">
        <v>66</v>
      </c>
      <c r="B375">
        <v>0.19380971761924101</v>
      </c>
      <c r="C375">
        <v>106.53</v>
      </c>
    </row>
    <row r="376" spans="1:3" x14ac:dyDescent="0.3">
      <c r="A376" t="s">
        <v>65</v>
      </c>
      <c r="B376">
        <v>0.21101498206372599</v>
      </c>
      <c r="C376">
        <v>109.76</v>
      </c>
    </row>
    <row r="377" spans="1:3" x14ac:dyDescent="0.3">
      <c r="A377" t="s">
        <v>64</v>
      </c>
      <c r="B377">
        <v>0.20112226222320501</v>
      </c>
      <c r="C377">
        <v>106.49</v>
      </c>
    </row>
    <row r="378" spans="1:3" x14ac:dyDescent="0.3">
      <c r="A378" t="s">
        <v>63</v>
      </c>
      <c r="B378">
        <v>0.21135393329669799</v>
      </c>
      <c r="C378">
        <v>106.62</v>
      </c>
    </row>
    <row r="379" spans="1:3" x14ac:dyDescent="0.3">
      <c r="A379" t="s">
        <v>62</v>
      </c>
      <c r="B379">
        <v>0.19036016142541601</v>
      </c>
      <c r="C379">
        <v>106.71</v>
      </c>
    </row>
    <row r="380" spans="1:3" x14ac:dyDescent="0.3">
      <c r="A380" t="s">
        <v>61</v>
      </c>
      <c r="B380">
        <v>0.193333848890263</v>
      </c>
      <c r="C380">
        <v>109.94</v>
      </c>
    </row>
    <row r="381" spans="1:3" x14ac:dyDescent="0.3">
      <c r="A381" t="s">
        <v>60</v>
      </c>
      <c r="B381">
        <v>0.192945897970209</v>
      </c>
      <c r="C381">
        <v>106.85</v>
      </c>
    </row>
    <row r="382" spans="1:3" x14ac:dyDescent="0.3">
      <c r="A382" t="s">
        <v>59</v>
      </c>
      <c r="B382">
        <v>0.184658566310891</v>
      </c>
      <c r="C382">
        <v>107.6</v>
      </c>
    </row>
    <row r="383" spans="1:3" x14ac:dyDescent="0.3">
      <c r="A383" t="s">
        <v>58</v>
      </c>
      <c r="B383">
        <v>0.19306510155224299</v>
      </c>
      <c r="C383">
        <v>107.69</v>
      </c>
    </row>
    <row r="384" spans="1:3" x14ac:dyDescent="0.3">
      <c r="A384" t="s">
        <v>57</v>
      </c>
      <c r="B384">
        <v>0.19286031127654199</v>
      </c>
      <c r="C384">
        <v>105.67</v>
      </c>
    </row>
    <row r="385" spans="1:3" x14ac:dyDescent="0.3">
      <c r="A385" t="s">
        <v>56</v>
      </c>
      <c r="B385">
        <v>0.18917896329928099</v>
      </c>
      <c r="C385">
        <v>106.26</v>
      </c>
    </row>
    <row r="386" spans="1:3" x14ac:dyDescent="0.3">
      <c r="A386" t="s">
        <v>55</v>
      </c>
      <c r="B386">
        <v>0.197098707032481</v>
      </c>
      <c r="C386">
        <v>105.19</v>
      </c>
    </row>
    <row r="387" spans="1:3" x14ac:dyDescent="0.3">
      <c r="A387" t="s">
        <v>54</v>
      </c>
      <c r="B387">
        <v>0.19095995569728999</v>
      </c>
      <c r="C387">
        <v>107.22</v>
      </c>
    </row>
    <row r="388" spans="1:3" x14ac:dyDescent="0.3">
      <c r="A388" t="s">
        <v>53</v>
      </c>
      <c r="B388">
        <v>0.197491853461044</v>
      </c>
      <c r="C388">
        <v>105.25</v>
      </c>
    </row>
    <row r="389" spans="1:3" x14ac:dyDescent="0.3">
      <c r="A389" t="s">
        <v>52</v>
      </c>
      <c r="B389">
        <v>0.20044900577293101</v>
      </c>
      <c r="C389">
        <v>108.26</v>
      </c>
    </row>
    <row r="390" spans="1:3" x14ac:dyDescent="0.3">
      <c r="A390" t="s">
        <v>51</v>
      </c>
      <c r="B390">
        <v>0.19780828421094199</v>
      </c>
      <c r="C390">
        <v>106.71</v>
      </c>
    </row>
    <row r="391" spans="1:3" x14ac:dyDescent="0.3">
      <c r="A391" t="s">
        <v>50</v>
      </c>
      <c r="B391">
        <v>0.20879006159306801</v>
      </c>
      <c r="C391">
        <v>108.8</v>
      </c>
    </row>
    <row r="392" spans="1:3" x14ac:dyDescent="0.3">
      <c r="A392" t="s">
        <v>49</v>
      </c>
      <c r="B392">
        <v>0.21168949385041999</v>
      </c>
      <c r="C392">
        <v>107.77</v>
      </c>
    </row>
    <row r="393" spans="1:3" x14ac:dyDescent="0.3">
      <c r="A393" t="s">
        <v>48</v>
      </c>
      <c r="B393">
        <v>0.20187338501291899</v>
      </c>
      <c r="C393" t="s">
        <v>45</v>
      </c>
    </row>
    <row r="394" spans="1:3" x14ac:dyDescent="0.3">
      <c r="A394" t="s">
        <v>47</v>
      </c>
      <c r="B394">
        <v>0.19872813990461</v>
      </c>
      <c r="C394" t="s">
        <v>45</v>
      </c>
    </row>
    <row r="395" spans="1:3" x14ac:dyDescent="0.3">
      <c r="A395" t="s">
        <v>46</v>
      </c>
      <c r="B395">
        <v>0.198467828365022</v>
      </c>
      <c r="C395" t="s">
        <v>45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F011-950D-4949-8CBA-E93B66C53121}">
  <sheetPr>
    <tabColor theme="4" tint="0.59999389629810485"/>
  </sheetPr>
  <dimension ref="A1:S947"/>
  <sheetViews>
    <sheetView zoomScale="55" zoomScaleNormal="55" workbookViewId="0">
      <pane xSplit="1" ySplit="1" topLeftCell="B355" activePane="bottomRight" state="frozen"/>
      <selection pane="topRight" activeCell="B1" sqref="B1"/>
      <selection pane="bottomLeft" activeCell="A2" sqref="A2"/>
      <selection pane="bottomRight" activeCell="D381" sqref="D381"/>
    </sheetView>
  </sheetViews>
  <sheetFormatPr defaultRowHeight="14.4" x14ac:dyDescent="0.3"/>
  <cols>
    <col min="4" max="11" width="15.88671875" customWidth="1"/>
  </cols>
  <sheetData>
    <row r="1" spans="1:16" s="3" customFormat="1" ht="28.8" x14ac:dyDescent="0.3">
      <c r="A1" s="3" t="s">
        <v>0</v>
      </c>
      <c r="C1" s="3" t="s">
        <v>15</v>
      </c>
      <c r="D1" s="4" t="s">
        <v>460</v>
      </c>
      <c r="E1" s="4" t="s">
        <v>443</v>
      </c>
      <c r="F1" s="4" t="s">
        <v>461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</row>
    <row r="2" spans="1:16" x14ac:dyDescent="0.3">
      <c r="A2" s="1">
        <v>15615</v>
      </c>
      <c r="B2" s="1"/>
      <c r="C2" s="1">
        <v>34486</v>
      </c>
      <c r="D2" s="7">
        <f>'ECONOMICS_BRTOT, 1D'!C195</f>
        <v>0</v>
      </c>
      <c r="E2" s="7">
        <f>+'ECONOMICS_BRTOT, 1D'!B195</f>
        <v>83.92</v>
      </c>
      <c r="F2" s="7">
        <f>+E2</f>
        <v>83.92</v>
      </c>
      <c r="G2" s="7">
        <v>100</v>
      </c>
      <c r="H2" s="7">
        <v>100</v>
      </c>
      <c r="I2" s="7">
        <v>100</v>
      </c>
      <c r="J2" s="7">
        <v>100</v>
      </c>
      <c r="K2" s="7">
        <v>100</v>
      </c>
    </row>
    <row r="3" spans="1:16" x14ac:dyDescent="0.3">
      <c r="A3" s="1">
        <v>15646</v>
      </c>
      <c r="B3" s="1"/>
      <c r="C3" s="1">
        <v>34516</v>
      </c>
      <c r="D3" s="7">
        <f>'ECONOMICS_BRTOT, 1D'!C196</f>
        <v>0</v>
      </c>
      <c r="E3" s="7">
        <f>+'ECONOMICS_BRTOT, 1D'!B196</f>
        <v>81.75</v>
      </c>
      <c r="F3" s="7">
        <f t="shared" ref="F3:F66" si="0">+E3</f>
        <v>81.75</v>
      </c>
      <c r="G3" s="7">
        <v>98.202887164882654</v>
      </c>
      <c r="H3" s="7">
        <v>87.711604245241659</v>
      </c>
      <c r="I3" s="7">
        <v>83.201597470671445</v>
      </c>
      <c r="J3" s="7">
        <v>74.560095436922168</v>
      </c>
      <c r="K3" s="7">
        <v>93.501636278634862</v>
      </c>
      <c r="P3" s="5">
        <f>5.2/4.9-1</f>
        <v>6.1224489795918435E-2</v>
      </c>
    </row>
    <row r="4" spans="1:16" x14ac:dyDescent="0.3">
      <c r="A4" s="1">
        <v>15676</v>
      </c>
      <c r="B4" s="1"/>
      <c r="C4" s="1">
        <v>34547</v>
      </c>
      <c r="D4" s="7">
        <f>'ECONOMICS_BRTOT, 1D'!C197</f>
        <v>0</v>
      </c>
      <c r="E4" s="7">
        <f>+'ECONOMICS_BRTOT, 1D'!B197</f>
        <v>81.8</v>
      </c>
      <c r="F4" s="7">
        <f t="shared" si="0"/>
        <v>81.8</v>
      </c>
      <c r="G4" s="7">
        <v>95.985619357719344</v>
      </c>
      <c r="H4" s="7">
        <v>82.389258167613818</v>
      </c>
      <c r="I4" s="7">
        <v>76.662303022824503</v>
      </c>
      <c r="J4" s="7">
        <v>55.135765316070511</v>
      </c>
      <c r="K4" s="7">
        <v>91.713228326272542</v>
      </c>
    </row>
    <row r="5" spans="1:16" x14ac:dyDescent="0.3">
      <c r="A5" s="1">
        <v>15707</v>
      </c>
      <c r="B5" s="1"/>
      <c r="C5" s="1">
        <v>34578</v>
      </c>
      <c r="D5" s="7">
        <f>'ECONOMICS_BRTOT, 1D'!C198</f>
        <v>0</v>
      </c>
      <c r="E5" s="7">
        <f>+'ECONOMICS_BRTOT, 1D'!B198</f>
        <v>80.739999999999995</v>
      </c>
      <c r="F5" s="7">
        <f t="shared" si="0"/>
        <v>80.739999999999995</v>
      </c>
      <c r="G5" s="7">
        <v>94.177413027589623</v>
      </c>
      <c r="H5" s="7">
        <v>74.88571002328105</v>
      </c>
      <c r="I5" s="7">
        <v>68.63232141703179</v>
      </c>
      <c r="J5" s="7">
        <v>40.58875538579985</v>
      </c>
      <c r="K5" s="7">
        <v>90.967296495013429</v>
      </c>
    </row>
    <row r="6" spans="1:16" x14ac:dyDescent="0.3">
      <c r="A6" s="1">
        <v>15738</v>
      </c>
      <c r="B6" s="1"/>
      <c r="C6" s="1">
        <v>34608</v>
      </c>
      <c r="D6" s="7">
        <f>'ECONOMICS_BRTOT, 1D'!C199</f>
        <v>0</v>
      </c>
      <c r="E6" s="7">
        <f>+'ECONOMICS_BRTOT, 1D'!B199</f>
        <v>83.4</v>
      </c>
      <c r="F6" s="7">
        <f t="shared" si="0"/>
        <v>83.4</v>
      </c>
      <c r="G6" s="7">
        <v>93.281906723048351</v>
      </c>
      <c r="H6" s="7">
        <v>64.229959707763143</v>
      </c>
      <c r="I6" s="7">
        <v>61.658720166231056</v>
      </c>
      <c r="J6" s="7">
        <v>29.301729270718916</v>
      </c>
      <c r="K6" s="7">
        <v>88.172236594953389</v>
      </c>
    </row>
    <row r="7" spans="1:16" x14ac:dyDescent="0.3">
      <c r="A7" s="1">
        <v>15766</v>
      </c>
      <c r="B7" s="1"/>
      <c r="C7" s="1">
        <v>34639</v>
      </c>
      <c r="D7" s="7">
        <f>'ECONOMICS_BRTOT, 1D'!C200</f>
        <v>0</v>
      </c>
      <c r="E7" s="7">
        <f>+'ECONOMICS_BRTOT, 1D'!B200</f>
        <v>81.47</v>
      </c>
      <c r="F7" s="7">
        <f t="shared" si="0"/>
        <v>81.47</v>
      </c>
      <c r="G7" s="7">
        <v>92.294357102056352</v>
      </c>
      <c r="H7" s="7">
        <v>51.265032889905946</v>
      </c>
      <c r="I7" s="7">
        <v>55.136117469579766</v>
      </c>
      <c r="J7" s="7">
        <v>20.885052937076917</v>
      </c>
      <c r="K7" s="7">
        <v>85.587494268058052</v>
      </c>
    </row>
    <row r="8" spans="1:16" x14ac:dyDescent="0.3">
      <c r="A8" s="1">
        <v>15797</v>
      </c>
      <c r="B8" s="1"/>
      <c r="C8" s="1">
        <v>34669</v>
      </c>
      <c r="D8" s="7">
        <f>'ECONOMICS_BRTOT, 1D'!C201</f>
        <v>0</v>
      </c>
      <c r="E8" s="7">
        <f>+'ECONOMICS_BRTOT, 1D'!B201</f>
        <v>83.31</v>
      </c>
      <c r="F8" s="7">
        <f t="shared" si="0"/>
        <v>83.31</v>
      </c>
      <c r="G8" s="7">
        <v>90.591241757024306</v>
      </c>
      <c r="H8" s="7">
        <v>40.032041925586405</v>
      </c>
      <c r="I8" s="7">
        <v>48.736955245805511</v>
      </c>
      <c r="J8" s="7">
        <v>15.113288180821275</v>
      </c>
      <c r="K8" s="7">
        <v>84.530858536353634</v>
      </c>
    </row>
    <row r="9" spans="1:16" x14ac:dyDescent="0.3">
      <c r="A9" s="1">
        <v>15827</v>
      </c>
      <c r="B9" s="1"/>
      <c r="C9" s="1">
        <v>34700</v>
      </c>
      <c r="D9" s="7">
        <f>'ECONOMICS_BRTOT, 1D'!C202</f>
        <v>0</v>
      </c>
      <c r="E9" s="7">
        <f>+'ECONOMICS_BRTOT, 1D'!B202</f>
        <v>86.27</v>
      </c>
      <c r="F9" s="7">
        <f t="shared" si="0"/>
        <v>86.27</v>
      </c>
      <c r="G9" s="7">
        <v>89.314050830153121</v>
      </c>
      <c r="H9" s="7">
        <v>30.570478751879655</v>
      </c>
      <c r="I9" s="7">
        <v>42.076280105158858</v>
      </c>
      <c r="J9" s="7">
        <v>10.647659701860839</v>
      </c>
      <c r="K9" s="7">
        <v>83.859978706700034</v>
      </c>
    </row>
    <row r="10" spans="1:16" x14ac:dyDescent="0.3">
      <c r="A10" s="1">
        <v>15858</v>
      </c>
      <c r="B10" s="1"/>
      <c r="C10" s="1">
        <v>34731</v>
      </c>
      <c r="D10" s="7">
        <f>'ECONOMICS_BRTOT, 1D'!C203</f>
        <v>0</v>
      </c>
      <c r="E10" s="7">
        <f>+'ECONOMICS_BRTOT, 1D'!B203</f>
        <v>90.75</v>
      </c>
      <c r="F10" s="7">
        <f t="shared" si="0"/>
        <v>90.75</v>
      </c>
      <c r="G10" s="7">
        <v>86.645373331541634</v>
      </c>
      <c r="H10" s="7">
        <v>22.506426232702385</v>
      </c>
      <c r="I10" s="7">
        <v>35.489440034715635</v>
      </c>
      <c r="J10" s="7">
        <v>7.2819448104642577</v>
      </c>
      <c r="K10" s="7">
        <v>82.767448387978703</v>
      </c>
    </row>
    <row r="11" spans="1:16" x14ac:dyDescent="0.3">
      <c r="A11" s="1">
        <v>15888</v>
      </c>
      <c r="B11" s="1"/>
      <c r="C11" s="1">
        <v>34759</v>
      </c>
      <c r="D11" s="7">
        <f>'ECONOMICS_BRTOT, 1D'!C204</f>
        <v>0</v>
      </c>
      <c r="E11" s="7">
        <f>+'ECONOMICS_BRTOT, 1D'!B204</f>
        <v>93.5</v>
      </c>
      <c r="F11" s="7">
        <f t="shared" si="0"/>
        <v>93.5</v>
      </c>
      <c r="G11" s="7">
        <v>82.969810716787919</v>
      </c>
      <c r="H11" s="7">
        <v>16.393347099353477</v>
      </c>
      <c r="I11" s="7">
        <v>30.586434572710193</v>
      </c>
      <c r="J11" s="7">
        <v>5.0185698211331902</v>
      </c>
      <c r="K11" s="7">
        <v>81.208249988205154</v>
      </c>
    </row>
    <row r="12" spans="1:16" x14ac:dyDescent="0.3">
      <c r="A12" s="1">
        <v>15919</v>
      </c>
      <c r="B12" s="1"/>
      <c r="C12" s="1">
        <v>34790</v>
      </c>
      <c r="D12" s="7">
        <f>'ECONOMICS_BRTOT, 1D'!C205</f>
        <v>0</v>
      </c>
      <c r="E12" s="7">
        <f>+'ECONOMICS_BRTOT, 1D'!B205</f>
        <v>91.53</v>
      </c>
      <c r="F12" s="7">
        <f t="shared" si="0"/>
        <v>91.53</v>
      </c>
      <c r="G12" s="7">
        <v>75.221949879227495</v>
      </c>
      <c r="H12" s="7">
        <v>11.467086667147088</v>
      </c>
      <c r="I12" s="7">
        <v>25.273867602636088</v>
      </c>
      <c r="J12" s="7">
        <v>3.3290678747152174</v>
      </c>
      <c r="K12" s="7">
        <v>79.11949531196916</v>
      </c>
    </row>
    <row r="13" spans="1:16" x14ac:dyDescent="0.3">
      <c r="A13" s="1">
        <v>15950</v>
      </c>
      <c r="B13" s="1"/>
      <c r="C13" s="1">
        <v>34820</v>
      </c>
      <c r="D13" s="7">
        <f>'ECONOMICS_BRTOT, 1D'!C206</f>
        <v>0</v>
      </c>
      <c r="E13" s="7">
        <f>+'ECONOMICS_BRTOT, 1D'!B206</f>
        <v>92.37</v>
      </c>
      <c r="F13" s="7">
        <f t="shared" si="0"/>
        <v>92.37</v>
      </c>
      <c r="G13" s="7">
        <v>66.12918670701319</v>
      </c>
      <c r="H13" s="7">
        <v>7.5530804025471534</v>
      </c>
      <c r="I13" s="7">
        <v>20.967203917899525</v>
      </c>
      <c r="J13" s="7"/>
      <c r="K13" s="7">
        <v>77.590953527477851</v>
      </c>
    </row>
    <row r="14" spans="1:16" x14ac:dyDescent="0.3">
      <c r="A14" s="1">
        <v>15980</v>
      </c>
      <c r="B14" s="1"/>
      <c r="C14" s="1">
        <v>34851</v>
      </c>
      <c r="D14" s="7">
        <f>'ECONOMICS_BRTOT, 1D'!C207</f>
        <v>0</v>
      </c>
      <c r="E14" s="7">
        <f>+'ECONOMICS_BRTOT, 1D'!B207</f>
        <v>97.4</v>
      </c>
      <c r="F14" s="7">
        <f t="shared" si="0"/>
        <v>97.4</v>
      </c>
      <c r="G14" s="7">
        <v>59.425940606589862</v>
      </c>
      <c r="H14" s="7">
        <v>4.3276688263033023</v>
      </c>
      <c r="I14" s="7">
        <v>19.508005133884932</v>
      </c>
      <c r="J14" s="7"/>
      <c r="K14" s="7">
        <v>75.580511910654451</v>
      </c>
    </row>
    <row r="15" spans="1:16" x14ac:dyDescent="0.3">
      <c r="A15" s="1">
        <v>16011</v>
      </c>
      <c r="B15" s="1"/>
      <c r="C15" s="1">
        <v>34881</v>
      </c>
      <c r="D15" s="7">
        <f>'ECONOMICS_BRTOT, 1D'!C208</f>
        <v>0</v>
      </c>
      <c r="E15" s="7">
        <f>+'ECONOMICS_BRTOT, 1D'!B208</f>
        <v>94.19</v>
      </c>
      <c r="F15" s="7">
        <f t="shared" si="0"/>
        <v>94.19</v>
      </c>
      <c r="G15" s="7">
        <v>53.073091548262809</v>
      </c>
      <c r="H15" s="7">
        <v>2.5432938565487202</v>
      </c>
      <c r="I15" s="7">
        <v>18.199463694267124</v>
      </c>
      <c r="J15" s="7"/>
      <c r="K15" s="7">
        <v>72.869756952038614</v>
      </c>
    </row>
    <row r="16" spans="1:16" x14ac:dyDescent="0.3">
      <c r="A16" s="1">
        <v>16041</v>
      </c>
      <c r="B16" s="1"/>
      <c r="C16" s="1">
        <v>34912</v>
      </c>
      <c r="D16" s="7">
        <f>'ECONOMICS_BRTOT, 1D'!C209</f>
        <v>0</v>
      </c>
      <c r="E16" s="7">
        <f>+'ECONOMICS_BRTOT, 1D'!B209</f>
        <v>91.84</v>
      </c>
      <c r="F16" s="7">
        <f t="shared" si="0"/>
        <v>91.84</v>
      </c>
      <c r="G16" s="7">
        <v>45.536758085167577</v>
      </c>
      <c r="H16" s="7">
        <v>1.4199619544127742</v>
      </c>
      <c r="I16" s="7">
        <v>17.208267487015057</v>
      </c>
      <c r="J16" s="7"/>
      <c r="K16" s="7">
        <v>71.842410482143976</v>
      </c>
    </row>
    <row r="17" spans="1:11" x14ac:dyDescent="0.3">
      <c r="A17" s="1">
        <v>16072</v>
      </c>
      <c r="B17" s="1"/>
      <c r="C17" s="1">
        <v>34943</v>
      </c>
      <c r="D17" s="7">
        <f>'ECONOMICS_BRTOT, 1D'!C210</f>
        <v>0</v>
      </c>
      <c r="E17" s="7">
        <f>+'ECONOMICS_BRTOT, 1D'!B210</f>
        <v>91.52</v>
      </c>
      <c r="F17" s="7">
        <f t="shared" si="0"/>
        <v>91.52</v>
      </c>
      <c r="G17" s="7">
        <v>36.000283093657664</v>
      </c>
      <c r="H17" s="7"/>
      <c r="I17" s="7">
        <v>15.675229993637327</v>
      </c>
      <c r="J17" s="7"/>
      <c r="K17" s="7">
        <v>71.314681836553476</v>
      </c>
    </row>
    <row r="18" spans="1:11" x14ac:dyDescent="0.3">
      <c r="A18" s="1">
        <v>16103</v>
      </c>
      <c r="B18" s="1"/>
      <c r="C18" s="1">
        <v>34973</v>
      </c>
      <c r="D18" s="7">
        <f>'ECONOMICS_BRTOT, 1D'!C211</f>
        <v>0</v>
      </c>
      <c r="E18" s="7">
        <f>+'ECONOMICS_BRTOT, 1D'!B211</f>
        <v>95.81</v>
      </c>
      <c r="F18" s="7">
        <f t="shared" si="0"/>
        <v>95.81</v>
      </c>
      <c r="G18" s="7">
        <v>28.400349553216842</v>
      </c>
      <c r="H18" s="7"/>
      <c r="I18" s="7">
        <v>14.083764594463005</v>
      </c>
      <c r="J18" s="7"/>
      <c r="K18" s="7">
        <v>70.274617497589162</v>
      </c>
    </row>
    <row r="19" spans="1:11" x14ac:dyDescent="0.3">
      <c r="A19" s="1">
        <v>16132</v>
      </c>
      <c r="B19" s="1"/>
      <c r="C19" s="1">
        <v>35004</v>
      </c>
      <c r="D19" s="7">
        <f>'ECONOMICS_BRTOT, 1D'!C212</f>
        <v>0</v>
      </c>
      <c r="E19" s="7">
        <f>+'ECONOMICS_BRTOT, 1D'!B212</f>
        <v>93.98</v>
      </c>
      <c r="F19" s="7">
        <f t="shared" si="0"/>
        <v>93.98</v>
      </c>
      <c r="G19" s="7">
        <v>25.998122989030428</v>
      </c>
      <c r="H19" s="7"/>
      <c r="I19" s="7">
        <v>12.308831143561445</v>
      </c>
      <c r="J19" s="7"/>
      <c r="K19" s="7">
        <v>69.46191311415356</v>
      </c>
    </row>
    <row r="20" spans="1:11" x14ac:dyDescent="0.3">
      <c r="A20" s="1">
        <v>16163</v>
      </c>
      <c r="B20" s="1"/>
      <c r="C20" s="1">
        <v>35034</v>
      </c>
      <c r="D20" s="7">
        <f>'ECONOMICS_BRTOT, 1D'!C213</f>
        <v>0</v>
      </c>
      <c r="E20" s="7">
        <f>+'ECONOMICS_BRTOT, 1D'!B213</f>
        <v>95.88</v>
      </c>
      <c r="F20" s="7">
        <f t="shared" si="0"/>
        <v>95.88</v>
      </c>
      <c r="G20" s="7">
        <v>24.890495920565275</v>
      </c>
      <c r="H20" s="7"/>
      <c r="I20" s="7">
        <v>10.591886363963036</v>
      </c>
      <c r="J20" s="7"/>
      <c r="K20" s="7">
        <v>68.631472299331648</v>
      </c>
    </row>
    <row r="21" spans="1:11" x14ac:dyDescent="0.3">
      <c r="A21" s="1">
        <v>16193</v>
      </c>
      <c r="B21" s="1"/>
      <c r="C21" s="1">
        <v>35065</v>
      </c>
      <c r="D21" s="7">
        <f>'ECONOMICS_BRTOT, 1D'!C214</f>
        <v>0</v>
      </c>
      <c r="E21" s="7">
        <f>+'ECONOMICS_BRTOT, 1D'!B214</f>
        <v>95.71</v>
      </c>
      <c r="F21" s="7">
        <f t="shared" si="0"/>
        <v>95.71</v>
      </c>
      <c r="G21" s="7">
        <v>23.320993085885203</v>
      </c>
      <c r="H21" s="7"/>
      <c r="I21" s="7">
        <v>8.4620007701230602</v>
      </c>
      <c r="J21" s="7"/>
      <c r="K21" s="7">
        <v>67.404706638510746</v>
      </c>
    </row>
    <row r="22" spans="1:11" x14ac:dyDescent="0.3">
      <c r="A22" s="1">
        <v>16224</v>
      </c>
      <c r="B22" s="1"/>
      <c r="C22" s="1">
        <v>35096</v>
      </c>
      <c r="D22" s="7">
        <f>'ECONOMICS_BRTOT, 1D'!C215</f>
        <v>0</v>
      </c>
      <c r="E22" s="7">
        <f>+'ECONOMICS_BRTOT, 1D'!B215</f>
        <v>95.12</v>
      </c>
      <c r="F22" s="7">
        <f t="shared" si="0"/>
        <v>95.12</v>
      </c>
      <c r="G22" s="7">
        <v>21.168188332472727</v>
      </c>
      <c r="H22" s="7"/>
      <c r="I22" s="7">
        <v>6.7485451552141793</v>
      </c>
      <c r="J22" s="7"/>
      <c r="K22" s="7">
        <v>67.136161990548558</v>
      </c>
    </row>
    <row r="23" spans="1:11" x14ac:dyDescent="0.3">
      <c r="A23" s="1">
        <v>16254</v>
      </c>
      <c r="B23" s="1"/>
      <c r="C23" s="1">
        <v>35125</v>
      </c>
      <c r="D23" s="7">
        <f>'ECONOMICS_BRTOT, 1D'!C216</f>
        <v>0</v>
      </c>
      <c r="E23" s="7">
        <f>+'ECONOMICS_BRTOT, 1D'!B216</f>
        <v>95.79</v>
      </c>
      <c r="F23" s="7">
        <f t="shared" si="0"/>
        <v>95.79</v>
      </c>
      <c r="G23" s="7">
        <v>18.66683274468495</v>
      </c>
      <c r="H23" s="7"/>
      <c r="I23" s="7">
        <v>5.4754930265429449</v>
      </c>
      <c r="J23" s="7"/>
      <c r="K23" s="7">
        <v>66.982103153295967</v>
      </c>
    </row>
    <row r="24" spans="1:11" x14ac:dyDescent="0.3">
      <c r="A24" s="1">
        <v>16285</v>
      </c>
      <c r="B24" s="1"/>
      <c r="C24" s="1">
        <v>35156</v>
      </c>
      <c r="D24" s="7">
        <f>'ECONOMICS_BRTOT, 1D'!C217</f>
        <v>0</v>
      </c>
      <c r="E24" s="7">
        <f>+'ECONOMICS_BRTOT, 1D'!B217</f>
        <v>93.64</v>
      </c>
      <c r="F24" s="7">
        <f t="shared" si="0"/>
        <v>93.64</v>
      </c>
      <c r="G24" s="7">
        <v>16.103202850832425</v>
      </c>
      <c r="H24" s="7"/>
      <c r="I24" s="7">
        <v>4.3494265045221576</v>
      </c>
      <c r="J24" s="7"/>
      <c r="K24" s="7">
        <v>65.914291628907662</v>
      </c>
    </row>
    <row r="25" spans="1:11" x14ac:dyDescent="0.3">
      <c r="A25" s="1">
        <v>16316</v>
      </c>
      <c r="B25" s="1"/>
      <c r="C25" s="1">
        <v>35186</v>
      </c>
      <c r="D25" s="7">
        <f>'ECONOMICS_BRTOT, 1D'!C218</f>
        <v>0</v>
      </c>
      <c r="E25" s="7">
        <f>+'ECONOMICS_BRTOT, 1D'!B218</f>
        <v>91.54</v>
      </c>
      <c r="F25" s="7">
        <f t="shared" si="0"/>
        <v>91.54</v>
      </c>
      <c r="G25" s="7">
        <v>14.039409634553119</v>
      </c>
      <c r="H25" s="7"/>
      <c r="I25" s="7">
        <v>3.5777136666300549</v>
      </c>
      <c r="J25" s="7"/>
      <c r="K25" s="7">
        <v>65.042719191738371</v>
      </c>
    </row>
    <row r="26" spans="1:11" x14ac:dyDescent="0.3">
      <c r="A26" s="1">
        <v>16346</v>
      </c>
      <c r="B26" s="1"/>
      <c r="C26" s="1">
        <v>35217</v>
      </c>
      <c r="D26" s="7">
        <f>'ECONOMICS_BRTOT, 1D'!C219</f>
        <v>0</v>
      </c>
      <c r="E26" s="7">
        <f>+'ECONOMICS_BRTOT, 1D'!B219</f>
        <v>89.84</v>
      </c>
      <c r="F26" s="7">
        <f t="shared" si="0"/>
        <v>89.84</v>
      </c>
      <c r="G26" s="7">
        <v>12.382615659334203</v>
      </c>
      <c r="H26" s="7"/>
      <c r="I26" s="7">
        <v>2.9388152346230121</v>
      </c>
      <c r="J26" s="7"/>
      <c r="K26" s="7">
        <v>64.13836820011673</v>
      </c>
    </row>
    <row r="27" spans="1:11" x14ac:dyDescent="0.3">
      <c r="A27" s="1">
        <v>16377</v>
      </c>
      <c r="B27" s="1"/>
      <c r="C27" s="1">
        <v>35247</v>
      </c>
      <c r="D27" s="7">
        <f>'ECONOMICS_BRTOT, 1D'!C220</f>
        <v>0</v>
      </c>
      <c r="E27" s="7">
        <f>+'ECONOMICS_BRTOT, 1D'!B220</f>
        <v>91.45</v>
      </c>
      <c r="F27" s="7">
        <f t="shared" si="0"/>
        <v>91.45</v>
      </c>
      <c r="G27" s="7">
        <v>10.436254243012391</v>
      </c>
      <c r="H27" s="7"/>
      <c r="I27" s="7">
        <v>2.3945369792414342</v>
      </c>
      <c r="J27" s="7"/>
      <c r="K27" s="7">
        <v>63.309020037623839</v>
      </c>
    </row>
    <row r="28" spans="1:11" x14ac:dyDescent="0.3">
      <c r="A28" s="1">
        <v>16407</v>
      </c>
      <c r="B28" s="1"/>
      <c r="C28" s="1">
        <v>35278</v>
      </c>
      <c r="D28" s="7">
        <f>'ECONOMICS_BRTOT, 1D'!C221</f>
        <v>0</v>
      </c>
      <c r="E28" s="7">
        <f>+'ECONOMICS_BRTOT, 1D'!B221</f>
        <v>92.27</v>
      </c>
      <c r="F28" s="7">
        <f t="shared" si="0"/>
        <v>92.27</v>
      </c>
      <c r="G28" s="7">
        <v>8.6129027341853526</v>
      </c>
      <c r="H28" s="7"/>
      <c r="I28" s="7">
        <v>1.9542454739585684</v>
      </c>
      <c r="J28" s="7"/>
      <c r="K28" s="7">
        <v>63.094498741901376</v>
      </c>
    </row>
    <row r="29" spans="1:11" x14ac:dyDescent="0.3">
      <c r="A29" s="1">
        <v>16438</v>
      </c>
      <c r="B29" s="1"/>
      <c r="C29" s="1">
        <v>35309</v>
      </c>
      <c r="D29" s="7">
        <f>'ECONOMICS_BRTOT, 1D'!C222</f>
        <v>0</v>
      </c>
      <c r="E29" s="7">
        <f>+'ECONOMICS_BRTOT, 1D'!B222</f>
        <v>92.27</v>
      </c>
      <c r="F29" s="7">
        <f t="shared" si="0"/>
        <v>92.27</v>
      </c>
      <c r="G29" s="7">
        <v>7.4089485885465383</v>
      </c>
      <c r="H29" s="7"/>
      <c r="I29" s="7">
        <v>1.5959538374508522</v>
      </c>
      <c r="J29" s="7"/>
      <c r="K29" s="7">
        <v>63.050363487460153</v>
      </c>
    </row>
    <row r="30" spans="1:11" x14ac:dyDescent="0.3">
      <c r="A30" s="1">
        <v>16469</v>
      </c>
      <c r="B30" s="1"/>
      <c r="C30" s="1">
        <v>35339</v>
      </c>
      <c r="D30" s="7">
        <f>'ECONOMICS_BRTOT, 1D'!C223</f>
        <v>0</v>
      </c>
      <c r="E30" s="7">
        <f>+'ECONOMICS_BRTOT, 1D'!B223</f>
        <v>92.27</v>
      </c>
      <c r="F30" s="7">
        <f t="shared" si="0"/>
        <v>92.27</v>
      </c>
      <c r="G30" s="7">
        <v>6.0878788730867184</v>
      </c>
      <c r="H30" s="7"/>
      <c r="I30" s="7">
        <v>1.3178809557810505</v>
      </c>
      <c r="J30" s="7"/>
      <c r="K30" s="7">
        <v>62.68678016251755</v>
      </c>
    </row>
    <row r="31" spans="1:11" x14ac:dyDescent="0.3">
      <c r="A31" s="1">
        <v>16497</v>
      </c>
      <c r="B31" s="1"/>
      <c r="C31" s="1">
        <v>35370</v>
      </c>
      <c r="D31" s="7">
        <f>'ECONOMICS_BRTOT, 1D'!C224</f>
        <v>0</v>
      </c>
      <c r="E31" s="7">
        <f>+'ECONOMICS_BRTOT, 1D'!B224</f>
        <v>95.57</v>
      </c>
      <c r="F31" s="7">
        <f t="shared" si="0"/>
        <v>95.57</v>
      </c>
      <c r="G31" s="7">
        <v>4.9636191382688297</v>
      </c>
      <c r="H31" s="7"/>
      <c r="I31" s="7">
        <v>1.070055988779677</v>
      </c>
      <c r="J31" s="7"/>
      <c r="K31" s="7">
        <v>62.474367313651129</v>
      </c>
    </row>
    <row r="32" spans="1:11" x14ac:dyDescent="0.3">
      <c r="A32" s="1">
        <v>16528</v>
      </c>
      <c r="B32" s="1"/>
      <c r="C32" s="1">
        <v>35400</v>
      </c>
      <c r="D32" s="7">
        <f>'ECONOMICS_BRTOT, 1D'!C225</f>
        <v>0</v>
      </c>
      <c r="E32" s="7">
        <f>+'ECONOMICS_BRTOT, 1D'!B225</f>
        <v>93.76</v>
      </c>
      <c r="F32" s="7">
        <f t="shared" si="0"/>
        <v>93.76</v>
      </c>
      <c r="G32" s="7">
        <v>4.1477556098176906</v>
      </c>
      <c r="H32" s="7"/>
      <c r="I32" s="7">
        <v>0.86010448418911434</v>
      </c>
      <c r="J32" s="7"/>
      <c r="K32" s="7">
        <v>62.368341133723796</v>
      </c>
    </row>
    <row r="33" spans="1:11" x14ac:dyDescent="0.3">
      <c r="A33" s="1">
        <v>16558</v>
      </c>
      <c r="B33" s="1"/>
      <c r="C33" s="1">
        <v>35431</v>
      </c>
      <c r="D33" s="7">
        <f>'ECONOMICS_BRTOT, 1D'!C226</f>
        <v>0</v>
      </c>
      <c r="E33" s="7">
        <f>+'ECONOMICS_BRTOT, 1D'!B226</f>
        <v>92.16</v>
      </c>
      <c r="F33" s="7">
        <f t="shared" si="0"/>
        <v>92.16</v>
      </c>
      <c r="G33" s="7">
        <v>3.3557893283314644</v>
      </c>
      <c r="H33" s="7"/>
      <c r="I33" s="7">
        <v>0.68013955732177322</v>
      </c>
      <c r="J33" s="7"/>
      <c r="K33" s="7">
        <v>61.610531595104014</v>
      </c>
    </row>
    <row r="34" spans="1:11" x14ac:dyDescent="0.3">
      <c r="A34" s="1">
        <v>16589</v>
      </c>
      <c r="B34" s="1"/>
      <c r="C34" s="1">
        <v>35462</v>
      </c>
      <c r="D34" s="7">
        <f>'ECONOMICS_BRTOT, 1D'!C227</f>
        <v>0</v>
      </c>
      <c r="E34" s="7">
        <f>+'ECONOMICS_BRTOT, 1D'!B227</f>
        <v>92.73</v>
      </c>
      <c r="F34" s="7">
        <f t="shared" si="0"/>
        <v>92.73</v>
      </c>
      <c r="G34" s="7">
        <v>2.6119157287760464</v>
      </c>
      <c r="H34" s="7"/>
      <c r="I34" s="7">
        <v>0.55799455026808853</v>
      </c>
      <c r="J34" s="7"/>
      <c r="K34" s="7">
        <v>61.604371157988226</v>
      </c>
    </row>
    <row r="35" spans="1:11" x14ac:dyDescent="0.3">
      <c r="A35" s="1">
        <v>16619</v>
      </c>
      <c r="B35" s="1"/>
      <c r="C35" s="1">
        <v>35490</v>
      </c>
      <c r="D35" s="7">
        <f>'ECONOMICS_BRTOT, 1D'!C228</f>
        <v>0</v>
      </c>
      <c r="E35" s="7">
        <f>+'ECONOMICS_BRTOT, 1D'!B228</f>
        <v>94.92</v>
      </c>
      <c r="F35" s="7">
        <f t="shared" si="0"/>
        <v>94.92</v>
      </c>
      <c r="G35" s="7">
        <v>2.0767398654496674</v>
      </c>
      <c r="H35" s="7"/>
      <c r="I35" s="7">
        <v>0.44536239944775208</v>
      </c>
      <c r="J35" s="7"/>
      <c r="K35" s="7">
        <v>61.475273084510754</v>
      </c>
    </row>
    <row r="36" spans="1:11" x14ac:dyDescent="0.3">
      <c r="A36" s="1">
        <v>16650</v>
      </c>
      <c r="B36" s="1"/>
      <c r="C36" s="1">
        <v>35521</v>
      </c>
      <c r="D36" s="7">
        <f>'ECONOMICS_BRTOT, 1D'!C229</f>
        <v>0</v>
      </c>
      <c r="E36" s="7">
        <f>+'ECONOMICS_BRTOT, 1D'!B229</f>
        <v>93</v>
      </c>
      <c r="F36" s="7">
        <f t="shared" si="0"/>
        <v>93</v>
      </c>
      <c r="G36" s="7">
        <v>1.6238485146998731</v>
      </c>
      <c r="H36" s="7"/>
      <c r="I36" s="7">
        <v>0.34952315134810241</v>
      </c>
      <c r="J36" s="7"/>
      <c r="K36" s="7">
        <v>61.084333351063947</v>
      </c>
    </row>
    <row r="37" spans="1:11" x14ac:dyDescent="0.3">
      <c r="A37" s="1">
        <v>16681</v>
      </c>
      <c r="B37" s="1"/>
      <c r="C37" s="1">
        <v>35551</v>
      </c>
      <c r="D37" s="7">
        <f>'ECONOMICS_BRTOT, 1D'!C230</f>
        <v>0</v>
      </c>
      <c r="E37" s="7">
        <f>+'ECONOMICS_BRTOT, 1D'!B230</f>
        <v>93.66</v>
      </c>
      <c r="F37" s="7">
        <f t="shared" si="0"/>
        <v>93.66</v>
      </c>
      <c r="G37" s="7">
        <v>1.2385390242543461</v>
      </c>
      <c r="H37" s="7"/>
      <c r="I37" s="7">
        <v>0.27939500507442244</v>
      </c>
      <c r="J37" s="7"/>
      <c r="K37" s="7">
        <v>60.750207211401239</v>
      </c>
    </row>
    <row r="38" spans="1:11" x14ac:dyDescent="0.3">
      <c r="A38" s="1">
        <v>16711</v>
      </c>
      <c r="B38" s="1"/>
      <c r="C38" s="1">
        <v>35582</v>
      </c>
      <c r="D38" s="7">
        <f>'ECONOMICS_BRTOT, 1D'!C231</f>
        <v>0</v>
      </c>
      <c r="E38" s="7">
        <f>+'ECONOMICS_BRTOT, 1D'!B231</f>
        <v>94.96</v>
      </c>
      <c r="F38" s="7">
        <f t="shared" si="0"/>
        <v>94.96</v>
      </c>
      <c r="G38" s="7"/>
      <c r="H38" s="7"/>
      <c r="I38" s="7">
        <v>0.22323026931481496</v>
      </c>
      <c r="J38" s="7"/>
      <c r="K38" s="7">
        <v>59.899632430882704</v>
      </c>
    </row>
    <row r="39" spans="1:11" x14ac:dyDescent="0.3">
      <c r="A39" s="1">
        <v>16742</v>
      </c>
      <c r="B39" s="1"/>
      <c r="C39" s="1">
        <v>35612</v>
      </c>
      <c r="D39" s="7">
        <f>'ECONOMICS_BRTOT, 1D'!C232</f>
        <v>0</v>
      </c>
      <c r="E39" s="7">
        <f>+'ECONOMICS_BRTOT, 1D'!B232</f>
        <v>96.77</v>
      </c>
      <c r="F39" s="7">
        <f t="shared" si="0"/>
        <v>96.77</v>
      </c>
      <c r="G39" s="7"/>
      <c r="H39" s="7"/>
      <c r="I39" s="7">
        <v>0.17339620111450596</v>
      </c>
      <c r="J39" s="7"/>
      <c r="K39" s="7">
        <v>59.833815234125161</v>
      </c>
    </row>
    <row r="40" spans="1:11" x14ac:dyDescent="0.3">
      <c r="A40" s="1">
        <v>16772</v>
      </c>
      <c r="B40" s="1"/>
      <c r="C40" s="1">
        <v>35643</v>
      </c>
      <c r="D40" s="7">
        <f>'ECONOMICS_BRTOT, 1D'!C233</f>
        <v>0</v>
      </c>
      <c r="E40" s="7">
        <f>+'ECONOMICS_BRTOT, 1D'!B233</f>
        <v>96.37</v>
      </c>
      <c r="F40" s="7">
        <f t="shared" si="0"/>
        <v>96.37</v>
      </c>
      <c r="G40" s="7"/>
      <c r="H40" s="7"/>
      <c r="I40" s="7">
        <v>0.13426994046345514</v>
      </c>
      <c r="J40" s="7"/>
      <c r="K40" s="7">
        <v>60.292034697828662</v>
      </c>
    </row>
    <row r="41" spans="1:11" x14ac:dyDescent="0.3">
      <c r="A41" s="1">
        <v>16803</v>
      </c>
      <c r="B41" s="1"/>
      <c r="C41" s="1">
        <v>35674</v>
      </c>
      <c r="D41" s="7">
        <f>'ECONOMICS_BRTOT, 1D'!C234</f>
        <v>0</v>
      </c>
      <c r="E41" s="7">
        <f>+'ECONOMICS_BRTOT, 1D'!B234</f>
        <v>101.43</v>
      </c>
      <c r="F41" s="7">
        <f t="shared" si="0"/>
        <v>101.43</v>
      </c>
      <c r="G41" s="7"/>
      <c r="H41" s="7"/>
      <c r="I41" s="7">
        <v>0.10286519609549924</v>
      </c>
      <c r="J41" s="7"/>
      <c r="K41" s="7">
        <v>60.286006097218937</v>
      </c>
    </row>
    <row r="42" spans="1:11" x14ac:dyDescent="0.3">
      <c r="A42" s="1">
        <v>16834</v>
      </c>
      <c r="B42" s="1"/>
      <c r="C42" s="1">
        <v>35704</v>
      </c>
      <c r="D42" s="7">
        <f>'ECONOMICS_BRTOT, 1D'!C235</f>
        <v>0</v>
      </c>
      <c r="E42" s="7">
        <f>+'ECONOMICS_BRTOT, 1D'!B235</f>
        <v>99.23</v>
      </c>
      <c r="F42" s="7">
        <f t="shared" si="0"/>
        <v>99.23</v>
      </c>
      <c r="G42" s="7"/>
      <c r="H42" s="7"/>
      <c r="I42" s="7">
        <v>7.8589041252577929E-2</v>
      </c>
      <c r="J42" s="7"/>
      <c r="K42" s="7">
        <v>60.153668027558311</v>
      </c>
    </row>
    <row r="43" spans="1:11" x14ac:dyDescent="0.3">
      <c r="A43" s="1">
        <v>16862</v>
      </c>
      <c r="B43" s="1"/>
      <c r="C43" s="1">
        <v>35735</v>
      </c>
      <c r="D43" s="7">
        <f>'ECONOMICS_BRTOT, 1D'!C236</f>
        <v>0</v>
      </c>
      <c r="E43" s="7">
        <f>+'ECONOMICS_BRTOT, 1D'!B236</f>
        <v>100.11</v>
      </c>
      <c r="F43" s="7">
        <f t="shared" si="0"/>
        <v>100.11</v>
      </c>
      <c r="G43" s="7"/>
      <c r="H43" s="7"/>
      <c r="I43" s="7">
        <v>5.8661671458220432E-2</v>
      </c>
      <c r="J43" s="7"/>
      <c r="K43" s="7">
        <v>59.836534395263413</v>
      </c>
    </row>
    <row r="44" spans="1:11" x14ac:dyDescent="0.3">
      <c r="A44" s="1">
        <v>16893</v>
      </c>
      <c r="B44" s="1"/>
      <c r="C44" s="1">
        <v>35765</v>
      </c>
      <c r="D44" s="7">
        <f>'ECONOMICS_BRTOT, 1D'!C237</f>
        <v>0</v>
      </c>
      <c r="E44" s="7">
        <f>+'ECONOMICS_BRTOT, 1D'!B237</f>
        <v>100.35</v>
      </c>
      <c r="F44" s="7">
        <f t="shared" si="0"/>
        <v>100.35</v>
      </c>
      <c r="G44" s="7"/>
      <c r="H44" s="7"/>
      <c r="I44" s="7"/>
      <c r="J44" s="7"/>
      <c r="K44" s="7">
        <v>59.497399219711063</v>
      </c>
    </row>
    <row r="45" spans="1:11" x14ac:dyDescent="0.3">
      <c r="A45" s="1">
        <v>16923</v>
      </c>
      <c r="B45" s="1"/>
      <c r="C45" s="1">
        <v>35796</v>
      </c>
      <c r="D45" s="7">
        <f>'ECONOMICS_BRTOT, 1D'!C238</f>
        <v>0</v>
      </c>
      <c r="E45" s="7">
        <f>+'ECONOMICS_BRTOT, 1D'!B238</f>
        <v>100.75</v>
      </c>
      <c r="F45" s="7">
        <f t="shared" si="0"/>
        <v>100.75</v>
      </c>
      <c r="G45" s="7"/>
      <c r="H45" s="7"/>
      <c r="I45" s="7"/>
      <c r="J45" s="7"/>
      <c r="K45" s="7">
        <v>59.354947346080472</v>
      </c>
    </row>
    <row r="46" spans="1:11" x14ac:dyDescent="0.3">
      <c r="A46" s="1">
        <v>16954</v>
      </c>
      <c r="B46" s="1"/>
      <c r="C46" s="1">
        <v>35827</v>
      </c>
      <c r="D46" s="7">
        <f>'ECONOMICS_BRTOT, 1D'!C239</f>
        <v>0</v>
      </c>
      <c r="E46" s="7">
        <f>+'ECONOMICS_BRTOT, 1D'!B239</f>
        <v>97.91</v>
      </c>
      <c r="F46" s="7">
        <f t="shared" si="0"/>
        <v>97.91</v>
      </c>
      <c r="G46" s="7"/>
      <c r="H46" s="7"/>
      <c r="I46" s="7"/>
      <c r="J46" s="7"/>
      <c r="K46" s="7">
        <v>59.450067454006884</v>
      </c>
    </row>
    <row r="47" spans="1:11" x14ac:dyDescent="0.3">
      <c r="A47" s="1">
        <v>16984</v>
      </c>
      <c r="B47" s="1"/>
      <c r="C47" s="1">
        <v>35855</v>
      </c>
      <c r="D47" s="7">
        <f>'ECONOMICS_BRTOT, 1D'!C240</f>
        <v>0</v>
      </c>
      <c r="E47" s="7">
        <f>+'ECONOMICS_BRTOT, 1D'!B240</f>
        <v>98.93</v>
      </c>
      <c r="F47" s="7">
        <f t="shared" si="0"/>
        <v>98.93</v>
      </c>
      <c r="G47" s="7"/>
      <c r="H47" s="7"/>
      <c r="I47" s="7"/>
      <c r="J47" s="7"/>
      <c r="K47" s="7">
        <v>59.587117825004391</v>
      </c>
    </row>
    <row r="48" spans="1:11" x14ac:dyDescent="0.3">
      <c r="A48" s="1">
        <v>17015</v>
      </c>
      <c r="B48" s="1"/>
      <c r="C48" s="1">
        <v>35886</v>
      </c>
      <c r="D48" s="7">
        <f>'ECONOMICS_BRTOT, 1D'!C241</f>
        <v>0</v>
      </c>
      <c r="E48" s="7">
        <f>+'ECONOMICS_BRTOT, 1D'!B241</f>
        <v>97.03</v>
      </c>
      <c r="F48" s="7">
        <f t="shared" si="0"/>
        <v>97.03</v>
      </c>
      <c r="G48" s="7"/>
      <c r="H48" s="7"/>
      <c r="I48" s="7"/>
      <c r="J48" s="7"/>
      <c r="K48" s="7">
        <v>59.219954109525325</v>
      </c>
    </row>
    <row r="49" spans="1:11" x14ac:dyDescent="0.3">
      <c r="A49" s="1">
        <v>17046</v>
      </c>
      <c r="B49" s="1"/>
      <c r="C49" s="1">
        <v>35916</v>
      </c>
      <c r="D49" s="7">
        <f>'ECONOMICS_BRTOT, 1D'!C242</f>
        <v>0</v>
      </c>
      <c r="E49" s="7">
        <f>+'ECONOMICS_BRTOT, 1D'!B242</f>
        <v>100.23</v>
      </c>
      <c r="F49" s="7">
        <f t="shared" si="0"/>
        <v>100.23</v>
      </c>
      <c r="G49" s="7"/>
      <c r="H49" s="7"/>
      <c r="I49" s="7"/>
      <c r="J49" s="7"/>
      <c r="K49" s="7">
        <v>58.913603371990973</v>
      </c>
    </row>
    <row r="50" spans="1:11" x14ac:dyDescent="0.3">
      <c r="A50" s="1">
        <v>17076</v>
      </c>
      <c r="B50" s="1"/>
      <c r="C50" s="1">
        <v>35947</v>
      </c>
      <c r="D50" s="7">
        <f>'ECONOMICS_BRTOT, 1D'!C243</f>
        <v>0</v>
      </c>
      <c r="E50" s="7">
        <f>+'ECONOMICS_BRTOT, 1D'!B243</f>
        <v>99.26</v>
      </c>
      <c r="F50" s="7">
        <f t="shared" si="0"/>
        <v>99.26</v>
      </c>
      <c r="G50" s="7"/>
      <c r="H50" s="7"/>
      <c r="I50" s="7"/>
      <c r="J50" s="7"/>
      <c r="K50" s="7">
        <v>58.801879800370273</v>
      </c>
    </row>
    <row r="51" spans="1:11" x14ac:dyDescent="0.3">
      <c r="A51" s="1">
        <v>17107</v>
      </c>
      <c r="B51" s="1"/>
      <c r="C51" s="1">
        <v>35977</v>
      </c>
      <c r="D51" s="7">
        <f>'ECONOMICS_BRTOT, 1D'!C244</f>
        <v>0</v>
      </c>
      <c r="E51" s="7">
        <f>+'ECONOMICS_BRTOT, 1D'!B244</f>
        <v>99.78</v>
      </c>
      <c r="F51" s="7">
        <f t="shared" si="0"/>
        <v>99.78</v>
      </c>
      <c r="G51" s="7"/>
      <c r="H51" s="7"/>
      <c r="I51" s="7"/>
      <c r="J51" s="7"/>
      <c r="K51" s="7">
        <v>59.258167691595567</v>
      </c>
    </row>
    <row r="52" spans="1:11" x14ac:dyDescent="0.3">
      <c r="A52" s="1">
        <v>17137</v>
      </c>
      <c r="B52" s="1"/>
      <c r="C52" s="1">
        <v>36008</v>
      </c>
      <c r="D52" s="7">
        <f>'ECONOMICS_BRTOT, 1D'!C245</f>
        <v>0</v>
      </c>
      <c r="E52" s="7">
        <f>+'ECONOMICS_BRTOT, 1D'!B245</f>
        <v>98.82</v>
      </c>
      <c r="F52" s="7">
        <f t="shared" si="0"/>
        <v>98.82</v>
      </c>
      <c r="G52" s="7"/>
      <c r="H52" s="7"/>
      <c r="I52" s="7"/>
      <c r="J52" s="7"/>
      <c r="K52" s="7">
        <v>59.856735042015728</v>
      </c>
    </row>
    <row r="53" spans="1:11" x14ac:dyDescent="0.3">
      <c r="A53" s="1">
        <v>17168</v>
      </c>
      <c r="B53" s="1"/>
      <c r="C53" s="1">
        <v>36039</v>
      </c>
      <c r="D53" s="7">
        <f>'ECONOMICS_BRTOT, 1D'!C246</f>
        <v>0</v>
      </c>
      <c r="E53" s="7">
        <f>+'ECONOMICS_BRTOT, 1D'!B246</f>
        <v>96.94</v>
      </c>
      <c r="F53" s="7">
        <f t="shared" si="0"/>
        <v>96.94</v>
      </c>
      <c r="G53" s="7"/>
      <c r="H53" s="7"/>
      <c r="I53" s="7"/>
      <c r="J53" s="7"/>
      <c r="K53" s="7">
        <v>60.254414175574517</v>
      </c>
    </row>
    <row r="54" spans="1:11" x14ac:dyDescent="0.3">
      <c r="A54" s="1">
        <v>17199</v>
      </c>
      <c r="B54" s="1"/>
      <c r="C54" s="1">
        <v>36069</v>
      </c>
      <c r="D54" s="7">
        <f>'ECONOMICS_BRTOT, 1D'!C247</f>
        <v>0</v>
      </c>
      <c r="E54" s="7">
        <f>+'ECONOMICS_BRTOT, 1D'!B247</f>
        <v>98.24</v>
      </c>
      <c r="F54" s="7">
        <f t="shared" si="0"/>
        <v>98.24</v>
      </c>
      <c r="G54" s="7"/>
      <c r="H54" s="7"/>
      <c r="I54" s="7"/>
      <c r="J54" s="7"/>
      <c r="K54" s="7">
        <v>60.242365702434036</v>
      </c>
    </row>
    <row r="55" spans="1:11" x14ac:dyDescent="0.3">
      <c r="A55" s="1">
        <v>17227</v>
      </c>
      <c r="B55" s="1"/>
      <c r="C55" s="1">
        <v>36100</v>
      </c>
      <c r="D55" s="7">
        <f>'ECONOMICS_BRTOT, 1D'!C248</f>
        <v>0</v>
      </c>
      <c r="E55" s="7">
        <f>+'ECONOMICS_BRTOT, 1D'!B248</f>
        <v>97.04</v>
      </c>
      <c r="F55" s="7">
        <f t="shared" si="0"/>
        <v>97.04</v>
      </c>
      <c r="G55" s="7"/>
      <c r="H55" s="7"/>
      <c r="I55" s="7"/>
      <c r="J55" s="7"/>
      <c r="K55" s="7">
        <v>60.508603558089632</v>
      </c>
    </row>
    <row r="56" spans="1:11" x14ac:dyDescent="0.3">
      <c r="A56" s="1">
        <v>17258</v>
      </c>
      <c r="B56" s="1"/>
      <c r="C56" s="1">
        <v>36130</v>
      </c>
      <c r="D56" s="7">
        <f>'ECONOMICS_BRTOT, 1D'!C249</f>
        <v>0</v>
      </c>
      <c r="E56" s="7">
        <f>+'ECONOMICS_BRTOT, 1D'!B249</f>
        <v>96.15</v>
      </c>
      <c r="F56" s="7">
        <f t="shared" si="0"/>
        <v>96.15</v>
      </c>
      <c r="G56" s="7"/>
      <c r="H56" s="7"/>
      <c r="I56" s="7"/>
      <c r="J56" s="7"/>
      <c r="K56" s="7">
        <v>60.581301119432943</v>
      </c>
    </row>
    <row r="57" spans="1:11" x14ac:dyDescent="0.3">
      <c r="A57" s="1">
        <v>17288</v>
      </c>
      <c r="B57" s="1"/>
      <c r="C57" s="1">
        <v>36161</v>
      </c>
      <c r="D57" s="7">
        <f>'ECONOMICS_BRTOT, 1D'!C250</f>
        <v>0</v>
      </c>
      <c r="E57" s="7">
        <f>+'ECONOMICS_BRTOT, 1D'!B250</f>
        <v>96.41</v>
      </c>
      <c r="F57" s="7">
        <f t="shared" si="0"/>
        <v>96.41</v>
      </c>
      <c r="G57" s="7"/>
      <c r="H57" s="7"/>
      <c r="I57" s="7"/>
      <c r="J57" s="7"/>
      <c r="K57" s="7">
        <v>60.279901611376062</v>
      </c>
    </row>
    <row r="58" spans="1:11" x14ac:dyDescent="0.3">
      <c r="A58" s="1">
        <v>17319</v>
      </c>
      <c r="B58" s="1"/>
      <c r="C58" s="1">
        <v>36192</v>
      </c>
      <c r="D58" s="7">
        <f>'ECONOMICS_BRTOT, 1D'!C251</f>
        <v>0</v>
      </c>
      <c r="E58" s="7">
        <f>+'ECONOMICS_BRTOT, 1D'!B251</f>
        <v>92.98</v>
      </c>
      <c r="F58" s="7">
        <f t="shared" si="0"/>
        <v>92.98</v>
      </c>
      <c r="G58" s="7"/>
      <c r="H58" s="7"/>
      <c r="I58" s="7"/>
      <c r="J58" s="7"/>
      <c r="K58" s="7">
        <v>59.441772617469738</v>
      </c>
    </row>
    <row r="59" spans="1:11" x14ac:dyDescent="0.3">
      <c r="A59" s="1">
        <v>17349</v>
      </c>
      <c r="B59" s="1"/>
      <c r="C59" s="1">
        <v>36220</v>
      </c>
      <c r="D59" s="7">
        <f>'ECONOMICS_BRTOT, 1D'!C252</f>
        <v>0</v>
      </c>
      <c r="E59" s="7">
        <f>+'ECONOMICS_BRTOT, 1D'!B252</f>
        <v>92.53</v>
      </c>
      <c r="F59" s="7">
        <f t="shared" si="0"/>
        <v>92.53</v>
      </c>
      <c r="G59" s="7"/>
      <c r="H59" s="7"/>
      <c r="I59" s="7"/>
      <c r="J59" s="7"/>
      <c r="K59" s="7">
        <v>59.1107524040073</v>
      </c>
    </row>
    <row r="60" spans="1:11" x14ac:dyDescent="0.3">
      <c r="A60" s="1">
        <v>17380</v>
      </c>
      <c r="B60" s="1"/>
      <c r="C60" s="1">
        <v>36251</v>
      </c>
      <c r="D60" s="7">
        <f>'ECONOMICS_BRTOT, 1D'!C253</f>
        <v>0</v>
      </c>
      <c r="E60" s="7">
        <f>+'ECONOMICS_BRTOT, 1D'!B253</f>
        <v>93.07</v>
      </c>
      <c r="F60" s="7">
        <f t="shared" si="0"/>
        <v>93.07</v>
      </c>
      <c r="G60" s="7"/>
      <c r="H60" s="7"/>
      <c r="I60" s="7"/>
      <c r="J60" s="7"/>
      <c r="K60" s="7">
        <v>58.834231515882664</v>
      </c>
    </row>
    <row r="61" spans="1:11" x14ac:dyDescent="0.3">
      <c r="A61" s="1">
        <v>17411</v>
      </c>
      <c r="B61" s="1"/>
      <c r="C61" s="1">
        <v>36281</v>
      </c>
      <c r="D61" s="7">
        <f>'ECONOMICS_BRTOT, 1D'!C254</f>
        <v>0</v>
      </c>
      <c r="E61" s="7">
        <f>+'ECONOMICS_BRTOT, 1D'!B254</f>
        <v>90.81</v>
      </c>
      <c r="F61" s="7">
        <f t="shared" si="0"/>
        <v>90.81</v>
      </c>
      <c r="G61" s="7"/>
      <c r="H61" s="7"/>
      <c r="I61" s="7"/>
      <c r="J61" s="7"/>
      <c r="K61" s="7">
        <v>59.052726604318636</v>
      </c>
    </row>
    <row r="62" spans="1:11" x14ac:dyDescent="0.3">
      <c r="A62" s="1">
        <v>17441</v>
      </c>
      <c r="B62" s="1"/>
      <c r="C62" s="1">
        <v>36312</v>
      </c>
      <c r="D62" s="7">
        <f>'ECONOMICS_BRTOT, 1D'!C255</f>
        <v>0</v>
      </c>
      <c r="E62" s="7">
        <f>+'ECONOMICS_BRTOT, 1D'!B255</f>
        <v>86.5</v>
      </c>
      <c r="F62" s="7">
        <f t="shared" si="0"/>
        <v>86.5</v>
      </c>
      <c r="G62" s="7"/>
      <c r="H62" s="7"/>
      <c r="I62" s="7"/>
      <c r="J62" s="7"/>
      <c r="K62" s="7">
        <v>59.100006609606325</v>
      </c>
    </row>
    <row r="63" spans="1:11" x14ac:dyDescent="0.3">
      <c r="A63" s="1">
        <v>17472</v>
      </c>
      <c r="B63" s="1"/>
      <c r="C63" s="1">
        <v>36342</v>
      </c>
      <c r="D63" s="7">
        <f>'ECONOMICS_BRTOT, 1D'!C256</f>
        <v>0</v>
      </c>
      <c r="E63" s="7">
        <f>+'ECONOMICS_BRTOT, 1D'!B256</f>
        <v>86.84</v>
      </c>
      <c r="F63" s="7">
        <f t="shared" si="0"/>
        <v>86.84</v>
      </c>
      <c r="G63" s="7"/>
      <c r="H63" s="7"/>
      <c r="I63" s="7"/>
      <c r="J63" s="7"/>
      <c r="K63" s="7">
        <v>58.462762498374047</v>
      </c>
    </row>
    <row r="64" spans="1:11" x14ac:dyDescent="0.3">
      <c r="A64" s="1">
        <v>17502</v>
      </c>
      <c r="B64" s="1"/>
      <c r="C64" s="1">
        <v>36373</v>
      </c>
      <c r="D64" s="7">
        <f>'ECONOMICS_BRTOT, 1D'!C257</f>
        <v>0</v>
      </c>
      <c r="E64" s="7">
        <f>+'ECONOMICS_BRTOT, 1D'!B257</f>
        <v>83.94</v>
      </c>
      <c r="F64" s="7">
        <f t="shared" si="0"/>
        <v>83.94</v>
      </c>
      <c r="G64" s="7"/>
      <c r="H64" s="7"/>
      <c r="I64" s="7"/>
      <c r="J64" s="7"/>
      <c r="K64" s="7">
        <v>58.033315960268069</v>
      </c>
    </row>
    <row r="65" spans="1:11" x14ac:dyDescent="0.3">
      <c r="A65" s="1">
        <v>17533</v>
      </c>
      <c r="B65" s="1"/>
      <c r="C65" s="1">
        <v>36404</v>
      </c>
      <c r="D65" s="7">
        <f>'ECONOMICS_BRTOT, 1D'!C258</f>
        <v>0</v>
      </c>
      <c r="E65" s="7">
        <f>+'ECONOMICS_BRTOT, 1D'!B258</f>
        <v>82.76</v>
      </c>
      <c r="F65" s="7">
        <f t="shared" si="0"/>
        <v>82.76</v>
      </c>
      <c r="G65" s="7"/>
      <c r="H65" s="7"/>
      <c r="I65" s="7"/>
      <c r="J65" s="7"/>
      <c r="K65" s="7">
        <v>57.509975186074776</v>
      </c>
    </row>
    <row r="66" spans="1:11" x14ac:dyDescent="0.3">
      <c r="A66" s="1">
        <v>17564</v>
      </c>
      <c r="B66" s="1"/>
      <c r="C66" s="1">
        <v>36434</v>
      </c>
      <c r="D66" s="7">
        <f>'ECONOMICS_BRTOT, 1D'!C259</f>
        <v>0</v>
      </c>
      <c r="E66" s="7">
        <f>+'ECONOMICS_BRTOT, 1D'!B259</f>
        <v>84.17</v>
      </c>
      <c r="F66" s="7">
        <f t="shared" si="0"/>
        <v>84.17</v>
      </c>
      <c r="G66" s="7"/>
      <c r="H66" s="7"/>
      <c r="I66" s="7"/>
      <c r="J66" s="7"/>
      <c r="K66" s="7">
        <v>56.867373861440491</v>
      </c>
    </row>
    <row r="67" spans="1:11" x14ac:dyDescent="0.3">
      <c r="A67" s="1">
        <v>17593</v>
      </c>
      <c r="B67" s="1"/>
      <c r="C67" s="1">
        <v>36465</v>
      </c>
      <c r="D67" s="7">
        <f>'ECONOMICS_BRTOT, 1D'!C260</f>
        <v>0</v>
      </c>
      <c r="E67" s="7">
        <f>+'ECONOMICS_BRTOT, 1D'!B260</f>
        <v>84.15</v>
      </c>
      <c r="F67" s="7">
        <f t="shared" ref="F67:F130" si="1">+E67</f>
        <v>84.15</v>
      </c>
      <c r="G67" s="7"/>
      <c r="H67" s="7"/>
      <c r="I67" s="7"/>
      <c r="J67" s="7"/>
      <c r="K67" s="7">
        <v>56.038011294285077</v>
      </c>
    </row>
    <row r="68" spans="1:11" x14ac:dyDescent="0.3">
      <c r="A68" s="1">
        <v>17624</v>
      </c>
      <c r="B68" s="1"/>
      <c r="C68" s="1">
        <v>36495</v>
      </c>
      <c r="D68" s="7">
        <f>'ECONOMICS_BRTOT, 1D'!C261</f>
        <v>0</v>
      </c>
      <c r="E68" s="7">
        <f>+'ECONOMICS_BRTOT, 1D'!B261</f>
        <v>82.34</v>
      </c>
      <c r="F68" s="7">
        <f t="shared" si="1"/>
        <v>82.34</v>
      </c>
      <c r="G68" s="7"/>
      <c r="H68" s="7"/>
      <c r="I68" s="7"/>
      <c r="J68" s="7"/>
      <c r="K68" s="7">
        <v>55.764763950925541</v>
      </c>
    </row>
    <row r="69" spans="1:11" x14ac:dyDescent="0.3">
      <c r="A69" s="1">
        <v>17654</v>
      </c>
      <c r="B69" s="1"/>
      <c r="C69" s="1">
        <v>36526</v>
      </c>
      <c r="D69" s="7">
        <f>'ECONOMICS_BRTOT, 1D'!C262</f>
        <v>0</v>
      </c>
      <c r="E69" s="7">
        <f>+'ECONOMICS_BRTOT, 1D'!B262</f>
        <v>82.95</v>
      </c>
      <c r="F69" s="7">
        <f t="shared" si="1"/>
        <v>82.95</v>
      </c>
      <c r="G69" s="7"/>
      <c r="H69" s="7"/>
      <c r="I69" s="7"/>
      <c r="J69" s="7"/>
      <c r="K69" s="7">
        <v>55.448706324873761</v>
      </c>
    </row>
    <row r="70" spans="1:11" x14ac:dyDescent="0.3">
      <c r="A70" s="1">
        <v>17685</v>
      </c>
      <c r="B70" s="1"/>
      <c r="C70" s="1">
        <v>36557</v>
      </c>
      <c r="D70" s="7">
        <f>'ECONOMICS_BRTOT, 1D'!C263</f>
        <v>0</v>
      </c>
      <c r="E70" s="7">
        <f>+'ECONOMICS_BRTOT, 1D'!B263</f>
        <v>82.9</v>
      </c>
      <c r="F70" s="7">
        <f t="shared" si="1"/>
        <v>82.9</v>
      </c>
      <c r="G70" s="7"/>
      <c r="H70" s="7"/>
      <c r="I70" s="7"/>
      <c r="J70" s="7"/>
      <c r="K70" s="7">
        <v>55.576532349277095</v>
      </c>
    </row>
    <row r="71" spans="1:11" x14ac:dyDescent="0.3">
      <c r="A71" s="1">
        <v>17715</v>
      </c>
      <c r="B71" s="1"/>
      <c r="C71" s="1">
        <v>36586</v>
      </c>
      <c r="D71" s="7">
        <f>'ECONOMICS_BRTOT, 1D'!C264</f>
        <v>0</v>
      </c>
      <c r="E71" s="7">
        <f>+'ECONOMICS_BRTOT, 1D'!B264</f>
        <v>84.06</v>
      </c>
      <c r="F71" s="7">
        <f t="shared" si="1"/>
        <v>84.06</v>
      </c>
      <c r="G71" s="7"/>
      <c r="H71" s="7"/>
      <c r="I71" s="7"/>
      <c r="J71" s="7"/>
      <c r="K71" s="7">
        <v>55.448999650081916</v>
      </c>
    </row>
    <row r="72" spans="1:11" x14ac:dyDescent="0.3">
      <c r="A72" s="1">
        <v>17746</v>
      </c>
      <c r="B72" s="1"/>
      <c r="C72" s="1">
        <v>36617</v>
      </c>
      <c r="D72" s="7">
        <f>'ECONOMICS_BRTOT, 1D'!C265</f>
        <v>0</v>
      </c>
      <c r="E72" s="7">
        <f>+'ECONOMICS_BRTOT, 1D'!B265</f>
        <v>83.33</v>
      </c>
      <c r="F72" s="7">
        <f t="shared" si="1"/>
        <v>83.33</v>
      </c>
      <c r="G72" s="7"/>
      <c r="H72" s="7"/>
      <c r="I72" s="7"/>
      <c r="J72" s="7"/>
      <c r="K72" s="7">
        <v>55.399140423700587</v>
      </c>
    </row>
    <row r="73" spans="1:11" x14ac:dyDescent="0.3">
      <c r="A73" s="1">
        <v>17777</v>
      </c>
      <c r="B73" s="1"/>
      <c r="C73" s="1">
        <v>36647</v>
      </c>
      <c r="D73" s="7">
        <f>'ECONOMICS_BRTOT, 1D'!C266</f>
        <v>0</v>
      </c>
      <c r="E73" s="7">
        <f>+'ECONOMICS_BRTOT, 1D'!B266</f>
        <v>82.45</v>
      </c>
      <c r="F73" s="7">
        <f t="shared" si="1"/>
        <v>82.45</v>
      </c>
      <c r="G73" s="7"/>
      <c r="H73" s="7"/>
      <c r="I73" s="7"/>
      <c r="J73" s="7"/>
      <c r="K73" s="7">
        <v>55.382525666000788</v>
      </c>
    </row>
    <row r="74" spans="1:11" x14ac:dyDescent="0.3">
      <c r="A74" s="1">
        <v>17807</v>
      </c>
      <c r="B74" s="1"/>
      <c r="C74" s="1">
        <v>36678</v>
      </c>
      <c r="D74" s="7">
        <f>'ECONOMICS_BRTOT, 1D'!C267</f>
        <v>0</v>
      </c>
      <c r="E74" s="7">
        <f>+'ECONOMICS_BRTOT, 1D'!B267</f>
        <v>87.95</v>
      </c>
      <c r="F74" s="7">
        <f t="shared" si="1"/>
        <v>87.95</v>
      </c>
      <c r="G74" s="7"/>
      <c r="H74" s="7"/>
      <c r="I74" s="7"/>
      <c r="J74" s="7"/>
      <c r="K74" s="7">
        <v>55.283016236774593</v>
      </c>
    </row>
    <row r="75" spans="1:11" x14ac:dyDescent="0.3">
      <c r="A75" s="1">
        <v>17838</v>
      </c>
      <c r="B75" s="1"/>
      <c r="C75" s="1">
        <v>36708</v>
      </c>
      <c r="D75" s="7">
        <f>'ECONOMICS_BRTOT, 1D'!C268</f>
        <v>0</v>
      </c>
      <c r="E75" s="7">
        <f>+'ECONOMICS_BRTOT, 1D'!B268</f>
        <v>87.55</v>
      </c>
      <c r="F75" s="7">
        <f t="shared" si="1"/>
        <v>87.55</v>
      </c>
      <c r="G75" s="7"/>
      <c r="H75" s="7"/>
      <c r="I75" s="7"/>
      <c r="J75" s="7"/>
      <c r="K75" s="7">
        <v>54.519739878475924</v>
      </c>
    </row>
    <row r="76" spans="1:11" x14ac:dyDescent="0.3">
      <c r="A76" s="1">
        <v>17868</v>
      </c>
      <c r="B76" s="1"/>
      <c r="C76" s="1">
        <v>36739</v>
      </c>
      <c r="D76" s="7">
        <f>'ECONOMICS_BRTOT, 1D'!C269</f>
        <v>0</v>
      </c>
      <c r="E76" s="7">
        <f>+'ECONOMICS_BRTOT, 1D'!B269</f>
        <v>86.41</v>
      </c>
      <c r="F76" s="7">
        <f t="shared" si="1"/>
        <v>86.41</v>
      </c>
      <c r="G76" s="7"/>
      <c r="H76" s="7"/>
      <c r="I76" s="7"/>
      <c r="J76" s="7"/>
      <c r="K76" s="7">
        <v>53.687582352019625</v>
      </c>
    </row>
    <row r="77" spans="1:11" x14ac:dyDescent="0.3">
      <c r="A77" s="1">
        <v>17899</v>
      </c>
      <c r="B77" s="1"/>
      <c r="C77" s="1">
        <v>36770</v>
      </c>
      <c r="D77" s="7">
        <f>'ECONOMICS_BRTOT, 1D'!C270</f>
        <v>0</v>
      </c>
      <c r="E77" s="7">
        <f>+'ECONOMICS_BRTOT, 1D'!B270</f>
        <v>88.92</v>
      </c>
      <c r="F77" s="7">
        <f t="shared" si="1"/>
        <v>88.92</v>
      </c>
      <c r="G77" s="7"/>
      <c r="H77" s="7"/>
      <c r="I77" s="7"/>
      <c r="J77" s="7"/>
      <c r="K77" s="7">
        <v>53.543016208257328</v>
      </c>
    </row>
    <row r="78" spans="1:11" x14ac:dyDescent="0.3">
      <c r="A78" s="1">
        <v>17930</v>
      </c>
      <c r="B78" s="1"/>
      <c r="C78" s="1">
        <v>36800</v>
      </c>
      <c r="D78" s="7">
        <f>'ECONOMICS_BRTOT, 1D'!C271</f>
        <v>0</v>
      </c>
      <c r="E78" s="7">
        <f>+'ECONOMICS_BRTOT, 1D'!B271</f>
        <v>86.69</v>
      </c>
      <c r="F78" s="7">
        <f t="shared" si="1"/>
        <v>86.69</v>
      </c>
      <c r="G78" s="7"/>
      <c r="H78" s="7"/>
      <c r="I78" s="7"/>
      <c r="J78" s="7"/>
      <c r="K78" s="7">
        <v>53.537662442013136</v>
      </c>
    </row>
    <row r="79" spans="1:11" x14ac:dyDescent="0.3">
      <c r="A79" s="1">
        <v>17958</v>
      </c>
      <c r="B79" s="1"/>
      <c r="C79" s="1">
        <v>36831</v>
      </c>
      <c r="D79" s="7">
        <f>'ECONOMICS_BRTOT, 1D'!C272</f>
        <v>0</v>
      </c>
      <c r="E79" s="7">
        <f>+'ECONOMICS_BRTOT, 1D'!B272</f>
        <v>88.22</v>
      </c>
      <c r="F79" s="7">
        <f t="shared" si="1"/>
        <v>88.22</v>
      </c>
      <c r="G79" s="7"/>
      <c r="H79" s="7"/>
      <c r="I79" s="7"/>
      <c r="J79" s="7"/>
      <c r="K79" s="7">
        <v>53.564444664345302</v>
      </c>
    </row>
    <row r="80" spans="1:11" x14ac:dyDescent="0.3">
      <c r="A80" s="1">
        <v>17989</v>
      </c>
      <c r="B80" s="1"/>
      <c r="C80" s="1">
        <v>36861</v>
      </c>
      <c r="D80" s="7">
        <f>'ECONOMICS_BRTOT, 1D'!C273</f>
        <v>0</v>
      </c>
      <c r="E80" s="7">
        <f>+'ECONOMICS_BRTOT, 1D'!B273</f>
        <v>91.28</v>
      </c>
      <c r="F80" s="7">
        <f t="shared" si="1"/>
        <v>91.28</v>
      </c>
      <c r="G80" s="7"/>
      <c r="H80" s="7"/>
      <c r="I80" s="7"/>
      <c r="J80" s="7"/>
      <c r="K80" s="7">
        <v>53.425538264856677</v>
      </c>
    </row>
    <row r="81" spans="1:11" x14ac:dyDescent="0.3">
      <c r="A81" s="1">
        <v>18019</v>
      </c>
      <c r="B81" s="1"/>
      <c r="C81" s="1">
        <v>36892</v>
      </c>
      <c r="D81" s="7">
        <f>'ECONOMICS_BRTOT, 1D'!C274</f>
        <v>0</v>
      </c>
      <c r="E81" s="7">
        <f>+'ECONOMICS_BRTOT, 1D'!B274</f>
        <v>88.9</v>
      </c>
      <c r="F81" s="7">
        <f t="shared" si="1"/>
        <v>88.9</v>
      </c>
      <c r="G81" s="7"/>
      <c r="H81" s="7"/>
      <c r="I81" s="7"/>
      <c r="J81" s="7"/>
      <c r="K81" s="7">
        <v>53.223289763754408</v>
      </c>
    </row>
    <row r="82" spans="1:11" x14ac:dyDescent="0.3">
      <c r="A82" s="1">
        <v>18050</v>
      </c>
      <c r="B82" s="1"/>
      <c r="C82" s="1">
        <v>36923</v>
      </c>
      <c r="D82" s="7">
        <f>'ECONOMICS_BRTOT, 1D'!C275</f>
        <v>0</v>
      </c>
      <c r="E82" s="7">
        <f>+'ECONOMICS_BRTOT, 1D'!B275</f>
        <v>84.58</v>
      </c>
      <c r="F82" s="7">
        <f t="shared" si="1"/>
        <v>84.58</v>
      </c>
      <c r="G82" s="7"/>
      <c r="H82" s="7"/>
      <c r="I82" s="7"/>
      <c r="J82" s="7"/>
      <c r="K82" s="7">
        <v>53.164808474432533</v>
      </c>
    </row>
    <row r="83" spans="1:11" x14ac:dyDescent="0.3">
      <c r="A83" s="1">
        <v>18080</v>
      </c>
      <c r="B83" s="1"/>
      <c r="C83" s="1">
        <v>36951</v>
      </c>
      <c r="D83" s="7">
        <f>'ECONOMICS_BRTOT, 1D'!C276</f>
        <v>0</v>
      </c>
      <c r="E83" s="7">
        <f>+'ECONOMICS_BRTOT, 1D'!B276</f>
        <v>86.39</v>
      </c>
      <c r="F83" s="7">
        <f t="shared" si="1"/>
        <v>86.39</v>
      </c>
      <c r="G83" s="7"/>
      <c r="H83" s="7"/>
      <c r="I83" s="7"/>
      <c r="J83" s="7"/>
      <c r="K83" s="7">
        <v>52.895043751300889</v>
      </c>
    </row>
    <row r="84" spans="1:11" x14ac:dyDescent="0.3">
      <c r="A84" s="1">
        <v>18111</v>
      </c>
      <c r="B84" s="1"/>
      <c r="C84" s="1">
        <v>36982</v>
      </c>
      <c r="D84" s="7">
        <f>'ECONOMICS_BRTOT, 1D'!C277</f>
        <v>0</v>
      </c>
      <c r="E84" s="7">
        <f>+'ECONOMICS_BRTOT, 1D'!B277</f>
        <v>86.93</v>
      </c>
      <c r="F84" s="7">
        <f t="shared" si="1"/>
        <v>86.93</v>
      </c>
      <c r="G84" s="7"/>
      <c r="H84" s="7"/>
      <c r="I84" s="7"/>
      <c r="J84" s="7"/>
      <c r="K84" s="7">
        <v>52.574340275619605</v>
      </c>
    </row>
    <row r="85" spans="1:11" x14ac:dyDescent="0.3">
      <c r="A85" s="1">
        <v>18142</v>
      </c>
      <c r="B85" s="1"/>
      <c r="C85" s="1">
        <v>37012</v>
      </c>
      <c r="D85" s="7">
        <f>'ECONOMICS_BRTOT, 1D'!C278</f>
        <v>0</v>
      </c>
      <c r="E85" s="7">
        <f>+'ECONOMICS_BRTOT, 1D'!B278</f>
        <v>88.17</v>
      </c>
      <c r="F85" s="7">
        <f t="shared" si="1"/>
        <v>88.17</v>
      </c>
      <c r="G85" s="7"/>
      <c r="H85" s="7"/>
      <c r="I85" s="7"/>
      <c r="J85" s="7"/>
      <c r="K85" s="7">
        <v>52.485115579135069</v>
      </c>
    </row>
    <row r="86" spans="1:11" x14ac:dyDescent="0.3">
      <c r="A86" s="1">
        <v>18172</v>
      </c>
      <c r="B86" s="1"/>
      <c r="C86" s="1">
        <v>37043</v>
      </c>
      <c r="D86" s="7">
        <f>'ECONOMICS_BRTOT, 1D'!C279</f>
        <v>0</v>
      </c>
      <c r="E86" s="7">
        <f>+'ECONOMICS_BRTOT, 1D'!B279</f>
        <v>88</v>
      </c>
      <c r="F86" s="7">
        <f t="shared" si="1"/>
        <v>88</v>
      </c>
      <c r="G86" s="7"/>
      <c r="H86" s="7"/>
      <c r="I86" s="7"/>
      <c r="J86" s="7"/>
      <c r="K86" s="7">
        <v>52.042752185557838</v>
      </c>
    </row>
    <row r="87" spans="1:11" x14ac:dyDescent="0.3">
      <c r="A87" s="1">
        <v>18203</v>
      </c>
      <c r="B87" s="1"/>
      <c r="C87" s="1">
        <v>37073</v>
      </c>
      <c r="D87" s="7">
        <f>'ECONOMICS_BRTOT, 1D'!C280</f>
        <v>0</v>
      </c>
      <c r="E87" s="7">
        <f>+'ECONOMICS_BRTOT, 1D'!B280</f>
        <v>90.6</v>
      </c>
      <c r="F87" s="7">
        <f t="shared" si="1"/>
        <v>90.6</v>
      </c>
      <c r="G87" s="7"/>
      <c r="H87" s="7"/>
      <c r="I87" s="7"/>
      <c r="J87" s="7"/>
      <c r="K87" s="7">
        <v>51.42056336879542</v>
      </c>
    </row>
    <row r="88" spans="1:11" x14ac:dyDescent="0.3">
      <c r="A88" s="1">
        <v>18233</v>
      </c>
      <c r="B88" s="1"/>
      <c r="C88" s="1">
        <v>37104</v>
      </c>
      <c r="D88" s="7">
        <f>'ECONOMICS_BRTOT, 1D'!C281</f>
        <v>0</v>
      </c>
      <c r="E88" s="7">
        <f>+'ECONOMICS_BRTOT, 1D'!B281</f>
        <v>87.39</v>
      </c>
      <c r="F88" s="7">
        <f t="shared" si="1"/>
        <v>87.39</v>
      </c>
      <c r="G88" s="7"/>
      <c r="H88" s="7"/>
      <c r="I88" s="7"/>
      <c r="J88" s="7"/>
      <c r="K88" s="7">
        <v>50.835949944434425</v>
      </c>
    </row>
    <row r="89" spans="1:11" x14ac:dyDescent="0.3">
      <c r="A89" s="1">
        <v>18264</v>
      </c>
      <c r="B89" s="1"/>
      <c r="C89" s="1">
        <v>37135</v>
      </c>
      <c r="D89" s="7">
        <f>'ECONOMICS_BRTOT, 1D'!C282</f>
        <v>0</v>
      </c>
      <c r="E89" s="7">
        <f>+'ECONOMICS_BRTOT, 1D'!B282</f>
        <v>87.03</v>
      </c>
      <c r="F89" s="7">
        <f t="shared" si="1"/>
        <v>87.03</v>
      </c>
      <c r="G89" s="7"/>
      <c r="H89" s="7"/>
      <c r="I89" s="7"/>
      <c r="J89" s="7"/>
      <c r="K89" s="7">
        <v>50.673793804260782</v>
      </c>
    </row>
    <row r="90" spans="1:11" x14ac:dyDescent="0.3">
      <c r="A90" s="1">
        <v>18295</v>
      </c>
      <c r="B90" s="1"/>
      <c r="C90" s="1">
        <v>37165</v>
      </c>
      <c r="D90" s="7">
        <f>'ECONOMICS_BRTOT, 1D'!C283</f>
        <v>0</v>
      </c>
      <c r="E90" s="7">
        <f>+'ECONOMICS_BRTOT, 1D'!B283</f>
        <v>85.86</v>
      </c>
      <c r="F90" s="7">
        <f t="shared" si="1"/>
        <v>85.86</v>
      </c>
      <c r="G90" s="7"/>
      <c r="H90" s="7"/>
      <c r="I90" s="7"/>
      <c r="J90" s="7"/>
      <c r="K90" s="7">
        <v>50.301562243657713</v>
      </c>
    </row>
    <row r="91" spans="1:11" x14ac:dyDescent="0.3">
      <c r="A91" s="1">
        <v>18323</v>
      </c>
      <c r="B91" s="1"/>
      <c r="C91" s="1">
        <v>37196</v>
      </c>
      <c r="D91" s="7">
        <f>'ECONOMICS_BRTOT, 1D'!C284</f>
        <v>0</v>
      </c>
      <c r="E91" s="7">
        <f>+'ECONOMICS_BRTOT, 1D'!B284</f>
        <v>87.16</v>
      </c>
      <c r="F91" s="7">
        <f t="shared" si="1"/>
        <v>87.16</v>
      </c>
      <c r="G91" s="7"/>
      <c r="H91" s="7"/>
      <c r="I91" s="7"/>
      <c r="J91" s="7"/>
      <c r="K91" s="7">
        <v>49.996583086828053</v>
      </c>
    </row>
    <row r="92" spans="1:11" x14ac:dyDescent="0.3">
      <c r="A92" s="1">
        <v>18354</v>
      </c>
      <c r="B92" s="1"/>
      <c r="C92" s="1">
        <v>37226</v>
      </c>
      <c r="D92" s="7">
        <f>'ECONOMICS_BRTOT, 1D'!C285</f>
        <v>0</v>
      </c>
      <c r="E92" s="7">
        <f>+'ECONOMICS_BRTOT, 1D'!B285</f>
        <v>87.63</v>
      </c>
      <c r="F92" s="7">
        <f t="shared" si="1"/>
        <v>87.63</v>
      </c>
      <c r="G92" s="7"/>
      <c r="H92" s="7"/>
      <c r="I92" s="7"/>
      <c r="J92" s="7"/>
      <c r="K92" s="7">
        <v>49.871903328506797</v>
      </c>
    </row>
    <row r="93" spans="1:11" x14ac:dyDescent="0.3">
      <c r="A93" s="1">
        <v>18384</v>
      </c>
      <c r="B93" s="1"/>
      <c r="C93" s="1">
        <v>37257</v>
      </c>
      <c r="D93" s="7">
        <f>'ECONOMICS_BRTOT, 1D'!C286</f>
        <v>0</v>
      </c>
      <c r="E93" s="7">
        <f>+'ECONOMICS_BRTOT, 1D'!B286</f>
        <v>85.06</v>
      </c>
      <c r="F93" s="7">
        <f t="shared" si="1"/>
        <v>85.06</v>
      </c>
      <c r="G93" s="7"/>
      <c r="H93" s="7"/>
      <c r="I93" s="7"/>
      <c r="J93" s="7"/>
      <c r="K93" s="7">
        <v>49.589244634092466</v>
      </c>
    </row>
    <row r="94" spans="1:11" x14ac:dyDescent="0.3">
      <c r="A94" s="1">
        <v>18415</v>
      </c>
      <c r="B94" s="1"/>
      <c r="C94" s="1">
        <v>37288</v>
      </c>
      <c r="D94" s="7">
        <f>'ECONOMICS_BRTOT, 1D'!C287</f>
        <v>0</v>
      </c>
      <c r="E94" s="7">
        <f>+'ECONOMICS_BRTOT, 1D'!B287</f>
        <v>83.91</v>
      </c>
      <c r="F94" s="7">
        <f t="shared" si="1"/>
        <v>83.91</v>
      </c>
      <c r="G94" s="7"/>
      <c r="H94" s="7"/>
      <c r="I94" s="7"/>
      <c r="J94" s="7"/>
      <c r="K94" s="7">
        <v>49.460646952017228</v>
      </c>
    </row>
    <row r="95" spans="1:11" x14ac:dyDescent="0.3">
      <c r="A95" s="1">
        <v>18445</v>
      </c>
      <c r="B95" s="1"/>
      <c r="C95" s="1">
        <v>37316</v>
      </c>
      <c r="D95" s="7">
        <f>'ECONOMICS_BRTOT, 1D'!C288</f>
        <v>0</v>
      </c>
      <c r="E95" s="7">
        <f>+'ECONOMICS_BRTOT, 1D'!B288</f>
        <v>87.03</v>
      </c>
      <c r="F95" s="7">
        <f t="shared" si="1"/>
        <v>87.03</v>
      </c>
      <c r="G95" s="7"/>
      <c r="H95" s="7"/>
      <c r="I95" s="7"/>
      <c r="J95" s="7"/>
      <c r="K95" s="7">
        <v>49.426048717914696</v>
      </c>
    </row>
    <row r="96" spans="1:11" x14ac:dyDescent="0.3">
      <c r="A96" s="1">
        <v>18476</v>
      </c>
      <c r="B96" s="1"/>
      <c r="C96" s="1">
        <v>37347</v>
      </c>
      <c r="D96" s="7">
        <f>'ECONOMICS_BRTOT, 1D'!C289</f>
        <v>0</v>
      </c>
      <c r="E96" s="7">
        <f>+'ECONOMICS_BRTOT, 1D'!B289</f>
        <v>85.6</v>
      </c>
      <c r="F96" s="7">
        <f t="shared" si="1"/>
        <v>85.6</v>
      </c>
      <c r="G96" s="7"/>
      <c r="H96" s="7"/>
      <c r="I96" s="7"/>
      <c r="J96" s="7"/>
      <c r="K96" s="7">
        <v>49.396410871391865</v>
      </c>
    </row>
    <row r="97" spans="1:11" x14ac:dyDescent="0.3">
      <c r="A97" s="1">
        <v>18507</v>
      </c>
      <c r="B97" s="1"/>
      <c r="C97" s="1">
        <v>37377</v>
      </c>
      <c r="D97" s="7">
        <f>'ECONOMICS_BRTOT, 1D'!C290</f>
        <v>0</v>
      </c>
      <c r="E97" s="7">
        <f>+'ECONOMICS_BRTOT, 1D'!B290</f>
        <v>85.79</v>
      </c>
      <c r="F97" s="7">
        <f t="shared" si="1"/>
        <v>85.79</v>
      </c>
      <c r="G97" s="7"/>
      <c r="H97" s="7"/>
      <c r="I97" s="7"/>
      <c r="J97" s="7"/>
      <c r="K97" s="7">
        <v>49.366790796913712</v>
      </c>
    </row>
    <row r="98" spans="1:11" x14ac:dyDescent="0.3">
      <c r="A98" s="1">
        <v>18537</v>
      </c>
      <c r="B98" s="1"/>
      <c r="C98" s="1">
        <v>37408</v>
      </c>
      <c r="D98" s="7">
        <f>'ECONOMICS_BRTOT, 1D'!C291</f>
        <v>0</v>
      </c>
      <c r="E98" s="7">
        <f>+'ECONOMICS_BRTOT, 1D'!B291</f>
        <v>87.71</v>
      </c>
      <c r="F98" s="7">
        <f t="shared" si="1"/>
        <v>87.71</v>
      </c>
      <c r="G98" s="7"/>
      <c r="H98" s="7"/>
      <c r="I98" s="7"/>
      <c r="J98" s="7"/>
      <c r="K98" s="7">
        <v>49.214226694161816</v>
      </c>
    </row>
    <row r="99" spans="1:11" x14ac:dyDescent="0.3">
      <c r="A99" s="1">
        <v>18568</v>
      </c>
      <c r="B99" s="1"/>
      <c r="C99" s="1">
        <v>37438</v>
      </c>
      <c r="D99" s="7">
        <f>'ECONOMICS_BRTOT, 1D'!C292</f>
        <v>0</v>
      </c>
      <c r="E99" s="7">
        <f>+'ECONOMICS_BRTOT, 1D'!B292</f>
        <v>87.99</v>
      </c>
      <c r="F99" s="7">
        <f t="shared" si="1"/>
        <v>87.99</v>
      </c>
      <c r="G99" s="7"/>
      <c r="H99" s="7"/>
      <c r="I99" s="7"/>
      <c r="J99" s="7"/>
      <c r="K99" s="7">
        <v>48.88668589864092</v>
      </c>
    </row>
    <row r="100" spans="1:11" x14ac:dyDescent="0.3">
      <c r="A100" s="1">
        <v>18598</v>
      </c>
      <c r="B100" s="1"/>
      <c r="C100" s="1">
        <v>37469</v>
      </c>
      <c r="D100" s="7">
        <f>'ECONOMICS_BRTOT, 1D'!C293</f>
        <v>0</v>
      </c>
      <c r="E100" s="7">
        <f>+'ECONOMICS_BRTOT, 1D'!B293</f>
        <v>88.32</v>
      </c>
      <c r="F100" s="7">
        <f t="shared" si="1"/>
        <v>88.32</v>
      </c>
      <c r="G100" s="7"/>
      <c r="H100" s="7"/>
      <c r="I100" s="7"/>
      <c r="J100" s="7"/>
      <c r="K100" s="7">
        <v>48.397867437521953</v>
      </c>
    </row>
    <row r="101" spans="1:11" x14ac:dyDescent="0.3">
      <c r="A101" s="1">
        <v>18629</v>
      </c>
      <c r="B101" s="1"/>
      <c r="C101" s="1">
        <v>37500</v>
      </c>
      <c r="D101" s="7">
        <f>'ECONOMICS_BRTOT, 1D'!C294</f>
        <v>0</v>
      </c>
      <c r="E101" s="7">
        <f>+'ECONOMICS_BRTOT, 1D'!B294</f>
        <v>87.36</v>
      </c>
      <c r="F101" s="7">
        <f t="shared" si="1"/>
        <v>87.36</v>
      </c>
      <c r="G101" s="7"/>
      <c r="H101" s="7"/>
      <c r="I101" s="7"/>
      <c r="J101" s="7"/>
      <c r="K101" s="7">
        <v>48.032818020565642</v>
      </c>
    </row>
    <row r="102" spans="1:11" x14ac:dyDescent="0.3">
      <c r="A102" s="1">
        <v>18660</v>
      </c>
      <c r="B102" s="1"/>
      <c r="C102" s="1">
        <v>37530</v>
      </c>
      <c r="D102" s="7">
        <f>'ECONOMICS_BRTOT, 1D'!C295</f>
        <v>0</v>
      </c>
      <c r="E102" s="7">
        <f>+'ECONOMICS_BRTOT, 1D'!B295</f>
        <v>89.17</v>
      </c>
      <c r="F102" s="7">
        <f t="shared" si="1"/>
        <v>89.17</v>
      </c>
      <c r="G102" s="7"/>
      <c r="H102" s="7"/>
      <c r="I102" s="7"/>
      <c r="J102" s="7"/>
      <c r="K102" s="7">
        <v>47.425768187762294</v>
      </c>
    </row>
    <row r="103" spans="1:11" x14ac:dyDescent="0.3">
      <c r="A103" s="1">
        <v>18688</v>
      </c>
      <c r="B103" s="1"/>
      <c r="C103" s="1">
        <v>37561</v>
      </c>
      <c r="D103" s="7">
        <f>'ECONOMICS_BRTOT, 1D'!C296</f>
        <v>0</v>
      </c>
      <c r="E103" s="7">
        <f>+'ECONOMICS_BRTOT, 1D'!B296</f>
        <v>86.58</v>
      </c>
      <c r="F103" s="7">
        <f t="shared" si="1"/>
        <v>86.58</v>
      </c>
      <c r="G103" s="7"/>
      <c r="H103" s="7"/>
      <c r="I103" s="7"/>
      <c r="J103" s="7"/>
      <c r="K103" s="7">
        <v>46.201430285204381</v>
      </c>
    </row>
    <row r="104" spans="1:11" x14ac:dyDescent="0.3">
      <c r="A104" s="1">
        <v>18719</v>
      </c>
      <c r="B104" s="1"/>
      <c r="C104" s="1">
        <v>37591</v>
      </c>
      <c r="D104" s="7">
        <f>'ECONOMICS_BRTOT, 1D'!C297</f>
        <v>0</v>
      </c>
      <c r="E104" s="7">
        <f>+'ECONOMICS_BRTOT, 1D'!B297</f>
        <v>83.78</v>
      </c>
      <c r="F104" s="7">
        <f t="shared" si="1"/>
        <v>83.78</v>
      </c>
      <c r="G104" s="7"/>
      <c r="H104" s="7"/>
      <c r="I104" s="7"/>
      <c r="J104" s="7"/>
      <c r="K104" s="7">
        <v>45.371138451541178</v>
      </c>
    </row>
    <row r="105" spans="1:11" x14ac:dyDescent="0.3">
      <c r="A105" s="1">
        <v>18749</v>
      </c>
      <c r="B105" s="1"/>
      <c r="C105" s="1">
        <v>37622</v>
      </c>
      <c r="D105" s="7">
        <f>'ECONOMICS_BRTOT, 1D'!C298</f>
        <v>0</v>
      </c>
      <c r="E105" s="7">
        <f>+'ECONOMICS_BRTOT, 1D'!B298</f>
        <v>83.95</v>
      </c>
      <c r="F105" s="7">
        <f t="shared" si="1"/>
        <v>83.95</v>
      </c>
      <c r="G105" s="7"/>
      <c r="H105" s="7"/>
      <c r="I105" s="7"/>
      <c r="J105" s="7"/>
      <c r="K105" s="7">
        <v>44.398804630141086</v>
      </c>
    </row>
    <row r="106" spans="1:11" x14ac:dyDescent="0.3">
      <c r="A106" s="1">
        <v>18780</v>
      </c>
      <c r="B106" s="1"/>
      <c r="C106" s="1">
        <v>37653</v>
      </c>
      <c r="D106" s="7">
        <f>'ECONOMICS_BRTOT, 1D'!C299</f>
        <v>0</v>
      </c>
      <c r="E106" s="7">
        <f>+'ECONOMICS_BRTOT, 1D'!B299</f>
        <v>83.26</v>
      </c>
      <c r="F106" s="7">
        <f t="shared" si="1"/>
        <v>83.26</v>
      </c>
      <c r="G106" s="7"/>
      <c r="H106" s="7"/>
      <c r="I106" s="7"/>
      <c r="J106" s="7"/>
      <c r="K106" s="7">
        <v>43.695310136936406</v>
      </c>
    </row>
    <row r="107" spans="1:11" x14ac:dyDescent="0.3">
      <c r="A107" s="1">
        <v>18810</v>
      </c>
      <c r="B107" s="1"/>
      <c r="C107" s="1">
        <v>37681</v>
      </c>
      <c r="D107" s="7">
        <f>'ECONOMICS_BRTOT, 1D'!C300</f>
        <v>0</v>
      </c>
      <c r="E107" s="7">
        <f>+'ECONOMICS_BRTOT, 1D'!B300</f>
        <v>84.34</v>
      </c>
      <c r="F107" s="7">
        <f t="shared" si="1"/>
        <v>84.34</v>
      </c>
      <c r="G107" s="7"/>
      <c r="H107" s="7"/>
      <c r="I107" s="7"/>
      <c r="J107" s="7"/>
      <c r="K107" s="7">
        <v>43.404499987023357</v>
      </c>
    </row>
    <row r="108" spans="1:11" x14ac:dyDescent="0.3">
      <c r="A108" s="1">
        <v>18841</v>
      </c>
      <c r="B108" s="1"/>
      <c r="C108" s="1">
        <v>37712</v>
      </c>
      <c r="D108" s="7">
        <f>'ECONOMICS_BRTOT, 1D'!C301</f>
        <v>0</v>
      </c>
      <c r="E108" s="7">
        <f>+'ECONOMICS_BRTOT, 1D'!B301</f>
        <v>80.819999999999993</v>
      </c>
      <c r="F108" s="7">
        <f t="shared" si="1"/>
        <v>80.819999999999993</v>
      </c>
      <c r="G108" s="7"/>
      <c r="H108" s="7"/>
      <c r="I108" s="7"/>
      <c r="J108" s="7"/>
      <c r="K108" s="7">
        <v>43.158496556650448</v>
      </c>
    </row>
    <row r="109" spans="1:11" x14ac:dyDescent="0.3">
      <c r="A109" s="1">
        <v>18872</v>
      </c>
      <c r="B109" s="1"/>
      <c r="C109" s="1">
        <v>37742</v>
      </c>
      <c r="D109" s="7">
        <f>'ECONOMICS_BRTOT, 1D'!C302</f>
        <v>0</v>
      </c>
      <c r="E109" s="7">
        <f>+'ECONOMICS_BRTOT, 1D'!B302</f>
        <v>83.52</v>
      </c>
      <c r="F109" s="7">
        <f t="shared" si="1"/>
        <v>83.52</v>
      </c>
      <c r="G109" s="7"/>
      <c r="H109" s="7"/>
      <c r="I109" s="7"/>
      <c r="J109" s="7"/>
      <c r="K109" s="7">
        <v>43.025118688715423</v>
      </c>
    </row>
    <row r="110" spans="1:11" x14ac:dyDescent="0.3">
      <c r="A110" s="1">
        <v>18902</v>
      </c>
      <c r="B110" s="1"/>
      <c r="C110" s="1">
        <v>37773</v>
      </c>
      <c r="D110" s="7">
        <f>'ECONOMICS_BRTOT, 1D'!C303</f>
        <v>0</v>
      </c>
      <c r="E110" s="7">
        <f>+'ECONOMICS_BRTOT, 1D'!B303</f>
        <v>81.91</v>
      </c>
      <c r="F110" s="7">
        <f t="shared" si="1"/>
        <v>81.91</v>
      </c>
      <c r="G110" s="7"/>
      <c r="H110" s="7"/>
      <c r="I110" s="7"/>
      <c r="J110" s="7"/>
      <c r="K110" s="7">
        <v>43.094069199434514</v>
      </c>
    </row>
    <row r="111" spans="1:11" x14ac:dyDescent="0.3">
      <c r="A111" s="1">
        <v>18933</v>
      </c>
      <c r="B111" s="1"/>
      <c r="C111" s="1">
        <v>37803</v>
      </c>
      <c r="D111" s="7">
        <f>'ECONOMICS_BRTOT, 1D'!C304</f>
        <v>0</v>
      </c>
      <c r="E111" s="7">
        <f>+'ECONOMICS_BRTOT, 1D'!B304</f>
        <v>83.66</v>
      </c>
      <c r="F111" s="7">
        <f t="shared" si="1"/>
        <v>83.66</v>
      </c>
      <c r="G111" s="7"/>
      <c r="H111" s="7"/>
      <c r="I111" s="7"/>
      <c r="J111" s="7"/>
      <c r="K111" s="7">
        <v>43.128572057080177</v>
      </c>
    </row>
    <row r="112" spans="1:11" x14ac:dyDescent="0.3">
      <c r="A112" s="1">
        <v>18963</v>
      </c>
      <c r="B112" s="1"/>
      <c r="C112" s="1">
        <v>37834</v>
      </c>
      <c r="D112" s="7">
        <f>'ECONOMICS_BRTOT, 1D'!C305</f>
        <v>0.34360000000000002</v>
      </c>
      <c r="E112" s="7">
        <f>+'ECONOMICS_BRTOT, 1D'!B305</f>
        <v>83.82</v>
      </c>
      <c r="F112" s="7">
        <f t="shared" si="1"/>
        <v>83.82</v>
      </c>
      <c r="G112" s="7"/>
      <c r="H112" s="7"/>
      <c r="I112" s="7"/>
      <c r="J112" s="7"/>
      <c r="K112" s="7">
        <v>42.85856310949039</v>
      </c>
    </row>
    <row r="113" spans="1:11" x14ac:dyDescent="0.3">
      <c r="A113" s="1">
        <v>18994</v>
      </c>
      <c r="B113" s="1"/>
      <c r="C113" s="1">
        <v>37865</v>
      </c>
      <c r="D113" s="7">
        <f>'ECONOMICS_BRTOT, 1D'!C306</f>
        <v>0.33789999999999998</v>
      </c>
      <c r="E113" s="7">
        <f>+'ECONOMICS_BRTOT, 1D'!B306</f>
        <v>84.72</v>
      </c>
      <c r="F113" s="7">
        <f t="shared" si="1"/>
        <v>84.72</v>
      </c>
      <c r="G113" s="7"/>
      <c r="H113" s="7"/>
      <c r="I113" s="7"/>
      <c r="J113" s="7"/>
      <c r="K113" s="7">
        <v>42.501550088744935</v>
      </c>
    </row>
    <row r="114" spans="1:11" x14ac:dyDescent="0.3">
      <c r="A114" s="1">
        <v>19025</v>
      </c>
      <c r="B114" s="1"/>
      <c r="C114" s="1">
        <v>37895</v>
      </c>
      <c r="D114" s="7">
        <f>'ECONOMICS_BRTOT, 1D'!C307</f>
        <v>0.3518</v>
      </c>
      <c r="E114" s="7">
        <f>+'ECONOMICS_BRTOT, 1D'!B307</f>
        <v>85.79</v>
      </c>
      <c r="F114" s="7">
        <f t="shared" si="1"/>
        <v>85.79</v>
      </c>
      <c r="G114" s="7"/>
      <c r="H114" s="7"/>
      <c r="I114" s="7"/>
      <c r="J114" s="7"/>
      <c r="K114" s="7">
        <v>42.235466648857134</v>
      </c>
    </row>
    <row r="115" spans="1:11" x14ac:dyDescent="0.3">
      <c r="A115" s="1">
        <v>19054</v>
      </c>
      <c r="B115" s="1"/>
      <c r="C115" s="1">
        <v>37926</v>
      </c>
      <c r="D115" s="7">
        <f>'ECONOMICS_BRTOT, 1D'!C308</f>
        <v>0.3372</v>
      </c>
      <c r="E115" s="7">
        <f>+'ECONOMICS_BRTOT, 1D'!B308</f>
        <v>86.12</v>
      </c>
      <c r="F115" s="7">
        <f t="shared" si="1"/>
        <v>86.12</v>
      </c>
      <c r="G115" s="7"/>
      <c r="H115" s="7"/>
      <c r="I115" s="7"/>
      <c r="J115" s="7"/>
      <c r="K115" s="7">
        <v>42.121737956374929</v>
      </c>
    </row>
    <row r="116" spans="1:11" x14ac:dyDescent="0.3">
      <c r="A116" s="1">
        <v>19085</v>
      </c>
      <c r="B116" s="1"/>
      <c r="C116" s="1">
        <v>37956</v>
      </c>
      <c r="D116" s="7">
        <f>'ECONOMICS_BRTOT, 1D'!C309</f>
        <v>0.3357</v>
      </c>
      <c r="E116" s="7">
        <f>+'ECONOMICS_BRTOT, 1D'!B309</f>
        <v>84.57</v>
      </c>
      <c r="F116" s="7">
        <f t="shared" si="1"/>
        <v>84.57</v>
      </c>
      <c r="G116" s="7"/>
      <c r="H116" s="7"/>
      <c r="I116" s="7"/>
      <c r="J116" s="7"/>
      <c r="K116" s="7">
        <v>41.945566576752576</v>
      </c>
    </row>
    <row r="117" spans="1:11" x14ac:dyDescent="0.3">
      <c r="A117" s="1">
        <v>19115</v>
      </c>
      <c r="B117" s="1"/>
      <c r="C117" s="1">
        <v>37987</v>
      </c>
      <c r="D117" s="7">
        <f>'ECONOMICS_BRTOT, 1D'!C310</f>
        <v>0.34539999999999998</v>
      </c>
      <c r="E117" s="7">
        <f>+'ECONOMICS_BRTOT, 1D'!B310</f>
        <v>84.9</v>
      </c>
      <c r="F117" s="7">
        <f t="shared" si="1"/>
        <v>84.9</v>
      </c>
      <c r="G117" s="7"/>
      <c r="H117" s="7"/>
      <c r="I117" s="7"/>
      <c r="J117" s="7"/>
      <c r="K117" s="7">
        <v>41.674681149282236</v>
      </c>
    </row>
    <row r="118" spans="1:11" x14ac:dyDescent="0.3">
      <c r="A118" s="1">
        <v>19146</v>
      </c>
      <c r="B118" s="1"/>
      <c r="C118" s="1">
        <v>38018</v>
      </c>
      <c r="D118" s="7">
        <f>'ECONOMICS_BRTOT, 1D'!C311</f>
        <v>0.3488</v>
      </c>
      <c r="E118" s="7">
        <f>+'ECONOMICS_BRTOT, 1D'!B311</f>
        <v>86.73</v>
      </c>
      <c r="F118" s="7">
        <f t="shared" si="1"/>
        <v>86.73</v>
      </c>
      <c r="G118" s="7"/>
      <c r="H118" s="7"/>
      <c r="I118" s="7"/>
      <c r="J118" s="7"/>
      <c r="K118" s="7">
        <v>41.595649415392991</v>
      </c>
    </row>
    <row r="119" spans="1:11" x14ac:dyDescent="0.3">
      <c r="A119" s="1">
        <v>19176</v>
      </c>
      <c r="B119" s="1"/>
      <c r="C119" s="1">
        <v>38047</v>
      </c>
      <c r="D119" s="7">
        <f>'ECONOMICS_BRTOT, 1D'!C312</f>
        <v>0.33939999999999998</v>
      </c>
      <c r="E119" s="7">
        <f>+'ECONOMICS_BRTOT, 1D'!B312</f>
        <v>85.56</v>
      </c>
      <c r="F119" s="7">
        <f t="shared" si="1"/>
        <v>85.56</v>
      </c>
      <c r="G119" s="7"/>
      <c r="H119" s="7"/>
      <c r="I119" s="7"/>
      <c r="J119" s="7"/>
      <c r="K119" s="7">
        <v>41.545794462038543</v>
      </c>
    </row>
    <row r="120" spans="1:11" x14ac:dyDescent="0.3">
      <c r="A120" s="1">
        <v>19207</v>
      </c>
      <c r="B120" s="1"/>
      <c r="C120" s="1">
        <v>38078</v>
      </c>
      <c r="D120" s="7">
        <f>'ECONOMICS_BRTOT, 1D'!C313</f>
        <v>0.3463</v>
      </c>
      <c r="E120" s="7">
        <f>+'ECONOMICS_BRTOT, 1D'!B313</f>
        <v>85.72</v>
      </c>
      <c r="F120" s="7">
        <f t="shared" si="1"/>
        <v>85.72</v>
      </c>
      <c r="G120" s="7"/>
      <c r="H120" s="7"/>
      <c r="I120" s="7"/>
      <c r="J120" s="7"/>
      <c r="K120" s="7">
        <v>41.42566004789964</v>
      </c>
    </row>
    <row r="121" spans="1:11" x14ac:dyDescent="0.3">
      <c r="A121" s="1">
        <v>19238</v>
      </c>
      <c r="B121" s="1"/>
      <c r="C121" s="1">
        <v>38108</v>
      </c>
      <c r="D121" s="7">
        <f>'ECONOMICS_BRTOT, 1D'!C314</f>
        <v>0.3412</v>
      </c>
      <c r="E121" s="7">
        <f>+'ECONOMICS_BRTOT, 1D'!B314</f>
        <v>87.28</v>
      </c>
      <c r="F121" s="7">
        <f t="shared" si="1"/>
        <v>87.28</v>
      </c>
      <c r="G121" s="7"/>
      <c r="H121" s="7"/>
      <c r="I121" s="7"/>
      <c r="J121" s="7"/>
      <c r="K121" s="7">
        <v>41.190872077060391</v>
      </c>
    </row>
    <row r="122" spans="1:11" x14ac:dyDescent="0.3">
      <c r="A122" s="1">
        <v>19268</v>
      </c>
      <c r="B122" s="1"/>
      <c r="C122" s="1">
        <v>38139</v>
      </c>
      <c r="D122" s="7">
        <f>'ECONOMICS_BRTOT, 1D'!C315</f>
        <v>0.34449999999999997</v>
      </c>
      <c r="E122" s="7">
        <f>+'ECONOMICS_BRTOT, 1D'!B315</f>
        <v>85.21</v>
      </c>
      <c r="F122" s="7">
        <f t="shared" si="1"/>
        <v>85.21</v>
      </c>
      <c r="G122" s="7"/>
      <c r="H122" s="7"/>
      <c r="I122" s="7"/>
      <c r="J122" s="7"/>
      <c r="K122" s="7">
        <v>40.815370666924672</v>
      </c>
    </row>
    <row r="123" spans="1:11" x14ac:dyDescent="0.3">
      <c r="A123" s="1">
        <v>19299</v>
      </c>
      <c r="B123" s="1"/>
      <c r="C123" s="1">
        <v>38169</v>
      </c>
      <c r="D123" s="7">
        <f>'ECONOMICS_BRTOT, 1D'!C316</f>
        <v>0.3453</v>
      </c>
      <c r="E123" s="7">
        <f>+'ECONOMICS_BRTOT, 1D'!B316</f>
        <v>86.13</v>
      </c>
      <c r="F123" s="7">
        <f t="shared" si="1"/>
        <v>86.13</v>
      </c>
      <c r="G123" s="7"/>
      <c r="H123" s="7"/>
      <c r="I123" s="7"/>
      <c r="J123" s="7"/>
      <c r="K123" s="7">
        <v>40.575972429590088</v>
      </c>
    </row>
    <row r="124" spans="1:11" x14ac:dyDescent="0.3">
      <c r="A124" s="1">
        <v>19329</v>
      </c>
      <c r="B124" s="1"/>
      <c r="C124" s="1">
        <v>38200</v>
      </c>
      <c r="D124" s="7">
        <f>'ECONOMICS_BRTOT, 1D'!C317</f>
        <v>0.34089999999999998</v>
      </c>
      <c r="E124" s="7">
        <f>+'ECONOMICS_BRTOT, 1D'!B317</f>
        <v>87.28</v>
      </c>
      <c r="F124" s="7">
        <f t="shared" si="1"/>
        <v>87.28</v>
      </c>
      <c r="G124" s="7"/>
      <c r="H124" s="7"/>
      <c r="I124" s="7"/>
      <c r="J124" s="7"/>
      <c r="K124" s="7">
        <v>40.178208168719756</v>
      </c>
    </row>
    <row r="125" spans="1:11" x14ac:dyDescent="0.3">
      <c r="A125" s="1">
        <v>19360</v>
      </c>
      <c r="B125" s="1"/>
      <c r="C125" s="1">
        <v>38231</v>
      </c>
      <c r="D125" s="7">
        <f>'ECONOMICS_BRTOT, 1D'!C318</f>
        <v>0.3135</v>
      </c>
      <c r="E125" s="7">
        <f>+'ECONOMICS_BRTOT, 1D'!B318</f>
        <v>88.87</v>
      </c>
      <c r="F125" s="7">
        <f t="shared" si="1"/>
        <v>88.87</v>
      </c>
      <c r="G125" s="7"/>
      <c r="H125" s="7"/>
      <c r="I125" s="7"/>
      <c r="J125" s="7"/>
      <c r="K125" s="7">
        <v>40.094010746152847</v>
      </c>
    </row>
    <row r="126" spans="1:11" x14ac:dyDescent="0.3">
      <c r="A126" s="1">
        <v>19391</v>
      </c>
      <c r="B126" s="1"/>
      <c r="C126" s="1">
        <v>38261</v>
      </c>
      <c r="D126" s="7">
        <f>'ECONOMICS_BRTOT, 1D'!C319</f>
        <v>0.3241</v>
      </c>
      <c r="E126" s="7">
        <f>+'ECONOMICS_BRTOT, 1D'!B319</f>
        <v>85.56</v>
      </c>
      <c r="F126" s="7">
        <f t="shared" si="1"/>
        <v>85.56</v>
      </c>
      <c r="G126" s="7"/>
      <c r="H126" s="7"/>
      <c r="I126" s="7"/>
      <c r="J126" s="7"/>
      <c r="K126" s="7">
        <v>39.846959596653591</v>
      </c>
    </row>
    <row r="127" spans="1:11" x14ac:dyDescent="0.3">
      <c r="A127" s="1">
        <v>19419</v>
      </c>
      <c r="B127" s="1"/>
      <c r="C127" s="1">
        <v>38292</v>
      </c>
      <c r="D127" s="7">
        <f>'ECONOMICS_BRTOT, 1D'!C320</f>
        <v>0.32919999999999999</v>
      </c>
      <c r="E127" s="7">
        <f>+'ECONOMICS_BRTOT, 1D'!B320</f>
        <v>87.3</v>
      </c>
      <c r="F127" s="7">
        <f t="shared" si="1"/>
        <v>87.3</v>
      </c>
      <c r="G127" s="7"/>
      <c r="H127" s="7"/>
      <c r="I127" s="7"/>
      <c r="J127" s="7"/>
      <c r="K127" s="7">
        <v>39.625059264770869</v>
      </c>
    </row>
    <row r="128" spans="1:11" x14ac:dyDescent="0.3">
      <c r="A128" s="1">
        <v>19450</v>
      </c>
      <c r="B128" s="1"/>
      <c r="C128" s="1">
        <v>38322</v>
      </c>
      <c r="D128" s="7">
        <f>'ECONOMICS_BRTOT, 1D'!C321</f>
        <v>0.34150000000000003</v>
      </c>
      <c r="E128" s="7">
        <f>+'ECONOMICS_BRTOT, 1D'!B321</f>
        <v>85.98</v>
      </c>
      <c r="F128" s="7">
        <f t="shared" si="1"/>
        <v>85.98</v>
      </c>
      <c r="G128" s="7"/>
      <c r="H128" s="7"/>
      <c r="I128" s="7"/>
      <c r="J128" s="7"/>
      <c r="K128" s="7">
        <v>39.361338298173116</v>
      </c>
    </row>
    <row r="129" spans="1:11" x14ac:dyDescent="0.3">
      <c r="A129" s="1">
        <v>19480</v>
      </c>
      <c r="B129" s="1"/>
      <c r="C129" s="1">
        <v>38353</v>
      </c>
      <c r="D129" s="7">
        <f>'ECONOMICS_BRTOT, 1D'!C322</f>
        <v>0.34920000000000001</v>
      </c>
      <c r="E129" s="7">
        <f>+'ECONOMICS_BRTOT, 1D'!B322</f>
        <v>86.44</v>
      </c>
      <c r="F129" s="7">
        <f t="shared" si="1"/>
        <v>86.44</v>
      </c>
      <c r="G129" s="7"/>
      <c r="H129" s="7"/>
      <c r="I129" s="7"/>
      <c r="J129" s="7"/>
      <c r="K129" s="7">
        <v>39.142142301285915</v>
      </c>
    </row>
    <row r="130" spans="1:11" x14ac:dyDescent="0.3">
      <c r="A130" s="1">
        <v>19511</v>
      </c>
      <c r="B130" s="1"/>
      <c r="C130" s="1">
        <v>38384</v>
      </c>
      <c r="D130" s="7">
        <f>'ECONOMICS_BRTOT, 1D'!C323</f>
        <v>0.35</v>
      </c>
      <c r="E130" s="7">
        <f>+'ECONOMICS_BRTOT, 1D'!B323</f>
        <v>82.5</v>
      </c>
      <c r="F130" s="7">
        <f t="shared" si="1"/>
        <v>82.5</v>
      </c>
      <c r="G130" s="7"/>
      <c r="H130" s="7"/>
      <c r="I130" s="7"/>
      <c r="J130" s="7"/>
      <c r="K130" s="7">
        <v>39.001736051500508</v>
      </c>
    </row>
    <row r="131" spans="1:11" x14ac:dyDescent="0.3">
      <c r="A131" s="1">
        <v>19541</v>
      </c>
      <c r="B131" s="1"/>
      <c r="C131" s="1">
        <v>38412</v>
      </c>
      <c r="D131" s="7">
        <f>'ECONOMICS_BRTOT, 1D'!C324</f>
        <v>0.36759999999999998</v>
      </c>
      <c r="E131" s="7">
        <f>+'ECONOMICS_BRTOT, 1D'!B324</f>
        <v>85.45</v>
      </c>
      <c r="F131" s="7">
        <f t="shared" ref="F131:F194" si="2">+E131</f>
        <v>85.45</v>
      </c>
      <c r="G131" s="7"/>
      <c r="H131" s="7"/>
      <c r="I131" s="7"/>
      <c r="J131" s="7"/>
      <c r="K131" s="7">
        <v>38.696037356385062</v>
      </c>
    </row>
    <row r="132" spans="1:11" x14ac:dyDescent="0.3">
      <c r="A132" s="1">
        <v>19572</v>
      </c>
      <c r="B132" s="1"/>
      <c r="C132" s="1">
        <v>38443</v>
      </c>
      <c r="D132" s="7">
        <f>'ECONOMICS_BRTOT, 1D'!C325</f>
        <v>0.3765</v>
      </c>
      <c r="E132" s="7">
        <f>+'ECONOMICS_BRTOT, 1D'!B325</f>
        <v>85.97</v>
      </c>
      <c r="F132" s="7">
        <f t="shared" si="2"/>
        <v>85.97</v>
      </c>
      <c r="G132" s="7"/>
      <c r="H132" s="7"/>
      <c r="I132" s="7"/>
      <c r="J132" s="7"/>
      <c r="K132" s="7">
        <v>38.377504072582632</v>
      </c>
    </row>
    <row r="133" spans="1:11" x14ac:dyDescent="0.3">
      <c r="A133" s="1">
        <v>19603</v>
      </c>
      <c r="B133" s="1"/>
      <c r="C133" s="1">
        <v>38473</v>
      </c>
      <c r="D133" s="7">
        <f>'ECONOMICS_BRTOT, 1D'!C326</f>
        <v>0.38319999999999999</v>
      </c>
      <c r="E133" s="7">
        <f>+'ECONOMICS_BRTOT, 1D'!B326</f>
        <v>86.24</v>
      </c>
      <c r="F133" s="7">
        <f t="shared" si="2"/>
        <v>86.24</v>
      </c>
      <c r="G133" s="7"/>
      <c r="H133" s="7"/>
      <c r="I133" s="7"/>
      <c r="J133" s="7"/>
      <c r="K133" s="7">
        <v>38.243651293056921</v>
      </c>
    </row>
    <row r="134" spans="1:11" x14ac:dyDescent="0.3">
      <c r="A134" s="1">
        <v>19633</v>
      </c>
      <c r="B134" s="1"/>
      <c r="C134" s="1">
        <v>38504</v>
      </c>
      <c r="D134" s="7">
        <f>'ECONOMICS_BRTOT, 1D'!C327</f>
        <v>0.3861</v>
      </c>
      <c r="E134" s="7">
        <f>+'ECONOMICS_BRTOT, 1D'!B327</f>
        <v>85.78</v>
      </c>
      <c r="F134" s="7">
        <f t="shared" si="2"/>
        <v>85.78</v>
      </c>
      <c r="G134" s="7"/>
      <c r="H134" s="7"/>
      <c r="I134" s="7"/>
      <c r="J134" s="7"/>
      <c r="K134" s="7">
        <v>38.32029187681055</v>
      </c>
    </row>
    <row r="135" spans="1:11" x14ac:dyDescent="0.3">
      <c r="A135" s="1">
        <v>19664</v>
      </c>
      <c r="B135" s="1"/>
      <c r="C135" s="1">
        <v>38534</v>
      </c>
      <c r="D135" s="7">
        <f>'ECONOMICS_BRTOT, 1D'!C328</f>
        <v>0.3745</v>
      </c>
      <c r="E135" s="7">
        <f>+'ECONOMICS_BRTOT, 1D'!B328</f>
        <v>85.77</v>
      </c>
      <c r="F135" s="7">
        <f t="shared" si="2"/>
        <v>85.77</v>
      </c>
      <c r="G135" s="7"/>
      <c r="H135" s="7"/>
      <c r="I135" s="7"/>
      <c r="J135" s="7"/>
      <c r="K135" s="7">
        <v>38.205674852253793</v>
      </c>
    </row>
    <row r="136" spans="1:11" x14ac:dyDescent="0.3">
      <c r="A136" s="1">
        <v>19694</v>
      </c>
      <c r="B136" s="1"/>
      <c r="C136" s="1">
        <v>38565</v>
      </c>
      <c r="D136" s="7">
        <f>'ECONOMICS_BRTOT, 1D'!C329</f>
        <v>0.39539999999999997</v>
      </c>
      <c r="E136" s="7">
        <f>+'ECONOMICS_BRTOT, 1D'!B329</f>
        <v>86.02</v>
      </c>
      <c r="F136" s="7">
        <f t="shared" si="2"/>
        <v>86.02</v>
      </c>
      <c r="G136" s="7"/>
      <c r="H136" s="7"/>
      <c r="I136" s="7"/>
      <c r="J136" s="7"/>
      <c r="K136" s="7">
        <v>38.28223933091563</v>
      </c>
    </row>
    <row r="137" spans="1:11" x14ac:dyDescent="0.3">
      <c r="A137" s="1">
        <v>19725</v>
      </c>
      <c r="B137" s="1"/>
      <c r="C137" s="1">
        <v>38596</v>
      </c>
      <c r="D137" s="7">
        <f>'ECONOMICS_BRTOT, 1D'!C330</f>
        <v>0.41499999999999998</v>
      </c>
      <c r="E137" s="7">
        <f>+'ECONOMICS_BRTOT, 1D'!B330</f>
        <v>87.71</v>
      </c>
      <c r="F137" s="7">
        <f t="shared" si="2"/>
        <v>87.71</v>
      </c>
      <c r="G137" s="7"/>
      <c r="H137" s="7"/>
      <c r="I137" s="7"/>
      <c r="J137" s="7"/>
      <c r="K137" s="7">
        <v>38.11453537526446</v>
      </c>
    </row>
    <row r="138" spans="1:11" x14ac:dyDescent="0.3">
      <c r="A138" s="1">
        <v>19756</v>
      </c>
      <c r="B138" s="1"/>
      <c r="C138" s="1">
        <v>38626</v>
      </c>
      <c r="D138" s="7">
        <f>'ECONOMICS_BRTOT, 1D'!C331</f>
        <v>0.42899999999999999</v>
      </c>
      <c r="E138" s="7">
        <f>+'ECONOMICS_BRTOT, 1D'!B331</f>
        <v>86.51</v>
      </c>
      <c r="F138" s="7">
        <f t="shared" si="2"/>
        <v>86.51</v>
      </c>
      <c r="G138" s="7"/>
      <c r="H138" s="7"/>
      <c r="I138" s="7"/>
      <c r="J138" s="7"/>
      <c r="K138" s="7">
        <v>37.875917097549902</v>
      </c>
    </row>
    <row r="139" spans="1:11" x14ac:dyDescent="0.3">
      <c r="A139" s="1">
        <v>19784</v>
      </c>
      <c r="B139" s="1"/>
      <c r="C139" s="1">
        <v>38657</v>
      </c>
      <c r="D139" s="7">
        <f>'ECONOMICS_BRTOT, 1D'!C332</f>
        <v>0.41930000000000001</v>
      </c>
      <c r="E139" s="7">
        <f>+'ECONOMICS_BRTOT, 1D'!B332</f>
        <v>88.09</v>
      </c>
      <c r="F139" s="7">
        <f t="shared" si="2"/>
        <v>88.09</v>
      </c>
      <c r="G139" s="7"/>
      <c r="H139" s="7"/>
      <c r="I139" s="7"/>
      <c r="J139" s="7"/>
      <c r="K139" s="7">
        <v>37.766394553345201</v>
      </c>
    </row>
    <row r="140" spans="1:11" x14ac:dyDescent="0.3">
      <c r="A140" s="1">
        <v>19815</v>
      </c>
      <c r="B140" s="1"/>
      <c r="C140" s="1">
        <v>38687</v>
      </c>
      <c r="D140" s="7">
        <f>'ECONOMICS_BRTOT, 1D'!C333</f>
        <v>0.42420000000000002</v>
      </c>
      <c r="E140" s="7">
        <f>+'ECONOMICS_BRTOT, 1D'!B333</f>
        <v>86.46</v>
      </c>
      <c r="F140" s="7">
        <f t="shared" si="2"/>
        <v>86.46</v>
      </c>
      <c r="G140" s="7"/>
      <c r="H140" s="7"/>
      <c r="I140" s="7"/>
      <c r="J140" s="7"/>
      <c r="K140" s="7">
        <v>37.657188706097529</v>
      </c>
    </row>
    <row r="141" spans="1:11" x14ac:dyDescent="0.3">
      <c r="A141" s="1">
        <v>19845</v>
      </c>
      <c r="B141" s="1"/>
      <c r="C141" s="1">
        <v>38718</v>
      </c>
      <c r="D141" s="7">
        <f>'ECONOMICS_BRTOT, 1D'!C334</f>
        <v>0.44829999999999998</v>
      </c>
      <c r="E141" s="7">
        <f>+'ECONOMICS_BRTOT, 1D'!B334</f>
        <v>87.05</v>
      </c>
      <c r="F141" s="7">
        <f t="shared" si="2"/>
        <v>87.05</v>
      </c>
      <c r="G141" s="7"/>
      <c r="H141" s="7"/>
      <c r="I141" s="7"/>
      <c r="J141" s="7"/>
      <c r="K141" s="7">
        <v>37.469839508554756</v>
      </c>
    </row>
    <row r="142" spans="1:11" x14ac:dyDescent="0.3">
      <c r="A142" s="1">
        <v>19876</v>
      </c>
      <c r="B142" s="1"/>
      <c r="C142" s="1">
        <v>38749</v>
      </c>
      <c r="D142" s="7">
        <f>'ECONOMICS_BRTOT, 1D'!C335</f>
        <v>0.44359999999999999</v>
      </c>
      <c r="E142" s="7">
        <f>+'ECONOMICS_BRTOT, 1D'!B335</f>
        <v>86.22</v>
      </c>
      <c r="F142" s="7">
        <f t="shared" si="2"/>
        <v>86.22</v>
      </c>
      <c r="G142" s="7"/>
      <c r="H142" s="7"/>
      <c r="I142" s="7"/>
      <c r="J142" s="7"/>
      <c r="K142" s="7">
        <v>37.481083833704865</v>
      </c>
    </row>
    <row r="143" spans="1:11" x14ac:dyDescent="0.3">
      <c r="A143" s="1">
        <v>19906</v>
      </c>
      <c r="B143" s="1"/>
      <c r="C143" s="1">
        <v>38777</v>
      </c>
      <c r="D143" s="7">
        <f>'ECONOMICS_BRTOT, 1D'!C336</f>
        <v>0.45279999999999998</v>
      </c>
      <c r="E143" s="7">
        <f>+'ECONOMICS_BRTOT, 1D'!B336</f>
        <v>87.94</v>
      </c>
      <c r="F143" s="7">
        <f t="shared" si="2"/>
        <v>87.94</v>
      </c>
      <c r="G143" s="7"/>
      <c r="H143" s="7"/>
      <c r="I143" s="7"/>
      <c r="J143" s="7"/>
      <c r="K143" s="7">
        <v>37.428683676557689</v>
      </c>
    </row>
    <row r="144" spans="1:11" x14ac:dyDescent="0.3">
      <c r="A144" s="1">
        <v>19937</v>
      </c>
      <c r="B144" s="1"/>
      <c r="C144" s="1">
        <v>38808</v>
      </c>
      <c r="D144" s="7">
        <f>'ECONOMICS_BRTOT, 1D'!C337</f>
        <v>0.42980000000000002</v>
      </c>
      <c r="E144" s="7">
        <f>+'ECONOMICS_BRTOT, 1D'!B337</f>
        <v>88.7</v>
      </c>
      <c r="F144" s="7">
        <f t="shared" si="2"/>
        <v>88.7</v>
      </c>
      <c r="G144" s="7"/>
      <c r="H144" s="7"/>
      <c r="I144" s="7"/>
      <c r="J144" s="7"/>
      <c r="K144" s="7">
        <v>37.42494118243944</v>
      </c>
    </row>
    <row r="145" spans="1:11" x14ac:dyDescent="0.3">
      <c r="A145" s="1">
        <v>19968</v>
      </c>
      <c r="B145" s="1"/>
      <c r="C145" s="1">
        <v>38838</v>
      </c>
      <c r="D145" s="7">
        <f>'ECONOMICS_BRTOT, 1D'!C338</f>
        <v>0.45119999999999999</v>
      </c>
      <c r="E145" s="7">
        <f>+'ECONOMICS_BRTOT, 1D'!B338</f>
        <v>88.79</v>
      </c>
      <c r="F145" s="7">
        <f t="shared" si="2"/>
        <v>88.79</v>
      </c>
      <c r="G145" s="7"/>
      <c r="H145" s="7"/>
      <c r="I145" s="7"/>
      <c r="J145" s="7"/>
      <c r="K145" s="7">
        <v>37.507457589135548</v>
      </c>
    </row>
    <row r="146" spans="1:11" x14ac:dyDescent="0.3">
      <c r="A146" s="1">
        <v>19998</v>
      </c>
      <c r="B146" s="1"/>
      <c r="C146" s="1">
        <v>38869</v>
      </c>
      <c r="D146" s="7">
        <f>'ECONOMICS_BRTOT, 1D'!C339</f>
        <v>0.46729999999999999</v>
      </c>
      <c r="E146" s="7">
        <f>+'ECONOMICS_BRTOT, 1D'!B339</f>
        <v>90.05</v>
      </c>
      <c r="F146" s="7">
        <f t="shared" si="2"/>
        <v>90.05</v>
      </c>
      <c r="G146" s="7"/>
      <c r="H146" s="7"/>
      <c r="I146" s="7"/>
      <c r="J146" s="7"/>
      <c r="K146" s="7">
        <v>37.62409227518863</v>
      </c>
    </row>
    <row r="147" spans="1:11" x14ac:dyDescent="0.3">
      <c r="A147" s="1">
        <v>20029</v>
      </c>
      <c r="B147" s="1"/>
      <c r="C147" s="1">
        <v>38899</v>
      </c>
      <c r="D147" s="7">
        <f>'ECONOMICS_BRTOT, 1D'!C340</f>
        <v>0.46250000000000002</v>
      </c>
      <c r="E147" s="7">
        <f>+'ECONOMICS_BRTOT, 1D'!B340</f>
        <v>88.18</v>
      </c>
      <c r="F147" s="7">
        <f t="shared" si="2"/>
        <v>88.18</v>
      </c>
      <c r="G147" s="7"/>
      <c r="H147" s="7"/>
      <c r="I147" s="7"/>
      <c r="J147" s="7"/>
      <c r="K147" s="7">
        <v>37.545247255951132</v>
      </c>
    </row>
    <row r="148" spans="1:11" x14ac:dyDescent="0.3">
      <c r="A148" s="1">
        <v>20059</v>
      </c>
      <c r="B148" s="1"/>
      <c r="C148" s="1">
        <v>38930</v>
      </c>
      <c r="D148" s="7">
        <f>'ECONOMICS_BRTOT, 1D'!C341</f>
        <v>0.4788</v>
      </c>
      <c r="E148" s="7">
        <f>+'ECONOMICS_BRTOT, 1D'!B341</f>
        <v>88.76</v>
      </c>
      <c r="F148" s="7">
        <f t="shared" si="2"/>
        <v>88.76</v>
      </c>
      <c r="G148" s="7"/>
      <c r="H148" s="7"/>
      <c r="I148" s="7"/>
      <c r="J148" s="7"/>
      <c r="K148" s="7">
        <v>37.500246959599622</v>
      </c>
    </row>
    <row r="149" spans="1:11" x14ac:dyDescent="0.3">
      <c r="A149" s="1">
        <v>20090</v>
      </c>
      <c r="B149" s="1"/>
      <c r="C149" s="1">
        <v>38961</v>
      </c>
      <c r="D149" s="7">
        <f>'ECONOMICS_BRTOT, 1D'!C342</f>
        <v>0.43480000000000002</v>
      </c>
      <c r="E149" s="7">
        <f>+'ECONOMICS_BRTOT, 1D'!B342</f>
        <v>88.7</v>
      </c>
      <c r="F149" s="7">
        <f t="shared" si="2"/>
        <v>88.7</v>
      </c>
      <c r="G149" s="7"/>
      <c r="H149" s="7"/>
      <c r="I149" s="7"/>
      <c r="J149" s="7"/>
      <c r="K149" s="7">
        <v>37.40673013426396</v>
      </c>
    </row>
    <row r="150" spans="1:11" x14ac:dyDescent="0.3">
      <c r="A150" s="1">
        <v>20121</v>
      </c>
      <c r="B150" s="1"/>
      <c r="C150" s="1">
        <v>38991</v>
      </c>
      <c r="D150" s="7">
        <f>'ECONOMICS_BRTOT, 1D'!C343</f>
        <v>0.46139999999999998</v>
      </c>
      <c r="E150" s="7">
        <f>+'ECONOMICS_BRTOT, 1D'!B343</f>
        <v>90.16</v>
      </c>
      <c r="F150" s="7">
        <f t="shared" si="2"/>
        <v>90.16</v>
      </c>
      <c r="G150" s="7"/>
      <c r="H150" s="7"/>
      <c r="I150" s="7"/>
      <c r="J150" s="7"/>
      <c r="K150" s="7">
        <v>37.261410632796043</v>
      </c>
    </row>
    <row r="151" spans="1:11" x14ac:dyDescent="0.3">
      <c r="A151" s="1">
        <v>20149</v>
      </c>
      <c r="B151" s="1"/>
      <c r="C151" s="1">
        <v>39022</v>
      </c>
      <c r="D151" s="7">
        <f>'ECONOMICS_BRTOT, 1D'!C344</f>
        <v>0.4592</v>
      </c>
      <c r="E151" s="7">
        <f>+'ECONOMICS_BRTOT, 1D'!B344</f>
        <v>93</v>
      </c>
      <c r="F151" s="7">
        <f t="shared" si="2"/>
        <v>93</v>
      </c>
      <c r="G151" s="7"/>
      <c r="H151" s="7"/>
      <c r="I151" s="7"/>
      <c r="J151" s="7"/>
      <c r="K151" s="7">
        <v>37.105567250344599</v>
      </c>
    </row>
    <row r="152" spans="1:11" x14ac:dyDescent="0.3">
      <c r="A152" s="1">
        <v>20180</v>
      </c>
      <c r="B152" s="1"/>
      <c r="C152" s="1">
        <v>39052</v>
      </c>
      <c r="D152" s="7">
        <f>'ECONOMICS_BRTOT, 1D'!C345</f>
        <v>0.46589999999999998</v>
      </c>
      <c r="E152" s="7">
        <f>+'ECONOMICS_BRTOT, 1D'!B345</f>
        <v>92.56</v>
      </c>
      <c r="F152" s="7">
        <f t="shared" si="2"/>
        <v>92.56</v>
      </c>
      <c r="G152" s="7"/>
      <c r="H152" s="7"/>
      <c r="I152" s="7"/>
      <c r="J152" s="7"/>
      <c r="K152" s="7">
        <v>36.723641379992678</v>
      </c>
    </row>
    <row r="153" spans="1:11" x14ac:dyDescent="0.3">
      <c r="A153" s="1">
        <v>20210</v>
      </c>
      <c r="B153" s="1"/>
      <c r="C153" s="1">
        <v>39083</v>
      </c>
      <c r="D153" s="7">
        <f>'ECONOMICS_BRTOT, 1D'!C346</f>
        <v>0.46039999999999998</v>
      </c>
      <c r="E153" s="7">
        <f>+'ECONOMICS_BRTOT, 1D'!B346</f>
        <v>93.9</v>
      </c>
      <c r="F153" s="7">
        <f t="shared" si="2"/>
        <v>93.9</v>
      </c>
      <c r="G153" s="7"/>
      <c r="H153" s="7"/>
      <c r="I153" s="7"/>
      <c r="J153" s="7"/>
      <c r="K153" s="7">
        <v>36.482854540028491</v>
      </c>
    </row>
    <row r="154" spans="1:11" x14ac:dyDescent="0.3">
      <c r="A154" s="1">
        <v>20241</v>
      </c>
      <c r="B154" s="1"/>
      <c r="C154" s="1">
        <v>39114</v>
      </c>
      <c r="D154" s="7">
        <f>'ECONOMICS_BRTOT, 1D'!C347</f>
        <v>0.46650000000000003</v>
      </c>
      <c r="E154" s="7">
        <f>+'ECONOMICS_BRTOT, 1D'!B347</f>
        <v>94.43</v>
      </c>
      <c r="F154" s="7">
        <f t="shared" si="2"/>
        <v>94.43</v>
      </c>
      <c r="G154" s="7"/>
      <c r="H154" s="7"/>
      <c r="I154" s="7"/>
      <c r="J154" s="7"/>
      <c r="K154" s="7">
        <v>36.362857111560338</v>
      </c>
    </row>
    <row r="155" spans="1:11" x14ac:dyDescent="0.3">
      <c r="A155" s="1">
        <v>20271</v>
      </c>
      <c r="B155" s="1"/>
      <c r="C155" s="1">
        <v>39142</v>
      </c>
      <c r="D155" s="7">
        <f>'ECONOMICS_BRTOT, 1D'!C348</f>
        <v>0.46139999999999998</v>
      </c>
      <c r="E155" s="7">
        <f>+'ECONOMICS_BRTOT, 1D'!B348</f>
        <v>93.53</v>
      </c>
      <c r="F155" s="7">
        <f t="shared" si="2"/>
        <v>93.53</v>
      </c>
      <c r="G155" s="7"/>
      <c r="H155" s="7"/>
      <c r="I155" s="7"/>
      <c r="J155" s="7"/>
      <c r="K155" s="7">
        <v>36.322901919448945</v>
      </c>
    </row>
    <row r="156" spans="1:11" x14ac:dyDescent="0.3">
      <c r="A156" s="1">
        <v>20302</v>
      </c>
      <c r="B156" s="1"/>
      <c r="C156" s="1">
        <v>39173</v>
      </c>
      <c r="D156" s="7">
        <f>'ECONOMICS_BRTOT, 1D'!C349</f>
        <v>0.46760000000000002</v>
      </c>
      <c r="E156" s="7">
        <f>+'ECONOMICS_BRTOT, 1D'!B349</f>
        <v>96.19</v>
      </c>
      <c r="F156" s="7">
        <f t="shared" si="2"/>
        <v>96.19</v>
      </c>
      <c r="G156" s="7"/>
      <c r="H156" s="7"/>
      <c r="I156" s="7"/>
      <c r="J156" s="7"/>
      <c r="K156" s="7">
        <v>36.203430598473972</v>
      </c>
    </row>
    <row r="157" spans="1:11" x14ac:dyDescent="0.3">
      <c r="A157" s="1">
        <v>20333</v>
      </c>
      <c r="B157" s="1"/>
      <c r="C157" s="1">
        <v>39203</v>
      </c>
      <c r="D157" s="7">
        <f>'ECONOMICS_BRTOT, 1D'!C350</f>
        <v>0.47049999999999997</v>
      </c>
      <c r="E157" s="7">
        <f>+'ECONOMICS_BRTOT, 1D'!B350</f>
        <v>95.62</v>
      </c>
      <c r="F157" s="7">
        <f t="shared" si="2"/>
        <v>95.62</v>
      </c>
      <c r="G157" s="7"/>
      <c r="H157" s="7"/>
      <c r="I157" s="7"/>
      <c r="J157" s="7"/>
      <c r="K157" s="7">
        <v>36.073565761731743</v>
      </c>
    </row>
    <row r="158" spans="1:11" x14ac:dyDescent="0.3">
      <c r="A158" s="1">
        <v>20363</v>
      </c>
      <c r="B158" s="1"/>
      <c r="C158" s="1">
        <v>39234</v>
      </c>
      <c r="D158" s="7">
        <f>'ECONOMICS_BRTOT, 1D'!C351</f>
        <v>0.47120000000000001</v>
      </c>
      <c r="E158" s="7">
        <f>+'ECONOMICS_BRTOT, 1D'!B351</f>
        <v>94.06</v>
      </c>
      <c r="F158" s="7">
        <f t="shared" si="2"/>
        <v>94.06</v>
      </c>
      <c r="G158" s="7"/>
      <c r="H158" s="7"/>
      <c r="I158" s="7"/>
      <c r="J158" s="7"/>
      <c r="K158" s="7">
        <v>35.876246406496008</v>
      </c>
    </row>
    <row r="159" spans="1:11" x14ac:dyDescent="0.3">
      <c r="A159" s="1">
        <v>20394</v>
      </c>
      <c r="B159" s="1"/>
      <c r="C159" s="1">
        <v>39264</v>
      </c>
      <c r="D159" s="7">
        <f>'ECONOMICS_BRTOT, 1D'!C352</f>
        <v>0.4849</v>
      </c>
      <c r="E159" s="7">
        <f>+'ECONOMICS_BRTOT, 1D'!B352</f>
        <v>96.93</v>
      </c>
      <c r="F159" s="7">
        <f t="shared" si="2"/>
        <v>96.93</v>
      </c>
      <c r="G159" s="7"/>
      <c r="H159" s="7"/>
      <c r="I159" s="7"/>
      <c r="J159" s="7"/>
      <c r="K159" s="7">
        <v>35.779641374784092</v>
      </c>
    </row>
    <row r="160" spans="1:11" x14ac:dyDescent="0.3">
      <c r="A160" s="1">
        <v>20424</v>
      </c>
      <c r="B160" s="1"/>
      <c r="C160" s="1">
        <v>39295</v>
      </c>
      <c r="D160" s="7">
        <f>'ECONOMICS_BRTOT, 1D'!C353</f>
        <v>0.49070000000000003</v>
      </c>
      <c r="E160" s="7">
        <f>+'ECONOMICS_BRTOT, 1D'!B353</f>
        <v>93.85</v>
      </c>
      <c r="F160" s="7">
        <f t="shared" si="2"/>
        <v>93.85</v>
      </c>
      <c r="G160" s="7"/>
      <c r="H160" s="7"/>
      <c r="I160" s="7"/>
      <c r="J160" s="7"/>
      <c r="K160" s="7">
        <v>35.754613145582191</v>
      </c>
    </row>
    <row r="161" spans="1:11" x14ac:dyDescent="0.3">
      <c r="A161" s="1">
        <v>20455</v>
      </c>
      <c r="B161" s="1"/>
      <c r="C161" s="1">
        <v>39326</v>
      </c>
      <c r="D161" s="7">
        <f>'ECONOMICS_BRTOT, 1D'!C354</f>
        <v>0.51980000000000004</v>
      </c>
      <c r="E161" s="7">
        <f>+'ECONOMICS_BRTOT, 1D'!B354</f>
        <v>93.81</v>
      </c>
      <c r="F161" s="7">
        <f t="shared" si="2"/>
        <v>93.81</v>
      </c>
      <c r="G161" s="7"/>
      <c r="H161" s="7"/>
      <c r="I161" s="7"/>
      <c r="J161" s="7"/>
      <c r="K161" s="7">
        <v>35.66900752751615</v>
      </c>
    </row>
    <row r="162" spans="1:11" x14ac:dyDescent="0.3">
      <c r="A162" s="1">
        <v>20486</v>
      </c>
      <c r="B162" s="1"/>
      <c r="C162" s="1">
        <v>39356</v>
      </c>
      <c r="D162" s="7">
        <f>'ECONOMICS_BRTOT, 1D'!C355</f>
        <v>0.51759999999999995</v>
      </c>
      <c r="E162" s="7">
        <f>+'ECONOMICS_BRTOT, 1D'!B355</f>
        <v>92.82</v>
      </c>
      <c r="F162" s="7">
        <f t="shared" si="2"/>
        <v>92.82</v>
      </c>
      <c r="G162" s="7"/>
      <c r="H162" s="7"/>
      <c r="I162" s="7"/>
      <c r="J162" s="7"/>
      <c r="K162" s="7">
        <v>35.640495131411022</v>
      </c>
    </row>
    <row r="163" spans="1:11" x14ac:dyDescent="0.3">
      <c r="A163" s="1">
        <v>20515</v>
      </c>
      <c r="B163" s="1"/>
      <c r="C163" s="1">
        <v>39387</v>
      </c>
      <c r="D163" s="7">
        <f>'ECONOMICS_BRTOT, 1D'!C356</f>
        <v>0.53069999999999995</v>
      </c>
      <c r="E163" s="7">
        <f>+'ECONOMICS_BRTOT, 1D'!B356</f>
        <v>94</v>
      </c>
      <c r="F163" s="7">
        <f t="shared" si="2"/>
        <v>94</v>
      </c>
      <c r="G163" s="7"/>
      <c r="H163" s="7"/>
      <c r="I163" s="7"/>
      <c r="J163" s="7"/>
      <c r="K163" s="7">
        <v>35.473768419837796</v>
      </c>
    </row>
    <row r="164" spans="1:11" x14ac:dyDescent="0.3">
      <c r="A164" s="1">
        <v>20546</v>
      </c>
      <c r="B164" s="1"/>
      <c r="C164" s="1">
        <v>39417</v>
      </c>
      <c r="D164" s="7">
        <f>'ECONOMICS_BRTOT, 1D'!C357</f>
        <v>0.50739999999999996</v>
      </c>
      <c r="E164" s="7">
        <f>+'ECONOMICS_BRTOT, 1D'!B357</f>
        <v>93.97</v>
      </c>
      <c r="F164" s="7">
        <f t="shared" si="2"/>
        <v>93.97</v>
      </c>
      <c r="G164" s="7"/>
      <c r="H164" s="7"/>
      <c r="I164" s="7"/>
      <c r="J164" s="7"/>
      <c r="K164" s="7">
        <v>35.185249374963092</v>
      </c>
    </row>
    <row r="165" spans="1:11" x14ac:dyDescent="0.3">
      <c r="A165" s="1">
        <v>20576</v>
      </c>
      <c r="B165" s="1"/>
      <c r="C165" s="1">
        <v>39448</v>
      </c>
      <c r="D165" s="7">
        <f>'ECONOMICS_BRTOT, 1D'!C358</f>
        <v>0.54490000000000005</v>
      </c>
      <c r="E165" s="7">
        <f>+'ECONOMICS_BRTOT, 1D'!B358</f>
        <v>94.54</v>
      </c>
      <c r="F165" s="7">
        <f t="shared" si="2"/>
        <v>94.54</v>
      </c>
      <c r="G165" s="7"/>
      <c r="H165" s="7"/>
      <c r="I165" s="7"/>
      <c r="J165" s="7"/>
      <c r="K165" s="7">
        <v>35.003232565621857</v>
      </c>
    </row>
    <row r="166" spans="1:11" x14ac:dyDescent="0.3">
      <c r="A166" s="1">
        <v>20607</v>
      </c>
      <c r="B166" s="1"/>
      <c r="C166" s="1">
        <v>39479</v>
      </c>
      <c r="D166" s="7">
        <f>'ECONOMICS_BRTOT, 1D'!C359</f>
        <v>0.57499999999999996</v>
      </c>
      <c r="E166" s="7">
        <f>+'ECONOMICS_BRTOT, 1D'!B359</f>
        <v>96.49</v>
      </c>
      <c r="F166" s="7">
        <f t="shared" si="2"/>
        <v>96.49</v>
      </c>
      <c r="G166" s="7"/>
      <c r="H166" s="7"/>
      <c r="I166" s="7"/>
      <c r="J166" s="7"/>
      <c r="K166" s="7">
        <v>34.936852545784866</v>
      </c>
    </row>
    <row r="167" spans="1:11" x14ac:dyDescent="0.3">
      <c r="A167" s="1">
        <v>20637</v>
      </c>
      <c r="B167" s="1"/>
      <c r="C167" s="1">
        <v>39508</v>
      </c>
      <c r="D167" s="7">
        <f>'ECONOMICS_BRTOT, 1D'!C360</f>
        <v>0.55549999999999999</v>
      </c>
      <c r="E167" s="7">
        <f>+'ECONOMICS_BRTOT, 1D'!B360</f>
        <v>95.48</v>
      </c>
      <c r="F167" s="7">
        <f t="shared" si="2"/>
        <v>95.48</v>
      </c>
      <c r="G167" s="7"/>
      <c r="H167" s="7"/>
      <c r="I167" s="7"/>
      <c r="J167" s="7"/>
      <c r="K167" s="7">
        <v>34.828883008458646</v>
      </c>
    </row>
    <row r="168" spans="1:11" x14ac:dyDescent="0.3">
      <c r="A168" s="1">
        <v>20668</v>
      </c>
      <c r="B168" s="1"/>
      <c r="C168" s="1">
        <v>39539</v>
      </c>
      <c r="D168" s="7">
        <f>'ECONOMICS_BRTOT, 1D'!C361</f>
        <v>0.56110000000000004</v>
      </c>
      <c r="E168" s="7">
        <f>+'ECONOMICS_BRTOT, 1D'!B361</f>
        <v>96.49</v>
      </c>
      <c r="F168" s="7">
        <f t="shared" si="2"/>
        <v>96.49</v>
      </c>
      <c r="G168" s="7"/>
      <c r="H168" s="7"/>
      <c r="I168" s="7"/>
      <c r="J168" s="7"/>
      <c r="K168" s="7">
        <v>34.641817195602385</v>
      </c>
    </row>
    <row r="169" spans="1:11" x14ac:dyDescent="0.3">
      <c r="A169" s="1">
        <v>20699</v>
      </c>
      <c r="B169" s="1"/>
      <c r="C169" s="1">
        <v>39569</v>
      </c>
      <c r="D169" s="7">
        <f>'ECONOMICS_BRTOT, 1D'!C362</f>
        <v>0.56799999999999995</v>
      </c>
      <c r="E169" s="7">
        <f>+'ECONOMICS_BRTOT, 1D'!B362</f>
        <v>97.9</v>
      </c>
      <c r="F169" s="7">
        <f t="shared" si="2"/>
        <v>97.9</v>
      </c>
      <c r="G169" s="7"/>
      <c r="H169" s="7"/>
      <c r="I169" s="7"/>
      <c r="J169" s="7"/>
      <c r="K169" s="7">
        <v>34.220900124076245</v>
      </c>
    </row>
    <row r="170" spans="1:11" x14ac:dyDescent="0.3">
      <c r="A170" s="1">
        <v>20729</v>
      </c>
      <c r="B170" s="1"/>
      <c r="C170" s="1">
        <v>39600</v>
      </c>
      <c r="D170" s="7">
        <f>'ECONOMICS_BRTOT, 1D'!C363</f>
        <v>0.59089999999999998</v>
      </c>
      <c r="E170" s="7">
        <f>+'ECONOMICS_BRTOT, 1D'!B363</f>
        <v>94.43</v>
      </c>
      <c r="F170" s="7">
        <f t="shared" si="2"/>
        <v>94.43</v>
      </c>
      <c r="G170" s="7"/>
      <c r="H170" s="7"/>
      <c r="I170" s="7"/>
      <c r="J170" s="7"/>
      <c r="K170" s="7">
        <v>33.895503292468547</v>
      </c>
    </row>
    <row r="171" spans="1:11" x14ac:dyDescent="0.3">
      <c r="A171" s="1">
        <v>20760</v>
      </c>
      <c r="B171" s="1"/>
      <c r="C171" s="1">
        <v>39630</v>
      </c>
      <c r="D171" s="7">
        <f>'ECONOMICS_BRTOT, 1D'!C364</f>
        <v>0.56879999999999997</v>
      </c>
      <c r="E171" s="7">
        <f>+'ECONOMICS_BRTOT, 1D'!B364</f>
        <v>94.07</v>
      </c>
      <c r="F171" s="7">
        <f t="shared" si="2"/>
        <v>94.07</v>
      </c>
      <c r="G171" s="7"/>
      <c r="H171" s="7"/>
      <c r="I171" s="7"/>
      <c r="J171" s="7"/>
      <c r="K171" s="7">
        <v>33.74365683670338</v>
      </c>
    </row>
    <row r="172" spans="1:11" x14ac:dyDescent="0.3">
      <c r="A172" s="1">
        <v>20790</v>
      </c>
      <c r="B172" s="1"/>
      <c r="C172" s="1">
        <v>39661</v>
      </c>
      <c r="D172" s="7">
        <f>'ECONOMICS_BRTOT, 1D'!C365</f>
        <v>0.6008</v>
      </c>
      <c r="E172" s="7">
        <f>+'ECONOMICS_BRTOT, 1D'!B365</f>
        <v>92.94</v>
      </c>
      <c r="F172" s="7">
        <f t="shared" si="2"/>
        <v>92.94</v>
      </c>
      <c r="G172" s="7"/>
      <c r="H172" s="7"/>
      <c r="I172" s="7"/>
      <c r="J172" s="7"/>
      <c r="K172" s="7">
        <v>33.61591635455607</v>
      </c>
    </row>
    <row r="173" spans="1:11" x14ac:dyDescent="0.3">
      <c r="A173" s="1">
        <v>20821</v>
      </c>
      <c r="B173" s="1"/>
      <c r="C173" s="1">
        <v>39692</v>
      </c>
      <c r="D173" s="7">
        <f>'ECONOMICS_BRTOT, 1D'!C366</f>
        <v>0.61409999999999998</v>
      </c>
      <c r="E173" s="7">
        <f>+'ECONOMICS_BRTOT, 1D'!B366</f>
        <v>97.06</v>
      </c>
      <c r="F173" s="7">
        <f t="shared" si="2"/>
        <v>97.06</v>
      </c>
      <c r="G173" s="7"/>
      <c r="H173" s="7"/>
      <c r="I173" s="7"/>
      <c r="J173" s="7"/>
      <c r="K173" s="7">
        <v>33.488659448651198</v>
      </c>
    </row>
    <row r="174" spans="1:11" x14ac:dyDescent="0.3">
      <c r="A174" s="1">
        <v>20852</v>
      </c>
      <c r="B174" s="1"/>
      <c r="C174" s="1">
        <v>39722</v>
      </c>
      <c r="D174" s="7">
        <f>'ECONOMICS_BRTOT, 1D'!C367</f>
        <v>0.62260000000000004</v>
      </c>
      <c r="E174" s="7">
        <f>+'ECONOMICS_BRTOT, 1D'!B367</f>
        <v>98.93</v>
      </c>
      <c r="F174" s="7">
        <f t="shared" si="2"/>
        <v>98.93</v>
      </c>
      <c r="G174" s="7"/>
      <c r="H174" s="7"/>
      <c r="I174" s="7"/>
      <c r="J174" s="7"/>
      <c r="K174" s="7">
        <v>33.322049202638006</v>
      </c>
    </row>
    <row r="175" spans="1:11" x14ac:dyDescent="0.3">
      <c r="A175" s="1">
        <v>20880</v>
      </c>
      <c r="B175" s="1"/>
      <c r="C175" s="1">
        <v>39753</v>
      </c>
      <c r="D175" s="7">
        <f>'ECONOMICS_BRTOT, 1D'!C368</f>
        <v>0.63749999999999996</v>
      </c>
      <c r="E175" s="7">
        <f>+'ECONOMICS_BRTOT, 1D'!B368</f>
        <v>100.01</v>
      </c>
      <c r="F175" s="7">
        <f t="shared" si="2"/>
        <v>100.01</v>
      </c>
      <c r="G175" s="7"/>
      <c r="H175" s="7"/>
      <c r="I175" s="7"/>
      <c r="J175" s="7"/>
      <c r="K175" s="7">
        <v>33.192598070164365</v>
      </c>
    </row>
    <row r="176" spans="1:11" x14ac:dyDescent="0.3">
      <c r="A176" s="1">
        <v>20911</v>
      </c>
      <c r="B176" s="1"/>
      <c r="C176" s="1">
        <v>39783</v>
      </c>
      <c r="D176" s="7">
        <f>'ECONOMICS_BRTOT, 1D'!C369</f>
        <v>0.61280000000000001</v>
      </c>
      <c r="E176" s="7">
        <f>+'ECONOMICS_BRTOT, 1D'!B369</f>
        <v>103.15</v>
      </c>
      <c r="F176" s="7">
        <f t="shared" si="2"/>
        <v>103.15</v>
      </c>
      <c r="G176" s="7"/>
      <c r="H176" s="7"/>
      <c r="I176" s="7"/>
      <c r="J176" s="7"/>
      <c r="K176" s="7">
        <v>33.139574750563462</v>
      </c>
    </row>
    <row r="177" spans="1:11" x14ac:dyDescent="0.3">
      <c r="A177" s="1">
        <v>20941</v>
      </c>
      <c r="B177" s="1"/>
      <c r="C177" s="1">
        <v>39814</v>
      </c>
      <c r="D177" s="7">
        <f>'ECONOMICS_BRTOT, 1D'!C370</f>
        <v>0.52390000000000003</v>
      </c>
      <c r="E177" s="7">
        <f>+'ECONOMICS_BRTOT, 1D'!B370</f>
        <v>101.49</v>
      </c>
      <c r="F177" s="7">
        <f t="shared" si="2"/>
        <v>101.49</v>
      </c>
      <c r="G177" s="7"/>
      <c r="H177" s="7"/>
      <c r="I177" s="7"/>
      <c r="J177" s="7"/>
      <c r="K177" s="7">
        <v>32.987830729209101</v>
      </c>
    </row>
    <row r="178" spans="1:11" x14ac:dyDescent="0.3">
      <c r="A178" s="1">
        <v>20972</v>
      </c>
      <c r="B178" s="1"/>
      <c r="C178" s="1">
        <v>39845</v>
      </c>
      <c r="D178" s="7">
        <f>'ECONOMICS_BRTOT, 1D'!C371</f>
        <v>0.46139999999999998</v>
      </c>
      <c r="E178" s="7">
        <f>+'ECONOMICS_BRTOT, 1D'!B371</f>
        <v>103.49</v>
      </c>
      <c r="F178" s="7">
        <f t="shared" si="2"/>
        <v>103.49</v>
      </c>
      <c r="G178" s="7"/>
      <c r="H178" s="7"/>
      <c r="I178" s="7"/>
      <c r="J178" s="7"/>
      <c r="K178" s="7">
        <v>32.899003419975166</v>
      </c>
    </row>
    <row r="179" spans="1:11" x14ac:dyDescent="0.3">
      <c r="A179" s="1">
        <v>21002</v>
      </c>
      <c r="B179" s="1"/>
      <c r="C179" s="1">
        <v>39873</v>
      </c>
      <c r="D179" s="7">
        <f>'ECONOMICS_BRTOT, 1D'!C372</f>
        <v>0.4335</v>
      </c>
      <c r="E179" s="7">
        <f>+'ECONOMICS_BRTOT, 1D'!B372</f>
        <v>98.45</v>
      </c>
      <c r="F179" s="7">
        <f t="shared" si="2"/>
        <v>98.45</v>
      </c>
      <c r="G179" s="7"/>
      <c r="H179" s="7"/>
      <c r="I179" s="7"/>
      <c r="J179" s="7"/>
      <c r="K179" s="7">
        <v>32.767931693202357</v>
      </c>
    </row>
    <row r="180" spans="1:11" x14ac:dyDescent="0.3">
      <c r="A180" s="1">
        <v>21033</v>
      </c>
      <c r="B180" s="1"/>
      <c r="C180" s="1">
        <v>39904</v>
      </c>
      <c r="D180" s="7">
        <f>'ECONOMICS_BRTOT, 1D'!C373</f>
        <v>0.43149999999999999</v>
      </c>
      <c r="E180" s="7">
        <f>+'ECONOMICS_BRTOT, 1D'!B373</f>
        <v>96.42</v>
      </c>
      <c r="F180" s="7">
        <f t="shared" si="2"/>
        <v>96.42</v>
      </c>
      <c r="G180" s="7"/>
      <c r="H180" s="7"/>
      <c r="I180" s="7"/>
      <c r="J180" s="7"/>
      <c r="K180" s="7">
        <v>32.666665031604374</v>
      </c>
    </row>
    <row r="181" spans="1:11" x14ac:dyDescent="0.3">
      <c r="A181" s="1">
        <v>21064</v>
      </c>
      <c r="B181" s="1"/>
      <c r="C181" s="1">
        <v>39934</v>
      </c>
      <c r="D181" s="7">
        <f>'ECONOMICS_BRTOT, 1D'!C374</f>
        <v>0.4304</v>
      </c>
      <c r="E181" s="7">
        <f>+'ECONOMICS_BRTOT, 1D'!B374</f>
        <v>89.11</v>
      </c>
      <c r="F181" s="7">
        <f t="shared" si="2"/>
        <v>89.11</v>
      </c>
      <c r="G181" s="7"/>
      <c r="H181" s="7"/>
      <c r="I181" s="7"/>
      <c r="J181" s="7"/>
      <c r="K181" s="7">
        <v>32.5592196069016</v>
      </c>
    </row>
    <row r="182" spans="1:11" x14ac:dyDescent="0.3">
      <c r="A182" s="1">
        <v>21094</v>
      </c>
      <c r="B182" s="1"/>
      <c r="C182" s="1">
        <v>39965</v>
      </c>
      <c r="D182" s="7">
        <f>'ECONOMICS_BRTOT, 1D'!C375</f>
        <v>0.41760000000000003</v>
      </c>
      <c r="E182" s="7">
        <f>+'ECONOMICS_BRTOT, 1D'!B375</f>
        <v>92.19</v>
      </c>
      <c r="F182" s="7">
        <f t="shared" si="2"/>
        <v>92.19</v>
      </c>
      <c r="G182" s="7"/>
      <c r="H182" s="7"/>
      <c r="I182" s="7"/>
      <c r="J182" s="7"/>
      <c r="K182" s="7">
        <v>32.516947575054026</v>
      </c>
    </row>
    <row r="183" spans="1:11" x14ac:dyDescent="0.3">
      <c r="A183" s="1">
        <v>21125</v>
      </c>
      <c r="B183" s="1"/>
      <c r="C183" s="1">
        <v>39995</v>
      </c>
      <c r="D183" s="7">
        <f>'ECONOMICS_BRTOT, 1D'!C376</f>
        <v>0.43099999999999999</v>
      </c>
      <c r="E183" s="7">
        <f>+'ECONOMICS_BRTOT, 1D'!B376</f>
        <v>92.1</v>
      </c>
      <c r="F183" s="7">
        <f t="shared" si="2"/>
        <v>92.1</v>
      </c>
      <c r="G183" s="7"/>
      <c r="H183" s="7"/>
      <c r="I183" s="7"/>
      <c r="J183" s="7"/>
      <c r="K183" s="7">
        <v>32.409994592897455</v>
      </c>
    </row>
    <row r="184" spans="1:11" x14ac:dyDescent="0.3">
      <c r="A184" s="1">
        <v>21155</v>
      </c>
      <c r="B184" s="1"/>
      <c r="C184" s="1">
        <v>40026</v>
      </c>
      <c r="D184" s="7">
        <f>'ECONOMICS_BRTOT, 1D'!C377</f>
        <v>0.45610000000000001</v>
      </c>
      <c r="E184" s="7">
        <f>+'ECONOMICS_BRTOT, 1D'!B377</f>
        <v>92.88</v>
      </c>
      <c r="F184" s="7">
        <f t="shared" si="2"/>
        <v>92.88</v>
      </c>
      <c r="G184" s="7"/>
      <c r="H184" s="7"/>
      <c r="I184" s="7"/>
      <c r="J184" s="7"/>
      <c r="K184" s="7">
        <v>32.255169777963239</v>
      </c>
    </row>
    <row r="185" spans="1:11" x14ac:dyDescent="0.3">
      <c r="A185" s="1">
        <v>21186</v>
      </c>
      <c r="B185" s="1"/>
      <c r="C185" s="1">
        <v>40057</v>
      </c>
      <c r="D185" s="7">
        <f>'ECONOMICS_BRTOT, 1D'!C378</f>
        <v>0.50660000000000005</v>
      </c>
      <c r="E185" s="7">
        <f>+'ECONOMICS_BRTOT, 1D'!B378</f>
        <v>92.56</v>
      </c>
      <c r="F185" s="7">
        <f t="shared" si="2"/>
        <v>92.56</v>
      </c>
      <c r="G185" s="7"/>
      <c r="H185" s="7"/>
      <c r="I185" s="7"/>
      <c r="J185" s="7"/>
      <c r="K185" s="7">
        <v>32.203643947647002</v>
      </c>
    </row>
    <row r="186" spans="1:11" x14ac:dyDescent="0.3">
      <c r="A186" s="1">
        <v>21217</v>
      </c>
      <c r="B186" s="1"/>
      <c r="C186" s="1">
        <v>40087</v>
      </c>
      <c r="D186" s="7">
        <f>'ECONOMICS_BRTOT, 1D'!C379</f>
        <v>0.51149999999999995</v>
      </c>
      <c r="E186" s="7">
        <f>+'ECONOMICS_BRTOT, 1D'!B379</f>
        <v>93.98</v>
      </c>
      <c r="F186" s="7">
        <f t="shared" si="2"/>
        <v>93.98</v>
      </c>
      <c r="G186" s="7"/>
      <c r="H186" s="7"/>
      <c r="I186" s="7"/>
      <c r="J186" s="7"/>
      <c r="K186" s="7">
        <v>32.123335608625439</v>
      </c>
    </row>
    <row r="187" spans="1:11" x14ac:dyDescent="0.3">
      <c r="A187" s="1">
        <v>21245</v>
      </c>
      <c r="B187" s="1"/>
      <c r="C187" s="1">
        <v>40118</v>
      </c>
      <c r="D187" s="7">
        <f>'ECONOMICS_BRTOT, 1D'!C380</f>
        <v>0.53539999999999999</v>
      </c>
      <c r="E187" s="7">
        <f>+'ECONOMICS_BRTOT, 1D'!B380</f>
        <v>93.84</v>
      </c>
      <c r="F187" s="7">
        <f t="shared" si="2"/>
        <v>93.84</v>
      </c>
      <c r="G187" s="7"/>
      <c r="H187" s="7"/>
      <c r="I187" s="7"/>
      <c r="J187" s="7"/>
      <c r="K187" s="7">
        <v>32.030447311422321</v>
      </c>
    </row>
    <row r="188" spans="1:11" x14ac:dyDescent="0.3">
      <c r="A188" s="1">
        <v>21276</v>
      </c>
      <c r="B188" s="1"/>
      <c r="C188" s="1">
        <v>40148</v>
      </c>
      <c r="D188" s="7">
        <f>'ECONOMICS_BRTOT, 1D'!C381</f>
        <v>0.53110000000000002</v>
      </c>
      <c r="E188" s="7">
        <f>+'ECONOMICS_BRTOT, 1D'!B381</f>
        <v>94.77</v>
      </c>
      <c r="F188" s="7">
        <f t="shared" si="2"/>
        <v>94.77</v>
      </c>
      <c r="G188" s="7"/>
      <c r="H188" s="7"/>
      <c r="I188" s="7"/>
      <c r="J188" s="7"/>
      <c r="K188" s="7">
        <v>31.972896098445119</v>
      </c>
    </row>
    <row r="189" spans="1:11" x14ac:dyDescent="0.3">
      <c r="A189" s="1">
        <v>21306</v>
      </c>
      <c r="B189" s="1"/>
      <c r="C189" s="1">
        <v>40179</v>
      </c>
      <c r="D189" s="7">
        <f>'ECONOMICS_BRTOT, 1D'!C382</f>
        <v>0.56369999999999998</v>
      </c>
      <c r="E189" s="7">
        <f>+'ECONOMICS_BRTOT, 1D'!B382</f>
        <v>97.99</v>
      </c>
      <c r="F189" s="7">
        <f t="shared" si="2"/>
        <v>97.99</v>
      </c>
      <c r="G189" s="7"/>
      <c r="H189" s="7"/>
      <c r="I189" s="7"/>
      <c r="J189" s="7"/>
      <c r="K189" s="7">
        <v>31.550124431068795</v>
      </c>
    </row>
    <row r="190" spans="1:11" x14ac:dyDescent="0.3">
      <c r="A190" s="1">
        <v>21337</v>
      </c>
      <c r="B190" s="1"/>
      <c r="C190" s="1">
        <v>40210</v>
      </c>
      <c r="D190" s="7">
        <f>'ECONOMICS_BRTOT, 1D'!C383</f>
        <v>0.56640000000000001</v>
      </c>
      <c r="E190" s="7">
        <f>+'ECONOMICS_BRTOT, 1D'!B383</f>
        <v>97.97</v>
      </c>
      <c r="F190" s="7">
        <f t="shared" si="2"/>
        <v>97.97</v>
      </c>
      <c r="G190" s="7"/>
      <c r="H190" s="7"/>
      <c r="I190" s="7"/>
      <c r="J190" s="7"/>
      <c r="K190" s="7">
        <v>31.318368504138174</v>
      </c>
    </row>
    <row r="191" spans="1:11" x14ac:dyDescent="0.3">
      <c r="A191" s="1">
        <v>21367</v>
      </c>
      <c r="B191" s="1"/>
      <c r="C191" s="1">
        <v>40238</v>
      </c>
      <c r="D191" s="7">
        <f>'ECONOMICS_BRTOT, 1D'!C384</f>
        <v>0.56899999999999995</v>
      </c>
      <c r="E191" s="7">
        <f>+'ECONOMICS_BRTOT, 1D'!B384</f>
        <v>99.75</v>
      </c>
      <c r="F191" s="7">
        <f t="shared" si="2"/>
        <v>99.75</v>
      </c>
      <c r="G191" s="7"/>
      <c r="H191" s="7"/>
      <c r="I191" s="7"/>
      <c r="J191" s="7"/>
      <c r="K191" s="7">
        <v>31.212246864797859</v>
      </c>
    </row>
    <row r="192" spans="1:11" x14ac:dyDescent="0.3">
      <c r="A192" s="1">
        <v>21398</v>
      </c>
      <c r="B192" s="1"/>
      <c r="C192" s="1">
        <v>40269</v>
      </c>
      <c r="D192" s="7">
        <f>'ECONOMICS_BRTOT, 1D'!C385</f>
        <v>0.57289999999999996</v>
      </c>
      <c r="E192" s="7">
        <f>+'ECONOMICS_BRTOT, 1D'!B385</f>
        <v>104.31</v>
      </c>
      <c r="F192" s="7">
        <f t="shared" si="2"/>
        <v>104.31</v>
      </c>
      <c r="G192" s="7"/>
      <c r="H192" s="7"/>
      <c r="I192" s="7"/>
      <c r="J192" s="7"/>
      <c r="K192" s="7">
        <v>31.090991996013408</v>
      </c>
    </row>
    <row r="193" spans="1:11" x14ac:dyDescent="0.3">
      <c r="A193" s="1">
        <v>21429</v>
      </c>
      <c r="B193" s="1"/>
      <c r="C193" s="1">
        <v>40299</v>
      </c>
      <c r="D193" s="7">
        <f>'ECONOMICS_BRTOT, 1D'!C386</f>
        <v>0.52969999999999995</v>
      </c>
      <c r="E193" s="7">
        <f>+'ECONOMICS_BRTOT, 1D'!B386</f>
        <v>105.86</v>
      </c>
      <c r="F193" s="7">
        <f t="shared" si="2"/>
        <v>105.86</v>
      </c>
      <c r="G193" s="7"/>
      <c r="H193" s="7"/>
      <c r="I193" s="7"/>
      <c r="J193" s="7"/>
      <c r="K193" s="7">
        <v>31.022741963693282</v>
      </c>
    </row>
    <row r="194" spans="1:11" x14ac:dyDescent="0.3">
      <c r="A194" s="1">
        <v>21459</v>
      </c>
      <c r="B194" s="1"/>
      <c r="C194" s="1">
        <v>40330</v>
      </c>
      <c r="D194" s="7">
        <f>'ECONOMICS_BRTOT, 1D'!C387</f>
        <v>0.55259999999999998</v>
      </c>
      <c r="E194" s="7">
        <f>+'ECONOMICS_BRTOT, 1D'!B387</f>
        <v>103.81</v>
      </c>
      <c r="F194" s="7">
        <f t="shared" si="2"/>
        <v>103.81</v>
      </c>
      <c r="G194" s="7"/>
      <c r="H194" s="7"/>
      <c r="I194" s="7"/>
      <c r="J194" s="7"/>
      <c r="K194" s="7">
        <v>31.010337828561862</v>
      </c>
    </row>
    <row r="195" spans="1:11" x14ac:dyDescent="0.3">
      <c r="A195" s="1">
        <v>21490</v>
      </c>
      <c r="B195" s="1"/>
      <c r="C195" s="1">
        <v>40360</v>
      </c>
      <c r="D195" s="7">
        <f>'ECONOMICS_BRTOT, 1D'!C388</f>
        <v>0.55989999999999995</v>
      </c>
      <c r="E195" s="7">
        <f>+'ECONOMICS_BRTOT, 1D'!B388</f>
        <v>105</v>
      </c>
      <c r="F195" s="7">
        <f t="shared" ref="F195:F258" si="3">+E195</f>
        <v>105</v>
      </c>
      <c r="G195" s="7"/>
      <c r="H195" s="7"/>
      <c r="I195" s="7"/>
      <c r="J195" s="7"/>
      <c r="K195" s="7">
        <v>30.957709722034402</v>
      </c>
    </row>
    <row r="196" spans="1:11" x14ac:dyDescent="0.3">
      <c r="A196" s="1">
        <v>21520</v>
      </c>
      <c r="B196" s="1"/>
      <c r="C196" s="1">
        <v>40391</v>
      </c>
      <c r="D196" s="7">
        <f>'ECONOMICS_BRTOT, 1D'!C389</f>
        <v>0.57499999999999996</v>
      </c>
      <c r="E196" s="7">
        <f>+'ECONOMICS_BRTOT, 1D'!B389</f>
        <v>104.64</v>
      </c>
      <c r="F196" s="7">
        <f t="shared" si="3"/>
        <v>104.64</v>
      </c>
      <c r="G196" s="7"/>
      <c r="H196" s="7"/>
      <c r="I196" s="7"/>
      <c r="J196" s="7"/>
      <c r="K196" s="7">
        <v>30.905170931450932</v>
      </c>
    </row>
    <row r="197" spans="1:11" x14ac:dyDescent="0.3">
      <c r="A197" s="1">
        <v>21551</v>
      </c>
      <c r="B197" s="1"/>
      <c r="C197" s="1">
        <v>40422</v>
      </c>
      <c r="D197" s="7">
        <f>'ECONOMICS_BRTOT, 1D'!C390</f>
        <v>0.54859999999999998</v>
      </c>
      <c r="E197" s="7">
        <f>+'ECONOMICS_BRTOT, 1D'!B390</f>
        <v>108.12</v>
      </c>
      <c r="F197" s="7">
        <f t="shared" si="3"/>
        <v>108.12</v>
      </c>
      <c r="G197" s="7"/>
      <c r="H197" s="7"/>
      <c r="I197" s="7"/>
      <c r="J197" s="7"/>
      <c r="K197" s="7">
        <v>30.742237074953675</v>
      </c>
    </row>
    <row r="198" spans="1:11" x14ac:dyDescent="0.3">
      <c r="A198" s="1">
        <v>21582</v>
      </c>
      <c r="B198" s="1"/>
      <c r="C198" s="1">
        <v>40452</v>
      </c>
      <c r="D198" s="7">
        <f>'ECONOMICS_BRTOT, 1D'!C391</f>
        <v>0.55369999999999997</v>
      </c>
      <c r="E198" s="7">
        <f>+'ECONOMICS_BRTOT, 1D'!B391</f>
        <v>107.64</v>
      </c>
      <c r="F198" s="7">
        <f t="shared" si="3"/>
        <v>107.64</v>
      </c>
      <c r="G198" s="7"/>
      <c r="H198" s="7"/>
      <c r="I198" s="7"/>
      <c r="J198" s="7"/>
      <c r="K198" s="7">
        <v>30.425808664839344</v>
      </c>
    </row>
    <row r="199" spans="1:11" x14ac:dyDescent="0.3">
      <c r="A199" s="1">
        <v>21610</v>
      </c>
      <c r="B199" s="1"/>
      <c r="C199" s="1">
        <v>40483</v>
      </c>
      <c r="D199" s="7">
        <f>'ECONOMICS_BRTOT, 1D'!C392</f>
        <v>0.56930000000000003</v>
      </c>
      <c r="E199" s="7">
        <f>+'ECONOMICS_BRTOT, 1D'!B392</f>
        <v>112.4</v>
      </c>
      <c r="F199" s="7">
        <f t="shared" si="3"/>
        <v>112.4</v>
      </c>
      <c r="G199" s="7"/>
      <c r="H199" s="7"/>
      <c r="I199" s="7"/>
      <c r="J199" s="7"/>
      <c r="K199" s="7">
        <v>30.208308841182824</v>
      </c>
    </row>
    <row r="200" spans="1:11" x14ac:dyDescent="0.3">
      <c r="A200" s="1">
        <v>21641</v>
      </c>
      <c r="B200" s="1"/>
      <c r="C200" s="1">
        <v>40513</v>
      </c>
      <c r="D200" s="7">
        <f>'ECONOMICS_BRTOT, 1D'!C393</f>
        <v>0.56910000000000005</v>
      </c>
      <c r="E200" s="7">
        <f>+'ECONOMICS_BRTOT, 1D'!B393</f>
        <v>112.88</v>
      </c>
      <c r="F200" s="7">
        <f t="shared" si="3"/>
        <v>112.88</v>
      </c>
      <c r="G200" s="7"/>
      <c r="H200" s="7"/>
      <c r="I200" s="7"/>
      <c r="J200" s="7"/>
      <c r="K200" s="7">
        <v>30.046060116553438</v>
      </c>
    </row>
    <row r="201" spans="1:11" x14ac:dyDescent="0.3">
      <c r="A201" s="1">
        <v>21671</v>
      </c>
      <c r="B201" s="1"/>
      <c r="C201" s="1">
        <v>40544</v>
      </c>
      <c r="D201" s="7">
        <f>'ECONOMICS_BRTOT, 1D'!C394</f>
        <v>0.59189999999999998</v>
      </c>
      <c r="E201" s="7">
        <f>+'ECONOMICS_BRTOT, 1D'!B394</f>
        <v>117.51</v>
      </c>
      <c r="F201" s="7">
        <f t="shared" si="3"/>
        <v>117.51</v>
      </c>
      <c r="G201" s="7"/>
      <c r="H201" s="7"/>
      <c r="I201" s="7"/>
      <c r="J201" s="7"/>
      <c r="K201" s="7">
        <v>29.704458839894645</v>
      </c>
    </row>
    <row r="202" spans="1:11" x14ac:dyDescent="0.3">
      <c r="A202" s="1">
        <v>21702</v>
      </c>
      <c r="B202" s="1"/>
      <c r="C202" s="1">
        <v>40575</v>
      </c>
      <c r="D202" s="7">
        <f>'ECONOMICS_BRTOT, 1D'!C395</f>
        <v>0.58699999999999997</v>
      </c>
      <c r="E202" s="7">
        <f>+'ECONOMICS_BRTOT, 1D'!B395</f>
        <v>116.58</v>
      </c>
      <c r="F202" s="7">
        <f t="shared" si="3"/>
        <v>116.58</v>
      </c>
      <c r="G202" s="7"/>
      <c r="H202" s="7"/>
      <c r="I202" s="7"/>
      <c r="J202" s="7"/>
      <c r="K202" s="7">
        <v>29.52729506947778</v>
      </c>
    </row>
    <row r="203" spans="1:11" x14ac:dyDescent="0.3">
      <c r="A203" s="1">
        <v>21732</v>
      </c>
      <c r="B203" s="1"/>
      <c r="C203" s="1">
        <v>40603</v>
      </c>
      <c r="D203" s="7">
        <f>'ECONOMICS_BRTOT, 1D'!C396</f>
        <v>0.58240000000000003</v>
      </c>
      <c r="E203" s="7">
        <f>+'ECONOMICS_BRTOT, 1D'!B396</f>
        <v>116.58</v>
      </c>
      <c r="F203" s="7">
        <f t="shared" si="3"/>
        <v>116.58</v>
      </c>
      <c r="G203" s="7"/>
      <c r="H203" s="7"/>
      <c r="I203" s="7"/>
      <c r="J203" s="7"/>
      <c r="K203" s="7">
        <v>29.424309984531916</v>
      </c>
    </row>
    <row r="204" spans="1:11" x14ac:dyDescent="0.3">
      <c r="A204" s="1">
        <v>21763</v>
      </c>
      <c r="B204" s="1"/>
      <c r="C204" s="1">
        <v>40634</v>
      </c>
      <c r="D204" s="7">
        <f>'ECONOMICS_BRTOT, 1D'!C397</f>
        <v>0.60189999999999999</v>
      </c>
      <c r="E204" s="7">
        <f>+'ECONOMICS_BRTOT, 1D'!B397</f>
        <v>119.66</v>
      </c>
      <c r="F204" s="7">
        <f t="shared" si="3"/>
        <v>119.66</v>
      </c>
      <c r="G204" s="7"/>
      <c r="H204" s="7"/>
      <c r="I204" s="7"/>
      <c r="J204" s="7"/>
      <c r="K204" s="7">
        <v>29.219771583447784</v>
      </c>
    </row>
    <row r="205" spans="1:11" x14ac:dyDescent="0.3">
      <c r="A205" s="1">
        <v>21794</v>
      </c>
      <c r="B205" s="1"/>
      <c r="C205" s="1">
        <v>40664</v>
      </c>
      <c r="D205" s="7">
        <f>'ECONOMICS_BRTOT, 1D'!C398</f>
        <v>0.59899999999999998</v>
      </c>
      <c r="E205" s="7">
        <f>+'ECONOMICS_BRTOT, 1D'!B398</f>
        <v>119.15</v>
      </c>
      <c r="F205" s="7">
        <f t="shared" si="3"/>
        <v>119.15</v>
      </c>
      <c r="G205" s="7"/>
      <c r="H205" s="7"/>
      <c r="I205" s="7"/>
      <c r="J205" s="7"/>
      <c r="K205" s="7">
        <v>29.129470225747966</v>
      </c>
    </row>
    <row r="206" spans="1:11" x14ac:dyDescent="0.3">
      <c r="A206" s="1">
        <v>21824</v>
      </c>
      <c r="B206" s="1"/>
      <c r="C206" s="1">
        <v>40695</v>
      </c>
      <c r="D206" s="7">
        <f>'ECONOMICS_BRTOT, 1D'!C399</f>
        <v>0.60029999999999994</v>
      </c>
      <c r="E206" s="7">
        <f>+'ECONOMICS_BRTOT, 1D'!B399</f>
        <v>118.17</v>
      </c>
      <c r="F206" s="7">
        <f t="shared" si="3"/>
        <v>118.17</v>
      </c>
      <c r="G206" s="7"/>
      <c r="H206" s="7"/>
      <c r="I206" s="7"/>
      <c r="J206" s="7"/>
      <c r="K206" s="7">
        <v>29.126557569990965</v>
      </c>
    </row>
    <row r="207" spans="1:11" x14ac:dyDescent="0.3">
      <c r="A207" s="1">
        <v>21855</v>
      </c>
      <c r="B207" s="1"/>
      <c r="C207" s="1">
        <v>40725</v>
      </c>
      <c r="D207" s="7">
        <f>'ECONOMICS_BRTOT, 1D'!C400</f>
        <v>0.6119</v>
      </c>
      <c r="E207" s="7">
        <f>+'ECONOMICS_BRTOT, 1D'!B400</f>
        <v>116.64</v>
      </c>
      <c r="F207" s="7">
        <f t="shared" si="3"/>
        <v>116.64</v>
      </c>
      <c r="G207" s="7"/>
      <c r="H207" s="7"/>
      <c r="I207" s="7"/>
      <c r="J207" s="7"/>
      <c r="K207" s="7">
        <v>29.039439252234263</v>
      </c>
    </row>
    <row r="208" spans="1:11" x14ac:dyDescent="0.3">
      <c r="A208" s="1">
        <v>21885</v>
      </c>
      <c r="B208" s="1"/>
      <c r="C208" s="1">
        <v>40756</v>
      </c>
      <c r="D208" s="7">
        <f>'ECONOMICS_BRTOT, 1D'!C401</f>
        <v>0.63419999999999999</v>
      </c>
      <c r="E208" s="7">
        <f>+'ECONOMICS_BRTOT, 1D'!B401</f>
        <v>117.92</v>
      </c>
      <c r="F208" s="7">
        <f t="shared" si="3"/>
        <v>117.92</v>
      </c>
      <c r="G208" s="7"/>
      <c r="H208" s="7"/>
      <c r="I208" s="7"/>
      <c r="J208" s="7"/>
      <c r="K208" s="7">
        <v>28.926625413123084</v>
      </c>
    </row>
    <row r="209" spans="1:11" x14ac:dyDescent="0.3">
      <c r="A209" s="1">
        <v>21916</v>
      </c>
      <c r="B209" s="1"/>
      <c r="C209" s="1">
        <v>40787</v>
      </c>
      <c r="D209" s="7">
        <f>'ECONOMICS_BRTOT, 1D'!C402</f>
        <v>0.63200000000000001</v>
      </c>
      <c r="E209" s="7">
        <f>+'ECONOMICS_BRTOT, 1D'!B402</f>
        <v>119.24</v>
      </c>
      <c r="F209" s="7">
        <f t="shared" si="3"/>
        <v>119.24</v>
      </c>
      <c r="G209" s="7"/>
      <c r="H209" s="7"/>
      <c r="I209" s="7"/>
      <c r="J209" s="7"/>
      <c r="K209" s="7">
        <v>28.854489190147714</v>
      </c>
    </row>
    <row r="210" spans="1:11" x14ac:dyDescent="0.3">
      <c r="A210" s="1">
        <v>21947</v>
      </c>
      <c r="B210" s="1"/>
      <c r="C210" s="1">
        <v>40817</v>
      </c>
      <c r="D210" s="7">
        <f>'ECONOMICS_BRTOT, 1D'!C403</f>
        <v>0.63929999999999998</v>
      </c>
      <c r="E210" s="7">
        <f>+'ECONOMICS_BRTOT, 1D'!B403</f>
        <v>119.72</v>
      </c>
      <c r="F210" s="7">
        <f t="shared" si="3"/>
        <v>119.72</v>
      </c>
      <c r="G210" s="7"/>
      <c r="H210" s="7"/>
      <c r="I210" s="7"/>
      <c r="J210" s="7"/>
      <c r="K210" s="7">
        <v>28.742393854116656</v>
      </c>
    </row>
    <row r="211" spans="1:11" x14ac:dyDescent="0.3">
      <c r="A211" s="1">
        <v>21976</v>
      </c>
      <c r="B211" s="1"/>
      <c r="C211" s="1">
        <v>40848</v>
      </c>
      <c r="D211" s="7">
        <f>'ECONOMICS_BRTOT, 1D'!C404</f>
        <v>0.64470000000000005</v>
      </c>
      <c r="E211" s="7">
        <f>+'ECONOMICS_BRTOT, 1D'!B404</f>
        <v>120.14</v>
      </c>
      <c r="F211" s="7">
        <f t="shared" si="3"/>
        <v>120.14</v>
      </c>
      <c r="G211" s="7"/>
      <c r="H211" s="7"/>
      <c r="I211" s="7"/>
      <c r="J211" s="7"/>
      <c r="K211" s="7">
        <v>28.570968045841607</v>
      </c>
    </row>
    <row r="212" spans="1:11" x14ac:dyDescent="0.3">
      <c r="A212" s="1">
        <v>22007</v>
      </c>
      <c r="B212" s="1"/>
      <c r="C212" s="1">
        <v>40878</v>
      </c>
      <c r="D212" s="7">
        <f>'ECONOMICS_BRTOT, 1D'!C405</f>
        <v>0.62839999999999996</v>
      </c>
      <c r="E212" s="7">
        <f>+'ECONOMICS_BRTOT, 1D'!B405</f>
        <v>120.47</v>
      </c>
      <c r="F212" s="7">
        <f t="shared" si="3"/>
        <v>120.47</v>
      </c>
      <c r="G212" s="7"/>
      <c r="H212" s="7"/>
      <c r="I212" s="7"/>
      <c r="J212" s="7"/>
      <c r="K212" s="7">
        <v>28.397741820735124</v>
      </c>
    </row>
    <row r="213" spans="1:11" x14ac:dyDescent="0.3">
      <c r="A213" s="1">
        <v>22037</v>
      </c>
      <c r="B213" s="1"/>
      <c r="C213" s="1">
        <v>40909</v>
      </c>
      <c r="D213" s="7">
        <f>'ECONOMICS_BRTOT, 1D'!C406</f>
        <v>0.53139999999999998</v>
      </c>
      <c r="E213" s="7">
        <f>+'ECONOMICS_BRTOT, 1D'!B406</f>
        <v>122.2</v>
      </c>
      <c r="F213" s="7">
        <f t="shared" si="3"/>
        <v>122.2</v>
      </c>
      <c r="G213" s="7"/>
      <c r="H213" s="7"/>
      <c r="I213" s="7"/>
      <c r="J213" s="7"/>
      <c r="K213" s="7">
        <v>28.211545619645467</v>
      </c>
    </row>
    <row r="214" spans="1:11" x14ac:dyDescent="0.3">
      <c r="A214" s="1">
        <v>22068</v>
      </c>
      <c r="B214" s="1"/>
      <c r="C214" s="1">
        <v>40940</v>
      </c>
      <c r="D214" s="7">
        <f>'ECONOMICS_BRTOT, 1D'!C407</f>
        <v>0.58160000000000001</v>
      </c>
      <c r="E214" s="7">
        <f>+'ECONOMICS_BRTOT, 1D'!B407</f>
        <v>122.2</v>
      </c>
      <c r="F214" s="7">
        <f t="shared" si="3"/>
        <v>122.2</v>
      </c>
      <c r="G214" s="7"/>
      <c r="H214" s="7"/>
      <c r="I214" s="7"/>
      <c r="J214" s="7"/>
      <c r="K214" s="7">
        <v>28.23130753491991</v>
      </c>
    </row>
    <row r="215" spans="1:11" x14ac:dyDescent="0.3">
      <c r="A215" s="1">
        <v>22098</v>
      </c>
      <c r="B215" s="1"/>
      <c r="C215" s="1">
        <v>40969</v>
      </c>
      <c r="D215" s="7">
        <f>'ECONOMICS_BRTOT, 1D'!C408</f>
        <v>0.55230000000000001</v>
      </c>
      <c r="E215" s="7">
        <f>+'ECONOMICS_BRTOT, 1D'!B408</f>
        <v>118.74</v>
      </c>
      <c r="F215" s="7">
        <f t="shared" si="3"/>
        <v>118.74</v>
      </c>
      <c r="G215" s="7"/>
      <c r="H215" s="7"/>
      <c r="I215" s="7"/>
      <c r="J215" s="7"/>
      <c r="K215" s="7">
        <v>28.189023998921527</v>
      </c>
    </row>
    <row r="216" spans="1:11" x14ac:dyDescent="0.3">
      <c r="A216" s="1">
        <v>22129</v>
      </c>
      <c r="B216" s="1"/>
      <c r="C216" s="1">
        <v>41000</v>
      </c>
      <c r="D216" s="7">
        <f>'ECONOMICS_BRTOT, 1D'!C409</f>
        <v>0.53610000000000002</v>
      </c>
      <c r="E216" s="7">
        <f>+'ECONOMICS_BRTOT, 1D'!B409</f>
        <v>114.66</v>
      </c>
      <c r="F216" s="7">
        <f t="shared" si="3"/>
        <v>114.66</v>
      </c>
      <c r="G216" s="7"/>
      <c r="H216" s="7"/>
      <c r="I216" s="7"/>
      <c r="J216" s="7"/>
      <c r="K216" s="7">
        <v>28.057155368688694</v>
      </c>
    </row>
    <row r="217" spans="1:11" x14ac:dyDescent="0.3">
      <c r="A217" s="1">
        <v>22160</v>
      </c>
      <c r="B217" s="1"/>
      <c r="C217" s="1">
        <v>41030</v>
      </c>
      <c r="D217" s="7">
        <f>'ECONOMICS_BRTOT, 1D'!C410</f>
        <v>0.57089999999999996</v>
      </c>
      <c r="E217" s="7">
        <f>+'ECONOMICS_BRTOT, 1D'!B410</f>
        <v>113.73</v>
      </c>
      <c r="F217" s="7">
        <f t="shared" si="3"/>
        <v>113.73</v>
      </c>
      <c r="G217" s="7"/>
      <c r="H217" s="7"/>
      <c r="I217" s="7"/>
      <c r="J217" s="7"/>
      <c r="K217" s="7">
        <v>27.959297826296652</v>
      </c>
    </row>
    <row r="218" spans="1:11" x14ac:dyDescent="0.3">
      <c r="A218" s="1">
        <v>22190</v>
      </c>
      <c r="B218" s="1"/>
      <c r="C218" s="1">
        <v>41061</v>
      </c>
      <c r="D218" s="7">
        <f>'ECONOMICS_BRTOT, 1D'!C411</f>
        <v>0.58450000000000002</v>
      </c>
      <c r="E218" s="7">
        <f>+'ECONOMICS_BRTOT, 1D'!B411</f>
        <v>111.51</v>
      </c>
      <c r="F218" s="7">
        <f t="shared" si="3"/>
        <v>111.51</v>
      </c>
      <c r="G218" s="7"/>
      <c r="H218" s="7"/>
      <c r="I218" s="7"/>
      <c r="J218" s="7"/>
      <c r="K218" s="7">
        <v>27.89513900658152</v>
      </c>
    </row>
    <row r="219" spans="1:11" x14ac:dyDescent="0.3">
      <c r="A219" s="1">
        <v>22221</v>
      </c>
      <c r="B219" s="1"/>
      <c r="C219" s="1">
        <v>41091</v>
      </c>
      <c r="D219" s="7">
        <f>'ECONOMICS_BRTOT, 1D'!C412</f>
        <v>0.54820000000000002</v>
      </c>
      <c r="E219" s="7">
        <f>+'ECONOMICS_BRTOT, 1D'!B412</f>
        <v>111.29</v>
      </c>
      <c r="F219" s="7">
        <f t="shared" si="3"/>
        <v>111.29</v>
      </c>
      <c r="G219" s="7"/>
      <c r="H219" s="7"/>
      <c r="I219" s="7"/>
      <c r="J219" s="7"/>
      <c r="K219" s="7">
        <v>27.858922407451825</v>
      </c>
    </row>
    <row r="220" spans="1:11" x14ac:dyDescent="0.3">
      <c r="A220" s="1">
        <v>22251</v>
      </c>
      <c r="B220" s="1"/>
      <c r="C220" s="1">
        <v>41122</v>
      </c>
      <c r="D220" s="7">
        <f>'ECONOMICS_BRTOT, 1D'!C413</f>
        <v>0.52339999999999998</v>
      </c>
      <c r="E220" s="7">
        <f>+'ECONOMICS_BRTOT, 1D'!B413</f>
        <v>112.18</v>
      </c>
      <c r="F220" s="7">
        <f t="shared" si="3"/>
        <v>112.18</v>
      </c>
      <c r="G220" s="7"/>
      <c r="H220" s="7"/>
      <c r="I220" s="7"/>
      <c r="J220" s="7"/>
      <c r="K220" s="7">
        <v>27.783905861625438</v>
      </c>
    </row>
    <row r="221" spans="1:11" x14ac:dyDescent="0.3">
      <c r="A221" s="1">
        <v>22282</v>
      </c>
      <c r="B221" s="1"/>
      <c r="C221" s="1">
        <v>41153</v>
      </c>
      <c r="D221" s="7">
        <f>'ECONOMICS_BRTOT, 1D'!C414</f>
        <v>0.49380000000000002</v>
      </c>
      <c r="E221" s="7">
        <f>+'ECONOMICS_BRTOT, 1D'!B414</f>
        <v>113.7</v>
      </c>
      <c r="F221" s="7">
        <f t="shared" si="3"/>
        <v>113.7</v>
      </c>
      <c r="G221" s="7"/>
      <c r="H221" s="7"/>
      <c r="I221" s="7"/>
      <c r="J221" s="7"/>
      <c r="K221" s="7">
        <v>27.631930245276422</v>
      </c>
    </row>
    <row r="222" spans="1:11" x14ac:dyDescent="0.3">
      <c r="A222" s="1">
        <v>22313</v>
      </c>
      <c r="B222" s="1"/>
      <c r="C222" s="1">
        <v>41183</v>
      </c>
      <c r="D222" s="7">
        <f>'ECONOMICS_BRTOT, 1D'!C415</f>
        <v>0.497</v>
      </c>
      <c r="E222" s="7">
        <f>+'ECONOMICS_BRTOT, 1D'!B415</f>
        <v>113.98</v>
      </c>
      <c r="F222" s="7">
        <f t="shared" si="3"/>
        <v>113.98</v>
      </c>
      <c r="G222" s="7"/>
      <c r="H222" s="7"/>
      <c r="I222" s="7"/>
      <c r="J222" s="7"/>
      <c r="K222" s="7">
        <v>27.412629211583749</v>
      </c>
    </row>
    <row r="223" spans="1:11" x14ac:dyDescent="0.3">
      <c r="A223" s="1">
        <v>22341</v>
      </c>
      <c r="B223" s="1"/>
      <c r="C223" s="1">
        <v>41214</v>
      </c>
      <c r="D223" s="7">
        <f>'ECONOMICS_BRTOT, 1D'!C416</f>
        <v>0.48559999999999998</v>
      </c>
      <c r="E223" s="7">
        <f>+'ECONOMICS_BRTOT, 1D'!B416</f>
        <v>113.82</v>
      </c>
      <c r="F223" s="7">
        <f t="shared" si="3"/>
        <v>113.82</v>
      </c>
      <c r="G223" s="7"/>
      <c r="H223" s="7"/>
      <c r="I223" s="7"/>
      <c r="J223" s="7"/>
      <c r="K223" s="7">
        <v>27.227482331727998</v>
      </c>
    </row>
    <row r="224" spans="1:11" x14ac:dyDescent="0.3">
      <c r="A224" s="1">
        <v>22372</v>
      </c>
      <c r="B224" s="1"/>
      <c r="C224" s="1">
        <v>41244</v>
      </c>
      <c r="D224" s="7">
        <f>'ECONOMICS_BRTOT, 1D'!C417</f>
        <v>0.4914</v>
      </c>
      <c r="E224" s="7">
        <f>+'ECONOMICS_BRTOT, 1D'!B417</f>
        <v>114.82</v>
      </c>
      <c r="F224" s="7">
        <f t="shared" si="3"/>
        <v>114.82</v>
      </c>
      <c r="G224" s="7"/>
      <c r="H224" s="7"/>
      <c r="I224" s="7"/>
      <c r="J224" s="7"/>
      <c r="K224" s="7">
        <v>27.016751668712047</v>
      </c>
    </row>
    <row r="225" spans="1:11" x14ac:dyDescent="0.3">
      <c r="A225" s="1">
        <v>22402</v>
      </c>
      <c r="B225" s="1"/>
      <c r="C225" s="1">
        <v>41275</v>
      </c>
      <c r="D225" s="7">
        <f>'ECONOMICS_BRTOT, 1D'!C418</f>
        <v>0.4929</v>
      </c>
      <c r="E225" s="7">
        <f>+'ECONOMICS_BRTOT, 1D'!B418</f>
        <v>112.64</v>
      </c>
      <c r="F225" s="7">
        <f t="shared" si="3"/>
        <v>112.64</v>
      </c>
      <c r="G225" s="7"/>
      <c r="H225" s="7"/>
      <c r="I225" s="7"/>
      <c r="J225" s="7"/>
      <c r="K225" s="7">
        <v>26.709591367980273</v>
      </c>
    </row>
    <row r="226" spans="1:11" x14ac:dyDescent="0.3">
      <c r="A226" s="1">
        <v>22433</v>
      </c>
      <c r="B226" s="1"/>
      <c r="C226" s="1">
        <v>41306</v>
      </c>
      <c r="D226" s="7">
        <f>'ECONOMICS_BRTOT, 1D'!C419</f>
        <v>0.49180000000000001</v>
      </c>
      <c r="E226" s="7">
        <f>+'ECONOMICS_BRTOT, 1D'!B419</f>
        <v>111.82</v>
      </c>
      <c r="F226" s="7">
        <f t="shared" si="3"/>
        <v>111.82</v>
      </c>
      <c r="G226" s="7"/>
      <c r="H226" s="7"/>
      <c r="I226" s="7"/>
      <c r="J226" s="7"/>
      <c r="K226" s="7">
        <v>26.650959257613525</v>
      </c>
    </row>
    <row r="227" spans="1:11" x14ac:dyDescent="0.3">
      <c r="A227" s="1">
        <v>22463</v>
      </c>
      <c r="B227" s="1"/>
      <c r="C227" s="1">
        <v>41334</v>
      </c>
      <c r="D227" s="7">
        <f>'ECONOMICS_BRTOT, 1D'!C420</f>
        <v>0.46729999999999999</v>
      </c>
      <c r="E227" s="7">
        <f>+'ECONOMICS_BRTOT, 1D'!B420</f>
        <v>110.68</v>
      </c>
      <c r="F227" s="7">
        <f t="shared" si="3"/>
        <v>110.68</v>
      </c>
      <c r="G227" s="7"/>
      <c r="H227" s="7"/>
      <c r="I227" s="7"/>
      <c r="J227" s="7"/>
      <c r="K227" s="7">
        <v>26.696343040782857</v>
      </c>
    </row>
    <row r="228" spans="1:11" x14ac:dyDescent="0.3">
      <c r="A228" s="1">
        <v>22494</v>
      </c>
      <c r="B228" s="1"/>
      <c r="C228" s="1">
        <v>41365</v>
      </c>
      <c r="D228" s="7">
        <f>'ECONOMICS_BRTOT, 1D'!C421</f>
        <v>0.48680000000000001</v>
      </c>
      <c r="E228" s="7">
        <f>+'ECONOMICS_BRTOT, 1D'!B421</f>
        <v>111.53</v>
      </c>
      <c r="F228" s="7">
        <f t="shared" si="3"/>
        <v>111.53</v>
      </c>
      <c r="G228" s="7"/>
      <c r="H228" s="7"/>
      <c r="I228" s="7"/>
      <c r="J228" s="7"/>
      <c r="K228" s="7">
        <v>26.621801995196307</v>
      </c>
    </row>
    <row r="229" spans="1:11" x14ac:dyDescent="0.3">
      <c r="A229" s="1">
        <v>22525</v>
      </c>
      <c r="B229" s="1"/>
      <c r="C229" s="1">
        <v>41395</v>
      </c>
      <c r="D229" s="7">
        <f>'ECONOMICS_BRTOT, 1D'!C422</f>
        <v>0.502</v>
      </c>
      <c r="E229" s="7">
        <f>+'ECONOMICS_BRTOT, 1D'!B422</f>
        <v>111.58</v>
      </c>
      <c r="F229" s="7">
        <f t="shared" si="3"/>
        <v>111.58</v>
      </c>
      <c r="G229" s="7"/>
      <c r="H229" s="7"/>
      <c r="I229" s="7"/>
      <c r="J229" s="7"/>
      <c r="K229" s="7">
        <v>26.5952067884079</v>
      </c>
    </row>
    <row r="230" spans="1:11" x14ac:dyDescent="0.3">
      <c r="A230" s="1">
        <v>22555</v>
      </c>
      <c r="B230" s="1"/>
      <c r="C230" s="1">
        <v>41426</v>
      </c>
      <c r="D230" s="7">
        <f>'ECONOMICS_BRTOT, 1D'!C423</f>
        <v>0.50590000000000002</v>
      </c>
      <c r="E230" s="7">
        <f>+'ECONOMICS_BRTOT, 1D'!B423</f>
        <v>111.14</v>
      </c>
      <c r="F230" s="7">
        <f t="shared" si="3"/>
        <v>111.14</v>
      </c>
      <c r="G230" s="7"/>
      <c r="H230" s="7"/>
      <c r="I230" s="7"/>
      <c r="J230" s="7"/>
      <c r="K230" s="7">
        <v>26.510373592910586</v>
      </c>
    </row>
    <row r="231" spans="1:11" x14ac:dyDescent="0.3">
      <c r="A231" s="1">
        <v>22586</v>
      </c>
      <c r="B231" s="1"/>
      <c r="C231" s="1">
        <v>41456</v>
      </c>
      <c r="D231" s="7">
        <f>'ECONOMICS_BRTOT, 1D'!C424</f>
        <v>0.49359999999999998</v>
      </c>
      <c r="E231" s="7">
        <f>+'ECONOMICS_BRTOT, 1D'!B424</f>
        <v>112.19</v>
      </c>
      <c r="F231" s="7">
        <f t="shared" si="3"/>
        <v>112.19</v>
      </c>
      <c r="G231" s="7"/>
      <c r="H231" s="7"/>
      <c r="I231" s="7"/>
      <c r="J231" s="7"/>
      <c r="K231" s="7">
        <v>26.544881939431846</v>
      </c>
    </row>
    <row r="232" spans="1:11" x14ac:dyDescent="0.3">
      <c r="A232" s="1">
        <v>22616</v>
      </c>
      <c r="B232" s="1"/>
      <c r="C232" s="1">
        <v>41487</v>
      </c>
      <c r="D232" s="7">
        <f>'ECONOMICS_BRTOT, 1D'!C425</f>
        <v>0.49909999999999999</v>
      </c>
      <c r="E232" s="7">
        <f>+'ECONOMICS_BRTOT, 1D'!B425</f>
        <v>109.94</v>
      </c>
      <c r="F232" s="7">
        <f t="shared" si="3"/>
        <v>109.94</v>
      </c>
      <c r="G232" s="7"/>
      <c r="H232" s="7"/>
      <c r="I232" s="7"/>
      <c r="J232" s="7"/>
      <c r="K232" s="7">
        <v>26.48661139436425</v>
      </c>
    </row>
    <row r="233" spans="1:11" x14ac:dyDescent="0.3">
      <c r="A233" s="1">
        <v>22647</v>
      </c>
      <c r="B233" s="1"/>
      <c r="C233" s="1">
        <v>41518</v>
      </c>
      <c r="D233" s="7">
        <f>'ECONOMICS_BRTOT, 1D'!C426</f>
        <v>0.46739999999999998</v>
      </c>
      <c r="E233" s="7">
        <f>+'ECONOMICS_BRTOT, 1D'!B426</f>
        <v>109.7</v>
      </c>
      <c r="F233" s="7">
        <f t="shared" si="3"/>
        <v>109.7</v>
      </c>
      <c r="G233" s="7"/>
      <c r="H233" s="7"/>
      <c r="I233" s="7"/>
      <c r="J233" s="7"/>
      <c r="K233" s="7">
        <v>26.420559994378305</v>
      </c>
    </row>
    <row r="234" spans="1:11" x14ac:dyDescent="0.3">
      <c r="A234" s="1">
        <v>22678</v>
      </c>
      <c r="B234" s="1"/>
      <c r="C234" s="1">
        <v>41548</v>
      </c>
      <c r="D234" s="7">
        <f>'ECONOMICS_BRTOT, 1D'!C427</f>
        <v>0.44940000000000002</v>
      </c>
      <c r="E234" s="7">
        <f>+'ECONOMICS_BRTOT, 1D'!B427</f>
        <v>108.85</v>
      </c>
      <c r="F234" s="7">
        <f t="shared" si="3"/>
        <v>108.85</v>
      </c>
      <c r="G234" s="7"/>
      <c r="H234" s="7"/>
      <c r="I234" s="7"/>
      <c r="J234" s="7"/>
      <c r="K234" s="7">
        <v>26.294347128163125</v>
      </c>
    </row>
    <row r="235" spans="1:11" x14ac:dyDescent="0.3">
      <c r="A235" s="1">
        <v>22706</v>
      </c>
      <c r="B235" s="1"/>
      <c r="C235" s="1">
        <v>41579</v>
      </c>
      <c r="D235" s="7">
        <f>'ECONOMICS_BRTOT, 1D'!C428</f>
        <v>0.43869999999999998</v>
      </c>
      <c r="E235" s="7">
        <f>+'ECONOMICS_BRTOT, 1D'!B428</f>
        <v>108.48</v>
      </c>
      <c r="F235" s="7">
        <f t="shared" si="3"/>
        <v>108.48</v>
      </c>
      <c r="G235" s="7"/>
      <c r="H235" s="7"/>
      <c r="I235" s="7"/>
      <c r="J235" s="7"/>
      <c r="K235" s="7">
        <v>26.173946972091507</v>
      </c>
    </row>
    <row r="236" spans="1:11" x14ac:dyDescent="0.3">
      <c r="A236" s="1">
        <v>22737</v>
      </c>
      <c r="B236" s="1"/>
      <c r="C236" s="1">
        <v>41609</v>
      </c>
      <c r="D236" s="7">
        <f>'ECONOMICS_BRTOT, 1D'!C429</f>
        <v>0.41839999999999999</v>
      </c>
      <c r="E236" s="7">
        <f>+'ECONOMICS_BRTOT, 1D'!B429</f>
        <v>107.04</v>
      </c>
      <c r="F236" s="7">
        <f t="shared" si="3"/>
        <v>107.04</v>
      </c>
      <c r="G236" s="7"/>
      <c r="H236" s="7"/>
      <c r="I236" s="7"/>
      <c r="J236" s="7"/>
      <c r="K236" s="7">
        <v>26.004915024432698</v>
      </c>
    </row>
    <row r="237" spans="1:11" x14ac:dyDescent="0.3">
      <c r="A237" s="1">
        <v>22767</v>
      </c>
      <c r="B237" s="1"/>
      <c r="C237" s="1">
        <v>41640</v>
      </c>
      <c r="D237" s="7">
        <f>'ECONOMICS_BRTOT, 1D'!C430</f>
        <v>0.45050000000000001</v>
      </c>
      <c r="E237" s="7">
        <f>+'ECONOMICS_BRTOT, 1D'!B430</f>
        <v>108.83</v>
      </c>
      <c r="F237" s="7">
        <f t="shared" si="3"/>
        <v>108.83</v>
      </c>
      <c r="G237" s="7"/>
      <c r="H237" s="7"/>
      <c r="I237" s="7"/>
      <c r="J237" s="7"/>
      <c r="K237" s="7">
        <v>25.762745219370608</v>
      </c>
    </row>
    <row r="238" spans="1:11" x14ac:dyDescent="0.3">
      <c r="A238" s="1">
        <v>22798</v>
      </c>
      <c r="B238" s="1"/>
      <c r="C238" s="1">
        <v>41671</v>
      </c>
      <c r="D238" s="7">
        <f>'ECONOMICS_BRTOT, 1D'!C431</f>
        <v>0.44929999999999998</v>
      </c>
      <c r="E238" s="7">
        <f>+'ECONOMICS_BRTOT, 1D'!B431</f>
        <v>109.89</v>
      </c>
      <c r="F238" s="7">
        <f t="shared" si="3"/>
        <v>109.89</v>
      </c>
      <c r="G238" s="7"/>
      <c r="H238" s="7"/>
      <c r="I238" s="7"/>
      <c r="J238" s="7"/>
      <c r="K238" s="7">
        <v>25.629471965151815</v>
      </c>
    </row>
    <row r="239" spans="1:11" x14ac:dyDescent="0.3">
      <c r="A239" s="1">
        <v>22828</v>
      </c>
      <c r="B239" s="1"/>
      <c r="C239" s="1">
        <v>41699</v>
      </c>
      <c r="D239" s="7">
        <f>'ECONOMICS_BRTOT, 1D'!C432</f>
        <v>0.4279</v>
      </c>
      <c r="E239" s="7">
        <f>+'ECONOMICS_BRTOT, 1D'!B432</f>
        <v>108.52</v>
      </c>
      <c r="F239" s="7">
        <f t="shared" si="3"/>
        <v>108.52</v>
      </c>
      <c r="G239" s="7"/>
      <c r="H239" s="7"/>
      <c r="I239" s="7"/>
      <c r="J239" s="7"/>
      <c r="K239" s="7">
        <v>25.441207033106824</v>
      </c>
    </row>
    <row r="240" spans="1:11" x14ac:dyDescent="0.3">
      <c r="A240" s="1">
        <v>22859</v>
      </c>
      <c r="B240" s="1"/>
      <c r="C240" s="1">
        <v>41730</v>
      </c>
      <c r="D240" s="7">
        <f>'ECONOMICS_BRTOT, 1D'!C433</f>
        <v>0.42280000000000001</v>
      </c>
      <c r="E240" s="7">
        <f>+'ECONOMICS_BRTOT, 1D'!B433</f>
        <v>108.78</v>
      </c>
      <c r="F240" s="7">
        <f t="shared" si="3"/>
        <v>108.78</v>
      </c>
      <c r="G240" s="7"/>
      <c r="H240" s="7"/>
      <c r="I240" s="7"/>
      <c r="J240" s="7"/>
      <c r="K240" s="7">
        <v>25.307079511694837</v>
      </c>
    </row>
    <row r="241" spans="1:11" x14ac:dyDescent="0.3">
      <c r="A241" s="1">
        <v>22890</v>
      </c>
      <c r="B241" s="1"/>
      <c r="C241" s="1">
        <v>41760</v>
      </c>
      <c r="D241" s="7">
        <f>'ECONOMICS_BRTOT, 1D'!C434</f>
        <v>0.41439999999999999</v>
      </c>
      <c r="E241" s="7">
        <f>+'ECONOMICS_BRTOT, 1D'!B434</f>
        <v>111.07</v>
      </c>
      <c r="F241" s="7">
        <f t="shared" si="3"/>
        <v>111.07</v>
      </c>
      <c r="G241" s="7"/>
      <c r="H241" s="7"/>
      <c r="I241" s="7"/>
      <c r="J241" s="7"/>
      <c r="K241" s="7">
        <v>25.24396958772553</v>
      </c>
    </row>
    <row r="242" spans="1:11" x14ac:dyDescent="0.3">
      <c r="A242" s="1">
        <v>22920</v>
      </c>
      <c r="B242" s="1"/>
      <c r="C242" s="1">
        <v>41791</v>
      </c>
      <c r="D242" s="7">
        <f>'ECONOMICS_BRTOT, 1D'!C435</f>
        <v>0.42599999999999999</v>
      </c>
      <c r="E242" s="7">
        <f>+'ECONOMICS_BRTOT, 1D'!B435</f>
        <v>106.96</v>
      </c>
      <c r="F242" s="7">
        <f t="shared" si="3"/>
        <v>106.96</v>
      </c>
      <c r="G242" s="7"/>
      <c r="H242" s="7"/>
      <c r="I242" s="7"/>
      <c r="J242" s="7"/>
      <c r="K242" s="7">
        <v>25.233876037310605</v>
      </c>
    </row>
    <row r="243" spans="1:11" x14ac:dyDescent="0.3">
      <c r="A243" s="1">
        <v>22951</v>
      </c>
      <c r="B243" s="1"/>
      <c r="C243" s="1">
        <v>41821</v>
      </c>
      <c r="D243" s="7">
        <f>'ECONOMICS_BRTOT, 1D'!C436</f>
        <v>0.44259999999999999</v>
      </c>
      <c r="E243" s="7">
        <f>+'ECONOMICS_BRTOT, 1D'!B436</f>
        <v>106.73</v>
      </c>
      <c r="F243" s="7">
        <f t="shared" si="3"/>
        <v>106.73</v>
      </c>
      <c r="G243" s="7"/>
      <c r="H243" s="7"/>
      <c r="I243" s="7"/>
      <c r="J243" s="7"/>
      <c r="K243" s="7">
        <v>25.193566331180715</v>
      </c>
    </row>
    <row r="244" spans="1:11" x14ac:dyDescent="0.3">
      <c r="A244" s="1">
        <v>22981</v>
      </c>
      <c r="B244" s="1"/>
      <c r="C244" s="1">
        <v>41852</v>
      </c>
      <c r="D244" s="7">
        <f>'ECONOMICS_BRTOT, 1D'!C437</f>
        <v>0.44619999999999999</v>
      </c>
      <c r="E244" s="7">
        <f>+'ECONOMICS_BRTOT, 1D'!B437</f>
        <v>105.79</v>
      </c>
      <c r="F244" s="7">
        <f t="shared" si="3"/>
        <v>105.79</v>
      </c>
      <c r="G244" s="7"/>
      <c r="H244" s="7"/>
      <c r="I244" s="7"/>
      <c r="J244" s="7"/>
      <c r="K244" s="7">
        <v>25.108198456428855</v>
      </c>
    </row>
    <row r="245" spans="1:11" x14ac:dyDescent="0.3">
      <c r="A245" s="1">
        <v>23012</v>
      </c>
      <c r="B245" s="1"/>
      <c r="C245" s="1">
        <v>41883</v>
      </c>
      <c r="D245" s="7">
        <f>'ECONOMICS_BRTOT, 1D'!C438</f>
        <v>0.44640000000000002</v>
      </c>
      <c r="E245" s="7">
        <f>+'ECONOMICS_BRTOT, 1D'!B438</f>
        <v>107.55</v>
      </c>
      <c r="F245" s="7">
        <f t="shared" si="3"/>
        <v>107.55</v>
      </c>
      <c r="G245" s="7"/>
      <c r="H245" s="7"/>
      <c r="I245" s="7"/>
      <c r="J245" s="7"/>
      <c r="K245" s="7">
        <v>25.055581734785807</v>
      </c>
    </row>
    <row r="246" spans="1:11" x14ac:dyDescent="0.3">
      <c r="A246" s="1">
        <v>23043</v>
      </c>
      <c r="B246" s="1"/>
      <c r="C246" s="1">
        <v>41913</v>
      </c>
      <c r="D246" s="7">
        <f>'ECONOMICS_BRTOT, 1D'!C439</f>
        <v>0.45300000000000001</v>
      </c>
      <c r="E246" s="7">
        <f>+'ECONOMICS_BRTOT, 1D'!B439</f>
        <v>107.44</v>
      </c>
      <c r="F246" s="7">
        <f t="shared" si="3"/>
        <v>107.44</v>
      </c>
      <c r="G246" s="7"/>
      <c r="H246" s="7"/>
      <c r="I246" s="7"/>
      <c r="J246" s="7"/>
      <c r="K246" s="7">
        <v>24.963217828819175</v>
      </c>
    </row>
    <row r="247" spans="1:11" x14ac:dyDescent="0.3">
      <c r="A247" s="1">
        <v>23071</v>
      </c>
      <c r="B247" s="1"/>
      <c r="C247" s="1">
        <v>41944</v>
      </c>
      <c r="D247" s="7">
        <f>'ECONOMICS_BRTOT, 1D'!C440</f>
        <v>0.44080000000000003</v>
      </c>
      <c r="E247" s="7">
        <f>+'ECONOMICS_BRTOT, 1D'!B440</f>
        <v>106.4</v>
      </c>
      <c r="F247" s="7">
        <f t="shared" si="3"/>
        <v>106.4</v>
      </c>
      <c r="G247" s="7"/>
      <c r="H247" s="7"/>
      <c r="I247" s="7"/>
      <c r="J247" s="7"/>
      <c r="K247" s="7">
        <v>24.792151980156103</v>
      </c>
    </row>
    <row r="248" spans="1:11" x14ac:dyDescent="0.3">
      <c r="A248" s="1">
        <v>23102</v>
      </c>
      <c r="B248" s="1"/>
      <c r="C248" s="1">
        <v>41974</v>
      </c>
      <c r="D248" s="7">
        <f>'ECONOMICS_BRTOT, 1D'!C441</f>
        <v>0.4466</v>
      </c>
      <c r="E248" s="7">
        <f>+'ECONOMICS_BRTOT, 1D'!B441</f>
        <v>106</v>
      </c>
      <c r="F248" s="7">
        <f t="shared" si="3"/>
        <v>106</v>
      </c>
      <c r="G248" s="7"/>
      <c r="H248" s="7"/>
      <c r="I248" s="7"/>
      <c r="J248" s="7"/>
      <c r="K248" s="7">
        <v>24.717997986197513</v>
      </c>
    </row>
    <row r="249" spans="1:11" x14ac:dyDescent="0.3">
      <c r="A249" s="1">
        <v>23132</v>
      </c>
      <c r="B249" s="1"/>
      <c r="C249" s="1">
        <v>42005</v>
      </c>
      <c r="D249" s="7">
        <f>'ECONOMICS_BRTOT, 1D'!C442</f>
        <v>0.40679999999999999</v>
      </c>
      <c r="E249" s="7">
        <f>+'ECONOMICS_BRTOT, 1D'!B442</f>
        <v>105.89</v>
      </c>
      <c r="F249" s="7">
        <f t="shared" si="3"/>
        <v>105.89</v>
      </c>
      <c r="G249" s="7"/>
      <c r="H249" s="7"/>
      <c r="I249" s="7"/>
      <c r="J249" s="7"/>
      <c r="K249" s="7">
        <v>24.323949996258133</v>
      </c>
    </row>
    <row r="250" spans="1:11" x14ac:dyDescent="0.3">
      <c r="A250" s="1">
        <v>23163</v>
      </c>
      <c r="B250" s="1"/>
      <c r="C250" s="1">
        <v>42036</v>
      </c>
      <c r="D250" s="7">
        <f>'ECONOMICS_BRTOT, 1D'!C443</f>
        <v>0.40289999999999998</v>
      </c>
      <c r="E250" s="7">
        <f>+'ECONOMICS_BRTOT, 1D'!B443</f>
        <v>103.59</v>
      </c>
      <c r="F250" s="7">
        <f t="shared" si="3"/>
        <v>103.59</v>
      </c>
      <c r="G250" s="7"/>
      <c r="H250" s="7"/>
      <c r="I250" s="7"/>
      <c r="J250" s="7"/>
      <c r="K250" s="7">
        <v>24.030774546787327</v>
      </c>
    </row>
    <row r="251" spans="1:11" x14ac:dyDescent="0.3">
      <c r="A251" s="1">
        <v>23193</v>
      </c>
      <c r="B251" s="1"/>
      <c r="C251" s="1">
        <v>42064</v>
      </c>
      <c r="D251" s="7">
        <f>'ECONOMICS_BRTOT, 1D'!C444</f>
        <v>0.38779999999999998</v>
      </c>
      <c r="E251" s="7">
        <f>+'ECONOMICS_BRTOT, 1D'!B444</f>
        <v>101.84</v>
      </c>
      <c r="F251" s="7">
        <f t="shared" si="3"/>
        <v>101.84</v>
      </c>
      <c r="G251" s="7"/>
      <c r="H251" s="7"/>
      <c r="I251" s="7"/>
      <c r="J251" s="7"/>
      <c r="K251" s="7">
        <v>23.863728447653752</v>
      </c>
    </row>
    <row r="252" spans="1:11" x14ac:dyDescent="0.3">
      <c r="A252" s="1">
        <v>23224</v>
      </c>
      <c r="B252" s="1"/>
      <c r="C252" s="1">
        <v>42095</v>
      </c>
      <c r="D252" s="7">
        <f>'ECONOMICS_BRTOT, 1D'!C445</f>
        <v>0.37569999999999998</v>
      </c>
      <c r="E252" s="7">
        <f>+'ECONOMICS_BRTOT, 1D'!B445</f>
        <v>101.55</v>
      </c>
      <c r="F252" s="7">
        <f t="shared" si="3"/>
        <v>101.55</v>
      </c>
      <c r="G252" s="7"/>
      <c r="H252" s="7"/>
      <c r="I252" s="7"/>
      <c r="J252" s="7"/>
      <c r="K252" s="7">
        <v>23.604083528836554</v>
      </c>
    </row>
    <row r="253" spans="1:11" x14ac:dyDescent="0.3">
      <c r="A253" s="1">
        <v>23255</v>
      </c>
      <c r="B253" s="1"/>
      <c r="C253" s="1">
        <v>42125</v>
      </c>
      <c r="D253" s="7">
        <f>'ECONOMICS_BRTOT, 1D'!C446</f>
        <v>0.37119999999999997</v>
      </c>
      <c r="E253" s="7">
        <f>+'ECONOMICS_BRTOT, 1D'!B446</f>
        <v>96.96</v>
      </c>
      <c r="F253" s="7">
        <f t="shared" si="3"/>
        <v>96.96</v>
      </c>
      <c r="G253" s="7"/>
      <c r="H253" s="7"/>
      <c r="I253" s="7"/>
      <c r="J253" s="7"/>
      <c r="K253" s="7">
        <v>23.458639961077871</v>
      </c>
    </row>
    <row r="254" spans="1:11" x14ac:dyDescent="0.3">
      <c r="A254" s="1">
        <v>23285</v>
      </c>
      <c r="B254" s="1"/>
      <c r="C254" s="1">
        <v>42156</v>
      </c>
      <c r="D254" s="7">
        <f>'ECONOMICS_BRTOT, 1D'!C447</f>
        <v>0.34960000000000002</v>
      </c>
      <c r="E254" s="7">
        <f>+'ECONOMICS_BRTOT, 1D'!B447</f>
        <v>96.84</v>
      </c>
      <c r="F254" s="7">
        <f t="shared" si="3"/>
        <v>96.84</v>
      </c>
      <c r="G254" s="7"/>
      <c r="H254" s="7"/>
      <c r="I254" s="7"/>
      <c r="J254" s="7"/>
      <c r="K254" s="7">
        <v>23.348900130464685</v>
      </c>
    </row>
    <row r="255" spans="1:11" x14ac:dyDescent="0.3">
      <c r="A255" s="1">
        <v>23316</v>
      </c>
      <c r="B255" s="1"/>
      <c r="C255" s="1">
        <v>42186</v>
      </c>
      <c r="D255" s="7">
        <f>'ECONOMICS_BRTOT, 1D'!C448</f>
        <v>0.31230000000000002</v>
      </c>
      <c r="E255" s="7">
        <f>+'ECONOMICS_BRTOT, 1D'!B448</f>
        <v>98.83</v>
      </c>
      <c r="F255" s="7">
        <f t="shared" si="3"/>
        <v>98.83</v>
      </c>
      <c r="G255" s="7"/>
      <c r="H255" s="7"/>
      <c r="I255" s="7"/>
      <c r="J255" s="7"/>
      <c r="K255" s="7">
        <v>23.152107219102319</v>
      </c>
    </row>
    <row r="256" spans="1:11" x14ac:dyDescent="0.3">
      <c r="A256" s="1">
        <v>23346</v>
      </c>
      <c r="B256" s="1"/>
      <c r="C256" s="1">
        <v>42217</v>
      </c>
      <c r="D256" s="7">
        <f>'ECONOMICS_BRTOT, 1D'!C449</f>
        <v>0.33189999999999997</v>
      </c>
      <c r="E256" s="7">
        <f>+'ECONOMICS_BRTOT, 1D'!B449</f>
        <v>93.19</v>
      </c>
      <c r="F256" s="7">
        <f t="shared" si="3"/>
        <v>93.19</v>
      </c>
      <c r="G256" s="7"/>
      <c r="H256" s="7"/>
      <c r="I256" s="7"/>
      <c r="J256" s="7"/>
      <c r="K256" s="7">
        <v>23.02317742551941</v>
      </c>
    </row>
    <row r="257" spans="1:11" x14ac:dyDescent="0.3">
      <c r="A257" s="1">
        <v>23377</v>
      </c>
      <c r="B257" s="1"/>
      <c r="C257" s="1">
        <v>42248</v>
      </c>
      <c r="D257" s="7">
        <f>'ECONOMICS_BRTOT, 1D'!C450</f>
        <v>0.31390000000000001</v>
      </c>
      <c r="E257" s="7">
        <f>+'ECONOMICS_BRTOT, 1D'!B450</f>
        <v>92.53</v>
      </c>
      <c r="F257" s="7">
        <f t="shared" si="3"/>
        <v>92.53</v>
      </c>
      <c r="G257" s="7"/>
      <c r="H257" s="7"/>
      <c r="I257" s="7"/>
      <c r="J257" s="7"/>
      <c r="K257" s="7">
        <v>22.872220768447658</v>
      </c>
    </row>
    <row r="258" spans="1:11" x14ac:dyDescent="0.3">
      <c r="A258" s="1">
        <v>23408</v>
      </c>
      <c r="B258" s="1"/>
      <c r="C258" s="1">
        <v>42278</v>
      </c>
      <c r="D258" s="7">
        <f>'ECONOMICS_BRTOT, 1D'!C451</f>
        <v>0.32190000000000002</v>
      </c>
      <c r="E258" s="7">
        <f>+'ECONOMICS_BRTOT, 1D'!B451</f>
        <v>93.99</v>
      </c>
      <c r="F258" s="7">
        <f t="shared" si="3"/>
        <v>93.99</v>
      </c>
      <c r="G258" s="7"/>
      <c r="H258" s="7"/>
      <c r="I258" s="7"/>
      <c r="J258" s="7"/>
      <c r="K258" s="7">
        <v>22.672700999650733</v>
      </c>
    </row>
    <row r="259" spans="1:11" x14ac:dyDescent="0.3">
      <c r="A259" s="1">
        <v>23437</v>
      </c>
      <c r="B259" s="1"/>
      <c r="C259" s="1">
        <v>42309</v>
      </c>
      <c r="D259" s="7">
        <f>'ECONOMICS_BRTOT, 1D'!C452</f>
        <v>0.29170000000000001</v>
      </c>
      <c r="E259" s="7">
        <f>+'ECONOMICS_BRTOT, 1D'!B452</f>
        <v>94.82</v>
      </c>
      <c r="F259" s="7">
        <f t="shared" ref="F259:F322" si="4">+E259</f>
        <v>94.82</v>
      </c>
      <c r="G259" s="7"/>
      <c r="H259" s="7"/>
      <c r="I259" s="7"/>
      <c r="J259" s="7"/>
      <c r="K259" s="7">
        <v>22.434891153424434</v>
      </c>
    </row>
    <row r="260" spans="1:11" x14ac:dyDescent="0.3">
      <c r="A260" s="1">
        <v>23468</v>
      </c>
      <c r="B260" s="1"/>
      <c r="C260" s="1">
        <v>42339</v>
      </c>
      <c r="D260" s="7">
        <f>'ECONOMICS_BRTOT, 1D'!C453</f>
        <v>0.27500000000000002</v>
      </c>
      <c r="E260" s="7">
        <f>+'ECONOMICS_BRTOT, 1D'!B453</f>
        <v>91.46</v>
      </c>
      <c r="F260" s="7">
        <f t="shared" si="4"/>
        <v>91.46</v>
      </c>
      <c r="G260" s="7"/>
      <c r="H260" s="7"/>
      <c r="I260" s="7"/>
      <c r="J260" s="7"/>
      <c r="K260" s="7">
        <v>22.252421298774486</v>
      </c>
    </row>
    <row r="261" spans="1:11" x14ac:dyDescent="0.3">
      <c r="A261" s="1">
        <v>23498</v>
      </c>
      <c r="B261" s="1"/>
      <c r="C261" s="1">
        <v>42370</v>
      </c>
      <c r="D261" s="7">
        <f>'ECONOMICS_BRTOT, 1D'!C454</f>
        <v>0.25209999999999999</v>
      </c>
      <c r="E261" s="7">
        <f>+'ECONOMICS_BRTOT, 1D'!B454</f>
        <v>91.53</v>
      </c>
      <c r="F261" s="7">
        <f t="shared" si="4"/>
        <v>91.53</v>
      </c>
      <c r="G261" s="7"/>
      <c r="H261" s="7"/>
      <c r="I261" s="7"/>
      <c r="J261" s="7"/>
      <c r="K261" s="7">
        <v>21.951683238408286</v>
      </c>
    </row>
    <row r="262" spans="1:11" x14ac:dyDescent="0.3">
      <c r="A262" s="1">
        <v>23529</v>
      </c>
      <c r="B262" s="1"/>
      <c r="C262" s="1">
        <v>42401</v>
      </c>
      <c r="D262" s="7">
        <f>'ECONOMICS_BRTOT, 1D'!C455</f>
        <v>0.25869999999999999</v>
      </c>
      <c r="E262" s="7">
        <f>+'ECONOMICS_BRTOT, 1D'!B455</f>
        <v>90.16</v>
      </c>
      <c r="F262" s="7">
        <f t="shared" si="4"/>
        <v>90.16</v>
      </c>
      <c r="G262" s="7"/>
      <c r="H262" s="7"/>
      <c r="I262" s="7"/>
      <c r="J262" s="7"/>
      <c r="K262" s="7">
        <v>21.758036711674389</v>
      </c>
    </row>
    <row r="263" spans="1:11" x14ac:dyDescent="0.3">
      <c r="A263" s="1">
        <v>23559</v>
      </c>
      <c r="B263" s="1"/>
      <c r="C263" s="1">
        <v>42430</v>
      </c>
      <c r="D263" s="7">
        <f>'ECONOMICS_BRTOT, 1D'!C456</f>
        <v>0.25750000000000001</v>
      </c>
      <c r="E263" s="7">
        <f>+'ECONOMICS_BRTOT, 1D'!B456</f>
        <v>93.33</v>
      </c>
      <c r="F263" s="7">
        <f t="shared" si="4"/>
        <v>93.33</v>
      </c>
      <c r="G263" s="7"/>
      <c r="H263" s="7"/>
      <c r="I263" s="7"/>
      <c r="J263" s="7"/>
      <c r="K263" s="7">
        <v>21.549011302044555</v>
      </c>
    </row>
    <row r="264" spans="1:11" x14ac:dyDescent="0.3">
      <c r="A264" s="1">
        <v>23590</v>
      </c>
      <c r="B264" s="1"/>
      <c r="C264" s="1">
        <v>42461</v>
      </c>
      <c r="D264" s="7">
        <f>'ECONOMICS_BRTOT, 1D'!C457</f>
        <v>0.25190000000000001</v>
      </c>
      <c r="E264" s="7">
        <f>+'ECONOMICS_BRTOT, 1D'!B457</f>
        <v>89.1</v>
      </c>
      <c r="F264" s="7">
        <f t="shared" si="4"/>
        <v>89.1</v>
      </c>
      <c r="G264" s="7"/>
      <c r="H264" s="7"/>
      <c r="I264" s="7"/>
      <c r="J264" s="7"/>
      <c r="K264" s="7">
        <v>21.450339739244033</v>
      </c>
    </row>
    <row r="265" spans="1:11" x14ac:dyDescent="0.3">
      <c r="A265" s="1">
        <v>23621</v>
      </c>
      <c r="B265" s="1"/>
      <c r="C265" s="1">
        <v>42491</v>
      </c>
      <c r="D265" s="7">
        <f>'ECONOMICS_BRTOT, 1D'!C458</f>
        <v>0.24890000000000001</v>
      </c>
      <c r="E265" s="7">
        <f>+'ECONOMICS_BRTOT, 1D'!B458</f>
        <v>88.3</v>
      </c>
      <c r="F265" s="7">
        <f t="shared" si="4"/>
        <v>88.3</v>
      </c>
      <c r="G265" s="7"/>
      <c r="H265" s="7"/>
      <c r="I265" s="7"/>
      <c r="J265" s="7"/>
      <c r="K265" s="7">
        <v>21.328765774330346</v>
      </c>
    </row>
    <row r="266" spans="1:11" x14ac:dyDescent="0.3">
      <c r="A266" s="1">
        <v>23651</v>
      </c>
      <c r="B266" s="1"/>
      <c r="C266" s="1">
        <v>42522</v>
      </c>
      <c r="D266" s="7">
        <f>'ECONOMICS_BRTOT, 1D'!C459</f>
        <v>0.2485</v>
      </c>
      <c r="E266" s="7">
        <f>+'ECONOMICS_BRTOT, 1D'!B459</f>
        <v>87.68</v>
      </c>
      <c r="F266" s="7">
        <f t="shared" si="4"/>
        <v>87.68</v>
      </c>
      <c r="G266" s="7"/>
      <c r="H266" s="7"/>
      <c r="I266" s="7"/>
      <c r="J266" s="7"/>
      <c r="K266" s="7">
        <v>21.191024117566169</v>
      </c>
    </row>
    <row r="267" spans="1:11" x14ac:dyDescent="0.3">
      <c r="A267" s="1">
        <v>23682</v>
      </c>
      <c r="B267" s="1"/>
      <c r="C267" s="1">
        <v>42552</v>
      </c>
      <c r="D267" s="7">
        <f>'ECONOMICS_BRTOT, 1D'!C460</f>
        <v>0.27800000000000002</v>
      </c>
      <c r="E267" s="7">
        <f>+'ECONOMICS_BRTOT, 1D'!B460</f>
        <v>88.42</v>
      </c>
      <c r="F267" s="7">
        <f t="shared" si="4"/>
        <v>88.42</v>
      </c>
      <c r="G267" s="7"/>
      <c r="H267" s="7"/>
      <c r="I267" s="7"/>
      <c r="J267" s="7"/>
      <c r="K267" s="7">
        <v>21.117114217803856</v>
      </c>
    </row>
    <row r="268" spans="1:11" x14ac:dyDescent="0.3">
      <c r="A268" s="1">
        <v>23712</v>
      </c>
      <c r="B268" s="1"/>
      <c r="C268" s="1">
        <v>42583</v>
      </c>
      <c r="D268" s="7">
        <f>'ECONOMICS_BRTOT, 1D'!C461</f>
        <v>0.29060000000000002</v>
      </c>
      <c r="E268" s="7">
        <f>+'ECONOMICS_BRTOT, 1D'!B461</f>
        <v>88.6</v>
      </c>
      <c r="F268" s="7">
        <f t="shared" si="4"/>
        <v>88.6</v>
      </c>
      <c r="G268" s="7"/>
      <c r="H268" s="7"/>
      <c r="I268" s="7"/>
      <c r="J268" s="7"/>
      <c r="K268" s="7">
        <v>21.093910915796474</v>
      </c>
    </row>
    <row r="269" spans="1:11" x14ac:dyDescent="0.3">
      <c r="A269" s="1">
        <v>23743</v>
      </c>
      <c r="B269" s="1"/>
      <c r="C269" s="1">
        <v>42614</v>
      </c>
      <c r="D269" s="7">
        <f>'ECONOMICS_BRTOT, 1D'!C462</f>
        <v>0.27560000000000001</v>
      </c>
      <c r="E269" s="7">
        <f>+'ECONOMICS_BRTOT, 1D'!B462</f>
        <v>97.81</v>
      </c>
      <c r="F269" s="7">
        <f t="shared" si="4"/>
        <v>97.81</v>
      </c>
      <c r="G269" s="7"/>
      <c r="H269" s="7"/>
      <c r="I269" s="7"/>
      <c r="J269" s="7"/>
      <c r="K269" s="7">
        <v>21.123483793106825</v>
      </c>
    </row>
    <row r="270" spans="1:11" x14ac:dyDescent="0.3">
      <c r="A270" s="1">
        <v>23774</v>
      </c>
      <c r="B270" s="1"/>
      <c r="C270" s="1">
        <v>42644</v>
      </c>
      <c r="D270" s="7">
        <f>'ECONOMICS_BRTOT, 1D'!C463</f>
        <v>0.31169999999999998</v>
      </c>
      <c r="E270" s="7">
        <f>+'ECONOMICS_BRTOT, 1D'!B463</f>
        <v>97.21</v>
      </c>
      <c r="F270" s="7">
        <f t="shared" si="4"/>
        <v>97.21</v>
      </c>
      <c r="G270" s="7"/>
      <c r="H270" s="7"/>
      <c r="I270" s="7"/>
      <c r="J270" s="7"/>
      <c r="K270" s="7">
        <v>21.066603962408323</v>
      </c>
    </row>
    <row r="271" spans="1:11" x14ac:dyDescent="0.3">
      <c r="A271" s="1">
        <v>23802</v>
      </c>
      <c r="B271" s="1"/>
      <c r="C271" s="1">
        <v>42675</v>
      </c>
      <c r="D271" s="7">
        <f>'ECONOMICS_BRTOT, 1D'!C464</f>
        <v>0.30809999999999998</v>
      </c>
      <c r="E271" s="7">
        <f>+'ECONOMICS_BRTOT, 1D'!B464</f>
        <v>97.37</v>
      </c>
      <c r="F271" s="7">
        <f t="shared" si="4"/>
        <v>97.37</v>
      </c>
      <c r="G271" s="7"/>
      <c r="H271" s="7"/>
      <c r="I271" s="7"/>
      <c r="J271" s="7"/>
      <c r="K271" s="7">
        <v>21.03505138533033</v>
      </c>
    </row>
    <row r="272" spans="1:11" x14ac:dyDescent="0.3">
      <c r="A272" s="1">
        <v>23833</v>
      </c>
      <c r="B272" s="1"/>
      <c r="C272" s="1">
        <v>42705</v>
      </c>
      <c r="D272" s="7">
        <f>'ECONOMICS_BRTOT, 1D'!C465</f>
        <v>0.309</v>
      </c>
      <c r="E272" s="7">
        <f>+'ECONOMICS_BRTOT, 1D'!B465</f>
        <v>98.96</v>
      </c>
      <c r="F272" s="7">
        <f t="shared" si="4"/>
        <v>98.96</v>
      </c>
      <c r="G272" s="7"/>
      <c r="H272" s="7"/>
      <c r="I272" s="7"/>
      <c r="J272" s="7"/>
      <c r="K272" s="7">
        <v>20.884681677254097</v>
      </c>
    </row>
    <row r="273" spans="1:11" x14ac:dyDescent="0.3">
      <c r="A273" s="1">
        <v>23863</v>
      </c>
      <c r="B273" s="1"/>
      <c r="C273" s="1">
        <v>42736</v>
      </c>
      <c r="D273" s="7">
        <f>'ECONOMICS_BRTOT, 1D'!C466</f>
        <v>0.30609999999999998</v>
      </c>
      <c r="E273" s="7">
        <f>+'ECONOMICS_BRTOT, 1D'!B466</f>
        <v>100.05</v>
      </c>
      <c r="F273" s="7">
        <f t="shared" si="4"/>
        <v>100.05</v>
      </c>
      <c r="G273" s="7"/>
      <c r="H273" s="7"/>
      <c r="I273" s="7"/>
      <c r="J273" s="7"/>
      <c r="K273" s="7">
        <v>20.81806387286094</v>
      </c>
    </row>
    <row r="274" spans="1:11" x14ac:dyDescent="0.3">
      <c r="A274" s="1">
        <v>23894</v>
      </c>
      <c r="B274" s="1"/>
      <c r="C274" s="1">
        <v>42767</v>
      </c>
      <c r="D274" s="7">
        <f>'ECONOMICS_BRTOT, 1D'!C467</f>
        <v>0.31209999999999999</v>
      </c>
      <c r="E274" s="7">
        <f>+'ECONOMICS_BRTOT, 1D'!B467</f>
        <v>99.81</v>
      </c>
      <c r="F274" s="7">
        <f t="shared" si="4"/>
        <v>99.81</v>
      </c>
      <c r="G274" s="7"/>
      <c r="H274" s="7"/>
      <c r="I274" s="7"/>
      <c r="J274" s="7"/>
      <c r="K274" s="7">
        <v>20.834731658187486</v>
      </c>
    </row>
    <row r="275" spans="1:11" x14ac:dyDescent="0.3">
      <c r="A275" s="1">
        <v>23924</v>
      </c>
      <c r="B275" s="1"/>
      <c r="C275" s="1">
        <v>42795</v>
      </c>
      <c r="D275" s="7">
        <f>'ECONOMICS_BRTOT, 1D'!C468</f>
        <v>0.29499999999999998</v>
      </c>
      <c r="E275" s="7">
        <f>+'ECONOMICS_BRTOT, 1D'!B468</f>
        <v>101.86</v>
      </c>
      <c r="F275" s="7">
        <f t="shared" si="4"/>
        <v>101.86</v>
      </c>
      <c r="G275" s="7"/>
      <c r="H275" s="7"/>
      <c r="I275" s="7"/>
      <c r="J275" s="7"/>
      <c r="K275" s="7">
        <v>20.805603812849498</v>
      </c>
    </row>
    <row r="276" spans="1:11" x14ac:dyDescent="0.3">
      <c r="A276" s="1">
        <v>23955</v>
      </c>
      <c r="B276" s="1"/>
      <c r="C276" s="1">
        <v>42826</v>
      </c>
      <c r="D276" s="7">
        <f>'ECONOMICS_BRTOT, 1D'!C469</f>
        <v>0.30680000000000002</v>
      </c>
      <c r="E276" s="7">
        <f>+'ECONOMICS_BRTOT, 1D'!B469</f>
        <v>103.35</v>
      </c>
      <c r="F276" s="7">
        <f t="shared" si="4"/>
        <v>103.35</v>
      </c>
      <c r="G276" s="7"/>
      <c r="H276" s="7"/>
      <c r="I276" s="7"/>
      <c r="J276" s="7"/>
      <c r="K276" s="7">
        <v>20.679459112264684</v>
      </c>
    </row>
    <row r="277" spans="1:11" x14ac:dyDescent="0.3">
      <c r="A277" s="1">
        <v>23986</v>
      </c>
      <c r="B277" s="1"/>
      <c r="C277" s="1">
        <v>42856</v>
      </c>
      <c r="D277" s="7">
        <f>'ECONOMICS_BRTOT, 1D'!C470</f>
        <v>0.31680000000000003</v>
      </c>
      <c r="E277" s="7">
        <f>+'ECONOMICS_BRTOT, 1D'!B470</f>
        <v>106.78</v>
      </c>
      <c r="F277" s="7">
        <f t="shared" si="4"/>
        <v>106.78</v>
      </c>
      <c r="G277" s="7"/>
      <c r="H277" s="7"/>
      <c r="I277" s="7"/>
      <c r="J277" s="7"/>
      <c r="K277" s="7">
        <v>20.689804014271818</v>
      </c>
    </row>
    <row r="278" spans="1:11" x14ac:dyDescent="0.3">
      <c r="A278" s="1">
        <v>24016</v>
      </c>
      <c r="B278" s="1"/>
      <c r="C278" s="1">
        <v>42887</v>
      </c>
      <c r="D278" s="7">
        <f>'ECONOMICS_BRTOT, 1D'!C471</f>
        <v>0.3211</v>
      </c>
      <c r="E278" s="7">
        <f>+'ECONOMICS_BRTOT, 1D'!B471</f>
        <v>105.18</v>
      </c>
      <c r="F278" s="7">
        <f t="shared" si="4"/>
        <v>105.18</v>
      </c>
      <c r="G278" s="7"/>
      <c r="H278" s="7"/>
      <c r="I278" s="7"/>
      <c r="J278" s="7"/>
      <c r="K278" s="7">
        <v>20.679464282130752</v>
      </c>
    </row>
    <row r="279" spans="1:11" x14ac:dyDescent="0.3">
      <c r="A279" s="1">
        <v>24047</v>
      </c>
      <c r="B279" s="1"/>
      <c r="C279" s="1">
        <v>42917</v>
      </c>
      <c r="D279" s="7">
        <f>'ECONOMICS_BRTOT, 1D'!C472</f>
        <v>0.31969999999999998</v>
      </c>
      <c r="E279" s="7">
        <f>+'ECONOMICS_BRTOT, 1D'!B472</f>
        <v>105.35</v>
      </c>
      <c r="F279" s="7">
        <f t="shared" si="4"/>
        <v>105.35</v>
      </c>
      <c r="G279" s="7"/>
      <c r="H279" s="7"/>
      <c r="I279" s="7"/>
      <c r="J279" s="7"/>
      <c r="K279" s="7">
        <v>20.681532435374294</v>
      </c>
    </row>
    <row r="280" spans="1:11" x14ac:dyDescent="0.3">
      <c r="A280" s="1">
        <v>24077</v>
      </c>
      <c r="B280" s="1"/>
      <c r="C280" s="1">
        <v>42948</v>
      </c>
      <c r="D280" s="7">
        <f>'ECONOMICS_BRTOT, 1D'!C473</f>
        <v>0.31469999999999998</v>
      </c>
      <c r="E280" s="7">
        <f>+'ECONOMICS_BRTOT, 1D'!B473</f>
        <v>102.12</v>
      </c>
      <c r="F280" s="7">
        <f t="shared" si="4"/>
        <v>102.12</v>
      </c>
      <c r="G280" s="7"/>
      <c r="H280" s="7"/>
      <c r="I280" s="7"/>
      <c r="J280" s="7"/>
      <c r="K280" s="7">
        <v>20.660871563810485</v>
      </c>
    </row>
    <row r="281" spans="1:11" x14ac:dyDescent="0.3">
      <c r="A281" s="1">
        <v>24108</v>
      </c>
      <c r="B281" s="1"/>
      <c r="C281" s="1">
        <v>42979</v>
      </c>
      <c r="D281" s="7">
        <f>'ECONOMICS_BRTOT, 1D'!C474</f>
        <v>0.30940000000000001</v>
      </c>
      <c r="E281" s="7">
        <f>+'ECONOMICS_BRTOT, 1D'!B474</f>
        <v>99.49</v>
      </c>
      <c r="F281" s="7">
        <f t="shared" si="4"/>
        <v>99.49</v>
      </c>
      <c r="G281" s="7"/>
      <c r="H281" s="7"/>
      <c r="I281" s="7"/>
      <c r="J281" s="7"/>
      <c r="K281" s="7">
        <v>20.656740215767329</v>
      </c>
    </row>
    <row r="282" spans="1:11" x14ac:dyDescent="0.3">
      <c r="A282" s="1">
        <v>24139</v>
      </c>
      <c r="B282" s="1"/>
      <c r="C282" s="1">
        <v>43009</v>
      </c>
      <c r="D282" s="7">
        <f>'ECONOMICS_BRTOT, 1D'!C475</f>
        <v>0.3019</v>
      </c>
      <c r="E282" s="7">
        <f>+'ECONOMICS_BRTOT, 1D'!B475</f>
        <v>98.32</v>
      </c>
      <c r="F282" s="7">
        <f t="shared" si="4"/>
        <v>98.32</v>
      </c>
      <c r="G282" s="7"/>
      <c r="H282" s="7"/>
      <c r="I282" s="7"/>
      <c r="J282" s="7"/>
      <c r="K282" s="7">
        <v>20.590849497375729</v>
      </c>
    </row>
    <row r="283" spans="1:11" x14ac:dyDescent="0.3">
      <c r="A283" s="1">
        <v>24167</v>
      </c>
      <c r="B283" s="1"/>
      <c r="C283" s="1">
        <v>43040</v>
      </c>
      <c r="D283" s="7">
        <f>'ECONOMICS_BRTOT, 1D'!C476</f>
        <v>0.31919999999999998</v>
      </c>
      <c r="E283" s="7">
        <f>+'ECONOMICS_BRTOT, 1D'!B476</f>
        <v>97.18</v>
      </c>
      <c r="F283" s="7">
        <f t="shared" si="4"/>
        <v>97.18</v>
      </c>
      <c r="G283" s="7"/>
      <c r="H283" s="7"/>
      <c r="I283" s="7"/>
      <c r="J283" s="7"/>
      <c r="K283" s="7">
        <v>20.531308702139523</v>
      </c>
    </row>
    <row r="284" spans="1:11" x14ac:dyDescent="0.3">
      <c r="A284" s="1">
        <v>24198</v>
      </c>
      <c r="B284" s="1"/>
      <c r="C284" s="1">
        <v>43070</v>
      </c>
      <c r="D284" s="7">
        <f>'ECONOMICS_BRTOT, 1D'!C477</f>
        <v>0.31709999999999999</v>
      </c>
      <c r="E284" s="7">
        <f>+'ECONOMICS_BRTOT, 1D'!B477</f>
        <v>97.42</v>
      </c>
      <c r="F284" s="7">
        <f t="shared" si="4"/>
        <v>97.42</v>
      </c>
      <c r="G284" s="7"/>
      <c r="H284" s="7"/>
      <c r="I284" s="7"/>
      <c r="J284" s="7"/>
      <c r="K284" s="7">
        <v>20.419004179154175</v>
      </c>
    </row>
    <row r="285" spans="1:11" x14ac:dyDescent="0.3">
      <c r="A285" s="1">
        <v>24228</v>
      </c>
      <c r="B285" s="1"/>
      <c r="C285" s="1">
        <v>43101</v>
      </c>
      <c r="D285" s="7">
        <f>'ECONOMICS_BRTOT, 1D'!C478</f>
        <v>0.31580000000000003</v>
      </c>
      <c r="E285" s="7">
        <f>+'ECONOMICS_BRTOT, 1D'!B478</f>
        <v>101.76</v>
      </c>
      <c r="F285" s="7">
        <f t="shared" si="4"/>
        <v>101.76</v>
      </c>
      <c r="G285" s="7"/>
      <c r="H285" s="7"/>
      <c r="I285" s="7"/>
      <c r="J285" s="7"/>
      <c r="K285" s="7">
        <v>20.325506847654964</v>
      </c>
    </row>
    <row r="286" spans="1:11" x14ac:dyDescent="0.3">
      <c r="A286" s="1">
        <v>24259</v>
      </c>
      <c r="B286" s="1"/>
      <c r="C286" s="1">
        <v>43132</v>
      </c>
      <c r="D286" s="7">
        <f>'ECONOMICS_BRTOT, 1D'!C479</f>
        <v>0.30520000000000003</v>
      </c>
      <c r="E286" s="7">
        <f>+'ECONOMICS_BRTOT, 1D'!B479</f>
        <v>102</v>
      </c>
      <c r="F286" s="7">
        <f t="shared" si="4"/>
        <v>102</v>
      </c>
      <c r="G286" s="7"/>
      <c r="H286" s="7"/>
      <c r="I286" s="7"/>
      <c r="J286" s="7"/>
      <c r="K286" s="7">
        <v>20.411234030583412</v>
      </c>
    </row>
    <row r="287" spans="1:11" x14ac:dyDescent="0.3">
      <c r="A287" s="1">
        <v>24289</v>
      </c>
      <c r="B287" s="1"/>
      <c r="C287" s="1">
        <v>43160</v>
      </c>
      <c r="D287" s="7">
        <f>'ECONOMICS_BRTOT, 1D'!C480</f>
        <v>0.30499999999999999</v>
      </c>
      <c r="E287" s="7">
        <f>+'ECONOMICS_BRTOT, 1D'!B480</f>
        <v>99.37</v>
      </c>
      <c r="F287" s="7">
        <f t="shared" si="4"/>
        <v>99.37</v>
      </c>
      <c r="G287" s="7"/>
      <c r="H287" s="7"/>
      <c r="I287" s="7"/>
      <c r="J287" s="7"/>
      <c r="K287" s="7">
        <v>20.411234030583412</v>
      </c>
    </row>
    <row r="288" spans="1:11" x14ac:dyDescent="0.3">
      <c r="A288" s="1">
        <v>24320</v>
      </c>
      <c r="B288" s="1"/>
      <c r="C288" s="1">
        <v>43191</v>
      </c>
      <c r="D288" s="7">
        <f>'ECONOMICS_BRTOT, 1D'!C481</f>
        <v>0.3014</v>
      </c>
      <c r="E288" s="7">
        <f>+'ECONOMICS_BRTOT, 1D'!B481</f>
        <v>100.26</v>
      </c>
      <c r="F288" s="7">
        <f t="shared" si="4"/>
        <v>100.26</v>
      </c>
      <c r="G288" s="7"/>
      <c r="H288" s="7"/>
      <c r="I288" s="7"/>
      <c r="J288" s="7"/>
      <c r="K288" s="7">
        <v>20.417359238354916</v>
      </c>
    </row>
    <row r="289" spans="1:11" x14ac:dyDescent="0.3">
      <c r="A289" s="1">
        <v>24351</v>
      </c>
      <c r="B289" s="1"/>
      <c r="C289" s="1">
        <v>43221</v>
      </c>
      <c r="D289" s="7">
        <f>'ECONOMICS_BRTOT, 1D'!C482</f>
        <v>0.31330000000000002</v>
      </c>
      <c r="E289" s="7">
        <f>+'ECONOMICS_BRTOT, 1D'!B482</f>
        <v>102.68</v>
      </c>
      <c r="F289" s="7">
        <f t="shared" si="4"/>
        <v>102.68</v>
      </c>
      <c r="G289" s="7"/>
      <c r="H289" s="7"/>
      <c r="I289" s="7"/>
      <c r="J289" s="7"/>
      <c r="K289" s="7">
        <v>20.378639822691802</v>
      </c>
    </row>
    <row r="290" spans="1:11" x14ac:dyDescent="0.3">
      <c r="A290" s="1">
        <v>24381</v>
      </c>
      <c r="B290" s="1"/>
      <c r="C290" s="1">
        <v>43252</v>
      </c>
      <c r="D290" s="7">
        <f>'ECONOMICS_BRTOT, 1D'!C483</f>
        <v>0.3075</v>
      </c>
      <c r="E290" s="7">
        <f>+'ECONOMICS_BRTOT, 1D'!B483</f>
        <v>100.93</v>
      </c>
      <c r="F290" s="7">
        <f t="shared" si="4"/>
        <v>100.93</v>
      </c>
      <c r="G290" s="7"/>
      <c r="H290" s="7"/>
      <c r="I290" s="7"/>
      <c r="J290" s="7"/>
      <c r="K290" s="7">
        <v>20.174873599338483</v>
      </c>
    </row>
    <row r="291" spans="1:11" x14ac:dyDescent="0.3">
      <c r="A291" s="1">
        <v>24412</v>
      </c>
      <c r="B291" s="1"/>
      <c r="C291" s="1">
        <v>43282</v>
      </c>
      <c r="D291" s="7">
        <f>'ECONOMICS_BRTOT, 1D'!C484</f>
        <v>0.30199999999999999</v>
      </c>
      <c r="E291" s="7">
        <f>+'ECONOMICS_BRTOT, 1D'!B484</f>
        <v>100.18</v>
      </c>
      <c r="F291" s="7">
        <f t="shared" si="4"/>
        <v>100.18</v>
      </c>
      <c r="G291" s="7"/>
      <c r="H291" s="7"/>
      <c r="I291" s="7"/>
      <c r="J291" s="7"/>
      <c r="K291" s="7">
        <v>20.128577870236942</v>
      </c>
    </row>
    <row r="292" spans="1:11" x14ac:dyDescent="0.3">
      <c r="A292" s="1">
        <v>24442</v>
      </c>
      <c r="B292" s="1"/>
      <c r="C292" s="1">
        <v>43313</v>
      </c>
      <c r="D292" s="7">
        <f>'ECONOMICS_BRTOT, 1D'!C485</f>
        <v>0.28460000000000002</v>
      </c>
      <c r="E292" s="7">
        <f>+'ECONOMICS_BRTOT, 1D'!B485</f>
        <v>99.26</v>
      </c>
      <c r="F292" s="7">
        <f t="shared" si="4"/>
        <v>99.26</v>
      </c>
      <c r="G292" s="7"/>
      <c r="H292" s="7"/>
      <c r="I292" s="7"/>
      <c r="J292" s="7"/>
      <c r="K292" s="7">
        <v>20.046387680745884</v>
      </c>
    </row>
    <row r="293" spans="1:11" x14ac:dyDescent="0.3">
      <c r="A293" s="1">
        <v>24473</v>
      </c>
      <c r="B293" s="1"/>
      <c r="C293" s="1">
        <v>43344</v>
      </c>
      <c r="D293" s="7">
        <f>'ECONOMICS_BRTOT, 1D'!C486</f>
        <v>0.2681</v>
      </c>
      <c r="E293" s="7">
        <f>+'ECONOMICS_BRTOT, 1D'!B486</f>
        <v>99</v>
      </c>
      <c r="F293" s="7">
        <f t="shared" si="4"/>
        <v>99</v>
      </c>
      <c r="G293" s="7"/>
      <c r="H293" s="7"/>
      <c r="I293" s="7"/>
      <c r="J293" s="7"/>
      <c r="K293" s="7">
        <v>19.968510489835527</v>
      </c>
    </row>
    <row r="294" spans="1:11" x14ac:dyDescent="0.3">
      <c r="A294" s="1">
        <v>24504</v>
      </c>
      <c r="B294" s="1"/>
      <c r="C294" s="1">
        <v>43374</v>
      </c>
      <c r="D294" s="7">
        <f>'ECONOMICS_BRTOT, 1D'!C487</f>
        <v>0.25769999999999998</v>
      </c>
      <c r="E294" s="7">
        <f>+'ECONOMICS_BRTOT, 1D'!B487</f>
        <v>100.08</v>
      </c>
      <c r="F294" s="7">
        <f t="shared" si="4"/>
        <v>100.08</v>
      </c>
      <c r="G294" s="7"/>
      <c r="H294" s="7"/>
      <c r="I294" s="7"/>
      <c r="J294" s="7"/>
      <c r="K294" s="7">
        <v>19.873119516157967</v>
      </c>
    </row>
    <row r="295" spans="1:11" x14ac:dyDescent="0.3">
      <c r="A295" s="1">
        <v>24532</v>
      </c>
      <c r="B295" s="1"/>
      <c r="C295" s="1">
        <v>43405</v>
      </c>
      <c r="D295" s="7">
        <f>'ECONOMICS_BRTOT, 1D'!C488</f>
        <v>0.26579999999999998</v>
      </c>
      <c r="E295" s="7">
        <f>+'ECONOMICS_BRTOT, 1D'!B488</f>
        <v>101.73</v>
      </c>
      <c r="F295" s="7">
        <f t="shared" si="4"/>
        <v>101.73</v>
      </c>
      <c r="G295" s="7"/>
      <c r="H295" s="7"/>
      <c r="I295" s="7"/>
      <c r="J295" s="7"/>
      <c r="K295" s="7">
        <v>19.843354484431323</v>
      </c>
    </row>
    <row r="296" spans="1:11" x14ac:dyDescent="0.3">
      <c r="A296" s="1">
        <v>24563</v>
      </c>
      <c r="B296" s="1"/>
      <c r="C296" s="1">
        <v>43435</v>
      </c>
      <c r="D296" s="7">
        <f>'ECONOMICS_BRTOT, 1D'!C489</f>
        <v>0.24610000000000001</v>
      </c>
      <c r="E296" s="7">
        <f>+'ECONOMICS_BRTOT, 1D'!B489</f>
        <v>99.05</v>
      </c>
      <c r="F296" s="7">
        <f t="shared" si="4"/>
        <v>99.05</v>
      </c>
      <c r="G296" s="7"/>
      <c r="H296" s="7"/>
      <c r="I296" s="7"/>
      <c r="J296" s="7"/>
      <c r="K296" s="7">
        <v>19.825511524059667</v>
      </c>
    </row>
    <row r="297" spans="1:11" x14ac:dyDescent="0.3">
      <c r="A297" s="1">
        <v>24593</v>
      </c>
      <c r="B297" s="1"/>
      <c r="C297" s="1">
        <v>43466</v>
      </c>
      <c r="D297" s="7">
        <f>'ECONOMICS_BRTOT, 1D'!C490</f>
        <v>0.247</v>
      </c>
      <c r="E297" s="7">
        <f>+'ECONOMICS_BRTOT, 1D'!B490</f>
        <v>98.96</v>
      </c>
      <c r="F297" s="7">
        <f t="shared" si="4"/>
        <v>98.96</v>
      </c>
      <c r="G297" s="7"/>
      <c r="H297" s="7"/>
      <c r="I297" s="7"/>
      <c r="J297" s="7"/>
      <c r="K297" s="7">
        <v>19.711186641538742</v>
      </c>
    </row>
    <row r="298" spans="1:11" x14ac:dyDescent="0.3">
      <c r="A298" s="1">
        <v>24624</v>
      </c>
      <c r="B298" s="1"/>
      <c r="C298" s="1">
        <v>43497</v>
      </c>
      <c r="D298" s="7">
        <f>'ECONOMICS_BRTOT, 1D'!C491</f>
        <v>0.26829999999999998</v>
      </c>
      <c r="E298" s="7">
        <f>+'ECONOMICS_BRTOT, 1D'!B491</f>
        <v>101.16</v>
      </c>
      <c r="F298" s="7">
        <f t="shared" si="4"/>
        <v>101.16</v>
      </c>
      <c r="G298" s="7"/>
      <c r="H298" s="7"/>
      <c r="I298" s="7"/>
      <c r="J298" s="7"/>
      <c r="K298" s="7">
        <v>19.605317924745119</v>
      </c>
    </row>
    <row r="299" spans="1:11" x14ac:dyDescent="0.3">
      <c r="A299" s="1">
        <v>24654</v>
      </c>
      <c r="B299" s="1"/>
      <c r="C299" s="1">
        <v>43525</v>
      </c>
      <c r="D299" s="7">
        <f>'ECONOMICS_BRTOT, 1D'!C492</f>
        <v>0.25819999999999999</v>
      </c>
      <c r="E299" s="7">
        <f>+'ECONOMICS_BRTOT, 1D'!B492</f>
        <v>100.09</v>
      </c>
      <c r="F299" s="7">
        <f t="shared" si="4"/>
        <v>100.09</v>
      </c>
      <c r="G299" s="7"/>
      <c r="H299" s="7"/>
      <c r="I299" s="7"/>
      <c r="J299" s="7"/>
      <c r="K299" s="7">
        <v>19.505838150179201</v>
      </c>
    </row>
    <row r="300" spans="1:11" x14ac:dyDescent="0.3">
      <c r="A300" s="1">
        <v>24685</v>
      </c>
      <c r="B300" s="1"/>
      <c r="C300" s="1">
        <v>43556</v>
      </c>
      <c r="D300" s="7">
        <f>'ECONOMICS_BRTOT, 1D'!C493</f>
        <v>0.25719999999999998</v>
      </c>
      <c r="E300" s="7">
        <f>+'ECONOMICS_BRTOT, 1D'!B493</f>
        <v>96.88</v>
      </c>
      <c r="F300" s="7">
        <f t="shared" si="4"/>
        <v>96.88</v>
      </c>
      <c r="G300" s="7"/>
      <c r="H300" s="7"/>
      <c r="I300" s="7"/>
      <c r="J300" s="7"/>
      <c r="K300" s="7">
        <v>19.449434789290262</v>
      </c>
    </row>
    <row r="301" spans="1:11" x14ac:dyDescent="0.3">
      <c r="A301" s="1">
        <v>24716</v>
      </c>
      <c r="B301" s="1"/>
      <c r="C301" s="1">
        <v>43586</v>
      </c>
      <c r="D301" s="7">
        <f>'ECONOMICS_BRTOT, 1D'!C494</f>
        <v>0.27389999999999998</v>
      </c>
      <c r="E301" s="7">
        <f>+'ECONOMICS_BRTOT, 1D'!B494</f>
        <v>99.42</v>
      </c>
      <c r="F301" s="7">
        <f t="shared" si="4"/>
        <v>99.42</v>
      </c>
      <c r="G301" s="7"/>
      <c r="H301" s="7"/>
      <c r="I301" s="7"/>
      <c r="J301" s="7"/>
      <c r="K301" s="7">
        <v>19.453325454381133</v>
      </c>
    </row>
    <row r="302" spans="1:11" x14ac:dyDescent="0.3">
      <c r="A302" s="1">
        <v>24746</v>
      </c>
      <c r="B302" s="1"/>
      <c r="C302" s="1">
        <v>43617</v>
      </c>
      <c r="D302" s="7">
        <f>'ECONOMICS_BRTOT, 1D'!C495</f>
        <v>0.26679999999999998</v>
      </c>
      <c r="E302" s="7">
        <f>+'ECONOMICS_BRTOT, 1D'!B495</f>
        <v>97.57</v>
      </c>
      <c r="F302" s="7">
        <f t="shared" si="4"/>
        <v>97.57</v>
      </c>
      <c r="G302" s="7"/>
      <c r="H302" s="7"/>
      <c r="I302" s="7"/>
      <c r="J302" s="7"/>
      <c r="K302" s="7">
        <v>19.424189170625198</v>
      </c>
    </row>
    <row r="303" spans="1:11" x14ac:dyDescent="0.3">
      <c r="A303" s="1">
        <v>24777</v>
      </c>
      <c r="B303" s="1"/>
      <c r="C303" s="1">
        <v>43647</v>
      </c>
      <c r="D303" s="7">
        <f>'ECONOMICS_BRTOT, 1D'!C496</f>
        <v>0.2545</v>
      </c>
      <c r="E303" s="7">
        <f>+'ECONOMICS_BRTOT, 1D'!B496</f>
        <v>98.99</v>
      </c>
      <c r="F303" s="7">
        <f t="shared" si="4"/>
        <v>98.99</v>
      </c>
      <c r="G303" s="7"/>
      <c r="H303" s="7"/>
      <c r="I303" s="7"/>
      <c r="J303" s="7"/>
      <c r="K303" s="7">
        <v>19.397033323971634</v>
      </c>
    </row>
    <row r="304" spans="1:11" x14ac:dyDescent="0.3">
      <c r="A304" s="1">
        <v>24807</v>
      </c>
      <c r="B304" s="1"/>
      <c r="C304" s="1">
        <v>43678</v>
      </c>
      <c r="D304" s="7">
        <f>'ECONOMICS_BRTOT, 1D'!C497</f>
        <v>0.25480000000000003</v>
      </c>
      <c r="E304" s="7">
        <f>+'ECONOMICS_BRTOT, 1D'!B497</f>
        <v>99.94</v>
      </c>
      <c r="F304" s="7">
        <f t="shared" si="4"/>
        <v>99.94</v>
      </c>
      <c r="G304" s="7"/>
      <c r="H304" s="7"/>
      <c r="I304" s="7"/>
      <c r="J304" s="7"/>
      <c r="K304" s="7">
        <v>19.333233652917006</v>
      </c>
    </row>
    <row r="305" spans="1:11" x14ac:dyDescent="0.3">
      <c r="A305" s="1">
        <v>24838</v>
      </c>
      <c r="B305" s="1"/>
      <c r="C305" s="1">
        <v>43709</v>
      </c>
      <c r="D305" s="7">
        <f>'ECONOMICS_BRTOT, 1D'!C498</f>
        <v>0.25430000000000003</v>
      </c>
      <c r="E305" s="7">
        <f>+'ECONOMICS_BRTOT, 1D'!B498</f>
        <v>99.42</v>
      </c>
      <c r="F305" s="7">
        <f t="shared" si="4"/>
        <v>99.42</v>
      </c>
      <c r="G305" s="7"/>
      <c r="H305" s="7"/>
      <c r="I305" s="7"/>
      <c r="J305" s="7"/>
      <c r="K305" s="7">
        <v>19.333233652917006</v>
      </c>
    </row>
    <row r="306" spans="1:11" x14ac:dyDescent="0.3">
      <c r="A306" s="1">
        <v>24869</v>
      </c>
      <c r="B306" s="1"/>
      <c r="C306" s="1">
        <v>43739</v>
      </c>
      <c r="D306" s="7">
        <f>'ECONOMICS_BRTOT, 1D'!C499</f>
        <v>0.2596</v>
      </c>
      <c r="E306" s="7">
        <f>+'ECONOMICS_BRTOT, 1D'!B499</f>
        <v>101.9</v>
      </c>
      <c r="F306" s="7">
        <f t="shared" si="4"/>
        <v>101.9</v>
      </c>
      <c r="G306" s="7"/>
      <c r="H306" s="7"/>
      <c r="I306" s="7"/>
      <c r="J306" s="7"/>
      <c r="K306" s="7">
        <v>19.302349893088063</v>
      </c>
    </row>
    <row r="307" spans="1:11" x14ac:dyDescent="0.3">
      <c r="A307" s="1">
        <v>24898</v>
      </c>
      <c r="B307" s="1"/>
      <c r="C307" s="1">
        <v>43770</v>
      </c>
      <c r="D307" s="7">
        <f>'ECONOMICS_BRTOT, 1D'!C500</f>
        <v>0.26179999999999998</v>
      </c>
      <c r="E307" s="7">
        <f>+'ECONOMICS_BRTOT, 1D'!B500</f>
        <v>100.76</v>
      </c>
      <c r="F307" s="7">
        <f t="shared" si="4"/>
        <v>100.76</v>
      </c>
      <c r="G307" s="7"/>
      <c r="H307" s="7"/>
      <c r="I307" s="7"/>
      <c r="J307" s="7"/>
      <c r="K307" s="7">
        <v>19.171980426189972</v>
      </c>
    </row>
    <row r="308" spans="1:11" x14ac:dyDescent="0.3">
      <c r="A308" s="1">
        <v>24929</v>
      </c>
      <c r="B308" s="1"/>
      <c r="C308" s="1">
        <v>43800</v>
      </c>
      <c r="D308" s="7">
        <f>'ECONOMICS_BRTOT, 1D'!C501</f>
        <v>0.24079999999999999</v>
      </c>
      <c r="E308" s="7">
        <f>+'ECONOMICS_BRTOT, 1D'!B501</f>
        <v>103.74</v>
      </c>
      <c r="F308" s="7">
        <f t="shared" si="4"/>
        <v>103.74</v>
      </c>
      <c r="G308" s="7"/>
      <c r="H308" s="7"/>
      <c r="I308" s="7"/>
      <c r="J308" s="7"/>
      <c r="K308" s="7">
        <v>18.993442070725159</v>
      </c>
    </row>
    <row r="309" spans="1:11" x14ac:dyDescent="0.3">
      <c r="A309" s="1">
        <v>24959</v>
      </c>
      <c r="B309" s="1"/>
      <c r="C309" s="1">
        <v>43831</v>
      </c>
      <c r="D309" s="7">
        <f>'ECONOMICS_BRTOT, 1D'!C502</f>
        <v>0.2402</v>
      </c>
      <c r="E309" s="7">
        <f>+'ECONOMICS_BRTOT, 1D'!B502</f>
        <v>101.28</v>
      </c>
      <c r="F309" s="7">
        <f t="shared" si="4"/>
        <v>101.28</v>
      </c>
      <c r="G309" s="7"/>
      <c r="H309" s="7"/>
      <c r="I309" s="7"/>
      <c r="J309" s="7"/>
      <c r="K309" s="7">
        <v>18.9385203616763</v>
      </c>
    </row>
    <row r="310" spans="1:11" x14ac:dyDescent="0.3">
      <c r="A310" s="1">
        <v>24990</v>
      </c>
      <c r="B310" s="1"/>
      <c r="C310" s="1">
        <v>43862</v>
      </c>
      <c r="D310" s="7">
        <f>'ECONOMICS_BRTOT, 1D'!C503</f>
        <v>0.2485</v>
      </c>
      <c r="E310" s="7">
        <f>+'ECONOMICS_BRTOT, 1D'!B503</f>
        <v>99.8</v>
      </c>
      <c r="F310" s="7">
        <f t="shared" si="4"/>
        <v>99.8</v>
      </c>
      <c r="G310" s="7"/>
      <c r="H310" s="7"/>
      <c r="I310" s="7"/>
      <c r="J310" s="7"/>
      <c r="K310" s="7">
        <v>18.917710879708615</v>
      </c>
    </row>
    <row r="311" spans="1:11" x14ac:dyDescent="0.3">
      <c r="A311" s="1">
        <v>25020</v>
      </c>
      <c r="B311" s="1"/>
      <c r="C311" s="1">
        <v>43891</v>
      </c>
      <c r="D311" s="7">
        <f>'ECONOMICS_BRTOT, 1D'!C504</f>
        <v>0.2361</v>
      </c>
      <c r="E311" s="7">
        <f>+'ECONOMICS_BRTOT, 1D'!B504</f>
        <v>99.75</v>
      </c>
      <c r="F311" s="7">
        <f t="shared" si="4"/>
        <v>99.75</v>
      </c>
      <c r="G311" s="7"/>
      <c r="H311" s="7"/>
      <c r="I311" s="7"/>
      <c r="J311" s="7"/>
      <c r="K311" s="7">
        <v>18.898812067640975</v>
      </c>
    </row>
    <row r="312" spans="1:11" x14ac:dyDescent="0.3">
      <c r="A312" s="1">
        <v>25051</v>
      </c>
      <c r="B312" s="1"/>
      <c r="C312" s="1">
        <v>43922</v>
      </c>
      <c r="D312" s="7">
        <f>'ECONOMICS_BRTOT, 1D'!C505</f>
        <v>0.2485</v>
      </c>
      <c r="E312" s="7">
        <f>+'ECONOMICS_BRTOT, 1D'!B505</f>
        <v>99.19</v>
      </c>
      <c r="F312" s="7">
        <f t="shared" si="4"/>
        <v>99.19</v>
      </c>
      <c r="G312" s="7"/>
      <c r="H312" s="7"/>
      <c r="I312" s="7"/>
      <c r="J312" s="7"/>
      <c r="K312" s="7">
        <v>18.955679104955841</v>
      </c>
    </row>
    <row r="313" spans="1:11" x14ac:dyDescent="0.3">
      <c r="A313" s="1">
        <v>25082</v>
      </c>
      <c r="B313" s="1"/>
      <c r="C313" s="1">
        <v>43952</v>
      </c>
      <c r="D313" s="7">
        <f>'ECONOMICS_BRTOT, 1D'!C506</f>
        <v>0.23319999999999999</v>
      </c>
      <c r="E313" s="7">
        <f>+'ECONOMICS_BRTOT, 1D'!B506</f>
        <v>102.01</v>
      </c>
      <c r="F313" s="7">
        <f t="shared" si="4"/>
        <v>102.01</v>
      </c>
      <c r="G313" s="7"/>
      <c r="H313" s="7"/>
      <c r="I313" s="7"/>
      <c r="J313" s="7"/>
      <c r="K313" s="7">
        <v>19.001282182193105</v>
      </c>
    </row>
    <row r="314" spans="1:11" x14ac:dyDescent="0.3">
      <c r="A314" s="1">
        <v>25112</v>
      </c>
      <c r="B314" s="1"/>
      <c r="C314" s="1">
        <v>43983</v>
      </c>
      <c r="D314" s="7">
        <f>'ECONOMICS_BRTOT, 1D'!C507</f>
        <v>0.22320000000000001</v>
      </c>
      <c r="E314" s="7">
        <f>+'ECONOMICS_BRTOT, 1D'!B507</f>
        <v>102.2</v>
      </c>
      <c r="F314" s="7">
        <f t="shared" si="4"/>
        <v>102.2</v>
      </c>
      <c r="G314" s="7"/>
      <c r="H314" s="7"/>
      <c r="I314" s="7"/>
      <c r="J314" s="7"/>
      <c r="K314" s="7">
        <v>18.92746506842624</v>
      </c>
    </row>
    <row r="315" spans="1:11" x14ac:dyDescent="0.3">
      <c r="A315" s="1">
        <v>25143</v>
      </c>
      <c r="B315" s="1"/>
      <c r="C315" s="1">
        <v>44013</v>
      </c>
      <c r="D315" s="7">
        <f>'ECONOMICS_BRTOT, 1D'!C508</f>
        <v>0.19170000000000001</v>
      </c>
      <c r="E315" s="7">
        <f>+'ECONOMICS_BRTOT, 1D'!B508</f>
        <v>96.42</v>
      </c>
      <c r="F315" s="7">
        <f t="shared" si="4"/>
        <v>96.42</v>
      </c>
      <c r="G315" s="7"/>
      <c r="H315" s="7"/>
      <c r="I315" s="7"/>
      <c r="J315" s="7"/>
      <c r="K315" s="7">
        <v>18.880264407407722</v>
      </c>
    </row>
    <row r="316" spans="1:11" x14ac:dyDescent="0.3">
      <c r="A316" s="1">
        <v>25173</v>
      </c>
      <c r="B316" s="1"/>
      <c r="C316" s="1">
        <v>44044</v>
      </c>
      <c r="D316" s="7">
        <f>'ECONOMICS_BRTOT, 1D'!C509</f>
        <v>0.18179999999999999</v>
      </c>
      <c r="E316" s="7">
        <f>+'ECONOMICS_BRTOT, 1D'!B509</f>
        <v>100.92</v>
      </c>
      <c r="F316" s="7">
        <f t="shared" si="4"/>
        <v>100.92</v>
      </c>
      <c r="G316" s="7"/>
      <c r="H316" s="7"/>
      <c r="I316" s="7"/>
      <c r="J316" s="7"/>
      <c r="K316" s="7">
        <v>18.73413812999377</v>
      </c>
    </row>
    <row r="317" spans="1:11" x14ac:dyDescent="0.3">
      <c r="A317" s="1">
        <v>25204</v>
      </c>
      <c r="B317" s="1"/>
      <c r="C317" s="1">
        <v>44075</v>
      </c>
      <c r="D317" s="7">
        <f>'ECONOMICS_BRTOT, 1D'!C510</f>
        <v>0.187</v>
      </c>
      <c r="E317" s="7">
        <f>+'ECONOMICS_BRTOT, 1D'!B510</f>
        <v>95.72</v>
      </c>
      <c r="F317" s="7">
        <f t="shared" si="4"/>
        <v>95.72</v>
      </c>
      <c r="G317" s="7"/>
      <c r="H317" s="7"/>
      <c r="I317" s="7"/>
      <c r="J317" s="7"/>
      <c r="K317" s="7">
        <v>18.526639764629913</v>
      </c>
    </row>
    <row r="318" spans="1:11" x14ac:dyDescent="0.3">
      <c r="A318" s="1">
        <v>25235</v>
      </c>
      <c r="B318" s="1"/>
      <c r="C318" s="1">
        <v>44105</v>
      </c>
      <c r="D318" s="7">
        <f>'ECONOMICS_BRTOT, 1D'!C511</f>
        <v>0.18260000000000001</v>
      </c>
      <c r="E318" s="7">
        <f>+'ECONOMICS_BRTOT, 1D'!B511</f>
        <v>93.15</v>
      </c>
      <c r="F318" s="7">
        <f t="shared" si="4"/>
        <v>93.15</v>
      </c>
      <c r="G318" s="7"/>
      <c r="H318" s="7"/>
      <c r="I318" s="7"/>
      <c r="J318" s="7"/>
      <c r="K318" s="7">
        <v>18.308765455706997</v>
      </c>
    </row>
    <row r="319" spans="1:11" x14ac:dyDescent="0.3">
      <c r="A319" s="1">
        <v>25263</v>
      </c>
      <c r="B319" s="1"/>
      <c r="C319" s="1">
        <v>44136</v>
      </c>
      <c r="D319" s="7">
        <f>'ECONOMICS_BRTOT, 1D'!C512</f>
        <v>0.19109999999999999</v>
      </c>
      <c r="E319" s="7">
        <f>+'ECONOMICS_BRTOT, 1D'!B512</f>
        <v>94.23</v>
      </c>
      <c r="F319" s="7">
        <f t="shared" si="4"/>
        <v>94.23</v>
      </c>
      <c r="G319" s="7"/>
      <c r="H319" s="7"/>
      <c r="I319" s="7"/>
      <c r="J319" s="7"/>
      <c r="K319" s="7">
        <v>18.122107745923984</v>
      </c>
    </row>
    <row r="320" spans="1:11" x14ac:dyDescent="0.3">
      <c r="A320" s="1">
        <v>25294</v>
      </c>
      <c r="B320" s="1"/>
      <c r="C320" s="1">
        <v>44166</v>
      </c>
      <c r="D320" s="7">
        <f>'ECONOMICS_BRTOT, 1D'!C513</f>
        <v>0.1817</v>
      </c>
      <c r="E320" s="7">
        <f>+'ECONOMICS_BRTOT, 1D'!B513</f>
        <v>97.42</v>
      </c>
      <c r="F320" s="7">
        <f t="shared" si="4"/>
        <v>97.42</v>
      </c>
      <c r="G320" s="7"/>
      <c r="H320" s="7"/>
      <c r="I320" s="7"/>
      <c r="J320" s="7"/>
      <c r="K320" s="7">
        <v>17.980065230602225</v>
      </c>
    </row>
    <row r="321" spans="1:19" x14ac:dyDescent="0.3">
      <c r="A321" s="1">
        <v>25324</v>
      </c>
      <c r="B321" s="1"/>
      <c r="C321" s="1">
        <v>44197</v>
      </c>
      <c r="D321" s="7">
        <f>'ECONOMICS_BRTOT, 1D'!C514</f>
        <v>0.17780000000000001</v>
      </c>
      <c r="E321" s="7">
        <f>+'ECONOMICS_BRTOT, 1D'!B514</f>
        <v>104.32</v>
      </c>
      <c r="F321" s="7">
        <f t="shared" si="4"/>
        <v>104.32</v>
      </c>
      <c r="G321" s="7"/>
      <c r="H321" s="7"/>
      <c r="I321" s="7"/>
      <c r="J321" s="7"/>
      <c r="K321" s="7">
        <v>17.82675513642894</v>
      </c>
    </row>
    <row r="322" spans="1:19" x14ac:dyDescent="0.3">
      <c r="A322" s="1">
        <v>25355</v>
      </c>
      <c r="B322" s="1"/>
      <c r="C322" s="1">
        <v>44228</v>
      </c>
      <c r="D322" s="7">
        <f>'ECONOMICS_BRTOT, 1D'!C515</f>
        <v>0.17369999999999999</v>
      </c>
      <c r="E322" s="7">
        <f>+'ECONOMICS_BRTOT, 1D'!B515</f>
        <v>106.62</v>
      </c>
      <c r="F322" s="7">
        <f t="shared" si="4"/>
        <v>106.62</v>
      </c>
      <c r="G322" s="7"/>
      <c r="H322" s="7"/>
      <c r="I322" s="7"/>
      <c r="J322" s="7"/>
      <c r="K322" s="7">
        <v>17.785847686749417</v>
      </c>
    </row>
    <row r="323" spans="1:19" x14ac:dyDescent="0.3">
      <c r="A323" s="1">
        <v>25385</v>
      </c>
      <c r="B323" s="1"/>
      <c r="C323" s="1">
        <v>44256</v>
      </c>
      <c r="D323" s="7">
        <f>'ECONOMICS_BRTOT, 1D'!C516</f>
        <v>0.18709999999999999</v>
      </c>
      <c r="E323" s="7">
        <f>+'ECONOMICS_BRTOT, 1D'!B516</f>
        <v>108.91</v>
      </c>
      <c r="F323" s="7">
        <f t="shared" ref="F323:F381" si="5">+E323</f>
        <v>108.91</v>
      </c>
      <c r="G323" s="7"/>
      <c r="H323" s="7"/>
      <c r="I323" s="7"/>
      <c r="J323" s="7"/>
      <c r="K323" s="7">
        <v>17.660458431883043</v>
      </c>
    </row>
    <row r="324" spans="1:19" x14ac:dyDescent="0.3">
      <c r="A324" s="1">
        <v>25416</v>
      </c>
      <c r="B324" s="1"/>
      <c r="C324" s="1">
        <v>44287</v>
      </c>
      <c r="D324" s="7">
        <f>'ECONOMICS_BRTOT, 1D'!C517</f>
        <v>0.19209999999999999</v>
      </c>
      <c r="E324" s="7">
        <f>+'ECONOMICS_BRTOT, 1D'!B517</f>
        <v>106.97</v>
      </c>
      <c r="F324" s="7">
        <f t="shared" si="5"/>
        <v>106.97</v>
      </c>
      <c r="G324" s="7"/>
      <c r="H324" s="7"/>
      <c r="I324" s="7"/>
      <c r="J324" s="7"/>
      <c r="K324" s="7">
        <v>17.583092823459822</v>
      </c>
    </row>
    <row r="325" spans="1:19" x14ac:dyDescent="0.3">
      <c r="A325" s="1">
        <v>25447</v>
      </c>
      <c r="B325" s="1"/>
      <c r="C325" s="1">
        <v>44317</v>
      </c>
      <c r="D325" s="7">
        <f>'ECONOMICS_BRTOT, 1D'!C518</f>
        <v>0.1827</v>
      </c>
      <c r="E325" s="7">
        <f>+'ECONOMICS_BRTOT, 1D'!B518</f>
        <v>115.01</v>
      </c>
      <c r="F325" s="7">
        <f t="shared" si="5"/>
        <v>115.01</v>
      </c>
      <c r="G325" s="7"/>
      <c r="H325" s="7"/>
      <c r="I325" s="7"/>
      <c r="J325" s="7"/>
      <c r="K325" s="7">
        <v>17.511296507777931</v>
      </c>
    </row>
    <row r="326" spans="1:19" x14ac:dyDescent="0.3">
      <c r="A326" s="1">
        <v>25477</v>
      </c>
      <c r="B326" s="1"/>
      <c r="C326" s="1">
        <v>44348</v>
      </c>
      <c r="D326" s="7">
        <f>'ECONOMICS_BRTOT, 1D'!C519</f>
        <v>0.1782</v>
      </c>
      <c r="E326" s="7">
        <f>+'ECONOMICS_BRTOT, 1D'!B519</f>
        <v>120.33</v>
      </c>
      <c r="F326" s="7">
        <f t="shared" si="5"/>
        <v>120.33</v>
      </c>
      <c r="G326" s="7"/>
      <c r="H326" s="7"/>
      <c r="I326" s="7"/>
      <c r="J326" s="7"/>
      <c r="K326" s="7">
        <v>17.370594690782593</v>
      </c>
    </row>
    <row r="327" spans="1:19" x14ac:dyDescent="0.3">
      <c r="A327" s="1">
        <v>25508</v>
      </c>
      <c r="B327" s="1"/>
      <c r="C327" s="1">
        <v>44378</v>
      </c>
      <c r="D327" s="7">
        <f>'ECONOMICS_BRTOT, 1D'!C520</f>
        <v>0.1772</v>
      </c>
      <c r="E327" s="7">
        <f>+'ECONOMICS_BRTOT, 1D'!B520</f>
        <v>118.89</v>
      </c>
      <c r="F327" s="7">
        <f t="shared" si="5"/>
        <v>118.89</v>
      </c>
      <c r="G327" s="7"/>
      <c r="H327" s="7"/>
      <c r="I327" s="7"/>
      <c r="J327" s="7"/>
      <c r="K327" s="7"/>
    </row>
    <row r="328" spans="1:19" x14ac:dyDescent="0.3">
      <c r="A328" s="1">
        <v>25538</v>
      </c>
      <c r="B328" s="1"/>
      <c r="C328" s="1">
        <v>44409</v>
      </c>
      <c r="D328" s="7">
        <f>'ECONOMICS_BRTOT, 1D'!C521</f>
        <v>0.1835</v>
      </c>
      <c r="E328" s="7">
        <f>+'ECONOMICS_BRTOT, 1D'!B521</f>
        <v>116.07</v>
      </c>
      <c r="F328" s="7">
        <f t="shared" si="5"/>
        <v>116.07</v>
      </c>
      <c r="G328" s="7"/>
      <c r="H328" s="7"/>
      <c r="I328" s="7"/>
      <c r="J328" s="7"/>
      <c r="K328" s="7"/>
      <c r="S328">
        <v>4.93</v>
      </c>
    </row>
    <row r="329" spans="1:19" x14ac:dyDescent="0.3">
      <c r="A329" s="1">
        <v>25569</v>
      </c>
      <c r="B329" s="1"/>
      <c r="C329" s="1">
        <v>44440</v>
      </c>
      <c r="D329" s="7">
        <f>'ECONOMICS_BRTOT, 1D'!C522</f>
        <v>0.19120000000000001</v>
      </c>
      <c r="E329" s="7">
        <f>+'ECONOMICS_BRTOT, 1D'!B522</f>
        <v>117.42</v>
      </c>
      <c r="F329" s="7">
        <f t="shared" si="5"/>
        <v>117.42</v>
      </c>
      <c r="G329" s="7"/>
      <c r="H329" s="7">
        <v>7.6</v>
      </c>
      <c r="I329" s="22">
        <f>+H329/F329*100</f>
        <v>6.4724919093851128</v>
      </c>
      <c r="J329" s="7"/>
      <c r="K329" s="7"/>
      <c r="S329" s="5">
        <f>+F334/S328-1</f>
        <v>21.572008113590265</v>
      </c>
    </row>
    <row r="330" spans="1:19" x14ac:dyDescent="0.3">
      <c r="A330" s="1">
        <v>25600</v>
      </c>
      <c r="B330" s="1"/>
      <c r="C330" s="1">
        <v>44470</v>
      </c>
      <c r="D330" s="7">
        <f>'ECONOMICS_BRTOT, 1D'!C523</f>
        <v>0.20080000000000001</v>
      </c>
      <c r="E330" s="7">
        <f>+'ECONOMICS_BRTOT, 1D'!B523</f>
        <v>122.43</v>
      </c>
      <c r="F330" s="7">
        <f t="shared" si="5"/>
        <v>122.43</v>
      </c>
      <c r="G330" s="7"/>
      <c r="H330" s="7"/>
      <c r="I330" s="7"/>
      <c r="J330" s="7"/>
      <c r="K330" s="7"/>
    </row>
    <row r="331" spans="1:19" x14ac:dyDescent="0.3">
      <c r="A331" s="1">
        <v>25628</v>
      </c>
      <c r="B331" s="1"/>
      <c r="C331" s="1">
        <v>44501</v>
      </c>
      <c r="D331" s="7">
        <f>'ECONOMICS_BRTOT, 1D'!C524</f>
        <v>0.19159999999999999</v>
      </c>
      <c r="E331" s="7">
        <f>+'ECONOMICS_BRTOT, 1D'!B524</f>
        <v>121.43</v>
      </c>
      <c r="F331" s="7">
        <f t="shared" si="5"/>
        <v>121.43</v>
      </c>
      <c r="G331" s="7"/>
      <c r="H331" s="7"/>
      <c r="I331" s="7"/>
      <c r="J331" s="7"/>
      <c r="K331" s="7"/>
      <c r="N331">
        <v>5.15</v>
      </c>
    </row>
    <row r="332" spans="1:19" x14ac:dyDescent="0.3">
      <c r="A332" s="1">
        <v>25659</v>
      </c>
      <c r="B332" s="1"/>
      <c r="C332" s="1">
        <v>44531</v>
      </c>
      <c r="D332" s="7">
        <f>'ECONOMICS_BRTOT, 1D'!C525</f>
        <v>0.1938</v>
      </c>
      <c r="E332" s="7">
        <f>+'ECONOMICS_BRTOT, 1D'!B525</f>
        <v>117.69</v>
      </c>
      <c r="F332" s="7">
        <f t="shared" si="5"/>
        <v>117.69</v>
      </c>
      <c r="G332" s="7"/>
      <c r="H332" s="7"/>
      <c r="I332" s="7"/>
      <c r="J332" s="7"/>
      <c r="K332" s="7"/>
      <c r="N332" s="5">
        <f>+F334/N331-1</f>
        <v>20.60776699029126</v>
      </c>
    </row>
    <row r="333" spans="1:19" x14ac:dyDescent="0.3">
      <c r="A333" s="1">
        <v>25689</v>
      </c>
      <c r="B333" s="1"/>
      <c r="C333" s="1">
        <v>44562</v>
      </c>
      <c r="D333" s="7">
        <f>'ECONOMICS_BRTOT, 1D'!C526</f>
        <v>0.18329999999999999</v>
      </c>
      <c r="E333" s="7">
        <f>+'ECONOMICS_BRTOT, 1D'!B526</f>
        <v>114.22</v>
      </c>
      <c r="F333" s="7">
        <f t="shared" si="5"/>
        <v>114.22</v>
      </c>
      <c r="G333" s="7"/>
      <c r="H333" s="7"/>
      <c r="I333" s="7"/>
      <c r="J333" s="7"/>
      <c r="K333" s="7"/>
    </row>
    <row r="334" spans="1:19" x14ac:dyDescent="0.3">
      <c r="A334" s="1">
        <v>25720</v>
      </c>
      <c r="B334" s="1"/>
      <c r="C334" s="1">
        <v>44593</v>
      </c>
      <c r="D334" s="7">
        <f>'ECONOMICS_BRTOT, 1D'!C527</f>
        <v>0.17699999999999999</v>
      </c>
      <c r="E334" s="7">
        <f>+'ECONOMICS_BRTOT, 1D'!B527</f>
        <v>111.28</v>
      </c>
      <c r="F334" s="7">
        <f t="shared" si="5"/>
        <v>111.28</v>
      </c>
      <c r="G334" s="7"/>
      <c r="H334" s="7">
        <v>11</v>
      </c>
      <c r="I334" s="7"/>
      <c r="J334" s="7"/>
      <c r="K334" s="7"/>
    </row>
    <row r="335" spans="1:19" x14ac:dyDescent="0.3">
      <c r="A335" s="1">
        <v>25750</v>
      </c>
      <c r="B335" s="1"/>
      <c r="C335" s="1">
        <v>44621</v>
      </c>
      <c r="D335" s="7">
        <f>'ECONOMICS_BRTOT, 1D'!C528</f>
        <v>0.1774</v>
      </c>
      <c r="E335" s="7">
        <f>+'ECONOMICS_BRTOT, 1D'!B528</f>
        <v>104.54</v>
      </c>
      <c r="F335" s="7">
        <f t="shared" si="5"/>
        <v>104.54</v>
      </c>
      <c r="G335" s="7"/>
      <c r="H335" s="7"/>
      <c r="I335" s="7"/>
      <c r="J335" s="7"/>
      <c r="K335" s="7"/>
    </row>
    <row r="336" spans="1:19" x14ac:dyDescent="0.3">
      <c r="A336" s="1">
        <v>25781</v>
      </c>
      <c r="B336" s="1"/>
      <c r="C336" s="1">
        <v>44652</v>
      </c>
      <c r="D336" s="7">
        <f>'ECONOMICS_BRTOT, 1D'!C529</f>
        <v>0.17910000000000001</v>
      </c>
      <c r="E336" s="7">
        <f>+'ECONOMICS_BRTOT, 1D'!B529</f>
        <v>104.23</v>
      </c>
      <c r="F336" s="7">
        <f t="shared" si="5"/>
        <v>104.23</v>
      </c>
      <c r="G336" s="7"/>
      <c r="H336" s="7"/>
      <c r="I336" s="7"/>
      <c r="J336" s="7"/>
      <c r="K336" s="7"/>
    </row>
    <row r="337" spans="1:11" x14ac:dyDescent="0.3">
      <c r="A337" s="1">
        <v>25812</v>
      </c>
      <c r="B337" s="1"/>
      <c r="C337" s="1">
        <v>44682</v>
      </c>
      <c r="D337" s="7">
        <f>'ECONOMICS_BRTOT, 1D'!C530</f>
        <v>0.18809999999999999</v>
      </c>
      <c r="E337" s="7">
        <f>+'ECONOMICS_BRTOT, 1D'!B530</f>
        <v>104.98</v>
      </c>
      <c r="F337" s="7">
        <f t="shared" si="5"/>
        <v>104.98</v>
      </c>
      <c r="G337" s="7"/>
      <c r="H337" s="7"/>
      <c r="I337" s="7"/>
      <c r="J337" s="7"/>
      <c r="K337" s="7"/>
    </row>
    <row r="338" spans="1:11" x14ac:dyDescent="0.3">
      <c r="A338" s="1">
        <v>25842</v>
      </c>
      <c r="B338" s="1"/>
      <c r="C338" s="1">
        <v>44713</v>
      </c>
      <c r="D338" s="7">
        <f>'ECONOMICS_BRTOT, 1D'!C531</f>
        <v>0.19339999999999999</v>
      </c>
      <c r="E338" s="7">
        <f>+'ECONOMICS_BRTOT, 1D'!B531</f>
        <v>106.53</v>
      </c>
      <c r="F338" s="7">
        <f t="shared" si="5"/>
        <v>106.53</v>
      </c>
      <c r="G338" s="7"/>
      <c r="H338" s="7"/>
      <c r="I338" s="7"/>
      <c r="J338" s="7"/>
      <c r="K338" s="7"/>
    </row>
    <row r="339" spans="1:11" x14ac:dyDescent="0.3">
      <c r="A339" s="1">
        <v>25873</v>
      </c>
      <c r="B339" s="1"/>
      <c r="C339" s="1">
        <v>44743</v>
      </c>
      <c r="D339" s="7">
        <f>'ECONOMICS_BRTOT, 1D'!C532</f>
        <v>0.21060000000000001</v>
      </c>
      <c r="E339" s="7">
        <f>+'ECONOMICS_BRTOT, 1D'!B532</f>
        <v>109.76</v>
      </c>
      <c r="F339" s="7">
        <f t="shared" si="5"/>
        <v>109.76</v>
      </c>
      <c r="G339" s="7"/>
      <c r="H339" s="7"/>
      <c r="I339" s="7"/>
      <c r="J339" s="7"/>
      <c r="K339" s="7"/>
    </row>
    <row r="340" spans="1:11" x14ac:dyDescent="0.3">
      <c r="A340" s="1">
        <v>25903</v>
      </c>
      <c r="B340" s="1"/>
      <c r="C340" s="1">
        <v>44774</v>
      </c>
      <c r="D340" s="7">
        <f>'ECONOMICS_BRTOT, 1D'!C533</f>
        <v>0.20069999999999999</v>
      </c>
      <c r="E340" s="7">
        <f>+'ECONOMICS_BRTOT, 1D'!B533</f>
        <v>106.49</v>
      </c>
      <c r="F340" s="7">
        <f t="shared" si="5"/>
        <v>106.49</v>
      </c>
      <c r="G340" s="7"/>
      <c r="H340" s="7"/>
      <c r="I340" s="7"/>
      <c r="J340" s="7"/>
      <c r="K340" s="7"/>
    </row>
    <row r="341" spans="1:11" x14ac:dyDescent="0.3">
      <c r="A341" s="1">
        <v>25934</v>
      </c>
      <c r="B341" s="1"/>
      <c r="C341" s="1">
        <v>44805</v>
      </c>
      <c r="D341" s="7">
        <f>'ECONOMICS_BRTOT, 1D'!C534</f>
        <v>0.2109</v>
      </c>
      <c r="E341" s="7">
        <f>+'ECONOMICS_BRTOT, 1D'!B534</f>
        <v>106.62</v>
      </c>
      <c r="F341" s="7">
        <f t="shared" si="5"/>
        <v>106.62</v>
      </c>
      <c r="G341" s="7"/>
      <c r="H341" s="7"/>
      <c r="I341" s="7"/>
      <c r="J341" s="7"/>
      <c r="K341" s="7"/>
    </row>
    <row r="342" spans="1:11" x14ac:dyDescent="0.3">
      <c r="A342" s="1">
        <v>25965</v>
      </c>
      <c r="B342" s="1"/>
      <c r="C342" s="1">
        <v>44835</v>
      </c>
      <c r="D342" s="7">
        <f>'ECONOMICS_BRTOT, 1D'!C535</f>
        <v>0.18990000000000001</v>
      </c>
      <c r="E342" s="7">
        <f>+'ECONOMICS_BRTOT, 1D'!B535</f>
        <v>106.71</v>
      </c>
      <c r="F342" s="7">
        <f t="shared" si="5"/>
        <v>106.71</v>
      </c>
      <c r="G342" s="7"/>
      <c r="H342" s="7"/>
      <c r="I342" s="7"/>
      <c r="J342" s="7"/>
      <c r="K342" s="7"/>
    </row>
    <row r="343" spans="1:11" x14ac:dyDescent="0.3">
      <c r="A343" s="1">
        <v>25993</v>
      </c>
      <c r="B343" s="1"/>
      <c r="C343" s="1">
        <v>44866</v>
      </c>
      <c r="D343" s="7">
        <f>'ECONOMICS_BRTOT, 1D'!C536</f>
        <v>0.19289999999999999</v>
      </c>
      <c r="E343" s="7">
        <f>+'ECONOMICS_BRTOT, 1D'!B536</f>
        <v>109.94</v>
      </c>
      <c r="F343" s="7">
        <f t="shared" si="5"/>
        <v>109.94</v>
      </c>
      <c r="G343" s="7"/>
      <c r="H343" s="7"/>
      <c r="I343" s="7"/>
      <c r="J343" s="7"/>
      <c r="K343" s="7"/>
    </row>
    <row r="344" spans="1:11" x14ac:dyDescent="0.3">
      <c r="A344" s="1">
        <v>26024</v>
      </c>
      <c r="B344" s="1"/>
      <c r="C344" s="1">
        <v>44896</v>
      </c>
      <c r="D344" s="7">
        <f>'ECONOMICS_BRTOT, 1D'!C537</f>
        <v>0.1925</v>
      </c>
      <c r="E344" s="7">
        <f>+'ECONOMICS_BRTOT, 1D'!B537</f>
        <v>106.85</v>
      </c>
      <c r="F344" s="7">
        <f t="shared" si="5"/>
        <v>106.85</v>
      </c>
      <c r="G344" s="7"/>
      <c r="H344" s="7"/>
      <c r="I344" s="7"/>
      <c r="J344" s="7"/>
      <c r="K344" s="7"/>
    </row>
    <row r="345" spans="1:11" x14ac:dyDescent="0.3">
      <c r="A345" s="1">
        <v>26054</v>
      </c>
      <c r="B345" s="1"/>
      <c r="C345" s="1">
        <v>44927</v>
      </c>
      <c r="D345" s="7">
        <f>'ECONOMICS_BRTOT, 1D'!C538</f>
        <v>0.18440000000000001</v>
      </c>
      <c r="E345" s="7">
        <f>+'ECONOMICS_BRTOT, 1D'!B538</f>
        <v>107.6</v>
      </c>
      <c r="F345" s="7">
        <f t="shared" si="5"/>
        <v>107.6</v>
      </c>
      <c r="G345" s="7"/>
      <c r="H345" s="7"/>
      <c r="I345" s="7"/>
      <c r="J345" s="7"/>
      <c r="K345" s="7"/>
    </row>
    <row r="346" spans="1:11" x14ac:dyDescent="0.3">
      <c r="A346" s="1">
        <v>26085</v>
      </c>
      <c r="B346" s="1"/>
      <c r="C346" s="1">
        <v>44958</v>
      </c>
      <c r="D346" s="7">
        <f>'ECONOMICS_BRTOT, 1D'!C539</f>
        <v>0.19270000000000001</v>
      </c>
      <c r="E346" s="7">
        <f>+'ECONOMICS_BRTOT, 1D'!B539</f>
        <v>107.69</v>
      </c>
      <c r="F346" s="7">
        <f t="shared" si="5"/>
        <v>107.69</v>
      </c>
      <c r="G346" s="7"/>
      <c r="H346" s="7"/>
      <c r="I346" s="7"/>
      <c r="J346" s="7"/>
      <c r="K346" s="7"/>
    </row>
    <row r="347" spans="1:11" x14ac:dyDescent="0.3">
      <c r="A347" s="1">
        <v>26115</v>
      </c>
      <c r="B347" s="1"/>
      <c r="C347" s="1">
        <v>44986</v>
      </c>
      <c r="D347" s="7">
        <f>'ECONOMICS_BRTOT, 1D'!C540</f>
        <v>0.19239999999999999</v>
      </c>
      <c r="E347" s="7">
        <f>+'ECONOMICS_BRTOT, 1D'!B540</f>
        <v>105.67</v>
      </c>
      <c r="F347" s="7">
        <f t="shared" si="5"/>
        <v>105.67</v>
      </c>
      <c r="G347" s="7"/>
      <c r="H347" s="7"/>
      <c r="I347" s="7"/>
      <c r="J347" s="7"/>
      <c r="K347" s="7"/>
    </row>
    <row r="348" spans="1:11" x14ac:dyDescent="0.3">
      <c r="A348" s="1">
        <v>26146</v>
      </c>
      <c r="B348" s="1"/>
      <c r="C348" s="1">
        <v>45017</v>
      </c>
      <c r="D348" s="7">
        <f>'ECONOMICS_BRTOT, 1D'!C541</f>
        <v>0.18840000000000001</v>
      </c>
      <c r="E348" s="7">
        <f>+'ECONOMICS_BRTOT, 1D'!B541</f>
        <v>106.26</v>
      </c>
      <c r="F348" s="7">
        <f t="shared" si="5"/>
        <v>106.26</v>
      </c>
      <c r="G348" s="7"/>
      <c r="H348" s="7"/>
      <c r="I348" s="7"/>
      <c r="J348" s="7"/>
      <c r="K348" s="7"/>
    </row>
    <row r="349" spans="1:11" x14ac:dyDescent="0.3">
      <c r="A349" s="1">
        <v>26177</v>
      </c>
      <c r="B349" s="1"/>
      <c r="C349" s="1">
        <v>45047</v>
      </c>
      <c r="D349" s="7">
        <f>'ECONOMICS_BRTOT, 1D'!C542</f>
        <v>0.19650000000000001</v>
      </c>
      <c r="E349" s="7">
        <f>+'ECONOMICS_BRTOT, 1D'!B542</f>
        <v>105.32</v>
      </c>
      <c r="F349" s="7">
        <f t="shared" si="5"/>
        <v>105.32</v>
      </c>
      <c r="G349" s="7"/>
      <c r="H349" s="7"/>
      <c r="I349" s="7"/>
      <c r="J349" s="7"/>
      <c r="K349" s="7"/>
    </row>
    <row r="350" spans="1:11" x14ac:dyDescent="0.3">
      <c r="A350" s="1">
        <v>26207</v>
      </c>
      <c r="B350" s="1"/>
      <c r="C350" s="1">
        <v>45078</v>
      </c>
      <c r="D350" s="7">
        <f>'ECONOMICS_BRTOT, 1D'!C543</f>
        <v>0.1905</v>
      </c>
      <c r="E350" s="7">
        <f>+'ECONOMICS_BRTOT, 1D'!B543</f>
        <v>107.22</v>
      </c>
      <c r="F350" s="7">
        <f t="shared" si="5"/>
        <v>107.22</v>
      </c>
      <c r="G350" s="7"/>
      <c r="H350" s="7"/>
      <c r="I350" s="7"/>
      <c r="J350" s="7"/>
      <c r="K350" s="7"/>
    </row>
    <row r="351" spans="1:11" x14ac:dyDescent="0.3">
      <c r="A351" s="1">
        <v>26238</v>
      </c>
      <c r="B351" s="1"/>
      <c r="C351" s="1">
        <v>45108</v>
      </c>
      <c r="D351" s="7">
        <f>'ECONOMICS_BRTOT, 1D'!C544</f>
        <v>0.1971</v>
      </c>
      <c r="E351" s="7">
        <f>+'ECONOMICS_BRTOT, 1D'!B544</f>
        <v>105.29</v>
      </c>
      <c r="F351" s="7">
        <f t="shared" si="5"/>
        <v>105.29</v>
      </c>
      <c r="G351" s="7"/>
      <c r="H351" s="7"/>
      <c r="I351" s="7"/>
      <c r="J351" s="7"/>
      <c r="K351" s="7"/>
    </row>
    <row r="352" spans="1:11" x14ac:dyDescent="0.3">
      <c r="A352" s="1">
        <v>26268</v>
      </c>
      <c r="B352" s="1"/>
      <c r="C352" s="1">
        <v>45139</v>
      </c>
      <c r="D352" s="7">
        <f>'ECONOMICS_BRTOT, 1D'!C545</f>
        <v>0.20019999999999999</v>
      </c>
      <c r="E352" s="7">
        <f>+'ECONOMICS_BRTOT, 1D'!B545</f>
        <v>108.49</v>
      </c>
      <c r="F352" s="7">
        <f t="shared" si="5"/>
        <v>108.49</v>
      </c>
      <c r="G352" s="7"/>
      <c r="H352" s="7"/>
      <c r="I352" s="7"/>
      <c r="J352" s="7"/>
      <c r="K352" s="7"/>
    </row>
    <row r="353" spans="1:11" x14ac:dyDescent="0.3">
      <c r="A353" s="1">
        <v>26299</v>
      </c>
      <c r="B353" s="1"/>
      <c r="C353" s="1">
        <v>45170</v>
      </c>
      <c r="D353" s="7">
        <f>'ECONOMICS_BRTOT, 1D'!C546</f>
        <v>0.19739999999999999</v>
      </c>
      <c r="E353" s="7">
        <f>+'ECONOMICS_BRTOT, 1D'!B546</f>
        <v>107.28</v>
      </c>
      <c r="F353" s="7">
        <f t="shared" si="5"/>
        <v>107.28</v>
      </c>
      <c r="G353" s="7"/>
      <c r="H353" s="7"/>
      <c r="I353" s="7"/>
      <c r="J353" s="7"/>
      <c r="K353" s="7"/>
    </row>
    <row r="354" spans="1:11" x14ac:dyDescent="0.3">
      <c r="A354" s="1">
        <v>26330</v>
      </c>
      <c r="B354" s="1"/>
      <c r="C354" s="1">
        <v>45200</v>
      </c>
      <c r="D354" s="7">
        <f>'ECONOMICS_BRTOT, 1D'!C547</f>
        <v>0.20830000000000001</v>
      </c>
      <c r="E354" s="7">
        <f>+'ECONOMICS_BRTOT, 1D'!B547</f>
        <v>108.22</v>
      </c>
      <c r="F354" s="7">
        <f t="shared" si="5"/>
        <v>108.22</v>
      </c>
      <c r="G354" s="7"/>
      <c r="H354" s="7"/>
      <c r="I354" s="7"/>
      <c r="J354" s="7"/>
      <c r="K354" s="7"/>
    </row>
    <row r="355" spans="1:11" x14ac:dyDescent="0.3">
      <c r="A355" s="1">
        <v>26359</v>
      </c>
      <c r="B355" s="1"/>
      <c r="C355" s="1">
        <v>45231</v>
      </c>
      <c r="D355" s="7">
        <f>'ECONOMICS_BRTOT, 1D'!C548</f>
        <v>0.21099999999999999</v>
      </c>
      <c r="E355" s="7">
        <f>+'ECONOMICS_BRTOT, 1D'!B548</f>
        <v>106.78</v>
      </c>
      <c r="F355" s="7">
        <f t="shared" si="5"/>
        <v>106.78</v>
      </c>
      <c r="G355" s="7"/>
      <c r="H355" s="7"/>
      <c r="I355" s="7"/>
      <c r="J355" s="7"/>
      <c r="K355" s="7"/>
    </row>
    <row r="356" spans="1:11" x14ac:dyDescent="0.3">
      <c r="A356" s="1">
        <v>26390</v>
      </c>
      <c r="B356" s="1"/>
      <c r="C356" s="1">
        <v>45261</v>
      </c>
      <c r="D356" s="7">
        <f>'ECONOMICS_BRTOT, 1D'!C549</f>
        <v>0.2014</v>
      </c>
      <c r="E356" s="7">
        <f>+'ECONOMICS_BRTOT, 1D'!B549</f>
        <v>110.41</v>
      </c>
      <c r="F356" s="7">
        <f t="shared" si="5"/>
        <v>110.41</v>
      </c>
      <c r="G356" s="7"/>
      <c r="H356" s="7"/>
      <c r="I356" s="7"/>
      <c r="J356" s="7"/>
      <c r="K356" s="7"/>
    </row>
    <row r="357" spans="1:11" x14ac:dyDescent="0.3">
      <c r="A357" s="1">
        <v>26420</v>
      </c>
      <c r="B357" s="1"/>
      <c r="C357" s="1">
        <v>45292</v>
      </c>
      <c r="D357" s="7">
        <f>'ECONOMICS_BRTOT, 1D'!C550</f>
        <v>0.19819999999999999</v>
      </c>
      <c r="E357" s="7">
        <f>+'ECONOMICS_BRTOT, 1D'!B550</f>
        <v>113.72</v>
      </c>
      <c r="F357" s="7">
        <f t="shared" si="5"/>
        <v>113.72</v>
      </c>
      <c r="G357" s="7"/>
      <c r="H357" s="7"/>
      <c r="I357" s="7"/>
      <c r="J357" s="7"/>
      <c r="K357" s="7"/>
    </row>
    <row r="358" spans="1:11" x14ac:dyDescent="0.3">
      <c r="A358" s="1">
        <v>26451</v>
      </c>
      <c r="B358" s="1"/>
      <c r="C358" s="1">
        <v>45323</v>
      </c>
      <c r="D358" s="7">
        <f>'ECONOMICS_BRTOT, 1D'!C551</f>
        <v>0.19819999999999999</v>
      </c>
      <c r="E358" s="7">
        <f>+'ECONOMICS_BRTOT, 1D'!B551</f>
        <v>114</v>
      </c>
      <c r="F358" s="7">
        <f t="shared" si="5"/>
        <v>114</v>
      </c>
      <c r="G358" s="7"/>
      <c r="H358" s="7"/>
      <c r="I358" s="7"/>
      <c r="J358" s="7"/>
      <c r="K358" s="7"/>
    </row>
    <row r="359" spans="1:11" x14ac:dyDescent="0.3">
      <c r="A359" s="1">
        <v>26481</v>
      </c>
      <c r="B359" s="1"/>
      <c r="C359" s="1">
        <v>45352</v>
      </c>
      <c r="D359" s="7">
        <f>'ECONOMICS_BRTOT, 1D'!C552</f>
        <v>0.20250000000000001</v>
      </c>
      <c r="E359" s="7">
        <f>+'ECONOMICS_BRTOT, 1D'!B552</f>
        <v>114.94</v>
      </c>
      <c r="F359" s="7">
        <f t="shared" si="5"/>
        <v>114.94</v>
      </c>
      <c r="G359" s="7"/>
      <c r="H359" s="7"/>
      <c r="I359" s="7"/>
      <c r="J359" s="7"/>
      <c r="K359" s="7"/>
    </row>
    <row r="360" spans="1:11" x14ac:dyDescent="0.3">
      <c r="A360" s="1">
        <v>26512</v>
      </c>
      <c r="B360" s="1"/>
      <c r="C360" s="1">
        <v>45383</v>
      </c>
      <c r="D360" s="7">
        <f>'ECONOMICS_BRTOT, 1D'!C553</f>
        <v>0.20569999999999999</v>
      </c>
      <c r="E360" s="7">
        <f>+'ECONOMICS_BRTOT, 1D'!B553</f>
        <v>114.51</v>
      </c>
      <c r="F360" s="7">
        <f t="shared" si="5"/>
        <v>114.51</v>
      </c>
      <c r="G360" s="7"/>
      <c r="H360" s="7"/>
      <c r="I360" s="7"/>
      <c r="J360" s="7"/>
      <c r="K360" s="7"/>
    </row>
    <row r="361" spans="1:11" x14ac:dyDescent="0.3">
      <c r="A361" s="1">
        <v>26543</v>
      </c>
      <c r="B361" s="1"/>
      <c r="C361" s="1">
        <v>45413</v>
      </c>
      <c r="D361" s="7">
        <f>'ECONOMICS_BRTOT, 1D'!C554</f>
        <v>0.20150000000000001</v>
      </c>
      <c r="E361" s="7">
        <f>+'ECONOMICS_BRTOT, 1D'!B554</f>
        <v>115.53</v>
      </c>
      <c r="F361" s="7">
        <f t="shared" si="5"/>
        <v>115.53</v>
      </c>
      <c r="G361" s="7"/>
      <c r="H361" s="7"/>
      <c r="I361" s="7"/>
      <c r="J361" s="7"/>
      <c r="K361" s="7"/>
    </row>
    <row r="362" spans="1:11" x14ac:dyDescent="0.3">
      <c r="A362" s="1">
        <v>26573</v>
      </c>
      <c r="B362" s="1"/>
      <c r="C362" s="1">
        <v>45444</v>
      </c>
      <c r="D362" s="7">
        <f>'ECONOMICS_BRTOT, 1D'!C555</f>
        <v>0.17829999999999999</v>
      </c>
      <c r="E362" s="7">
        <f>+'ECONOMICS_BRTOT, 1D'!B555</f>
        <v>130</v>
      </c>
      <c r="F362" s="7">
        <f t="shared" si="5"/>
        <v>130</v>
      </c>
      <c r="G362" s="7"/>
      <c r="H362" s="7"/>
      <c r="I362" s="7"/>
      <c r="J362" s="7"/>
      <c r="K362" s="7"/>
    </row>
    <row r="363" spans="1:11" x14ac:dyDescent="0.3">
      <c r="A363" s="1">
        <v>26604</v>
      </c>
      <c r="B363" s="1"/>
      <c r="C363" s="1">
        <v>45474</v>
      </c>
      <c r="D363" s="7">
        <f>'ECONOMICS_BRTOT, 1D'!C556</f>
        <v>0.17630000000000001</v>
      </c>
      <c r="E363" s="7">
        <f>+'ECONOMICS_BRTOT, 1D'!B556</f>
        <v>127</v>
      </c>
      <c r="F363" s="7">
        <f t="shared" si="5"/>
        <v>127</v>
      </c>
      <c r="G363" s="7"/>
      <c r="H363" s="7"/>
      <c r="I363" s="7"/>
      <c r="J363" s="7"/>
      <c r="K363" s="7"/>
    </row>
    <row r="364" spans="1:11" x14ac:dyDescent="0.3">
      <c r="A364" s="1">
        <v>26634</v>
      </c>
      <c r="B364" s="1"/>
      <c r="C364" s="1">
        <v>45505</v>
      </c>
      <c r="D364" s="7">
        <f>'ECONOMICS_BRTOT, 1D'!C557</f>
        <v>0.17780000000000001</v>
      </c>
      <c r="E364" s="7">
        <f>+'ECONOMICS_BRTOT, 1D'!B557</f>
        <v>128</v>
      </c>
      <c r="F364" s="7">
        <f t="shared" si="5"/>
        <v>128</v>
      </c>
      <c r="G364" s="7"/>
      <c r="H364" s="7"/>
      <c r="I364" s="7"/>
      <c r="J364" s="7"/>
      <c r="K364" s="7"/>
    </row>
    <row r="365" spans="1:11" x14ac:dyDescent="0.3">
      <c r="A365" s="1">
        <v>26665</v>
      </c>
      <c r="B365" s="1"/>
      <c r="C365" s="1">
        <v>45536</v>
      </c>
      <c r="D365" s="7">
        <f>'ECONOMICS_BRTOT, 1D'!C558</f>
        <v>0.18310000000000001</v>
      </c>
      <c r="E365" s="7">
        <f>+'ECONOMICS_BRTOT, 1D'!B558</f>
        <v>129</v>
      </c>
      <c r="F365" s="7">
        <f t="shared" si="5"/>
        <v>129</v>
      </c>
      <c r="G365" s="7"/>
      <c r="H365" s="7"/>
      <c r="I365" s="7"/>
      <c r="J365" s="7"/>
      <c r="K365" s="7"/>
    </row>
    <row r="366" spans="1:11" x14ac:dyDescent="0.3">
      <c r="A366" s="1">
        <v>26696</v>
      </c>
      <c r="B366" s="1"/>
      <c r="C366" s="1">
        <v>45566</v>
      </c>
      <c r="D366" s="7">
        <f>'ECONOMICS_BRTOT, 1D'!C559</f>
        <v>0.17230000000000001</v>
      </c>
      <c r="E366" s="7">
        <f>+'ECONOMICS_BRTOT, 1D'!B559</f>
        <v>131</v>
      </c>
      <c r="F366" s="7">
        <f t="shared" si="5"/>
        <v>131</v>
      </c>
      <c r="G366" s="7"/>
      <c r="H366" s="7"/>
      <c r="I366" s="7"/>
      <c r="J366" s="7"/>
      <c r="K366" s="7"/>
    </row>
    <row r="367" spans="1:11" x14ac:dyDescent="0.3">
      <c r="A367" s="1">
        <v>26724</v>
      </c>
      <c r="B367" s="1"/>
      <c r="C367" s="1">
        <v>45597</v>
      </c>
      <c r="D367" s="7">
        <f>'ECONOMICS_BRTOT, 1D'!C560</f>
        <v>0.16700000000000001</v>
      </c>
      <c r="E367" s="7">
        <f>+'ECONOMICS_BRTOT, 1D'!B560</f>
        <v>134</v>
      </c>
      <c r="F367" s="7">
        <f t="shared" si="5"/>
        <v>134</v>
      </c>
      <c r="G367" s="7"/>
      <c r="H367" s="7"/>
      <c r="I367" s="7"/>
      <c r="J367" s="7"/>
      <c r="K367" s="7"/>
    </row>
    <row r="368" spans="1:11" x14ac:dyDescent="0.3">
      <c r="A368" s="1">
        <v>26755</v>
      </c>
      <c r="B368" s="1"/>
      <c r="C368" s="1">
        <v>45627</v>
      </c>
      <c r="D368" s="7">
        <f>'ECONOMICS_BRTOT, 1D'!C561</f>
        <v>0.1613</v>
      </c>
      <c r="E368" s="7">
        <f>+'ECONOMICS_BRTOT, 1D'!B561</f>
        <v>136</v>
      </c>
      <c r="F368" s="7">
        <f t="shared" si="5"/>
        <v>136</v>
      </c>
      <c r="G368" s="7"/>
      <c r="H368" s="7"/>
      <c r="I368" s="7"/>
      <c r="J368" s="7"/>
      <c r="K368" s="7"/>
    </row>
    <row r="369" spans="1:11" x14ac:dyDescent="0.3">
      <c r="A369" s="1">
        <v>26785</v>
      </c>
      <c r="B369" s="1"/>
      <c r="C369" s="1">
        <v>45658</v>
      </c>
      <c r="D369" s="7">
        <f>'ECONOMICS_BRTOT, 1D'!C562</f>
        <v>0.17080000000000001</v>
      </c>
      <c r="E369" s="7">
        <f>+'ECONOMICS_BRTOT, 1D'!B562</f>
        <v>135</v>
      </c>
      <c r="F369" s="7">
        <f t="shared" si="5"/>
        <v>135</v>
      </c>
      <c r="G369" s="7"/>
      <c r="H369" s="7"/>
      <c r="I369" s="7"/>
      <c r="J369" s="7"/>
      <c r="K369" s="7"/>
    </row>
    <row r="370" spans="1:11" x14ac:dyDescent="0.3">
      <c r="A370" s="1">
        <v>26816</v>
      </c>
      <c r="B370" s="1"/>
      <c r="C370" s="1">
        <v>45689</v>
      </c>
      <c r="D370" s="7">
        <f>'ECONOMICS_BRTOT, 1D'!C563</f>
        <v>0.16950000000000001</v>
      </c>
      <c r="E370" s="7">
        <f>+'ECONOMICS_BRTOT, 1D'!B563</f>
        <v>134</v>
      </c>
      <c r="F370" s="7">
        <f t="shared" si="5"/>
        <v>134</v>
      </c>
      <c r="G370" s="7"/>
      <c r="H370" s="7"/>
      <c r="I370" s="7"/>
      <c r="J370" s="7"/>
      <c r="K370" s="7"/>
    </row>
    <row r="371" spans="1:11" x14ac:dyDescent="0.3">
      <c r="A371" s="1">
        <v>26846</v>
      </c>
      <c r="B371" s="1"/>
      <c r="C371" s="1">
        <v>45717</v>
      </c>
      <c r="D371" s="7">
        <f>'ECONOMICS_BRTOT, 1D'!C564</f>
        <v>0.17499999999999999</v>
      </c>
      <c r="E371" s="7">
        <f>+'ECONOMICS_BRTOT, 1D'!B564</f>
        <v>125</v>
      </c>
      <c r="F371" s="7">
        <f t="shared" si="5"/>
        <v>125</v>
      </c>
      <c r="G371" s="7"/>
      <c r="H371" s="7"/>
      <c r="I371" s="7"/>
      <c r="J371" s="7"/>
      <c r="K371" s="7"/>
    </row>
    <row r="372" spans="1:11" x14ac:dyDescent="0.3">
      <c r="A372" s="1">
        <v>26877</v>
      </c>
      <c r="B372" s="1"/>
      <c r="C372" s="1">
        <v>45748</v>
      </c>
      <c r="D372" s="7">
        <f>'ECONOMICS_BRTOT, 1D'!C565</f>
        <v>0.17580000000000001</v>
      </c>
      <c r="E372" s="7">
        <f>+'ECONOMICS_BRTOT, 1D'!B565</f>
        <v>126</v>
      </c>
      <c r="F372" s="7">
        <f t="shared" si="5"/>
        <v>126</v>
      </c>
      <c r="G372" s="7"/>
      <c r="H372" s="7"/>
      <c r="I372" s="7"/>
      <c r="J372" s="7"/>
      <c r="K372" s="7"/>
    </row>
    <row r="373" spans="1:11" x14ac:dyDescent="0.3">
      <c r="A373" s="1">
        <v>26908</v>
      </c>
      <c r="B373" s="1"/>
      <c r="C373" s="1">
        <v>45778</v>
      </c>
      <c r="D373" s="7">
        <f>'ECONOMICS_BRTOT, 1D'!C566</f>
        <v>0.1741</v>
      </c>
      <c r="E373" s="7">
        <f>+'ECONOMICS_BRTOT, 1D'!B566</f>
        <v>126</v>
      </c>
      <c r="F373" s="7">
        <f t="shared" si="5"/>
        <v>126</v>
      </c>
      <c r="G373" s="7"/>
      <c r="H373" s="7"/>
      <c r="I373" s="7"/>
      <c r="J373" s="7"/>
      <c r="K373" s="7"/>
    </row>
    <row r="374" spans="1:11" x14ac:dyDescent="0.3">
      <c r="A374" s="1">
        <v>26938</v>
      </c>
      <c r="B374" s="1"/>
      <c r="C374" s="1">
        <v>45809</v>
      </c>
      <c r="D374" s="7">
        <f>'ECONOMICS_BRTOT, 1D'!C567</f>
        <v>0.18390000000000001</v>
      </c>
      <c r="E374" s="7">
        <f>+'ECONOMICS_BRTOT, 1D'!B567</f>
        <v>126</v>
      </c>
      <c r="F374" s="7">
        <f t="shared" si="5"/>
        <v>126</v>
      </c>
      <c r="G374" s="7"/>
      <c r="H374" s="7"/>
      <c r="I374" s="7"/>
      <c r="J374" s="7"/>
      <c r="K374" s="7"/>
    </row>
    <row r="375" spans="1:11" x14ac:dyDescent="0.3">
      <c r="A375" s="1">
        <v>26969</v>
      </c>
      <c r="B375" s="1"/>
      <c r="C375" s="1">
        <v>45839</v>
      </c>
      <c r="D375" s="7">
        <f>'ECONOMICS_BRTOT, 1D'!C568</f>
        <v>0.17810000000000001</v>
      </c>
      <c r="E375" s="7">
        <f>+'ECONOMICS_BRTOT, 1D'!B568</f>
        <v>127</v>
      </c>
      <c r="F375" s="7">
        <f t="shared" si="5"/>
        <v>127</v>
      </c>
      <c r="G375" s="7"/>
      <c r="H375" s="7"/>
      <c r="I375" s="7"/>
      <c r="J375" s="7"/>
      <c r="K375" s="7"/>
    </row>
    <row r="376" spans="1:11" x14ac:dyDescent="0.3">
      <c r="A376" s="1">
        <v>26999</v>
      </c>
      <c r="B376" s="1"/>
      <c r="C376" s="1">
        <v>45870</v>
      </c>
      <c r="D376" s="7">
        <f>'ECONOMICS_BRTOT, 1D'!C569</f>
        <v>0.18360000000000001</v>
      </c>
      <c r="E376" s="7">
        <f>+'ECONOMICS_BRTOT, 1D'!B569</f>
        <v>123</v>
      </c>
      <c r="F376" s="7">
        <f t="shared" si="5"/>
        <v>123</v>
      </c>
      <c r="G376" s="7"/>
      <c r="H376" s="7"/>
      <c r="I376" s="7"/>
      <c r="J376" s="7"/>
      <c r="K376" s="7"/>
    </row>
    <row r="377" spans="1:11" x14ac:dyDescent="0.3">
      <c r="A377" s="1">
        <v>27030</v>
      </c>
      <c r="B377" s="1"/>
      <c r="C377" s="1">
        <v>45901</v>
      </c>
      <c r="D377" s="7">
        <f>'ECONOMICS_BRTOT, 1D'!C570</f>
        <v>0.18770000000000001</v>
      </c>
      <c r="E377" s="7">
        <f>+'ECONOMICS_BRTOT, 1D'!B570</f>
        <v>125</v>
      </c>
      <c r="F377" s="7">
        <f t="shared" si="5"/>
        <v>125</v>
      </c>
      <c r="G377" s="7"/>
      <c r="H377" s="7"/>
      <c r="I377" s="7"/>
      <c r="J377" s="7"/>
      <c r="K377" s="7"/>
    </row>
    <row r="378" spans="1:11" x14ac:dyDescent="0.3">
      <c r="A378" s="1">
        <v>27061</v>
      </c>
      <c r="B378" s="1"/>
      <c r="C378" s="1">
        <v>45931</v>
      </c>
      <c r="D378" s="7">
        <f>'ECONOMICS_BRTOT, 1D'!C571</f>
        <v>0.18559999999999999</v>
      </c>
      <c r="E378" s="7">
        <f>+'ECONOMICS_BRTOT, 1D'!B571</f>
        <v>130</v>
      </c>
      <c r="F378" s="7">
        <f t="shared" si="5"/>
        <v>130</v>
      </c>
      <c r="G378" s="7"/>
      <c r="H378" s="7"/>
      <c r="I378" s="7"/>
      <c r="J378" s="7"/>
      <c r="K378" s="7"/>
    </row>
    <row r="379" spans="1:11" x14ac:dyDescent="0.3">
      <c r="A379" s="1">
        <v>27089</v>
      </c>
      <c r="B379" s="1"/>
      <c r="C379" s="1">
        <v>45962</v>
      </c>
      <c r="D379" s="7">
        <f>'ECONOMICS_BRTOT, 1D'!C572</f>
        <v>0.187</v>
      </c>
      <c r="E379" s="7">
        <f>+'ECONOMICS_BRTOT, 1D'!B572</f>
        <v>129</v>
      </c>
      <c r="F379" s="7">
        <f t="shared" si="5"/>
        <v>129</v>
      </c>
      <c r="G379" s="7"/>
      <c r="H379" s="7"/>
      <c r="I379" s="7"/>
      <c r="J379" s="7"/>
      <c r="K379" s="7"/>
    </row>
    <row r="380" spans="1:11" x14ac:dyDescent="0.3">
      <c r="A380" s="1">
        <v>27120</v>
      </c>
      <c r="B380" s="1"/>
      <c r="C380" s="1">
        <v>45992</v>
      </c>
      <c r="D380" s="7">
        <f>'ECONOMICS_BRTOT, 1D'!C573</f>
        <v>0.18210000000000001</v>
      </c>
      <c r="E380" s="7">
        <f>+'ECONOMICS_BRTOT, 1D'!B573</f>
        <v>133</v>
      </c>
      <c r="F380" s="7">
        <f t="shared" si="5"/>
        <v>133</v>
      </c>
      <c r="G380" s="7"/>
      <c r="H380" s="7"/>
      <c r="I380" s="7"/>
      <c r="J380" s="7"/>
      <c r="K380" s="7"/>
    </row>
    <row r="381" spans="1:11" x14ac:dyDescent="0.3">
      <c r="A381" s="1">
        <v>27150</v>
      </c>
      <c r="B381" s="1"/>
      <c r="C381" s="1">
        <v>46023</v>
      </c>
      <c r="D381" s="7">
        <f>'ECONOMICS_BRTOT, 1D'!C574</f>
        <v>0.1898</v>
      </c>
      <c r="E381" s="7">
        <f>+'ECONOMICS_BRTOT, 1D'!B574</f>
        <v>134</v>
      </c>
      <c r="F381" s="7">
        <f t="shared" si="5"/>
        <v>134</v>
      </c>
      <c r="G381" s="7"/>
      <c r="H381" s="7"/>
      <c r="I381" s="7"/>
      <c r="J381" s="7"/>
      <c r="K381" s="7"/>
    </row>
    <row r="382" spans="1:11" x14ac:dyDescent="0.3">
      <c r="A382" s="1">
        <v>27181</v>
      </c>
      <c r="B382" s="1"/>
      <c r="C382" s="1">
        <v>46054</v>
      </c>
      <c r="D382" s="7">
        <f>'ECONOMICS_BRTOT, 1D'!C575</f>
        <v>0.19450000000000001</v>
      </c>
      <c r="E382" s="7">
        <f>+'ECONOMICS_BRTOT, 1D'!B575</f>
        <v>129</v>
      </c>
      <c r="F382" s="7">
        <f>+E382</f>
        <v>129</v>
      </c>
      <c r="G382" s="7"/>
      <c r="H382" s="7"/>
      <c r="I382" s="7"/>
      <c r="J382" s="7"/>
      <c r="K382" s="7"/>
    </row>
    <row r="383" spans="1:11" x14ac:dyDescent="0.3">
      <c r="A383" s="1">
        <v>27211</v>
      </c>
      <c r="B383" s="1"/>
      <c r="C383" s="1">
        <v>46082</v>
      </c>
      <c r="D383" s="7">
        <f>'ECONOMICS_BRTOT, 1D'!C576</f>
        <v>0.19220000000000001</v>
      </c>
      <c r="E383" s="7">
        <f>+'ECONOMICS_BRTOT, 1D'!B576</f>
        <v>125</v>
      </c>
      <c r="F383" s="7">
        <f>+E383</f>
        <v>125</v>
      </c>
      <c r="G383" s="7"/>
      <c r="H383" s="7"/>
      <c r="I383" s="7"/>
      <c r="J383" s="7"/>
      <c r="K383" s="7"/>
    </row>
    <row r="384" spans="1:11" x14ac:dyDescent="0.3">
      <c r="A384" s="1">
        <v>27242</v>
      </c>
      <c r="B384" s="1"/>
      <c r="C384" s="8"/>
      <c r="D384" s="7"/>
      <c r="E384" s="7"/>
      <c r="G384" s="7"/>
      <c r="H384" s="7"/>
      <c r="I384" s="7"/>
      <c r="J384" s="7"/>
      <c r="K384" s="7"/>
    </row>
    <row r="385" spans="1:11" x14ac:dyDescent="0.3">
      <c r="A385" s="1">
        <v>27273</v>
      </c>
      <c r="B385" s="1"/>
      <c r="C385" s="8"/>
      <c r="D385" s="7"/>
      <c r="E385" s="7"/>
      <c r="G385" s="7"/>
      <c r="H385" s="7"/>
      <c r="I385" s="7"/>
      <c r="J385" s="7"/>
      <c r="K385" s="7"/>
    </row>
    <row r="386" spans="1:11" x14ac:dyDescent="0.3">
      <c r="A386" s="1">
        <v>27303</v>
      </c>
      <c r="B386" s="1"/>
      <c r="C386" s="8"/>
      <c r="D386" s="7"/>
      <c r="E386" s="7"/>
      <c r="G386" s="7"/>
      <c r="H386" s="7"/>
      <c r="I386" s="7"/>
      <c r="J386" s="7"/>
      <c r="K386" s="7"/>
    </row>
    <row r="387" spans="1:11" x14ac:dyDescent="0.3">
      <c r="A387" s="1">
        <v>27334</v>
      </c>
      <c r="B387" s="1"/>
      <c r="C387" s="8"/>
      <c r="D387" s="7"/>
      <c r="E387" s="7"/>
      <c r="G387" s="7"/>
      <c r="H387" s="7"/>
      <c r="I387" s="7"/>
      <c r="J387" s="7"/>
      <c r="K387" s="7"/>
    </row>
    <row r="388" spans="1:11" x14ac:dyDescent="0.3">
      <c r="A388" s="1">
        <v>27364</v>
      </c>
      <c r="B388" s="1"/>
      <c r="C388" s="8"/>
      <c r="D388" s="7"/>
      <c r="E388" s="7"/>
      <c r="G388" s="7"/>
      <c r="H388" s="7"/>
      <c r="I388" s="7"/>
      <c r="J388" s="7"/>
      <c r="K388" s="7"/>
    </row>
    <row r="389" spans="1:11" x14ac:dyDescent="0.3">
      <c r="A389" s="1">
        <v>27395</v>
      </c>
      <c r="B389" s="1"/>
      <c r="C389" s="8"/>
      <c r="D389" s="7"/>
      <c r="E389" s="7"/>
      <c r="G389" s="7"/>
      <c r="H389" s="7"/>
      <c r="I389" s="7"/>
      <c r="J389" s="7"/>
      <c r="K389" s="7"/>
    </row>
    <row r="390" spans="1:11" x14ac:dyDescent="0.3">
      <c r="A390" s="1">
        <v>27426</v>
      </c>
      <c r="B390" s="1"/>
      <c r="C390" s="8"/>
      <c r="D390" s="7"/>
      <c r="E390" s="7"/>
      <c r="G390" s="7"/>
      <c r="H390" s="7"/>
      <c r="I390" s="7"/>
      <c r="J390" s="7"/>
      <c r="K390" s="7"/>
    </row>
    <row r="391" spans="1:11" x14ac:dyDescent="0.3">
      <c r="A391" s="1">
        <v>27454</v>
      </c>
      <c r="B391" s="1"/>
      <c r="C391" s="8"/>
      <c r="D391" s="7"/>
      <c r="E391" s="7"/>
      <c r="G391" s="7"/>
      <c r="H391" s="7"/>
      <c r="I391" s="7"/>
      <c r="J391" s="7"/>
      <c r="K391" s="7"/>
    </row>
    <row r="392" spans="1:11" x14ac:dyDescent="0.3">
      <c r="A392" s="1">
        <v>27485</v>
      </c>
      <c r="B392" s="1"/>
      <c r="C392" s="8"/>
      <c r="D392" s="7"/>
      <c r="E392" s="7"/>
      <c r="G392" s="7"/>
      <c r="H392" s="7"/>
      <c r="I392" s="7"/>
      <c r="J392" s="7"/>
      <c r="K392" s="7"/>
    </row>
    <row r="393" spans="1:11" x14ac:dyDescent="0.3">
      <c r="A393" s="1">
        <v>27515</v>
      </c>
      <c r="B393" s="1"/>
      <c r="C393" s="8"/>
      <c r="D393" s="7"/>
      <c r="E393" s="7"/>
      <c r="G393" s="7"/>
      <c r="H393" s="7"/>
      <c r="I393" s="7"/>
      <c r="J393" s="7"/>
      <c r="K393" s="7"/>
    </row>
    <row r="394" spans="1:11" x14ac:dyDescent="0.3">
      <c r="A394" s="1">
        <v>27546</v>
      </c>
      <c r="B394" s="1"/>
      <c r="C394" s="8"/>
      <c r="D394" s="7"/>
      <c r="E394" s="7"/>
      <c r="G394" s="7"/>
      <c r="H394" s="7"/>
      <c r="I394" s="7"/>
      <c r="J394" s="7"/>
      <c r="K394" s="7"/>
    </row>
    <row r="395" spans="1:11" x14ac:dyDescent="0.3">
      <c r="A395" s="1">
        <v>27576</v>
      </c>
      <c r="B395" s="1"/>
      <c r="C395" s="8"/>
      <c r="D395" s="7"/>
      <c r="E395" s="7"/>
      <c r="G395" s="7"/>
      <c r="H395" s="7"/>
      <c r="I395" s="7"/>
      <c r="J395" s="7"/>
      <c r="K395" s="7"/>
    </row>
    <row r="396" spans="1:11" x14ac:dyDescent="0.3">
      <c r="A396" s="1">
        <v>27607</v>
      </c>
      <c r="B396" s="1"/>
      <c r="C396" s="8"/>
      <c r="D396" s="7"/>
      <c r="E396" s="7"/>
      <c r="G396" s="7"/>
      <c r="H396" s="7"/>
      <c r="I396" s="7"/>
      <c r="J396" s="7"/>
      <c r="K396" s="7"/>
    </row>
    <row r="397" spans="1:11" x14ac:dyDescent="0.3">
      <c r="A397" s="1">
        <v>27638</v>
      </c>
      <c r="B397" s="1"/>
      <c r="C397" s="8"/>
      <c r="D397" s="7"/>
      <c r="E397" s="7"/>
      <c r="G397" s="7"/>
      <c r="H397" s="7"/>
      <c r="I397" s="7"/>
      <c r="J397" s="7"/>
      <c r="K397" s="7"/>
    </row>
    <row r="398" spans="1:11" x14ac:dyDescent="0.3">
      <c r="A398" s="1">
        <v>27668</v>
      </c>
      <c r="B398" s="1"/>
      <c r="C398" s="8"/>
      <c r="D398" s="7"/>
      <c r="E398" s="7"/>
      <c r="G398" s="7"/>
      <c r="H398" s="7"/>
      <c r="I398" s="7"/>
      <c r="J398" s="7"/>
      <c r="K398" s="7"/>
    </row>
    <row r="399" spans="1:11" x14ac:dyDescent="0.3">
      <c r="A399" s="1">
        <v>27699</v>
      </c>
      <c r="B399" s="1"/>
      <c r="C399" s="8"/>
      <c r="D399" s="7"/>
      <c r="E399" s="7"/>
      <c r="G399" s="7"/>
      <c r="H399" s="7"/>
      <c r="I399" s="7"/>
      <c r="J399" s="7"/>
      <c r="K399" s="7"/>
    </row>
    <row r="400" spans="1:11" x14ac:dyDescent="0.3">
      <c r="A400" s="1">
        <v>27729</v>
      </c>
      <c r="B400" s="1"/>
      <c r="C400" s="8"/>
      <c r="D400" s="7"/>
      <c r="E400" s="7"/>
      <c r="G400" s="7"/>
      <c r="H400" s="7"/>
      <c r="I400" s="7"/>
      <c r="J400" s="7"/>
      <c r="K400" s="7"/>
    </row>
    <row r="401" spans="1:11" x14ac:dyDescent="0.3">
      <c r="A401" s="1">
        <v>27760</v>
      </c>
      <c r="B401" s="1"/>
      <c r="C401" s="8"/>
      <c r="D401" s="7"/>
      <c r="E401" s="7"/>
      <c r="G401" s="7"/>
      <c r="H401" s="7"/>
      <c r="I401" s="7"/>
      <c r="J401" s="7"/>
      <c r="K401" s="7"/>
    </row>
    <row r="402" spans="1:11" x14ac:dyDescent="0.3">
      <c r="A402" s="1">
        <v>27791</v>
      </c>
      <c r="B402" s="1"/>
      <c r="C402" s="8"/>
      <c r="D402" s="7"/>
      <c r="E402" s="7"/>
      <c r="G402" s="7"/>
      <c r="H402" s="7"/>
      <c r="I402" s="7"/>
      <c r="J402" s="7"/>
      <c r="K402" s="7"/>
    </row>
    <row r="403" spans="1:11" x14ac:dyDescent="0.3">
      <c r="A403" s="1">
        <v>27820</v>
      </c>
      <c r="B403" s="1"/>
      <c r="C403" s="8"/>
      <c r="D403" s="7"/>
      <c r="E403" s="7"/>
      <c r="G403" s="7"/>
      <c r="H403" s="7"/>
      <c r="I403" s="7"/>
      <c r="J403" s="7"/>
      <c r="K403" s="7"/>
    </row>
    <row r="404" spans="1:11" x14ac:dyDescent="0.3">
      <c r="A404" s="1">
        <v>27851</v>
      </c>
      <c r="B404" s="1"/>
      <c r="C404" s="8"/>
      <c r="D404" s="7"/>
      <c r="E404" s="7"/>
      <c r="G404" s="7"/>
      <c r="H404" s="7"/>
      <c r="I404" s="7"/>
      <c r="J404" s="7"/>
      <c r="K404" s="7"/>
    </row>
    <row r="405" spans="1:11" x14ac:dyDescent="0.3">
      <c r="A405" s="1">
        <v>27881</v>
      </c>
      <c r="B405" s="1"/>
      <c r="C405" s="8"/>
      <c r="D405" s="7"/>
      <c r="E405" s="7"/>
      <c r="G405" s="7"/>
      <c r="H405" s="7"/>
      <c r="I405" s="7"/>
      <c r="J405" s="7"/>
      <c r="K405" s="7"/>
    </row>
    <row r="406" spans="1:11" x14ac:dyDescent="0.3">
      <c r="A406" s="1">
        <v>27912</v>
      </c>
      <c r="B406" s="1"/>
      <c r="C406" s="8"/>
      <c r="D406" s="7"/>
      <c r="E406" s="7"/>
      <c r="G406" s="7"/>
      <c r="H406" s="7"/>
      <c r="I406" s="7"/>
      <c r="J406" s="7"/>
      <c r="K406" s="7"/>
    </row>
    <row r="407" spans="1:11" x14ac:dyDescent="0.3">
      <c r="A407" s="1">
        <v>27942</v>
      </c>
      <c r="B407" s="1"/>
      <c r="C407" s="8"/>
      <c r="D407" s="7"/>
      <c r="E407" s="7"/>
      <c r="G407" s="7"/>
      <c r="H407" s="7"/>
      <c r="I407" s="7"/>
      <c r="J407" s="7"/>
      <c r="K407" s="7"/>
    </row>
    <row r="408" spans="1:11" x14ac:dyDescent="0.3">
      <c r="A408" s="1">
        <v>27973</v>
      </c>
      <c r="B408" s="1"/>
      <c r="C408" s="8"/>
      <c r="D408" s="7"/>
      <c r="E408" s="7"/>
      <c r="G408" s="7"/>
      <c r="H408" s="7"/>
      <c r="I408" s="7"/>
      <c r="J408" s="7"/>
      <c r="K408" s="7"/>
    </row>
    <row r="409" spans="1:11" x14ac:dyDescent="0.3">
      <c r="A409" s="1">
        <v>28004</v>
      </c>
      <c r="B409" s="1"/>
      <c r="C409" s="8"/>
      <c r="D409" s="7"/>
      <c r="E409" s="7"/>
      <c r="G409" s="7"/>
      <c r="H409" s="7"/>
      <c r="I409" s="7"/>
      <c r="J409" s="7"/>
      <c r="K409" s="7"/>
    </row>
    <row r="410" spans="1:11" x14ac:dyDescent="0.3">
      <c r="A410" s="1">
        <v>28034</v>
      </c>
      <c r="B410" s="1"/>
      <c r="C410" s="8"/>
      <c r="D410" s="7"/>
      <c r="E410" s="7"/>
      <c r="G410" s="7"/>
      <c r="H410" s="7"/>
      <c r="I410" s="7"/>
      <c r="J410" s="7"/>
      <c r="K410" s="7"/>
    </row>
    <row r="411" spans="1:11" x14ac:dyDescent="0.3">
      <c r="A411" s="1">
        <v>28065</v>
      </c>
      <c r="B411" s="1"/>
      <c r="C411" s="8"/>
      <c r="D411" s="7"/>
      <c r="E411" s="7"/>
      <c r="G411" s="7"/>
      <c r="H411" s="7"/>
      <c r="I411" s="7"/>
      <c r="J411" s="7"/>
      <c r="K411" s="7"/>
    </row>
    <row r="412" spans="1:11" x14ac:dyDescent="0.3">
      <c r="A412" s="1">
        <v>28095</v>
      </c>
      <c r="B412" s="1"/>
      <c r="C412" s="8"/>
      <c r="D412" s="7"/>
      <c r="E412" s="7"/>
      <c r="G412" s="7"/>
      <c r="H412" s="7"/>
      <c r="I412" s="7"/>
      <c r="J412" s="7"/>
      <c r="K412" s="7"/>
    </row>
    <row r="413" spans="1:11" x14ac:dyDescent="0.3">
      <c r="A413" s="1">
        <v>28126</v>
      </c>
      <c r="B413" s="1"/>
      <c r="C413" s="8"/>
      <c r="D413" s="7"/>
      <c r="E413" s="7"/>
      <c r="G413" s="7"/>
      <c r="H413" s="7"/>
      <c r="I413" s="7"/>
      <c r="J413" s="7"/>
      <c r="K413" s="7"/>
    </row>
    <row r="414" spans="1:11" x14ac:dyDescent="0.3">
      <c r="A414" s="1">
        <v>28157</v>
      </c>
      <c r="B414" s="1"/>
      <c r="C414" s="8"/>
      <c r="D414" s="7"/>
      <c r="E414" s="7"/>
      <c r="G414" s="7"/>
      <c r="H414" s="7"/>
      <c r="I414" s="7"/>
      <c r="J414" s="7"/>
      <c r="K414" s="7"/>
    </row>
    <row r="415" spans="1:11" x14ac:dyDescent="0.3">
      <c r="A415" s="1">
        <v>28185</v>
      </c>
      <c r="B415" s="1"/>
      <c r="C415" s="8"/>
      <c r="D415" s="7"/>
      <c r="E415" s="7"/>
      <c r="G415" s="7"/>
      <c r="H415" s="7"/>
      <c r="I415" s="7"/>
      <c r="J415" s="7"/>
      <c r="K415" s="7"/>
    </row>
    <row r="416" spans="1:11" x14ac:dyDescent="0.3">
      <c r="A416" s="1">
        <v>28216</v>
      </c>
      <c r="B416" s="1"/>
      <c r="C416" s="8"/>
      <c r="D416" s="7"/>
      <c r="E416" s="7"/>
      <c r="G416" s="7"/>
      <c r="H416" s="7"/>
      <c r="I416" s="7"/>
      <c r="J416" s="7"/>
      <c r="K416" s="7"/>
    </row>
    <row r="417" spans="1:11" x14ac:dyDescent="0.3">
      <c r="A417" s="1">
        <v>28246</v>
      </c>
      <c r="B417" s="1"/>
      <c r="C417" s="8"/>
      <c r="D417" s="7"/>
      <c r="E417" s="7"/>
      <c r="G417" s="7"/>
      <c r="H417" s="7"/>
      <c r="I417" s="7"/>
      <c r="J417" s="7"/>
      <c r="K417" s="7"/>
    </row>
    <row r="418" spans="1:11" x14ac:dyDescent="0.3">
      <c r="A418" s="1">
        <v>28277</v>
      </c>
      <c r="B418" s="1"/>
      <c r="C418" s="8"/>
      <c r="D418" s="7"/>
      <c r="E418" s="7"/>
      <c r="G418" s="7"/>
      <c r="H418" s="7"/>
      <c r="I418" s="7"/>
      <c r="J418" s="7"/>
      <c r="K418" s="7"/>
    </row>
    <row r="419" spans="1:11" x14ac:dyDescent="0.3">
      <c r="A419" s="1">
        <v>28307</v>
      </c>
      <c r="B419" s="1"/>
      <c r="C419" s="8"/>
      <c r="D419" s="7"/>
      <c r="E419" s="7"/>
      <c r="G419" s="7"/>
      <c r="H419" s="7"/>
      <c r="I419" s="7"/>
      <c r="J419" s="7"/>
      <c r="K419" s="7"/>
    </row>
    <row r="420" spans="1:11" x14ac:dyDescent="0.3">
      <c r="A420" s="1">
        <v>28338</v>
      </c>
      <c r="B420" s="1"/>
      <c r="C420" s="8"/>
      <c r="D420" s="7"/>
      <c r="E420" s="7"/>
      <c r="G420" s="7"/>
      <c r="H420" s="7"/>
      <c r="I420" s="7"/>
      <c r="J420" s="7"/>
      <c r="K420" s="7"/>
    </row>
    <row r="421" spans="1:11" x14ac:dyDescent="0.3">
      <c r="A421" s="1">
        <v>28369</v>
      </c>
      <c r="B421" s="1"/>
      <c r="C421" s="8"/>
      <c r="D421" s="7"/>
      <c r="E421" s="7"/>
      <c r="G421" s="7"/>
      <c r="H421" s="7"/>
      <c r="I421" s="7"/>
      <c r="J421" s="7"/>
      <c r="K421" s="7"/>
    </row>
    <row r="422" spans="1:11" x14ac:dyDescent="0.3">
      <c r="A422" s="1">
        <v>28399</v>
      </c>
      <c r="B422" s="1"/>
      <c r="C422" s="8"/>
      <c r="D422" s="7"/>
      <c r="E422" s="7"/>
      <c r="G422" s="7"/>
      <c r="H422" s="7"/>
      <c r="I422" s="7"/>
      <c r="J422" s="7"/>
      <c r="K422" s="7"/>
    </row>
    <row r="423" spans="1:11" x14ac:dyDescent="0.3">
      <c r="A423" s="1">
        <v>28430</v>
      </c>
      <c r="B423" s="1"/>
      <c r="C423" s="8"/>
      <c r="D423" s="7"/>
      <c r="E423" s="7"/>
      <c r="G423" s="7"/>
      <c r="H423" s="7"/>
      <c r="I423" s="7"/>
      <c r="J423" s="7"/>
      <c r="K423" s="7"/>
    </row>
    <row r="424" spans="1:11" x14ac:dyDescent="0.3">
      <c r="A424" s="1">
        <v>28460</v>
      </c>
      <c r="B424" s="1"/>
      <c r="C424" s="8"/>
      <c r="D424" s="7"/>
      <c r="E424" s="7"/>
      <c r="G424" s="7"/>
      <c r="H424" s="7"/>
      <c r="I424" s="7"/>
      <c r="J424" s="7"/>
      <c r="K424" s="7"/>
    </row>
    <row r="425" spans="1:11" x14ac:dyDescent="0.3">
      <c r="A425" s="1">
        <v>28491</v>
      </c>
      <c r="B425" s="1"/>
      <c r="C425" s="8"/>
      <c r="D425" s="7"/>
      <c r="E425" s="7"/>
      <c r="G425" s="7"/>
      <c r="H425" s="7"/>
      <c r="I425" s="7"/>
      <c r="J425" s="7"/>
      <c r="K425" s="7"/>
    </row>
    <row r="426" spans="1:11" x14ac:dyDescent="0.3">
      <c r="A426" s="1">
        <v>28522</v>
      </c>
      <c r="B426" s="1"/>
      <c r="C426" s="8"/>
      <c r="D426" s="7"/>
      <c r="E426" s="7"/>
      <c r="G426" s="7"/>
      <c r="H426" s="7"/>
      <c r="I426" s="7"/>
      <c r="J426" s="7"/>
      <c r="K426" s="7"/>
    </row>
    <row r="427" spans="1:11" x14ac:dyDescent="0.3">
      <c r="A427" s="1">
        <v>28550</v>
      </c>
      <c r="B427" s="1"/>
      <c r="C427" s="8"/>
      <c r="D427" s="7"/>
      <c r="E427" s="7"/>
      <c r="G427" s="7"/>
      <c r="H427" s="7"/>
      <c r="I427" s="7"/>
      <c r="J427" s="7"/>
      <c r="K427" s="7"/>
    </row>
    <row r="428" spans="1:11" x14ac:dyDescent="0.3">
      <c r="A428" s="1">
        <v>28581</v>
      </c>
      <c r="B428" s="1"/>
      <c r="C428" s="8"/>
      <c r="D428" s="7"/>
      <c r="E428" s="7"/>
      <c r="G428" s="7"/>
      <c r="H428" s="7"/>
      <c r="I428" s="7"/>
      <c r="J428" s="7"/>
      <c r="K428" s="7"/>
    </row>
    <row r="429" spans="1:11" x14ac:dyDescent="0.3">
      <c r="A429" s="1">
        <v>28611</v>
      </c>
      <c r="B429" s="1"/>
      <c r="C429" s="8"/>
      <c r="D429" s="7"/>
      <c r="E429" s="7"/>
      <c r="G429" s="7"/>
      <c r="H429" s="7"/>
      <c r="I429" s="7"/>
      <c r="J429" s="7"/>
      <c r="K429" s="7"/>
    </row>
    <row r="430" spans="1:11" x14ac:dyDescent="0.3">
      <c r="A430" s="1">
        <v>28642</v>
      </c>
      <c r="B430" s="1"/>
      <c r="C430" s="8"/>
      <c r="D430" s="7"/>
      <c r="E430" s="7"/>
      <c r="G430" s="7"/>
      <c r="H430" s="7"/>
      <c r="I430" s="7"/>
      <c r="J430" s="7"/>
      <c r="K430" s="7"/>
    </row>
    <row r="431" spans="1:11" x14ac:dyDescent="0.3">
      <c r="A431" s="1">
        <v>28672</v>
      </c>
      <c r="B431" s="1"/>
      <c r="C431" s="8"/>
      <c r="D431" s="7"/>
      <c r="E431" s="7"/>
      <c r="G431" s="7"/>
      <c r="H431" s="7"/>
      <c r="I431" s="7"/>
      <c r="J431" s="7"/>
      <c r="K431" s="7"/>
    </row>
    <row r="432" spans="1:11" x14ac:dyDescent="0.3">
      <c r="A432" s="1">
        <v>28703</v>
      </c>
      <c r="B432" s="1"/>
      <c r="C432" s="8"/>
      <c r="D432" s="7"/>
      <c r="E432" s="7"/>
      <c r="G432" s="7"/>
      <c r="H432" s="7"/>
      <c r="I432" s="7"/>
      <c r="J432" s="7"/>
      <c r="K432" s="7"/>
    </row>
    <row r="433" spans="1:11" x14ac:dyDescent="0.3">
      <c r="A433" s="1">
        <v>28734</v>
      </c>
      <c r="B433" s="1"/>
      <c r="C433" s="8"/>
      <c r="D433" s="7"/>
      <c r="E433" s="7"/>
      <c r="G433" s="7"/>
      <c r="H433" s="7"/>
      <c r="I433" s="7"/>
      <c r="J433" s="7"/>
      <c r="K433" s="7"/>
    </row>
    <row r="434" spans="1:11" x14ac:dyDescent="0.3">
      <c r="A434" s="1">
        <v>28764</v>
      </c>
      <c r="B434" s="1"/>
      <c r="C434" s="8"/>
      <c r="D434" s="7"/>
      <c r="E434" s="7"/>
      <c r="G434" s="7"/>
      <c r="H434" s="7"/>
      <c r="I434" s="7"/>
      <c r="J434" s="7"/>
      <c r="K434" s="7"/>
    </row>
    <row r="435" spans="1:11" x14ac:dyDescent="0.3">
      <c r="A435" s="1">
        <v>28795</v>
      </c>
      <c r="B435" s="1"/>
      <c r="C435" s="8"/>
      <c r="D435" s="7"/>
      <c r="E435" s="7"/>
      <c r="G435" s="7"/>
      <c r="H435" s="7"/>
      <c r="I435" s="7"/>
      <c r="J435" s="7"/>
      <c r="K435" s="7"/>
    </row>
    <row r="436" spans="1:11" x14ac:dyDescent="0.3">
      <c r="A436" s="1">
        <v>28825</v>
      </c>
      <c r="B436" s="1"/>
      <c r="C436" s="8"/>
      <c r="D436" s="7"/>
      <c r="E436" s="7"/>
      <c r="G436" s="7"/>
      <c r="H436" s="7"/>
      <c r="I436" s="7"/>
      <c r="J436" s="7"/>
      <c r="K436" s="7"/>
    </row>
    <row r="437" spans="1:11" x14ac:dyDescent="0.3">
      <c r="A437" s="1">
        <v>28856</v>
      </c>
      <c r="B437" s="1"/>
      <c r="C437" s="8"/>
      <c r="D437" s="7"/>
      <c r="E437" s="7"/>
      <c r="G437" s="7"/>
      <c r="H437" s="7"/>
      <c r="I437" s="7"/>
      <c r="J437" s="7"/>
      <c r="K437" s="7"/>
    </row>
    <row r="438" spans="1:11" x14ac:dyDescent="0.3">
      <c r="A438" s="1">
        <v>28887</v>
      </c>
      <c r="B438" s="1"/>
      <c r="C438" s="8"/>
      <c r="D438" s="7"/>
      <c r="E438" s="7"/>
      <c r="G438" s="7"/>
      <c r="H438" s="7"/>
      <c r="I438" s="7"/>
      <c r="J438" s="7"/>
      <c r="K438" s="7"/>
    </row>
    <row r="439" spans="1:11" x14ac:dyDescent="0.3">
      <c r="A439" s="1">
        <v>28915</v>
      </c>
      <c r="B439" s="1"/>
      <c r="C439" s="8"/>
      <c r="D439" s="7"/>
      <c r="E439" s="7"/>
      <c r="G439" s="7"/>
      <c r="H439" s="7"/>
      <c r="I439" s="7"/>
      <c r="J439" s="7"/>
      <c r="K439" s="7"/>
    </row>
    <row r="440" spans="1:11" x14ac:dyDescent="0.3">
      <c r="A440" s="1">
        <v>28946</v>
      </c>
      <c r="B440" s="1"/>
      <c r="C440" s="8"/>
      <c r="D440" s="7"/>
      <c r="E440" s="7"/>
      <c r="G440" s="7"/>
      <c r="H440" s="7"/>
      <c r="I440" s="7"/>
      <c r="J440" s="7"/>
      <c r="K440" s="7"/>
    </row>
    <row r="441" spans="1:11" x14ac:dyDescent="0.3">
      <c r="A441" s="1">
        <v>28976</v>
      </c>
      <c r="B441" s="1"/>
      <c r="C441" s="8"/>
      <c r="D441" s="7"/>
      <c r="E441" s="7"/>
      <c r="G441" s="7"/>
      <c r="H441" s="7"/>
      <c r="I441" s="7"/>
      <c r="J441" s="7"/>
      <c r="K441" s="7"/>
    </row>
    <row r="442" spans="1:11" x14ac:dyDescent="0.3">
      <c r="A442" s="1">
        <v>29007</v>
      </c>
      <c r="B442" s="1"/>
      <c r="C442" s="8"/>
      <c r="D442" s="7"/>
      <c r="E442" s="7"/>
      <c r="G442" s="7"/>
      <c r="H442" s="7"/>
      <c r="I442" s="7"/>
      <c r="J442" s="7"/>
      <c r="K442" s="7"/>
    </row>
    <row r="443" spans="1:11" x14ac:dyDescent="0.3">
      <c r="A443" s="1">
        <v>29037</v>
      </c>
      <c r="B443" s="1"/>
      <c r="C443" s="8"/>
      <c r="D443" s="7"/>
      <c r="E443" s="7"/>
      <c r="G443" s="7"/>
      <c r="H443" s="7"/>
      <c r="I443" s="7"/>
      <c r="J443" s="7"/>
      <c r="K443" s="7"/>
    </row>
    <row r="444" spans="1:11" x14ac:dyDescent="0.3">
      <c r="A444" s="1">
        <v>29068</v>
      </c>
      <c r="B444" s="1"/>
      <c r="C444" s="8"/>
      <c r="D444" s="7"/>
      <c r="E444" s="7"/>
      <c r="G444" s="7"/>
      <c r="H444" s="7"/>
      <c r="I444" s="7"/>
      <c r="J444" s="7"/>
      <c r="K444" s="7"/>
    </row>
    <row r="445" spans="1:11" x14ac:dyDescent="0.3">
      <c r="A445" s="1">
        <v>29099</v>
      </c>
      <c r="B445" s="1"/>
      <c r="C445" s="8"/>
      <c r="D445" s="7"/>
      <c r="E445" s="7"/>
      <c r="G445" s="7"/>
      <c r="H445" s="7"/>
      <c r="I445" s="7"/>
      <c r="J445" s="7"/>
      <c r="K445" s="7"/>
    </row>
    <row r="446" spans="1:11" x14ac:dyDescent="0.3">
      <c r="A446" s="1">
        <v>29129</v>
      </c>
      <c r="B446" s="1"/>
      <c r="C446" s="8"/>
      <c r="D446" s="7"/>
      <c r="E446" s="7"/>
      <c r="G446" s="7"/>
      <c r="H446" s="7"/>
      <c r="I446" s="7"/>
      <c r="J446" s="7"/>
      <c r="K446" s="7"/>
    </row>
    <row r="447" spans="1:11" x14ac:dyDescent="0.3">
      <c r="A447" s="1">
        <v>29160</v>
      </c>
      <c r="B447" s="1"/>
      <c r="C447" s="8"/>
      <c r="D447" s="7"/>
      <c r="E447" s="7"/>
      <c r="G447" s="7"/>
      <c r="H447" s="7"/>
      <c r="I447" s="7"/>
      <c r="J447" s="7"/>
      <c r="K447" s="7"/>
    </row>
    <row r="448" spans="1:11" x14ac:dyDescent="0.3">
      <c r="A448" s="1">
        <v>29190</v>
      </c>
      <c r="B448" s="1"/>
      <c r="C448" s="8"/>
      <c r="D448" s="7"/>
      <c r="E448" s="7"/>
      <c r="G448" s="7"/>
      <c r="H448" s="7"/>
      <c r="I448" s="7"/>
      <c r="J448" s="7"/>
      <c r="K448" s="7"/>
    </row>
    <row r="449" spans="1:11" x14ac:dyDescent="0.3">
      <c r="A449" s="1">
        <v>29221</v>
      </c>
      <c r="B449" s="1"/>
      <c r="C449" s="8"/>
      <c r="D449" s="7"/>
      <c r="E449" s="7"/>
      <c r="G449" s="7"/>
      <c r="H449" s="7"/>
      <c r="I449" s="7"/>
      <c r="J449" s="7"/>
      <c r="K449" s="7"/>
    </row>
    <row r="450" spans="1:11" x14ac:dyDescent="0.3">
      <c r="A450" s="1">
        <v>29252</v>
      </c>
      <c r="B450" s="1"/>
      <c r="C450" s="8"/>
      <c r="D450" s="7"/>
      <c r="E450" s="7"/>
      <c r="G450" s="7"/>
      <c r="H450" s="7"/>
      <c r="I450" s="7"/>
      <c r="J450" s="7"/>
      <c r="K450" s="7"/>
    </row>
    <row r="451" spans="1:11" x14ac:dyDescent="0.3">
      <c r="A451" s="1">
        <v>29281</v>
      </c>
      <c r="B451" s="1"/>
      <c r="C451" s="8"/>
      <c r="D451" s="7"/>
      <c r="E451" s="7"/>
      <c r="G451" s="7"/>
      <c r="H451" s="7"/>
      <c r="I451" s="7"/>
      <c r="J451" s="7"/>
      <c r="K451" s="7"/>
    </row>
    <row r="452" spans="1:11" x14ac:dyDescent="0.3">
      <c r="A452" s="1">
        <v>29312</v>
      </c>
      <c r="B452" s="1"/>
      <c r="C452" s="8"/>
      <c r="D452" s="7"/>
      <c r="E452" s="7"/>
      <c r="G452" s="7"/>
      <c r="H452" s="7"/>
      <c r="I452" s="7"/>
      <c r="J452" s="7"/>
      <c r="K452" s="7"/>
    </row>
    <row r="453" spans="1:11" x14ac:dyDescent="0.3">
      <c r="A453" s="1">
        <v>29342</v>
      </c>
      <c r="B453" s="1"/>
      <c r="C453" s="8"/>
      <c r="D453" s="7"/>
      <c r="E453" s="7"/>
      <c r="G453" s="7"/>
      <c r="H453" s="7"/>
      <c r="I453" s="7"/>
      <c r="J453" s="7"/>
      <c r="K453" s="7"/>
    </row>
    <row r="454" spans="1:11" x14ac:dyDescent="0.3">
      <c r="A454" s="1">
        <v>29373</v>
      </c>
      <c r="B454" s="1"/>
      <c r="C454" s="8"/>
      <c r="D454" s="7"/>
      <c r="E454" s="7"/>
      <c r="G454" s="7"/>
      <c r="H454" s="7"/>
      <c r="I454" s="7"/>
      <c r="J454" s="7"/>
      <c r="K454" s="7"/>
    </row>
    <row r="455" spans="1:11" x14ac:dyDescent="0.3">
      <c r="A455" s="1">
        <v>29403</v>
      </c>
      <c r="B455" s="1"/>
      <c r="C455" s="8"/>
      <c r="D455" s="7"/>
      <c r="E455" s="7"/>
      <c r="G455" s="7"/>
      <c r="H455" s="7"/>
      <c r="I455" s="7"/>
      <c r="J455" s="7"/>
      <c r="K455" s="7"/>
    </row>
    <row r="456" spans="1:11" x14ac:dyDescent="0.3">
      <c r="A456" s="1">
        <v>29434</v>
      </c>
      <c r="B456" s="1"/>
      <c r="C456" s="8"/>
      <c r="D456" s="7"/>
      <c r="E456" s="7"/>
      <c r="G456" s="7"/>
      <c r="H456" s="7"/>
      <c r="I456" s="7"/>
      <c r="J456" s="7"/>
      <c r="K456" s="7"/>
    </row>
    <row r="457" spans="1:11" x14ac:dyDescent="0.3">
      <c r="A457" s="1">
        <v>29465</v>
      </c>
      <c r="B457" s="1"/>
      <c r="C457" s="8"/>
      <c r="D457" s="7"/>
      <c r="E457" s="7"/>
      <c r="G457" s="7"/>
      <c r="H457" s="7"/>
      <c r="I457" s="7"/>
      <c r="J457" s="7"/>
      <c r="K457" s="7"/>
    </row>
    <row r="458" spans="1:11" x14ac:dyDescent="0.3">
      <c r="A458" s="1">
        <v>29495</v>
      </c>
      <c r="B458" s="1"/>
      <c r="C458" s="8"/>
      <c r="D458" s="7"/>
      <c r="E458" s="7"/>
      <c r="G458" s="7"/>
      <c r="H458" s="7"/>
      <c r="I458" s="7"/>
      <c r="J458" s="7"/>
      <c r="K458" s="7"/>
    </row>
    <row r="459" spans="1:11" x14ac:dyDescent="0.3">
      <c r="A459" s="1">
        <v>29526</v>
      </c>
      <c r="B459" s="1"/>
      <c r="C459" s="8"/>
      <c r="D459" s="7"/>
      <c r="E459" s="7"/>
      <c r="G459" s="7"/>
      <c r="H459" s="7"/>
      <c r="I459" s="7"/>
      <c r="J459" s="7"/>
      <c r="K459" s="7"/>
    </row>
    <row r="460" spans="1:11" x14ac:dyDescent="0.3">
      <c r="A460" s="1">
        <v>29556</v>
      </c>
      <c r="B460" s="1"/>
      <c r="C460" s="8"/>
      <c r="D460" s="7"/>
      <c r="E460" s="7"/>
      <c r="G460" s="7"/>
      <c r="H460" s="7"/>
      <c r="I460" s="7"/>
      <c r="J460" s="7"/>
      <c r="K460" s="7"/>
    </row>
    <row r="461" spans="1:11" x14ac:dyDescent="0.3">
      <c r="A461" s="1">
        <v>29587</v>
      </c>
      <c r="B461" s="1"/>
      <c r="C461" s="8"/>
      <c r="D461" s="7"/>
      <c r="E461" s="7"/>
      <c r="G461" s="7"/>
      <c r="H461" s="7"/>
      <c r="I461" s="7"/>
      <c r="J461" s="7"/>
      <c r="K461" s="7"/>
    </row>
    <row r="462" spans="1:11" x14ac:dyDescent="0.3">
      <c r="A462" s="1">
        <v>29618</v>
      </c>
      <c r="B462" s="1"/>
      <c r="C462" s="8"/>
      <c r="D462" s="7"/>
      <c r="E462" s="7"/>
      <c r="G462" s="7"/>
      <c r="H462" s="7"/>
      <c r="I462" s="7"/>
      <c r="J462" s="7"/>
      <c r="K462" s="7"/>
    </row>
    <row r="463" spans="1:11" x14ac:dyDescent="0.3">
      <c r="A463" s="1">
        <v>29646</v>
      </c>
      <c r="B463" s="1"/>
      <c r="C463" s="8"/>
      <c r="D463" s="7"/>
      <c r="E463" s="7"/>
      <c r="G463" s="7"/>
      <c r="H463" s="7"/>
      <c r="I463" s="7"/>
      <c r="J463" s="7"/>
      <c r="K463" s="7"/>
    </row>
    <row r="464" spans="1:11" x14ac:dyDescent="0.3">
      <c r="A464" s="1">
        <v>29677</v>
      </c>
      <c r="B464" s="1"/>
      <c r="C464" s="8"/>
      <c r="D464" s="7"/>
      <c r="E464" s="7"/>
      <c r="G464" s="7"/>
      <c r="H464" s="7"/>
      <c r="I464" s="7"/>
      <c r="J464" s="7"/>
      <c r="K464" s="7"/>
    </row>
    <row r="465" spans="1:11" x14ac:dyDescent="0.3">
      <c r="A465" s="1">
        <v>29707</v>
      </c>
      <c r="B465" s="1"/>
      <c r="C465" s="8"/>
      <c r="D465" s="7"/>
      <c r="E465" s="7"/>
      <c r="G465" s="7"/>
      <c r="H465" s="7"/>
      <c r="I465" s="7"/>
      <c r="J465" s="7"/>
      <c r="K465" s="7"/>
    </row>
    <row r="466" spans="1:11" x14ac:dyDescent="0.3">
      <c r="A466" s="1">
        <v>29738</v>
      </c>
      <c r="B466" s="1"/>
      <c r="C466" s="8"/>
      <c r="D466" s="7"/>
      <c r="E466" s="7"/>
      <c r="G466" s="7"/>
      <c r="H466" s="7"/>
      <c r="I466" s="7"/>
      <c r="J466" s="7"/>
      <c r="K466" s="7"/>
    </row>
    <row r="467" spans="1:11" x14ac:dyDescent="0.3">
      <c r="A467" s="1">
        <v>29768</v>
      </c>
      <c r="B467" s="1"/>
      <c r="C467" s="8"/>
      <c r="D467" s="7"/>
      <c r="E467" s="7"/>
      <c r="G467" s="7"/>
      <c r="H467" s="7"/>
      <c r="I467" s="7"/>
      <c r="J467" s="7"/>
      <c r="K467" s="7"/>
    </row>
    <row r="468" spans="1:11" x14ac:dyDescent="0.3">
      <c r="A468" s="1">
        <v>29799</v>
      </c>
      <c r="B468" s="1"/>
      <c r="C468" s="8"/>
      <c r="D468" s="7"/>
      <c r="E468" s="7"/>
      <c r="G468" s="7"/>
      <c r="H468" s="7"/>
      <c r="I468" s="7"/>
      <c r="J468" s="7"/>
      <c r="K468" s="7"/>
    </row>
    <row r="469" spans="1:11" x14ac:dyDescent="0.3">
      <c r="A469" s="1">
        <v>29830</v>
      </c>
      <c r="B469" s="1"/>
      <c r="C469" s="8"/>
      <c r="D469" s="7"/>
      <c r="E469" s="7"/>
      <c r="G469" s="7"/>
      <c r="H469" s="7"/>
      <c r="I469" s="7"/>
      <c r="J469" s="7"/>
      <c r="K469" s="7"/>
    </row>
    <row r="470" spans="1:11" x14ac:dyDescent="0.3">
      <c r="A470" s="1">
        <v>29860</v>
      </c>
      <c r="B470" s="1"/>
      <c r="C470" s="8"/>
      <c r="D470" s="7"/>
      <c r="E470" s="7"/>
      <c r="G470" s="7"/>
      <c r="H470" s="7"/>
      <c r="I470" s="7"/>
      <c r="J470" s="7"/>
      <c r="K470" s="7"/>
    </row>
    <row r="471" spans="1:11" x14ac:dyDescent="0.3">
      <c r="A471" s="1">
        <v>29891</v>
      </c>
      <c r="B471" s="1"/>
      <c r="C471" s="8"/>
      <c r="D471" s="7"/>
      <c r="E471" s="7"/>
      <c r="G471" s="7"/>
      <c r="H471" s="7"/>
      <c r="I471" s="7"/>
      <c r="J471" s="7"/>
      <c r="K471" s="7"/>
    </row>
    <row r="472" spans="1:11" x14ac:dyDescent="0.3">
      <c r="A472" s="1">
        <v>29921</v>
      </c>
      <c r="B472" s="1"/>
      <c r="C472" s="8"/>
      <c r="D472" s="7"/>
      <c r="E472" s="7"/>
      <c r="G472" s="7"/>
      <c r="H472" s="7"/>
      <c r="I472" s="7"/>
      <c r="J472" s="7"/>
      <c r="K472" s="7"/>
    </row>
    <row r="473" spans="1:11" x14ac:dyDescent="0.3">
      <c r="A473" s="1">
        <v>29952</v>
      </c>
      <c r="B473" s="1"/>
      <c r="C473" s="8"/>
      <c r="D473" s="7"/>
      <c r="E473" s="7"/>
      <c r="G473" s="7"/>
      <c r="H473" s="7"/>
      <c r="I473" s="7"/>
      <c r="J473" s="7"/>
      <c r="K473" s="7"/>
    </row>
    <row r="474" spans="1:11" x14ac:dyDescent="0.3">
      <c r="A474" s="1">
        <v>29983</v>
      </c>
      <c r="B474" s="1"/>
      <c r="C474" s="8"/>
      <c r="D474" s="7"/>
      <c r="E474" s="7"/>
      <c r="G474" s="7"/>
      <c r="H474" s="7"/>
      <c r="I474" s="7"/>
      <c r="J474" s="7"/>
      <c r="K474" s="7"/>
    </row>
    <row r="475" spans="1:11" x14ac:dyDescent="0.3">
      <c r="A475" s="1">
        <v>30011</v>
      </c>
      <c r="B475" s="1"/>
      <c r="C475" s="8"/>
      <c r="D475" s="7"/>
      <c r="E475" s="7"/>
      <c r="G475" s="7"/>
      <c r="H475" s="7"/>
      <c r="I475" s="7"/>
      <c r="J475" s="7"/>
      <c r="K475" s="7"/>
    </row>
    <row r="476" spans="1:11" x14ac:dyDescent="0.3">
      <c r="A476" s="1">
        <v>30042</v>
      </c>
      <c r="B476" s="1"/>
      <c r="C476" s="8"/>
      <c r="D476" s="7"/>
      <c r="E476" s="7"/>
      <c r="G476" s="7"/>
      <c r="H476" s="7"/>
      <c r="I476" s="7"/>
      <c r="J476" s="7"/>
      <c r="K476" s="7"/>
    </row>
    <row r="477" spans="1:11" x14ac:dyDescent="0.3">
      <c r="A477" s="1">
        <v>30072</v>
      </c>
      <c r="B477" s="1"/>
      <c r="C477" s="8"/>
      <c r="D477" s="7"/>
      <c r="E477" s="7"/>
      <c r="G477" s="7"/>
      <c r="H477" s="7"/>
      <c r="I477" s="7"/>
      <c r="J477" s="7"/>
      <c r="K477" s="7"/>
    </row>
    <row r="478" spans="1:11" x14ac:dyDescent="0.3">
      <c r="A478" s="1">
        <v>30103</v>
      </c>
      <c r="B478" s="1"/>
      <c r="C478" s="8"/>
      <c r="D478" s="7"/>
      <c r="E478" s="7"/>
      <c r="G478" s="7"/>
      <c r="H478" s="7"/>
      <c r="I478" s="7"/>
      <c r="J478" s="7"/>
      <c r="K478" s="7"/>
    </row>
    <row r="479" spans="1:11" x14ac:dyDescent="0.3">
      <c r="A479" s="1">
        <v>30133</v>
      </c>
      <c r="B479" s="1"/>
      <c r="C479" s="8"/>
      <c r="D479" s="7"/>
      <c r="E479" s="7"/>
      <c r="G479" s="7"/>
      <c r="H479" s="7"/>
      <c r="I479" s="7"/>
      <c r="J479" s="7"/>
      <c r="K479" s="7"/>
    </row>
    <row r="480" spans="1:11" x14ac:dyDescent="0.3">
      <c r="A480" s="1">
        <v>30164</v>
      </c>
      <c r="B480" s="1"/>
      <c r="C480" s="8"/>
      <c r="D480" s="7"/>
      <c r="E480" s="7"/>
      <c r="G480" s="7"/>
      <c r="H480" s="7"/>
      <c r="I480" s="7"/>
      <c r="J480" s="7"/>
      <c r="K480" s="7"/>
    </row>
    <row r="481" spans="1:11" x14ac:dyDescent="0.3">
      <c r="A481" s="1">
        <v>30195</v>
      </c>
      <c r="B481" s="1"/>
      <c r="C481" s="8"/>
      <c r="D481" s="7"/>
      <c r="E481" s="7"/>
      <c r="G481" s="7"/>
      <c r="H481" s="7"/>
      <c r="I481" s="7"/>
      <c r="J481" s="7"/>
      <c r="K481" s="7"/>
    </row>
    <row r="482" spans="1:11" x14ac:dyDescent="0.3">
      <c r="A482" s="1">
        <v>30225</v>
      </c>
      <c r="B482" s="1"/>
      <c r="C482" s="8"/>
      <c r="D482" s="7"/>
      <c r="E482" s="7"/>
      <c r="G482" s="7"/>
      <c r="H482" s="7"/>
      <c r="I482" s="7"/>
      <c r="J482" s="7"/>
      <c r="K482" s="7"/>
    </row>
    <row r="483" spans="1:11" x14ac:dyDescent="0.3">
      <c r="A483" s="1">
        <v>30256</v>
      </c>
      <c r="B483" s="1"/>
      <c r="C483" s="8"/>
      <c r="D483" s="7"/>
      <c r="E483" s="7"/>
      <c r="G483" s="7"/>
      <c r="H483" s="7"/>
      <c r="I483" s="7"/>
      <c r="J483" s="7"/>
      <c r="K483" s="7"/>
    </row>
    <row r="484" spans="1:11" x14ac:dyDescent="0.3">
      <c r="A484" s="1">
        <v>30286</v>
      </c>
      <c r="B484" s="1"/>
      <c r="C484" s="8"/>
      <c r="D484" s="7"/>
      <c r="E484" s="7"/>
      <c r="G484" s="7"/>
      <c r="H484" s="7"/>
      <c r="I484" s="7"/>
      <c r="J484" s="7"/>
      <c r="K484" s="7"/>
    </row>
    <row r="485" spans="1:11" x14ac:dyDescent="0.3">
      <c r="A485" s="1">
        <v>30317</v>
      </c>
      <c r="B485" s="1"/>
      <c r="C485" s="8"/>
      <c r="D485" s="7"/>
      <c r="E485" s="7"/>
      <c r="G485" s="7"/>
      <c r="H485" s="7"/>
      <c r="I485" s="7"/>
      <c r="J485" s="7"/>
      <c r="K485" s="7"/>
    </row>
    <row r="486" spans="1:11" x14ac:dyDescent="0.3">
      <c r="A486" s="1">
        <v>30348</v>
      </c>
      <c r="B486" s="1"/>
      <c r="C486" s="8"/>
      <c r="D486" s="7"/>
      <c r="E486" s="7"/>
      <c r="G486" s="7"/>
      <c r="H486" s="7"/>
      <c r="I486" s="7"/>
      <c r="J486" s="7"/>
      <c r="K486" s="7"/>
    </row>
    <row r="487" spans="1:11" x14ac:dyDescent="0.3">
      <c r="A487" s="1">
        <v>30376</v>
      </c>
      <c r="B487" s="1"/>
      <c r="C487" s="8"/>
      <c r="D487" s="7"/>
      <c r="E487" s="7"/>
      <c r="G487" s="7"/>
      <c r="H487" s="7"/>
      <c r="I487" s="7"/>
      <c r="J487" s="7"/>
      <c r="K487" s="7"/>
    </row>
    <row r="488" spans="1:11" x14ac:dyDescent="0.3">
      <c r="A488" s="1">
        <v>30407</v>
      </c>
      <c r="B488" s="1"/>
      <c r="C488" s="8"/>
      <c r="D488" s="7"/>
      <c r="E488" s="7"/>
      <c r="G488" s="7"/>
      <c r="H488" s="7"/>
      <c r="I488" s="7"/>
      <c r="J488" s="7"/>
      <c r="K488" s="7"/>
    </row>
    <row r="489" spans="1:11" x14ac:dyDescent="0.3">
      <c r="A489" s="1">
        <v>30437</v>
      </c>
      <c r="B489" s="1"/>
      <c r="C489" s="8"/>
      <c r="D489" s="7"/>
      <c r="E489" s="7"/>
      <c r="G489" s="7"/>
      <c r="H489" s="7"/>
      <c r="I489" s="7"/>
      <c r="J489" s="7"/>
      <c r="K489" s="7"/>
    </row>
    <row r="490" spans="1:11" x14ac:dyDescent="0.3">
      <c r="A490" s="1">
        <v>30468</v>
      </c>
      <c r="B490" s="1"/>
      <c r="C490" s="8"/>
      <c r="D490" s="7"/>
      <c r="E490" s="7"/>
      <c r="G490" s="7"/>
      <c r="H490" s="7"/>
      <c r="I490" s="7"/>
      <c r="J490" s="7"/>
      <c r="K490" s="7"/>
    </row>
    <row r="491" spans="1:11" x14ac:dyDescent="0.3">
      <c r="A491" s="1">
        <v>30498</v>
      </c>
      <c r="B491" s="1"/>
      <c r="C491" s="8"/>
      <c r="D491" s="7"/>
      <c r="E491" s="7"/>
      <c r="G491" s="7"/>
      <c r="H491" s="7"/>
      <c r="I491" s="7"/>
      <c r="J491" s="7"/>
      <c r="K491" s="7"/>
    </row>
    <row r="492" spans="1:11" x14ac:dyDescent="0.3">
      <c r="A492" s="1">
        <v>30529</v>
      </c>
      <c r="B492" s="1"/>
      <c r="C492" s="8"/>
      <c r="D492" s="7"/>
      <c r="E492" s="7"/>
      <c r="G492" s="7"/>
      <c r="H492" s="7"/>
      <c r="I492" s="7"/>
      <c r="J492" s="7"/>
      <c r="K492" s="7"/>
    </row>
    <row r="493" spans="1:11" x14ac:dyDescent="0.3">
      <c r="A493" s="1">
        <v>30560</v>
      </c>
      <c r="B493" s="1"/>
      <c r="C493" s="8"/>
      <c r="D493" s="7"/>
      <c r="E493" s="7"/>
      <c r="G493" s="7"/>
      <c r="H493" s="7"/>
      <c r="I493" s="7"/>
      <c r="J493" s="7"/>
      <c r="K493" s="7"/>
    </row>
    <row r="494" spans="1:11" x14ac:dyDescent="0.3">
      <c r="A494" s="1">
        <v>30590</v>
      </c>
      <c r="B494" s="1"/>
      <c r="C494" s="8"/>
      <c r="D494" s="7"/>
      <c r="E494" s="7"/>
      <c r="G494" s="7"/>
      <c r="H494" s="7"/>
      <c r="I494" s="7"/>
      <c r="J494" s="7"/>
      <c r="K494" s="7"/>
    </row>
    <row r="495" spans="1:11" x14ac:dyDescent="0.3">
      <c r="A495" s="1">
        <v>30621</v>
      </c>
      <c r="B495" s="1"/>
      <c r="C495" s="8"/>
      <c r="D495" s="7"/>
      <c r="E495" s="7"/>
      <c r="G495" s="7"/>
      <c r="H495" s="7"/>
      <c r="I495" s="7"/>
      <c r="J495" s="7"/>
      <c r="K495" s="7"/>
    </row>
    <row r="496" spans="1:11" x14ac:dyDescent="0.3">
      <c r="A496" s="1">
        <v>30651</v>
      </c>
      <c r="B496" s="1"/>
      <c r="C496" s="8"/>
      <c r="D496" s="7"/>
      <c r="E496" s="7"/>
      <c r="G496" s="7"/>
      <c r="H496" s="7"/>
      <c r="I496" s="7"/>
      <c r="J496" s="7"/>
      <c r="K496" s="7"/>
    </row>
    <row r="497" spans="1:11" x14ac:dyDescent="0.3">
      <c r="A497" s="1">
        <v>30682</v>
      </c>
      <c r="B497" s="1"/>
      <c r="C497" s="8"/>
      <c r="D497" s="7"/>
      <c r="E497" s="7"/>
      <c r="G497" s="7"/>
      <c r="H497" s="7"/>
      <c r="I497" s="7"/>
      <c r="J497" s="7"/>
      <c r="K497" s="7"/>
    </row>
    <row r="498" spans="1:11" x14ac:dyDescent="0.3">
      <c r="A498" s="1">
        <v>30713</v>
      </c>
      <c r="B498" s="1"/>
      <c r="C498" s="8"/>
      <c r="D498" s="7"/>
      <c r="E498" s="7"/>
      <c r="G498" s="7"/>
      <c r="H498" s="7"/>
      <c r="I498" s="7"/>
      <c r="J498" s="7"/>
      <c r="K498" s="7"/>
    </row>
    <row r="499" spans="1:11" x14ac:dyDescent="0.3">
      <c r="A499" s="1">
        <v>30742</v>
      </c>
      <c r="B499" s="1"/>
      <c r="C499" s="8"/>
      <c r="D499" s="7"/>
      <c r="E499" s="7"/>
      <c r="G499" s="7"/>
      <c r="H499" s="7"/>
      <c r="I499" s="7"/>
      <c r="J499" s="7"/>
      <c r="K499" s="7"/>
    </row>
    <row r="500" spans="1:11" x14ac:dyDescent="0.3">
      <c r="A500" s="1">
        <v>30773</v>
      </c>
      <c r="B500" s="1"/>
      <c r="C500" s="8"/>
      <c r="D500" s="7"/>
      <c r="E500" s="7"/>
      <c r="G500" s="7"/>
      <c r="H500" s="7"/>
      <c r="I500" s="7"/>
      <c r="J500" s="7"/>
      <c r="K500" s="7"/>
    </row>
    <row r="501" spans="1:11" x14ac:dyDescent="0.3">
      <c r="A501" s="1">
        <v>30803</v>
      </c>
      <c r="B501" s="1"/>
      <c r="C501" s="8"/>
      <c r="D501" s="7"/>
      <c r="E501" s="7"/>
      <c r="G501" s="7"/>
      <c r="H501" s="7"/>
      <c r="I501" s="7"/>
      <c r="J501" s="7"/>
      <c r="K501" s="7"/>
    </row>
    <row r="502" spans="1:11" x14ac:dyDescent="0.3">
      <c r="A502" s="1">
        <v>30834</v>
      </c>
      <c r="B502" s="1"/>
      <c r="C502" s="8"/>
      <c r="D502" s="7"/>
      <c r="E502" s="7"/>
      <c r="G502" s="7"/>
      <c r="H502" s="7"/>
      <c r="I502" s="7"/>
      <c r="J502" s="7"/>
      <c r="K502" s="7"/>
    </row>
    <row r="503" spans="1:11" x14ac:dyDescent="0.3">
      <c r="A503" s="1">
        <v>30864</v>
      </c>
      <c r="B503" s="1"/>
      <c r="C503" s="8"/>
      <c r="D503" s="7"/>
      <c r="E503" s="7"/>
      <c r="G503" s="7"/>
      <c r="H503" s="7"/>
      <c r="I503" s="7"/>
      <c r="J503" s="7"/>
      <c r="K503" s="7"/>
    </row>
    <row r="504" spans="1:11" x14ac:dyDescent="0.3">
      <c r="A504" s="1">
        <v>30895</v>
      </c>
      <c r="B504" s="1"/>
      <c r="C504" s="8"/>
      <c r="D504" s="7"/>
      <c r="E504" s="7"/>
      <c r="G504" s="7"/>
      <c r="H504" s="7"/>
      <c r="I504" s="7"/>
      <c r="J504" s="7"/>
      <c r="K504" s="7"/>
    </row>
    <row r="505" spans="1:11" x14ac:dyDescent="0.3">
      <c r="A505" s="1">
        <v>30926</v>
      </c>
      <c r="B505" s="1"/>
      <c r="C505" s="8"/>
      <c r="D505" s="7"/>
      <c r="E505" s="7"/>
      <c r="G505" s="7"/>
      <c r="H505" s="7"/>
      <c r="I505" s="7"/>
      <c r="J505" s="7"/>
      <c r="K505" s="7"/>
    </row>
    <row r="506" spans="1:11" x14ac:dyDescent="0.3">
      <c r="A506" s="1">
        <v>30956</v>
      </c>
      <c r="B506" s="1"/>
      <c r="C506" s="8"/>
      <c r="D506" s="7"/>
      <c r="E506" s="7"/>
      <c r="G506" s="7"/>
      <c r="H506" s="7"/>
      <c r="I506" s="7"/>
      <c r="J506" s="7"/>
      <c r="K506" s="7"/>
    </row>
    <row r="507" spans="1:11" x14ac:dyDescent="0.3">
      <c r="A507" s="1">
        <v>30987</v>
      </c>
      <c r="B507" s="1"/>
      <c r="C507" s="8"/>
      <c r="D507" s="7"/>
      <c r="E507" s="7"/>
      <c r="G507" s="7"/>
      <c r="H507" s="7"/>
      <c r="I507" s="7"/>
      <c r="J507" s="7"/>
      <c r="K507" s="7"/>
    </row>
    <row r="508" spans="1:11" x14ac:dyDescent="0.3">
      <c r="A508" s="1">
        <v>31017</v>
      </c>
      <c r="B508" s="1"/>
      <c r="C508" s="8"/>
      <c r="D508" s="7"/>
      <c r="E508" s="7"/>
      <c r="G508" s="7"/>
      <c r="H508" s="7"/>
      <c r="I508" s="7"/>
      <c r="J508" s="7"/>
      <c r="K508" s="7"/>
    </row>
    <row r="509" spans="1:11" x14ac:dyDescent="0.3">
      <c r="A509" s="1">
        <v>31048</v>
      </c>
      <c r="B509" s="1"/>
      <c r="C509" s="8"/>
      <c r="D509" s="7"/>
      <c r="E509" s="7"/>
      <c r="G509" s="7"/>
      <c r="H509" s="7"/>
      <c r="I509" s="7"/>
      <c r="J509" s="7"/>
      <c r="K509" s="7"/>
    </row>
    <row r="510" spans="1:11" x14ac:dyDescent="0.3">
      <c r="A510" s="1">
        <v>31079</v>
      </c>
      <c r="B510" s="1"/>
      <c r="C510" s="8"/>
      <c r="D510" s="7"/>
      <c r="E510" s="7"/>
      <c r="G510" s="7"/>
      <c r="H510" s="7"/>
      <c r="I510" s="7"/>
      <c r="J510" s="7"/>
      <c r="K510" s="7"/>
    </row>
    <row r="511" spans="1:11" x14ac:dyDescent="0.3">
      <c r="A511" s="1">
        <v>31107</v>
      </c>
      <c r="B511" s="1"/>
      <c r="C511" s="8"/>
      <c r="D511" s="7"/>
      <c r="E511" s="7"/>
      <c r="G511" s="7"/>
      <c r="H511" s="7"/>
      <c r="I511" s="7"/>
      <c r="J511" s="7"/>
      <c r="K511" s="7"/>
    </row>
    <row r="512" spans="1:11" x14ac:dyDescent="0.3">
      <c r="A512" s="1">
        <v>31138</v>
      </c>
      <c r="B512" s="1"/>
      <c r="C512" s="8"/>
      <c r="D512" s="7"/>
      <c r="E512" s="7"/>
      <c r="G512" s="7"/>
      <c r="H512" s="7"/>
      <c r="I512" s="7"/>
      <c r="J512" s="7"/>
      <c r="K512" s="7"/>
    </row>
    <row r="513" spans="1:11" x14ac:dyDescent="0.3">
      <c r="A513" s="1">
        <v>31168</v>
      </c>
      <c r="B513" s="1"/>
      <c r="C513" s="8"/>
      <c r="D513" s="7"/>
      <c r="E513" s="7"/>
      <c r="G513" s="7"/>
      <c r="H513" s="7"/>
      <c r="I513" s="7"/>
      <c r="J513" s="7"/>
      <c r="K513" s="7"/>
    </row>
    <row r="514" spans="1:11" x14ac:dyDescent="0.3">
      <c r="A514" s="1">
        <v>31199</v>
      </c>
      <c r="B514" s="1"/>
      <c r="C514" s="8"/>
      <c r="D514" s="7"/>
      <c r="E514" s="7"/>
      <c r="G514" s="7"/>
      <c r="H514" s="7"/>
      <c r="I514" s="7"/>
      <c r="J514" s="7"/>
      <c r="K514" s="7"/>
    </row>
    <row r="515" spans="1:11" x14ac:dyDescent="0.3">
      <c r="A515" s="1">
        <v>31229</v>
      </c>
      <c r="B515" s="1"/>
      <c r="C515" s="8"/>
      <c r="D515" s="7"/>
      <c r="E515" s="7"/>
      <c r="G515" s="7"/>
      <c r="H515" s="7"/>
      <c r="I515" s="7"/>
      <c r="J515" s="7"/>
      <c r="K515" s="7"/>
    </row>
    <row r="516" spans="1:11" x14ac:dyDescent="0.3">
      <c r="A516" s="1">
        <v>31260</v>
      </c>
      <c r="B516" s="1"/>
      <c r="C516" s="8"/>
      <c r="D516" s="7"/>
      <c r="E516" s="7"/>
      <c r="G516" s="7"/>
      <c r="H516" s="7"/>
      <c r="I516" s="7"/>
      <c r="J516" s="7"/>
      <c r="K516" s="7"/>
    </row>
    <row r="517" spans="1:11" x14ac:dyDescent="0.3">
      <c r="A517" s="1">
        <v>31291</v>
      </c>
      <c r="B517" s="1"/>
      <c r="C517" s="8"/>
      <c r="D517" s="7"/>
      <c r="E517" s="7"/>
      <c r="G517" s="7"/>
      <c r="H517" s="7"/>
      <c r="I517" s="7"/>
      <c r="J517" s="7"/>
      <c r="K517" s="7"/>
    </row>
    <row r="518" spans="1:11" x14ac:dyDescent="0.3">
      <c r="A518" s="1">
        <v>31321</v>
      </c>
      <c r="B518" s="1"/>
      <c r="C518" s="8"/>
      <c r="D518" s="7"/>
      <c r="E518" s="7"/>
      <c r="G518" s="7"/>
      <c r="H518" s="7"/>
      <c r="I518" s="7"/>
      <c r="J518" s="7"/>
      <c r="K518" s="7"/>
    </row>
    <row r="519" spans="1:11" x14ac:dyDescent="0.3">
      <c r="A519" s="1">
        <v>31352</v>
      </c>
      <c r="B519" s="1"/>
      <c r="C519" s="8"/>
      <c r="D519" s="7"/>
      <c r="E519" s="7"/>
      <c r="G519" s="7"/>
      <c r="H519" s="7"/>
      <c r="I519" s="7"/>
      <c r="J519" s="7"/>
      <c r="K519" s="7"/>
    </row>
    <row r="520" spans="1:11" x14ac:dyDescent="0.3">
      <c r="A520" s="1">
        <v>31382</v>
      </c>
      <c r="B520" s="1"/>
      <c r="C520" s="8"/>
      <c r="D520" s="7"/>
      <c r="E520" s="7"/>
      <c r="G520" s="7"/>
      <c r="H520" s="7"/>
      <c r="I520" s="7"/>
      <c r="J520" s="7"/>
      <c r="K520" s="7"/>
    </row>
    <row r="521" spans="1:11" x14ac:dyDescent="0.3">
      <c r="A521" s="1">
        <v>31413</v>
      </c>
      <c r="B521" s="1"/>
      <c r="C521" s="8"/>
      <c r="D521" s="7"/>
      <c r="E521" s="7"/>
      <c r="G521" s="7"/>
      <c r="H521" s="7"/>
      <c r="I521" s="7"/>
      <c r="J521" s="7"/>
      <c r="K521" s="7"/>
    </row>
    <row r="522" spans="1:11" x14ac:dyDescent="0.3">
      <c r="A522" s="1">
        <v>31444</v>
      </c>
      <c r="B522" s="1"/>
      <c r="C522" s="8"/>
      <c r="D522" s="7"/>
      <c r="E522" s="7"/>
      <c r="H522" s="7"/>
      <c r="I522" s="7"/>
      <c r="J522" s="7"/>
      <c r="K522" s="7"/>
    </row>
    <row r="523" spans="1:11" x14ac:dyDescent="0.3">
      <c r="A523" s="1">
        <v>31472</v>
      </c>
      <c r="B523" s="1"/>
      <c r="C523" s="8"/>
      <c r="D523" s="7"/>
      <c r="E523" s="7"/>
      <c r="F523" s="7"/>
      <c r="H523" s="7"/>
      <c r="I523" s="7"/>
      <c r="J523" s="7"/>
      <c r="K523" s="7"/>
    </row>
    <row r="524" spans="1:11" x14ac:dyDescent="0.3">
      <c r="A524" s="1">
        <v>31503</v>
      </c>
      <c r="B524" s="1"/>
      <c r="C524" s="8"/>
      <c r="D524" s="7"/>
      <c r="E524" s="7"/>
      <c r="F524" s="7"/>
      <c r="H524" s="7"/>
      <c r="I524" s="7"/>
      <c r="J524" s="7"/>
      <c r="K524" s="7"/>
    </row>
    <row r="525" spans="1:11" x14ac:dyDescent="0.3">
      <c r="A525" s="1">
        <v>31533</v>
      </c>
      <c r="B525" s="1"/>
      <c r="C525" s="8"/>
      <c r="D525" s="7"/>
      <c r="E525" s="7"/>
      <c r="F525" s="7"/>
      <c r="H525" s="7"/>
      <c r="I525" s="7"/>
      <c r="J525" s="7"/>
      <c r="K525" s="7"/>
    </row>
    <row r="526" spans="1:11" x14ac:dyDescent="0.3">
      <c r="A526" s="1">
        <v>31564</v>
      </c>
      <c r="B526" s="1"/>
      <c r="C526" s="8"/>
      <c r="D526" s="7"/>
      <c r="E526" s="7"/>
      <c r="F526" s="7"/>
      <c r="H526" s="7"/>
      <c r="I526" s="7"/>
      <c r="J526" s="7"/>
      <c r="K526" s="7"/>
    </row>
    <row r="527" spans="1:11" x14ac:dyDescent="0.3">
      <c r="A527" s="1">
        <v>31594</v>
      </c>
      <c r="B527" s="1"/>
      <c r="C527" s="8"/>
      <c r="D527" s="7"/>
      <c r="E527" s="7"/>
      <c r="F527" s="7"/>
      <c r="H527" s="7"/>
      <c r="I527" s="7"/>
      <c r="J527" s="7"/>
      <c r="K527" s="7"/>
    </row>
    <row r="528" spans="1:11" x14ac:dyDescent="0.3">
      <c r="A528" s="1">
        <v>31625</v>
      </c>
      <c r="B528" s="1"/>
      <c r="C528" s="8"/>
      <c r="D528" s="7"/>
      <c r="E528" s="7"/>
      <c r="F528" s="7"/>
      <c r="H528" s="7"/>
      <c r="I528" s="7"/>
      <c r="J528" s="7"/>
      <c r="K528" s="7"/>
    </row>
    <row r="529" spans="1:11" x14ac:dyDescent="0.3">
      <c r="A529" s="1">
        <v>31656</v>
      </c>
      <c r="B529" s="1"/>
      <c r="C529" s="8"/>
      <c r="D529" s="7"/>
      <c r="E529" s="7"/>
      <c r="F529" s="7"/>
      <c r="H529" s="7"/>
      <c r="I529" s="7"/>
      <c r="J529" s="7"/>
      <c r="K529" s="7"/>
    </row>
    <row r="530" spans="1:11" x14ac:dyDescent="0.3">
      <c r="A530" s="1">
        <v>31686</v>
      </c>
      <c r="B530" s="1"/>
      <c r="C530" s="8"/>
      <c r="D530" s="7"/>
      <c r="E530" s="7"/>
      <c r="F530" s="7"/>
      <c r="H530" s="7"/>
      <c r="I530" s="7"/>
      <c r="J530" s="7"/>
      <c r="K530" s="7"/>
    </row>
    <row r="531" spans="1:11" x14ac:dyDescent="0.3">
      <c r="A531" s="1">
        <v>31717</v>
      </c>
      <c r="B531" s="1"/>
      <c r="C531" s="8"/>
      <c r="D531" s="7"/>
      <c r="E531" s="7"/>
      <c r="F531" s="7"/>
      <c r="H531" s="7"/>
      <c r="I531" s="7"/>
      <c r="J531" s="7"/>
      <c r="K531" s="7"/>
    </row>
    <row r="532" spans="1:11" x14ac:dyDescent="0.3">
      <c r="A532" s="1">
        <v>31747</v>
      </c>
      <c r="B532" s="1"/>
      <c r="C532" s="8"/>
      <c r="D532" s="7"/>
      <c r="E532" s="7"/>
      <c r="F532" s="7"/>
      <c r="H532" s="7"/>
      <c r="I532" s="7"/>
      <c r="J532" s="7"/>
      <c r="K532" s="7"/>
    </row>
    <row r="533" spans="1:11" x14ac:dyDescent="0.3">
      <c r="A533" s="1">
        <v>31778</v>
      </c>
      <c r="B533" s="1"/>
      <c r="C533" s="8"/>
      <c r="D533" s="7"/>
      <c r="E533" s="7"/>
      <c r="F533" s="7"/>
      <c r="H533" s="7"/>
      <c r="I533" s="7"/>
      <c r="J533" s="7"/>
      <c r="K533" s="7"/>
    </row>
    <row r="534" spans="1:11" x14ac:dyDescent="0.3">
      <c r="A534" s="1">
        <v>31809</v>
      </c>
      <c r="B534" s="1"/>
      <c r="C534" s="8"/>
      <c r="D534" s="7"/>
      <c r="E534" s="7"/>
      <c r="F534" s="7"/>
      <c r="H534" s="7"/>
      <c r="I534" s="7"/>
      <c r="J534" s="7"/>
      <c r="K534" s="7"/>
    </row>
    <row r="535" spans="1:11" x14ac:dyDescent="0.3">
      <c r="A535" s="1">
        <v>31837</v>
      </c>
      <c r="B535" s="1"/>
      <c r="C535" s="8"/>
      <c r="D535" s="7"/>
      <c r="E535" s="7"/>
      <c r="F535" s="7"/>
      <c r="H535" s="7"/>
      <c r="I535" s="7"/>
      <c r="J535" s="7"/>
      <c r="K535" s="7"/>
    </row>
    <row r="536" spans="1:11" x14ac:dyDescent="0.3">
      <c r="A536" s="1">
        <v>31868</v>
      </c>
      <c r="B536" s="1"/>
      <c r="C536" s="8"/>
      <c r="D536" s="7"/>
      <c r="E536" s="7"/>
      <c r="F536" s="7"/>
      <c r="H536" s="7"/>
      <c r="I536" s="7"/>
      <c r="J536" s="7"/>
      <c r="K536" s="7"/>
    </row>
    <row r="537" spans="1:11" x14ac:dyDescent="0.3">
      <c r="A537" s="1">
        <v>31898</v>
      </c>
      <c r="B537" s="1"/>
      <c r="C537" s="8"/>
      <c r="D537" s="7"/>
      <c r="E537" s="7"/>
      <c r="F537" s="7"/>
      <c r="H537" s="7"/>
      <c r="I537" s="7"/>
      <c r="J537" s="7"/>
      <c r="K537" s="7"/>
    </row>
    <row r="538" spans="1:11" x14ac:dyDescent="0.3">
      <c r="A538" s="1">
        <v>31929</v>
      </c>
      <c r="B538" s="1"/>
      <c r="C538" s="8"/>
      <c r="D538" s="7"/>
      <c r="E538" s="7"/>
      <c r="F538" s="7"/>
      <c r="H538" s="7"/>
      <c r="I538" s="7"/>
      <c r="J538" s="7"/>
      <c r="K538" s="7"/>
    </row>
    <row r="539" spans="1:11" x14ac:dyDescent="0.3">
      <c r="A539" s="1">
        <v>31959</v>
      </c>
      <c r="B539" s="1"/>
      <c r="C539" s="8"/>
      <c r="D539" s="7"/>
      <c r="E539" s="7"/>
      <c r="F539" s="7"/>
      <c r="H539" s="7"/>
      <c r="I539" s="7"/>
      <c r="J539" s="7"/>
      <c r="K539" s="7"/>
    </row>
    <row r="540" spans="1:11" x14ac:dyDescent="0.3">
      <c r="A540" s="1">
        <v>31990</v>
      </c>
      <c r="B540" s="1"/>
      <c r="C540" s="8"/>
      <c r="D540" s="7"/>
      <c r="E540" s="7"/>
      <c r="F540" s="7"/>
      <c r="H540" s="7"/>
      <c r="I540" s="7"/>
      <c r="J540" s="7"/>
      <c r="K540" s="7"/>
    </row>
    <row r="541" spans="1:11" x14ac:dyDescent="0.3">
      <c r="A541" s="1">
        <v>32021</v>
      </c>
      <c r="B541" s="1"/>
      <c r="C541" s="8"/>
      <c r="D541" s="7"/>
      <c r="E541" s="7"/>
      <c r="F541" s="7"/>
      <c r="H541" s="7"/>
      <c r="I541" s="7"/>
      <c r="J541" s="7"/>
      <c r="K541" s="7"/>
    </row>
    <row r="542" spans="1:11" x14ac:dyDescent="0.3">
      <c r="A542" s="1">
        <v>32051</v>
      </c>
      <c r="B542" s="1"/>
      <c r="C542" s="8"/>
      <c r="D542" s="7"/>
      <c r="E542" s="7"/>
      <c r="F542" s="7"/>
      <c r="H542" s="7"/>
      <c r="I542" s="7"/>
      <c r="J542" s="7"/>
      <c r="K542" s="7"/>
    </row>
    <row r="543" spans="1:11" x14ac:dyDescent="0.3">
      <c r="A543" s="1">
        <v>32082</v>
      </c>
      <c r="B543" s="1"/>
      <c r="C543" s="8"/>
      <c r="D543" s="7"/>
      <c r="E543" s="7"/>
      <c r="F543" s="7"/>
      <c r="H543" s="7"/>
      <c r="I543" s="7"/>
      <c r="J543" s="7"/>
      <c r="K543" s="7"/>
    </row>
    <row r="544" spans="1:11" x14ac:dyDescent="0.3">
      <c r="A544" s="1">
        <v>32112</v>
      </c>
      <c r="B544" s="1"/>
      <c r="C544" s="8"/>
      <c r="D544" s="7"/>
      <c r="E544" s="7"/>
      <c r="F544" s="7"/>
      <c r="H544" s="7"/>
      <c r="I544" s="7"/>
      <c r="J544" s="7"/>
      <c r="K544" s="7"/>
    </row>
    <row r="545" spans="1:11" x14ac:dyDescent="0.3">
      <c r="A545" s="1">
        <v>32143</v>
      </c>
      <c r="B545" s="1"/>
      <c r="C545" s="8"/>
      <c r="D545" s="7"/>
      <c r="E545" s="7"/>
      <c r="F545" s="7"/>
      <c r="H545" s="7"/>
      <c r="I545" s="7"/>
      <c r="J545" s="7"/>
      <c r="K545" s="7"/>
    </row>
    <row r="546" spans="1:11" x14ac:dyDescent="0.3">
      <c r="A546" s="1">
        <v>32174</v>
      </c>
      <c r="B546" s="1"/>
      <c r="C546" s="8"/>
      <c r="D546" s="7"/>
      <c r="E546" s="7"/>
      <c r="F546" s="7"/>
      <c r="H546" s="7"/>
      <c r="I546" s="7"/>
      <c r="J546" s="7"/>
      <c r="K546" s="7"/>
    </row>
    <row r="547" spans="1:11" x14ac:dyDescent="0.3">
      <c r="A547" s="1">
        <v>32203</v>
      </c>
      <c r="B547" s="1"/>
      <c r="C547" s="8"/>
      <c r="D547" s="7"/>
      <c r="E547" s="7"/>
      <c r="F547" s="7"/>
      <c r="H547" s="7"/>
      <c r="I547" s="7"/>
      <c r="J547" s="7"/>
      <c r="K547" s="7"/>
    </row>
    <row r="548" spans="1:11" x14ac:dyDescent="0.3">
      <c r="A548" s="1">
        <v>32234</v>
      </c>
      <c r="B548" s="1"/>
      <c r="C548" s="8"/>
      <c r="D548" s="7"/>
      <c r="E548" s="7"/>
      <c r="F548" s="7"/>
      <c r="H548" s="7"/>
      <c r="I548" s="7"/>
      <c r="J548" s="7"/>
      <c r="K548" s="7"/>
    </row>
    <row r="549" spans="1:11" x14ac:dyDescent="0.3">
      <c r="A549" s="1">
        <v>32264</v>
      </c>
      <c r="B549" s="1"/>
      <c r="C549" s="8"/>
      <c r="D549" s="7"/>
      <c r="E549" s="7"/>
      <c r="F549" s="7"/>
      <c r="H549" s="7"/>
      <c r="I549" s="7"/>
      <c r="J549" s="7"/>
      <c r="K549" s="7"/>
    </row>
    <row r="550" spans="1:11" x14ac:dyDescent="0.3">
      <c r="A550" s="1">
        <v>32295</v>
      </c>
      <c r="B550" s="1"/>
      <c r="C550" s="8"/>
      <c r="D550" s="7"/>
      <c r="E550" s="7"/>
      <c r="F550" s="7"/>
      <c r="H550" s="7"/>
      <c r="I550" s="7"/>
      <c r="J550" s="7"/>
      <c r="K550" s="7"/>
    </row>
    <row r="551" spans="1:11" x14ac:dyDescent="0.3">
      <c r="A551" s="1">
        <v>32325</v>
      </c>
      <c r="B551" s="1"/>
      <c r="C551" s="8"/>
      <c r="D551" s="7"/>
      <c r="E551" s="7"/>
      <c r="F551" s="7"/>
      <c r="H551" s="7"/>
      <c r="I551" s="7"/>
      <c r="J551" s="7"/>
      <c r="K551" s="7"/>
    </row>
    <row r="552" spans="1:11" x14ac:dyDescent="0.3">
      <c r="A552" s="1">
        <v>32356</v>
      </c>
      <c r="B552" s="1"/>
      <c r="C552" s="8"/>
      <c r="D552" s="7"/>
      <c r="E552" s="7"/>
      <c r="F552" s="7"/>
      <c r="H552" s="7"/>
      <c r="I552" s="7"/>
      <c r="J552" s="7"/>
      <c r="K552" s="7"/>
    </row>
    <row r="553" spans="1:11" x14ac:dyDescent="0.3">
      <c r="A553" s="1">
        <v>32387</v>
      </c>
      <c r="B553" s="1"/>
      <c r="C553" s="8"/>
      <c r="D553" s="7"/>
      <c r="E553" s="7"/>
      <c r="F553" s="7"/>
      <c r="H553" s="7"/>
      <c r="I553" s="7"/>
      <c r="J553" s="7"/>
      <c r="K553" s="7"/>
    </row>
    <row r="554" spans="1:11" x14ac:dyDescent="0.3">
      <c r="A554" s="1">
        <v>32417</v>
      </c>
      <c r="B554" s="1"/>
      <c r="C554" s="8"/>
      <c r="D554" s="7"/>
      <c r="E554" s="7"/>
      <c r="F554" s="7"/>
      <c r="H554" s="7"/>
      <c r="I554" s="7"/>
      <c r="J554" s="7"/>
      <c r="K554" s="7"/>
    </row>
    <row r="555" spans="1:11" x14ac:dyDescent="0.3">
      <c r="A555" s="1">
        <v>32448</v>
      </c>
      <c r="B555" s="1"/>
      <c r="C555" s="8"/>
      <c r="D555" s="7"/>
      <c r="E555" s="7"/>
      <c r="F555" s="7"/>
      <c r="H555" s="7"/>
      <c r="I555" s="7"/>
      <c r="J555" s="7"/>
      <c r="K555" s="7"/>
    </row>
    <row r="556" spans="1:11" x14ac:dyDescent="0.3">
      <c r="A556" s="1">
        <v>32478</v>
      </c>
      <c r="B556" s="1"/>
      <c r="C556" s="8"/>
      <c r="D556" s="7"/>
      <c r="E556" s="7"/>
      <c r="F556" s="7"/>
      <c r="H556" s="7"/>
      <c r="I556" s="7"/>
      <c r="J556" s="7"/>
      <c r="K556" s="7"/>
    </row>
    <row r="557" spans="1:11" x14ac:dyDescent="0.3">
      <c r="A557" s="1">
        <v>32509</v>
      </c>
      <c r="B557" s="1"/>
      <c r="C557" s="8"/>
      <c r="D557" s="7"/>
      <c r="E557" s="7"/>
      <c r="F557" s="7"/>
      <c r="I557" s="7"/>
      <c r="J557" s="7"/>
      <c r="K557" s="7"/>
    </row>
    <row r="558" spans="1:11" x14ac:dyDescent="0.3">
      <c r="A558" s="1">
        <v>32540</v>
      </c>
      <c r="B558" s="1"/>
      <c r="C558" s="8"/>
      <c r="D558" s="7"/>
      <c r="E558" s="7"/>
      <c r="F558" s="7"/>
      <c r="G558" s="7"/>
      <c r="I558" s="7"/>
      <c r="J558" s="7"/>
      <c r="K558" s="7"/>
    </row>
    <row r="559" spans="1:11" x14ac:dyDescent="0.3">
      <c r="A559" s="1">
        <v>32568</v>
      </c>
      <c r="B559" s="1"/>
      <c r="C559" s="8"/>
      <c r="D559" s="7"/>
      <c r="E559" s="7"/>
      <c r="F559" s="7"/>
      <c r="G559" s="7"/>
      <c r="I559" s="7"/>
      <c r="J559" s="7"/>
      <c r="K559" s="7"/>
    </row>
    <row r="560" spans="1:11" x14ac:dyDescent="0.3">
      <c r="A560" s="1">
        <v>32599</v>
      </c>
      <c r="B560" s="1"/>
      <c r="C560" s="8"/>
      <c r="D560" s="7"/>
      <c r="E560" s="7"/>
      <c r="F560" s="7"/>
      <c r="G560" s="7"/>
      <c r="I560" s="7"/>
      <c r="J560" s="7"/>
      <c r="K560" s="7"/>
    </row>
    <row r="561" spans="1:11" x14ac:dyDescent="0.3">
      <c r="A561" s="1">
        <v>32629</v>
      </c>
      <c r="B561" s="1"/>
      <c r="C561" s="8"/>
      <c r="D561" s="7"/>
      <c r="E561" s="7"/>
      <c r="F561" s="7"/>
      <c r="G561" s="7"/>
      <c r="I561" s="7"/>
      <c r="J561" s="7"/>
      <c r="K561" s="7"/>
    </row>
    <row r="562" spans="1:11" x14ac:dyDescent="0.3">
      <c r="A562" s="1">
        <v>32660</v>
      </c>
      <c r="B562" s="1"/>
      <c r="C562" s="8"/>
      <c r="D562" s="7"/>
      <c r="E562" s="7"/>
      <c r="F562" s="7"/>
      <c r="G562" s="7"/>
      <c r="I562" s="7"/>
      <c r="J562" s="7"/>
      <c r="K562" s="7"/>
    </row>
    <row r="563" spans="1:11" x14ac:dyDescent="0.3">
      <c r="A563" s="1">
        <v>32690</v>
      </c>
      <c r="B563" s="1"/>
      <c r="C563" s="8"/>
      <c r="D563" s="7"/>
      <c r="E563" s="7"/>
      <c r="F563" s="7"/>
      <c r="G563" s="7"/>
      <c r="I563" s="7"/>
      <c r="J563" s="7"/>
      <c r="K563" s="7"/>
    </row>
    <row r="564" spans="1:11" x14ac:dyDescent="0.3">
      <c r="A564" s="1">
        <v>32721</v>
      </c>
      <c r="B564" s="1"/>
      <c r="C564" s="8"/>
      <c r="D564" s="7"/>
      <c r="E564" s="7"/>
      <c r="F564" s="7"/>
      <c r="G564" s="7"/>
      <c r="I564" s="7"/>
      <c r="J564" s="7"/>
      <c r="K564" s="7"/>
    </row>
    <row r="565" spans="1:11" x14ac:dyDescent="0.3">
      <c r="A565" s="1">
        <v>32752</v>
      </c>
      <c r="B565" s="1"/>
      <c r="C565" s="8"/>
      <c r="D565" s="7"/>
      <c r="E565" s="7"/>
      <c r="F565" s="7"/>
      <c r="G565" s="7"/>
      <c r="I565" s="7"/>
      <c r="J565" s="7"/>
      <c r="K565" s="7"/>
    </row>
    <row r="566" spans="1:11" x14ac:dyDescent="0.3">
      <c r="A566" s="1">
        <v>32782</v>
      </c>
      <c r="B566" s="1"/>
      <c r="C566" s="8"/>
      <c r="D566" s="7"/>
      <c r="E566" s="7"/>
      <c r="F566" s="7"/>
      <c r="G566" s="7"/>
      <c r="I566" s="7"/>
      <c r="J566" s="7"/>
      <c r="K566" s="7"/>
    </row>
    <row r="567" spans="1:11" x14ac:dyDescent="0.3">
      <c r="A567" s="1">
        <v>32813</v>
      </c>
      <c r="B567" s="1"/>
      <c r="C567" s="8"/>
      <c r="D567" s="7"/>
      <c r="E567" s="7"/>
      <c r="F567" s="7"/>
      <c r="G567" s="7"/>
      <c r="I567" s="7"/>
      <c r="J567" s="7"/>
      <c r="K567" s="7"/>
    </row>
    <row r="568" spans="1:11" x14ac:dyDescent="0.3">
      <c r="A568" s="1">
        <v>32843</v>
      </c>
      <c r="B568" s="1"/>
      <c r="C568" s="8"/>
      <c r="D568" s="7"/>
      <c r="E568" s="7"/>
      <c r="F568" s="7"/>
      <c r="G568" s="7"/>
      <c r="I568" s="7"/>
      <c r="J568" s="7"/>
      <c r="K568" s="7"/>
    </row>
    <row r="569" spans="1:11" x14ac:dyDescent="0.3">
      <c r="A569" s="1">
        <v>32874</v>
      </c>
      <c r="B569" s="1"/>
      <c r="C569" s="8"/>
      <c r="D569" s="7"/>
      <c r="E569" s="7"/>
      <c r="F569" s="7"/>
      <c r="G569" s="7"/>
      <c r="I569" s="7"/>
      <c r="J569" s="7"/>
      <c r="K569" s="7"/>
    </row>
    <row r="570" spans="1:11" x14ac:dyDescent="0.3">
      <c r="A570" s="1">
        <v>32905</v>
      </c>
      <c r="B570" s="1"/>
      <c r="C570" s="8"/>
      <c r="D570" s="7"/>
      <c r="E570" s="7"/>
      <c r="F570" s="7"/>
      <c r="G570" s="7"/>
      <c r="I570" s="7"/>
      <c r="J570" s="7"/>
      <c r="K570" s="7"/>
    </row>
    <row r="571" spans="1:11" x14ac:dyDescent="0.3">
      <c r="A571" s="1">
        <v>32933</v>
      </c>
      <c r="B571" s="1"/>
      <c r="C571" s="8"/>
      <c r="D571" s="7"/>
      <c r="E571" s="7"/>
      <c r="F571" s="7"/>
      <c r="G571" s="7"/>
      <c r="J571" s="7"/>
      <c r="K571" s="7"/>
    </row>
    <row r="572" spans="1:11" x14ac:dyDescent="0.3">
      <c r="A572" s="1">
        <v>32964</v>
      </c>
      <c r="B572" s="1"/>
      <c r="C572" s="8"/>
      <c r="D572" s="7"/>
      <c r="E572" s="7"/>
      <c r="F572" s="7"/>
      <c r="G572" s="7"/>
      <c r="H572" s="7"/>
      <c r="J572" s="7"/>
      <c r="K572" s="7"/>
    </row>
    <row r="573" spans="1:11" x14ac:dyDescent="0.3">
      <c r="A573" s="1">
        <v>32994</v>
      </c>
      <c r="B573" s="1"/>
      <c r="C573" s="8"/>
      <c r="D573" s="7"/>
      <c r="E573" s="7"/>
      <c r="F573" s="7"/>
      <c r="G573" s="7"/>
      <c r="H573" s="7"/>
      <c r="J573" s="7"/>
      <c r="K573" s="7"/>
    </row>
    <row r="574" spans="1:11" x14ac:dyDescent="0.3">
      <c r="A574" s="1">
        <v>33025</v>
      </c>
      <c r="B574" s="1"/>
      <c r="C574" s="8"/>
      <c r="D574" s="7"/>
      <c r="E574" s="7"/>
      <c r="F574" s="7"/>
      <c r="G574" s="7"/>
      <c r="H574" s="7"/>
      <c r="J574" s="7"/>
      <c r="K574" s="7"/>
    </row>
    <row r="575" spans="1:11" x14ac:dyDescent="0.3">
      <c r="A575" s="1">
        <v>33055</v>
      </c>
      <c r="B575" s="1"/>
      <c r="C575" s="8"/>
      <c r="D575" s="7"/>
      <c r="E575" s="7"/>
      <c r="F575" s="7"/>
      <c r="G575" s="7"/>
      <c r="H575" s="7"/>
      <c r="J575" s="7"/>
      <c r="K575" s="7"/>
    </row>
    <row r="576" spans="1:11" x14ac:dyDescent="0.3">
      <c r="A576" s="1">
        <v>33086</v>
      </c>
      <c r="B576" s="1"/>
      <c r="C576" s="8"/>
      <c r="D576" s="7"/>
      <c r="E576" s="7"/>
      <c r="F576" s="7"/>
      <c r="G576" s="7"/>
      <c r="H576" s="7"/>
      <c r="J576" s="7"/>
      <c r="K576" s="7"/>
    </row>
    <row r="577" spans="1:11" x14ac:dyDescent="0.3">
      <c r="A577" s="1">
        <v>33117</v>
      </c>
      <c r="B577" s="1"/>
      <c r="C577" s="8"/>
      <c r="D577" s="7"/>
      <c r="E577" s="7"/>
      <c r="F577" s="7"/>
      <c r="G577" s="7"/>
      <c r="H577" s="7"/>
      <c r="J577" s="7"/>
      <c r="K577" s="7"/>
    </row>
    <row r="578" spans="1:11" x14ac:dyDescent="0.3">
      <c r="A578" s="1">
        <v>33147</v>
      </c>
      <c r="B578" s="1"/>
      <c r="C578" s="8"/>
      <c r="D578" s="7"/>
      <c r="E578" s="7"/>
      <c r="F578" s="7"/>
      <c r="G578" s="7"/>
      <c r="H578" s="7"/>
      <c r="J578" s="7"/>
      <c r="K578" s="7"/>
    </row>
    <row r="579" spans="1:11" x14ac:dyDescent="0.3">
      <c r="A579" s="1">
        <v>33178</v>
      </c>
      <c r="B579" s="1"/>
      <c r="C579" s="8"/>
      <c r="D579" s="7"/>
      <c r="E579" s="7"/>
      <c r="F579" s="7"/>
      <c r="G579" s="7"/>
      <c r="H579" s="7"/>
      <c r="J579" s="7"/>
      <c r="K579" s="7"/>
    </row>
    <row r="580" spans="1:11" x14ac:dyDescent="0.3">
      <c r="A580" s="1">
        <v>33208</v>
      </c>
      <c r="B580" s="1"/>
      <c r="C580" s="8"/>
      <c r="D580" s="7"/>
      <c r="E580" s="7"/>
      <c r="F580" s="7"/>
      <c r="G580" s="7"/>
      <c r="H580" s="7"/>
      <c r="J580" s="7"/>
      <c r="K580" s="7"/>
    </row>
    <row r="581" spans="1:11" x14ac:dyDescent="0.3">
      <c r="A581" s="1">
        <v>33239</v>
      </c>
      <c r="B581" s="1"/>
      <c r="C581" s="8"/>
      <c r="D581" s="7"/>
      <c r="E581" s="7"/>
      <c r="F581" s="7"/>
      <c r="G581" s="7"/>
      <c r="H581" s="7"/>
      <c r="J581" s="7"/>
      <c r="K581" s="7"/>
    </row>
    <row r="582" spans="1:11" x14ac:dyDescent="0.3">
      <c r="A582" s="1">
        <v>33270</v>
      </c>
      <c r="B582" s="1"/>
      <c r="C582" s="8"/>
      <c r="D582" s="7"/>
      <c r="E582" s="7"/>
      <c r="F582" s="7"/>
      <c r="G582" s="7"/>
      <c r="H582" s="7"/>
      <c r="J582" s="7"/>
      <c r="K582" s="7"/>
    </row>
    <row r="583" spans="1:11" x14ac:dyDescent="0.3">
      <c r="A583" s="1">
        <v>33298</v>
      </c>
      <c r="B583" s="1"/>
      <c r="C583" s="8"/>
      <c r="D583" s="7"/>
      <c r="E583" s="7"/>
      <c r="F583" s="7"/>
      <c r="G583" s="7"/>
      <c r="H583" s="7"/>
      <c r="J583" s="7"/>
      <c r="K583" s="7"/>
    </row>
    <row r="584" spans="1:11" x14ac:dyDescent="0.3">
      <c r="A584" s="1">
        <v>33329</v>
      </c>
      <c r="B584" s="1"/>
      <c r="C584" s="8"/>
      <c r="D584" s="7"/>
      <c r="E584" s="7"/>
      <c r="F584" s="7"/>
      <c r="G584" s="7"/>
      <c r="H584" s="7"/>
      <c r="J584" s="7"/>
      <c r="K584" s="7"/>
    </row>
    <row r="585" spans="1:11" x14ac:dyDescent="0.3">
      <c r="A585" s="1">
        <v>33359</v>
      </c>
      <c r="B585" s="1"/>
      <c r="C585" s="8"/>
      <c r="D585" s="7"/>
      <c r="E585" s="7"/>
      <c r="F585" s="7"/>
      <c r="G585" s="7"/>
      <c r="H585" s="7"/>
      <c r="J585" s="7"/>
      <c r="K585" s="7"/>
    </row>
    <row r="586" spans="1:11" x14ac:dyDescent="0.3">
      <c r="A586" s="1">
        <v>33390</v>
      </c>
      <c r="B586" s="1"/>
      <c r="C586" s="8"/>
      <c r="D586" s="7"/>
      <c r="E586" s="7"/>
      <c r="F586" s="7"/>
      <c r="G586" s="7"/>
      <c r="H586" s="7"/>
      <c r="J586" s="7"/>
      <c r="K586" s="7"/>
    </row>
    <row r="587" spans="1:11" x14ac:dyDescent="0.3">
      <c r="A587" s="1">
        <v>33420</v>
      </c>
      <c r="B587" s="1"/>
      <c r="C587" s="8"/>
      <c r="D587" s="7"/>
      <c r="E587" s="7"/>
      <c r="F587" s="7"/>
      <c r="G587" s="7"/>
      <c r="H587" s="7"/>
      <c r="J587" s="7"/>
      <c r="K587" s="7"/>
    </row>
    <row r="588" spans="1:11" x14ac:dyDescent="0.3">
      <c r="A588" s="1">
        <v>33451</v>
      </c>
      <c r="B588" s="1"/>
      <c r="C588" s="8"/>
      <c r="D588" s="7"/>
      <c r="E588" s="7"/>
      <c r="F588" s="7"/>
      <c r="G588" s="7"/>
      <c r="H588" s="7"/>
      <c r="J588" s="7"/>
      <c r="K588" s="7"/>
    </row>
    <row r="589" spans="1:11" x14ac:dyDescent="0.3">
      <c r="A589" s="1">
        <v>33482</v>
      </c>
      <c r="B589" s="1"/>
      <c r="C589" s="8"/>
      <c r="D589" s="7"/>
      <c r="E589" s="7"/>
      <c r="F589" s="7"/>
      <c r="G589" s="7"/>
      <c r="H589" s="7"/>
      <c r="J589" s="7"/>
      <c r="K589" s="7"/>
    </row>
    <row r="590" spans="1:11" x14ac:dyDescent="0.3">
      <c r="A590" s="1">
        <v>33512</v>
      </c>
      <c r="B590" s="1"/>
      <c r="C590" s="8"/>
      <c r="D590" s="7"/>
      <c r="E590" s="7"/>
      <c r="F590" s="7"/>
      <c r="G590" s="7"/>
      <c r="H590" s="7"/>
      <c r="J590" s="7"/>
      <c r="K590" s="7"/>
    </row>
    <row r="591" spans="1:11" x14ac:dyDescent="0.3">
      <c r="A591" s="1">
        <v>33543</v>
      </c>
      <c r="B591" s="1"/>
      <c r="C591" s="8"/>
      <c r="D591" s="7"/>
      <c r="E591" s="7"/>
      <c r="F591" s="7"/>
      <c r="G591" s="7"/>
      <c r="H591" s="7"/>
      <c r="J591" s="7"/>
      <c r="K591" s="7"/>
    </row>
    <row r="592" spans="1:11" x14ac:dyDescent="0.3">
      <c r="A592" s="1">
        <v>33573</v>
      </c>
      <c r="B592" s="1"/>
      <c r="C592" s="8"/>
      <c r="D592" s="7"/>
      <c r="E592" s="7"/>
      <c r="F592" s="7"/>
      <c r="G592" s="7"/>
      <c r="H592" s="7"/>
      <c r="J592" s="7"/>
      <c r="K592" s="7"/>
    </row>
    <row r="593" spans="1:11" x14ac:dyDescent="0.3">
      <c r="A593" s="1">
        <v>33604</v>
      </c>
      <c r="B593" s="1"/>
      <c r="C593" s="8"/>
      <c r="D593" s="7"/>
      <c r="E593" s="7"/>
      <c r="F593" s="7"/>
      <c r="G593" s="7"/>
      <c r="H593" s="7"/>
      <c r="J593" s="7"/>
      <c r="K593" s="7"/>
    </row>
    <row r="594" spans="1:11" x14ac:dyDescent="0.3">
      <c r="A594" s="1">
        <v>33635</v>
      </c>
      <c r="B594" s="1"/>
      <c r="C594" s="8"/>
      <c r="D594" s="7"/>
      <c r="E594" s="7"/>
      <c r="F594" s="7"/>
      <c r="G594" s="7"/>
      <c r="H594" s="7"/>
      <c r="J594" s="7"/>
      <c r="K594" s="7"/>
    </row>
    <row r="595" spans="1:11" x14ac:dyDescent="0.3">
      <c r="A595" s="1">
        <v>33664</v>
      </c>
      <c r="B595" s="1"/>
      <c r="C595" s="8"/>
      <c r="D595" s="7"/>
      <c r="E595" s="7"/>
      <c r="F595" s="7"/>
      <c r="G595" s="7"/>
      <c r="H595" s="7"/>
      <c r="J595" s="7"/>
      <c r="K595" s="7"/>
    </row>
    <row r="596" spans="1:11" x14ac:dyDescent="0.3">
      <c r="A596" s="1">
        <v>33695</v>
      </c>
      <c r="B596" s="1"/>
      <c r="C596" s="8"/>
      <c r="D596" s="7"/>
      <c r="E596" s="7"/>
      <c r="F596" s="7"/>
      <c r="G596" s="7"/>
      <c r="H596" s="7"/>
      <c r="J596" s="7"/>
      <c r="K596" s="7"/>
    </row>
    <row r="597" spans="1:11" x14ac:dyDescent="0.3">
      <c r="A597" s="1">
        <v>33725</v>
      </c>
      <c r="B597" s="1"/>
      <c r="C597" s="8"/>
      <c r="D597" s="7"/>
      <c r="E597" s="7"/>
      <c r="F597" s="7"/>
      <c r="G597" s="7"/>
      <c r="H597" s="7"/>
      <c r="J597" s="7"/>
      <c r="K597" s="7"/>
    </row>
    <row r="598" spans="1:11" x14ac:dyDescent="0.3">
      <c r="A598" s="1">
        <v>33756</v>
      </c>
      <c r="B598" s="1"/>
      <c r="C598" s="8"/>
      <c r="D598" s="7"/>
      <c r="E598" s="7"/>
      <c r="F598" s="7"/>
      <c r="G598" s="7"/>
      <c r="H598" s="7"/>
      <c r="J598" s="7"/>
      <c r="K598" s="7"/>
    </row>
    <row r="599" spans="1:11" x14ac:dyDescent="0.3">
      <c r="A599" s="1">
        <v>33786</v>
      </c>
      <c r="B599" s="1"/>
      <c r="C599" s="8"/>
      <c r="D599" s="7"/>
      <c r="E599" s="7"/>
      <c r="F599" s="7"/>
      <c r="G599" s="7"/>
      <c r="H599" s="7"/>
      <c r="J599" s="7"/>
      <c r="K599" s="7"/>
    </row>
    <row r="600" spans="1:11" x14ac:dyDescent="0.3">
      <c r="A600" s="1">
        <v>33817</v>
      </c>
      <c r="B600" s="1"/>
      <c r="C600" s="8"/>
      <c r="D600" s="7"/>
      <c r="E600" s="7"/>
      <c r="F600" s="7"/>
      <c r="G600" s="7"/>
      <c r="H600" s="7"/>
      <c r="J600" s="7"/>
      <c r="K600" s="7"/>
    </row>
    <row r="601" spans="1:11" x14ac:dyDescent="0.3">
      <c r="A601" s="1">
        <v>33848</v>
      </c>
      <c r="B601" s="1"/>
      <c r="C601" s="8"/>
      <c r="D601" s="7"/>
      <c r="E601" s="7"/>
      <c r="F601" s="7"/>
      <c r="G601" s="7"/>
      <c r="H601" s="7"/>
      <c r="J601" s="7"/>
      <c r="K601" s="7"/>
    </row>
    <row r="602" spans="1:11" x14ac:dyDescent="0.3">
      <c r="A602" s="1">
        <v>33878</v>
      </c>
      <c r="B602" s="1"/>
      <c r="C602" s="8"/>
      <c r="D602" s="7"/>
      <c r="E602" s="7"/>
      <c r="F602" s="7"/>
      <c r="G602" s="7"/>
      <c r="H602" s="7"/>
      <c r="J602" s="7"/>
      <c r="K602" s="7"/>
    </row>
    <row r="603" spans="1:11" x14ac:dyDescent="0.3">
      <c r="A603" s="1">
        <v>33909</v>
      </c>
      <c r="B603" s="1"/>
      <c r="C603" s="8"/>
      <c r="D603" s="7"/>
      <c r="E603" s="7"/>
      <c r="F603" s="7"/>
      <c r="G603" s="7"/>
      <c r="H603" s="7"/>
      <c r="J603" s="7"/>
      <c r="K603" s="7"/>
    </row>
    <row r="604" spans="1:11" x14ac:dyDescent="0.3">
      <c r="A604" s="1">
        <v>33939</v>
      </c>
      <c r="B604" s="1"/>
      <c r="C604" s="8"/>
      <c r="D604" s="7"/>
      <c r="E604" s="7"/>
      <c r="F604" s="7"/>
      <c r="G604" s="7"/>
      <c r="H604" s="7"/>
      <c r="J604" s="7"/>
      <c r="K604" s="7"/>
    </row>
    <row r="605" spans="1:11" x14ac:dyDescent="0.3">
      <c r="A605" s="1">
        <v>33970</v>
      </c>
      <c r="B605" s="1"/>
      <c r="C605" s="8"/>
      <c r="D605" s="7"/>
      <c r="E605" s="7"/>
      <c r="F605" s="7"/>
      <c r="G605" s="7"/>
      <c r="H605" s="7"/>
      <c r="J605" s="7"/>
      <c r="K605" s="7"/>
    </row>
    <row r="606" spans="1:11" x14ac:dyDescent="0.3">
      <c r="A606" s="1">
        <v>34001</v>
      </c>
      <c r="B606" s="1"/>
      <c r="C606" s="8"/>
      <c r="D606" s="7"/>
      <c r="E606" s="7"/>
      <c r="F606" s="7"/>
      <c r="G606" s="7"/>
      <c r="H606" s="7"/>
      <c r="J606" s="7"/>
      <c r="K606" s="7"/>
    </row>
    <row r="607" spans="1:11" x14ac:dyDescent="0.3">
      <c r="A607" s="1">
        <v>34029</v>
      </c>
      <c r="B607" s="1"/>
      <c r="C607" s="8"/>
      <c r="D607" s="7"/>
      <c r="E607" s="7"/>
      <c r="F607" s="7"/>
      <c r="G607" s="7"/>
      <c r="H607" s="7"/>
      <c r="J607" s="7"/>
      <c r="K607" s="7"/>
    </row>
    <row r="608" spans="1:11" x14ac:dyDescent="0.3">
      <c r="A608" s="1">
        <v>34060</v>
      </c>
      <c r="B608" s="1"/>
      <c r="C608" s="8"/>
      <c r="D608" s="7"/>
      <c r="E608" s="7"/>
      <c r="F608" s="7"/>
      <c r="G608" s="7"/>
      <c r="H608" s="7"/>
      <c r="J608" s="7"/>
      <c r="K608" s="7"/>
    </row>
    <row r="609" spans="1:11" x14ac:dyDescent="0.3">
      <c r="A609" s="1">
        <v>34090</v>
      </c>
      <c r="B609" s="1"/>
      <c r="C609" s="8"/>
      <c r="D609" s="7"/>
      <c r="E609" s="7"/>
      <c r="F609" s="7"/>
      <c r="G609" s="7"/>
      <c r="H609" s="7"/>
      <c r="J609" s="7"/>
      <c r="K609" s="7"/>
    </row>
    <row r="610" spans="1:11" x14ac:dyDescent="0.3">
      <c r="A610" s="1">
        <v>34121</v>
      </c>
      <c r="B610" s="1"/>
      <c r="C610" s="8"/>
      <c r="D610" s="7"/>
      <c r="E610" s="7"/>
      <c r="F610" s="7"/>
      <c r="G610" s="7"/>
      <c r="H610" s="7"/>
      <c r="J610" s="7"/>
      <c r="K610" s="7"/>
    </row>
    <row r="611" spans="1:11" x14ac:dyDescent="0.3">
      <c r="A611" s="1">
        <v>34151</v>
      </c>
      <c r="B611" s="1"/>
      <c r="C611" s="8"/>
      <c r="D611" s="7"/>
      <c r="E611" s="7"/>
      <c r="F611" s="7"/>
      <c r="G611" s="7"/>
      <c r="H611" s="7"/>
      <c r="J611" s="7"/>
      <c r="K611" s="7"/>
    </row>
    <row r="612" spans="1:11" x14ac:dyDescent="0.3">
      <c r="A612" s="1">
        <v>34182</v>
      </c>
      <c r="B612" s="1"/>
      <c r="C612" s="8"/>
      <c r="D612" s="7"/>
      <c r="E612" s="7"/>
      <c r="F612" s="7"/>
      <c r="G612" s="7"/>
      <c r="H612" s="7"/>
      <c r="K612" s="7"/>
    </row>
    <row r="613" spans="1:11" x14ac:dyDescent="0.3">
      <c r="A613" s="1">
        <v>34213</v>
      </c>
      <c r="B613" s="1"/>
      <c r="C613" s="8"/>
      <c r="D613" s="7"/>
      <c r="E613" s="7"/>
      <c r="F613" s="7"/>
      <c r="G613" s="7"/>
      <c r="H613" s="7"/>
      <c r="I613" s="7"/>
      <c r="K613" s="7"/>
    </row>
    <row r="614" spans="1:11" x14ac:dyDescent="0.3">
      <c r="A614" s="1">
        <v>34243</v>
      </c>
      <c r="B614" s="1"/>
      <c r="C614" s="8"/>
      <c r="D614" s="7"/>
      <c r="E614" s="7"/>
      <c r="F614" s="7"/>
      <c r="G614" s="7"/>
      <c r="H614" s="7"/>
      <c r="I614" s="7"/>
      <c r="K614" s="7"/>
    </row>
    <row r="615" spans="1:11" x14ac:dyDescent="0.3">
      <c r="A615" s="1">
        <v>34274</v>
      </c>
      <c r="B615" s="1"/>
      <c r="C615" s="8"/>
      <c r="D615" s="7"/>
      <c r="E615" s="7"/>
      <c r="F615" s="7"/>
      <c r="G615" s="7"/>
      <c r="H615" s="7"/>
      <c r="I615" s="7"/>
      <c r="K615" s="7"/>
    </row>
    <row r="616" spans="1:11" x14ac:dyDescent="0.3">
      <c r="A616" s="1">
        <v>34304</v>
      </c>
      <c r="B616" s="1"/>
      <c r="C616" s="8"/>
      <c r="D616" s="7"/>
      <c r="E616" s="7"/>
      <c r="F616" s="7"/>
      <c r="G616" s="7"/>
      <c r="H616" s="7"/>
      <c r="I616" s="7"/>
      <c r="K616" s="7"/>
    </row>
    <row r="617" spans="1:11" x14ac:dyDescent="0.3">
      <c r="A617" s="1">
        <v>34335</v>
      </c>
      <c r="B617" s="1"/>
      <c r="C617" s="8"/>
      <c r="D617" s="7"/>
      <c r="E617" s="7"/>
      <c r="F617" s="7"/>
      <c r="G617" s="7"/>
      <c r="H617" s="7"/>
      <c r="I617" s="7"/>
      <c r="K617" s="7"/>
    </row>
    <row r="618" spans="1:11" x14ac:dyDescent="0.3">
      <c r="A618" s="1">
        <v>34366</v>
      </c>
      <c r="B618" s="1"/>
      <c r="C618" s="8"/>
      <c r="D618" s="7"/>
      <c r="E618" s="7"/>
      <c r="F618" s="7"/>
      <c r="G618" s="7"/>
      <c r="H618" s="7"/>
      <c r="I618" s="7"/>
      <c r="K618" s="7"/>
    </row>
    <row r="619" spans="1:11" x14ac:dyDescent="0.3">
      <c r="A619" s="1">
        <v>34394</v>
      </c>
      <c r="B619" s="1"/>
      <c r="C619" s="8"/>
      <c r="D619" s="7"/>
      <c r="E619" s="7"/>
      <c r="F619" s="7"/>
      <c r="G619" s="7"/>
      <c r="H619" s="7"/>
      <c r="I619" s="7"/>
      <c r="K619" s="7"/>
    </row>
    <row r="620" spans="1:11" x14ac:dyDescent="0.3">
      <c r="A620" s="1">
        <v>34425</v>
      </c>
      <c r="B620" s="1"/>
      <c r="C620" s="8"/>
      <c r="D620" s="7"/>
      <c r="E620" s="7"/>
      <c r="F620" s="7"/>
      <c r="G620" s="7"/>
      <c r="H620" s="7"/>
      <c r="I620" s="7"/>
      <c r="K620" s="7"/>
    </row>
    <row r="621" spans="1:11" x14ac:dyDescent="0.3">
      <c r="A621" s="1">
        <v>34455</v>
      </c>
      <c r="B621" s="1"/>
      <c r="C621" s="8"/>
      <c r="D621" s="7"/>
      <c r="E621" s="7"/>
      <c r="F621" s="7"/>
      <c r="G621" s="7"/>
      <c r="H621" s="7"/>
      <c r="I621" s="7"/>
      <c r="K621" s="7"/>
    </row>
    <row r="622" spans="1:11" x14ac:dyDescent="0.3">
      <c r="A622" s="1">
        <v>34486</v>
      </c>
      <c r="B622" s="1"/>
      <c r="C622" s="8"/>
      <c r="D622" s="7"/>
      <c r="E622" s="7"/>
      <c r="F622" s="7"/>
      <c r="G622" s="7"/>
      <c r="H622" s="7"/>
      <c r="I622" s="7"/>
    </row>
    <row r="623" spans="1:11" x14ac:dyDescent="0.3">
      <c r="A623" s="1">
        <v>34516</v>
      </c>
      <c r="B623" s="1"/>
      <c r="C623" s="8"/>
      <c r="D623" s="7"/>
      <c r="E623" s="7"/>
      <c r="F623" s="7"/>
      <c r="G623" s="7"/>
      <c r="H623" s="7"/>
      <c r="I623" s="7"/>
      <c r="J623" s="7"/>
    </row>
    <row r="624" spans="1:11" x14ac:dyDescent="0.3">
      <c r="A624" s="1">
        <v>34547</v>
      </c>
      <c r="B624" s="1"/>
      <c r="C624" s="8"/>
      <c r="D624" s="7"/>
      <c r="E624" s="7"/>
      <c r="F624" s="7"/>
      <c r="G624" s="7"/>
      <c r="H624" s="7"/>
      <c r="I624" s="7"/>
      <c r="J624" s="7"/>
    </row>
    <row r="625" spans="1:10" x14ac:dyDescent="0.3">
      <c r="A625" s="1">
        <v>34578</v>
      </c>
      <c r="B625" s="1"/>
      <c r="C625" s="8"/>
      <c r="D625" s="7"/>
      <c r="E625" s="7"/>
      <c r="F625" s="7"/>
      <c r="G625" s="7"/>
      <c r="H625" s="7"/>
      <c r="I625" s="7"/>
      <c r="J625" s="7"/>
    </row>
    <row r="626" spans="1:10" x14ac:dyDescent="0.3">
      <c r="A626" s="1">
        <v>34608</v>
      </c>
      <c r="B626" s="1"/>
      <c r="C626" s="8"/>
      <c r="D626" s="7"/>
      <c r="E626" s="7"/>
      <c r="F626" s="7"/>
      <c r="G626" s="7"/>
      <c r="H626" s="7"/>
      <c r="I626" s="7"/>
      <c r="J626" s="7"/>
    </row>
    <row r="627" spans="1:10" x14ac:dyDescent="0.3">
      <c r="A627" s="1">
        <v>34639</v>
      </c>
      <c r="B627" s="1"/>
      <c r="C627" s="8"/>
      <c r="D627" s="7"/>
      <c r="E627" s="7"/>
      <c r="F627" s="7"/>
      <c r="G627" s="7"/>
      <c r="H627" s="7"/>
      <c r="I627" s="7"/>
      <c r="J627" s="7"/>
    </row>
    <row r="628" spans="1:10" x14ac:dyDescent="0.3">
      <c r="A628" s="1">
        <v>34669</v>
      </c>
      <c r="B628" s="1"/>
      <c r="C628" s="8"/>
      <c r="D628" s="7"/>
      <c r="E628" s="7"/>
      <c r="F628" s="7"/>
      <c r="G628" s="7"/>
      <c r="H628" s="7"/>
      <c r="I628" s="7"/>
      <c r="J628" s="7"/>
    </row>
    <row r="629" spans="1:10" x14ac:dyDescent="0.3">
      <c r="A629" s="1">
        <v>34700</v>
      </c>
      <c r="B629" s="1"/>
      <c r="C629" s="8"/>
      <c r="D629" s="7"/>
      <c r="E629" s="7"/>
      <c r="F629" s="7"/>
      <c r="G629" s="7"/>
      <c r="H629" s="7"/>
      <c r="I629" s="7"/>
      <c r="J629" s="7"/>
    </row>
    <row r="630" spans="1:10" x14ac:dyDescent="0.3">
      <c r="A630" s="1">
        <v>34731</v>
      </c>
      <c r="B630" s="1"/>
      <c r="C630" s="8"/>
      <c r="D630" s="7"/>
      <c r="E630" s="7"/>
      <c r="F630" s="7"/>
      <c r="G630" s="7"/>
      <c r="H630" s="7"/>
      <c r="I630" s="7"/>
      <c r="J630" s="7"/>
    </row>
    <row r="631" spans="1:10" x14ac:dyDescent="0.3">
      <c r="A631" s="1">
        <v>34759</v>
      </c>
      <c r="B631" s="1"/>
      <c r="C631" s="8"/>
      <c r="D631" s="7"/>
      <c r="E631" s="7"/>
      <c r="F631" s="7"/>
      <c r="G631" s="7"/>
      <c r="H631" s="7"/>
      <c r="I631" s="7"/>
      <c r="J631" s="7"/>
    </row>
    <row r="632" spans="1:10" x14ac:dyDescent="0.3">
      <c r="A632" s="1">
        <v>34790</v>
      </c>
      <c r="B632" s="1"/>
      <c r="C632" s="8"/>
      <c r="D632" s="7"/>
      <c r="E632" s="7"/>
      <c r="F632" s="7"/>
      <c r="G632" s="7"/>
      <c r="H632" s="7"/>
      <c r="I632" s="7"/>
      <c r="J632" s="7"/>
    </row>
    <row r="633" spans="1:10" x14ac:dyDescent="0.3">
      <c r="A633" s="1">
        <v>34820</v>
      </c>
      <c r="B633" s="1"/>
      <c r="C633" s="8"/>
      <c r="D633" s="7"/>
      <c r="E633" s="7"/>
      <c r="F633" s="7"/>
      <c r="G633" s="7"/>
      <c r="H633" s="7"/>
      <c r="I633" s="7"/>
      <c r="J633" s="7"/>
    </row>
    <row r="634" spans="1:10" x14ac:dyDescent="0.3">
      <c r="A634" s="1">
        <v>34851</v>
      </c>
      <c r="B634" s="1"/>
      <c r="C634" s="8"/>
      <c r="D634" s="7"/>
      <c r="E634" s="7"/>
      <c r="F634" s="7"/>
      <c r="G634" s="7"/>
      <c r="H634" s="7"/>
      <c r="I634" s="7"/>
      <c r="J634" s="7"/>
    </row>
    <row r="635" spans="1:10" x14ac:dyDescent="0.3">
      <c r="A635" s="1">
        <v>34881</v>
      </c>
      <c r="B635" s="1"/>
      <c r="C635" s="8"/>
      <c r="D635" s="7"/>
      <c r="E635" s="7"/>
      <c r="F635" s="7"/>
      <c r="G635" s="7"/>
      <c r="H635" s="7"/>
      <c r="I635" s="7"/>
      <c r="J635" s="7"/>
    </row>
    <row r="636" spans="1:10" x14ac:dyDescent="0.3">
      <c r="A636" s="1">
        <v>34912</v>
      </c>
      <c r="B636" s="1"/>
      <c r="C636" s="8"/>
      <c r="D636" s="7"/>
      <c r="E636" s="7"/>
      <c r="F636" s="7"/>
      <c r="G636" s="7"/>
      <c r="H636" s="7"/>
      <c r="I636" s="7"/>
      <c r="J636" s="7"/>
    </row>
    <row r="637" spans="1:10" x14ac:dyDescent="0.3">
      <c r="A637" s="1">
        <v>34943</v>
      </c>
      <c r="B637" s="1"/>
      <c r="C637" s="8"/>
      <c r="D637" s="7"/>
      <c r="E637" s="7"/>
      <c r="F637" s="7"/>
      <c r="G637" s="7"/>
      <c r="H637" s="7"/>
      <c r="I637" s="7"/>
      <c r="J637" s="7"/>
    </row>
    <row r="638" spans="1:10" x14ac:dyDescent="0.3">
      <c r="A638" s="1">
        <v>34973</v>
      </c>
      <c r="B638" s="1"/>
      <c r="C638" s="8"/>
      <c r="D638" s="7"/>
      <c r="E638" s="7"/>
      <c r="F638" s="7"/>
      <c r="G638" s="7"/>
      <c r="H638" s="7"/>
      <c r="I638" s="7"/>
      <c r="J638" s="7"/>
    </row>
    <row r="639" spans="1:10" x14ac:dyDescent="0.3">
      <c r="A639" s="1">
        <v>35004</v>
      </c>
      <c r="B639" s="1"/>
      <c r="C639" s="8"/>
      <c r="D639" s="7"/>
      <c r="E639" s="7"/>
      <c r="F639" s="7"/>
      <c r="G639" s="7"/>
      <c r="H639" s="7"/>
      <c r="I639" s="7"/>
      <c r="J639" s="7"/>
    </row>
    <row r="640" spans="1:10" x14ac:dyDescent="0.3">
      <c r="A640" s="1">
        <v>35034</v>
      </c>
      <c r="B640" s="1"/>
      <c r="C640" s="8"/>
      <c r="D640" s="7"/>
      <c r="E640" s="7"/>
      <c r="F640" s="7"/>
      <c r="G640" s="7"/>
      <c r="H640" s="7"/>
      <c r="I640" s="7"/>
      <c r="J640" s="7"/>
    </row>
    <row r="641" spans="1:10" x14ac:dyDescent="0.3">
      <c r="A641" s="1">
        <v>35065</v>
      </c>
      <c r="B641" s="1"/>
      <c r="C641" s="8"/>
      <c r="D641" s="7"/>
      <c r="E641" s="7"/>
      <c r="F641" s="7"/>
      <c r="G641" s="7"/>
      <c r="H641" s="7"/>
      <c r="I641" s="7"/>
      <c r="J641" s="7"/>
    </row>
    <row r="642" spans="1:10" x14ac:dyDescent="0.3">
      <c r="A642" s="1">
        <v>35096</v>
      </c>
      <c r="B642" s="1"/>
      <c r="C642" s="8"/>
      <c r="D642" s="7"/>
      <c r="E642" s="7"/>
      <c r="F642" s="7"/>
      <c r="G642" s="7"/>
      <c r="H642" s="7"/>
      <c r="I642" s="7"/>
      <c r="J642" s="7"/>
    </row>
    <row r="643" spans="1:10" x14ac:dyDescent="0.3">
      <c r="A643" s="1">
        <v>35125</v>
      </c>
      <c r="B643" s="1"/>
      <c r="C643" s="8"/>
      <c r="D643" s="7"/>
      <c r="E643" s="7"/>
      <c r="F643" s="7"/>
      <c r="G643" s="7"/>
      <c r="H643" s="7"/>
      <c r="I643" s="7"/>
      <c r="J643" s="7"/>
    </row>
    <row r="644" spans="1:10" x14ac:dyDescent="0.3">
      <c r="A644" s="1">
        <v>35156</v>
      </c>
      <c r="B644" s="1"/>
      <c r="C644" s="8"/>
      <c r="D644" s="7"/>
      <c r="E644" s="7"/>
      <c r="F644" s="7"/>
      <c r="G644" s="7"/>
      <c r="H644" s="7"/>
      <c r="I644" s="7"/>
      <c r="J644" s="7"/>
    </row>
    <row r="645" spans="1:10" x14ac:dyDescent="0.3">
      <c r="A645" s="1">
        <v>35186</v>
      </c>
      <c r="B645" s="1"/>
      <c r="C645" s="8"/>
      <c r="D645" s="7"/>
      <c r="E645" s="7"/>
      <c r="F645" s="7"/>
      <c r="G645" s="7"/>
      <c r="H645" s="7"/>
      <c r="I645" s="7"/>
      <c r="J645" s="7"/>
    </row>
    <row r="646" spans="1:10" x14ac:dyDescent="0.3">
      <c r="A646" s="1">
        <v>35217</v>
      </c>
      <c r="B646" s="1"/>
      <c r="C646" s="8"/>
      <c r="D646" s="7"/>
      <c r="E646" s="7"/>
      <c r="F646" s="7"/>
      <c r="G646" s="7"/>
      <c r="H646" s="7"/>
      <c r="I646" s="7"/>
      <c r="J646" s="7"/>
    </row>
    <row r="647" spans="1:10" x14ac:dyDescent="0.3">
      <c r="A647" s="1">
        <v>35247</v>
      </c>
      <c r="B647" s="1"/>
      <c r="C647" s="8"/>
      <c r="D647" s="7"/>
      <c r="E647" s="7"/>
      <c r="F647" s="7"/>
      <c r="G647" s="7"/>
      <c r="H647" s="7"/>
      <c r="I647" s="7"/>
      <c r="J647" s="7"/>
    </row>
    <row r="648" spans="1:10" x14ac:dyDescent="0.3">
      <c r="A648" s="1">
        <v>35278</v>
      </c>
      <c r="B648" s="1"/>
      <c r="C648" s="8"/>
      <c r="D648" s="7"/>
      <c r="E648" s="7"/>
      <c r="F648" s="7"/>
      <c r="G648" s="7"/>
      <c r="H648" s="7"/>
      <c r="I648" s="7"/>
      <c r="J648" s="7"/>
    </row>
    <row r="649" spans="1:10" x14ac:dyDescent="0.3">
      <c r="A649" s="1">
        <v>35309</v>
      </c>
      <c r="B649" s="1"/>
      <c r="C649" s="8"/>
      <c r="D649" s="7"/>
      <c r="E649" s="7"/>
      <c r="F649" s="7"/>
      <c r="G649" s="7"/>
      <c r="H649" s="7"/>
      <c r="I649" s="7"/>
      <c r="J649" s="7"/>
    </row>
    <row r="650" spans="1:10" x14ac:dyDescent="0.3">
      <c r="A650" s="1">
        <v>35339</v>
      </c>
      <c r="B650" s="1"/>
      <c r="C650" s="8"/>
      <c r="D650" s="7"/>
      <c r="E650" s="7"/>
      <c r="F650" s="7"/>
      <c r="G650" s="7"/>
      <c r="H650" s="7"/>
      <c r="I650" s="7"/>
      <c r="J650" s="7"/>
    </row>
    <row r="651" spans="1:10" x14ac:dyDescent="0.3">
      <c r="A651" s="1">
        <v>35370</v>
      </c>
      <c r="B651" s="1"/>
      <c r="C651" s="8"/>
      <c r="D651" s="7"/>
      <c r="E651" s="7"/>
      <c r="F651" s="7"/>
      <c r="G651" s="7"/>
      <c r="H651" s="7"/>
      <c r="I651" s="7"/>
      <c r="J651" s="7"/>
    </row>
    <row r="652" spans="1:10" x14ac:dyDescent="0.3">
      <c r="A652" s="1">
        <v>35400</v>
      </c>
      <c r="B652" s="1"/>
      <c r="C652" s="8"/>
      <c r="D652" s="7"/>
      <c r="E652" s="7"/>
      <c r="F652" s="7"/>
      <c r="G652" s="7"/>
      <c r="H652" s="7"/>
      <c r="I652" s="7"/>
      <c r="J652" s="7"/>
    </row>
    <row r="653" spans="1:10" x14ac:dyDescent="0.3">
      <c r="A653" s="1">
        <v>35431</v>
      </c>
      <c r="B653" s="1"/>
      <c r="C653" s="8"/>
      <c r="D653" s="7"/>
      <c r="E653" s="7"/>
      <c r="F653" s="7"/>
      <c r="G653" s="7"/>
      <c r="H653" s="7"/>
      <c r="I653" s="7"/>
      <c r="J653" s="7"/>
    </row>
    <row r="654" spans="1:10" x14ac:dyDescent="0.3">
      <c r="A654" s="1">
        <v>35462</v>
      </c>
      <c r="B654" s="1"/>
      <c r="C654" s="8"/>
      <c r="D654" s="7"/>
      <c r="E654" s="7"/>
      <c r="F654" s="7"/>
      <c r="G654" s="7"/>
      <c r="H654" s="7"/>
      <c r="I654" s="7"/>
      <c r="J654" s="7"/>
    </row>
    <row r="655" spans="1:10" x14ac:dyDescent="0.3">
      <c r="A655" s="1">
        <v>35490</v>
      </c>
      <c r="B655" s="1"/>
      <c r="C655" s="8"/>
      <c r="D655" s="7"/>
      <c r="E655" s="7"/>
      <c r="F655" s="7"/>
      <c r="G655" s="7"/>
      <c r="H655" s="7"/>
      <c r="I655" s="7"/>
      <c r="J655" s="7"/>
    </row>
    <row r="656" spans="1:10" x14ac:dyDescent="0.3">
      <c r="A656" s="1">
        <v>35521</v>
      </c>
      <c r="B656" s="1"/>
      <c r="C656" s="8"/>
      <c r="D656" s="7"/>
      <c r="E656" s="7"/>
      <c r="F656" s="7"/>
      <c r="G656" s="7"/>
      <c r="H656" s="7"/>
      <c r="I656" s="7"/>
      <c r="J656" s="7"/>
    </row>
    <row r="657" spans="1:10" x14ac:dyDescent="0.3">
      <c r="A657" s="1">
        <v>35551</v>
      </c>
      <c r="B657" s="1"/>
      <c r="C657" s="8"/>
      <c r="D657" s="7"/>
      <c r="E657" s="7"/>
      <c r="F657" s="7"/>
      <c r="G657" s="7"/>
      <c r="H657" s="7"/>
      <c r="I657" s="7"/>
      <c r="J657" s="7"/>
    </row>
    <row r="658" spans="1:10" x14ac:dyDescent="0.3">
      <c r="A658" s="1">
        <v>35582</v>
      </c>
      <c r="B658" s="1"/>
      <c r="C658" s="8"/>
      <c r="D658" s="7"/>
      <c r="E658" s="7"/>
      <c r="F658" s="7"/>
      <c r="G658" s="7"/>
      <c r="H658" s="7"/>
      <c r="I658" s="7"/>
      <c r="J658" s="7"/>
    </row>
    <row r="659" spans="1:10" x14ac:dyDescent="0.3">
      <c r="A659" s="1">
        <v>35612</v>
      </c>
      <c r="B659" s="1"/>
      <c r="C659" s="8"/>
      <c r="D659" s="7"/>
      <c r="E659" s="7"/>
      <c r="F659" s="7"/>
      <c r="G659" s="7"/>
      <c r="H659" s="7"/>
      <c r="I659" s="7"/>
      <c r="J659" s="7"/>
    </row>
    <row r="660" spans="1:10" x14ac:dyDescent="0.3">
      <c r="A660" s="1">
        <v>35643</v>
      </c>
      <c r="B660" s="1"/>
      <c r="C660" s="8"/>
      <c r="D660" s="7"/>
      <c r="E660" s="7"/>
      <c r="F660" s="7"/>
      <c r="G660" s="7"/>
      <c r="H660" s="7"/>
      <c r="I660" s="7"/>
      <c r="J660" s="7"/>
    </row>
    <row r="661" spans="1:10" x14ac:dyDescent="0.3">
      <c r="A661" s="1">
        <v>35674</v>
      </c>
      <c r="B661" s="1"/>
      <c r="C661" s="8"/>
      <c r="D661" s="7"/>
      <c r="E661" s="7"/>
      <c r="F661" s="7"/>
      <c r="G661" s="7"/>
      <c r="H661" s="7"/>
      <c r="I661" s="7"/>
      <c r="J661" s="7"/>
    </row>
    <row r="662" spans="1:10" x14ac:dyDescent="0.3">
      <c r="A662" s="1">
        <v>35704</v>
      </c>
      <c r="B662" s="1"/>
      <c r="C662" s="8"/>
      <c r="D662" s="7"/>
      <c r="E662" s="7"/>
      <c r="F662" s="7"/>
      <c r="G662" s="7"/>
      <c r="H662" s="7"/>
      <c r="I662" s="7"/>
      <c r="J662" s="7"/>
    </row>
    <row r="663" spans="1:10" x14ac:dyDescent="0.3">
      <c r="A663" s="1">
        <v>35735</v>
      </c>
      <c r="B663" s="1"/>
      <c r="C663" s="8"/>
      <c r="D663" s="7"/>
      <c r="E663" s="7"/>
      <c r="F663" s="7"/>
      <c r="G663" s="7"/>
      <c r="H663" s="7"/>
      <c r="I663" s="7"/>
      <c r="J663" s="7"/>
    </row>
    <row r="664" spans="1:10" x14ac:dyDescent="0.3">
      <c r="A664" s="1">
        <v>35765</v>
      </c>
      <c r="B664" s="1"/>
      <c r="C664" s="8"/>
      <c r="D664" s="7"/>
      <c r="E664" s="7"/>
      <c r="F664" s="7"/>
      <c r="G664" s="7"/>
      <c r="H664" s="7"/>
      <c r="I664" s="7"/>
      <c r="J664" s="7"/>
    </row>
    <row r="665" spans="1:10" x14ac:dyDescent="0.3">
      <c r="A665" s="1">
        <v>35796</v>
      </c>
      <c r="B665" s="1"/>
      <c r="C665" s="8"/>
      <c r="D665" s="7"/>
      <c r="E665" s="7"/>
      <c r="F665" s="7"/>
      <c r="G665" s="7"/>
      <c r="H665" s="7"/>
      <c r="I665" s="7"/>
      <c r="J665" s="7"/>
    </row>
    <row r="666" spans="1:10" x14ac:dyDescent="0.3">
      <c r="A666" s="1">
        <v>35827</v>
      </c>
      <c r="B666" s="1"/>
      <c r="C666" s="8"/>
      <c r="D666" s="7"/>
      <c r="E666" s="7"/>
      <c r="F666" s="7"/>
      <c r="G666" s="7"/>
      <c r="H666" s="7"/>
      <c r="I666" s="7"/>
      <c r="J666" s="7"/>
    </row>
    <row r="667" spans="1:10" x14ac:dyDescent="0.3">
      <c r="A667" s="1">
        <v>35855</v>
      </c>
      <c r="B667" s="1"/>
      <c r="C667" s="8"/>
      <c r="D667" s="7"/>
      <c r="E667" s="7"/>
      <c r="F667" s="7"/>
      <c r="G667" s="7"/>
      <c r="H667" s="7"/>
      <c r="I667" s="7"/>
      <c r="J667" s="7"/>
    </row>
    <row r="668" spans="1:10" x14ac:dyDescent="0.3">
      <c r="A668" s="1">
        <v>35886</v>
      </c>
      <c r="B668" s="1"/>
      <c r="C668" s="8"/>
      <c r="D668" s="7"/>
      <c r="E668" s="7"/>
      <c r="F668" s="7"/>
      <c r="G668" s="7"/>
      <c r="H668" s="7"/>
      <c r="I668" s="7"/>
      <c r="J668" s="7"/>
    </row>
    <row r="669" spans="1:10" x14ac:dyDescent="0.3">
      <c r="A669" s="1">
        <v>35916</v>
      </c>
      <c r="B669" s="1"/>
      <c r="C669" s="8"/>
      <c r="D669" s="7"/>
      <c r="E669" s="7"/>
      <c r="F669" s="7"/>
      <c r="G669" s="7"/>
      <c r="H669" s="7"/>
      <c r="I669" s="7"/>
      <c r="J669" s="7"/>
    </row>
    <row r="670" spans="1:10" x14ac:dyDescent="0.3">
      <c r="A670" s="1">
        <v>35947</v>
      </c>
      <c r="B670" s="1"/>
      <c r="C670" s="8"/>
      <c r="D670" s="7"/>
      <c r="E670" s="7"/>
      <c r="F670" s="7"/>
      <c r="G670" s="7"/>
      <c r="H670" s="7"/>
      <c r="I670" s="7"/>
      <c r="J670" s="7"/>
    </row>
    <row r="671" spans="1:10" x14ac:dyDescent="0.3">
      <c r="A671" s="1">
        <v>35977</v>
      </c>
      <c r="B671" s="1"/>
      <c r="C671" s="8"/>
      <c r="D671" s="7"/>
      <c r="E671" s="7"/>
      <c r="F671" s="7"/>
      <c r="G671" s="7"/>
      <c r="H671" s="7"/>
      <c r="I671" s="7"/>
      <c r="J671" s="7"/>
    </row>
    <row r="672" spans="1:10" x14ac:dyDescent="0.3">
      <c r="A672" s="1">
        <v>36008</v>
      </c>
      <c r="B672" s="1"/>
      <c r="C672" s="8"/>
      <c r="D672" s="7"/>
      <c r="E672" s="7"/>
      <c r="F672" s="7"/>
      <c r="G672" s="7"/>
      <c r="H672" s="7"/>
      <c r="I672" s="7"/>
      <c r="J672" s="7"/>
    </row>
    <row r="673" spans="1:10" x14ac:dyDescent="0.3">
      <c r="A673" s="1">
        <v>36039</v>
      </c>
      <c r="B673" s="1"/>
      <c r="C673" s="8"/>
      <c r="D673" s="7"/>
      <c r="E673" s="7"/>
      <c r="F673" s="7"/>
      <c r="G673" s="7"/>
      <c r="H673" s="7"/>
      <c r="I673" s="7"/>
      <c r="J673" s="7"/>
    </row>
    <row r="674" spans="1:10" x14ac:dyDescent="0.3">
      <c r="A674" s="1">
        <v>36069</v>
      </c>
      <c r="B674" s="1"/>
      <c r="C674" s="8"/>
      <c r="D674" s="7"/>
      <c r="E674" s="7"/>
      <c r="F674" s="7"/>
      <c r="G674" s="7"/>
      <c r="H674" s="7"/>
      <c r="I674" s="7"/>
      <c r="J674" s="7"/>
    </row>
    <row r="675" spans="1:10" x14ac:dyDescent="0.3">
      <c r="A675" s="1">
        <v>36100</v>
      </c>
      <c r="B675" s="1"/>
      <c r="C675" s="8"/>
      <c r="D675" s="7"/>
      <c r="E675" s="7"/>
      <c r="F675" s="7"/>
      <c r="G675" s="7"/>
      <c r="H675" s="7"/>
      <c r="I675" s="7"/>
      <c r="J675" s="7"/>
    </row>
    <row r="676" spans="1:10" x14ac:dyDescent="0.3">
      <c r="A676" s="1">
        <v>36130</v>
      </c>
      <c r="B676" s="1"/>
      <c r="C676" s="8"/>
      <c r="D676" s="7"/>
      <c r="E676" s="7"/>
      <c r="F676" s="7"/>
      <c r="G676" s="7"/>
      <c r="H676" s="7"/>
      <c r="I676" s="7"/>
      <c r="J676" s="7"/>
    </row>
    <row r="677" spans="1:10" x14ac:dyDescent="0.3">
      <c r="A677" s="1">
        <v>36161</v>
      </c>
      <c r="B677" s="1"/>
      <c r="C677" s="8"/>
      <c r="D677" s="7"/>
      <c r="E677" s="7"/>
      <c r="F677" s="7"/>
      <c r="G677" s="7"/>
      <c r="H677" s="7"/>
      <c r="I677" s="7"/>
      <c r="J677" s="7"/>
    </row>
    <row r="678" spans="1:10" x14ac:dyDescent="0.3">
      <c r="A678" s="1">
        <v>36192</v>
      </c>
      <c r="B678" s="1"/>
      <c r="C678" s="8"/>
      <c r="D678" s="7"/>
      <c r="E678" s="7"/>
      <c r="F678" s="7"/>
      <c r="G678" s="7"/>
      <c r="H678" s="7"/>
      <c r="I678" s="7"/>
      <c r="J678" s="7"/>
    </row>
    <row r="679" spans="1:10" x14ac:dyDescent="0.3">
      <c r="A679" s="1">
        <v>36220</v>
      </c>
      <c r="B679" s="1"/>
      <c r="C679" s="8"/>
      <c r="D679" s="7"/>
      <c r="E679" s="7"/>
      <c r="F679" s="7"/>
      <c r="G679" s="7"/>
      <c r="H679" s="7"/>
      <c r="I679" s="7"/>
      <c r="J679" s="7"/>
    </row>
    <row r="680" spans="1:10" x14ac:dyDescent="0.3">
      <c r="A680" s="1">
        <v>36251</v>
      </c>
      <c r="B680" s="1"/>
      <c r="C680" s="8"/>
      <c r="D680" s="7"/>
      <c r="E680" s="7"/>
      <c r="F680" s="7"/>
      <c r="G680" s="7"/>
      <c r="H680" s="7"/>
      <c r="I680" s="7"/>
      <c r="J680" s="7"/>
    </row>
    <row r="681" spans="1:10" x14ac:dyDescent="0.3">
      <c r="A681" s="1">
        <v>36281</v>
      </c>
      <c r="B681" s="1"/>
      <c r="C681" s="8"/>
      <c r="D681" s="7"/>
      <c r="E681" s="7"/>
      <c r="F681" s="7"/>
      <c r="G681" s="7"/>
      <c r="H681" s="7"/>
      <c r="I681" s="7"/>
      <c r="J681" s="7"/>
    </row>
    <row r="682" spans="1:10" x14ac:dyDescent="0.3">
      <c r="A682" s="1">
        <v>36312</v>
      </c>
      <c r="B682" s="1"/>
      <c r="C682" s="8"/>
      <c r="D682" s="7"/>
      <c r="E682" s="7"/>
      <c r="F682" s="7"/>
      <c r="G682" s="7"/>
      <c r="H682" s="7"/>
      <c r="I682" s="7"/>
      <c r="J682" s="7"/>
    </row>
    <row r="683" spans="1:10" x14ac:dyDescent="0.3">
      <c r="A683" s="1">
        <v>36342</v>
      </c>
      <c r="B683" s="1"/>
      <c r="C683" s="8"/>
      <c r="D683" s="7"/>
      <c r="E683" s="7"/>
      <c r="F683" s="7"/>
      <c r="G683" s="7"/>
      <c r="H683" s="7"/>
      <c r="I683" s="7"/>
      <c r="J683" s="7"/>
    </row>
    <row r="684" spans="1:10" x14ac:dyDescent="0.3">
      <c r="A684" s="1">
        <v>36373</v>
      </c>
      <c r="B684" s="1"/>
      <c r="C684" s="8"/>
      <c r="D684" s="7"/>
      <c r="E684" s="7"/>
      <c r="F684" s="7"/>
      <c r="G684" s="7"/>
      <c r="H684" s="7"/>
      <c r="I684" s="7"/>
      <c r="J684" s="7"/>
    </row>
    <row r="685" spans="1:10" x14ac:dyDescent="0.3">
      <c r="A685" s="1">
        <v>36404</v>
      </c>
      <c r="B685" s="1"/>
      <c r="C685" s="8"/>
      <c r="D685" s="7"/>
      <c r="E685" s="7"/>
      <c r="F685" s="7"/>
      <c r="G685" s="7"/>
      <c r="H685" s="7"/>
      <c r="I685" s="7"/>
      <c r="J685" s="7"/>
    </row>
    <row r="686" spans="1:10" x14ac:dyDescent="0.3">
      <c r="A686" s="1">
        <v>36434</v>
      </c>
      <c r="B686" s="1"/>
      <c r="C686" s="8"/>
      <c r="D686" s="7"/>
      <c r="E686" s="7"/>
      <c r="F686" s="7"/>
      <c r="G686" s="7"/>
      <c r="H686" s="7"/>
      <c r="I686" s="7"/>
      <c r="J686" s="7"/>
    </row>
    <row r="687" spans="1:10" x14ac:dyDescent="0.3">
      <c r="A687" s="1">
        <v>36465</v>
      </c>
      <c r="B687" s="1"/>
      <c r="C687" s="8"/>
      <c r="D687" s="7"/>
      <c r="E687" s="7"/>
      <c r="F687" s="7"/>
      <c r="G687" s="7"/>
      <c r="H687" s="7"/>
      <c r="I687" s="7"/>
      <c r="J687" s="7"/>
    </row>
    <row r="688" spans="1:10" x14ac:dyDescent="0.3">
      <c r="A688" s="1">
        <v>36495</v>
      </c>
      <c r="B688" s="1"/>
      <c r="C688" s="8"/>
      <c r="D688" s="7"/>
      <c r="E688" s="7"/>
      <c r="F688" s="7"/>
      <c r="G688" s="7"/>
      <c r="H688" s="7"/>
      <c r="I688" s="7"/>
      <c r="J688" s="7"/>
    </row>
    <row r="689" spans="1:10" x14ac:dyDescent="0.3">
      <c r="A689" s="1">
        <v>36526</v>
      </c>
      <c r="B689" s="1"/>
      <c r="C689" s="8"/>
      <c r="D689" s="7"/>
      <c r="E689" s="7"/>
      <c r="F689" s="7"/>
      <c r="G689" s="7"/>
      <c r="H689" s="7"/>
      <c r="I689" s="7"/>
      <c r="J689" s="7"/>
    </row>
    <row r="690" spans="1:10" x14ac:dyDescent="0.3">
      <c r="A690" s="1">
        <v>36557</v>
      </c>
      <c r="B690" s="1"/>
      <c r="C690" s="8"/>
      <c r="D690" s="7"/>
      <c r="E690" s="7"/>
      <c r="F690" s="7"/>
      <c r="G690" s="7"/>
      <c r="H690" s="7"/>
      <c r="I690" s="7"/>
      <c r="J690" s="7"/>
    </row>
    <row r="691" spans="1:10" x14ac:dyDescent="0.3">
      <c r="A691" s="1">
        <v>36586</v>
      </c>
      <c r="B691" s="1"/>
      <c r="C691" s="8"/>
      <c r="D691" s="7"/>
      <c r="E691" s="7"/>
      <c r="F691" s="7"/>
      <c r="G691" s="7"/>
      <c r="H691" s="7"/>
      <c r="I691" s="7"/>
      <c r="J691" s="7"/>
    </row>
    <row r="692" spans="1:10" x14ac:dyDescent="0.3">
      <c r="A692" s="1">
        <v>36617</v>
      </c>
      <c r="B692" s="1"/>
      <c r="C692" s="8"/>
      <c r="D692" s="7"/>
      <c r="E692" s="7"/>
      <c r="F692" s="7"/>
      <c r="G692" s="7"/>
      <c r="H692" s="7"/>
      <c r="I692" s="7"/>
      <c r="J692" s="7"/>
    </row>
    <row r="693" spans="1:10" x14ac:dyDescent="0.3">
      <c r="A693" s="1">
        <v>36647</v>
      </c>
      <c r="B693" s="1"/>
      <c r="C693" s="8"/>
      <c r="D693" s="7"/>
      <c r="E693" s="7"/>
      <c r="F693" s="7"/>
      <c r="G693" s="7"/>
      <c r="H693" s="7"/>
      <c r="I693" s="7"/>
      <c r="J693" s="7"/>
    </row>
    <row r="694" spans="1:10" x14ac:dyDescent="0.3">
      <c r="A694" s="1">
        <v>36678</v>
      </c>
      <c r="B694" s="1"/>
      <c r="C694" s="8"/>
      <c r="D694" s="7"/>
      <c r="E694" s="7"/>
      <c r="F694" s="7"/>
      <c r="G694" s="7"/>
      <c r="H694" s="7"/>
      <c r="I694" s="7"/>
      <c r="J694" s="7"/>
    </row>
    <row r="695" spans="1:10" x14ac:dyDescent="0.3">
      <c r="A695" s="1">
        <v>36708</v>
      </c>
      <c r="B695" s="1"/>
      <c r="C695" s="8"/>
      <c r="D695" s="7"/>
      <c r="E695" s="7"/>
      <c r="F695" s="7"/>
      <c r="G695" s="7"/>
      <c r="H695" s="7"/>
      <c r="I695" s="7"/>
      <c r="J695" s="7"/>
    </row>
    <row r="696" spans="1:10" x14ac:dyDescent="0.3">
      <c r="A696" s="1">
        <v>36739</v>
      </c>
      <c r="B696" s="1"/>
      <c r="C696" s="8"/>
      <c r="D696" s="7"/>
      <c r="E696" s="7"/>
      <c r="F696" s="7"/>
      <c r="G696" s="7"/>
      <c r="H696" s="7"/>
      <c r="I696" s="7"/>
      <c r="J696" s="7"/>
    </row>
    <row r="697" spans="1:10" x14ac:dyDescent="0.3">
      <c r="A697" s="1">
        <v>36770</v>
      </c>
      <c r="B697" s="1"/>
      <c r="C697" s="8"/>
      <c r="D697" s="7"/>
      <c r="E697" s="7"/>
      <c r="F697" s="7"/>
      <c r="G697" s="7"/>
      <c r="H697" s="7"/>
      <c r="I697" s="7"/>
      <c r="J697" s="7"/>
    </row>
    <row r="698" spans="1:10" x14ac:dyDescent="0.3">
      <c r="A698" s="1">
        <v>36800</v>
      </c>
      <c r="B698" s="1"/>
      <c r="C698" s="8"/>
      <c r="D698" s="7"/>
      <c r="E698" s="7"/>
      <c r="F698" s="7"/>
      <c r="G698" s="7"/>
      <c r="H698" s="7"/>
      <c r="I698" s="7"/>
      <c r="J698" s="7"/>
    </row>
    <row r="699" spans="1:10" x14ac:dyDescent="0.3">
      <c r="A699" s="1">
        <v>36831</v>
      </c>
      <c r="B699" s="1"/>
      <c r="C699" s="8"/>
      <c r="D699" s="7"/>
      <c r="E699" s="7"/>
      <c r="F699" s="7"/>
      <c r="G699" s="7"/>
      <c r="H699" s="7"/>
      <c r="I699" s="7"/>
      <c r="J699" s="7"/>
    </row>
    <row r="700" spans="1:10" x14ac:dyDescent="0.3">
      <c r="A700" s="1">
        <v>36861</v>
      </c>
      <c r="B700" s="1"/>
      <c r="C700" s="8"/>
      <c r="D700" s="7"/>
      <c r="E700" s="7"/>
      <c r="F700" s="7"/>
      <c r="G700" s="7"/>
      <c r="H700" s="7"/>
      <c r="I700" s="7"/>
      <c r="J700" s="7"/>
    </row>
    <row r="701" spans="1:10" x14ac:dyDescent="0.3">
      <c r="A701" s="1">
        <v>36892</v>
      </c>
      <c r="B701" s="1"/>
      <c r="C701" s="8"/>
      <c r="D701" s="7"/>
      <c r="E701" s="7"/>
      <c r="F701" s="7"/>
      <c r="G701" s="7"/>
      <c r="H701" s="7"/>
      <c r="I701" s="7"/>
      <c r="J701" s="7"/>
    </row>
    <row r="702" spans="1:10" x14ac:dyDescent="0.3">
      <c r="A702" s="1">
        <v>36923</v>
      </c>
      <c r="B702" s="1"/>
      <c r="C702" s="8"/>
      <c r="D702" s="7"/>
      <c r="E702" s="7"/>
      <c r="F702" s="7"/>
      <c r="G702" s="7"/>
      <c r="H702" s="7"/>
      <c r="I702" s="7"/>
      <c r="J702" s="7"/>
    </row>
    <row r="703" spans="1:10" x14ac:dyDescent="0.3">
      <c r="A703" s="1">
        <v>36951</v>
      </c>
      <c r="B703" s="1"/>
      <c r="C703" s="8"/>
      <c r="D703" s="7"/>
      <c r="E703" s="7"/>
      <c r="F703" s="7"/>
      <c r="G703" s="7"/>
      <c r="H703" s="7"/>
      <c r="I703" s="7"/>
      <c r="J703" s="7"/>
    </row>
    <row r="704" spans="1:10" x14ac:dyDescent="0.3">
      <c r="A704" s="1">
        <v>36982</v>
      </c>
      <c r="B704" s="1"/>
      <c r="C704" s="8"/>
      <c r="D704" s="7"/>
      <c r="E704" s="7"/>
      <c r="F704" s="7"/>
      <c r="G704" s="7"/>
      <c r="H704" s="7"/>
      <c r="I704" s="7"/>
      <c r="J704" s="7"/>
    </row>
    <row r="705" spans="1:10" x14ac:dyDescent="0.3">
      <c r="A705" s="1">
        <v>37012</v>
      </c>
      <c r="B705" s="1"/>
      <c r="C705" s="8"/>
      <c r="D705" s="7"/>
      <c r="E705" s="7"/>
      <c r="F705" s="7"/>
      <c r="G705" s="7"/>
      <c r="H705" s="7"/>
      <c r="I705" s="7"/>
      <c r="J705" s="7"/>
    </row>
    <row r="706" spans="1:10" x14ac:dyDescent="0.3">
      <c r="A706" s="1">
        <v>37043</v>
      </c>
      <c r="B706" s="1"/>
      <c r="C706" s="8"/>
      <c r="D706" s="7"/>
      <c r="E706" s="7"/>
      <c r="F706" s="7"/>
      <c r="G706" s="7"/>
      <c r="H706" s="7"/>
      <c r="I706" s="7"/>
      <c r="J706" s="7"/>
    </row>
    <row r="707" spans="1:10" x14ac:dyDescent="0.3">
      <c r="A707" s="1">
        <v>37073</v>
      </c>
      <c r="B707" s="1"/>
      <c r="C707" s="8"/>
      <c r="D707" s="7"/>
      <c r="E707" s="7"/>
      <c r="F707" s="7"/>
      <c r="G707" s="7"/>
      <c r="H707" s="7"/>
      <c r="I707" s="7"/>
      <c r="J707" s="7"/>
    </row>
    <row r="708" spans="1:10" x14ac:dyDescent="0.3">
      <c r="A708" s="1">
        <v>37104</v>
      </c>
      <c r="B708" s="1"/>
      <c r="C708" s="8"/>
      <c r="D708" s="7"/>
      <c r="E708" s="7"/>
      <c r="F708" s="7"/>
      <c r="G708" s="7"/>
      <c r="H708" s="7"/>
      <c r="I708" s="7"/>
      <c r="J708" s="7"/>
    </row>
    <row r="709" spans="1:10" x14ac:dyDescent="0.3">
      <c r="A709" s="1">
        <v>37135</v>
      </c>
      <c r="B709" s="1"/>
      <c r="C709" s="8"/>
      <c r="D709" s="7"/>
      <c r="E709" s="7"/>
      <c r="F709" s="7"/>
      <c r="G709" s="7"/>
      <c r="H709" s="7"/>
      <c r="I709" s="7"/>
      <c r="J709" s="7"/>
    </row>
    <row r="710" spans="1:10" x14ac:dyDescent="0.3">
      <c r="A710" s="1">
        <v>37165</v>
      </c>
      <c r="B710" s="1"/>
      <c r="C710" s="8"/>
      <c r="D710" s="7"/>
      <c r="E710" s="7"/>
      <c r="F710" s="7"/>
      <c r="G710" s="7"/>
      <c r="H710" s="7"/>
      <c r="I710" s="7"/>
      <c r="J710" s="7"/>
    </row>
    <row r="711" spans="1:10" x14ac:dyDescent="0.3">
      <c r="A711" s="1">
        <v>37196</v>
      </c>
      <c r="B711" s="1"/>
      <c r="C711" s="8"/>
      <c r="D711" s="7"/>
      <c r="E711" s="7"/>
      <c r="F711" s="7"/>
      <c r="G711" s="7"/>
      <c r="H711" s="7"/>
      <c r="I711" s="7"/>
      <c r="J711" s="7"/>
    </row>
    <row r="712" spans="1:10" x14ac:dyDescent="0.3">
      <c r="A712" s="1">
        <v>37226</v>
      </c>
      <c r="B712" s="1"/>
      <c r="C712" s="8"/>
      <c r="D712" s="7"/>
      <c r="E712" s="7"/>
      <c r="F712" s="7"/>
      <c r="G712" s="7"/>
      <c r="H712" s="7"/>
      <c r="I712" s="7"/>
      <c r="J712" s="7"/>
    </row>
    <row r="713" spans="1:10" x14ac:dyDescent="0.3">
      <c r="A713" s="1">
        <v>37257</v>
      </c>
      <c r="B713" s="1"/>
      <c r="C713" s="8"/>
      <c r="D713" s="7"/>
      <c r="E713" s="7"/>
      <c r="F713" s="7"/>
      <c r="G713" s="7"/>
      <c r="H713" s="7"/>
      <c r="I713" s="7"/>
      <c r="J713" s="7"/>
    </row>
    <row r="714" spans="1:10" x14ac:dyDescent="0.3">
      <c r="A714" s="1">
        <v>37288</v>
      </c>
      <c r="B714" s="1"/>
      <c r="C714" s="8"/>
      <c r="D714" s="7"/>
      <c r="E714" s="7"/>
      <c r="F714" s="7"/>
      <c r="G714" s="7"/>
      <c r="H714" s="7"/>
      <c r="I714" s="7"/>
      <c r="J714" s="7"/>
    </row>
    <row r="715" spans="1:10" x14ac:dyDescent="0.3">
      <c r="A715" s="1">
        <v>37316</v>
      </c>
      <c r="B715" s="1"/>
      <c r="C715" s="8"/>
      <c r="D715" s="7"/>
      <c r="E715" s="7"/>
      <c r="F715" s="7"/>
      <c r="G715" s="7"/>
      <c r="H715" s="7"/>
      <c r="I715" s="7"/>
      <c r="J715" s="7"/>
    </row>
    <row r="716" spans="1:10" x14ac:dyDescent="0.3">
      <c r="A716" s="1">
        <v>37347</v>
      </c>
      <c r="B716" s="1"/>
      <c r="C716" s="8"/>
      <c r="D716" s="7"/>
      <c r="E716" s="7"/>
      <c r="F716" s="7"/>
      <c r="G716" s="7"/>
      <c r="H716" s="7"/>
      <c r="I716" s="7"/>
      <c r="J716" s="7"/>
    </row>
    <row r="717" spans="1:10" x14ac:dyDescent="0.3">
      <c r="A717" s="1">
        <v>37377</v>
      </c>
      <c r="B717" s="1"/>
      <c r="C717" s="8"/>
      <c r="D717" s="7"/>
      <c r="E717" s="7"/>
      <c r="F717" s="7"/>
      <c r="G717" s="7"/>
      <c r="H717" s="7"/>
      <c r="I717" s="7"/>
      <c r="J717" s="7"/>
    </row>
    <row r="718" spans="1:10" x14ac:dyDescent="0.3">
      <c r="A718" s="1">
        <v>37408</v>
      </c>
      <c r="B718" s="1"/>
      <c r="C718" s="8"/>
      <c r="D718" s="7"/>
      <c r="E718" s="7"/>
      <c r="F718" s="7"/>
      <c r="G718" s="7"/>
      <c r="H718" s="7"/>
      <c r="I718" s="7"/>
      <c r="J718" s="7"/>
    </row>
    <row r="719" spans="1:10" x14ac:dyDescent="0.3">
      <c r="A719" s="1">
        <v>37438</v>
      </c>
      <c r="B719" s="1"/>
      <c r="C719" s="8"/>
      <c r="D719" s="7"/>
      <c r="E719" s="7"/>
      <c r="F719" s="7"/>
      <c r="G719" s="7"/>
      <c r="H719" s="7"/>
      <c r="I719" s="7"/>
      <c r="J719" s="7"/>
    </row>
    <row r="720" spans="1:10" x14ac:dyDescent="0.3">
      <c r="A720" s="1">
        <v>37469</v>
      </c>
      <c r="B720" s="1"/>
      <c r="C720" s="8"/>
      <c r="D720" s="7"/>
      <c r="E720" s="7"/>
      <c r="F720" s="7"/>
      <c r="G720" s="7"/>
      <c r="H720" s="7"/>
      <c r="I720" s="7"/>
      <c r="J720" s="7"/>
    </row>
    <row r="721" spans="1:10" x14ac:dyDescent="0.3">
      <c r="A721" s="1">
        <v>37500</v>
      </c>
      <c r="B721" s="1"/>
      <c r="C721" s="8"/>
      <c r="D721" s="7"/>
      <c r="E721" s="7"/>
      <c r="F721" s="7"/>
      <c r="G721" s="7"/>
      <c r="H721" s="7"/>
      <c r="I721" s="7"/>
      <c r="J721" s="7"/>
    </row>
    <row r="722" spans="1:10" x14ac:dyDescent="0.3">
      <c r="A722" s="1">
        <v>37530</v>
      </c>
      <c r="B722" s="1"/>
      <c r="C722" s="8"/>
      <c r="D722" s="7"/>
      <c r="E722" s="7"/>
      <c r="F722" s="7"/>
      <c r="G722" s="7"/>
      <c r="H722" s="7"/>
      <c r="I722" s="7"/>
      <c r="J722" s="7"/>
    </row>
    <row r="723" spans="1:10" x14ac:dyDescent="0.3">
      <c r="A723" s="1">
        <v>37561</v>
      </c>
      <c r="B723" s="1"/>
      <c r="C723" s="8"/>
      <c r="D723" s="7"/>
      <c r="E723" s="7"/>
      <c r="F723" s="7"/>
      <c r="G723" s="7"/>
      <c r="H723" s="7"/>
      <c r="I723" s="7"/>
      <c r="J723" s="7"/>
    </row>
    <row r="724" spans="1:10" x14ac:dyDescent="0.3">
      <c r="A724" s="1">
        <v>37591</v>
      </c>
      <c r="B724" s="1"/>
      <c r="C724" s="8"/>
      <c r="D724" s="7"/>
      <c r="E724" s="7"/>
      <c r="F724" s="7"/>
      <c r="G724" s="7"/>
      <c r="H724" s="7"/>
      <c r="I724" s="7"/>
      <c r="J724" s="7"/>
    </row>
    <row r="725" spans="1:10" x14ac:dyDescent="0.3">
      <c r="A725" s="1">
        <v>37622</v>
      </c>
      <c r="B725" s="1"/>
      <c r="C725" s="8"/>
      <c r="D725" s="7"/>
      <c r="E725" s="7"/>
      <c r="F725" s="7"/>
      <c r="G725" s="7"/>
      <c r="H725" s="7"/>
      <c r="I725" s="7"/>
      <c r="J725" s="7"/>
    </row>
    <row r="726" spans="1:10" x14ac:dyDescent="0.3">
      <c r="A726" s="1">
        <v>37653</v>
      </c>
      <c r="B726" s="1"/>
      <c r="C726" s="8"/>
      <c r="D726" s="7"/>
      <c r="E726" s="7"/>
      <c r="F726" s="7"/>
      <c r="G726" s="7"/>
      <c r="H726" s="7"/>
      <c r="I726" s="7"/>
      <c r="J726" s="7"/>
    </row>
    <row r="727" spans="1:10" x14ac:dyDescent="0.3">
      <c r="A727" s="1">
        <v>37681</v>
      </c>
      <c r="B727" s="1"/>
      <c r="C727" s="8"/>
      <c r="D727" s="7"/>
      <c r="E727" s="7"/>
      <c r="F727" s="7"/>
      <c r="G727" s="7"/>
      <c r="H727" s="7"/>
      <c r="I727" s="7"/>
      <c r="J727" s="7"/>
    </row>
    <row r="728" spans="1:10" x14ac:dyDescent="0.3">
      <c r="A728" s="1">
        <v>37712</v>
      </c>
      <c r="B728" s="1"/>
      <c r="C728" s="8"/>
      <c r="D728" s="7"/>
      <c r="E728" s="7"/>
      <c r="F728" s="7"/>
      <c r="G728" s="7"/>
      <c r="H728" s="7"/>
      <c r="I728" s="7"/>
      <c r="J728" s="7"/>
    </row>
    <row r="729" spans="1:10" x14ac:dyDescent="0.3">
      <c r="A729" s="1">
        <v>37742</v>
      </c>
      <c r="B729" s="1"/>
      <c r="C729" s="8"/>
      <c r="D729" s="7"/>
      <c r="E729" s="7"/>
      <c r="F729" s="7"/>
      <c r="G729" s="7"/>
      <c r="H729" s="7"/>
      <c r="I729" s="7"/>
      <c r="J729" s="7"/>
    </row>
    <row r="730" spans="1:10" x14ac:dyDescent="0.3">
      <c r="A730" s="1">
        <v>37773</v>
      </c>
      <c r="B730" s="1"/>
      <c r="C730" s="8"/>
      <c r="D730" s="7"/>
      <c r="E730" s="7"/>
      <c r="F730" s="7"/>
      <c r="G730" s="7"/>
      <c r="H730" s="7"/>
      <c r="I730" s="7"/>
      <c r="J730" s="7"/>
    </row>
    <row r="731" spans="1:10" x14ac:dyDescent="0.3">
      <c r="A731" s="1">
        <v>37803</v>
      </c>
      <c r="B731" s="1"/>
      <c r="C731" s="8"/>
      <c r="D731" s="7"/>
      <c r="E731" s="7"/>
      <c r="F731" s="7"/>
      <c r="G731" s="7"/>
      <c r="H731" s="7"/>
      <c r="I731" s="7"/>
      <c r="J731" s="7"/>
    </row>
    <row r="732" spans="1:10" x14ac:dyDescent="0.3">
      <c r="A732" s="1">
        <v>37834</v>
      </c>
      <c r="B732" s="1"/>
      <c r="C732" s="8"/>
      <c r="D732" s="7"/>
      <c r="E732" s="7"/>
      <c r="F732" s="7"/>
      <c r="G732" s="7"/>
      <c r="H732" s="7"/>
      <c r="I732" s="7"/>
      <c r="J732" s="7"/>
    </row>
    <row r="733" spans="1:10" x14ac:dyDescent="0.3">
      <c r="A733" s="1">
        <v>37865</v>
      </c>
      <c r="B733" s="1"/>
      <c r="C733" s="8"/>
      <c r="D733" s="7"/>
      <c r="E733" s="7"/>
      <c r="F733" s="7"/>
      <c r="G733" s="7"/>
      <c r="H733" s="7"/>
      <c r="I733" s="7"/>
      <c r="J733" s="7"/>
    </row>
    <row r="734" spans="1:10" x14ac:dyDescent="0.3">
      <c r="A734" s="1">
        <v>37895</v>
      </c>
      <c r="B734" s="1"/>
      <c r="C734" s="8"/>
      <c r="D734" s="7"/>
      <c r="E734" s="7"/>
      <c r="F734" s="7"/>
      <c r="G734" s="7"/>
      <c r="H734" s="7"/>
      <c r="I734" s="7"/>
      <c r="J734" s="7"/>
    </row>
    <row r="735" spans="1:10" x14ac:dyDescent="0.3">
      <c r="A735" s="1">
        <v>37926</v>
      </c>
      <c r="B735" s="1"/>
      <c r="C735" s="8"/>
      <c r="D735" s="7"/>
      <c r="E735" s="7"/>
      <c r="F735" s="7"/>
      <c r="G735" s="7"/>
      <c r="H735" s="7"/>
      <c r="I735" s="7"/>
      <c r="J735" s="7"/>
    </row>
    <row r="736" spans="1:10" x14ac:dyDescent="0.3">
      <c r="A736" s="1">
        <v>37956</v>
      </c>
      <c r="B736" s="1"/>
      <c r="C736" s="8"/>
      <c r="D736" s="7"/>
      <c r="E736" s="7"/>
      <c r="F736" s="7"/>
      <c r="G736" s="7"/>
      <c r="H736" s="7"/>
      <c r="I736" s="7"/>
      <c r="J736" s="7"/>
    </row>
    <row r="737" spans="1:10" x14ac:dyDescent="0.3">
      <c r="A737" s="1">
        <v>37987</v>
      </c>
      <c r="B737" s="1"/>
      <c r="C737" s="8"/>
      <c r="D737" s="7"/>
      <c r="E737" s="7"/>
      <c r="F737" s="7"/>
      <c r="G737" s="7"/>
      <c r="H737" s="7"/>
      <c r="I737" s="7"/>
      <c r="J737" s="7"/>
    </row>
    <row r="738" spans="1:10" x14ac:dyDescent="0.3">
      <c r="A738" s="1">
        <v>38018</v>
      </c>
      <c r="B738" s="1"/>
      <c r="C738" s="8"/>
      <c r="D738" s="7"/>
      <c r="E738" s="7"/>
      <c r="F738" s="7"/>
      <c r="G738" s="7"/>
      <c r="H738" s="7"/>
      <c r="I738" s="7"/>
      <c r="J738" s="7"/>
    </row>
    <row r="739" spans="1:10" x14ac:dyDescent="0.3">
      <c r="A739" s="1">
        <v>38047</v>
      </c>
      <c r="B739" s="1"/>
      <c r="C739" s="8"/>
      <c r="D739" s="7"/>
      <c r="E739" s="7"/>
      <c r="F739" s="7"/>
      <c r="G739" s="7"/>
      <c r="H739" s="7"/>
      <c r="I739" s="7"/>
      <c r="J739" s="7"/>
    </row>
    <row r="740" spans="1:10" x14ac:dyDescent="0.3">
      <c r="A740" s="1">
        <v>38078</v>
      </c>
      <c r="B740" s="1"/>
      <c r="C740" s="8"/>
      <c r="D740" s="7"/>
      <c r="E740" s="7"/>
      <c r="F740" s="7"/>
      <c r="G740" s="7"/>
      <c r="H740" s="7"/>
      <c r="I740" s="7"/>
      <c r="J740" s="7"/>
    </row>
    <row r="741" spans="1:10" x14ac:dyDescent="0.3">
      <c r="A741" s="1">
        <v>38108</v>
      </c>
      <c r="B741" s="1"/>
      <c r="C741" s="8"/>
      <c r="D741" s="7"/>
      <c r="E741" s="7"/>
      <c r="F741" s="7"/>
      <c r="G741" s="7"/>
      <c r="H741" s="7"/>
      <c r="I741" s="7"/>
      <c r="J741" s="7"/>
    </row>
    <row r="742" spans="1:10" x14ac:dyDescent="0.3">
      <c r="A742" s="1">
        <v>38139</v>
      </c>
      <c r="B742" s="1"/>
      <c r="C742" s="8"/>
      <c r="D742" s="7"/>
      <c r="E742" s="7"/>
      <c r="F742" s="7"/>
      <c r="G742" s="7"/>
      <c r="H742" s="7"/>
      <c r="I742" s="7"/>
      <c r="J742" s="7"/>
    </row>
    <row r="743" spans="1:10" x14ac:dyDescent="0.3">
      <c r="A743" s="1">
        <v>38169</v>
      </c>
      <c r="B743" s="1"/>
      <c r="C743" s="8"/>
      <c r="D743" s="7"/>
      <c r="E743" s="7"/>
      <c r="F743" s="7"/>
      <c r="G743" s="7"/>
      <c r="H743" s="7"/>
      <c r="I743" s="7"/>
      <c r="J743" s="7"/>
    </row>
    <row r="744" spans="1:10" x14ac:dyDescent="0.3">
      <c r="A744" s="1">
        <v>38200</v>
      </c>
      <c r="B744" s="1"/>
      <c r="C744" s="8"/>
      <c r="D744" s="7"/>
      <c r="E744" s="7"/>
      <c r="F744" s="7"/>
      <c r="G744" s="7"/>
      <c r="H744" s="7"/>
      <c r="I744" s="7"/>
      <c r="J744" s="7"/>
    </row>
    <row r="745" spans="1:10" x14ac:dyDescent="0.3">
      <c r="A745" s="1">
        <v>38231</v>
      </c>
      <c r="B745" s="1"/>
      <c r="C745" s="8"/>
      <c r="D745" s="7"/>
      <c r="E745" s="7"/>
      <c r="F745" s="7"/>
      <c r="G745" s="7"/>
      <c r="H745" s="7"/>
      <c r="I745" s="7"/>
      <c r="J745" s="7"/>
    </row>
    <row r="746" spans="1:10" x14ac:dyDescent="0.3">
      <c r="A746" s="1">
        <v>38261</v>
      </c>
      <c r="B746" s="1"/>
      <c r="C746" s="8"/>
      <c r="D746" s="7"/>
      <c r="E746" s="7"/>
      <c r="F746" s="7"/>
      <c r="G746" s="7"/>
      <c r="H746" s="7"/>
      <c r="I746" s="7"/>
      <c r="J746" s="7"/>
    </row>
    <row r="747" spans="1:10" x14ac:dyDescent="0.3">
      <c r="A747" s="1">
        <v>38292</v>
      </c>
      <c r="B747" s="1"/>
      <c r="C747" s="8"/>
      <c r="D747" s="7"/>
      <c r="E747" s="7"/>
      <c r="F747" s="7"/>
      <c r="G747" s="7"/>
      <c r="H747" s="7"/>
      <c r="I747" s="7"/>
      <c r="J747" s="7"/>
    </row>
    <row r="748" spans="1:10" x14ac:dyDescent="0.3">
      <c r="A748" s="1">
        <v>38322</v>
      </c>
      <c r="B748" s="1"/>
      <c r="C748" s="8"/>
      <c r="D748" s="7"/>
      <c r="E748" s="7"/>
      <c r="F748" s="7"/>
      <c r="G748" s="7"/>
      <c r="H748" s="7"/>
      <c r="I748" s="7"/>
      <c r="J748" s="7"/>
    </row>
    <row r="749" spans="1:10" x14ac:dyDescent="0.3">
      <c r="A749" s="1">
        <v>38353</v>
      </c>
      <c r="B749" s="1"/>
      <c r="C749" s="8"/>
      <c r="D749" s="7"/>
      <c r="E749" s="7"/>
      <c r="F749" s="7"/>
      <c r="G749" s="7"/>
      <c r="H749" s="7"/>
      <c r="I749" s="7"/>
      <c r="J749" s="7"/>
    </row>
    <row r="750" spans="1:10" x14ac:dyDescent="0.3">
      <c r="A750" s="1">
        <v>38384</v>
      </c>
      <c r="B750" s="1"/>
      <c r="C750" s="8"/>
      <c r="D750" s="7"/>
      <c r="E750" s="7"/>
      <c r="F750" s="7"/>
      <c r="G750" s="7"/>
      <c r="H750" s="7"/>
      <c r="I750" s="7"/>
      <c r="J750" s="7"/>
    </row>
    <row r="751" spans="1:10" x14ac:dyDescent="0.3">
      <c r="A751" s="1">
        <v>38412</v>
      </c>
      <c r="B751" s="1"/>
      <c r="C751" s="8"/>
      <c r="D751" s="7"/>
      <c r="E751" s="7"/>
      <c r="F751" s="7"/>
      <c r="G751" s="7"/>
      <c r="H751" s="7"/>
      <c r="I751" s="7"/>
      <c r="J751" s="7"/>
    </row>
    <row r="752" spans="1:10" x14ac:dyDescent="0.3">
      <c r="A752" s="1">
        <v>38443</v>
      </c>
      <c r="B752" s="1"/>
      <c r="C752" s="8"/>
      <c r="D752" s="7"/>
      <c r="E752" s="7"/>
      <c r="F752" s="7"/>
      <c r="G752" s="7"/>
      <c r="H752" s="7"/>
      <c r="I752" s="7"/>
      <c r="J752" s="7"/>
    </row>
    <row r="753" spans="1:10" x14ac:dyDescent="0.3">
      <c r="A753" s="1">
        <v>38473</v>
      </c>
      <c r="B753" s="1"/>
      <c r="C753" s="8"/>
      <c r="D753" s="7"/>
      <c r="E753" s="7"/>
      <c r="F753" s="7"/>
      <c r="G753" s="7"/>
      <c r="H753" s="7"/>
      <c r="I753" s="7"/>
      <c r="J753" s="7"/>
    </row>
    <row r="754" spans="1:10" x14ac:dyDescent="0.3">
      <c r="A754" s="1">
        <v>38504</v>
      </c>
      <c r="B754" s="1"/>
      <c r="C754" s="8"/>
      <c r="D754" s="7"/>
      <c r="E754" s="7"/>
      <c r="F754" s="7"/>
      <c r="G754" s="7"/>
      <c r="H754" s="7"/>
      <c r="I754" s="7"/>
      <c r="J754" s="7"/>
    </row>
    <row r="755" spans="1:10" x14ac:dyDescent="0.3">
      <c r="A755" s="1">
        <v>38534</v>
      </c>
      <c r="B755" s="1"/>
      <c r="C755" s="8"/>
      <c r="D755" s="7"/>
      <c r="E755" s="7"/>
      <c r="F755" s="7"/>
      <c r="G755" s="7"/>
      <c r="H755" s="7"/>
      <c r="I755" s="7"/>
      <c r="J755" s="7"/>
    </row>
    <row r="756" spans="1:10" x14ac:dyDescent="0.3">
      <c r="A756" s="1">
        <v>38565</v>
      </c>
      <c r="B756" s="1"/>
      <c r="C756" s="8"/>
      <c r="D756" s="7"/>
      <c r="E756" s="7"/>
      <c r="F756" s="7"/>
      <c r="G756" s="7"/>
      <c r="H756" s="7"/>
      <c r="I756" s="7"/>
      <c r="J756" s="7"/>
    </row>
    <row r="757" spans="1:10" x14ac:dyDescent="0.3">
      <c r="A757" s="1">
        <v>38596</v>
      </c>
      <c r="B757" s="1"/>
      <c r="C757" s="8"/>
      <c r="D757" s="7"/>
      <c r="E757" s="7"/>
      <c r="F757" s="7"/>
      <c r="G757" s="7"/>
      <c r="H757" s="7"/>
      <c r="I757" s="7"/>
      <c r="J757" s="7"/>
    </row>
    <row r="758" spans="1:10" x14ac:dyDescent="0.3">
      <c r="A758" s="1">
        <v>38626</v>
      </c>
      <c r="B758" s="1"/>
      <c r="C758" s="8"/>
      <c r="D758" s="7"/>
      <c r="E758" s="7"/>
      <c r="F758" s="7"/>
      <c r="G758" s="7"/>
      <c r="H758" s="7"/>
      <c r="I758" s="7"/>
      <c r="J758" s="7"/>
    </row>
    <row r="759" spans="1:10" x14ac:dyDescent="0.3">
      <c r="A759" s="1">
        <v>38657</v>
      </c>
      <c r="B759" s="1"/>
      <c r="C759" s="8"/>
      <c r="D759" s="7"/>
      <c r="E759" s="7"/>
      <c r="F759" s="7"/>
      <c r="G759" s="7"/>
      <c r="H759" s="7"/>
      <c r="I759" s="7"/>
      <c r="J759" s="7"/>
    </row>
    <row r="760" spans="1:10" x14ac:dyDescent="0.3">
      <c r="A760" s="1">
        <v>38687</v>
      </c>
      <c r="B760" s="1"/>
      <c r="C760" s="8"/>
      <c r="D760" s="7"/>
      <c r="E760" s="7"/>
      <c r="F760" s="7"/>
      <c r="G760" s="7"/>
      <c r="H760" s="7"/>
      <c r="I760" s="7"/>
      <c r="J760" s="7"/>
    </row>
    <row r="761" spans="1:10" x14ac:dyDescent="0.3">
      <c r="A761" s="1">
        <v>38718</v>
      </c>
      <c r="B761" s="1"/>
      <c r="C761" s="8"/>
      <c r="D761" s="7"/>
      <c r="E761" s="7"/>
      <c r="F761" s="7"/>
      <c r="G761" s="7"/>
      <c r="H761" s="7"/>
      <c r="I761" s="7"/>
      <c r="J761" s="7"/>
    </row>
    <row r="762" spans="1:10" x14ac:dyDescent="0.3">
      <c r="A762" s="1">
        <v>38749</v>
      </c>
      <c r="B762" s="1"/>
      <c r="C762" s="8"/>
      <c r="D762" s="7"/>
      <c r="E762" s="7"/>
      <c r="F762" s="7"/>
      <c r="G762" s="7"/>
      <c r="H762" s="7"/>
      <c r="I762" s="7"/>
      <c r="J762" s="7"/>
    </row>
    <row r="763" spans="1:10" x14ac:dyDescent="0.3">
      <c r="A763" s="1">
        <v>38777</v>
      </c>
      <c r="B763" s="1"/>
      <c r="C763" s="8"/>
      <c r="D763" s="7"/>
      <c r="E763" s="7"/>
      <c r="F763" s="7"/>
      <c r="G763" s="7"/>
      <c r="H763" s="7"/>
      <c r="I763" s="7"/>
      <c r="J763" s="7"/>
    </row>
    <row r="764" spans="1:10" x14ac:dyDescent="0.3">
      <c r="A764" s="1">
        <v>38808</v>
      </c>
      <c r="B764" s="1"/>
      <c r="C764" s="8"/>
      <c r="D764" s="7"/>
      <c r="E764" s="7"/>
      <c r="F764" s="7"/>
      <c r="G764" s="7"/>
      <c r="H764" s="7"/>
      <c r="I764" s="7"/>
      <c r="J764" s="7"/>
    </row>
    <row r="765" spans="1:10" x14ac:dyDescent="0.3">
      <c r="A765" s="1">
        <v>38838</v>
      </c>
      <c r="B765" s="1"/>
      <c r="C765" s="8"/>
      <c r="D765" s="7"/>
      <c r="E765" s="7"/>
      <c r="F765" s="7"/>
      <c r="G765" s="7"/>
      <c r="H765" s="7"/>
      <c r="I765" s="7"/>
      <c r="J765" s="7"/>
    </row>
    <row r="766" spans="1:10" x14ac:dyDescent="0.3">
      <c r="A766" s="1">
        <v>38869</v>
      </c>
      <c r="B766" s="1"/>
      <c r="C766" s="8"/>
      <c r="D766" s="7"/>
      <c r="E766" s="7"/>
      <c r="F766" s="7"/>
      <c r="G766" s="7"/>
      <c r="H766" s="7"/>
      <c r="I766" s="7"/>
      <c r="J766" s="7"/>
    </row>
    <row r="767" spans="1:10" x14ac:dyDescent="0.3">
      <c r="A767" s="1">
        <v>38899</v>
      </c>
      <c r="B767" s="1"/>
      <c r="C767" s="8"/>
      <c r="D767" s="7"/>
      <c r="E767" s="7"/>
      <c r="F767" s="7"/>
      <c r="G767" s="7"/>
      <c r="H767" s="7"/>
      <c r="I767" s="7"/>
      <c r="J767" s="7"/>
    </row>
    <row r="768" spans="1:10" x14ac:dyDescent="0.3">
      <c r="A768" s="1">
        <v>38930</v>
      </c>
      <c r="B768" s="1"/>
      <c r="C768" s="8"/>
      <c r="D768" s="7"/>
      <c r="E768" s="7"/>
      <c r="F768" s="7"/>
      <c r="G768" s="7"/>
      <c r="H768" s="7"/>
      <c r="I768" s="7"/>
      <c r="J768" s="7"/>
    </row>
    <row r="769" spans="1:10" x14ac:dyDescent="0.3">
      <c r="A769" s="1">
        <v>38961</v>
      </c>
      <c r="B769" s="1"/>
      <c r="C769" s="8"/>
      <c r="D769" s="7"/>
      <c r="E769" s="7"/>
      <c r="F769" s="7"/>
      <c r="G769" s="7"/>
      <c r="H769" s="7"/>
      <c r="I769" s="7"/>
      <c r="J769" s="7"/>
    </row>
    <row r="770" spans="1:10" x14ac:dyDescent="0.3">
      <c r="A770" s="1">
        <v>38991</v>
      </c>
      <c r="B770" s="1"/>
      <c r="C770" s="8"/>
      <c r="D770" s="7"/>
      <c r="E770" s="7"/>
      <c r="F770" s="7"/>
      <c r="G770" s="7"/>
      <c r="H770" s="7"/>
      <c r="I770" s="7"/>
      <c r="J770" s="7"/>
    </row>
    <row r="771" spans="1:10" x14ac:dyDescent="0.3">
      <c r="A771" s="1">
        <v>39022</v>
      </c>
      <c r="B771" s="1"/>
      <c r="C771" s="8"/>
      <c r="D771" s="7"/>
      <c r="E771" s="7"/>
      <c r="F771" s="7"/>
      <c r="G771" s="7"/>
      <c r="H771" s="7"/>
      <c r="I771" s="7"/>
      <c r="J771" s="7"/>
    </row>
    <row r="772" spans="1:10" x14ac:dyDescent="0.3">
      <c r="A772" s="1">
        <v>39052</v>
      </c>
      <c r="B772" s="1"/>
      <c r="C772" s="8"/>
      <c r="D772" s="7"/>
      <c r="E772" s="7"/>
      <c r="F772" s="7"/>
      <c r="G772" s="7"/>
      <c r="H772" s="7"/>
      <c r="I772" s="7"/>
      <c r="J772" s="7"/>
    </row>
    <row r="773" spans="1:10" x14ac:dyDescent="0.3">
      <c r="A773" s="1">
        <v>39083</v>
      </c>
      <c r="B773" s="1"/>
      <c r="C773" s="8"/>
      <c r="D773" s="7"/>
      <c r="E773" s="7"/>
      <c r="F773" s="7"/>
      <c r="G773" s="7"/>
      <c r="H773" s="7"/>
      <c r="I773" s="7"/>
      <c r="J773" s="7"/>
    </row>
    <row r="774" spans="1:10" x14ac:dyDescent="0.3">
      <c r="A774" s="1">
        <v>39114</v>
      </c>
      <c r="B774" s="1"/>
      <c r="C774" s="8"/>
      <c r="D774" s="7"/>
      <c r="E774" s="7"/>
      <c r="F774" s="7"/>
      <c r="G774" s="7"/>
      <c r="H774" s="7"/>
      <c r="I774" s="7"/>
      <c r="J774" s="7"/>
    </row>
    <row r="775" spans="1:10" x14ac:dyDescent="0.3">
      <c r="A775" s="1">
        <v>39142</v>
      </c>
      <c r="B775" s="1"/>
      <c r="C775" s="8"/>
      <c r="D775" s="7"/>
      <c r="E775" s="7"/>
      <c r="F775" s="7"/>
      <c r="G775" s="7"/>
      <c r="H775" s="7"/>
      <c r="I775" s="7"/>
      <c r="J775" s="7"/>
    </row>
    <row r="776" spans="1:10" x14ac:dyDescent="0.3">
      <c r="A776" s="1">
        <v>39173</v>
      </c>
      <c r="B776" s="1"/>
      <c r="C776" s="8"/>
      <c r="D776" s="7"/>
      <c r="E776" s="7"/>
      <c r="F776" s="7"/>
      <c r="G776" s="7"/>
      <c r="H776" s="7"/>
      <c r="I776" s="7"/>
      <c r="J776" s="7"/>
    </row>
    <row r="777" spans="1:10" x14ac:dyDescent="0.3">
      <c r="A777" s="1">
        <v>39203</v>
      </c>
      <c r="B777" s="1"/>
      <c r="C777" s="8"/>
      <c r="D777" s="7"/>
      <c r="E777" s="7"/>
      <c r="F777" s="7"/>
      <c r="G777" s="7"/>
      <c r="H777" s="7"/>
      <c r="I777" s="7"/>
      <c r="J777" s="7"/>
    </row>
    <row r="778" spans="1:10" x14ac:dyDescent="0.3">
      <c r="A778" s="1">
        <v>39234</v>
      </c>
      <c r="B778" s="1"/>
      <c r="C778" s="8"/>
      <c r="D778" s="7"/>
      <c r="E778" s="7"/>
      <c r="F778" s="7"/>
      <c r="G778" s="7"/>
      <c r="H778" s="7"/>
      <c r="I778" s="7"/>
      <c r="J778" s="7"/>
    </row>
    <row r="779" spans="1:10" x14ac:dyDescent="0.3">
      <c r="A779" s="1">
        <v>39264</v>
      </c>
      <c r="B779" s="1"/>
      <c r="C779" s="8"/>
      <c r="D779" s="7"/>
      <c r="E779" s="7"/>
      <c r="F779" s="7"/>
      <c r="G779" s="7"/>
      <c r="H779" s="7"/>
      <c r="I779" s="7"/>
      <c r="J779" s="7"/>
    </row>
    <row r="780" spans="1:10" x14ac:dyDescent="0.3">
      <c r="A780" s="1">
        <v>39295</v>
      </c>
      <c r="B780" s="1"/>
      <c r="C780" s="8"/>
      <c r="D780" s="7"/>
      <c r="E780" s="7"/>
      <c r="F780" s="7"/>
      <c r="G780" s="7"/>
      <c r="H780" s="7"/>
      <c r="I780" s="7"/>
      <c r="J780" s="7"/>
    </row>
    <row r="781" spans="1:10" x14ac:dyDescent="0.3">
      <c r="A781" s="1">
        <v>39326</v>
      </c>
      <c r="B781" s="1"/>
      <c r="C781" s="8"/>
      <c r="D781" s="7"/>
      <c r="E781" s="7"/>
      <c r="F781" s="7"/>
      <c r="G781" s="7"/>
      <c r="H781" s="7"/>
      <c r="I781" s="7"/>
      <c r="J781" s="7"/>
    </row>
    <row r="782" spans="1:10" x14ac:dyDescent="0.3">
      <c r="A782" s="1">
        <v>39356</v>
      </c>
      <c r="B782" s="1"/>
      <c r="C782" s="8"/>
      <c r="D782" s="7"/>
      <c r="E782" s="7"/>
      <c r="F782" s="7"/>
      <c r="G782" s="7"/>
      <c r="H782" s="7"/>
      <c r="I782" s="7"/>
      <c r="J782" s="7"/>
    </row>
    <row r="783" spans="1:10" x14ac:dyDescent="0.3">
      <c r="A783" s="1">
        <v>39387</v>
      </c>
      <c r="B783" s="1"/>
      <c r="C783" s="8"/>
      <c r="D783" s="7"/>
      <c r="E783" s="7"/>
      <c r="F783" s="7"/>
      <c r="G783" s="7"/>
      <c r="H783" s="7"/>
      <c r="I783" s="7"/>
      <c r="J783" s="7"/>
    </row>
    <row r="784" spans="1:10" x14ac:dyDescent="0.3">
      <c r="A784" s="1">
        <v>39417</v>
      </c>
      <c r="B784" s="1"/>
      <c r="C784" s="8"/>
      <c r="D784" s="7"/>
      <c r="E784" s="7"/>
      <c r="F784" s="7"/>
      <c r="G784" s="7"/>
      <c r="H784" s="7"/>
      <c r="I784" s="7"/>
      <c r="J784" s="7"/>
    </row>
    <row r="785" spans="1:10" x14ac:dyDescent="0.3">
      <c r="A785" s="1">
        <v>39448</v>
      </c>
      <c r="B785" s="1"/>
      <c r="C785" s="8"/>
      <c r="D785" s="7"/>
      <c r="E785" s="7"/>
      <c r="F785" s="7"/>
      <c r="G785" s="7"/>
      <c r="H785" s="7"/>
      <c r="I785" s="7"/>
      <c r="J785" s="7"/>
    </row>
    <row r="786" spans="1:10" x14ac:dyDescent="0.3">
      <c r="A786" s="1">
        <v>39479</v>
      </c>
      <c r="B786" s="1"/>
      <c r="C786" s="8"/>
      <c r="D786" s="7"/>
      <c r="E786" s="7"/>
      <c r="F786" s="7"/>
      <c r="G786" s="7"/>
      <c r="H786" s="7"/>
      <c r="I786" s="7"/>
      <c r="J786" s="7"/>
    </row>
    <row r="787" spans="1:10" x14ac:dyDescent="0.3">
      <c r="A787" s="1">
        <v>39508</v>
      </c>
      <c r="B787" s="1"/>
      <c r="C787" s="8"/>
      <c r="D787" s="7"/>
      <c r="E787" s="7"/>
      <c r="F787" s="7"/>
      <c r="G787" s="7"/>
      <c r="H787" s="7"/>
      <c r="I787" s="7"/>
      <c r="J787" s="7"/>
    </row>
    <row r="788" spans="1:10" x14ac:dyDescent="0.3">
      <c r="A788" s="1">
        <v>39539</v>
      </c>
      <c r="B788" s="1"/>
      <c r="C788" s="8"/>
      <c r="D788" s="7"/>
      <c r="E788" s="7"/>
      <c r="F788" s="7"/>
      <c r="G788" s="7"/>
      <c r="H788" s="7"/>
      <c r="I788" s="7"/>
      <c r="J788" s="7"/>
    </row>
    <row r="789" spans="1:10" x14ac:dyDescent="0.3">
      <c r="A789" s="1">
        <v>39569</v>
      </c>
      <c r="B789" s="1"/>
      <c r="C789" s="8"/>
      <c r="D789" s="7"/>
      <c r="E789" s="7"/>
      <c r="F789" s="7"/>
      <c r="G789" s="7"/>
      <c r="H789" s="7"/>
      <c r="I789" s="7"/>
      <c r="J789" s="7"/>
    </row>
    <row r="790" spans="1:10" x14ac:dyDescent="0.3">
      <c r="A790" s="1">
        <v>39600</v>
      </c>
      <c r="B790" s="1"/>
      <c r="C790" s="8"/>
      <c r="D790" s="7"/>
      <c r="E790" s="7"/>
      <c r="F790" s="7"/>
      <c r="G790" s="7"/>
      <c r="H790" s="7"/>
      <c r="I790" s="7"/>
      <c r="J790" s="7"/>
    </row>
    <row r="791" spans="1:10" x14ac:dyDescent="0.3">
      <c r="A791" s="1">
        <v>39630</v>
      </c>
      <c r="B791" s="1"/>
      <c r="C791" s="8"/>
      <c r="D791" s="7"/>
      <c r="E791" s="7"/>
      <c r="F791" s="7"/>
      <c r="G791" s="7"/>
      <c r="H791" s="7"/>
      <c r="I791" s="7"/>
      <c r="J791" s="7"/>
    </row>
    <row r="792" spans="1:10" x14ac:dyDescent="0.3">
      <c r="A792" s="1">
        <v>39661</v>
      </c>
      <c r="B792" s="1"/>
      <c r="C792" s="8"/>
      <c r="D792" s="7"/>
      <c r="E792" s="7"/>
      <c r="F792" s="7"/>
      <c r="G792" s="7"/>
      <c r="H792" s="7"/>
      <c r="I792" s="7"/>
      <c r="J792" s="7"/>
    </row>
    <row r="793" spans="1:10" x14ac:dyDescent="0.3">
      <c r="A793" s="1">
        <v>39692</v>
      </c>
      <c r="B793" s="1"/>
      <c r="C793" s="8"/>
      <c r="D793" s="7"/>
      <c r="E793" s="7"/>
      <c r="F793" s="7"/>
      <c r="G793" s="7"/>
      <c r="H793" s="7"/>
      <c r="I793" s="7"/>
      <c r="J793" s="7"/>
    </row>
    <row r="794" spans="1:10" x14ac:dyDescent="0.3">
      <c r="A794" s="1">
        <v>39722</v>
      </c>
      <c r="B794" s="1"/>
      <c r="C794" s="8"/>
      <c r="D794" s="7"/>
      <c r="E794" s="7"/>
      <c r="F794" s="7"/>
      <c r="G794" s="7"/>
      <c r="H794" s="7"/>
      <c r="I794" s="7"/>
      <c r="J794" s="7"/>
    </row>
    <row r="795" spans="1:10" x14ac:dyDescent="0.3">
      <c r="A795" s="1">
        <v>39753</v>
      </c>
      <c r="B795" s="1"/>
      <c r="C795" s="8"/>
      <c r="D795" s="7"/>
      <c r="E795" s="7"/>
      <c r="F795" s="7"/>
      <c r="G795" s="7"/>
      <c r="H795" s="7"/>
      <c r="I795" s="7"/>
      <c r="J795" s="7"/>
    </row>
    <row r="796" spans="1:10" x14ac:dyDescent="0.3">
      <c r="A796" s="1">
        <v>39783</v>
      </c>
      <c r="B796" s="1"/>
      <c r="C796" s="8"/>
      <c r="D796" s="7"/>
      <c r="E796" s="7"/>
      <c r="F796" s="7"/>
      <c r="G796" s="7"/>
      <c r="H796" s="7"/>
      <c r="I796" s="7"/>
      <c r="J796" s="7"/>
    </row>
    <row r="797" spans="1:10" x14ac:dyDescent="0.3">
      <c r="A797" s="1">
        <v>39814</v>
      </c>
      <c r="B797" s="1"/>
      <c r="C797" s="8"/>
      <c r="D797" s="7"/>
      <c r="E797" s="7"/>
      <c r="F797" s="7"/>
      <c r="G797" s="7"/>
      <c r="H797" s="7"/>
      <c r="I797" s="7"/>
      <c r="J797" s="7"/>
    </row>
    <row r="798" spans="1:10" x14ac:dyDescent="0.3">
      <c r="A798" s="1">
        <v>39845</v>
      </c>
      <c r="B798" s="1"/>
      <c r="C798" s="8"/>
      <c r="D798" s="7"/>
      <c r="E798" s="7"/>
      <c r="F798" s="7"/>
      <c r="G798" s="7"/>
      <c r="H798" s="7"/>
      <c r="I798" s="7"/>
      <c r="J798" s="7"/>
    </row>
    <row r="799" spans="1:10" x14ac:dyDescent="0.3">
      <c r="A799" s="1">
        <v>39873</v>
      </c>
      <c r="B799" s="1"/>
      <c r="C799" s="8"/>
      <c r="D799" s="7"/>
      <c r="E799" s="7"/>
      <c r="F799" s="7"/>
      <c r="G799" s="7"/>
      <c r="H799" s="7"/>
      <c r="I799" s="7"/>
      <c r="J799" s="7"/>
    </row>
    <row r="800" spans="1:10" x14ac:dyDescent="0.3">
      <c r="A800" s="1">
        <v>39904</v>
      </c>
      <c r="B800" s="1"/>
      <c r="C800" s="8"/>
      <c r="D800" s="7"/>
      <c r="E800" s="7"/>
      <c r="F800" s="7"/>
      <c r="G800" s="7"/>
      <c r="H800" s="7"/>
      <c r="I800" s="7"/>
      <c r="J800" s="7"/>
    </row>
    <row r="801" spans="1:10" x14ac:dyDescent="0.3">
      <c r="A801" s="1">
        <v>39934</v>
      </c>
      <c r="B801" s="1"/>
      <c r="C801" s="8"/>
      <c r="D801" s="7"/>
      <c r="E801" s="7"/>
      <c r="F801" s="7"/>
      <c r="G801" s="7"/>
      <c r="H801" s="7"/>
      <c r="I801" s="7"/>
      <c r="J801" s="7"/>
    </row>
    <row r="802" spans="1:10" x14ac:dyDescent="0.3">
      <c r="A802" s="1">
        <v>39965</v>
      </c>
      <c r="B802" s="1"/>
      <c r="C802" s="8"/>
      <c r="D802" s="7"/>
      <c r="E802" s="7"/>
      <c r="F802" s="7"/>
      <c r="G802" s="7"/>
      <c r="H802" s="7"/>
      <c r="I802" s="7"/>
      <c r="J802" s="7"/>
    </row>
    <row r="803" spans="1:10" x14ac:dyDescent="0.3">
      <c r="A803" s="1">
        <v>39995</v>
      </c>
      <c r="B803" s="1"/>
      <c r="C803" s="8"/>
      <c r="D803" s="7"/>
      <c r="E803" s="7"/>
      <c r="F803" s="7"/>
      <c r="G803" s="7"/>
      <c r="H803" s="7"/>
      <c r="I803" s="7"/>
      <c r="J803" s="7"/>
    </row>
    <row r="804" spans="1:10" x14ac:dyDescent="0.3">
      <c r="A804" s="1">
        <v>40026</v>
      </c>
      <c r="B804" s="1"/>
      <c r="C804" s="8"/>
      <c r="D804" s="7"/>
      <c r="E804" s="7"/>
      <c r="F804" s="7"/>
      <c r="G804" s="7"/>
      <c r="H804" s="7"/>
      <c r="I804" s="7"/>
      <c r="J804" s="7"/>
    </row>
    <row r="805" spans="1:10" x14ac:dyDescent="0.3">
      <c r="A805" s="1">
        <v>40057</v>
      </c>
      <c r="B805" s="1"/>
      <c r="C805" s="8"/>
      <c r="D805" s="7"/>
      <c r="E805" s="7"/>
      <c r="F805" s="7"/>
      <c r="G805" s="7"/>
      <c r="H805" s="7"/>
      <c r="I805" s="7"/>
      <c r="J805" s="7"/>
    </row>
    <row r="806" spans="1:10" x14ac:dyDescent="0.3">
      <c r="A806" s="1">
        <v>40087</v>
      </c>
      <c r="B806" s="1"/>
      <c r="C806" s="8"/>
      <c r="D806" s="7"/>
      <c r="E806" s="7"/>
      <c r="F806" s="7"/>
      <c r="G806" s="7"/>
      <c r="H806" s="7"/>
      <c r="I806" s="7"/>
      <c r="J806" s="7"/>
    </row>
    <row r="807" spans="1:10" x14ac:dyDescent="0.3">
      <c r="A807" s="1">
        <v>40118</v>
      </c>
      <c r="B807" s="1"/>
      <c r="C807" s="8"/>
      <c r="D807" s="7"/>
      <c r="E807" s="7"/>
      <c r="F807" s="7"/>
      <c r="G807" s="7"/>
      <c r="H807" s="7"/>
      <c r="I807" s="7"/>
      <c r="J807" s="7"/>
    </row>
    <row r="808" spans="1:10" x14ac:dyDescent="0.3">
      <c r="A808" s="1">
        <v>40148</v>
      </c>
      <c r="B808" s="1"/>
      <c r="C808" s="8"/>
      <c r="D808" s="7"/>
      <c r="E808" s="7"/>
      <c r="F808" s="7"/>
      <c r="G808" s="7"/>
      <c r="H808" s="7"/>
      <c r="I808" s="7"/>
      <c r="J808" s="7"/>
    </row>
    <row r="809" spans="1:10" x14ac:dyDescent="0.3">
      <c r="A809" s="1">
        <v>40179</v>
      </c>
      <c r="B809" s="1"/>
      <c r="C809" s="8"/>
      <c r="D809" s="7"/>
      <c r="E809" s="7"/>
      <c r="F809" s="7"/>
      <c r="G809" s="7"/>
      <c r="H809" s="7"/>
      <c r="I809" s="7"/>
      <c r="J809" s="7"/>
    </row>
    <row r="810" spans="1:10" x14ac:dyDescent="0.3">
      <c r="A810" s="1">
        <v>40210</v>
      </c>
      <c r="B810" s="1"/>
      <c r="C810" s="8"/>
      <c r="D810" s="7"/>
      <c r="E810" s="7"/>
      <c r="F810" s="7"/>
      <c r="G810" s="7"/>
      <c r="H810" s="7"/>
      <c r="I810" s="7"/>
      <c r="J810" s="7"/>
    </row>
    <row r="811" spans="1:10" x14ac:dyDescent="0.3">
      <c r="A811" s="1">
        <v>40238</v>
      </c>
      <c r="B811" s="1"/>
      <c r="C811" s="8"/>
      <c r="D811" s="7"/>
      <c r="E811" s="7"/>
      <c r="F811" s="7"/>
      <c r="G811" s="7"/>
      <c r="H811" s="7"/>
      <c r="I811" s="7"/>
      <c r="J811" s="7"/>
    </row>
    <row r="812" spans="1:10" x14ac:dyDescent="0.3">
      <c r="A812" s="1">
        <v>40269</v>
      </c>
      <c r="B812" s="1"/>
      <c r="C812" s="8"/>
      <c r="D812" s="7"/>
      <c r="E812" s="7"/>
      <c r="F812" s="7"/>
      <c r="G812" s="7"/>
      <c r="H812" s="7"/>
      <c r="I812" s="7"/>
      <c r="J812" s="7"/>
    </row>
    <row r="813" spans="1:10" x14ac:dyDescent="0.3">
      <c r="A813" s="1">
        <v>40299</v>
      </c>
      <c r="B813" s="1"/>
      <c r="C813" s="8"/>
      <c r="D813" s="7"/>
      <c r="E813" s="7"/>
      <c r="F813" s="7"/>
      <c r="G813" s="7"/>
      <c r="H813" s="7"/>
      <c r="I813" s="7"/>
      <c r="J813" s="7"/>
    </row>
    <row r="814" spans="1:10" x14ac:dyDescent="0.3">
      <c r="A814" s="1">
        <v>40330</v>
      </c>
      <c r="B814" s="1"/>
      <c r="C814" s="8"/>
      <c r="D814" s="7"/>
      <c r="E814" s="7"/>
      <c r="F814" s="7"/>
      <c r="G814" s="7"/>
      <c r="H814" s="7"/>
      <c r="I814" s="7"/>
      <c r="J814" s="7"/>
    </row>
    <row r="815" spans="1:10" x14ac:dyDescent="0.3">
      <c r="A815" s="1">
        <v>40360</v>
      </c>
      <c r="B815" s="1"/>
      <c r="C815" s="8"/>
      <c r="D815" s="7"/>
      <c r="E815" s="7"/>
      <c r="F815" s="7"/>
      <c r="G815" s="7"/>
      <c r="H815" s="7"/>
      <c r="I815" s="7"/>
      <c r="J815" s="7"/>
    </row>
    <row r="816" spans="1:10" x14ac:dyDescent="0.3">
      <c r="A816" s="1">
        <v>40391</v>
      </c>
      <c r="B816" s="1"/>
      <c r="C816" s="8"/>
      <c r="D816" s="7"/>
      <c r="E816" s="7"/>
      <c r="F816" s="7"/>
      <c r="G816" s="7"/>
      <c r="H816" s="7"/>
      <c r="I816" s="7"/>
      <c r="J816" s="7"/>
    </row>
    <row r="817" spans="1:10" x14ac:dyDescent="0.3">
      <c r="A817" s="1">
        <v>40422</v>
      </c>
      <c r="B817" s="1"/>
      <c r="C817" s="8"/>
      <c r="D817" s="7"/>
      <c r="E817" s="7"/>
      <c r="F817" s="7"/>
      <c r="G817" s="7"/>
      <c r="H817" s="7"/>
      <c r="I817" s="7"/>
      <c r="J817" s="7"/>
    </row>
    <row r="818" spans="1:10" x14ac:dyDescent="0.3">
      <c r="A818" s="1">
        <v>40452</v>
      </c>
      <c r="B818" s="1"/>
      <c r="C818" s="8"/>
      <c r="D818" s="7"/>
      <c r="E818" s="7"/>
      <c r="F818" s="7"/>
      <c r="G818" s="7"/>
      <c r="H818" s="7"/>
      <c r="I818" s="7"/>
      <c r="J818" s="7"/>
    </row>
    <row r="819" spans="1:10" x14ac:dyDescent="0.3">
      <c r="A819" s="1">
        <v>40483</v>
      </c>
      <c r="B819" s="1"/>
      <c r="C819" s="8"/>
      <c r="D819" s="7"/>
      <c r="E819" s="7"/>
      <c r="F819" s="7"/>
      <c r="G819" s="7"/>
      <c r="H819" s="7"/>
      <c r="I819" s="7"/>
      <c r="J819" s="7"/>
    </row>
    <row r="820" spans="1:10" x14ac:dyDescent="0.3">
      <c r="A820" s="1">
        <v>40513</v>
      </c>
      <c r="B820" s="1"/>
      <c r="C820" s="8"/>
      <c r="D820" s="7"/>
      <c r="E820" s="7"/>
      <c r="F820" s="7"/>
      <c r="G820" s="7"/>
      <c r="H820" s="7"/>
      <c r="I820" s="7"/>
      <c r="J820" s="7"/>
    </row>
    <row r="821" spans="1:10" x14ac:dyDescent="0.3">
      <c r="A821" s="1">
        <v>40544</v>
      </c>
      <c r="B821" s="1"/>
      <c r="C821" s="8"/>
      <c r="D821" s="7"/>
      <c r="E821" s="7"/>
      <c r="F821" s="7"/>
      <c r="G821" s="7"/>
      <c r="H821" s="7"/>
      <c r="I821" s="7"/>
      <c r="J821" s="7"/>
    </row>
    <row r="822" spans="1:10" x14ac:dyDescent="0.3">
      <c r="A822" s="1">
        <v>40575</v>
      </c>
      <c r="B822" s="1"/>
      <c r="C822" s="8"/>
      <c r="D822" s="7"/>
      <c r="E822" s="7"/>
      <c r="F822" s="7"/>
      <c r="G822" s="7"/>
      <c r="H822" s="7"/>
      <c r="I822" s="7"/>
      <c r="J822" s="7"/>
    </row>
    <row r="823" spans="1:10" x14ac:dyDescent="0.3">
      <c r="A823" s="1">
        <v>40603</v>
      </c>
      <c r="B823" s="1"/>
      <c r="C823" s="8"/>
      <c r="D823" s="7"/>
      <c r="E823" s="7"/>
      <c r="F823" s="7"/>
      <c r="G823" s="7"/>
      <c r="H823" s="7"/>
      <c r="I823" s="7"/>
      <c r="J823" s="7"/>
    </row>
    <row r="824" spans="1:10" x14ac:dyDescent="0.3">
      <c r="A824" s="1">
        <v>40634</v>
      </c>
      <c r="B824" s="1"/>
      <c r="C824" s="8"/>
      <c r="D824" s="7"/>
      <c r="E824" s="7"/>
      <c r="F824" s="7"/>
      <c r="G824" s="7"/>
      <c r="H824" s="7"/>
      <c r="I824" s="7"/>
      <c r="J824" s="7"/>
    </row>
    <row r="825" spans="1:10" x14ac:dyDescent="0.3">
      <c r="A825" s="1">
        <v>40664</v>
      </c>
      <c r="B825" s="1"/>
      <c r="C825" s="8"/>
      <c r="D825" s="7"/>
      <c r="E825" s="7"/>
      <c r="F825" s="7"/>
      <c r="G825" s="7"/>
      <c r="H825" s="7"/>
      <c r="I825" s="7"/>
      <c r="J825" s="7"/>
    </row>
    <row r="826" spans="1:10" x14ac:dyDescent="0.3">
      <c r="A826" s="1">
        <v>40695</v>
      </c>
      <c r="B826" s="1"/>
      <c r="C826" s="8"/>
      <c r="D826" s="7"/>
      <c r="E826" s="7"/>
      <c r="F826" s="7"/>
      <c r="G826" s="7"/>
      <c r="H826" s="7"/>
      <c r="I826" s="7"/>
      <c r="J826" s="7"/>
    </row>
    <row r="827" spans="1:10" x14ac:dyDescent="0.3">
      <c r="A827" s="1">
        <v>40725</v>
      </c>
      <c r="B827" s="1"/>
      <c r="C827" s="8"/>
      <c r="D827" s="7"/>
      <c r="E827" s="7"/>
      <c r="F827" s="7"/>
      <c r="G827" s="7"/>
      <c r="H827" s="7"/>
      <c r="I827" s="7"/>
      <c r="J827" s="7"/>
    </row>
    <row r="828" spans="1:10" x14ac:dyDescent="0.3">
      <c r="A828" s="1">
        <v>40756</v>
      </c>
      <c r="B828" s="1"/>
      <c r="C828" s="8"/>
      <c r="D828" s="7"/>
      <c r="E828" s="7"/>
      <c r="F828" s="7"/>
      <c r="G828" s="7"/>
      <c r="H828" s="7"/>
      <c r="I828" s="7"/>
      <c r="J828" s="7"/>
    </row>
    <row r="829" spans="1:10" x14ac:dyDescent="0.3">
      <c r="A829" s="1">
        <v>40787</v>
      </c>
      <c r="B829" s="1"/>
      <c r="C829" s="8"/>
      <c r="D829" s="7"/>
      <c r="E829" s="7"/>
      <c r="F829" s="7"/>
      <c r="G829" s="7"/>
      <c r="H829" s="7"/>
      <c r="I829" s="7"/>
      <c r="J829" s="7"/>
    </row>
    <row r="830" spans="1:10" x14ac:dyDescent="0.3">
      <c r="A830" s="1">
        <v>40817</v>
      </c>
      <c r="B830" s="1"/>
      <c r="C830" s="8"/>
      <c r="D830" s="7"/>
      <c r="E830" s="7"/>
      <c r="F830" s="7"/>
      <c r="G830" s="7"/>
      <c r="H830" s="7"/>
      <c r="I830" s="7"/>
      <c r="J830" s="7"/>
    </row>
    <row r="831" spans="1:10" x14ac:dyDescent="0.3">
      <c r="A831" s="1">
        <v>40848</v>
      </c>
      <c r="B831" s="1"/>
      <c r="C831" s="8"/>
      <c r="D831" s="7"/>
      <c r="E831" s="7"/>
      <c r="F831" s="7"/>
      <c r="G831" s="7"/>
      <c r="H831" s="7"/>
      <c r="I831" s="7"/>
      <c r="J831" s="7"/>
    </row>
    <row r="832" spans="1:10" x14ac:dyDescent="0.3">
      <c r="A832" s="1">
        <v>40878</v>
      </c>
      <c r="B832" s="1"/>
      <c r="C832" s="8"/>
      <c r="D832" s="7"/>
      <c r="E832" s="7"/>
      <c r="F832" s="7"/>
      <c r="G832" s="7"/>
      <c r="H832" s="7"/>
      <c r="I832" s="7"/>
      <c r="J832" s="7"/>
    </row>
    <row r="833" spans="1:10" x14ac:dyDescent="0.3">
      <c r="A833" s="1">
        <v>40909</v>
      </c>
      <c r="B833" s="1"/>
      <c r="C833" s="8"/>
      <c r="D833" s="7"/>
      <c r="E833" s="7"/>
      <c r="F833" s="7"/>
      <c r="G833" s="7"/>
      <c r="H833" s="7"/>
      <c r="I833" s="7"/>
      <c r="J833" s="7"/>
    </row>
    <row r="834" spans="1:10" x14ac:dyDescent="0.3">
      <c r="A834" s="1">
        <v>40940</v>
      </c>
      <c r="B834" s="1"/>
      <c r="C834" s="8"/>
      <c r="D834" s="7"/>
      <c r="E834" s="7"/>
      <c r="F834" s="7"/>
      <c r="G834" s="7"/>
      <c r="H834" s="7"/>
      <c r="I834" s="7"/>
      <c r="J834" s="7"/>
    </row>
    <row r="835" spans="1:10" x14ac:dyDescent="0.3">
      <c r="A835" s="1">
        <v>40969</v>
      </c>
      <c r="B835" s="1"/>
      <c r="C835" s="8"/>
      <c r="D835" s="7"/>
      <c r="E835" s="7"/>
      <c r="F835" s="7"/>
      <c r="G835" s="7"/>
      <c r="H835" s="7"/>
      <c r="I835" s="7"/>
      <c r="J835" s="7"/>
    </row>
    <row r="836" spans="1:10" x14ac:dyDescent="0.3">
      <c r="A836" s="1">
        <v>41000</v>
      </c>
      <c r="B836" s="1"/>
      <c r="C836" s="8"/>
      <c r="D836" s="7"/>
      <c r="E836" s="7"/>
      <c r="F836" s="7"/>
      <c r="G836" s="7"/>
      <c r="H836" s="7"/>
      <c r="I836" s="7"/>
      <c r="J836" s="7"/>
    </row>
    <row r="837" spans="1:10" x14ac:dyDescent="0.3">
      <c r="A837" s="1">
        <v>41030</v>
      </c>
      <c r="B837" s="1"/>
      <c r="C837" s="8"/>
      <c r="D837" s="7"/>
      <c r="E837" s="7"/>
      <c r="F837" s="7"/>
      <c r="G837" s="7"/>
      <c r="H837" s="7"/>
      <c r="I837" s="7"/>
      <c r="J837" s="7"/>
    </row>
    <row r="838" spans="1:10" x14ac:dyDescent="0.3">
      <c r="A838" s="1">
        <v>41061</v>
      </c>
      <c r="B838" s="1"/>
      <c r="C838" s="8"/>
      <c r="D838" s="7"/>
      <c r="E838" s="7"/>
      <c r="F838" s="7"/>
      <c r="G838" s="7"/>
      <c r="H838" s="7"/>
      <c r="I838" s="7"/>
      <c r="J838" s="7"/>
    </row>
    <row r="839" spans="1:10" x14ac:dyDescent="0.3">
      <c r="A839" s="1">
        <v>41091</v>
      </c>
      <c r="B839" s="1"/>
      <c r="C839" s="8"/>
      <c r="D839" s="7"/>
      <c r="E839" s="7"/>
      <c r="F839" s="7"/>
      <c r="G839" s="7"/>
      <c r="H839" s="7"/>
      <c r="I839" s="7"/>
      <c r="J839" s="7"/>
    </row>
    <row r="840" spans="1:10" x14ac:dyDescent="0.3">
      <c r="A840" s="1">
        <v>41122</v>
      </c>
      <c r="B840" s="1"/>
      <c r="C840" s="8"/>
      <c r="D840" s="7"/>
      <c r="E840" s="7"/>
      <c r="F840" s="7"/>
      <c r="G840" s="7"/>
      <c r="H840" s="7"/>
      <c r="I840" s="7"/>
      <c r="J840" s="7"/>
    </row>
    <row r="841" spans="1:10" x14ac:dyDescent="0.3">
      <c r="A841" s="1">
        <v>41153</v>
      </c>
      <c r="B841" s="1"/>
      <c r="C841" s="8"/>
      <c r="D841" s="7"/>
      <c r="E841" s="7"/>
      <c r="F841" s="7"/>
      <c r="G841" s="7"/>
      <c r="H841" s="7"/>
      <c r="I841" s="7"/>
      <c r="J841" s="7"/>
    </row>
    <row r="842" spans="1:10" x14ac:dyDescent="0.3">
      <c r="A842" s="1">
        <v>41183</v>
      </c>
      <c r="B842" s="1"/>
      <c r="C842" s="8"/>
      <c r="D842" s="7"/>
      <c r="E842" s="7"/>
      <c r="F842" s="7"/>
      <c r="G842" s="7"/>
      <c r="H842" s="7"/>
      <c r="I842" s="7"/>
      <c r="J842" s="7"/>
    </row>
    <row r="843" spans="1:10" x14ac:dyDescent="0.3">
      <c r="A843" s="1">
        <v>41214</v>
      </c>
      <c r="B843" s="1"/>
      <c r="C843" s="8"/>
      <c r="D843" s="7"/>
      <c r="E843" s="7"/>
      <c r="F843" s="7"/>
      <c r="G843" s="7"/>
      <c r="H843" s="7"/>
      <c r="I843" s="7"/>
      <c r="J843" s="7"/>
    </row>
    <row r="844" spans="1:10" x14ac:dyDescent="0.3">
      <c r="A844" s="1">
        <v>41244</v>
      </c>
      <c r="B844" s="1"/>
      <c r="C844" s="8"/>
      <c r="D844" s="7"/>
      <c r="E844" s="7"/>
      <c r="F844" s="7"/>
      <c r="G844" s="7"/>
      <c r="H844" s="7"/>
      <c r="I844" s="7"/>
      <c r="J844" s="7"/>
    </row>
    <row r="845" spans="1:10" x14ac:dyDescent="0.3">
      <c r="A845" s="1">
        <v>41275</v>
      </c>
      <c r="B845" s="1"/>
      <c r="C845" s="8"/>
      <c r="D845" s="7"/>
      <c r="E845" s="7"/>
      <c r="F845" s="7"/>
      <c r="G845" s="7"/>
      <c r="H845" s="7"/>
      <c r="I845" s="7"/>
      <c r="J845" s="7"/>
    </row>
    <row r="846" spans="1:10" x14ac:dyDescent="0.3">
      <c r="A846" s="1">
        <v>41306</v>
      </c>
      <c r="B846" s="1"/>
      <c r="C846" s="8"/>
      <c r="D846" s="7"/>
      <c r="E846" s="7"/>
      <c r="F846" s="7"/>
      <c r="G846" s="7"/>
      <c r="H846" s="7"/>
      <c r="I846" s="7"/>
      <c r="J846" s="7"/>
    </row>
    <row r="847" spans="1:10" x14ac:dyDescent="0.3">
      <c r="A847" s="1">
        <v>41334</v>
      </c>
      <c r="B847" s="1"/>
      <c r="C847" s="8"/>
      <c r="D847" s="7"/>
      <c r="E847" s="7"/>
      <c r="F847" s="7"/>
      <c r="G847" s="7"/>
      <c r="H847" s="7"/>
      <c r="I847" s="7"/>
      <c r="J847" s="7"/>
    </row>
    <row r="848" spans="1:10" x14ac:dyDescent="0.3">
      <c r="A848" s="1">
        <v>41365</v>
      </c>
      <c r="B848" s="1"/>
      <c r="C848" s="8"/>
      <c r="D848" s="7"/>
      <c r="E848" s="7"/>
      <c r="F848" s="7"/>
      <c r="G848" s="7"/>
      <c r="H848" s="7"/>
      <c r="I848" s="7"/>
      <c r="J848" s="7"/>
    </row>
    <row r="849" spans="1:10" x14ac:dyDescent="0.3">
      <c r="A849" s="1">
        <v>41395</v>
      </c>
      <c r="B849" s="1"/>
      <c r="C849" s="8"/>
      <c r="D849" s="7"/>
      <c r="E849" s="7"/>
      <c r="F849" s="7"/>
      <c r="G849" s="7"/>
      <c r="H849" s="7"/>
      <c r="I849" s="7"/>
      <c r="J849" s="7"/>
    </row>
    <row r="850" spans="1:10" x14ac:dyDescent="0.3">
      <c r="A850" s="1">
        <v>41426</v>
      </c>
      <c r="B850" s="1"/>
      <c r="C850" s="8"/>
      <c r="D850" s="7"/>
      <c r="E850" s="7"/>
      <c r="F850" s="7"/>
      <c r="G850" s="7"/>
      <c r="H850" s="7"/>
      <c r="I850" s="7"/>
      <c r="J850" s="7"/>
    </row>
    <row r="851" spans="1:10" x14ac:dyDescent="0.3">
      <c r="A851" s="1">
        <v>41456</v>
      </c>
      <c r="B851" s="1"/>
      <c r="C851" s="8"/>
      <c r="D851" s="7"/>
      <c r="E851" s="7"/>
      <c r="F851" s="7"/>
      <c r="G851" s="7"/>
      <c r="H851" s="7"/>
      <c r="I851" s="7"/>
      <c r="J851" s="7"/>
    </row>
    <row r="852" spans="1:10" x14ac:dyDescent="0.3">
      <c r="A852" s="1">
        <v>41487</v>
      </c>
      <c r="B852" s="1"/>
      <c r="C852" s="8"/>
      <c r="D852" s="7"/>
      <c r="E852" s="7"/>
      <c r="F852" s="7"/>
      <c r="G852" s="7"/>
      <c r="H852" s="7"/>
      <c r="I852" s="7"/>
      <c r="J852" s="7"/>
    </row>
    <row r="853" spans="1:10" x14ac:dyDescent="0.3">
      <c r="A853" s="1">
        <v>41518</v>
      </c>
      <c r="B853" s="1"/>
      <c r="C853" s="8"/>
      <c r="D853" s="7"/>
      <c r="E853" s="7"/>
      <c r="F853" s="7"/>
      <c r="G853" s="7"/>
      <c r="H853" s="7"/>
      <c r="I853" s="7"/>
      <c r="J853" s="7"/>
    </row>
    <row r="854" spans="1:10" x14ac:dyDescent="0.3">
      <c r="A854" s="1">
        <v>41548</v>
      </c>
      <c r="B854" s="1"/>
      <c r="C854" s="8"/>
      <c r="D854" s="7"/>
      <c r="E854" s="7"/>
      <c r="F854" s="7"/>
      <c r="G854" s="7"/>
      <c r="H854" s="7"/>
      <c r="I854" s="7"/>
      <c r="J854" s="7"/>
    </row>
    <row r="855" spans="1:10" x14ac:dyDescent="0.3">
      <c r="A855" s="1">
        <v>41579</v>
      </c>
      <c r="B855" s="1"/>
      <c r="C855" s="8"/>
      <c r="D855" s="7"/>
      <c r="E855" s="7"/>
      <c r="F855" s="7"/>
      <c r="G855" s="7"/>
      <c r="H855" s="7"/>
      <c r="I855" s="7"/>
      <c r="J855" s="7"/>
    </row>
    <row r="856" spans="1:10" x14ac:dyDescent="0.3">
      <c r="A856" s="1">
        <v>41609</v>
      </c>
      <c r="B856" s="1"/>
      <c r="C856" s="8"/>
      <c r="D856" s="7"/>
      <c r="E856" s="7"/>
      <c r="F856" s="7"/>
      <c r="G856" s="7"/>
      <c r="H856" s="7"/>
      <c r="I856" s="7"/>
      <c r="J856" s="7"/>
    </row>
    <row r="857" spans="1:10" x14ac:dyDescent="0.3">
      <c r="A857" s="1">
        <v>41640</v>
      </c>
      <c r="B857" s="1"/>
      <c r="C857" s="8"/>
      <c r="D857" s="7"/>
      <c r="E857" s="7"/>
      <c r="F857" s="7"/>
      <c r="G857" s="7"/>
      <c r="H857" s="7"/>
      <c r="I857" s="7"/>
      <c r="J857" s="7"/>
    </row>
    <row r="858" spans="1:10" x14ac:dyDescent="0.3">
      <c r="A858" s="1">
        <v>41671</v>
      </c>
      <c r="B858" s="1"/>
      <c r="C858" s="8"/>
      <c r="D858" s="7"/>
      <c r="E858" s="7"/>
      <c r="F858" s="7"/>
      <c r="G858" s="7"/>
      <c r="H858" s="7"/>
      <c r="I858" s="7"/>
      <c r="J858" s="7"/>
    </row>
    <row r="859" spans="1:10" x14ac:dyDescent="0.3">
      <c r="A859" s="1">
        <v>41699</v>
      </c>
      <c r="B859" s="1"/>
      <c r="C859" s="8"/>
      <c r="D859" s="7"/>
      <c r="E859" s="7"/>
      <c r="F859" s="7"/>
      <c r="G859" s="7"/>
      <c r="H859" s="7"/>
      <c r="I859" s="7"/>
      <c r="J859" s="7"/>
    </row>
    <row r="860" spans="1:10" x14ac:dyDescent="0.3">
      <c r="A860" s="1">
        <v>41730</v>
      </c>
      <c r="B860" s="1"/>
      <c r="C860" s="8"/>
      <c r="D860" s="7"/>
      <c r="E860" s="7"/>
      <c r="F860" s="7"/>
      <c r="G860" s="7"/>
      <c r="H860" s="7"/>
      <c r="I860" s="7"/>
      <c r="J860" s="7"/>
    </row>
    <row r="861" spans="1:10" x14ac:dyDescent="0.3">
      <c r="A861" s="1">
        <v>41760</v>
      </c>
      <c r="B861" s="1"/>
      <c r="C861" s="8"/>
      <c r="D861" s="7"/>
      <c r="E861" s="7"/>
      <c r="F861" s="7"/>
      <c r="G861" s="7"/>
      <c r="H861" s="7"/>
      <c r="I861" s="7"/>
      <c r="J861" s="7"/>
    </row>
    <row r="862" spans="1:10" x14ac:dyDescent="0.3">
      <c r="A862" s="1">
        <v>41791</v>
      </c>
      <c r="B862" s="1"/>
      <c r="C862" s="8"/>
      <c r="D862" s="7"/>
      <c r="E862" s="7"/>
      <c r="F862" s="7"/>
      <c r="G862" s="7"/>
      <c r="H862" s="7"/>
      <c r="I862" s="7"/>
      <c r="J862" s="7"/>
    </row>
    <row r="863" spans="1:10" x14ac:dyDescent="0.3">
      <c r="A863" s="1">
        <v>41821</v>
      </c>
      <c r="B863" s="1"/>
      <c r="C863" s="8"/>
      <c r="D863" s="7"/>
      <c r="E863" s="7"/>
      <c r="F863" s="7"/>
      <c r="G863" s="7"/>
      <c r="H863" s="7"/>
      <c r="I863" s="7"/>
      <c r="J863" s="7"/>
    </row>
    <row r="864" spans="1:10" x14ac:dyDescent="0.3">
      <c r="A864" s="1">
        <v>41852</v>
      </c>
      <c r="B864" s="1"/>
      <c r="C864" s="8"/>
      <c r="D864" s="7"/>
      <c r="E864" s="7"/>
      <c r="F864" s="7"/>
      <c r="G864" s="7"/>
      <c r="H864" s="7"/>
      <c r="I864" s="7"/>
      <c r="J864" s="7"/>
    </row>
    <row r="865" spans="1:10" x14ac:dyDescent="0.3">
      <c r="A865" s="1">
        <v>41883</v>
      </c>
      <c r="B865" s="1"/>
      <c r="C865" s="8"/>
      <c r="D865" s="7"/>
      <c r="E865" s="7"/>
      <c r="F865" s="7"/>
      <c r="G865" s="7"/>
      <c r="H865" s="7"/>
      <c r="I865" s="7"/>
      <c r="J865" s="7"/>
    </row>
    <row r="866" spans="1:10" x14ac:dyDescent="0.3">
      <c r="A866" s="1">
        <v>41913</v>
      </c>
      <c r="B866" s="1"/>
      <c r="C866" s="8"/>
      <c r="D866" s="7"/>
      <c r="E866" s="7"/>
      <c r="F866" s="7"/>
      <c r="G866" s="7"/>
      <c r="H866" s="7"/>
      <c r="I866" s="7"/>
      <c r="J866" s="7"/>
    </row>
    <row r="867" spans="1:10" x14ac:dyDescent="0.3">
      <c r="A867" s="1">
        <v>41944</v>
      </c>
      <c r="B867" s="1"/>
      <c r="C867" s="8"/>
      <c r="D867" s="7"/>
      <c r="E867" s="7"/>
      <c r="F867" s="7"/>
      <c r="G867" s="7"/>
      <c r="H867" s="7"/>
      <c r="I867" s="7"/>
      <c r="J867" s="7"/>
    </row>
    <row r="868" spans="1:10" x14ac:dyDescent="0.3">
      <c r="A868" s="1">
        <v>41974</v>
      </c>
      <c r="B868" s="1"/>
      <c r="C868" s="8"/>
      <c r="D868" s="7"/>
      <c r="E868" s="7"/>
      <c r="F868" s="7"/>
      <c r="G868" s="7"/>
      <c r="H868" s="7"/>
      <c r="I868" s="7"/>
      <c r="J868" s="7"/>
    </row>
    <row r="869" spans="1:10" x14ac:dyDescent="0.3">
      <c r="A869" s="1">
        <v>42005</v>
      </c>
      <c r="B869" s="1"/>
      <c r="C869" s="8"/>
      <c r="D869" s="7"/>
      <c r="E869" s="7"/>
      <c r="F869" s="7"/>
      <c r="G869" s="7"/>
      <c r="H869" s="7"/>
      <c r="I869" s="7"/>
      <c r="J869" s="7"/>
    </row>
    <row r="870" spans="1:10" x14ac:dyDescent="0.3">
      <c r="A870" s="1">
        <v>42036</v>
      </c>
      <c r="B870" s="1"/>
      <c r="C870" s="8"/>
      <c r="D870" s="7"/>
      <c r="E870" s="7"/>
      <c r="F870" s="7"/>
      <c r="G870" s="7"/>
      <c r="H870" s="7"/>
      <c r="I870" s="7"/>
      <c r="J870" s="7"/>
    </row>
    <row r="871" spans="1:10" x14ac:dyDescent="0.3">
      <c r="A871" s="1">
        <v>42064</v>
      </c>
      <c r="B871" s="1"/>
      <c r="C871" s="8"/>
      <c r="D871" s="7"/>
      <c r="E871" s="7"/>
      <c r="F871" s="7"/>
      <c r="G871" s="7"/>
      <c r="H871" s="7"/>
      <c r="I871" s="7"/>
      <c r="J871" s="7"/>
    </row>
    <row r="872" spans="1:10" x14ac:dyDescent="0.3">
      <c r="A872" s="1">
        <v>42095</v>
      </c>
      <c r="B872" s="1"/>
      <c r="C872" s="8"/>
      <c r="D872" s="7"/>
      <c r="E872" s="7"/>
      <c r="F872" s="7"/>
      <c r="G872" s="7"/>
      <c r="H872" s="7"/>
      <c r="I872" s="7"/>
      <c r="J872" s="7"/>
    </row>
    <row r="873" spans="1:10" x14ac:dyDescent="0.3">
      <c r="A873" s="1">
        <v>42125</v>
      </c>
      <c r="B873" s="1"/>
      <c r="C873" s="8"/>
      <c r="D873" s="7"/>
      <c r="E873" s="7"/>
      <c r="F873" s="7"/>
      <c r="G873" s="7"/>
      <c r="H873" s="7"/>
      <c r="I873" s="7"/>
      <c r="J873" s="7"/>
    </row>
    <row r="874" spans="1:10" x14ac:dyDescent="0.3">
      <c r="A874" s="1">
        <v>42156</v>
      </c>
      <c r="B874" s="1"/>
      <c r="C874" s="8"/>
      <c r="D874" s="7"/>
      <c r="E874" s="7"/>
      <c r="F874" s="7"/>
      <c r="G874" s="7"/>
      <c r="H874" s="7"/>
      <c r="I874" s="7"/>
      <c r="J874" s="7"/>
    </row>
    <row r="875" spans="1:10" x14ac:dyDescent="0.3">
      <c r="A875" s="1">
        <v>42186</v>
      </c>
      <c r="B875" s="1"/>
      <c r="C875" s="8"/>
      <c r="D875" s="7"/>
      <c r="E875" s="7"/>
      <c r="F875" s="7"/>
      <c r="G875" s="7"/>
      <c r="H875" s="7"/>
      <c r="I875" s="7"/>
      <c r="J875" s="7"/>
    </row>
    <row r="876" spans="1:10" x14ac:dyDescent="0.3">
      <c r="A876" s="1">
        <v>42217</v>
      </c>
      <c r="B876" s="1"/>
      <c r="C876" s="8"/>
      <c r="D876" s="7"/>
      <c r="E876" s="7"/>
      <c r="F876" s="7"/>
      <c r="G876" s="7"/>
      <c r="H876" s="7"/>
      <c r="I876" s="7"/>
      <c r="J876" s="7"/>
    </row>
    <row r="877" spans="1:10" x14ac:dyDescent="0.3">
      <c r="A877" s="1">
        <v>42248</v>
      </c>
      <c r="B877" s="1"/>
      <c r="C877" s="8"/>
      <c r="D877" s="7"/>
      <c r="E877" s="7"/>
      <c r="F877" s="7"/>
      <c r="G877" s="7"/>
      <c r="H877" s="7"/>
      <c r="I877" s="7"/>
      <c r="J877" s="7"/>
    </row>
    <row r="878" spans="1:10" x14ac:dyDescent="0.3">
      <c r="A878" s="1">
        <v>42278</v>
      </c>
      <c r="B878" s="1"/>
      <c r="C878" s="8"/>
      <c r="D878" s="7"/>
      <c r="E878" s="7"/>
      <c r="F878" s="7"/>
      <c r="G878" s="7"/>
      <c r="H878" s="7"/>
      <c r="I878" s="7"/>
      <c r="J878" s="7"/>
    </row>
    <row r="879" spans="1:10" x14ac:dyDescent="0.3">
      <c r="A879" s="1">
        <v>42309</v>
      </c>
      <c r="B879" s="1"/>
      <c r="C879" s="8"/>
      <c r="D879" s="7"/>
      <c r="E879" s="7"/>
      <c r="F879" s="7"/>
      <c r="G879" s="7"/>
      <c r="H879" s="7"/>
      <c r="I879" s="7"/>
      <c r="J879" s="7"/>
    </row>
    <row r="880" spans="1:10" x14ac:dyDescent="0.3">
      <c r="A880" s="1">
        <v>42339</v>
      </c>
      <c r="B880" s="1"/>
      <c r="C880" s="8"/>
      <c r="D880" s="7"/>
      <c r="E880" s="7"/>
      <c r="F880" s="7"/>
      <c r="G880" s="7"/>
      <c r="H880" s="7"/>
      <c r="I880" s="7"/>
      <c r="J880" s="7"/>
    </row>
    <row r="881" spans="1:10" x14ac:dyDescent="0.3">
      <c r="A881" s="1">
        <v>42370</v>
      </c>
      <c r="B881" s="1"/>
      <c r="C881" s="8"/>
      <c r="D881" s="7"/>
      <c r="E881" s="7"/>
      <c r="F881" s="7"/>
      <c r="G881" s="7"/>
      <c r="H881" s="7"/>
      <c r="I881" s="7"/>
      <c r="J881" s="7"/>
    </row>
    <row r="882" spans="1:10" x14ac:dyDescent="0.3">
      <c r="A882" s="1">
        <v>42401</v>
      </c>
      <c r="B882" s="1"/>
      <c r="C882" s="8"/>
      <c r="D882" s="7"/>
      <c r="E882" s="7"/>
      <c r="F882" s="7"/>
      <c r="G882" s="7"/>
      <c r="H882" s="7"/>
      <c r="I882" s="7"/>
      <c r="J882" s="7"/>
    </row>
    <row r="883" spans="1:10" x14ac:dyDescent="0.3">
      <c r="A883" s="1">
        <v>42430</v>
      </c>
      <c r="B883" s="1"/>
      <c r="C883" s="8"/>
      <c r="D883" s="7"/>
      <c r="E883" s="7"/>
      <c r="F883" s="7"/>
      <c r="G883" s="7"/>
      <c r="H883" s="7"/>
      <c r="I883" s="7"/>
      <c r="J883" s="7"/>
    </row>
    <row r="884" spans="1:10" x14ac:dyDescent="0.3">
      <c r="A884" s="1">
        <v>42461</v>
      </c>
      <c r="B884" s="1"/>
      <c r="C884" s="8"/>
      <c r="D884" s="7"/>
      <c r="E884" s="7"/>
      <c r="F884" s="7"/>
      <c r="G884" s="7"/>
      <c r="H884" s="7"/>
      <c r="I884" s="7"/>
      <c r="J884" s="7"/>
    </row>
    <row r="885" spans="1:10" x14ac:dyDescent="0.3">
      <c r="A885" s="1">
        <v>42491</v>
      </c>
      <c r="B885" s="1"/>
      <c r="C885" s="8"/>
      <c r="D885" s="7"/>
      <c r="E885" s="7"/>
      <c r="F885" s="7"/>
      <c r="G885" s="7"/>
      <c r="H885" s="7"/>
      <c r="I885" s="7"/>
      <c r="J885" s="7"/>
    </row>
    <row r="886" spans="1:10" x14ac:dyDescent="0.3">
      <c r="A886" s="1">
        <v>42522</v>
      </c>
      <c r="B886" s="1"/>
      <c r="C886" s="8"/>
      <c r="D886" s="7"/>
      <c r="E886" s="7"/>
      <c r="F886" s="7"/>
      <c r="G886" s="7"/>
      <c r="H886" s="7"/>
      <c r="I886" s="7"/>
      <c r="J886" s="7"/>
    </row>
    <row r="887" spans="1:10" x14ac:dyDescent="0.3">
      <c r="A887" s="1">
        <v>42552</v>
      </c>
      <c r="B887" s="1"/>
      <c r="C887" s="8"/>
      <c r="D887" s="7"/>
      <c r="E887" s="7"/>
      <c r="F887" s="7"/>
      <c r="G887" s="7"/>
      <c r="H887" s="7"/>
      <c r="I887" s="7"/>
      <c r="J887" s="7"/>
    </row>
    <row r="888" spans="1:10" x14ac:dyDescent="0.3">
      <c r="A888" s="1">
        <v>42583</v>
      </c>
      <c r="B888" s="1"/>
      <c r="C888" s="8"/>
      <c r="D888" s="7"/>
      <c r="E888" s="7"/>
      <c r="F888" s="7"/>
      <c r="G888" s="7"/>
      <c r="H888" s="7"/>
      <c r="I888" s="7"/>
      <c r="J888" s="7"/>
    </row>
    <row r="889" spans="1:10" x14ac:dyDescent="0.3">
      <c r="A889" s="1">
        <v>42614</v>
      </c>
      <c r="B889" s="1"/>
      <c r="C889" s="8"/>
      <c r="D889" s="7"/>
      <c r="E889" s="7"/>
      <c r="F889" s="7"/>
      <c r="G889" s="7"/>
      <c r="H889" s="7"/>
      <c r="I889" s="7"/>
      <c r="J889" s="7"/>
    </row>
    <row r="890" spans="1:10" x14ac:dyDescent="0.3">
      <c r="A890" s="1">
        <v>42644</v>
      </c>
      <c r="B890" s="1"/>
      <c r="C890" s="8"/>
      <c r="D890" s="7"/>
      <c r="E890" s="7"/>
      <c r="F890" s="7"/>
      <c r="G890" s="7"/>
      <c r="H890" s="7"/>
      <c r="I890" s="7"/>
      <c r="J890" s="7"/>
    </row>
    <row r="891" spans="1:10" x14ac:dyDescent="0.3">
      <c r="A891" s="1">
        <v>42675</v>
      </c>
      <c r="B891" s="1"/>
      <c r="C891" s="8"/>
      <c r="D891" s="7"/>
      <c r="E891" s="7"/>
      <c r="F891" s="7"/>
      <c r="G891" s="7"/>
      <c r="H891" s="7"/>
      <c r="I891" s="7"/>
      <c r="J891" s="7"/>
    </row>
    <row r="892" spans="1:10" x14ac:dyDescent="0.3">
      <c r="A892" s="1">
        <v>42705</v>
      </c>
      <c r="B892" s="1"/>
      <c r="C892" s="8"/>
      <c r="D892" s="7"/>
      <c r="E892" s="7"/>
      <c r="F892" s="7"/>
      <c r="G892" s="7"/>
      <c r="H892" s="7"/>
      <c r="I892" s="7"/>
      <c r="J892" s="7"/>
    </row>
    <row r="893" spans="1:10" x14ac:dyDescent="0.3">
      <c r="A893" s="1">
        <v>42736</v>
      </c>
      <c r="B893" s="1"/>
      <c r="C893" s="8"/>
      <c r="D893" s="7"/>
      <c r="E893" s="7"/>
      <c r="F893" s="7"/>
      <c r="G893" s="7"/>
      <c r="H893" s="7"/>
      <c r="I893" s="7"/>
      <c r="J893" s="7"/>
    </row>
    <row r="894" spans="1:10" x14ac:dyDescent="0.3">
      <c r="A894" s="1">
        <v>42767</v>
      </c>
      <c r="B894" s="1"/>
      <c r="C894" s="8"/>
      <c r="D894" s="7"/>
      <c r="E894" s="7"/>
      <c r="F894" s="7"/>
      <c r="G894" s="7"/>
      <c r="H894" s="7"/>
      <c r="I894" s="7"/>
      <c r="J894" s="7"/>
    </row>
    <row r="895" spans="1:10" x14ac:dyDescent="0.3">
      <c r="A895" s="1">
        <v>42795</v>
      </c>
      <c r="B895" s="1"/>
      <c r="C895" s="8"/>
      <c r="D895" s="7"/>
      <c r="E895" s="7"/>
      <c r="F895" s="7"/>
      <c r="G895" s="7"/>
      <c r="H895" s="7"/>
      <c r="I895" s="7"/>
      <c r="J895" s="7"/>
    </row>
    <row r="896" spans="1:10" x14ac:dyDescent="0.3">
      <c r="A896" s="1">
        <v>42826</v>
      </c>
      <c r="B896" s="1"/>
      <c r="C896" s="8"/>
      <c r="D896" s="7"/>
      <c r="E896" s="7"/>
      <c r="F896" s="7"/>
      <c r="G896" s="7"/>
      <c r="H896" s="7"/>
      <c r="I896" s="7"/>
      <c r="J896" s="7"/>
    </row>
    <row r="897" spans="1:10" x14ac:dyDescent="0.3">
      <c r="A897" s="1">
        <v>42856</v>
      </c>
      <c r="B897" s="1"/>
      <c r="C897" s="8"/>
      <c r="D897" s="7"/>
      <c r="E897" s="7"/>
      <c r="F897" s="7"/>
      <c r="G897" s="7"/>
      <c r="H897" s="7"/>
      <c r="I897" s="7"/>
      <c r="J897" s="7"/>
    </row>
    <row r="898" spans="1:10" x14ac:dyDescent="0.3">
      <c r="A898" s="1">
        <v>42887</v>
      </c>
      <c r="B898" s="1"/>
      <c r="C898" s="8"/>
      <c r="D898" s="7"/>
      <c r="E898" s="7"/>
      <c r="F898" s="7"/>
      <c r="G898" s="7"/>
      <c r="H898" s="7"/>
      <c r="I898" s="7"/>
      <c r="J898" s="7"/>
    </row>
    <row r="899" spans="1:10" x14ac:dyDescent="0.3">
      <c r="A899" s="1">
        <v>42917</v>
      </c>
      <c r="B899" s="1"/>
      <c r="C899" s="8"/>
      <c r="D899" s="7"/>
      <c r="E899" s="7"/>
      <c r="F899" s="7"/>
      <c r="G899" s="7"/>
      <c r="H899" s="7"/>
      <c r="I899" s="7"/>
      <c r="J899" s="7"/>
    </row>
    <row r="900" spans="1:10" x14ac:dyDescent="0.3">
      <c r="A900" s="1">
        <v>42948</v>
      </c>
      <c r="B900" s="1"/>
      <c r="C900" s="8"/>
      <c r="D900" s="7"/>
      <c r="E900" s="7"/>
      <c r="F900" s="7"/>
      <c r="G900" s="7"/>
      <c r="H900" s="7"/>
      <c r="I900" s="7"/>
      <c r="J900" s="7"/>
    </row>
    <row r="901" spans="1:10" x14ac:dyDescent="0.3">
      <c r="A901" s="1">
        <v>42979</v>
      </c>
      <c r="B901" s="1"/>
      <c r="C901" s="8"/>
      <c r="D901" s="7"/>
      <c r="E901" s="7"/>
      <c r="F901" s="7"/>
      <c r="G901" s="7"/>
      <c r="H901" s="7"/>
      <c r="I901" s="7"/>
      <c r="J901" s="7"/>
    </row>
    <row r="902" spans="1:10" x14ac:dyDescent="0.3">
      <c r="A902" s="1">
        <v>43009</v>
      </c>
      <c r="B902" s="1"/>
      <c r="C902" s="8"/>
      <c r="D902" s="7"/>
      <c r="E902" s="7"/>
      <c r="F902" s="7"/>
      <c r="G902" s="7"/>
      <c r="H902" s="7"/>
      <c r="I902" s="7"/>
      <c r="J902" s="7"/>
    </row>
    <row r="903" spans="1:10" x14ac:dyDescent="0.3">
      <c r="A903" s="1">
        <v>43040</v>
      </c>
      <c r="B903" s="1"/>
      <c r="C903" s="8"/>
      <c r="D903" s="7"/>
      <c r="E903" s="7"/>
      <c r="F903" s="7"/>
      <c r="G903" s="7"/>
      <c r="H903" s="7"/>
      <c r="I903" s="7"/>
      <c r="J903" s="7"/>
    </row>
    <row r="904" spans="1:10" x14ac:dyDescent="0.3">
      <c r="A904" s="1">
        <v>43070</v>
      </c>
      <c r="B904" s="1"/>
      <c r="C904" s="8"/>
      <c r="D904" s="7"/>
      <c r="E904" s="7"/>
      <c r="F904" s="7"/>
      <c r="G904" s="7"/>
      <c r="H904" s="7"/>
      <c r="I904" s="7"/>
      <c r="J904" s="7"/>
    </row>
    <row r="905" spans="1:10" x14ac:dyDescent="0.3">
      <c r="A905" s="1">
        <v>43101</v>
      </c>
      <c r="B905" s="1"/>
      <c r="C905" s="8"/>
      <c r="D905" s="7"/>
      <c r="E905" s="7"/>
      <c r="F905" s="7"/>
      <c r="G905" s="7"/>
      <c r="H905" s="7"/>
      <c r="I905" s="7"/>
      <c r="J905" s="7"/>
    </row>
    <row r="906" spans="1:10" x14ac:dyDescent="0.3">
      <c r="A906" s="1">
        <v>43132</v>
      </c>
      <c r="B906" s="1"/>
      <c r="C906" s="8"/>
      <c r="D906" s="7"/>
      <c r="E906" s="7"/>
      <c r="F906" s="7"/>
      <c r="G906" s="7"/>
      <c r="H906" s="7"/>
      <c r="I906" s="7"/>
      <c r="J906" s="7"/>
    </row>
    <row r="907" spans="1:10" x14ac:dyDescent="0.3">
      <c r="A907" s="1">
        <v>43160</v>
      </c>
      <c r="B907" s="1"/>
      <c r="C907" s="8"/>
      <c r="D907" s="7"/>
      <c r="E907" s="7"/>
      <c r="F907" s="7"/>
      <c r="G907" s="7"/>
      <c r="H907" s="7"/>
      <c r="I907" s="7"/>
      <c r="J907" s="7"/>
    </row>
    <row r="908" spans="1:10" x14ac:dyDescent="0.3">
      <c r="A908" s="1">
        <v>43191</v>
      </c>
      <c r="B908" s="1"/>
      <c r="C908" s="8"/>
      <c r="D908" s="7"/>
      <c r="E908" s="7"/>
      <c r="F908" s="7"/>
      <c r="G908" s="7"/>
      <c r="H908" s="7"/>
      <c r="I908" s="7"/>
      <c r="J908" s="7"/>
    </row>
    <row r="909" spans="1:10" x14ac:dyDescent="0.3">
      <c r="A909" s="1">
        <v>43221</v>
      </c>
      <c r="B909" s="1"/>
      <c r="C909" s="8"/>
      <c r="D909" s="7"/>
      <c r="E909" s="7"/>
      <c r="F909" s="7"/>
      <c r="G909" s="7"/>
      <c r="H909" s="7"/>
      <c r="I909" s="7"/>
      <c r="J909" s="7"/>
    </row>
    <row r="910" spans="1:10" x14ac:dyDescent="0.3">
      <c r="A910" s="1">
        <v>43252</v>
      </c>
      <c r="B910" s="1"/>
      <c r="C910" s="8"/>
      <c r="D910" s="7"/>
      <c r="E910" s="7"/>
      <c r="F910" s="7"/>
      <c r="G910" s="7"/>
      <c r="H910" s="7"/>
      <c r="I910" s="7"/>
      <c r="J910" s="7"/>
    </row>
    <row r="911" spans="1:10" x14ac:dyDescent="0.3">
      <c r="A911" s="1">
        <v>43282</v>
      </c>
      <c r="B911" s="1"/>
      <c r="C911" s="8"/>
      <c r="D911" s="7"/>
      <c r="E911" s="7"/>
      <c r="F911" s="7"/>
      <c r="G911" s="7"/>
      <c r="H911" s="7"/>
      <c r="I911" s="7"/>
      <c r="J911" s="7"/>
    </row>
    <row r="912" spans="1:10" x14ac:dyDescent="0.3">
      <c r="A912" s="1">
        <v>43313</v>
      </c>
      <c r="B912" s="1"/>
      <c r="C912" s="8"/>
      <c r="D912" s="7"/>
      <c r="E912" s="7"/>
      <c r="F912" s="7"/>
      <c r="G912" s="7"/>
      <c r="H912" s="7"/>
      <c r="I912" s="7"/>
      <c r="J912" s="7"/>
    </row>
    <row r="913" spans="1:10" x14ac:dyDescent="0.3">
      <c r="A913" s="1">
        <v>43344</v>
      </c>
      <c r="B913" s="1"/>
      <c r="C913" s="8"/>
      <c r="D913" s="7"/>
      <c r="E913" s="7"/>
      <c r="F913" s="7"/>
      <c r="G913" s="7"/>
      <c r="H913" s="7"/>
      <c r="I913" s="7"/>
      <c r="J913" s="7"/>
    </row>
    <row r="914" spans="1:10" x14ac:dyDescent="0.3">
      <c r="A914" s="1">
        <v>43374</v>
      </c>
      <c r="B914" s="1"/>
      <c r="C914" s="8"/>
      <c r="D914" s="7"/>
      <c r="E914" s="7"/>
      <c r="F914" s="7"/>
      <c r="G914" s="7"/>
      <c r="H914" s="7"/>
      <c r="I914" s="7"/>
      <c r="J914" s="7"/>
    </row>
    <row r="915" spans="1:10" x14ac:dyDescent="0.3">
      <c r="A915" s="1">
        <v>43405</v>
      </c>
      <c r="B915" s="1"/>
      <c r="C915" s="8"/>
      <c r="D915" s="7"/>
      <c r="E915" s="7"/>
      <c r="F915" s="7"/>
      <c r="G915" s="7"/>
      <c r="H915" s="7"/>
      <c r="I915" s="7"/>
      <c r="J915" s="7"/>
    </row>
    <row r="916" spans="1:10" x14ac:dyDescent="0.3">
      <c r="A916" s="1">
        <v>43435</v>
      </c>
      <c r="B916" s="1"/>
      <c r="C916" s="8"/>
      <c r="D916" s="7"/>
      <c r="E916" s="7"/>
      <c r="F916" s="7"/>
      <c r="G916" s="7"/>
      <c r="H916" s="7"/>
      <c r="I916" s="7"/>
      <c r="J916" s="7"/>
    </row>
    <row r="917" spans="1:10" x14ac:dyDescent="0.3">
      <c r="A917" s="1">
        <v>43466</v>
      </c>
      <c r="B917" s="1"/>
      <c r="C917" s="8"/>
      <c r="D917" s="7"/>
      <c r="E917" s="7"/>
      <c r="F917" s="7"/>
      <c r="G917" s="7"/>
      <c r="H917" s="7"/>
      <c r="I917" s="7"/>
      <c r="J917" s="7"/>
    </row>
    <row r="918" spans="1:10" x14ac:dyDescent="0.3">
      <c r="A918" s="1">
        <v>43497</v>
      </c>
      <c r="B918" s="1"/>
      <c r="C918" s="8"/>
      <c r="D918" s="7"/>
      <c r="E918" s="7"/>
      <c r="F918" s="7"/>
      <c r="G918" s="7"/>
      <c r="H918" s="7"/>
      <c r="I918" s="7"/>
      <c r="J918" s="7"/>
    </row>
    <row r="919" spans="1:10" x14ac:dyDescent="0.3">
      <c r="A919" s="1">
        <v>43525</v>
      </c>
      <c r="B919" s="1"/>
      <c r="C919" s="8"/>
      <c r="D919" s="7"/>
      <c r="E919" s="7"/>
      <c r="F919" s="7"/>
      <c r="G919" s="7"/>
      <c r="H919" s="7"/>
      <c r="I919" s="7"/>
      <c r="J919" s="7"/>
    </row>
    <row r="920" spans="1:10" x14ac:dyDescent="0.3">
      <c r="A920" s="1">
        <v>43556</v>
      </c>
      <c r="B920" s="1"/>
      <c r="C920" s="8"/>
      <c r="D920" s="7"/>
      <c r="E920" s="7"/>
      <c r="F920" s="7"/>
      <c r="G920" s="7"/>
      <c r="H920" s="7"/>
      <c r="I920" s="7"/>
      <c r="J920" s="7"/>
    </row>
    <row r="921" spans="1:10" x14ac:dyDescent="0.3">
      <c r="A921" s="1">
        <v>43586</v>
      </c>
      <c r="B921" s="1"/>
      <c r="C921" s="8"/>
      <c r="D921" s="7"/>
      <c r="E921" s="7"/>
      <c r="F921" s="7"/>
      <c r="G921" s="7"/>
      <c r="H921" s="7"/>
      <c r="I921" s="7"/>
      <c r="J921" s="7"/>
    </row>
    <row r="922" spans="1:10" x14ac:dyDescent="0.3">
      <c r="A922" s="1">
        <v>43617</v>
      </c>
      <c r="B922" s="1"/>
      <c r="C922" s="8"/>
      <c r="D922" s="7"/>
      <c r="E922" s="7"/>
      <c r="F922" s="7"/>
      <c r="G922" s="7"/>
      <c r="H922" s="7"/>
      <c r="I922" s="7"/>
      <c r="J922" s="7"/>
    </row>
    <row r="923" spans="1:10" x14ac:dyDescent="0.3">
      <c r="A923" s="1">
        <v>43647</v>
      </c>
      <c r="B923" s="1"/>
      <c r="C923" s="8"/>
      <c r="D923" s="7"/>
      <c r="E923" s="7"/>
      <c r="F923" s="7"/>
      <c r="G923" s="7"/>
      <c r="H923" s="7"/>
      <c r="I923" s="7"/>
      <c r="J923" s="7"/>
    </row>
    <row r="924" spans="1:10" x14ac:dyDescent="0.3">
      <c r="A924" s="1">
        <v>43678</v>
      </c>
      <c r="B924" s="1"/>
      <c r="C924" s="8"/>
      <c r="D924" s="7"/>
      <c r="E924" s="7"/>
      <c r="F924" s="7"/>
      <c r="G924" s="7"/>
      <c r="H924" s="7"/>
      <c r="I924" s="7"/>
      <c r="J924" s="7"/>
    </row>
    <row r="925" spans="1:10" x14ac:dyDescent="0.3">
      <c r="A925" s="1">
        <v>43709</v>
      </c>
      <c r="B925" s="1"/>
      <c r="C925" s="8"/>
      <c r="D925" s="7"/>
      <c r="E925" s="7"/>
      <c r="F925" s="7"/>
      <c r="G925" s="7"/>
      <c r="H925" s="7"/>
      <c r="I925" s="7"/>
      <c r="J925" s="7"/>
    </row>
    <row r="926" spans="1:10" x14ac:dyDescent="0.3">
      <c r="A926" s="1">
        <v>43739</v>
      </c>
      <c r="B926" s="1"/>
      <c r="C926" s="8"/>
      <c r="D926" s="7"/>
      <c r="E926" s="7"/>
      <c r="F926" s="7"/>
      <c r="G926" s="7"/>
      <c r="H926" s="7"/>
      <c r="I926" s="7"/>
      <c r="J926" s="7"/>
    </row>
    <row r="927" spans="1:10" x14ac:dyDescent="0.3">
      <c r="A927" s="1">
        <v>43770</v>
      </c>
      <c r="B927" s="1"/>
      <c r="C927" s="8"/>
      <c r="D927" s="7"/>
      <c r="E927" s="7"/>
      <c r="F927" s="7"/>
      <c r="G927" s="7"/>
      <c r="H927" s="7"/>
      <c r="I927" s="7"/>
      <c r="J927" s="7"/>
    </row>
    <row r="928" spans="1:10" x14ac:dyDescent="0.3">
      <c r="A928" s="1">
        <v>43800</v>
      </c>
      <c r="B928" s="1"/>
      <c r="C928" s="8"/>
      <c r="D928" s="7"/>
      <c r="E928" s="7"/>
      <c r="F928" s="7"/>
      <c r="G928" s="7"/>
      <c r="H928" s="7"/>
      <c r="I928" s="7"/>
      <c r="J928" s="7"/>
    </row>
    <row r="929" spans="1:10" x14ac:dyDescent="0.3">
      <c r="A929" s="1">
        <v>43831</v>
      </c>
      <c r="B929" s="1"/>
      <c r="C929" s="8"/>
      <c r="D929" s="7"/>
      <c r="E929" s="7"/>
      <c r="F929" s="7"/>
      <c r="G929" s="7"/>
      <c r="H929" s="7"/>
      <c r="I929" s="7"/>
      <c r="J929" s="7"/>
    </row>
    <row r="930" spans="1:10" x14ac:dyDescent="0.3">
      <c r="A930" s="1">
        <v>43862</v>
      </c>
      <c r="B930" s="1"/>
      <c r="C930" s="8"/>
      <c r="D930" s="7"/>
      <c r="E930" s="7"/>
      <c r="F930" s="7"/>
      <c r="G930" s="7"/>
      <c r="H930" s="7"/>
      <c r="I930" s="7"/>
      <c r="J930" s="7"/>
    </row>
    <row r="931" spans="1:10" x14ac:dyDescent="0.3">
      <c r="A931" s="1">
        <v>43891</v>
      </c>
      <c r="B931" s="1"/>
      <c r="C931" s="8"/>
      <c r="D931" s="7"/>
      <c r="E931" s="7"/>
      <c r="F931" s="7"/>
      <c r="G931" s="7"/>
      <c r="H931" s="7"/>
      <c r="I931" s="7"/>
      <c r="J931" s="7"/>
    </row>
    <row r="932" spans="1:10" x14ac:dyDescent="0.3">
      <c r="A932" s="1">
        <v>43922</v>
      </c>
      <c r="B932" s="1"/>
      <c r="C932" s="8"/>
      <c r="D932" s="7"/>
      <c r="E932" s="7"/>
      <c r="F932" s="7"/>
      <c r="G932" s="7"/>
      <c r="H932" s="7"/>
      <c r="I932" s="7"/>
      <c r="J932" s="7"/>
    </row>
    <row r="933" spans="1:10" x14ac:dyDescent="0.3">
      <c r="A933" s="1">
        <v>43952</v>
      </c>
      <c r="B933" s="1"/>
      <c r="C933" s="8"/>
      <c r="D933" s="7"/>
      <c r="E933" s="7"/>
      <c r="F933" s="7"/>
      <c r="G933" s="7"/>
      <c r="H933" s="7"/>
      <c r="I933" s="7"/>
      <c r="J933" s="7"/>
    </row>
    <row r="934" spans="1:10" x14ac:dyDescent="0.3">
      <c r="A934" s="1">
        <v>43983</v>
      </c>
      <c r="B934" s="1"/>
      <c r="C934" s="8"/>
      <c r="D934" s="7"/>
      <c r="E934" s="7"/>
      <c r="F934" s="7"/>
      <c r="G934" s="7"/>
      <c r="H934" s="7"/>
      <c r="I934" s="7"/>
      <c r="J934" s="7"/>
    </row>
    <row r="935" spans="1:10" x14ac:dyDescent="0.3">
      <c r="A935" s="1">
        <v>44013</v>
      </c>
      <c r="B935" s="1"/>
      <c r="C935" s="8"/>
      <c r="D935" s="7"/>
      <c r="E935" s="7"/>
      <c r="F935" s="7"/>
      <c r="G935" s="7"/>
      <c r="H935" s="7"/>
      <c r="I935" s="7"/>
      <c r="J935" s="7"/>
    </row>
    <row r="936" spans="1:10" x14ac:dyDescent="0.3">
      <c r="A936" s="1">
        <v>44044</v>
      </c>
      <c r="B936" s="1"/>
      <c r="C936" s="8"/>
      <c r="D936" s="7"/>
      <c r="E936" s="7"/>
      <c r="F936" s="7"/>
      <c r="G936" s="7"/>
      <c r="H936" s="7"/>
      <c r="I936" s="7"/>
      <c r="J936" s="7"/>
    </row>
    <row r="937" spans="1:10" x14ac:dyDescent="0.3">
      <c r="A937" s="1">
        <v>44075</v>
      </c>
      <c r="B937" s="1"/>
      <c r="C937" s="8"/>
      <c r="D937" s="7"/>
      <c r="E937" s="7"/>
      <c r="F937" s="7"/>
      <c r="G937" s="7"/>
      <c r="H937" s="7"/>
      <c r="I937" s="7"/>
      <c r="J937" s="7"/>
    </row>
    <row r="938" spans="1:10" x14ac:dyDescent="0.3">
      <c r="A938" s="1">
        <v>44105</v>
      </c>
      <c r="B938" s="1"/>
      <c r="C938" s="8"/>
      <c r="D938" s="7"/>
      <c r="E938" s="7"/>
      <c r="F938" s="7"/>
      <c r="G938" s="7"/>
      <c r="H938" s="7"/>
      <c r="I938" s="7"/>
      <c r="J938" s="7"/>
    </row>
    <row r="939" spans="1:10" x14ac:dyDescent="0.3">
      <c r="A939" s="1">
        <v>44136</v>
      </c>
      <c r="B939" s="1"/>
      <c r="C939" s="8"/>
      <c r="D939" s="7"/>
      <c r="E939" s="7"/>
      <c r="F939" s="7"/>
      <c r="G939" s="7"/>
      <c r="H939" s="7"/>
      <c r="I939" s="7"/>
      <c r="J939" s="7"/>
    </row>
    <row r="940" spans="1:10" x14ac:dyDescent="0.3">
      <c r="A940" s="1">
        <v>44166</v>
      </c>
      <c r="B940" s="1"/>
      <c r="C940" s="8"/>
      <c r="D940" s="7"/>
      <c r="E940" s="7"/>
      <c r="F940" s="7"/>
      <c r="G940" s="7"/>
      <c r="H940" s="7"/>
      <c r="I940" s="7"/>
      <c r="J940" s="7"/>
    </row>
    <row r="941" spans="1:10" x14ac:dyDescent="0.3">
      <c r="A941" s="1">
        <v>44197</v>
      </c>
      <c r="B941" s="1"/>
      <c r="C941" s="8"/>
      <c r="D941" s="7"/>
      <c r="E941" s="7"/>
      <c r="F941" s="7"/>
      <c r="G941" s="7"/>
      <c r="H941" s="7"/>
      <c r="I941" s="7"/>
      <c r="J941" s="7"/>
    </row>
    <row r="942" spans="1:10" x14ac:dyDescent="0.3">
      <c r="A942" s="1">
        <v>44228</v>
      </c>
      <c r="B942" s="1"/>
      <c r="C942" s="8"/>
      <c r="D942" s="7"/>
      <c r="E942" s="7"/>
      <c r="F942" s="7"/>
      <c r="G942" s="7"/>
      <c r="H942" s="7"/>
      <c r="I942" s="7"/>
      <c r="J942" s="7"/>
    </row>
    <row r="943" spans="1:10" x14ac:dyDescent="0.3">
      <c r="A943" s="1">
        <v>44256</v>
      </c>
      <c r="B943" s="1"/>
      <c r="C943" s="8"/>
      <c r="D943" s="7"/>
      <c r="E943" s="7"/>
      <c r="F943" s="7"/>
      <c r="G943" s="7"/>
      <c r="H943" s="7"/>
      <c r="I943" s="7"/>
      <c r="J943" s="7"/>
    </row>
    <row r="944" spans="1:10" x14ac:dyDescent="0.3">
      <c r="A944" s="1">
        <v>44287</v>
      </c>
      <c r="B944" s="1"/>
      <c r="C944" s="8"/>
      <c r="D944" s="7"/>
      <c r="E944" s="7"/>
      <c r="F944" s="7"/>
      <c r="G944" s="7"/>
      <c r="H944" s="7"/>
      <c r="I944" s="7"/>
      <c r="J944" s="7"/>
    </row>
    <row r="945" spans="1:10" x14ac:dyDescent="0.3">
      <c r="A945" s="1">
        <v>44317</v>
      </c>
      <c r="B945" s="1"/>
      <c r="C945" s="8"/>
      <c r="D945" s="7"/>
      <c r="E945" s="7"/>
      <c r="F945" s="7"/>
      <c r="G945" s="7"/>
      <c r="H945" s="7"/>
      <c r="I945" s="7"/>
      <c r="J945" s="7"/>
    </row>
    <row r="946" spans="1:10" x14ac:dyDescent="0.3">
      <c r="A946" s="1">
        <v>44348</v>
      </c>
      <c r="B946" s="1"/>
      <c r="C946" s="8"/>
      <c r="D946" s="7"/>
      <c r="E946" s="7"/>
      <c r="F946" s="7"/>
      <c r="G946" s="7"/>
      <c r="H946" s="7"/>
      <c r="I946" s="7"/>
      <c r="J946" s="7"/>
    </row>
    <row r="947" spans="1:10" x14ac:dyDescent="0.3">
      <c r="C947" s="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1F36-A2B2-405C-8C2C-6F8ED83006B8}">
  <dimension ref="A1:C576"/>
  <sheetViews>
    <sheetView topLeftCell="A558" workbookViewId="0">
      <selection activeCell="O569" sqref="O569"/>
    </sheetView>
  </sheetViews>
  <sheetFormatPr defaultRowHeight="14.4" x14ac:dyDescent="0.3"/>
  <cols>
    <col min="1" max="1" width="10.44140625" bestFit="1" customWidth="1"/>
  </cols>
  <sheetData>
    <row r="1" spans="1:3" x14ac:dyDescent="0.3">
      <c r="A1" t="s">
        <v>442</v>
      </c>
      <c r="B1" t="s">
        <v>441</v>
      </c>
      <c r="C1" t="s">
        <v>459</v>
      </c>
    </row>
    <row r="2" spans="1:3" x14ac:dyDescent="0.3">
      <c r="A2" s="34">
        <v>28491</v>
      </c>
      <c r="B2">
        <v>110.82</v>
      </c>
    </row>
    <row r="3" spans="1:3" x14ac:dyDescent="0.3">
      <c r="A3" s="34">
        <v>28522</v>
      </c>
      <c r="B3">
        <v>106.1</v>
      </c>
    </row>
    <row r="4" spans="1:3" x14ac:dyDescent="0.3">
      <c r="A4" s="34">
        <v>28550</v>
      </c>
      <c r="B4">
        <v>105.06</v>
      </c>
    </row>
    <row r="5" spans="1:3" x14ac:dyDescent="0.3">
      <c r="A5" s="34">
        <v>28581</v>
      </c>
      <c r="B5">
        <v>103.59</v>
      </c>
    </row>
    <row r="6" spans="1:3" x14ac:dyDescent="0.3">
      <c r="A6" s="34">
        <v>28611</v>
      </c>
      <c r="B6">
        <v>101.19</v>
      </c>
    </row>
    <row r="7" spans="1:3" x14ac:dyDescent="0.3">
      <c r="A7" s="34">
        <v>28642</v>
      </c>
      <c r="B7">
        <v>91.95</v>
      </c>
    </row>
    <row r="8" spans="1:3" x14ac:dyDescent="0.3">
      <c r="A8" s="34">
        <v>28672</v>
      </c>
      <c r="B8">
        <v>100.18</v>
      </c>
    </row>
    <row r="9" spans="1:3" x14ac:dyDescent="0.3">
      <c r="A9" s="34">
        <v>28703</v>
      </c>
      <c r="B9">
        <v>101.78</v>
      </c>
    </row>
    <row r="10" spans="1:3" x14ac:dyDescent="0.3">
      <c r="A10" s="34">
        <v>28734</v>
      </c>
      <c r="B10">
        <v>98.86</v>
      </c>
    </row>
    <row r="11" spans="1:3" x14ac:dyDescent="0.3">
      <c r="A11" s="34">
        <v>28764</v>
      </c>
      <c r="B11">
        <v>98.51</v>
      </c>
    </row>
    <row r="12" spans="1:3" x14ac:dyDescent="0.3">
      <c r="A12" s="34">
        <v>28795</v>
      </c>
      <c r="B12">
        <v>98.49</v>
      </c>
    </row>
    <row r="13" spans="1:3" x14ac:dyDescent="0.3">
      <c r="A13" s="34">
        <v>28825</v>
      </c>
      <c r="B13">
        <v>96.35</v>
      </c>
    </row>
    <row r="14" spans="1:3" x14ac:dyDescent="0.3">
      <c r="A14" s="34">
        <v>28856</v>
      </c>
      <c r="B14">
        <v>99.52</v>
      </c>
    </row>
    <row r="15" spans="1:3" x14ac:dyDescent="0.3">
      <c r="A15" s="34">
        <v>28887</v>
      </c>
      <c r="B15">
        <v>98.7</v>
      </c>
    </row>
    <row r="16" spans="1:3" x14ac:dyDescent="0.3">
      <c r="A16" s="34">
        <v>28915</v>
      </c>
      <c r="B16">
        <v>99.7</v>
      </c>
    </row>
    <row r="17" spans="1:2" x14ac:dyDescent="0.3">
      <c r="A17" s="34">
        <v>28946</v>
      </c>
      <c r="B17">
        <v>97.35</v>
      </c>
    </row>
    <row r="18" spans="1:2" x14ac:dyDescent="0.3">
      <c r="A18" s="34">
        <v>28976</v>
      </c>
      <c r="B18">
        <v>94.33</v>
      </c>
    </row>
    <row r="19" spans="1:2" x14ac:dyDescent="0.3">
      <c r="A19" s="34">
        <v>29007</v>
      </c>
      <c r="B19">
        <v>94.86</v>
      </c>
    </row>
    <row r="20" spans="1:2" x14ac:dyDescent="0.3">
      <c r="A20" s="34">
        <v>29037</v>
      </c>
      <c r="B20">
        <v>93.63</v>
      </c>
    </row>
    <row r="21" spans="1:2" x14ac:dyDescent="0.3">
      <c r="A21" s="34">
        <v>29068</v>
      </c>
      <c r="B21">
        <v>90.84</v>
      </c>
    </row>
    <row r="22" spans="1:2" x14ac:dyDescent="0.3">
      <c r="A22" s="34">
        <v>29099</v>
      </c>
      <c r="B22">
        <v>89.05</v>
      </c>
    </row>
    <row r="23" spans="1:2" x14ac:dyDescent="0.3">
      <c r="A23" s="34">
        <v>29129</v>
      </c>
      <c r="B23">
        <v>89.6</v>
      </c>
    </row>
    <row r="24" spans="1:2" x14ac:dyDescent="0.3">
      <c r="A24" s="34">
        <v>29160</v>
      </c>
      <c r="B24">
        <v>87.89</v>
      </c>
    </row>
    <row r="25" spans="1:2" x14ac:dyDescent="0.3">
      <c r="A25" s="34">
        <v>29190</v>
      </c>
      <c r="B25">
        <v>82.1</v>
      </c>
    </row>
    <row r="26" spans="1:2" x14ac:dyDescent="0.3">
      <c r="A26" s="34">
        <v>29221</v>
      </c>
      <c r="B26">
        <v>82.32</v>
      </c>
    </row>
    <row r="27" spans="1:2" x14ac:dyDescent="0.3">
      <c r="A27" s="34">
        <v>29252</v>
      </c>
      <c r="B27">
        <v>77.680000000000007</v>
      </c>
    </row>
    <row r="28" spans="1:2" x14ac:dyDescent="0.3">
      <c r="A28" s="34">
        <v>29281</v>
      </c>
      <c r="B28">
        <v>73.540000000000006</v>
      </c>
    </row>
    <row r="29" spans="1:2" x14ac:dyDescent="0.3">
      <c r="A29" s="34">
        <v>29312</v>
      </c>
      <c r="B29">
        <v>78.209999999999994</v>
      </c>
    </row>
    <row r="30" spans="1:2" x14ac:dyDescent="0.3">
      <c r="A30" s="34">
        <v>29342</v>
      </c>
      <c r="B30">
        <v>75.34</v>
      </c>
    </row>
    <row r="31" spans="1:2" x14ac:dyDescent="0.3">
      <c r="A31" s="34">
        <v>29373</v>
      </c>
      <c r="B31">
        <v>73.98</v>
      </c>
    </row>
    <row r="32" spans="1:2" x14ac:dyDescent="0.3">
      <c r="A32" s="34">
        <v>29403</v>
      </c>
      <c r="B32">
        <v>72.45</v>
      </c>
    </row>
    <row r="33" spans="1:2" x14ac:dyDescent="0.3">
      <c r="A33" s="34">
        <v>29434</v>
      </c>
      <c r="B33">
        <v>74.599999999999994</v>
      </c>
    </row>
    <row r="34" spans="1:2" x14ac:dyDescent="0.3">
      <c r="A34" s="34">
        <v>29465</v>
      </c>
      <c r="B34">
        <v>73.03</v>
      </c>
    </row>
    <row r="35" spans="1:2" x14ac:dyDescent="0.3">
      <c r="A35" s="34">
        <v>29495</v>
      </c>
      <c r="B35">
        <v>75</v>
      </c>
    </row>
    <row r="36" spans="1:2" x14ac:dyDescent="0.3">
      <c r="A36" s="34">
        <v>29526</v>
      </c>
      <c r="B36">
        <v>72.819999999999993</v>
      </c>
    </row>
    <row r="37" spans="1:2" x14ac:dyDescent="0.3">
      <c r="A37" s="34">
        <v>29556</v>
      </c>
      <c r="B37">
        <v>71.900000000000006</v>
      </c>
    </row>
    <row r="38" spans="1:2" x14ac:dyDescent="0.3">
      <c r="A38" s="34">
        <v>29587</v>
      </c>
      <c r="B38">
        <v>72.42</v>
      </c>
    </row>
    <row r="39" spans="1:2" x14ac:dyDescent="0.3">
      <c r="A39" s="34">
        <v>29618</v>
      </c>
      <c r="B39">
        <v>67.95</v>
      </c>
    </row>
    <row r="40" spans="1:2" x14ac:dyDescent="0.3">
      <c r="A40" s="34">
        <v>29646</v>
      </c>
      <c r="B40">
        <v>69.739999999999995</v>
      </c>
    </row>
    <row r="41" spans="1:2" x14ac:dyDescent="0.3">
      <c r="A41" s="34">
        <v>29677</v>
      </c>
      <c r="B41">
        <v>68.150000000000006</v>
      </c>
    </row>
    <row r="42" spans="1:2" x14ac:dyDescent="0.3">
      <c r="A42" s="34">
        <v>29707</v>
      </c>
      <c r="B42">
        <v>66.92</v>
      </c>
    </row>
    <row r="43" spans="1:2" x14ac:dyDescent="0.3">
      <c r="A43" s="34">
        <v>29738</v>
      </c>
      <c r="B43">
        <v>66.62</v>
      </c>
    </row>
    <row r="44" spans="1:2" x14ac:dyDescent="0.3">
      <c r="A44" s="34">
        <v>29768</v>
      </c>
      <c r="B44">
        <v>65.540000000000006</v>
      </c>
    </row>
    <row r="45" spans="1:2" x14ac:dyDescent="0.3">
      <c r="A45" s="34">
        <v>29799</v>
      </c>
      <c r="B45">
        <v>65.88</v>
      </c>
    </row>
    <row r="46" spans="1:2" x14ac:dyDescent="0.3">
      <c r="A46" s="34">
        <v>29830</v>
      </c>
      <c r="B46">
        <v>64.84</v>
      </c>
    </row>
    <row r="47" spans="1:2" x14ac:dyDescent="0.3">
      <c r="A47" s="34">
        <v>29860</v>
      </c>
      <c r="B47">
        <v>59.18</v>
      </c>
    </row>
    <row r="48" spans="1:2" x14ac:dyDescent="0.3">
      <c r="A48" s="34">
        <v>29891</v>
      </c>
      <c r="B48">
        <v>63.17</v>
      </c>
    </row>
    <row r="49" spans="1:2" x14ac:dyDescent="0.3">
      <c r="A49" s="34">
        <v>29921</v>
      </c>
      <c r="B49">
        <v>63.25</v>
      </c>
    </row>
    <row r="50" spans="1:2" x14ac:dyDescent="0.3">
      <c r="A50" s="34">
        <v>29952</v>
      </c>
      <c r="B50">
        <v>64.94</v>
      </c>
    </row>
    <row r="51" spans="1:2" x14ac:dyDescent="0.3">
      <c r="A51" s="34">
        <v>29983</v>
      </c>
      <c r="B51">
        <v>63.8</v>
      </c>
    </row>
    <row r="52" spans="1:2" x14ac:dyDescent="0.3">
      <c r="A52" s="34">
        <v>30011</v>
      </c>
      <c r="B52">
        <v>65.05</v>
      </c>
    </row>
    <row r="53" spans="1:2" x14ac:dyDescent="0.3">
      <c r="A53" s="34">
        <v>30042</v>
      </c>
      <c r="B53">
        <v>65.11</v>
      </c>
    </row>
    <row r="54" spans="1:2" x14ac:dyDescent="0.3">
      <c r="A54" s="34">
        <v>30072</v>
      </c>
      <c r="B54">
        <v>66.31</v>
      </c>
    </row>
    <row r="55" spans="1:2" x14ac:dyDescent="0.3">
      <c r="A55" s="34">
        <v>30103</v>
      </c>
      <c r="B55">
        <v>67.38</v>
      </c>
    </row>
    <row r="56" spans="1:2" x14ac:dyDescent="0.3">
      <c r="A56" s="34">
        <v>30133</v>
      </c>
      <c r="B56">
        <v>65.900000000000006</v>
      </c>
    </row>
    <row r="57" spans="1:2" x14ac:dyDescent="0.3">
      <c r="A57" s="34">
        <v>30164</v>
      </c>
      <c r="B57">
        <v>64.36</v>
      </c>
    </row>
    <row r="58" spans="1:2" x14ac:dyDescent="0.3">
      <c r="A58" s="34">
        <v>30195</v>
      </c>
      <c r="B58">
        <v>63.36</v>
      </c>
    </row>
    <row r="59" spans="1:2" x14ac:dyDescent="0.3">
      <c r="A59" s="34">
        <v>30225</v>
      </c>
      <c r="B59">
        <v>59.56</v>
      </c>
    </row>
    <row r="60" spans="1:2" x14ac:dyDescent="0.3">
      <c r="A60" s="34">
        <v>30256</v>
      </c>
      <c r="B60">
        <v>62.75</v>
      </c>
    </row>
    <row r="61" spans="1:2" x14ac:dyDescent="0.3">
      <c r="A61" s="34">
        <v>30286</v>
      </c>
      <c r="B61">
        <v>63.11</v>
      </c>
    </row>
    <row r="62" spans="1:2" x14ac:dyDescent="0.3">
      <c r="A62" s="34">
        <v>30317</v>
      </c>
      <c r="B62">
        <v>62.98</v>
      </c>
    </row>
    <row r="63" spans="1:2" x14ac:dyDescent="0.3">
      <c r="A63" s="34">
        <v>30348</v>
      </c>
      <c r="B63">
        <v>63.54</v>
      </c>
    </row>
    <row r="64" spans="1:2" x14ac:dyDescent="0.3">
      <c r="A64" s="34">
        <v>30376</v>
      </c>
      <c r="B64">
        <v>59.89</v>
      </c>
    </row>
    <row r="65" spans="1:2" x14ac:dyDescent="0.3">
      <c r="A65" s="34">
        <v>30407</v>
      </c>
      <c r="B65">
        <v>60.67</v>
      </c>
    </row>
    <row r="66" spans="1:2" x14ac:dyDescent="0.3">
      <c r="A66" s="34">
        <v>30437</v>
      </c>
      <c r="B66">
        <v>62.42</v>
      </c>
    </row>
    <row r="67" spans="1:2" x14ac:dyDescent="0.3">
      <c r="A67" s="34">
        <v>30468</v>
      </c>
      <c r="B67">
        <v>63.57</v>
      </c>
    </row>
    <row r="68" spans="1:2" x14ac:dyDescent="0.3">
      <c r="A68" s="34">
        <v>30498</v>
      </c>
      <c r="B68">
        <v>66.040000000000006</v>
      </c>
    </row>
    <row r="69" spans="1:2" x14ac:dyDescent="0.3">
      <c r="A69" s="34">
        <v>30529</v>
      </c>
      <c r="B69">
        <v>66.64</v>
      </c>
    </row>
    <row r="70" spans="1:2" x14ac:dyDescent="0.3">
      <c r="A70" s="34">
        <v>30560</v>
      </c>
      <c r="B70">
        <v>64.099999999999994</v>
      </c>
    </row>
    <row r="71" spans="1:2" x14ac:dyDescent="0.3">
      <c r="A71" s="34">
        <v>30590</v>
      </c>
      <c r="B71">
        <v>65.95</v>
      </c>
    </row>
    <row r="72" spans="1:2" x14ac:dyDescent="0.3">
      <c r="A72" s="34">
        <v>30621</v>
      </c>
      <c r="B72">
        <v>65.44</v>
      </c>
    </row>
    <row r="73" spans="1:2" x14ac:dyDescent="0.3">
      <c r="A73" s="34">
        <v>30651</v>
      </c>
      <c r="B73">
        <v>62.2</v>
      </c>
    </row>
    <row r="74" spans="1:2" x14ac:dyDescent="0.3">
      <c r="A74" s="34">
        <v>30682</v>
      </c>
      <c r="B74">
        <v>66.31</v>
      </c>
    </row>
    <row r="75" spans="1:2" x14ac:dyDescent="0.3">
      <c r="A75" s="34">
        <v>30713</v>
      </c>
      <c r="B75">
        <v>68.77</v>
      </c>
    </row>
    <row r="76" spans="1:2" x14ac:dyDescent="0.3">
      <c r="A76" s="34">
        <v>30742</v>
      </c>
      <c r="B76">
        <v>67.5</v>
      </c>
    </row>
    <row r="77" spans="1:2" x14ac:dyDescent="0.3">
      <c r="A77" s="34">
        <v>30773</v>
      </c>
      <c r="B77">
        <v>66.27</v>
      </c>
    </row>
    <row r="78" spans="1:2" x14ac:dyDescent="0.3">
      <c r="A78" s="34">
        <v>30803</v>
      </c>
      <c r="B78">
        <v>67.25</v>
      </c>
    </row>
    <row r="79" spans="1:2" x14ac:dyDescent="0.3">
      <c r="A79" s="34">
        <v>30834</v>
      </c>
      <c r="B79">
        <v>68.760000000000005</v>
      </c>
    </row>
    <row r="80" spans="1:2" x14ac:dyDescent="0.3">
      <c r="A80" s="34">
        <v>30864</v>
      </c>
      <c r="B80">
        <v>69.53</v>
      </c>
    </row>
    <row r="81" spans="1:2" x14ac:dyDescent="0.3">
      <c r="A81" s="34">
        <v>30895</v>
      </c>
      <c r="B81">
        <v>68.489999999999995</v>
      </c>
    </row>
    <row r="82" spans="1:2" x14ac:dyDescent="0.3">
      <c r="A82" s="34">
        <v>30926</v>
      </c>
      <c r="B82">
        <v>69.010000000000005</v>
      </c>
    </row>
    <row r="83" spans="1:2" x14ac:dyDescent="0.3">
      <c r="A83" s="34">
        <v>30956</v>
      </c>
      <c r="B83">
        <v>64.83</v>
      </c>
    </row>
    <row r="84" spans="1:2" x14ac:dyDescent="0.3">
      <c r="A84" s="34">
        <v>30987</v>
      </c>
      <c r="B84">
        <v>65.34</v>
      </c>
    </row>
    <row r="85" spans="1:2" x14ac:dyDescent="0.3">
      <c r="A85" s="34">
        <v>31017</v>
      </c>
      <c r="B85">
        <v>66.98</v>
      </c>
    </row>
    <row r="86" spans="1:2" x14ac:dyDescent="0.3">
      <c r="A86" s="34">
        <v>31048</v>
      </c>
      <c r="B86">
        <v>66.89</v>
      </c>
    </row>
    <row r="87" spans="1:2" x14ac:dyDescent="0.3">
      <c r="A87" s="34">
        <v>31079</v>
      </c>
      <c r="B87">
        <v>69.03</v>
      </c>
    </row>
    <row r="88" spans="1:2" x14ac:dyDescent="0.3">
      <c r="A88" s="34">
        <v>31107</v>
      </c>
      <c r="B88">
        <v>67.430000000000007</v>
      </c>
    </row>
    <row r="89" spans="1:2" x14ac:dyDescent="0.3">
      <c r="A89" s="34">
        <v>31138</v>
      </c>
      <c r="B89">
        <v>66.44</v>
      </c>
    </row>
    <row r="90" spans="1:2" x14ac:dyDescent="0.3">
      <c r="A90" s="34">
        <v>31168</v>
      </c>
      <c r="B90">
        <v>63.72</v>
      </c>
    </row>
    <row r="91" spans="1:2" x14ac:dyDescent="0.3">
      <c r="A91" s="34">
        <v>31199</v>
      </c>
      <c r="B91">
        <v>63.27</v>
      </c>
    </row>
    <row r="92" spans="1:2" x14ac:dyDescent="0.3">
      <c r="A92" s="34">
        <v>31229</v>
      </c>
      <c r="B92">
        <v>61.64</v>
      </c>
    </row>
    <row r="93" spans="1:2" x14ac:dyDescent="0.3">
      <c r="A93" s="34">
        <v>31260</v>
      </c>
      <c r="B93">
        <v>62</v>
      </c>
    </row>
    <row r="94" spans="1:2" x14ac:dyDescent="0.3">
      <c r="A94" s="34">
        <v>31291</v>
      </c>
      <c r="B94">
        <v>63.61</v>
      </c>
    </row>
    <row r="95" spans="1:2" x14ac:dyDescent="0.3">
      <c r="A95" s="34">
        <v>31321</v>
      </c>
      <c r="B95">
        <v>63.28</v>
      </c>
    </row>
    <row r="96" spans="1:2" x14ac:dyDescent="0.3">
      <c r="A96" s="34">
        <v>31352</v>
      </c>
      <c r="B96">
        <v>63.53</v>
      </c>
    </row>
    <row r="97" spans="1:2" x14ac:dyDescent="0.3">
      <c r="A97" s="34">
        <v>31382</v>
      </c>
      <c r="B97">
        <v>65</v>
      </c>
    </row>
    <row r="98" spans="1:2" x14ac:dyDescent="0.3">
      <c r="A98" s="34">
        <v>31413</v>
      </c>
      <c r="B98">
        <v>74.03</v>
      </c>
    </row>
    <row r="99" spans="1:2" x14ac:dyDescent="0.3">
      <c r="A99" s="34">
        <v>31444</v>
      </c>
      <c r="B99">
        <v>80.3</v>
      </c>
    </row>
    <row r="100" spans="1:2" x14ac:dyDescent="0.3">
      <c r="A100" s="34">
        <v>31472</v>
      </c>
      <c r="B100">
        <v>84.19</v>
      </c>
    </row>
    <row r="101" spans="1:2" x14ac:dyDescent="0.3">
      <c r="A101" s="34">
        <v>31503</v>
      </c>
      <c r="B101">
        <v>83.66</v>
      </c>
    </row>
    <row r="102" spans="1:2" x14ac:dyDescent="0.3">
      <c r="A102" s="34">
        <v>31533</v>
      </c>
      <c r="B102">
        <v>89.56</v>
      </c>
    </row>
    <row r="103" spans="1:2" x14ac:dyDescent="0.3">
      <c r="A103" s="34">
        <v>31564</v>
      </c>
      <c r="B103">
        <v>89.11</v>
      </c>
    </row>
    <row r="104" spans="1:2" x14ac:dyDescent="0.3">
      <c r="A104" s="34">
        <v>31594</v>
      </c>
      <c r="B104">
        <v>64.489999999999995</v>
      </c>
    </row>
    <row r="105" spans="1:2" x14ac:dyDescent="0.3">
      <c r="A105" s="34">
        <v>31625</v>
      </c>
      <c r="B105">
        <v>65.569999999999993</v>
      </c>
    </row>
    <row r="106" spans="1:2" x14ac:dyDescent="0.3">
      <c r="A106" s="34">
        <v>31656</v>
      </c>
      <c r="B106">
        <v>88.97</v>
      </c>
    </row>
    <row r="107" spans="1:2" x14ac:dyDescent="0.3">
      <c r="A107" s="34">
        <v>31686</v>
      </c>
      <c r="B107">
        <v>88.8</v>
      </c>
    </row>
    <row r="108" spans="1:2" x14ac:dyDescent="0.3">
      <c r="A108" s="34">
        <v>31717</v>
      </c>
      <c r="B108">
        <v>90.32</v>
      </c>
    </row>
    <row r="109" spans="1:2" x14ac:dyDescent="0.3">
      <c r="A109" s="34">
        <v>31747</v>
      </c>
      <c r="B109">
        <v>86.91</v>
      </c>
    </row>
    <row r="110" spans="1:2" x14ac:dyDescent="0.3">
      <c r="A110" s="34">
        <v>31778</v>
      </c>
      <c r="B110">
        <v>80.05</v>
      </c>
    </row>
    <row r="111" spans="1:2" x14ac:dyDescent="0.3">
      <c r="A111" s="34">
        <v>31809</v>
      </c>
      <c r="B111">
        <v>74.52</v>
      </c>
    </row>
    <row r="112" spans="1:2" x14ac:dyDescent="0.3">
      <c r="A112" s="34">
        <v>31837</v>
      </c>
      <c r="B112">
        <v>69.83</v>
      </c>
    </row>
    <row r="113" spans="1:2" x14ac:dyDescent="0.3">
      <c r="A113" s="34">
        <v>31868</v>
      </c>
      <c r="B113">
        <v>69.400000000000006</v>
      </c>
    </row>
    <row r="114" spans="1:2" x14ac:dyDescent="0.3">
      <c r="A114" s="34">
        <v>31898</v>
      </c>
      <c r="B114">
        <v>71.56</v>
      </c>
    </row>
    <row r="115" spans="1:2" x14ac:dyDescent="0.3">
      <c r="A115" s="34">
        <v>31929</v>
      </c>
      <c r="B115">
        <v>71.510000000000005</v>
      </c>
    </row>
    <row r="116" spans="1:2" x14ac:dyDescent="0.3">
      <c r="A116" s="34">
        <v>31959</v>
      </c>
      <c r="B116">
        <v>74.77</v>
      </c>
    </row>
    <row r="117" spans="1:2" x14ac:dyDescent="0.3">
      <c r="A117" s="34">
        <v>31990</v>
      </c>
      <c r="B117">
        <v>75.75</v>
      </c>
    </row>
    <row r="118" spans="1:2" x14ac:dyDescent="0.3">
      <c r="A118" s="34">
        <v>32021</v>
      </c>
      <c r="B118">
        <v>77.2</v>
      </c>
    </row>
    <row r="119" spans="1:2" x14ac:dyDescent="0.3">
      <c r="A119" s="34">
        <v>32051</v>
      </c>
      <c r="B119">
        <v>73.09</v>
      </c>
    </row>
    <row r="120" spans="1:2" x14ac:dyDescent="0.3">
      <c r="A120" s="34">
        <v>32082</v>
      </c>
      <c r="B120">
        <v>71.180000000000007</v>
      </c>
    </row>
    <row r="121" spans="1:2" x14ac:dyDescent="0.3">
      <c r="A121" s="34">
        <v>32112</v>
      </c>
      <c r="B121">
        <v>70.09</v>
      </c>
    </row>
    <row r="122" spans="1:2" x14ac:dyDescent="0.3">
      <c r="A122" s="34">
        <v>32143</v>
      </c>
      <c r="B122">
        <v>71.75</v>
      </c>
    </row>
    <row r="123" spans="1:2" x14ac:dyDescent="0.3">
      <c r="A123" s="34">
        <v>32174</v>
      </c>
      <c r="B123">
        <v>71.88</v>
      </c>
    </row>
    <row r="124" spans="1:2" x14ac:dyDescent="0.3">
      <c r="A124" s="34">
        <v>32203</v>
      </c>
      <c r="B124">
        <v>75.7</v>
      </c>
    </row>
    <row r="125" spans="1:2" x14ac:dyDescent="0.3">
      <c r="A125" s="34">
        <v>32234</v>
      </c>
      <c r="B125">
        <v>79.13</v>
      </c>
    </row>
    <row r="126" spans="1:2" x14ac:dyDescent="0.3">
      <c r="A126" s="34">
        <v>32264</v>
      </c>
      <c r="B126">
        <v>78.319999999999993</v>
      </c>
    </row>
    <row r="127" spans="1:2" x14ac:dyDescent="0.3">
      <c r="A127" s="34">
        <v>32295</v>
      </c>
      <c r="B127">
        <v>77.52</v>
      </c>
    </row>
    <row r="128" spans="1:2" x14ac:dyDescent="0.3">
      <c r="A128" s="34">
        <v>32325</v>
      </c>
      <c r="B128">
        <v>80.09</v>
      </c>
    </row>
    <row r="129" spans="1:2" x14ac:dyDescent="0.3">
      <c r="A129" s="34">
        <v>32356</v>
      </c>
      <c r="B129">
        <v>83.63</v>
      </c>
    </row>
    <row r="130" spans="1:2" x14ac:dyDescent="0.3">
      <c r="A130" s="34">
        <v>32387</v>
      </c>
      <c r="B130">
        <v>82.87</v>
      </c>
    </row>
    <row r="131" spans="1:2" x14ac:dyDescent="0.3">
      <c r="A131" s="34">
        <v>32417</v>
      </c>
      <c r="B131">
        <v>83.52</v>
      </c>
    </row>
    <row r="132" spans="1:2" x14ac:dyDescent="0.3">
      <c r="A132" s="34">
        <v>32448</v>
      </c>
      <c r="B132">
        <v>84.66</v>
      </c>
    </row>
    <row r="133" spans="1:2" x14ac:dyDescent="0.3">
      <c r="A133" s="34">
        <v>32478</v>
      </c>
      <c r="B133">
        <v>79.59</v>
      </c>
    </row>
    <row r="134" spans="1:2" x14ac:dyDescent="0.3">
      <c r="A134" s="34">
        <v>32509</v>
      </c>
      <c r="B134">
        <v>80.39</v>
      </c>
    </row>
    <row r="135" spans="1:2" x14ac:dyDescent="0.3">
      <c r="A135" s="34">
        <v>32540</v>
      </c>
      <c r="B135">
        <v>78.95</v>
      </c>
    </row>
    <row r="136" spans="1:2" x14ac:dyDescent="0.3">
      <c r="A136" s="34">
        <v>32568</v>
      </c>
      <c r="B136">
        <v>76.42</v>
      </c>
    </row>
    <row r="137" spans="1:2" x14ac:dyDescent="0.3">
      <c r="A137" s="34">
        <v>32599</v>
      </c>
      <c r="B137">
        <v>76.05</v>
      </c>
    </row>
    <row r="138" spans="1:2" x14ac:dyDescent="0.3">
      <c r="A138" s="34">
        <v>32629</v>
      </c>
      <c r="B138">
        <v>73.05</v>
      </c>
    </row>
    <row r="139" spans="1:2" x14ac:dyDescent="0.3">
      <c r="A139" s="34">
        <v>32660</v>
      </c>
      <c r="B139">
        <v>75.36</v>
      </c>
    </row>
    <row r="140" spans="1:2" x14ac:dyDescent="0.3">
      <c r="A140" s="34">
        <v>32690</v>
      </c>
      <c r="B140">
        <v>74.95</v>
      </c>
    </row>
    <row r="141" spans="1:2" x14ac:dyDescent="0.3">
      <c r="A141" s="34">
        <v>32721</v>
      </c>
      <c r="B141">
        <v>76.010000000000005</v>
      </c>
    </row>
    <row r="142" spans="1:2" x14ac:dyDescent="0.3">
      <c r="A142" s="34">
        <v>32752</v>
      </c>
      <c r="B142">
        <v>74.180000000000007</v>
      </c>
    </row>
    <row r="143" spans="1:2" x14ac:dyDescent="0.3">
      <c r="A143" s="34">
        <v>32782</v>
      </c>
      <c r="B143">
        <v>73.239999999999995</v>
      </c>
    </row>
    <row r="144" spans="1:2" x14ac:dyDescent="0.3">
      <c r="A144" s="34">
        <v>32813</v>
      </c>
      <c r="B144">
        <v>71.78</v>
      </c>
    </row>
    <row r="145" spans="1:2" x14ac:dyDescent="0.3">
      <c r="A145" s="34">
        <v>32843</v>
      </c>
      <c r="B145">
        <v>74.290000000000006</v>
      </c>
    </row>
    <row r="146" spans="1:2" x14ac:dyDescent="0.3">
      <c r="A146" s="34">
        <v>32874</v>
      </c>
      <c r="B146">
        <v>67.760000000000005</v>
      </c>
    </row>
    <row r="147" spans="1:2" x14ac:dyDescent="0.3">
      <c r="A147" s="34">
        <v>32905</v>
      </c>
      <c r="B147">
        <v>67.2</v>
      </c>
    </row>
    <row r="148" spans="1:2" x14ac:dyDescent="0.3">
      <c r="A148" s="34">
        <v>32933</v>
      </c>
      <c r="B148">
        <v>69.239999999999995</v>
      </c>
    </row>
    <row r="149" spans="1:2" x14ac:dyDescent="0.3">
      <c r="A149" s="34">
        <v>32964</v>
      </c>
      <c r="B149">
        <v>70.34</v>
      </c>
    </row>
    <row r="150" spans="1:2" x14ac:dyDescent="0.3">
      <c r="A150" s="34">
        <v>32994</v>
      </c>
      <c r="B150">
        <v>72.5</v>
      </c>
    </row>
    <row r="151" spans="1:2" x14ac:dyDescent="0.3">
      <c r="A151" s="34">
        <v>33025</v>
      </c>
      <c r="B151">
        <v>70.5</v>
      </c>
    </row>
    <row r="152" spans="1:2" x14ac:dyDescent="0.3">
      <c r="A152" s="34">
        <v>33055</v>
      </c>
      <c r="B152">
        <v>73.430000000000007</v>
      </c>
    </row>
    <row r="153" spans="1:2" x14ac:dyDescent="0.3">
      <c r="A153" s="34">
        <v>33086</v>
      </c>
      <c r="B153">
        <v>69.849999999999994</v>
      </c>
    </row>
    <row r="154" spans="1:2" x14ac:dyDescent="0.3">
      <c r="A154" s="34">
        <v>33117</v>
      </c>
      <c r="B154">
        <v>65.66</v>
      </c>
    </row>
    <row r="155" spans="1:2" x14ac:dyDescent="0.3">
      <c r="A155" s="34">
        <v>33147</v>
      </c>
      <c r="B155">
        <v>62.93</v>
      </c>
    </row>
    <row r="156" spans="1:2" x14ac:dyDescent="0.3">
      <c r="A156" s="34">
        <v>33178</v>
      </c>
      <c r="B156">
        <v>62.4</v>
      </c>
    </row>
    <row r="157" spans="1:2" x14ac:dyDescent="0.3">
      <c r="A157" s="34">
        <v>33208</v>
      </c>
      <c r="B157">
        <v>66.42</v>
      </c>
    </row>
    <row r="158" spans="1:2" x14ac:dyDescent="0.3">
      <c r="A158" s="34">
        <v>33239</v>
      </c>
      <c r="B158">
        <v>66.38</v>
      </c>
    </row>
    <row r="159" spans="1:2" x14ac:dyDescent="0.3">
      <c r="A159" s="34">
        <v>33270</v>
      </c>
      <c r="B159">
        <v>65.75</v>
      </c>
    </row>
    <row r="160" spans="1:2" x14ac:dyDescent="0.3">
      <c r="A160" s="34">
        <v>33298</v>
      </c>
      <c r="B160">
        <v>71.86</v>
      </c>
    </row>
    <row r="161" spans="1:2" x14ac:dyDescent="0.3">
      <c r="A161" s="34">
        <v>33329</v>
      </c>
      <c r="B161">
        <v>73.150000000000006</v>
      </c>
    </row>
    <row r="162" spans="1:2" x14ac:dyDescent="0.3">
      <c r="A162" s="34">
        <v>33359</v>
      </c>
      <c r="B162">
        <v>73.19</v>
      </c>
    </row>
    <row r="163" spans="1:2" x14ac:dyDescent="0.3">
      <c r="A163" s="34">
        <v>33390</v>
      </c>
      <c r="B163">
        <v>72.459999999999994</v>
      </c>
    </row>
    <row r="164" spans="1:2" x14ac:dyDescent="0.3">
      <c r="A164" s="34">
        <v>33420</v>
      </c>
      <c r="B164">
        <v>75.900000000000006</v>
      </c>
    </row>
    <row r="165" spans="1:2" x14ac:dyDescent="0.3">
      <c r="A165" s="34">
        <v>33451</v>
      </c>
      <c r="B165">
        <v>77.430000000000007</v>
      </c>
    </row>
    <row r="166" spans="1:2" x14ac:dyDescent="0.3">
      <c r="A166" s="34">
        <v>33482</v>
      </c>
      <c r="B166">
        <v>75.36</v>
      </c>
    </row>
    <row r="167" spans="1:2" x14ac:dyDescent="0.3">
      <c r="A167" s="34">
        <v>33512</v>
      </c>
      <c r="B167">
        <v>74.38</v>
      </c>
    </row>
    <row r="168" spans="1:2" x14ac:dyDescent="0.3">
      <c r="A168" s="34">
        <v>33543</v>
      </c>
      <c r="B168">
        <v>71.17</v>
      </c>
    </row>
    <row r="169" spans="1:2" x14ac:dyDescent="0.3">
      <c r="A169" s="34">
        <v>33573</v>
      </c>
      <c r="B169">
        <v>69.08</v>
      </c>
    </row>
    <row r="170" spans="1:2" x14ac:dyDescent="0.3">
      <c r="A170" s="34">
        <v>33604</v>
      </c>
      <c r="B170">
        <v>73.59</v>
      </c>
    </row>
    <row r="171" spans="1:2" x14ac:dyDescent="0.3">
      <c r="A171" s="34">
        <v>33635</v>
      </c>
      <c r="B171">
        <v>73.8</v>
      </c>
    </row>
    <row r="172" spans="1:2" x14ac:dyDescent="0.3">
      <c r="A172" s="34">
        <v>33664</v>
      </c>
      <c r="B172">
        <v>74.010000000000005</v>
      </c>
    </row>
    <row r="173" spans="1:2" x14ac:dyDescent="0.3">
      <c r="A173" s="34">
        <v>33695</v>
      </c>
      <c r="B173">
        <v>76.17</v>
      </c>
    </row>
    <row r="174" spans="1:2" x14ac:dyDescent="0.3">
      <c r="A174" s="34">
        <v>33725</v>
      </c>
      <c r="B174">
        <v>74.61</v>
      </c>
    </row>
    <row r="175" spans="1:2" x14ac:dyDescent="0.3">
      <c r="A175" s="34">
        <v>33756</v>
      </c>
      <c r="B175">
        <v>70.959999999999994</v>
      </c>
    </row>
    <row r="176" spans="1:2" x14ac:dyDescent="0.3">
      <c r="A176" s="34">
        <v>33786</v>
      </c>
      <c r="B176">
        <v>71.3</v>
      </c>
    </row>
    <row r="177" spans="1:2" x14ac:dyDescent="0.3">
      <c r="A177" s="34">
        <v>33817</v>
      </c>
      <c r="B177">
        <v>75.650000000000006</v>
      </c>
    </row>
    <row r="178" spans="1:2" x14ac:dyDescent="0.3">
      <c r="A178" s="34">
        <v>33848</v>
      </c>
      <c r="B178">
        <v>73.34</v>
      </c>
    </row>
    <row r="179" spans="1:2" x14ac:dyDescent="0.3">
      <c r="A179" s="34">
        <v>33878</v>
      </c>
      <c r="B179">
        <v>74.06</v>
      </c>
    </row>
    <row r="180" spans="1:2" x14ac:dyDescent="0.3">
      <c r="A180" s="34">
        <v>33909</v>
      </c>
      <c r="B180">
        <v>74.28</v>
      </c>
    </row>
    <row r="181" spans="1:2" x14ac:dyDescent="0.3">
      <c r="A181" s="34">
        <v>33939</v>
      </c>
      <c r="B181">
        <v>71.42</v>
      </c>
    </row>
    <row r="182" spans="1:2" x14ac:dyDescent="0.3">
      <c r="A182" s="34">
        <v>33970</v>
      </c>
      <c r="B182">
        <v>69.94</v>
      </c>
    </row>
    <row r="183" spans="1:2" x14ac:dyDescent="0.3">
      <c r="A183" s="34">
        <v>34001</v>
      </c>
      <c r="B183">
        <v>69.84</v>
      </c>
    </row>
    <row r="184" spans="1:2" x14ac:dyDescent="0.3">
      <c r="A184" s="34">
        <v>34029</v>
      </c>
      <c r="B184">
        <v>69.17</v>
      </c>
    </row>
    <row r="185" spans="1:2" x14ac:dyDescent="0.3">
      <c r="A185" s="34">
        <v>34060</v>
      </c>
      <c r="B185">
        <v>73.099999999999994</v>
      </c>
    </row>
    <row r="186" spans="1:2" x14ac:dyDescent="0.3">
      <c r="A186" s="34">
        <v>34090</v>
      </c>
      <c r="B186">
        <v>68.459999999999994</v>
      </c>
    </row>
    <row r="187" spans="1:2" x14ac:dyDescent="0.3">
      <c r="A187" s="34">
        <v>34121</v>
      </c>
      <c r="B187">
        <v>71.489999999999995</v>
      </c>
    </row>
    <row r="188" spans="1:2" x14ac:dyDescent="0.3">
      <c r="A188" s="34">
        <v>34151</v>
      </c>
      <c r="B188">
        <v>74.790000000000006</v>
      </c>
    </row>
    <row r="189" spans="1:2" x14ac:dyDescent="0.3">
      <c r="A189" s="34">
        <v>34182</v>
      </c>
      <c r="B189">
        <v>77.680000000000007</v>
      </c>
    </row>
    <row r="190" spans="1:2" x14ac:dyDescent="0.3">
      <c r="A190" s="34">
        <v>34213</v>
      </c>
      <c r="B190">
        <v>80.41</v>
      </c>
    </row>
    <row r="191" spans="1:2" x14ac:dyDescent="0.3">
      <c r="A191" s="34">
        <v>34243</v>
      </c>
      <c r="B191">
        <v>77.69</v>
      </c>
    </row>
    <row r="192" spans="1:2" x14ac:dyDescent="0.3">
      <c r="A192" s="34">
        <v>34274</v>
      </c>
      <c r="B192">
        <v>77.400000000000006</v>
      </c>
    </row>
    <row r="193" spans="1:2" x14ac:dyDescent="0.3">
      <c r="A193" s="34">
        <v>34304</v>
      </c>
      <c r="B193">
        <v>83.13</v>
      </c>
    </row>
    <row r="194" spans="1:2" x14ac:dyDescent="0.3">
      <c r="A194" s="34">
        <v>34335</v>
      </c>
      <c r="B194">
        <v>81.760000000000005</v>
      </c>
    </row>
    <row r="195" spans="1:2" x14ac:dyDescent="0.3">
      <c r="A195" s="34">
        <v>34366</v>
      </c>
      <c r="B195">
        <v>83.92</v>
      </c>
    </row>
    <row r="196" spans="1:2" x14ac:dyDescent="0.3">
      <c r="A196" s="34">
        <v>34394</v>
      </c>
      <c r="B196">
        <v>81.75</v>
      </c>
    </row>
    <row r="197" spans="1:2" x14ac:dyDescent="0.3">
      <c r="A197" s="34">
        <v>34425</v>
      </c>
      <c r="B197">
        <v>81.8</v>
      </c>
    </row>
    <row r="198" spans="1:2" x14ac:dyDescent="0.3">
      <c r="A198" s="34">
        <v>34455</v>
      </c>
      <c r="B198">
        <v>80.739999999999995</v>
      </c>
    </row>
    <row r="199" spans="1:2" x14ac:dyDescent="0.3">
      <c r="A199" s="34">
        <v>34486</v>
      </c>
      <c r="B199">
        <v>83.4</v>
      </c>
    </row>
    <row r="200" spans="1:2" x14ac:dyDescent="0.3">
      <c r="A200" s="34">
        <v>34516</v>
      </c>
      <c r="B200">
        <v>81.47</v>
      </c>
    </row>
    <row r="201" spans="1:2" x14ac:dyDescent="0.3">
      <c r="A201" s="34">
        <v>34547</v>
      </c>
      <c r="B201">
        <v>83.31</v>
      </c>
    </row>
    <row r="202" spans="1:2" x14ac:dyDescent="0.3">
      <c r="A202" s="34">
        <v>34578</v>
      </c>
      <c r="B202">
        <v>86.27</v>
      </c>
    </row>
    <row r="203" spans="1:2" x14ac:dyDescent="0.3">
      <c r="A203" s="34">
        <v>34608</v>
      </c>
      <c r="B203">
        <v>90.75</v>
      </c>
    </row>
    <row r="204" spans="1:2" x14ac:dyDescent="0.3">
      <c r="A204" s="34">
        <v>34639</v>
      </c>
      <c r="B204">
        <v>93.5</v>
      </c>
    </row>
    <row r="205" spans="1:2" x14ac:dyDescent="0.3">
      <c r="A205" s="34">
        <v>34669</v>
      </c>
      <c r="B205">
        <v>91.53</v>
      </c>
    </row>
    <row r="206" spans="1:2" x14ac:dyDescent="0.3">
      <c r="A206" s="34">
        <v>34700</v>
      </c>
      <c r="B206">
        <v>92.37</v>
      </c>
    </row>
    <row r="207" spans="1:2" x14ac:dyDescent="0.3">
      <c r="A207" s="34">
        <v>34731</v>
      </c>
      <c r="B207">
        <v>97.4</v>
      </c>
    </row>
    <row r="208" spans="1:2" x14ac:dyDescent="0.3">
      <c r="A208" s="34">
        <v>34759</v>
      </c>
      <c r="B208">
        <v>94.19</v>
      </c>
    </row>
    <row r="209" spans="1:2" x14ac:dyDescent="0.3">
      <c r="A209" s="34">
        <v>34790</v>
      </c>
      <c r="B209">
        <v>91.84</v>
      </c>
    </row>
    <row r="210" spans="1:2" x14ac:dyDescent="0.3">
      <c r="A210" s="34">
        <v>34820</v>
      </c>
      <c r="B210">
        <v>91.52</v>
      </c>
    </row>
    <row r="211" spans="1:2" x14ac:dyDescent="0.3">
      <c r="A211" s="34">
        <v>34851</v>
      </c>
      <c r="B211">
        <v>95.81</v>
      </c>
    </row>
    <row r="212" spans="1:2" x14ac:dyDescent="0.3">
      <c r="A212" s="34">
        <v>34881</v>
      </c>
      <c r="B212">
        <v>93.98</v>
      </c>
    </row>
    <row r="213" spans="1:2" x14ac:dyDescent="0.3">
      <c r="A213" s="34">
        <v>34912</v>
      </c>
      <c r="B213">
        <v>95.88</v>
      </c>
    </row>
    <row r="214" spans="1:2" x14ac:dyDescent="0.3">
      <c r="A214" s="34">
        <v>34943</v>
      </c>
      <c r="B214">
        <v>95.71</v>
      </c>
    </row>
    <row r="215" spans="1:2" x14ac:dyDescent="0.3">
      <c r="A215" s="34">
        <v>34973</v>
      </c>
      <c r="B215">
        <v>95.12</v>
      </c>
    </row>
    <row r="216" spans="1:2" x14ac:dyDescent="0.3">
      <c r="A216" s="34">
        <v>35004</v>
      </c>
      <c r="B216">
        <v>95.79</v>
      </c>
    </row>
    <row r="217" spans="1:2" x14ac:dyDescent="0.3">
      <c r="A217" s="34">
        <v>35034</v>
      </c>
      <c r="B217">
        <v>93.64</v>
      </c>
    </row>
    <row r="218" spans="1:2" x14ac:dyDescent="0.3">
      <c r="A218" s="34">
        <v>35065</v>
      </c>
      <c r="B218">
        <v>91.54</v>
      </c>
    </row>
    <row r="219" spans="1:2" x14ac:dyDescent="0.3">
      <c r="A219" s="34">
        <v>35096</v>
      </c>
      <c r="B219">
        <v>89.84</v>
      </c>
    </row>
    <row r="220" spans="1:2" x14ac:dyDescent="0.3">
      <c r="A220" s="34">
        <v>35125</v>
      </c>
      <c r="B220">
        <v>91.45</v>
      </c>
    </row>
    <row r="221" spans="1:2" x14ac:dyDescent="0.3">
      <c r="A221" s="34">
        <v>35156</v>
      </c>
      <c r="B221">
        <v>92.27</v>
      </c>
    </row>
    <row r="222" spans="1:2" x14ac:dyDescent="0.3">
      <c r="A222" s="34">
        <v>35186</v>
      </c>
      <c r="B222">
        <v>92.27</v>
      </c>
    </row>
    <row r="223" spans="1:2" x14ac:dyDescent="0.3">
      <c r="A223" s="34">
        <v>35217</v>
      </c>
      <c r="B223">
        <v>92.27</v>
      </c>
    </row>
    <row r="224" spans="1:2" x14ac:dyDescent="0.3">
      <c r="A224" s="34">
        <v>35247</v>
      </c>
      <c r="B224">
        <v>95.57</v>
      </c>
    </row>
    <row r="225" spans="1:2" x14ac:dyDescent="0.3">
      <c r="A225" s="34">
        <v>35278</v>
      </c>
      <c r="B225">
        <v>93.76</v>
      </c>
    </row>
    <row r="226" spans="1:2" x14ac:dyDescent="0.3">
      <c r="A226" s="34">
        <v>35309</v>
      </c>
      <c r="B226">
        <v>92.16</v>
      </c>
    </row>
    <row r="227" spans="1:2" x14ac:dyDescent="0.3">
      <c r="A227" s="34">
        <v>35339</v>
      </c>
      <c r="B227">
        <v>92.73</v>
      </c>
    </row>
    <row r="228" spans="1:2" x14ac:dyDescent="0.3">
      <c r="A228" s="34">
        <v>35370</v>
      </c>
      <c r="B228">
        <v>94.92</v>
      </c>
    </row>
    <row r="229" spans="1:2" x14ac:dyDescent="0.3">
      <c r="A229" s="34">
        <v>35400</v>
      </c>
      <c r="B229">
        <v>93</v>
      </c>
    </row>
    <row r="230" spans="1:2" x14ac:dyDescent="0.3">
      <c r="A230" s="34">
        <v>35431</v>
      </c>
      <c r="B230">
        <v>93.66</v>
      </c>
    </row>
    <row r="231" spans="1:2" x14ac:dyDescent="0.3">
      <c r="A231" s="34">
        <v>35462</v>
      </c>
      <c r="B231">
        <v>94.96</v>
      </c>
    </row>
    <row r="232" spans="1:2" x14ac:dyDescent="0.3">
      <c r="A232" s="34">
        <v>35490</v>
      </c>
      <c r="B232">
        <v>96.77</v>
      </c>
    </row>
    <row r="233" spans="1:2" x14ac:dyDescent="0.3">
      <c r="A233" s="34">
        <v>35521</v>
      </c>
      <c r="B233">
        <v>96.37</v>
      </c>
    </row>
    <row r="234" spans="1:2" x14ac:dyDescent="0.3">
      <c r="A234" s="34">
        <v>35551</v>
      </c>
      <c r="B234">
        <v>101.43</v>
      </c>
    </row>
    <row r="235" spans="1:2" x14ac:dyDescent="0.3">
      <c r="A235" s="34">
        <v>35582</v>
      </c>
      <c r="B235">
        <v>99.23</v>
      </c>
    </row>
    <row r="236" spans="1:2" x14ac:dyDescent="0.3">
      <c r="A236" s="34">
        <v>35612</v>
      </c>
      <c r="B236">
        <v>100.11</v>
      </c>
    </row>
    <row r="237" spans="1:2" x14ac:dyDescent="0.3">
      <c r="A237" s="34">
        <v>35643</v>
      </c>
      <c r="B237">
        <v>100.35</v>
      </c>
    </row>
    <row r="238" spans="1:2" x14ac:dyDescent="0.3">
      <c r="A238" s="34">
        <v>35674</v>
      </c>
      <c r="B238">
        <v>100.75</v>
      </c>
    </row>
    <row r="239" spans="1:2" x14ac:dyDescent="0.3">
      <c r="A239" s="34">
        <v>35704</v>
      </c>
      <c r="B239">
        <v>97.91</v>
      </c>
    </row>
    <row r="240" spans="1:2" x14ac:dyDescent="0.3">
      <c r="A240" s="34">
        <v>35735</v>
      </c>
      <c r="B240">
        <v>98.93</v>
      </c>
    </row>
    <row r="241" spans="1:2" x14ac:dyDescent="0.3">
      <c r="A241" s="34">
        <v>35765</v>
      </c>
      <c r="B241">
        <v>97.03</v>
      </c>
    </row>
    <row r="242" spans="1:2" x14ac:dyDescent="0.3">
      <c r="A242" s="34">
        <v>35796</v>
      </c>
      <c r="B242">
        <v>100.23</v>
      </c>
    </row>
    <row r="243" spans="1:2" x14ac:dyDescent="0.3">
      <c r="A243" s="34">
        <v>35827</v>
      </c>
      <c r="B243">
        <v>99.26</v>
      </c>
    </row>
    <row r="244" spans="1:2" x14ac:dyDescent="0.3">
      <c r="A244" s="34">
        <v>35855</v>
      </c>
      <c r="B244">
        <v>99.78</v>
      </c>
    </row>
    <row r="245" spans="1:2" x14ac:dyDescent="0.3">
      <c r="A245" s="34">
        <v>35886</v>
      </c>
      <c r="B245">
        <v>98.82</v>
      </c>
    </row>
    <row r="246" spans="1:2" x14ac:dyDescent="0.3">
      <c r="A246" s="34">
        <v>35916</v>
      </c>
      <c r="B246">
        <v>96.94</v>
      </c>
    </row>
    <row r="247" spans="1:2" x14ac:dyDescent="0.3">
      <c r="A247" s="34">
        <v>35947</v>
      </c>
      <c r="B247">
        <v>98.24</v>
      </c>
    </row>
    <row r="248" spans="1:2" x14ac:dyDescent="0.3">
      <c r="A248" s="34">
        <v>35977</v>
      </c>
      <c r="B248">
        <v>97.04</v>
      </c>
    </row>
    <row r="249" spans="1:2" x14ac:dyDescent="0.3">
      <c r="A249" s="34">
        <v>36008</v>
      </c>
      <c r="B249">
        <v>96.15</v>
      </c>
    </row>
    <row r="250" spans="1:2" x14ac:dyDescent="0.3">
      <c r="A250" s="34">
        <v>36039</v>
      </c>
      <c r="B250">
        <v>96.41</v>
      </c>
    </row>
    <row r="251" spans="1:2" x14ac:dyDescent="0.3">
      <c r="A251" s="34">
        <v>36069</v>
      </c>
      <c r="B251">
        <v>92.98</v>
      </c>
    </row>
    <row r="252" spans="1:2" x14ac:dyDescent="0.3">
      <c r="A252" s="34">
        <v>36100</v>
      </c>
      <c r="B252">
        <v>92.53</v>
      </c>
    </row>
    <row r="253" spans="1:2" x14ac:dyDescent="0.3">
      <c r="A253" s="34">
        <v>36130</v>
      </c>
      <c r="B253">
        <v>93.07</v>
      </c>
    </row>
    <row r="254" spans="1:2" x14ac:dyDescent="0.3">
      <c r="A254" s="34">
        <v>36161</v>
      </c>
      <c r="B254">
        <v>90.81</v>
      </c>
    </row>
    <row r="255" spans="1:2" x14ac:dyDescent="0.3">
      <c r="A255" s="34">
        <v>36192</v>
      </c>
      <c r="B255">
        <v>86.5</v>
      </c>
    </row>
    <row r="256" spans="1:2" x14ac:dyDescent="0.3">
      <c r="A256" s="34">
        <v>36220</v>
      </c>
      <c r="B256">
        <v>86.84</v>
      </c>
    </row>
    <row r="257" spans="1:2" x14ac:dyDescent="0.3">
      <c r="A257" s="34">
        <v>36251</v>
      </c>
      <c r="B257">
        <v>83.94</v>
      </c>
    </row>
    <row r="258" spans="1:2" x14ac:dyDescent="0.3">
      <c r="A258" s="34">
        <v>36281</v>
      </c>
      <c r="B258">
        <v>82.76</v>
      </c>
    </row>
    <row r="259" spans="1:2" x14ac:dyDescent="0.3">
      <c r="A259" s="34">
        <v>36312</v>
      </c>
      <c r="B259">
        <v>84.17</v>
      </c>
    </row>
    <row r="260" spans="1:2" x14ac:dyDescent="0.3">
      <c r="A260" s="34">
        <v>36342</v>
      </c>
      <c r="B260">
        <v>84.15</v>
      </c>
    </row>
    <row r="261" spans="1:2" x14ac:dyDescent="0.3">
      <c r="A261" s="34">
        <v>36373</v>
      </c>
      <c r="B261">
        <v>82.34</v>
      </c>
    </row>
    <row r="262" spans="1:2" x14ac:dyDescent="0.3">
      <c r="A262" s="34">
        <v>36404</v>
      </c>
      <c r="B262">
        <v>82.95</v>
      </c>
    </row>
    <row r="263" spans="1:2" x14ac:dyDescent="0.3">
      <c r="A263" s="34">
        <v>36434</v>
      </c>
      <c r="B263">
        <v>82.9</v>
      </c>
    </row>
    <row r="264" spans="1:2" x14ac:dyDescent="0.3">
      <c r="A264" s="34">
        <v>36465</v>
      </c>
      <c r="B264">
        <v>84.06</v>
      </c>
    </row>
    <row r="265" spans="1:2" x14ac:dyDescent="0.3">
      <c r="A265" s="34">
        <v>36495</v>
      </c>
      <c r="B265">
        <v>83.33</v>
      </c>
    </row>
    <row r="266" spans="1:2" x14ac:dyDescent="0.3">
      <c r="A266" s="34">
        <v>36526</v>
      </c>
      <c r="B266">
        <v>82.45</v>
      </c>
    </row>
    <row r="267" spans="1:2" x14ac:dyDescent="0.3">
      <c r="A267" s="34">
        <v>36557</v>
      </c>
      <c r="B267">
        <v>87.95</v>
      </c>
    </row>
    <row r="268" spans="1:2" x14ac:dyDescent="0.3">
      <c r="A268" s="34">
        <v>36586</v>
      </c>
      <c r="B268">
        <v>87.55</v>
      </c>
    </row>
    <row r="269" spans="1:2" x14ac:dyDescent="0.3">
      <c r="A269" s="34">
        <v>36617</v>
      </c>
      <c r="B269">
        <v>86.41</v>
      </c>
    </row>
    <row r="270" spans="1:2" x14ac:dyDescent="0.3">
      <c r="A270" s="34">
        <v>36647</v>
      </c>
      <c r="B270">
        <v>88.92</v>
      </c>
    </row>
    <row r="271" spans="1:2" x14ac:dyDescent="0.3">
      <c r="A271" s="34">
        <v>36678</v>
      </c>
      <c r="B271">
        <v>86.69</v>
      </c>
    </row>
    <row r="272" spans="1:2" x14ac:dyDescent="0.3">
      <c r="A272" s="34">
        <v>36708</v>
      </c>
      <c r="B272">
        <v>88.22</v>
      </c>
    </row>
    <row r="273" spans="1:2" x14ac:dyDescent="0.3">
      <c r="A273" s="34">
        <v>36739</v>
      </c>
      <c r="B273">
        <v>91.28</v>
      </c>
    </row>
    <row r="274" spans="1:2" x14ac:dyDescent="0.3">
      <c r="A274" s="34">
        <v>36770</v>
      </c>
      <c r="B274">
        <v>88.9</v>
      </c>
    </row>
    <row r="275" spans="1:2" x14ac:dyDescent="0.3">
      <c r="A275" s="34">
        <v>36800</v>
      </c>
      <c r="B275">
        <v>84.58</v>
      </c>
    </row>
    <row r="276" spans="1:2" x14ac:dyDescent="0.3">
      <c r="A276" s="34">
        <v>36831</v>
      </c>
      <c r="B276">
        <v>86.39</v>
      </c>
    </row>
    <row r="277" spans="1:2" x14ac:dyDescent="0.3">
      <c r="A277" s="34">
        <v>36861</v>
      </c>
      <c r="B277">
        <v>86.93</v>
      </c>
    </row>
    <row r="278" spans="1:2" x14ac:dyDescent="0.3">
      <c r="A278" s="34">
        <v>36892</v>
      </c>
      <c r="B278">
        <v>88.17</v>
      </c>
    </row>
    <row r="279" spans="1:2" x14ac:dyDescent="0.3">
      <c r="A279" s="34">
        <v>36923</v>
      </c>
      <c r="B279">
        <v>88</v>
      </c>
    </row>
    <row r="280" spans="1:2" x14ac:dyDescent="0.3">
      <c r="A280" s="34">
        <v>36951</v>
      </c>
      <c r="B280">
        <v>90.6</v>
      </c>
    </row>
    <row r="281" spans="1:2" x14ac:dyDescent="0.3">
      <c r="A281" s="34">
        <v>36982</v>
      </c>
      <c r="B281">
        <v>87.39</v>
      </c>
    </row>
    <row r="282" spans="1:2" x14ac:dyDescent="0.3">
      <c r="A282" s="34">
        <v>37012</v>
      </c>
      <c r="B282">
        <v>87.03</v>
      </c>
    </row>
    <row r="283" spans="1:2" x14ac:dyDescent="0.3">
      <c r="A283" s="34">
        <v>37043</v>
      </c>
      <c r="B283">
        <v>85.86</v>
      </c>
    </row>
    <row r="284" spans="1:2" x14ac:dyDescent="0.3">
      <c r="A284" s="34">
        <v>37073</v>
      </c>
      <c r="B284">
        <v>87.16</v>
      </c>
    </row>
    <row r="285" spans="1:2" x14ac:dyDescent="0.3">
      <c r="A285" s="34">
        <v>37104</v>
      </c>
      <c r="B285">
        <v>87.63</v>
      </c>
    </row>
    <row r="286" spans="1:2" x14ac:dyDescent="0.3">
      <c r="A286" s="34">
        <v>37135</v>
      </c>
      <c r="B286">
        <v>85.06</v>
      </c>
    </row>
    <row r="287" spans="1:2" x14ac:dyDescent="0.3">
      <c r="A287" s="34">
        <v>37165</v>
      </c>
      <c r="B287">
        <v>83.91</v>
      </c>
    </row>
    <row r="288" spans="1:2" x14ac:dyDescent="0.3">
      <c r="A288" s="34">
        <v>37196</v>
      </c>
      <c r="B288">
        <v>87.03</v>
      </c>
    </row>
    <row r="289" spans="1:2" x14ac:dyDescent="0.3">
      <c r="A289" s="34">
        <v>37226</v>
      </c>
      <c r="B289">
        <v>85.6</v>
      </c>
    </row>
    <row r="290" spans="1:2" x14ac:dyDescent="0.3">
      <c r="A290" s="34">
        <v>37257</v>
      </c>
      <c r="B290">
        <v>85.79</v>
      </c>
    </row>
    <row r="291" spans="1:2" x14ac:dyDescent="0.3">
      <c r="A291" s="34">
        <v>37288</v>
      </c>
      <c r="B291">
        <v>87.71</v>
      </c>
    </row>
    <row r="292" spans="1:2" x14ac:dyDescent="0.3">
      <c r="A292" s="34">
        <v>37316</v>
      </c>
      <c r="B292">
        <v>87.99</v>
      </c>
    </row>
    <row r="293" spans="1:2" x14ac:dyDescent="0.3">
      <c r="A293" s="34">
        <v>37347</v>
      </c>
      <c r="B293">
        <v>88.32</v>
      </c>
    </row>
    <row r="294" spans="1:2" x14ac:dyDescent="0.3">
      <c r="A294" s="34">
        <v>37377</v>
      </c>
      <c r="B294">
        <v>87.36</v>
      </c>
    </row>
    <row r="295" spans="1:2" x14ac:dyDescent="0.3">
      <c r="A295" s="34">
        <v>37408</v>
      </c>
      <c r="B295">
        <v>89.17</v>
      </c>
    </row>
    <row r="296" spans="1:2" x14ac:dyDescent="0.3">
      <c r="A296" s="34">
        <v>37438</v>
      </c>
      <c r="B296">
        <v>86.58</v>
      </c>
    </row>
    <row r="297" spans="1:2" x14ac:dyDescent="0.3">
      <c r="A297" s="34">
        <v>37469</v>
      </c>
      <c r="B297">
        <v>83.78</v>
      </c>
    </row>
    <row r="298" spans="1:2" x14ac:dyDescent="0.3">
      <c r="A298" s="34">
        <v>37500</v>
      </c>
      <c r="B298">
        <v>83.95</v>
      </c>
    </row>
    <row r="299" spans="1:2" x14ac:dyDescent="0.3">
      <c r="A299" s="34">
        <v>37530</v>
      </c>
      <c r="B299">
        <v>83.26</v>
      </c>
    </row>
    <row r="300" spans="1:2" x14ac:dyDescent="0.3">
      <c r="A300" s="34">
        <v>37561</v>
      </c>
      <c r="B300">
        <v>84.34</v>
      </c>
    </row>
    <row r="301" spans="1:2" x14ac:dyDescent="0.3">
      <c r="A301" s="34">
        <v>37591</v>
      </c>
      <c r="B301">
        <v>80.819999999999993</v>
      </c>
    </row>
    <row r="302" spans="1:2" x14ac:dyDescent="0.3">
      <c r="A302" s="34">
        <v>37622</v>
      </c>
      <c r="B302">
        <v>83.52</v>
      </c>
    </row>
    <row r="303" spans="1:2" x14ac:dyDescent="0.3">
      <c r="A303" s="34">
        <v>37653</v>
      </c>
      <c r="B303">
        <v>81.91</v>
      </c>
    </row>
    <row r="304" spans="1:2" x14ac:dyDescent="0.3">
      <c r="A304" s="34">
        <v>37681</v>
      </c>
      <c r="B304">
        <v>83.66</v>
      </c>
    </row>
    <row r="305" spans="1:3" x14ac:dyDescent="0.3">
      <c r="A305" s="34">
        <v>37712</v>
      </c>
      <c r="B305">
        <v>83.82</v>
      </c>
      <c r="C305">
        <v>0.34360000000000002</v>
      </c>
    </row>
    <row r="306" spans="1:3" x14ac:dyDescent="0.3">
      <c r="A306" s="34">
        <v>37742</v>
      </c>
      <c r="B306">
        <v>84.72</v>
      </c>
      <c r="C306">
        <v>0.33789999999999998</v>
      </c>
    </row>
    <row r="307" spans="1:3" x14ac:dyDescent="0.3">
      <c r="A307" s="34">
        <v>37773</v>
      </c>
      <c r="B307">
        <v>85.79</v>
      </c>
      <c r="C307">
        <v>0.3518</v>
      </c>
    </row>
    <row r="308" spans="1:3" x14ac:dyDescent="0.3">
      <c r="A308" s="34">
        <v>37803</v>
      </c>
      <c r="B308">
        <v>86.12</v>
      </c>
      <c r="C308">
        <v>0.3372</v>
      </c>
    </row>
    <row r="309" spans="1:3" x14ac:dyDescent="0.3">
      <c r="A309" s="34">
        <v>37834</v>
      </c>
      <c r="B309">
        <v>84.57</v>
      </c>
      <c r="C309">
        <v>0.3357</v>
      </c>
    </row>
    <row r="310" spans="1:3" x14ac:dyDescent="0.3">
      <c r="A310" s="34">
        <v>37865</v>
      </c>
      <c r="B310">
        <v>84.9</v>
      </c>
      <c r="C310">
        <v>0.34539999999999998</v>
      </c>
    </row>
    <row r="311" spans="1:3" x14ac:dyDescent="0.3">
      <c r="A311" s="34">
        <v>37895</v>
      </c>
      <c r="B311">
        <v>86.73</v>
      </c>
      <c r="C311">
        <v>0.3488</v>
      </c>
    </row>
    <row r="312" spans="1:3" x14ac:dyDescent="0.3">
      <c r="A312" s="34">
        <v>37926</v>
      </c>
      <c r="B312">
        <v>85.56</v>
      </c>
      <c r="C312">
        <v>0.33939999999999998</v>
      </c>
    </row>
    <row r="313" spans="1:3" x14ac:dyDescent="0.3">
      <c r="A313" s="34">
        <v>37956</v>
      </c>
      <c r="B313">
        <v>85.72</v>
      </c>
      <c r="C313">
        <v>0.3463</v>
      </c>
    </row>
    <row r="314" spans="1:3" x14ac:dyDescent="0.3">
      <c r="A314" s="34">
        <v>37987</v>
      </c>
      <c r="B314">
        <v>87.28</v>
      </c>
      <c r="C314">
        <v>0.3412</v>
      </c>
    </row>
    <row r="315" spans="1:3" x14ac:dyDescent="0.3">
      <c r="A315" s="34">
        <v>38018</v>
      </c>
      <c r="B315">
        <v>85.21</v>
      </c>
      <c r="C315">
        <v>0.34449999999999997</v>
      </c>
    </row>
    <row r="316" spans="1:3" x14ac:dyDescent="0.3">
      <c r="A316" s="34">
        <v>38047</v>
      </c>
      <c r="B316">
        <v>86.13</v>
      </c>
      <c r="C316">
        <v>0.3453</v>
      </c>
    </row>
    <row r="317" spans="1:3" x14ac:dyDescent="0.3">
      <c r="A317" s="34">
        <v>38078</v>
      </c>
      <c r="B317">
        <v>87.28</v>
      </c>
      <c r="C317">
        <v>0.34089999999999998</v>
      </c>
    </row>
    <row r="318" spans="1:3" x14ac:dyDescent="0.3">
      <c r="A318" s="34">
        <v>38108</v>
      </c>
      <c r="B318">
        <v>88.87</v>
      </c>
      <c r="C318">
        <v>0.3135</v>
      </c>
    </row>
    <row r="319" spans="1:3" x14ac:dyDescent="0.3">
      <c r="A319" s="34">
        <v>38139</v>
      </c>
      <c r="B319">
        <v>85.56</v>
      </c>
      <c r="C319">
        <v>0.3241</v>
      </c>
    </row>
    <row r="320" spans="1:3" x14ac:dyDescent="0.3">
      <c r="A320" s="34">
        <v>38169</v>
      </c>
      <c r="B320">
        <v>87.3</v>
      </c>
      <c r="C320">
        <v>0.32919999999999999</v>
      </c>
    </row>
    <row r="321" spans="1:3" x14ac:dyDescent="0.3">
      <c r="A321" s="34">
        <v>38200</v>
      </c>
      <c r="B321">
        <v>85.98</v>
      </c>
      <c r="C321">
        <v>0.34150000000000003</v>
      </c>
    </row>
    <row r="322" spans="1:3" x14ac:dyDescent="0.3">
      <c r="A322" s="34">
        <v>38231</v>
      </c>
      <c r="B322">
        <v>86.44</v>
      </c>
      <c r="C322">
        <v>0.34920000000000001</v>
      </c>
    </row>
    <row r="323" spans="1:3" x14ac:dyDescent="0.3">
      <c r="A323" s="34">
        <v>38261</v>
      </c>
      <c r="B323">
        <v>82.5</v>
      </c>
      <c r="C323">
        <v>0.35</v>
      </c>
    </row>
    <row r="324" spans="1:3" x14ac:dyDescent="0.3">
      <c r="A324" s="34">
        <v>38292</v>
      </c>
      <c r="B324">
        <v>85.45</v>
      </c>
      <c r="C324">
        <v>0.36759999999999998</v>
      </c>
    </row>
    <row r="325" spans="1:3" x14ac:dyDescent="0.3">
      <c r="A325" s="34">
        <v>38322</v>
      </c>
      <c r="B325">
        <v>85.97</v>
      </c>
      <c r="C325">
        <v>0.3765</v>
      </c>
    </row>
    <row r="326" spans="1:3" x14ac:dyDescent="0.3">
      <c r="A326" s="34">
        <v>38353</v>
      </c>
      <c r="B326">
        <v>86.24</v>
      </c>
      <c r="C326">
        <v>0.38319999999999999</v>
      </c>
    </row>
    <row r="327" spans="1:3" x14ac:dyDescent="0.3">
      <c r="A327" s="34">
        <v>38384</v>
      </c>
      <c r="B327">
        <v>85.78</v>
      </c>
      <c r="C327">
        <v>0.3861</v>
      </c>
    </row>
    <row r="328" spans="1:3" x14ac:dyDescent="0.3">
      <c r="A328" s="34">
        <v>38412</v>
      </c>
      <c r="B328">
        <v>85.77</v>
      </c>
      <c r="C328">
        <v>0.3745</v>
      </c>
    </row>
    <row r="329" spans="1:3" x14ac:dyDescent="0.3">
      <c r="A329" s="34">
        <v>38443</v>
      </c>
      <c r="B329">
        <v>86.02</v>
      </c>
      <c r="C329">
        <v>0.39539999999999997</v>
      </c>
    </row>
    <row r="330" spans="1:3" x14ac:dyDescent="0.3">
      <c r="A330" s="34">
        <v>38473</v>
      </c>
      <c r="B330">
        <v>87.71</v>
      </c>
      <c r="C330">
        <v>0.41499999999999998</v>
      </c>
    </row>
    <row r="331" spans="1:3" x14ac:dyDescent="0.3">
      <c r="A331" s="34">
        <v>38504</v>
      </c>
      <c r="B331">
        <v>86.51</v>
      </c>
      <c r="C331">
        <v>0.42899999999999999</v>
      </c>
    </row>
    <row r="332" spans="1:3" x14ac:dyDescent="0.3">
      <c r="A332" s="34">
        <v>38534</v>
      </c>
      <c r="B332">
        <v>88.09</v>
      </c>
      <c r="C332">
        <v>0.41930000000000001</v>
      </c>
    </row>
    <row r="333" spans="1:3" x14ac:dyDescent="0.3">
      <c r="A333" s="34">
        <v>38565</v>
      </c>
      <c r="B333">
        <v>86.46</v>
      </c>
      <c r="C333">
        <v>0.42420000000000002</v>
      </c>
    </row>
    <row r="334" spans="1:3" x14ac:dyDescent="0.3">
      <c r="A334" s="34">
        <v>38596</v>
      </c>
      <c r="B334">
        <v>87.05</v>
      </c>
      <c r="C334">
        <v>0.44829999999999998</v>
      </c>
    </row>
    <row r="335" spans="1:3" x14ac:dyDescent="0.3">
      <c r="A335" s="34">
        <v>38626</v>
      </c>
      <c r="B335">
        <v>86.22</v>
      </c>
      <c r="C335">
        <v>0.44359999999999999</v>
      </c>
    </row>
    <row r="336" spans="1:3" x14ac:dyDescent="0.3">
      <c r="A336" s="34">
        <v>38657</v>
      </c>
      <c r="B336">
        <v>87.94</v>
      </c>
      <c r="C336">
        <v>0.45279999999999998</v>
      </c>
    </row>
    <row r="337" spans="1:3" x14ac:dyDescent="0.3">
      <c r="A337" s="34">
        <v>38687</v>
      </c>
      <c r="B337">
        <v>88.7</v>
      </c>
      <c r="C337">
        <v>0.42980000000000002</v>
      </c>
    </row>
    <row r="338" spans="1:3" x14ac:dyDescent="0.3">
      <c r="A338" s="34">
        <v>38718</v>
      </c>
      <c r="B338">
        <v>88.79</v>
      </c>
      <c r="C338">
        <v>0.45119999999999999</v>
      </c>
    </row>
    <row r="339" spans="1:3" x14ac:dyDescent="0.3">
      <c r="A339" s="34">
        <v>38749</v>
      </c>
      <c r="B339">
        <v>90.05</v>
      </c>
      <c r="C339">
        <v>0.46729999999999999</v>
      </c>
    </row>
    <row r="340" spans="1:3" x14ac:dyDescent="0.3">
      <c r="A340" s="34">
        <v>38777</v>
      </c>
      <c r="B340">
        <v>88.18</v>
      </c>
      <c r="C340">
        <v>0.46250000000000002</v>
      </c>
    </row>
    <row r="341" spans="1:3" x14ac:dyDescent="0.3">
      <c r="A341" s="34">
        <v>38808</v>
      </c>
      <c r="B341">
        <v>88.76</v>
      </c>
      <c r="C341">
        <v>0.4788</v>
      </c>
    </row>
    <row r="342" spans="1:3" x14ac:dyDescent="0.3">
      <c r="A342" s="34">
        <v>38838</v>
      </c>
      <c r="B342">
        <v>88.7</v>
      </c>
      <c r="C342">
        <v>0.43480000000000002</v>
      </c>
    </row>
    <row r="343" spans="1:3" x14ac:dyDescent="0.3">
      <c r="A343" s="34">
        <v>38869</v>
      </c>
      <c r="B343">
        <v>90.16</v>
      </c>
      <c r="C343">
        <v>0.46139999999999998</v>
      </c>
    </row>
    <row r="344" spans="1:3" x14ac:dyDescent="0.3">
      <c r="A344" s="34">
        <v>38899</v>
      </c>
      <c r="B344">
        <v>93</v>
      </c>
      <c r="C344">
        <v>0.4592</v>
      </c>
    </row>
    <row r="345" spans="1:3" x14ac:dyDescent="0.3">
      <c r="A345" s="34">
        <v>38930</v>
      </c>
      <c r="B345">
        <v>92.56</v>
      </c>
      <c r="C345">
        <v>0.46589999999999998</v>
      </c>
    </row>
    <row r="346" spans="1:3" x14ac:dyDescent="0.3">
      <c r="A346" s="34">
        <v>38961</v>
      </c>
      <c r="B346">
        <v>93.9</v>
      </c>
      <c r="C346">
        <v>0.46039999999999998</v>
      </c>
    </row>
    <row r="347" spans="1:3" x14ac:dyDescent="0.3">
      <c r="A347" s="34">
        <v>38991</v>
      </c>
      <c r="B347">
        <v>94.43</v>
      </c>
      <c r="C347">
        <v>0.46650000000000003</v>
      </c>
    </row>
    <row r="348" spans="1:3" x14ac:dyDescent="0.3">
      <c r="A348" s="34">
        <v>39022</v>
      </c>
      <c r="B348">
        <v>93.53</v>
      </c>
      <c r="C348">
        <v>0.46139999999999998</v>
      </c>
    </row>
    <row r="349" spans="1:3" x14ac:dyDescent="0.3">
      <c r="A349" s="34">
        <v>39052</v>
      </c>
      <c r="B349">
        <v>96.19</v>
      </c>
      <c r="C349">
        <v>0.46760000000000002</v>
      </c>
    </row>
    <row r="350" spans="1:3" x14ac:dyDescent="0.3">
      <c r="A350" s="34">
        <v>39083</v>
      </c>
      <c r="B350">
        <v>95.62</v>
      </c>
      <c r="C350">
        <v>0.47049999999999997</v>
      </c>
    </row>
    <row r="351" spans="1:3" x14ac:dyDescent="0.3">
      <c r="A351" s="34">
        <v>39114</v>
      </c>
      <c r="B351">
        <v>94.06</v>
      </c>
      <c r="C351">
        <v>0.47120000000000001</v>
      </c>
    </row>
    <row r="352" spans="1:3" x14ac:dyDescent="0.3">
      <c r="A352" s="34">
        <v>39142</v>
      </c>
      <c r="B352">
        <v>96.93</v>
      </c>
      <c r="C352">
        <v>0.4849</v>
      </c>
    </row>
    <row r="353" spans="1:3" x14ac:dyDescent="0.3">
      <c r="A353" s="34">
        <v>39173</v>
      </c>
      <c r="B353">
        <v>93.85</v>
      </c>
      <c r="C353">
        <v>0.49070000000000003</v>
      </c>
    </row>
    <row r="354" spans="1:3" x14ac:dyDescent="0.3">
      <c r="A354" s="34">
        <v>39203</v>
      </c>
      <c r="B354">
        <v>93.81</v>
      </c>
      <c r="C354">
        <v>0.51980000000000004</v>
      </c>
    </row>
    <row r="355" spans="1:3" x14ac:dyDescent="0.3">
      <c r="A355" s="34">
        <v>39234</v>
      </c>
      <c r="B355">
        <v>92.82</v>
      </c>
      <c r="C355">
        <v>0.51759999999999995</v>
      </c>
    </row>
    <row r="356" spans="1:3" x14ac:dyDescent="0.3">
      <c r="A356" s="34">
        <v>39264</v>
      </c>
      <c r="B356">
        <v>94</v>
      </c>
      <c r="C356">
        <v>0.53069999999999995</v>
      </c>
    </row>
    <row r="357" spans="1:3" x14ac:dyDescent="0.3">
      <c r="A357" s="34">
        <v>39295</v>
      </c>
      <c r="B357">
        <v>93.97</v>
      </c>
      <c r="C357">
        <v>0.50739999999999996</v>
      </c>
    </row>
    <row r="358" spans="1:3" x14ac:dyDescent="0.3">
      <c r="A358" s="34">
        <v>39326</v>
      </c>
      <c r="B358">
        <v>94.54</v>
      </c>
      <c r="C358">
        <v>0.54490000000000005</v>
      </c>
    </row>
    <row r="359" spans="1:3" x14ac:dyDescent="0.3">
      <c r="A359" s="34">
        <v>39356</v>
      </c>
      <c r="B359">
        <v>96.49</v>
      </c>
      <c r="C359">
        <v>0.57499999999999996</v>
      </c>
    </row>
    <row r="360" spans="1:3" x14ac:dyDescent="0.3">
      <c r="A360" s="34">
        <v>39387</v>
      </c>
      <c r="B360">
        <v>95.48</v>
      </c>
      <c r="C360">
        <v>0.55549999999999999</v>
      </c>
    </row>
    <row r="361" spans="1:3" x14ac:dyDescent="0.3">
      <c r="A361" s="34">
        <v>39417</v>
      </c>
      <c r="B361">
        <v>96.49</v>
      </c>
      <c r="C361">
        <v>0.56110000000000004</v>
      </c>
    </row>
    <row r="362" spans="1:3" x14ac:dyDescent="0.3">
      <c r="A362" s="34">
        <v>39448</v>
      </c>
      <c r="B362">
        <v>97.9</v>
      </c>
      <c r="C362">
        <v>0.56799999999999995</v>
      </c>
    </row>
    <row r="363" spans="1:3" x14ac:dyDescent="0.3">
      <c r="A363" s="34">
        <v>39479</v>
      </c>
      <c r="B363">
        <v>94.43</v>
      </c>
      <c r="C363">
        <v>0.59089999999999998</v>
      </c>
    </row>
    <row r="364" spans="1:3" x14ac:dyDescent="0.3">
      <c r="A364" s="34">
        <v>39508</v>
      </c>
      <c r="B364">
        <v>94.07</v>
      </c>
      <c r="C364">
        <v>0.56879999999999997</v>
      </c>
    </row>
    <row r="365" spans="1:3" x14ac:dyDescent="0.3">
      <c r="A365" s="34">
        <v>39539</v>
      </c>
      <c r="B365">
        <v>92.94</v>
      </c>
      <c r="C365">
        <v>0.6008</v>
      </c>
    </row>
    <row r="366" spans="1:3" x14ac:dyDescent="0.3">
      <c r="A366" s="34">
        <v>39569</v>
      </c>
      <c r="B366">
        <v>97.06</v>
      </c>
      <c r="C366">
        <v>0.61409999999999998</v>
      </c>
    </row>
    <row r="367" spans="1:3" x14ac:dyDescent="0.3">
      <c r="A367" s="34">
        <v>39600</v>
      </c>
      <c r="B367">
        <v>98.93</v>
      </c>
      <c r="C367">
        <v>0.62260000000000004</v>
      </c>
    </row>
    <row r="368" spans="1:3" x14ac:dyDescent="0.3">
      <c r="A368" s="34">
        <v>39630</v>
      </c>
      <c r="B368">
        <v>100.01</v>
      </c>
      <c r="C368">
        <v>0.63749999999999996</v>
      </c>
    </row>
    <row r="369" spans="1:3" x14ac:dyDescent="0.3">
      <c r="A369" s="34">
        <v>39661</v>
      </c>
      <c r="B369">
        <v>103.15</v>
      </c>
      <c r="C369">
        <v>0.61280000000000001</v>
      </c>
    </row>
    <row r="370" spans="1:3" x14ac:dyDescent="0.3">
      <c r="A370" s="34">
        <v>39692</v>
      </c>
      <c r="B370">
        <v>101.49</v>
      </c>
      <c r="C370">
        <v>0.52390000000000003</v>
      </c>
    </row>
    <row r="371" spans="1:3" x14ac:dyDescent="0.3">
      <c r="A371" s="34">
        <v>39722</v>
      </c>
      <c r="B371">
        <v>103.49</v>
      </c>
      <c r="C371">
        <v>0.46139999999999998</v>
      </c>
    </row>
    <row r="372" spans="1:3" x14ac:dyDescent="0.3">
      <c r="A372" s="34">
        <v>39753</v>
      </c>
      <c r="B372">
        <v>98.45</v>
      </c>
      <c r="C372">
        <v>0.4335</v>
      </c>
    </row>
    <row r="373" spans="1:3" x14ac:dyDescent="0.3">
      <c r="A373" s="34">
        <v>39783</v>
      </c>
      <c r="B373">
        <v>96.42</v>
      </c>
      <c r="C373">
        <v>0.43149999999999999</v>
      </c>
    </row>
    <row r="374" spans="1:3" x14ac:dyDescent="0.3">
      <c r="A374" s="34">
        <v>39814</v>
      </c>
      <c r="B374">
        <v>89.11</v>
      </c>
      <c r="C374">
        <v>0.4304</v>
      </c>
    </row>
    <row r="375" spans="1:3" x14ac:dyDescent="0.3">
      <c r="A375" s="34">
        <v>39845</v>
      </c>
      <c r="B375">
        <v>92.19</v>
      </c>
      <c r="C375">
        <v>0.41760000000000003</v>
      </c>
    </row>
    <row r="376" spans="1:3" x14ac:dyDescent="0.3">
      <c r="A376" s="34">
        <v>39873</v>
      </c>
      <c r="B376">
        <v>92.1</v>
      </c>
      <c r="C376">
        <v>0.43099999999999999</v>
      </c>
    </row>
    <row r="377" spans="1:3" x14ac:dyDescent="0.3">
      <c r="A377" s="34">
        <v>39904</v>
      </c>
      <c r="B377">
        <v>92.88</v>
      </c>
      <c r="C377">
        <v>0.45610000000000001</v>
      </c>
    </row>
    <row r="378" spans="1:3" x14ac:dyDescent="0.3">
      <c r="A378" s="34">
        <v>39934</v>
      </c>
      <c r="B378">
        <v>92.56</v>
      </c>
      <c r="C378">
        <v>0.50660000000000005</v>
      </c>
    </row>
    <row r="379" spans="1:3" x14ac:dyDescent="0.3">
      <c r="A379" s="34">
        <v>39965</v>
      </c>
      <c r="B379">
        <v>93.98</v>
      </c>
      <c r="C379">
        <v>0.51149999999999995</v>
      </c>
    </row>
    <row r="380" spans="1:3" x14ac:dyDescent="0.3">
      <c r="A380" s="34">
        <v>39995</v>
      </c>
      <c r="B380">
        <v>93.84</v>
      </c>
      <c r="C380">
        <v>0.53539999999999999</v>
      </c>
    </row>
    <row r="381" spans="1:3" x14ac:dyDescent="0.3">
      <c r="A381" s="34">
        <v>40026</v>
      </c>
      <c r="B381">
        <v>94.77</v>
      </c>
      <c r="C381">
        <v>0.53110000000000002</v>
      </c>
    </row>
    <row r="382" spans="1:3" x14ac:dyDescent="0.3">
      <c r="A382" s="34">
        <v>40057</v>
      </c>
      <c r="B382">
        <v>97.99</v>
      </c>
      <c r="C382">
        <v>0.56369999999999998</v>
      </c>
    </row>
    <row r="383" spans="1:3" x14ac:dyDescent="0.3">
      <c r="A383" s="34">
        <v>40087</v>
      </c>
      <c r="B383">
        <v>97.97</v>
      </c>
      <c r="C383">
        <v>0.56640000000000001</v>
      </c>
    </row>
    <row r="384" spans="1:3" x14ac:dyDescent="0.3">
      <c r="A384" s="34">
        <v>40118</v>
      </c>
      <c r="B384">
        <v>99.75</v>
      </c>
      <c r="C384">
        <v>0.56899999999999995</v>
      </c>
    </row>
    <row r="385" spans="1:3" x14ac:dyDescent="0.3">
      <c r="A385" s="34">
        <v>40148</v>
      </c>
      <c r="B385">
        <v>104.31</v>
      </c>
      <c r="C385">
        <v>0.57289999999999996</v>
      </c>
    </row>
    <row r="386" spans="1:3" x14ac:dyDescent="0.3">
      <c r="A386" s="34">
        <v>40179</v>
      </c>
      <c r="B386">
        <v>105.86</v>
      </c>
      <c r="C386">
        <v>0.52969999999999995</v>
      </c>
    </row>
    <row r="387" spans="1:3" x14ac:dyDescent="0.3">
      <c r="A387" s="34">
        <v>40210</v>
      </c>
      <c r="B387">
        <v>103.81</v>
      </c>
      <c r="C387">
        <v>0.55259999999999998</v>
      </c>
    </row>
    <row r="388" spans="1:3" x14ac:dyDescent="0.3">
      <c r="A388" s="34">
        <v>40238</v>
      </c>
      <c r="B388">
        <v>105</v>
      </c>
      <c r="C388">
        <v>0.55989999999999995</v>
      </c>
    </row>
    <row r="389" spans="1:3" x14ac:dyDescent="0.3">
      <c r="A389" s="34">
        <v>40269</v>
      </c>
      <c r="B389">
        <v>104.64</v>
      </c>
      <c r="C389">
        <v>0.57499999999999996</v>
      </c>
    </row>
    <row r="390" spans="1:3" x14ac:dyDescent="0.3">
      <c r="A390" s="34">
        <v>40299</v>
      </c>
      <c r="B390">
        <v>108.12</v>
      </c>
      <c r="C390">
        <v>0.54859999999999998</v>
      </c>
    </row>
    <row r="391" spans="1:3" x14ac:dyDescent="0.3">
      <c r="A391" s="34">
        <v>40330</v>
      </c>
      <c r="B391">
        <v>107.64</v>
      </c>
      <c r="C391">
        <v>0.55369999999999997</v>
      </c>
    </row>
    <row r="392" spans="1:3" x14ac:dyDescent="0.3">
      <c r="A392" s="34">
        <v>40360</v>
      </c>
      <c r="B392">
        <v>112.4</v>
      </c>
      <c r="C392">
        <v>0.56930000000000003</v>
      </c>
    </row>
    <row r="393" spans="1:3" x14ac:dyDescent="0.3">
      <c r="A393" s="34">
        <v>40391</v>
      </c>
      <c r="B393">
        <v>112.88</v>
      </c>
      <c r="C393">
        <v>0.56910000000000005</v>
      </c>
    </row>
    <row r="394" spans="1:3" x14ac:dyDescent="0.3">
      <c r="A394" s="34">
        <v>40422</v>
      </c>
      <c r="B394">
        <v>117.51</v>
      </c>
      <c r="C394">
        <v>0.59189999999999998</v>
      </c>
    </row>
    <row r="395" spans="1:3" x14ac:dyDescent="0.3">
      <c r="A395" s="34">
        <v>40452</v>
      </c>
      <c r="B395">
        <v>116.58</v>
      </c>
      <c r="C395">
        <v>0.58699999999999997</v>
      </c>
    </row>
    <row r="396" spans="1:3" x14ac:dyDescent="0.3">
      <c r="A396" s="34">
        <v>40483</v>
      </c>
      <c r="B396">
        <v>116.58</v>
      </c>
      <c r="C396">
        <v>0.58240000000000003</v>
      </c>
    </row>
    <row r="397" spans="1:3" x14ac:dyDescent="0.3">
      <c r="A397" s="34">
        <v>40513</v>
      </c>
      <c r="B397">
        <v>119.66</v>
      </c>
      <c r="C397">
        <v>0.60189999999999999</v>
      </c>
    </row>
    <row r="398" spans="1:3" x14ac:dyDescent="0.3">
      <c r="A398" s="34">
        <v>40544</v>
      </c>
      <c r="B398">
        <v>119.15</v>
      </c>
      <c r="C398">
        <v>0.59899999999999998</v>
      </c>
    </row>
    <row r="399" spans="1:3" x14ac:dyDescent="0.3">
      <c r="A399" s="34">
        <v>40575</v>
      </c>
      <c r="B399">
        <v>118.17</v>
      </c>
      <c r="C399">
        <v>0.60029999999999994</v>
      </c>
    </row>
    <row r="400" spans="1:3" x14ac:dyDescent="0.3">
      <c r="A400" s="34">
        <v>40603</v>
      </c>
      <c r="B400">
        <v>116.64</v>
      </c>
      <c r="C400">
        <v>0.6119</v>
      </c>
    </row>
    <row r="401" spans="1:3" x14ac:dyDescent="0.3">
      <c r="A401" s="34">
        <v>40634</v>
      </c>
      <c r="B401">
        <v>117.92</v>
      </c>
      <c r="C401">
        <v>0.63419999999999999</v>
      </c>
    </row>
    <row r="402" spans="1:3" x14ac:dyDescent="0.3">
      <c r="A402" s="34">
        <v>40664</v>
      </c>
      <c r="B402">
        <v>119.24</v>
      </c>
      <c r="C402">
        <v>0.63200000000000001</v>
      </c>
    </row>
    <row r="403" spans="1:3" x14ac:dyDescent="0.3">
      <c r="A403" s="34">
        <v>40695</v>
      </c>
      <c r="B403">
        <v>119.72</v>
      </c>
      <c r="C403">
        <v>0.63929999999999998</v>
      </c>
    </row>
    <row r="404" spans="1:3" x14ac:dyDescent="0.3">
      <c r="A404" s="34">
        <v>40725</v>
      </c>
      <c r="B404">
        <v>120.14</v>
      </c>
      <c r="C404">
        <v>0.64470000000000005</v>
      </c>
    </row>
    <row r="405" spans="1:3" x14ac:dyDescent="0.3">
      <c r="A405" s="34">
        <v>40756</v>
      </c>
      <c r="B405">
        <v>120.47</v>
      </c>
      <c r="C405">
        <v>0.62839999999999996</v>
      </c>
    </row>
    <row r="406" spans="1:3" x14ac:dyDescent="0.3">
      <c r="A406" s="34">
        <v>40787</v>
      </c>
      <c r="B406">
        <v>122.2</v>
      </c>
      <c r="C406">
        <v>0.53139999999999998</v>
      </c>
    </row>
    <row r="407" spans="1:3" x14ac:dyDescent="0.3">
      <c r="A407" s="34">
        <v>40817</v>
      </c>
      <c r="B407">
        <v>122.2</v>
      </c>
      <c r="C407">
        <v>0.58160000000000001</v>
      </c>
    </row>
    <row r="408" spans="1:3" x14ac:dyDescent="0.3">
      <c r="A408" s="34">
        <v>40848</v>
      </c>
      <c r="B408">
        <v>118.74</v>
      </c>
      <c r="C408">
        <v>0.55230000000000001</v>
      </c>
    </row>
    <row r="409" spans="1:3" x14ac:dyDescent="0.3">
      <c r="A409" s="34">
        <v>40878</v>
      </c>
      <c r="B409">
        <v>114.66</v>
      </c>
      <c r="C409">
        <v>0.53610000000000002</v>
      </c>
    </row>
    <row r="410" spans="1:3" x14ac:dyDescent="0.3">
      <c r="A410" s="34">
        <v>40909</v>
      </c>
      <c r="B410">
        <v>113.73</v>
      </c>
      <c r="C410">
        <v>0.57089999999999996</v>
      </c>
    </row>
    <row r="411" spans="1:3" x14ac:dyDescent="0.3">
      <c r="A411" s="34">
        <v>40940</v>
      </c>
      <c r="B411">
        <v>111.51</v>
      </c>
      <c r="C411">
        <v>0.58450000000000002</v>
      </c>
    </row>
    <row r="412" spans="1:3" x14ac:dyDescent="0.3">
      <c r="A412" s="34">
        <v>40969</v>
      </c>
      <c r="B412">
        <v>111.29</v>
      </c>
      <c r="C412">
        <v>0.54820000000000002</v>
      </c>
    </row>
    <row r="413" spans="1:3" x14ac:dyDescent="0.3">
      <c r="A413" s="34">
        <v>41000</v>
      </c>
      <c r="B413">
        <v>112.18</v>
      </c>
      <c r="C413">
        <v>0.52339999999999998</v>
      </c>
    </row>
    <row r="414" spans="1:3" x14ac:dyDescent="0.3">
      <c r="A414" s="34">
        <v>41030</v>
      </c>
      <c r="B414">
        <v>113.7</v>
      </c>
      <c r="C414">
        <v>0.49380000000000002</v>
      </c>
    </row>
    <row r="415" spans="1:3" x14ac:dyDescent="0.3">
      <c r="A415" s="34">
        <v>41061</v>
      </c>
      <c r="B415">
        <v>113.98</v>
      </c>
      <c r="C415">
        <v>0.497</v>
      </c>
    </row>
    <row r="416" spans="1:3" x14ac:dyDescent="0.3">
      <c r="A416" s="34">
        <v>41091</v>
      </c>
      <c r="B416">
        <v>113.82</v>
      </c>
      <c r="C416">
        <v>0.48559999999999998</v>
      </c>
    </row>
    <row r="417" spans="1:3" x14ac:dyDescent="0.3">
      <c r="A417" s="34">
        <v>41122</v>
      </c>
      <c r="B417">
        <v>114.82</v>
      </c>
      <c r="C417">
        <v>0.4914</v>
      </c>
    </row>
    <row r="418" spans="1:3" x14ac:dyDescent="0.3">
      <c r="A418" s="34">
        <v>41153</v>
      </c>
      <c r="B418">
        <v>112.64</v>
      </c>
      <c r="C418">
        <v>0.4929</v>
      </c>
    </row>
    <row r="419" spans="1:3" x14ac:dyDescent="0.3">
      <c r="A419" s="34">
        <v>41183</v>
      </c>
      <c r="B419">
        <v>111.82</v>
      </c>
      <c r="C419">
        <v>0.49180000000000001</v>
      </c>
    </row>
    <row r="420" spans="1:3" x14ac:dyDescent="0.3">
      <c r="A420" s="34">
        <v>41214</v>
      </c>
      <c r="B420">
        <v>110.68</v>
      </c>
      <c r="C420">
        <v>0.46729999999999999</v>
      </c>
    </row>
    <row r="421" spans="1:3" x14ac:dyDescent="0.3">
      <c r="A421" s="34">
        <v>41244</v>
      </c>
      <c r="B421">
        <v>111.53</v>
      </c>
      <c r="C421">
        <v>0.48680000000000001</v>
      </c>
    </row>
    <row r="422" spans="1:3" x14ac:dyDescent="0.3">
      <c r="A422" s="34">
        <v>41275</v>
      </c>
      <c r="B422">
        <v>111.58</v>
      </c>
      <c r="C422">
        <v>0.502</v>
      </c>
    </row>
    <row r="423" spans="1:3" x14ac:dyDescent="0.3">
      <c r="A423" s="34">
        <v>41306</v>
      </c>
      <c r="B423">
        <v>111.14</v>
      </c>
      <c r="C423">
        <v>0.50590000000000002</v>
      </c>
    </row>
    <row r="424" spans="1:3" x14ac:dyDescent="0.3">
      <c r="A424" s="34">
        <v>41334</v>
      </c>
      <c r="B424">
        <v>112.19</v>
      </c>
      <c r="C424">
        <v>0.49359999999999998</v>
      </c>
    </row>
    <row r="425" spans="1:3" x14ac:dyDescent="0.3">
      <c r="A425" s="34">
        <v>41365</v>
      </c>
      <c r="B425">
        <v>109.94</v>
      </c>
      <c r="C425">
        <v>0.49909999999999999</v>
      </c>
    </row>
    <row r="426" spans="1:3" x14ac:dyDescent="0.3">
      <c r="A426" s="34">
        <v>41395</v>
      </c>
      <c r="B426">
        <v>109.7</v>
      </c>
      <c r="C426">
        <v>0.46739999999999998</v>
      </c>
    </row>
    <row r="427" spans="1:3" x14ac:dyDescent="0.3">
      <c r="A427" s="34">
        <v>41426</v>
      </c>
      <c r="B427">
        <v>108.85</v>
      </c>
      <c r="C427">
        <v>0.44940000000000002</v>
      </c>
    </row>
    <row r="428" spans="1:3" x14ac:dyDescent="0.3">
      <c r="A428" s="34">
        <v>41456</v>
      </c>
      <c r="B428">
        <v>108.48</v>
      </c>
      <c r="C428">
        <v>0.43869999999999998</v>
      </c>
    </row>
    <row r="429" spans="1:3" x14ac:dyDescent="0.3">
      <c r="A429" s="34">
        <v>41487</v>
      </c>
      <c r="B429">
        <v>107.04</v>
      </c>
      <c r="C429">
        <v>0.41839999999999999</v>
      </c>
    </row>
    <row r="430" spans="1:3" x14ac:dyDescent="0.3">
      <c r="A430" s="34">
        <v>41518</v>
      </c>
      <c r="B430">
        <v>108.83</v>
      </c>
      <c r="C430">
        <v>0.45050000000000001</v>
      </c>
    </row>
    <row r="431" spans="1:3" x14ac:dyDescent="0.3">
      <c r="A431" s="34">
        <v>41548</v>
      </c>
      <c r="B431">
        <v>109.89</v>
      </c>
      <c r="C431">
        <v>0.44929999999999998</v>
      </c>
    </row>
    <row r="432" spans="1:3" x14ac:dyDescent="0.3">
      <c r="A432" s="34">
        <v>41579</v>
      </c>
      <c r="B432">
        <v>108.52</v>
      </c>
      <c r="C432">
        <v>0.4279</v>
      </c>
    </row>
    <row r="433" spans="1:3" x14ac:dyDescent="0.3">
      <c r="A433" s="34">
        <v>41609</v>
      </c>
      <c r="B433">
        <v>108.78</v>
      </c>
      <c r="C433">
        <v>0.42280000000000001</v>
      </c>
    </row>
    <row r="434" spans="1:3" x14ac:dyDescent="0.3">
      <c r="A434" s="34">
        <v>41640</v>
      </c>
      <c r="B434">
        <v>111.07</v>
      </c>
      <c r="C434">
        <v>0.41439999999999999</v>
      </c>
    </row>
    <row r="435" spans="1:3" x14ac:dyDescent="0.3">
      <c r="A435" s="34">
        <v>41671</v>
      </c>
      <c r="B435">
        <v>106.96</v>
      </c>
      <c r="C435">
        <v>0.42599999999999999</v>
      </c>
    </row>
    <row r="436" spans="1:3" x14ac:dyDescent="0.3">
      <c r="A436" s="34">
        <v>41699</v>
      </c>
      <c r="B436">
        <v>106.73</v>
      </c>
      <c r="C436">
        <v>0.44259999999999999</v>
      </c>
    </row>
    <row r="437" spans="1:3" x14ac:dyDescent="0.3">
      <c r="A437" s="34">
        <v>41730</v>
      </c>
      <c r="B437">
        <v>105.79</v>
      </c>
      <c r="C437">
        <v>0.44619999999999999</v>
      </c>
    </row>
    <row r="438" spans="1:3" x14ac:dyDescent="0.3">
      <c r="A438" s="34">
        <v>41760</v>
      </c>
      <c r="B438">
        <v>107.55</v>
      </c>
      <c r="C438">
        <v>0.44640000000000002</v>
      </c>
    </row>
    <row r="439" spans="1:3" x14ac:dyDescent="0.3">
      <c r="A439" s="34">
        <v>41791</v>
      </c>
      <c r="B439">
        <v>107.44</v>
      </c>
      <c r="C439">
        <v>0.45300000000000001</v>
      </c>
    </row>
    <row r="440" spans="1:3" x14ac:dyDescent="0.3">
      <c r="A440" s="34">
        <v>41821</v>
      </c>
      <c r="B440">
        <v>106.4</v>
      </c>
      <c r="C440">
        <v>0.44080000000000003</v>
      </c>
    </row>
    <row r="441" spans="1:3" x14ac:dyDescent="0.3">
      <c r="A441" s="34">
        <v>41852</v>
      </c>
      <c r="B441">
        <v>106</v>
      </c>
      <c r="C441">
        <v>0.4466</v>
      </c>
    </row>
    <row r="442" spans="1:3" x14ac:dyDescent="0.3">
      <c r="A442" s="34">
        <v>41883</v>
      </c>
      <c r="B442">
        <v>105.89</v>
      </c>
      <c r="C442">
        <v>0.40679999999999999</v>
      </c>
    </row>
    <row r="443" spans="1:3" x14ac:dyDescent="0.3">
      <c r="A443" s="34">
        <v>41913</v>
      </c>
      <c r="B443">
        <v>103.59</v>
      </c>
      <c r="C443">
        <v>0.40289999999999998</v>
      </c>
    </row>
    <row r="444" spans="1:3" x14ac:dyDescent="0.3">
      <c r="A444" s="34">
        <v>41944</v>
      </c>
      <c r="B444">
        <v>101.84</v>
      </c>
      <c r="C444">
        <v>0.38779999999999998</v>
      </c>
    </row>
    <row r="445" spans="1:3" x14ac:dyDescent="0.3">
      <c r="A445" s="34">
        <v>41974</v>
      </c>
      <c r="B445">
        <v>101.55</v>
      </c>
      <c r="C445">
        <v>0.37569999999999998</v>
      </c>
    </row>
    <row r="446" spans="1:3" x14ac:dyDescent="0.3">
      <c r="A446" s="34">
        <v>42005</v>
      </c>
      <c r="B446">
        <v>96.96</v>
      </c>
      <c r="C446">
        <v>0.37119999999999997</v>
      </c>
    </row>
    <row r="447" spans="1:3" x14ac:dyDescent="0.3">
      <c r="A447" s="34">
        <v>42036</v>
      </c>
      <c r="B447">
        <v>96.84</v>
      </c>
      <c r="C447">
        <v>0.34960000000000002</v>
      </c>
    </row>
    <row r="448" spans="1:3" x14ac:dyDescent="0.3">
      <c r="A448" s="34">
        <v>42064</v>
      </c>
      <c r="B448">
        <v>98.83</v>
      </c>
      <c r="C448">
        <v>0.31230000000000002</v>
      </c>
    </row>
    <row r="449" spans="1:3" x14ac:dyDescent="0.3">
      <c r="A449" s="34">
        <v>42095</v>
      </c>
      <c r="B449">
        <v>93.19</v>
      </c>
      <c r="C449">
        <v>0.33189999999999997</v>
      </c>
    </row>
    <row r="450" spans="1:3" x14ac:dyDescent="0.3">
      <c r="A450" s="34">
        <v>42125</v>
      </c>
      <c r="B450">
        <v>92.53</v>
      </c>
      <c r="C450">
        <v>0.31390000000000001</v>
      </c>
    </row>
    <row r="451" spans="1:3" x14ac:dyDescent="0.3">
      <c r="A451" s="34">
        <v>42156</v>
      </c>
      <c r="B451">
        <v>93.99</v>
      </c>
      <c r="C451">
        <v>0.32190000000000002</v>
      </c>
    </row>
    <row r="452" spans="1:3" x14ac:dyDescent="0.3">
      <c r="A452" s="34">
        <v>42186</v>
      </c>
      <c r="B452">
        <v>94.82</v>
      </c>
      <c r="C452">
        <v>0.29170000000000001</v>
      </c>
    </row>
    <row r="453" spans="1:3" x14ac:dyDescent="0.3">
      <c r="A453" s="34">
        <v>42217</v>
      </c>
      <c r="B453">
        <v>91.46</v>
      </c>
      <c r="C453">
        <v>0.27500000000000002</v>
      </c>
    </row>
    <row r="454" spans="1:3" x14ac:dyDescent="0.3">
      <c r="A454" s="34">
        <v>42248</v>
      </c>
      <c r="B454">
        <v>91.53</v>
      </c>
      <c r="C454">
        <v>0.25209999999999999</v>
      </c>
    </row>
    <row r="455" spans="1:3" x14ac:dyDescent="0.3">
      <c r="A455" s="34">
        <v>42278</v>
      </c>
      <c r="B455">
        <v>90.16</v>
      </c>
      <c r="C455">
        <v>0.25869999999999999</v>
      </c>
    </row>
    <row r="456" spans="1:3" x14ac:dyDescent="0.3">
      <c r="A456" s="34">
        <v>42309</v>
      </c>
      <c r="B456">
        <v>93.33</v>
      </c>
      <c r="C456">
        <v>0.25750000000000001</v>
      </c>
    </row>
    <row r="457" spans="1:3" x14ac:dyDescent="0.3">
      <c r="A457" s="34">
        <v>42339</v>
      </c>
      <c r="B457">
        <v>89.1</v>
      </c>
      <c r="C457">
        <v>0.25190000000000001</v>
      </c>
    </row>
    <row r="458" spans="1:3" x14ac:dyDescent="0.3">
      <c r="A458" s="34">
        <v>42370</v>
      </c>
      <c r="B458">
        <v>88.3</v>
      </c>
      <c r="C458">
        <v>0.24890000000000001</v>
      </c>
    </row>
    <row r="459" spans="1:3" x14ac:dyDescent="0.3">
      <c r="A459" s="34">
        <v>42401</v>
      </c>
      <c r="B459">
        <v>87.68</v>
      </c>
      <c r="C459">
        <v>0.2485</v>
      </c>
    </row>
    <row r="460" spans="1:3" x14ac:dyDescent="0.3">
      <c r="A460" s="34">
        <v>42430</v>
      </c>
      <c r="B460">
        <v>88.42</v>
      </c>
      <c r="C460">
        <v>0.27800000000000002</v>
      </c>
    </row>
    <row r="461" spans="1:3" x14ac:dyDescent="0.3">
      <c r="A461" s="34">
        <v>42461</v>
      </c>
      <c r="B461">
        <v>88.6</v>
      </c>
      <c r="C461">
        <v>0.29060000000000002</v>
      </c>
    </row>
    <row r="462" spans="1:3" x14ac:dyDescent="0.3">
      <c r="A462" s="34">
        <v>42491</v>
      </c>
      <c r="B462">
        <v>97.81</v>
      </c>
      <c r="C462">
        <v>0.27560000000000001</v>
      </c>
    </row>
    <row r="463" spans="1:3" x14ac:dyDescent="0.3">
      <c r="A463" s="34">
        <v>42522</v>
      </c>
      <c r="B463">
        <v>97.21</v>
      </c>
      <c r="C463">
        <v>0.31169999999999998</v>
      </c>
    </row>
    <row r="464" spans="1:3" x14ac:dyDescent="0.3">
      <c r="A464" s="34">
        <v>42552</v>
      </c>
      <c r="B464">
        <v>97.37</v>
      </c>
      <c r="C464">
        <v>0.30809999999999998</v>
      </c>
    </row>
    <row r="465" spans="1:3" x14ac:dyDescent="0.3">
      <c r="A465" s="34">
        <v>42583</v>
      </c>
      <c r="B465">
        <v>98.96</v>
      </c>
      <c r="C465">
        <v>0.309</v>
      </c>
    </row>
    <row r="466" spans="1:3" x14ac:dyDescent="0.3">
      <c r="A466" s="34">
        <v>42614</v>
      </c>
      <c r="B466">
        <v>100.05</v>
      </c>
      <c r="C466">
        <v>0.30609999999999998</v>
      </c>
    </row>
    <row r="467" spans="1:3" x14ac:dyDescent="0.3">
      <c r="A467" s="34">
        <v>42644</v>
      </c>
      <c r="B467">
        <v>99.81</v>
      </c>
      <c r="C467">
        <v>0.31209999999999999</v>
      </c>
    </row>
    <row r="468" spans="1:3" x14ac:dyDescent="0.3">
      <c r="A468" s="34">
        <v>42675</v>
      </c>
      <c r="B468">
        <v>101.86</v>
      </c>
      <c r="C468">
        <v>0.29499999999999998</v>
      </c>
    </row>
    <row r="469" spans="1:3" x14ac:dyDescent="0.3">
      <c r="A469" s="34">
        <v>42705</v>
      </c>
      <c r="B469">
        <v>103.35</v>
      </c>
      <c r="C469">
        <v>0.30680000000000002</v>
      </c>
    </row>
    <row r="470" spans="1:3" x14ac:dyDescent="0.3">
      <c r="A470" s="34">
        <v>42736</v>
      </c>
      <c r="B470">
        <v>106.78</v>
      </c>
      <c r="C470">
        <v>0.31680000000000003</v>
      </c>
    </row>
    <row r="471" spans="1:3" x14ac:dyDescent="0.3">
      <c r="A471" s="34">
        <v>42767</v>
      </c>
      <c r="B471">
        <v>105.18</v>
      </c>
      <c r="C471">
        <v>0.3211</v>
      </c>
    </row>
    <row r="472" spans="1:3" x14ac:dyDescent="0.3">
      <c r="A472" s="34">
        <v>42795</v>
      </c>
      <c r="B472">
        <v>105.35</v>
      </c>
      <c r="C472">
        <v>0.31969999999999998</v>
      </c>
    </row>
    <row r="473" spans="1:3" x14ac:dyDescent="0.3">
      <c r="A473" s="34">
        <v>42826</v>
      </c>
      <c r="B473">
        <v>102.12</v>
      </c>
      <c r="C473">
        <v>0.31469999999999998</v>
      </c>
    </row>
    <row r="474" spans="1:3" x14ac:dyDescent="0.3">
      <c r="A474" s="34">
        <v>42856</v>
      </c>
      <c r="B474">
        <v>99.49</v>
      </c>
      <c r="C474">
        <v>0.30940000000000001</v>
      </c>
    </row>
    <row r="475" spans="1:3" x14ac:dyDescent="0.3">
      <c r="A475" s="34">
        <v>42887</v>
      </c>
      <c r="B475">
        <v>98.32</v>
      </c>
      <c r="C475">
        <v>0.3019</v>
      </c>
    </row>
    <row r="476" spans="1:3" x14ac:dyDescent="0.3">
      <c r="A476" s="34">
        <v>42917</v>
      </c>
      <c r="B476">
        <v>97.18</v>
      </c>
      <c r="C476">
        <v>0.31919999999999998</v>
      </c>
    </row>
    <row r="477" spans="1:3" x14ac:dyDescent="0.3">
      <c r="A477" s="34">
        <v>42948</v>
      </c>
      <c r="B477">
        <v>97.42</v>
      </c>
      <c r="C477">
        <v>0.31709999999999999</v>
      </c>
    </row>
    <row r="478" spans="1:3" x14ac:dyDescent="0.3">
      <c r="A478" s="34">
        <v>42979</v>
      </c>
      <c r="B478">
        <v>101.76</v>
      </c>
      <c r="C478">
        <v>0.31580000000000003</v>
      </c>
    </row>
    <row r="479" spans="1:3" x14ac:dyDescent="0.3">
      <c r="A479" s="34">
        <v>43009</v>
      </c>
      <c r="B479">
        <v>102</v>
      </c>
      <c r="C479">
        <v>0.30520000000000003</v>
      </c>
    </row>
    <row r="480" spans="1:3" x14ac:dyDescent="0.3">
      <c r="A480" s="34">
        <v>43040</v>
      </c>
      <c r="B480">
        <v>99.37</v>
      </c>
      <c r="C480">
        <v>0.30499999999999999</v>
      </c>
    </row>
    <row r="481" spans="1:3" x14ac:dyDescent="0.3">
      <c r="A481" s="34">
        <v>43070</v>
      </c>
      <c r="B481">
        <v>100.26</v>
      </c>
      <c r="C481">
        <v>0.3014</v>
      </c>
    </row>
    <row r="482" spans="1:3" x14ac:dyDescent="0.3">
      <c r="A482" s="34">
        <v>43101</v>
      </c>
      <c r="B482">
        <v>102.68</v>
      </c>
      <c r="C482">
        <v>0.31330000000000002</v>
      </c>
    </row>
    <row r="483" spans="1:3" x14ac:dyDescent="0.3">
      <c r="A483" s="34">
        <v>43132</v>
      </c>
      <c r="B483">
        <v>100.93</v>
      </c>
      <c r="C483">
        <v>0.3075</v>
      </c>
    </row>
    <row r="484" spans="1:3" x14ac:dyDescent="0.3">
      <c r="A484" s="34">
        <v>43160</v>
      </c>
      <c r="B484">
        <v>100.18</v>
      </c>
      <c r="C484">
        <v>0.30199999999999999</v>
      </c>
    </row>
    <row r="485" spans="1:3" x14ac:dyDescent="0.3">
      <c r="A485" s="34">
        <v>43191</v>
      </c>
      <c r="B485">
        <v>99.26</v>
      </c>
      <c r="C485">
        <v>0.28460000000000002</v>
      </c>
    </row>
    <row r="486" spans="1:3" x14ac:dyDescent="0.3">
      <c r="A486" s="34">
        <v>43221</v>
      </c>
      <c r="B486">
        <v>99</v>
      </c>
      <c r="C486">
        <v>0.2681</v>
      </c>
    </row>
    <row r="487" spans="1:3" x14ac:dyDescent="0.3">
      <c r="A487" s="34">
        <v>43252</v>
      </c>
      <c r="B487">
        <v>100.08</v>
      </c>
      <c r="C487">
        <v>0.25769999999999998</v>
      </c>
    </row>
    <row r="488" spans="1:3" x14ac:dyDescent="0.3">
      <c r="A488" s="34">
        <v>43282</v>
      </c>
      <c r="B488">
        <v>101.73</v>
      </c>
      <c r="C488">
        <v>0.26579999999999998</v>
      </c>
    </row>
    <row r="489" spans="1:3" x14ac:dyDescent="0.3">
      <c r="A489" s="34">
        <v>43313</v>
      </c>
      <c r="B489">
        <v>99.05</v>
      </c>
      <c r="C489">
        <v>0.24610000000000001</v>
      </c>
    </row>
    <row r="490" spans="1:3" x14ac:dyDescent="0.3">
      <c r="A490" s="34">
        <v>43344</v>
      </c>
      <c r="B490">
        <v>98.96</v>
      </c>
      <c r="C490">
        <v>0.247</v>
      </c>
    </row>
    <row r="491" spans="1:3" x14ac:dyDescent="0.3">
      <c r="A491" s="34">
        <v>43374</v>
      </c>
      <c r="B491">
        <v>101.16</v>
      </c>
      <c r="C491">
        <v>0.26829999999999998</v>
      </c>
    </row>
    <row r="492" spans="1:3" x14ac:dyDescent="0.3">
      <c r="A492" s="34">
        <v>43405</v>
      </c>
      <c r="B492">
        <v>100.09</v>
      </c>
      <c r="C492">
        <v>0.25819999999999999</v>
      </c>
    </row>
    <row r="493" spans="1:3" x14ac:dyDescent="0.3">
      <c r="A493" s="34">
        <v>43435</v>
      </c>
      <c r="B493">
        <v>96.88</v>
      </c>
      <c r="C493">
        <v>0.25719999999999998</v>
      </c>
    </row>
    <row r="494" spans="1:3" x14ac:dyDescent="0.3">
      <c r="A494" s="34">
        <v>43466</v>
      </c>
      <c r="B494">
        <v>99.42</v>
      </c>
      <c r="C494">
        <v>0.27389999999999998</v>
      </c>
    </row>
    <row r="495" spans="1:3" x14ac:dyDescent="0.3">
      <c r="A495" s="34">
        <v>43497</v>
      </c>
      <c r="B495">
        <v>97.57</v>
      </c>
      <c r="C495">
        <v>0.26679999999999998</v>
      </c>
    </row>
    <row r="496" spans="1:3" x14ac:dyDescent="0.3">
      <c r="A496" s="34">
        <v>43525</v>
      </c>
      <c r="B496">
        <v>98.99</v>
      </c>
      <c r="C496">
        <v>0.2545</v>
      </c>
    </row>
    <row r="497" spans="1:3" x14ac:dyDescent="0.3">
      <c r="A497" s="34">
        <v>43556</v>
      </c>
      <c r="B497">
        <v>99.94</v>
      </c>
      <c r="C497">
        <v>0.25480000000000003</v>
      </c>
    </row>
    <row r="498" spans="1:3" x14ac:dyDescent="0.3">
      <c r="A498" s="34">
        <v>43586</v>
      </c>
      <c r="B498">
        <v>99.42</v>
      </c>
      <c r="C498">
        <v>0.25430000000000003</v>
      </c>
    </row>
    <row r="499" spans="1:3" x14ac:dyDescent="0.3">
      <c r="A499" s="34">
        <v>43617</v>
      </c>
      <c r="B499">
        <v>101.9</v>
      </c>
      <c r="C499">
        <v>0.2596</v>
      </c>
    </row>
    <row r="500" spans="1:3" x14ac:dyDescent="0.3">
      <c r="A500" s="34">
        <v>43647</v>
      </c>
      <c r="B500">
        <v>100.76</v>
      </c>
      <c r="C500">
        <v>0.26179999999999998</v>
      </c>
    </row>
    <row r="501" spans="1:3" x14ac:dyDescent="0.3">
      <c r="A501" s="34">
        <v>43678</v>
      </c>
      <c r="B501">
        <v>103.74</v>
      </c>
      <c r="C501">
        <v>0.24079999999999999</v>
      </c>
    </row>
    <row r="502" spans="1:3" x14ac:dyDescent="0.3">
      <c r="A502" s="34">
        <v>43709</v>
      </c>
      <c r="B502">
        <v>101.28</v>
      </c>
      <c r="C502">
        <v>0.2402</v>
      </c>
    </row>
    <row r="503" spans="1:3" x14ac:dyDescent="0.3">
      <c r="A503" s="34">
        <v>43739</v>
      </c>
      <c r="B503">
        <v>99.8</v>
      </c>
      <c r="C503">
        <v>0.2485</v>
      </c>
    </row>
    <row r="504" spans="1:3" x14ac:dyDescent="0.3">
      <c r="A504" s="34">
        <v>43770</v>
      </c>
      <c r="B504">
        <v>99.75</v>
      </c>
      <c r="C504">
        <v>0.2361</v>
      </c>
    </row>
    <row r="505" spans="1:3" x14ac:dyDescent="0.3">
      <c r="A505" s="34">
        <v>43800</v>
      </c>
      <c r="B505">
        <v>99.19</v>
      </c>
      <c r="C505">
        <v>0.2485</v>
      </c>
    </row>
    <row r="506" spans="1:3" x14ac:dyDescent="0.3">
      <c r="A506" s="34">
        <v>43831</v>
      </c>
      <c r="B506">
        <v>102.01</v>
      </c>
      <c r="C506">
        <v>0.23319999999999999</v>
      </c>
    </row>
    <row r="507" spans="1:3" x14ac:dyDescent="0.3">
      <c r="A507" s="34">
        <v>43862</v>
      </c>
      <c r="B507">
        <v>102.2</v>
      </c>
      <c r="C507">
        <v>0.22320000000000001</v>
      </c>
    </row>
    <row r="508" spans="1:3" x14ac:dyDescent="0.3">
      <c r="A508" s="34">
        <v>43891</v>
      </c>
      <c r="B508">
        <v>96.42</v>
      </c>
      <c r="C508">
        <v>0.19170000000000001</v>
      </c>
    </row>
    <row r="509" spans="1:3" x14ac:dyDescent="0.3">
      <c r="A509" s="34">
        <v>43922</v>
      </c>
      <c r="B509">
        <v>100.92</v>
      </c>
      <c r="C509">
        <v>0.18179999999999999</v>
      </c>
    </row>
    <row r="510" spans="1:3" x14ac:dyDescent="0.3">
      <c r="A510" s="34">
        <v>43952</v>
      </c>
      <c r="B510">
        <v>95.72</v>
      </c>
      <c r="C510">
        <v>0.187</v>
      </c>
    </row>
    <row r="511" spans="1:3" x14ac:dyDescent="0.3">
      <c r="A511" s="34">
        <v>43983</v>
      </c>
      <c r="B511">
        <v>93.15</v>
      </c>
      <c r="C511">
        <v>0.18260000000000001</v>
      </c>
    </row>
    <row r="512" spans="1:3" x14ac:dyDescent="0.3">
      <c r="A512" s="34">
        <v>44013</v>
      </c>
      <c r="B512">
        <v>94.23</v>
      </c>
      <c r="C512">
        <v>0.19109999999999999</v>
      </c>
    </row>
    <row r="513" spans="1:3" x14ac:dyDescent="0.3">
      <c r="A513" s="34">
        <v>44044</v>
      </c>
      <c r="B513">
        <v>97.42</v>
      </c>
      <c r="C513">
        <v>0.1817</v>
      </c>
    </row>
    <row r="514" spans="1:3" x14ac:dyDescent="0.3">
      <c r="A514" s="34">
        <v>44075</v>
      </c>
      <c r="B514">
        <v>104.32</v>
      </c>
      <c r="C514">
        <v>0.17780000000000001</v>
      </c>
    </row>
    <row r="515" spans="1:3" x14ac:dyDescent="0.3">
      <c r="A515" s="34">
        <v>44105</v>
      </c>
      <c r="B515">
        <v>106.62</v>
      </c>
      <c r="C515">
        <v>0.17369999999999999</v>
      </c>
    </row>
    <row r="516" spans="1:3" x14ac:dyDescent="0.3">
      <c r="A516" s="34">
        <v>44136</v>
      </c>
      <c r="B516">
        <v>108.91</v>
      </c>
      <c r="C516">
        <v>0.18709999999999999</v>
      </c>
    </row>
    <row r="517" spans="1:3" x14ac:dyDescent="0.3">
      <c r="A517" s="34">
        <v>44166</v>
      </c>
      <c r="B517">
        <v>106.97</v>
      </c>
      <c r="C517">
        <v>0.19209999999999999</v>
      </c>
    </row>
    <row r="518" spans="1:3" x14ac:dyDescent="0.3">
      <c r="A518" s="34">
        <v>44197</v>
      </c>
      <c r="B518">
        <v>115.01</v>
      </c>
      <c r="C518">
        <v>0.1827</v>
      </c>
    </row>
    <row r="519" spans="1:3" x14ac:dyDescent="0.3">
      <c r="A519" s="34">
        <v>44228</v>
      </c>
      <c r="B519">
        <v>120.33</v>
      </c>
      <c r="C519">
        <v>0.1782</v>
      </c>
    </row>
    <row r="520" spans="1:3" x14ac:dyDescent="0.3">
      <c r="A520" s="34">
        <v>44256</v>
      </c>
      <c r="B520">
        <v>118.89</v>
      </c>
      <c r="C520">
        <v>0.1772</v>
      </c>
    </row>
    <row r="521" spans="1:3" x14ac:dyDescent="0.3">
      <c r="A521" s="34">
        <v>44287</v>
      </c>
      <c r="B521">
        <v>116.07</v>
      </c>
      <c r="C521">
        <v>0.1835</v>
      </c>
    </row>
    <row r="522" spans="1:3" x14ac:dyDescent="0.3">
      <c r="A522" s="34">
        <v>44317</v>
      </c>
      <c r="B522">
        <v>117.42</v>
      </c>
      <c r="C522">
        <v>0.19120000000000001</v>
      </c>
    </row>
    <row r="523" spans="1:3" x14ac:dyDescent="0.3">
      <c r="A523" s="34">
        <v>44348</v>
      </c>
      <c r="B523">
        <v>122.43</v>
      </c>
      <c r="C523">
        <v>0.20080000000000001</v>
      </c>
    </row>
    <row r="524" spans="1:3" x14ac:dyDescent="0.3">
      <c r="A524" s="34">
        <v>44378</v>
      </c>
      <c r="B524">
        <v>121.43</v>
      </c>
      <c r="C524">
        <v>0.19159999999999999</v>
      </c>
    </row>
    <row r="525" spans="1:3" x14ac:dyDescent="0.3">
      <c r="A525" s="34">
        <v>44409</v>
      </c>
      <c r="B525">
        <v>117.69</v>
      </c>
      <c r="C525">
        <v>0.1938</v>
      </c>
    </row>
    <row r="526" spans="1:3" x14ac:dyDescent="0.3">
      <c r="A526" s="34">
        <v>44440</v>
      </c>
      <c r="B526">
        <v>114.22</v>
      </c>
      <c r="C526">
        <v>0.18329999999999999</v>
      </c>
    </row>
    <row r="527" spans="1:3" x14ac:dyDescent="0.3">
      <c r="A527" s="34">
        <v>44470</v>
      </c>
      <c r="B527">
        <v>111.28</v>
      </c>
      <c r="C527">
        <v>0.17699999999999999</v>
      </c>
    </row>
    <row r="528" spans="1:3" x14ac:dyDescent="0.3">
      <c r="A528" s="34">
        <v>44501</v>
      </c>
      <c r="B528">
        <v>104.54</v>
      </c>
      <c r="C528">
        <v>0.1774</v>
      </c>
    </row>
    <row r="529" spans="1:3" x14ac:dyDescent="0.3">
      <c r="A529" s="34">
        <v>44531</v>
      </c>
      <c r="B529">
        <v>104.23</v>
      </c>
      <c r="C529">
        <v>0.17910000000000001</v>
      </c>
    </row>
    <row r="530" spans="1:3" x14ac:dyDescent="0.3">
      <c r="A530" s="34">
        <v>44562</v>
      </c>
      <c r="B530">
        <v>104.98</v>
      </c>
      <c r="C530">
        <v>0.18809999999999999</v>
      </c>
    </row>
    <row r="531" spans="1:3" x14ac:dyDescent="0.3">
      <c r="A531" s="34">
        <v>44593</v>
      </c>
      <c r="B531">
        <v>106.53</v>
      </c>
      <c r="C531">
        <v>0.19339999999999999</v>
      </c>
    </row>
    <row r="532" spans="1:3" x14ac:dyDescent="0.3">
      <c r="A532" s="34">
        <v>44621</v>
      </c>
      <c r="B532">
        <v>109.76</v>
      </c>
      <c r="C532">
        <v>0.21060000000000001</v>
      </c>
    </row>
    <row r="533" spans="1:3" x14ac:dyDescent="0.3">
      <c r="A533" s="34">
        <v>44652</v>
      </c>
      <c r="B533">
        <v>106.49</v>
      </c>
      <c r="C533">
        <v>0.20069999999999999</v>
      </c>
    </row>
    <row r="534" spans="1:3" x14ac:dyDescent="0.3">
      <c r="A534" s="34">
        <v>44682</v>
      </c>
      <c r="B534">
        <v>106.62</v>
      </c>
      <c r="C534">
        <v>0.2109</v>
      </c>
    </row>
    <row r="535" spans="1:3" x14ac:dyDescent="0.3">
      <c r="A535" s="34">
        <v>44713</v>
      </c>
      <c r="B535">
        <v>106.71</v>
      </c>
      <c r="C535">
        <v>0.18990000000000001</v>
      </c>
    </row>
    <row r="536" spans="1:3" x14ac:dyDescent="0.3">
      <c r="A536" s="34">
        <v>44743</v>
      </c>
      <c r="B536">
        <v>109.94</v>
      </c>
      <c r="C536">
        <v>0.19289999999999999</v>
      </c>
    </row>
    <row r="537" spans="1:3" x14ac:dyDescent="0.3">
      <c r="A537" s="34">
        <v>44774</v>
      </c>
      <c r="B537">
        <v>106.85</v>
      </c>
      <c r="C537">
        <v>0.1925</v>
      </c>
    </row>
    <row r="538" spans="1:3" x14ac:dyDescent="0.3">
      <c r="A538" s="34">
        <v>44805</v>
      </c>
      <c r="B538">
        <v>107.6</v>
      </c>
      <c r="C538">
        <v>0.18440000000000001</v>
      </c>
    </row>
    <row r="539" spans="1:3" x14ac:dyDescent="0.3">
      <c r="A539" s="34">
        <v>44835</v>
      </c>
      <c r="B539">
        <v>107.69</v>
      </c>
      <c r="C539">
        <v>0.19270000000000001</v>
      </c>
    </row>
    <row r="540" spans="1:3" x14ac:dyDescent="0.3">
      <c r="A540" s="34">
        <v>44866</v>
      </c>
      <c r="B540">
        <v>105.67</v>
      </c>
      <c r="C540">
        <v>0.19239999999999999</v>
      </c>
    </row>
    <row r="541" spans="1:3" x14ac:dyDescent="0.3">
      <c r="A541" s="34">
        <v>44896</v>
      </c>
      <c r="B541">
        <v>106.26</v>
      </c>
      <c r="C541">
        <v>0.18840000000000001</v>
      </c>
    </row>
    <row r="542" spans="1:3" x14ac:dyDescent="0.3">
      <c r="A542" s="34">
        <v>44927</v>
      </c>
      <c r="B542">
        <v>105.32</v>
      </c>
      <c r="C542">
        <v>0.19650000000000001</v>
      </c>
    </row>
    <row r="543" spans="1:3" x14ac:dyDescent="0.3">
      <c r="A543" s="34">
        <v>44958</v>
      </c>
      <c r="B543">
        <v>107.22</v>
      </c>
      <c r="C543">
        <v>0.1905</v>
      </c>
    </row>
    <row r="544" spans="1:3" x14ac:dyDescent="0.3">
      <c r="A544" s="34">
        <v>44986</v>
      </c>
      <c r="B544">
        <v>105.29</v>
      </c>
      <c r="C544">
        <v>0.1971</v>
      </c>
    </row>
    <row r="545" spans="1:3" x14ac:dyDescent="0.3">
      <c r="A545" s="34">
        <v>45017</v>
      </c>
      <c r="B545">
        <v>108.49</v>
      </c>
      <c r="C545">
        <v>0.20019999999999999</v>
      </c>
    </row>
    <row r="546" spans="1:3" x14ac:dyDescent="0.3">
      <c r="A546" s="34">
        <v>45047</v>
      </c>
      <c r="B546">
        <v>107.28</v>
      </c>
      <c r="C546">
        <v>0.19739999999999999</v>
      </c>
    </row>
    <row r="547" spans="1:3" x14ac:dyDescent="0.3">
      <c r="A547" s="34">
        <v>45078</v>
      </c>
      <c r="B547">
        <v>108.22</v>
      </c>
      <c r="C547">
        <v>0.20830000000000001</v>
      </c>
    </row>
    <row r="548" spans="1:3" x14ac:dyDescent="0.3">
      <c r="A548" s="34">
        <v>45108</v>
      </c>
      <c r="B548">
        <v>106.78</v>
      </c>
      <c r="C548">
        <v>0.21099999999999999</v>
      </c>
    </row>
    <row r="549" spans="1:3" x14ac:dyDescent="0.3">
      <c r="A549" s="34">
        <v>45139</v>
      </c>
      <c r="B549">
        <v>110.41</v>
      </c>
      <c r="C549">
        <v>0.2014</v>
      </c>
    </row>
    <row r="550" spans="1:3" x14ac:dyDescent="0.3">
      <c r="A550" s="34">
        <v>45170</v>
      </c>
      <c r="B550">
        <v>113.72</v>
      </c>
      <c r="C550">
        <v>0.19819999999999999</v>
      </c>
    </row>
    <row r="551" spans="1:3" x14ac:dyDescent="0.3">
      <c r="A551" s="34">
        <v>45200</v>
      </c>
      <c r="B551">
        <v>114</v>
      </c>
      <c r="C551">
        <v>0.19819999999999999</v>
      </c>
    </row>
    <row r="552" spans="1:3" x14ac:dyDescent="0.3">
      <c r="A552" s="34">
        <v>45231</v>
      </c>
      <c r="B552">
        <v>114.94</v>
      </c>
      <c r="C552">
        <v>0.20250000000000001</v>
      </c>
    </row>
    <row r="553" spans="1:3" x14ac:dyDescent="0.3">
      <c r="A553" s="34">
        <v>45261</v>
      </c>
      <c r="B553">
        <v>114.51</v>
      </c>
      <c r="C553">
        <v>0.20569999999999999</v>
      </c>
    </row>
    <row r="554" spans="1:3" x14ac:dyDescent="0.3">
      <c r="A554" s="34">
        <v>45292</v>
      </c>
      <c r="B554">
        <v>115.53</v>
      </c>
      <c r="C554">
        <v>0.20150000000000001</v>
      </c>
    </row>
    <row r="555" spans="1:3" x14ac:dyDescent="0.3">
      <c r="A555" s="34">
        <v>45444</v>
      </c>
      <c r="B555">
        <v>130</v>
      </c>
      <c r="C555">
        <v>0.17829999999999999</v>
      </c>
    </row>
    <row r="556" spans="1:3" x14ac:dyDescent="0.3">
      <c r="A556" s="34">
        <v>45474</v>
      </c>
      <c r="B556">
        <v>127</v>
      </c>
      <c r="C556">
        <v>0.17630000000000001</v>
      </c>
    </row>
    <row r="557" spans="1:3" x14ac:dyDescent="0.3">
      <c r="A557" s="34">
        <v>45505</v>
      </c>
      <c r="B557">
        <v>128</v>
      </c>
      <c r="C557">
        <v>0.17780000000000001</v>
      </c>
    </row>
    <row r="558" spans="1:3" x14ac:dyDescent="0.3">
      <c r="A558" s="34">
        <v>45536</v>
      </c>
      <c r="B558">
        <v>129</v>
      </c>
      <c r="C558">
        <v>0.18310000000000001</v>
      </c>
    </row>
    <row r="559" spans="1:3" x14ac:dyDescent="0.3">
      <c r="A559" s="34">
        <v>45566</v>
      </c>
      <c r="B559">
        <v>131</v>
      </c>
      <c r="C559">
        <v>0.17230000000000001</v>
      </c>
    </row>
    <row r="560" spans="1:3" x14ac:dyDescent="0.3">
      <c r="A560" s="34">
        <v>45597</v>
      </c>
      <c r="B560">
        <v>134</v>
      </c>
      <c r="C560">
        <v>0.16700000000000001</v>
      </c>
    </row>
    <row r="561" spans="1:3" x14ac:dyDescent="0.3">
      <c r="A561" s="34">
        <v>45627</v>
      </c>
      <c r="B561">
        <v>136</v>
      </c>
      <c r="C561">
        <v>0.1613</v>
      </c>
    </row>
    <row r="562" spans="1:3" x14ac:dyDescent="0.3">
      <c r="A562" s="34">
        <v>45658</v>
      </c>
      <c r="B562">
        <v>135</v>
      </c>
      <c r="C562">
        <v>0.17080000000000001</v>
      </c>
    </row>
    <row r="563" spans="1:3" x14ac:dyDescent="0.3">
      <c r="A563" s="34">
        <v>45689</v>
      </c>
      <c r="B563">
        <v>134</v>
      </c>
      <c r="C563">
        <v>0.16950000000000001</v>
      </c>
    </row>
    <row r="564" spans="1:3" x14ac:dyDescent="0.3">
      <c r="A564" s="34">
        <v>45717</v>
      </c>
      <c r="B564">
        <v>125</v>
      </c>
      <c r="C564">
        <v>0.17499999999999999</v>
      </c>
    </row>
    <row r="565" spans="1:3" x14ac:dyDescent="0.3">
      <c r="A565" s="34">
        <v>45748</v>
      </c>
      <c r="B565">
        <v>126</v>
      </c>
      <c r="C565">
        <v>0.17580000000000001</v>
      </c>
    </row>
    <row r="566" spans="1:3" x14ac:dyDescent="0.3">
      <c r="A566" s="34">
        <v>45778</v>
      </c>
      <c r="B566">
        <v>126</v>
      </c>
      <c r="C566">
        <v>0.1741</v>
      </c>
    </row>
    <row r="567" spans="1:3" x14ac:dyDescent="0.3">
      <c r="A567" s="34">
        <v>45809</v>
      </c>
      <c r="B567">
        <v>126</v>
      </c>
      <c r="C567">
        <v>0.18390000000000001</v>
      </c>
    </row>
    <row r="568" spans="1:3" x14ac:dyDescent="0.3">
      <c r="A568" s="34">
        <v>45839</v>
      </c>
      <c r="B568">
        <v>127</v>
      </c>
      <c r="C568">
        <v>0.17810000000000001</v>
      </c>
    </row>
    <row r="569" spans="1:3" x14ac:dyDescent="0.3">
      <c r="A569" s="34">
        <v>45870</v>
      </c>
      <c r="B569">
        <v>123</v>
      </c>
      <c r="C569">
        <v>0.18360000000000001</v>
      </c>
    </row>
    <row r="570" spans="1:3" x14ac:dyDescent="0.3">
      <c r="A570" s="34">
        <v>45901</v>
      </c>
      <c r="B570">
        <v>125</v>
      </c>
      <c r="C570">
        <v>0.18770000000000001</v>
      </c>
    </row>
    <row r="571" spans="1:3" x14ac:dyDescent="0.3">
      <c r="A571" s="34">
        <v>45931</v>
      </c>
      <c r="B571">
        <v>130</v>
      </c>
      <c r="C571">
        <v>0.18559999999999999</v>
      </c>
    </row>
    <row r="572" spans="1:3" x14ac:dyDescent="0.3">
      <c r="A572" s="34">
        <v>45962</v>
      </c>
      <c r="B572">
        <v>129</v>
      </c>
      <c r="C572">
        <v>0.187</v>
      </c>
    </row>
    <row r="573" spans="1:3" x14ac:dyDescent="0.3">
      <c r="A573" s="34">
        <v>45992</v>
      </c>
      <c r="B573">
        <v>133</v>
      </c>
      <c r="C573">
        <v>0.18210000000000001</v>
      </c>
    </row>
    <row r="574" spans="1:3" x14ac:dyDescent="0.3">
      <c r="A574" s="34">
        <v>46023</v>
      </c>
      <c r="B574">
        <v>134</v>
      </c>
      <c r="C574">
        <v>0.1898</v>
      </c>
    </row>
    <row r="575" spans="1:3" x14ac:dyDescent="0.3">
      <c r="A575" s="34">
        <v>46054</v>
      </c>
      <c r="B575">
        <v>129</v>
      </c>
      <c r="C575">
        <v>0.19450000000000001</v>
      </c>
    </row>
    <row r="576" spans="1:3" x14ac:dyDescent="0.3">
      <c r="A576" s="34">
        <v>46082</v>
      </c>
      <c r="B576">
        <v>125</v>
      </c>
      <c r="C576">
        <v>0.19220000000000001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35AA-2F50-44C5-AC3A-EEDCEE043297}">
  <sheetPr>
    <tabColor theme="4" tint="0.59999389629810485"/>
  </sheetPr>
  <dimension ref="A1:M947"/>
  <sheetViews>
    <sheetView workbookViewId="0">
      <pane xSplit="1" ySplit="1" topLeftCell="B361" activePane="bottomRight" state="frozen"/>
      <selection activeCell="G1315" sqref="G1315"/>
      <selection pane="topRight" activeCell="G1315" sqref="G1315"/>
      <selection pane="bottomLeft" activeCell="G1315" sqref="G1315"/>
      <selection pane="bottomRight" activeCell="C367" sqref="C367"/>
    </sheetView>
  </sheetViews>
  <sheetFormatPr defaultRowHeight="14.4" x14ac:dyDescent="0.3"/>
  <cols>
    <col min="4" max="5" width="15.88671875" customWidth="1"/>
    <col min="6" max="9" width="15.88671875" style="6" customWidth="1"/>
    <col min="10" max="11" width="15.88671875" customWidth="1"/>
  </cols>
  <sheetData>
    <row r="1" spans="1:11" s="3" customFormat="1" ht="28.8" x14ac:dyDescent="0.3">
      <c r="A1" s="3" t="s">
        <v>0</v>
      </c>
      <c r="C1" s="3" t="s">
        <v>15</v>
      </c>
      <c r="D1" s="4" t="s">
        <v>466</v>
      </c>
      <c r="E1" s="4" t="s">
        <v>466</v>
      </c>
      <c r="F1" s="31" t="s">
        <v>449</v>
      </c>
      <c r="G1" s="31" t="s">
        <v>449</v>
      </c>
      <c r="H1" s="31" t="s">
        <v>450</v>
      </c>
      <c r="I1" s="31" t="s">
        <v>450</v>
      </c>
      <c r="J1" s="4"/>
      <c r="K1" s="4"/>
    </row>
    <row r="2" spans="1:11" x14ac:dyDescent="0.3">
      <c r="A2" s="1">
        <v>15615</v>
      </c>
      <c r="B2" s="1"/>
      <c r="C2" s="1">
        <v>34486</v>
      </c>
      <c r="D2" s="15">
        <f>+'BRL e USD Chart'!$D2</f>
        <v>100</v>
      </c>
      <c r="E2" s="15">
        <f>+'BRL e USD Chart'!$D2</f>
        <v>100</v>
      </c>
      <c r="J2" s="7"/>
      <c r="K2" s="7"/>
    </row>
    <row r="3" spans="1:11" x14ac:dyDescent="0.3">
      <c r="A3" s="1">
        <v>15646</v>
      </c>
      <c r="B3" s="1"/>
      <c r="C3" s="1">
        <v>34516</v>
      </c>
      <c r="D3" s="15">
        <f>+'BRL e USD Chart'!$D3</f>
        <v>93.597903406963681</v>
      </c>
      <c r="E3" s="15">
        <f>+'BRL e USD Chart'!$D3</f>
        <v>93.597903406963681</v>
      </c>
      <c r="F3" s="6">
        <f t="shared" ref="F3:F66" si="0">+E3/E2-1</f>
        <v>-6.4020965930363216E-2</v>
      </c>
      <c r="G3" s="6">
        <f t="shared" ref="G3:G66" si="1">+F3</f>
        <v>-6.4020965930363216E-2</v>
      </c>
      <c r="J3" s="7"/>
      <c r="K3" s="7"/>
    </row>
    <row r="4" spans="1:11" x14ac:dyDescent="0.3">
      <c r="A4" s="1">
        <v>15676</v>
      </c>
      <c r="B4" s="1"/>
      <c r="C4" s="1">
        <v>34547</v>
      </c>
      <c r="D4" s="15">
        <f>+'BRL e USD Chart'!$D4</f>
        <v>91.88877224323943</v>
      </c>
      <c r="E4" s="15">
        <f>+'BRL e USD Chart'!$D4</f>
        <v>91.88877224323943</v>
      </c>
      <c r="F4" s="6">
        <f t="shared" si="0"/>
        <v>-1.826035735322995E-2</v>
      </c>
      <c r="G4" s="6">
        <f t="shared" si="1"/>
        <v>-1.826035735322995E-2</v>
      </c>
      <c r="J4" s="7"/>
      <c r="K4" s="7"/>
    </row>
    <row r="5" spans="1:11" x14ac:dyDescent="0.3">
      <c r="A5" s="1">
        <v>15707</v>
      </c>
      <c r="B5" s="1"/>
      <c r="C5" s="1">
        <v>34578</v>
      </c>
      <c r="D5" s="15">
        <f>+'BRL e USD Chart'!$D5</f>
        <v>90.504060123352133</v>
      </c>
      <c r="E5" s="15">
        <f>+'BRL e USD Chart'!$D5</f>
        <v>90.504060123352133</v>
      </c>
      <c r="F5" s="6">
        <f t="shared" si="0"/>
        <v>-1.5069437604648961E-2</v>
      </c>
      <c r="G5" s="6">
        <f t="shared" si="1"/>
        <v>-1.5069437604648961E-2</v>
      </c>
      <c r="J5" s="7"/>
      <c r="K5" s="7"/>
    </row>
    <row r="6" spans="1:11" x14ac:dyDescent="0.3">
      <c r="A6" s="1">
        <v>15738</v>
      </c>
      <c r="B6" s="1"/>
      <c r="C6" s="1">
        <v>34608</v>
      </c>
      <c r="D6" s="15">
        <f>+'BRL e USD Chart'!$D6</f>
        <v>88.193393220962903</v>
      </c>
      <c r="E6" s="15">
        <f>+'BRL e USD Chart'!$D6</f>
        <v>88.193393220962903</v>
      </c>
      <c r="F6" s="6">
        <f t="shared" si="0"/>
        <v>-2.5531085558370692E-2</v>
      </c>
      <c r="G6" s="6">
        <f t="shared" si="1"/>
        <v>-2.5531085558370692E-2</v>
      </c>
      <c r="J6" s="7"/>
      <c r="K6" s="7"/>
    </row>
    <row r="7" spans="1:11" x14ac:dyDescent="0.3">
      <c r="A7" s="1">
        <v>15766</v>
      </c>
      <c r="B7" s="1"/>
      <c r="C7" s="1">
        <v>34639</v>
      </c>
      <c r="D7" s="15">
        <f>+'BRL e USD Chart'!$D7</f>
        <v>85.782893902308047</v>
      </c>
      <c r="E7" s="15">
        <f>+'BRL e USD Chart'!$D7</f>
        <v>85.782893902308047</v>
      </c>
      <c r="F7" s="6">
        <f t="shared" si="0"/>
        <v>-2.733197159809353E-2</v>
      </c>
      <c r="G7" s="6">
        <f t="shared" si="1"/>
        <v>-2.733197159809353E-2</v>
      </c>
      <c r="J7" s="7"/>
      <c r="K7" s="7"/>
    </row>
    <row r="8" spans="1:11" x14ac:dyDescent="0.3">
      <c r="A8" s="1">
        <v>15797</v>
      </c>
      <c r="B8" s="1"/>
      <c r="C8" s="1">
        <v>34669</v>
      </c>
      <c r="D8" s="15">
        <f>+'BRL e USD Chart'!$D8</f>
        <v>84.340668471446335</v>
      </c>
      <c r="E8" s="15">
        <f>+'BRL e USD Chart'!$D8</f>
        <v>84.340668471446335</v>
      </c>
      <c r="F8" s="6">
        <f t="shared" si="0"/>
        <v>-1.681250614492158E-2</v>
      </c>
      <c r="G8" s="6">
        <f t="shared" si="1"/>
        <v>-1.681250614492158E-2</v>
      </c>
      <c r="J8" s="7"/>
      <c r="K8" s="7"/>
    </row>
    <row r="9" spans="1:11" x14ac:dyDescent="0.3">
      <c r="A9" s="1">
        <v>15827</v>
      </c>
      <c r="B9" s="1"/>
      <c r="C9" s="1">
        <v>34700</v>
      </c>
      <c r="D9" s="15">
        <f>+'BRL e USD Chart'!$D9</f>
        <v>82.930844121382819</v>
      </c>
      <c r="E9" s="15">
        <f>+'BRL e USD Chart'!$D9</f>
        <v>82.930844121382819</v>
      </c>
      <c r="F9" s="6">
        <f t="shared" si="0"/>
        <v>-1.6715830875122961E-2</v>
      </c>
      <c r="G9" s="6">
        <f t="shared" si="1"/>
        <v>-1.6715830875122961E-2</v>
      </c>
      <c r="J9" s="7"/>
      <c r="K9" s="7"/>
    </row>
    <row r="10" spans="1:11" x14ac:dyDescent="0.3">
      <c r="A10" s="1">
        <v>15858</v>
      </c>
      <c r="B10" s="1"/>
      <c r="C10" s="1">
        <v>34731</v>
      </c>
      <c r="D10" s="15">
        <f>+'BRL e USD Chart'!$D10</f>
        <v>82.093490518098235</v>
      </c>
      <c r="E10" s="15">
        <f>+'BRL e USD Chart'!$D10</f>
        <v>82.093490518098235</v>
      </c>
      <c r="F10" s="6">
        <f t="shared" si="0"/>
        <v>-1.0097010492971514E-2</v>
      </c>
      <c r="G10" s="6">
        <f t="shared" si="1"/>
        <v>-1.0097010492971514E-2</v>
      </c>
      <c r="J10" s="7"/>
      <c r="K10" s="7"/>
    </row>
    <row r="11" spans="1:11" x14ac:dyDescent="0.3">
      <c r="A11" s="1">
        <v>15888</v>
      </c>
      <c r="B11" s="1"/>
      <c r="C11" s="1">
        <v>34759</v>
      </c>
      <c r="D11" s="15">
        <f>+'BRL e USD Chart'!$D11</f>
        <v>80.840463336384261</v>
      </c>
      <c r="E11" s="15">
        <f>+'BRL e USD Chart'!$D11</f>
        <v>80.840463336384261</v>
      </c>
      <c r="F11" s="6">
        <f t="shared" si="0"/>
        <v>-1.5263417035943139E-2</v>
      </c>
      <c r="G11" s="6">
        <f t="shared" si="1"/>
        <v>-1.5263417035943139E-2</v>
      </c>
      <c r="J11" s="7"/>
      <c r="K11" s="7"/>
    </row>
    <row r="12" spans="1:11" x14ac:dyDescent="0.3">
      <c r="A12" s="1">
        <v>15919</v>
      </c>
      <c r="B12" s="1"/>
      <c r="C12" s="1">
        <v>34790</v>
      </c>
      <c r="D12" s="15">
        <f>+'BRL e USD Chart'!$D12</f>
        <v>78.922643108839466</v>
      </c>
      <c r="E12" s="15">
        <f>+'BRL e USD Chart'!$D12</f>
        <v>78.922643108839466</v>
      </c>
      <c r="F12" s="6">
        <f t="shared" si="0"/>
        <v>-2.37235185004393E-2</v>
      </c>
      <c r="G12" s="6">
        <f t="shared" si="1"/>
        <v>-2.37235185004393E-2</v>
      </c>
      <c r="J12" s="7"/>
      <c r="K12" s="7"/>
    </row>
    <row r="13" spans="1:11" x14ac:dyDescent="0.3">
      <c r="A13" s="1">
        <v>15950</v>
      </c>
      <c r="B13" s="1"/>
      <c r="C13" s="1">
        <v>34820</v>
      </c>
      <c r="D13" s="15">
        <f>+'BRL e USD Chart'!$D13</f>
        <v>76.870208540800107</v>
      </c>
      <c r="E13" s="15">
        <f>+'BRL e USD Chart'!$D13</f>
        <v>76.870208540800107</v>
      </c>
      <c r="F13" s="6">
        <f t="shared" si="0"/>
        <v>-2.6005649167234801E-2</v>
      </c>
      <c r="G13" s="6">
        <f t="shared" si="1"/>
        <v>-2.6005649167234801E-2</v>
      </c>
      <c r="J13" s="7"/>
      <c r="K13" s="7"/>
    </row>
    <row r="14" spans="1:11" x14ac:dyDescent="0.3">
      <c r="A14" s="1">
        <v>15980</v>
      </c>
      <c r="B14" s="1"/>
      <c r="C14" s="1">
        <v>34851</v>
      </c>
      <c r="D14" s="15">
        <f>+'BRL e USD Chart'!$D14</f>
        <v>75.171336339526803</v>
      </c>
      <c r="E14" s="15">
        <f>+'BRL e USD Chart'!$D14</f>
        <v>75.171336339526803</v>
      </c>
      <c r="F14" s="6">
        <f t="shared" si="0"/>
        <v>-2.2100528065714831E-2</v>
      </c>
      <c r="G14" s="6">
        <f t="shared" si="1"/>
        <v>-2.2100528065714831E-2</v>
      </c>
      <c r="H14" s="6">
        <f t="shared" ref="H14:H77" si="2">+E14/E2-1</f>
        <v>-0.24828663660473194</v>
      </c>
      <c r="I14" s="6">
        <f t="shared" ref="I14:I77" si="3">+H14</f>
        <v>-0.24828663660473194</v>
      </c>
      <c r="J14" s="7"/>
      <c r="K14" s="7"/>
    </row>
    <row r="15" spans="1:11" x14ac:dyDescent="0.3">
      <c r="A15" s="1">
        <v>16011</v>
      </c>
      <c r="B15" s="1"/>
      <c r="C15" s="1">
        <v>34881</v>
      </c>
      <c r="D15" s="15">
        <f>+'BRL e USD Chart'!$D15</f>
        <v>73.438194938967172</v>
      </c>
      <c r="E15" s="15">
        <f>+'BRL e USD Chart'!$D15</f>
        <v>73.438194938967172</v>
      </c>
      <c r="F15" s="6">
        <f t="shared" si="0"/>
        <v>-2.3055881203595252E-2</v>
      </c>
      <c r="G15" s="6">
        <f t="shared" si="1"/>
        <v>-2.3055881203595252E-2</v>
      </c>
      <c r="H15" s="6">
        <f t="shared" si="2"/>
        <v>-0.21538632527207469</v>
      </c>
      <c r="I15" s="6">
        <f t="shared" si="3"/>
        <v>-0.21538632527207469</v>
      </c>
      <c r="J15" s="7"/>
      <c r="K15" s="7"/>
    </row>
    <row r="16" spans="1:11" x14ac:dyDescent="0.3">
      <c r="A16" s="1">
        <v>16041</v>
      </c>
      <c r="B16" s="1"/>
      <c r="C16" s="1">
        <v>34912</v>
      </c>
      <c r="D16" s="15">
        <f>+'BRL e USD Chart'!$D16</f>
        <v>72.718283928079188</v>
      </c>
      <c r="E16" s="15">
        <f>+'BRL e USD Chart'!$D16</f>
        <v>72.718283928079188</v>
      </c>
      <c r="F16" s="6">
        <f t="shared" si="0"/>
        <v>-9.8029507872066102E-3</v>
      </c>
      <c r="G16" s="6">
        <f t="shared" si="1"/>
        <v>-9.8029507872066102E-3</v>
      </c>
      <c r="H16" s="6">
        <f t="shared" si="2"/>
        <v>-0.20862710260633266</v>
      </c>
      <c r="I16" s="6">
        <f t="shared" si="3"/>
        <v>-0.20862710260633266</v>
      </c>
      <c r="J16" s="7"/>
      <c r="K16" s="7"/>
    </row>
    <row r="17" spans="1:11" x14ac:dyDescent="0.3">
      <c r="A17" s="1">
        <v>16072</v>
      </c>
      <c r="B17" s="1"/>
      <c r="C17" s="1">
        <v>34943</v>
      </c>
      <c r="D17" s="15">
        <f>+'BRL e USD Chart'!$D17</f>
        <v>72.005430169402089</v>
      </c>
      <c r="E17" s="15">
        <f>+'BRL e USD Chart'!$D17</f>
        <v>72.005430169402089</v>
      </c>
      <c r="F17" s="6">
        <f t="shared" si="0"/>
        <v>-9.8029507872069432E-3</v>
      </c>
      <c r="G17" s="6">
        <f t="shared" si="1"/>
        <v>-9.8029507872069432E-3</v>
      </c>
      <c r="H17" s="6">
        <f t="shared" si="2"/>
        <v>-0.20439558102407129</v>
      </c>
      <c r="I17" s="6">
        <f t="shared" si="3"/>
        <v>-0.20439558102407129</v>
      </c>
      <c r="J17" s="7"/>
      <c r="K17" s="7"/>
    </row>
    <row r="18" spans="1:11" x14ac:dyDescent="0.3">
      <c r="A18" s="1">
        <v>16103</v>
      </c>
      <c r="B18" s="1"/>
      <c r="C18" s="1">
        <v>34973</v>
      </c>
      <c r="D18" s="15">
        <f>+'BRL e USD Chart'!$D18</f>
        <v>71.004269962924852</v>
      </c>
      <c r="E18" s="15">
        <f>+'BRL e USD Chart'!$D18</f>
        <v>71.004269962924852</v>
      </c>
      <c r="F18" s="6">
        <f t="shared" si="0"/>
        <v>-1.3903954245143457E-2</v>
      </c>
      <c r="G18" s="6">
        <f t="shared" si="1"/>
        <v>-1.3903954245143457E-2</v>
      </c>
      <c r="H18" s="6">
        <f t="shared" si="2"/>
        <v>-0.19490261832847056</v>
      </c>
      <c r="I18" s="6">
        <f t="shared" si="3"/>
        <v>-0.19490261832847056</v>
      </c>
      <c r="J18" s="7"/>
      <c r="K18" s="7"/>
    </row>
    <row r="19" spans="1:11" x14ac:dyDescent="0.3">
      <c r="A19" s="1">
        <v>16132</v>
      </c>
      <c r="B19" s="1"/>
      <c r="C19" s="1">
        <v>35004</v>
      </c>
      <c r="D19" s="15">
        <f>+'BRL e USD Chart'!$D19</f>
        <v>69.975628227973658</v>
      </c>
      <c r="E19" s="15">
        <f>+'BRL e USD Chart'!$D19</f>
        <v>69.975628227973658</v>
      </c>
      <c r="F19" s="6">
        <f t="shared" si="0"/>
        <v>-1.4487040504582382E-2</v>
      </c>
      <c r="G19" s="6">
        <f t="shared" si="1"/>
        <v>-1.4487040504582382E-2</v>
      </c>
      <c r="H19" s="6">
        <f t="shared" si="2"/>
        <v>-0.18427060402434248</v>
      </c>
      <c r="I19" s="6">
        <f t="shared" si="3"/>
        <v>-0.18427060402434248</v>
      </c>
      <c r="J19" s="7"/>
      <c r="K19" s="7"/>
    </row>
    <row r="20" spans="1:11" x14ac:dyDescent="0.3">
      <c r="A20" s="1">
        <v>16163</v>
      </c>
      <c r="B20" s="1"/>
      <c r="C20" s="1">
        <v>35034</v>
      </c>
      <c r="D20" s="15">
        <f>+'BRL e USD Chart'!$D20</f>
        <v>68.900776120493944</v>
      </c>
      <c r="E20" s="15">
        <f>+'BRL e USD Chart'!$D20</f>
        <v>68.900776120493944</v>
      </c>
      <c r="F20" s="6">
        <f t="shared" si="0"/>
        <v>-1.5360378101614947E-2</v>
      </c>
      <c r="G20" s="6">
        <f t="shared" si="1"/>
        <v>-1.5360378101614947E-2</v>
      </c>
      <c r="H20" s="6">
        <f t="shared" si="2"/>
        <v>-0.18306580479830548</v>
      </c>
      <c r="I20" s="6">
        <f t="shared" si="3"/>
        <v>-0.18306580479830548</v>
      </c>
      <c r="J20" s="7"/>
      <c r="K20" s="7"/>
    </row>
    <row r="21" spans="1:11" x14ac:dyDescent="0.3">
      <c r="A21" s="1">
        <v>16193</v>
      </c>
      <c r="B21" s="1"/>
      <c r="C21" s="1">
        <v>35065</v>
      </c>
      <c r="D21" s="15">
        <f>+'BRL e USD Chart'!$D21</f>
        <v>67.989713953516812</v>
      </c>
      <c r="E21" s="15">
        <f>+'BRL e USD Chart'!$D21</f>
        <v>67.989713953516812</v>
      </c>
      <c r="F21" s="6">
        <f t="shared" si="0"/>
        <v>-1.322281428853378E-2</v>
      </c>
      <c r="G21" s="6">
        <f t="shared" si="1"/>
        <v>-1.322281428853378E-2</v>
      </c>
      <c r="H21" s="6">
        <f t="shared" si="2"/>
        <v>-0.18016372950451609</v>
      </c>
      <c r="I21" s="6">
        <f t="shared" si="3"/>
        <v>-0.18016372950451609</v>
      </c>
      <c r="J21" s="7"/>
      <c r="K21" s="7"/>
    </row>
    <row r="22" spans="1:11" x14ac:dyDescent="0.3">
      <c r="A22" s="1">
        <v>16224</v>
      </c>
      <c r="B22" s="1"/>
      <c r="C22" s="1">
        <v>35096</v>
      </c>
      <c r="D22" s="15">
        <f>+'BRL e USD Chart'!$D22</f>
        <v>67.296559391781472</v>
      </c>
      <c r="E22" s="15">
        <f>+'BRL e USD Chart'!$D22</f>
        <v>67.296559391781472</v>
      </c>
      <c r="F22" s="6">
        <f t="shared" si="0"/>
        <v>-1.0194991586657265E-2</v>
      </c>
      <c r="G22" s="6">
        <f t="shared" si="1"/>
        <v>-1.0194991586657265E-2</v>
      </c>
      <c r="H22" s="6">
        <f t="shared" si="2"/>
        <v>-0.18024487730917771</v>
      </c>
      <c r="I22" s="6">
        <f t="shared" si="3"/>
        <v>-0.18024487730917771</v>
      </c>
      <c r="J22" s="7"/>
      <c r="K22" s="7"/>
    </row>
    <row r="23" spans="1:11" x14ac:dyDescent="0.3">
      <c r="A23" s="1">
        <v>16254</v>
      </c>
      <c r="B23" s="1"/>
      <c r="C23" s="1">
        <v>35125</v>
      </c>
      <c r="D23" s="15">
        <f>+'BRL e USD Chart'!$D23</f>
        <v>67.061842941486262</v>
      </c>
      <c r="E23" s="15">
        <f>+'BRL e USD Chart'!$D23</f>
        <v>67.061842941486262</v>
      </c>
      <c r="F23" s="6">
        <f t="shared" si="0"/>
        <v>-3.4877927254609586E-3</v>
      </c>
      <c r="G23" s="6">
        <f t="shared" si="1"/>
        <v>-3.4877927254609586E-3</v>
      </c>
      <c r="H23" s="6">
        <f t="shared" si="2"/>
        <v>-0.17044212546833071</v>
      </c>
      <c r="I23" s="6">
        <f t="shared" si="3"/>
        <v>-0.17044212546833071</v>
      </c>
      <c r="J23" s="7"/>
      <c r="K23" s="7"/>
    </row>
    <row r="24" spans="1:11" x14ac:dyDescent="0.3">
      <c r="A24" s="1">
        <v>16285</v>
      </c>
      <c r="B24" s="1"/>
      <c r="C24" s="1">
        <v>35156</v>
      </c>
      <c r="D24" s="15">
        <f>+'BRL e USD Chart'!$D24</f>
        <v>66.22737797895148</v>
      </c>
      <c r="E24" s="15">
        <f>+'BRL e USD Chart'!$D24</f>
        <v>66.22737797895148</v>
      </c>
      <c r="F24" s="6">
        <f t="shared" si="0"/>
        <v>-1.2443215484890247E-2</v>
      </c>
      <c r="G24" s="6">
        <f t="shared" si="1"/>
        <v>-1.2443215484890247E-2</v>
      </c>
      <c r="H24" s="6">
        <f t="shared" si="2"/>
        <v>-0.16085707003477301</v>
      </c>
      <c r="I24" s="6">
        <f t="shared" si="3"/>
        <v>-0.16085707003477301</v>
      </c>
      <c r="J24" s="7"/>
      <c r="K24" s="7"/>
    </row>
    <row r="25" spans="1:11" x14ac:dyDescent="0.3">
      <c r="A25" s="1">
        <v>16316</v>
      </c>
      <c r="B25" s="1"/>
      <c r="C25" s="1">
        <v>35186</v>
      </c>
      <c r="D25" s="15">
        <f>+'BRL e USD Chart'!$D25</f>
        <v>65.429142441169219</v>
      </c>
      <c r="E25" s="15">
        <f>+'BRL e USD Chart'!$D25</f>
        <v>65.429142441169219</v>
      </c>
      <c r="F25" s="6">
        <f t="shared" si="0"/>
        <v>-1.2052953961667612E-2</v>
      </c>
      <c r="G25" s="6">
        <f t="shared" si="1"/>
        <v>-1.2052953961667612E-2</v>
      </c>
      <c r="H25" s="6">
        <f t="shared" si="2"/>
        <v>-0.14883615274125805</v>
      </c>
      <c r="I25" s="6">
        <f t="shared" si="3"/>
        <v>-0.14883615274125805</v>
      </c>
      <c r="J25" s="7"/>
      <c r="K25" s="7"/>
    </row>
    <row r="26" spans="1:11" x14ac:dyDescent="0.3">
      <c r="A26" s="1">
        <v>16346</v>
      </c>
      <c r="B26" s="1"/>
      <c r="C26" s="1">
        <v>35217</v>
      </c>
      <c r="D26" s="15">
        <f>+'BRL e USD Chart'!$D26</f>
        <v>64.659692105118324</v>
      </c>
      <c r="E26" s="15">
        <f>+'BRL e USD Chart'!$D26</f>
        <v>64.659692105118324</v>
      </c>
      <c r="F26" s="6">
        <f t="shared" si="0"/>
        <v>-1.1760055341436648E-2</v>
      </c>
      <c r="G26" s="6">
        <f t="shared" si="1"/>
        <v>-1.1760055341436648E-2</v>
      </c>
      <c r="H26" s="6">
        <f t="shared" si="2"/>
        <v>-0.13983580372883719</v>
      </c>
      <c r="I26" s="6">
        <f t="shared" si="3"/>
        <v>-0.13983580372883719</v>
      </c>
      <c r="J26" s="7"/>
      <c r="K26" s="7"/>
    </row>
    <row r="27" spans="1:11" x14ac:dyDescent="0.3">
      <c r="A27" s="1">
        <v>16377</v>
      </c>
      <c r="B27" s="1"/>
      <c r="C27" s="1">
        <v>35247</v>
      </c>
      <c r="D27" s="15">
        <f>+'BRL e USD Chart'!$D27</f>
        <v>63.949848783620126</v>
      </c>
      <c r="E27" s="15">
        <f>+'BRL e USD Chart'!$D27</f>
        <v>63.949848783620126</v>
      </c>
      <c r="F27" s="6">
        <f t="shared" si="0"/>
        <v>-1.0978142616952069E-2</v>
      </c>
      <c r="G27" s="6">
        <f t="shared" si="1"/>
        <v>-1.0978142616952069E-2</v>
      </c>
      <c r="H27" s="6">
        <f t="shared" si="2"/>
        <v>-0.1292017888407061</v>
      </c>
      <c r="I27" s="6">
        <f t="shared" si="3"/>
        <v>-0.1292017888407061</v>
      </c>
      <c r="J27" s="7"/>
      <c r="K27" s="7"/>
    </row>
    <row r="28" spans="1:11" x14ac:dyDescent="0.3">
      <c r="A28" s="1">
        <v>16407</v>
      </c>
      <c r="B28" s="1"/>
      <c r="C28" s="1">
        <v>35278</v>
      </c>
      <c r="D28" s="15">
        <f>+'BRL e USD Chart'!$D28</f>
        <v>63.669702094404741</v>
      </c>
      <c r="E28" s="15">
        <f>+'BRL e USD Chart'!$D28</f>
        <v>63.669702094404741</v>
      </c>
      <c r="F28" s="6">
        <f t="shared" si="0"/>
        <v>-4.3807248108324037E-3</v>
      </c>
      <c r="G28" s="6">
        <f t="shared" si="1"/>
        <v>-4.3807248108324037E-3</v>
      </c>
      <c r="H28" s="6">
        <f t="shared" si="2"/>
        <v>-0.12443337967963874</v>
      </c>
      <c r="I28" s="6">
        <f t="shared" si="3"/>
        <v>-0.12443337967963874</v>
      </c>
      <c r="J28" s="7"/>
      <c r="K28" s="7"/>
    </row>
    <row r="29" spans="1:11" x14ac:dyDescent="0.3">
      <c r="A29" s="1">
        <v>16438</v>
      </c>
      <c r="B29" s="1"/>
      <c r="C29" s="1">
        <v>35309</v>
      </c>
      <c r="D29" s="15">
        <f>+'BRL e USD Chart'!$D29</f>
        <v>63.574340583529441</v>
      </c>
      <c r="E29" s="15">
        <f>+'BRL e USD Chart'!$D29</f>
        <v>63.574340583529441</v>
      </c>
      <c r="F29" s="6">
        <f t="shared" si="0"/>
        <v>-1.4977533699451762E-3</v>
      </c>
      <c r="G29" s="6">
        <f t="shared" si="1"/>
        <v>-1.4977533699451762E-3</v>
      </c>
      <c r="H29" s="6">
        <f t="shared" si="2"/>
        <v>-0.11708963568493957</v>
      </c>
      <c r="I29" s="6">
        <f t="shared" si="3"/>
        <v>-0.11708963568493957</v>
      </c>
      <c r="J29" s="7"/>
      <c r="K29" s="7"/>
    </row>
    <row r="30" spans="1:11" x14ac:dyDescent="0.3">
      <c r="A30" s="1">
        <v>16469</v>
      </c>
      <c r="B30" s="1"/>
      <c r="C30" s="1">
        <v>35339</v>
      </c>
      <c r="D30" s="15">
        <f>+'BRL e USD Chart'!$D30</f>
        <v>63.38418801947104</v>
      </c>
      <c r="E30" s="15">
        <f>+'BRL e USD Chart'!$D30</f>
        <v>63.38418801947104</v>
      </c>
      <c r="F30" s="6">
        <f t="shared" si="0"/>
        <v>-2.9910269192421346E-3</v>
      </c>
      <c r="G30" s="6">
        <f t="shared" si="1"/>
        <v>-2.9910269192421346E-3</v>
      </c>
      <c r="H30" s="6">
        <f t="shared" si="2"/>
        <v>-0.10731864361724541</v>
      </c>
      <c r="I30" s="6">
        <f t="shared" si="3"/>
        <v>-0.10731864361724541</v>
      </c>
      <c r="J30" s="7"/>
      <c r="K30" s="7"/>
    </row>
    <row r="31" spans="1:11" x14ac:dyDescent="0.3">
      <c r="A31" s="1">
        <v>16497</v>
      </c>
      <c r="B31" s="1"/>
      <c r="C31" s="1">
        <v>35370</v>
      </c>
      <c r="D31" s="15">
        <f>+'BRL e USD Chart'!$D31</f>
        <v>63.182005601546088</v>
      </c>
      <c r="E31" s="15">
        <f>+'BRL e USD Chart'!$D31</f>
        <v>63.182005601546088</v>
      </c>
      <c r="F31" s="6">
        <f t="shared" si="0"/>
        <v>-3.1897926634769647E-3</v>
      </c>
      <c r="G31" s="6">
        <f t="shared" si="1"/>
        <v>-3.1897926634769647E-3</v>
      </c>
      <c r="H31" s="6">
        <f t="shared" si="2"/>
        <v>-9.7085553905920219E-2</v>
      </c>
      <c r="I31" s="6">
        <f t="shared" si="3"/>
        <v>-9.7085553905920219E-2</v>
      </c>
      <c r="J31" s="7"/>
      <c r="K31" s="7"/>
    </row>
    <row r="32" spans="1:11" x14ac:dyDescent="0.3">
      <c r="A32" s="1">
        <v>16528</v>
      </c>
      <c r="B32" s="1"/>
      <c r="C32" s="1">
        <v>35400</v>
      </c>
      <c r="D32" s="15">
        <f>+'BRL e USD Chart'!$D32</f>
        <v>62.88643933666377</v>
      </c>
      <c r="E32" s="15">
        <f>+'BRL e USD Chart'!$D32</f>
        <v>62.88643933666377</v>
      </c>
      <c r="F32" s="6">
        <f t="shared" si="0"/>
        <v>-4.678013337314546E-3</v>
      </c>
      <c r="G32" s="6">
        <f t="shared" si="1"/>
        <v>-4.678013337314546E-3</v>
      </c>
      <c r="H32" s="6">
        <f t="shared" si="2"/>
        <v>-8.7289826362946576E-2</v>
      </c>
      <c r="I32" s="6">
        <f t="shared" si="3"/>
        <v>-8.7289826362946576E-2</v>
      </c>
      <c r="J32" s="7"/>
      <c r="K32" s="7"/>
    </row>
    <row r="33" spans="1:11" x14ac:dyDescent="0.3">
      <c r="A33" s="1">
        <v>16558</v>
      </c>
      <c r="B33" s="1"/>
      <c r="C33" s="1">
        <v>35431</v>
      </c>
      <c r="D33" s="15">
        <f>+'BRL e USD Chart'!$D33</f>
        <v>62.153033540881374</v>
      </c>
      <c r="E33" s="15">
        <f>+'BRL e USD Chart'!$D33</f>
        <v>62.153033540881374</v>
      </c>
      <c r="F33" s="6">
        <f t="shared" si="0"/>
        <v>-1.1662383870330029E-2</v>
      </c>
      <c r="G33" s="6">
        <f t="shared" si="1"/>
        <v>-1.1662383870330029E-2</v>
      </c>
      <c r="H33" s="6">
        <f t="shared" si="2"/>
        <v>-8.5846521087378891E-2</v>
      </c>
      <c r="I33" s="6">
        <f t="shared" si="3"/>
        <v>-8.5846521087378891E-2</v>
      </c>
      <c r="J33" s="7"/>
      <c r="K33" s="7"/>
    </row>
    <row r="34" spans="1:11" x14ac:dyDescent="0.3">
      <c r="A34" s="1">
        <v>16589</v>
      </c>
      <c r="B34" s="1"/>
      <c r="C34" s="1">
        <v>35462</v>
      </c>
      <c r="D34" s="15">
        <f>+'BRL e USD Chart'!$D34</f>
        <v>61.843814468538689</v>
      </c>
      <c r="E34" s="15">
        <f>+'BRL e USD Chart'!$D34</f>
        <v>61.843814468538689</v>
      </c>
      <c r="F34" s="6">
        <f t="shared" si="0"/>
        <v>-4.9751243781093191E-3</v>
      </c>
      <c r="G34" s="6">
        <f t="shared" si="1"/>
        <v>-4.9751243781093191E-3</v>
      </c>
      <c r="H34" s="6">
        <f t="shared" si="2"/>
        <v>-8.1025612193610819E-2</v>
      </c>
      <c r="I34" s="6">
        <f t="shared" si="3"/>
        <v>-8.1025612193610819E-2</v>
      </c>
      <c r="J34" s="7"/>
      <c r="K34" s="7"/>
    </row>
    <row r="35" spans="1:11" x14ac:dyDescent="0.3">
      <c r="A35" s="1">
        <v>16619</v>
      </c>
      <c r="B35" s="1"/>
      <c r="C35" s="1">
        <v>35490</v>
      </c>
      <c r="D35" s="15">
        <f>+'BRL e USD Chart'!$D35</f>
        <v>61.530011410345914</v>
      </c>
      <c r="E35" s="15">
        <f>+'BRL e USD Chart'!$D35</f>
        <v>61.530011410345914</v>
      </c>
      <c r="F35" s="6">
        <f t="shared" si="0"/>
        <v>-5.0741219779127933E-3</v>
      </c>
      <c r="G35" s="6">
        <f t="shared" si="1"/>
        <v>-5.0741219779127933E-3</v>
      </c>
      <c r="H35" s="6">
        <f t="shared" si="2"/>
        <v>-8.2488510433079809E-2</v>
      </c>
      <c r="I35" s="6">
        <f t="shared" si="3"/>
        <v>-8.2488510433079809E-2</v>
      </c>
      <c r="J35" s="7"/>
      <c r="K35" s="7"/>
    </row>
    <row r="36" spans="1:11" x14ac:dyDescent="0.3">
      <c r="A36" s="1">
        <v>16650</v>
      </c>
      <c r="B36" s="1"/>
      <c r="C36" s="1">
        <v>35521</v>
      </c>
      <c r="D36" s="15">
        <f>+'BRL e USD Chart'!$D36</f>
        <v>60.993270628812382</v>
      </c>
      <c r="E36" s="15">
        <f>+'BRL e USD Chart'!$D36</f>
        <v>60.993270628812382</v>
      </c>
      <c r="F36" s="6">
        <f t="shared" si="0"/>
        <v>-8.7232355273589857E-3</v>
      </c>
      <c r="G36" s="6">
        <f t="shared" si="1"/>
        <v>-8.7232355273589857E-3</v>
      </c>
      <c r="H36" s="6">
        <f t="shared" si="2"/>
        <v>-7.9032380714251005E-2</v>
      </c>
      <c r="I36" s="6">
        <f t="shared" si="3"/>
        <v>-7.9032380714251005E-2</v>
      </c>
      <c r="J36" s="7"/>
      <c r="K36" s="7"/>
    </row>
    <row r="37" spans="1:11" x14ac:dyDescent="0.3">
      <c r="A37" s="1">
        <v>16681</v>
      </c>
      <c r="B37" s="1"/>
      <c r="C37" s="1">
        <v>35551</v>
      </c>
      <c r="D37" s="15">
        <f>+'BRL e USD Chart'!$D37</f>
        <v>60.744219329561176</v>
      </c>
      <c r="E37" s="15">
        <f>+'BRL e USD Chart'!$D37</f>
        <v>60.744219329561176</v>
      </c>
      <c r="F37" s="6">
        <f t="shared" si="0"/>
        <v>-4.0832586395778137E-3</v>
      </c>
      <c r="G37" s="6">
        <f t="shared" si="1"/>
        <v>-4.0832586395778137E-3</v>
      </c>
      <c r="H37" s="6">
        <f t="shared" si="2"/>
        <v>-7.1603003444841162E-2</v>
      </c>
      <c r="I37" s="6">
        <f t="shared" si="3"/>
        <v>-7.1603003444841162E-2</v>
      </c>
      <c r="J37" s="7"/>
      <c r="K37" s="7"/>
    </row>
    <row r="38" spans="1:11" x14ac:dyDescent="0.3">
      <c r="A38" s="1">
        <v>16711</v>
      </c>
      <c r="B38" s="1"/>
      <c r="C38" s="1">
        <v>35582</v>
      </c>
      <c r="D38" s="15">
        <f>+'BRL e USD Chart'!$D38</f>
        <v>60.417962332963171</v>
      </c>
      <c r="E38" s="15">
        <f>+'BRL e USD Chart'!$D38</f>
        <v>60.417962332963171</v>
      </c>
      <c r="F38" s="6">
        <f t="shared" si="0"/>
        <v>-5.3709966182614588E-3</v>
      </c>
      <c r="G38" s="6">
        <f t="shared" si="1"/>
        <v>-5.3709966182614588E-3</v>
      </c>
      <c r="H38" s="6">
        <f t="shared" si="2"/>
        <v>-6.5600834678570696E-2</v>
      </c>
      <c r="I38" s="6">
        <f t="shared" si="3"/>
        <v>-6.5600834678570696E-2</v>
      </c>
      <c r="J38" s="7"/>
      <c r="K38" s="7"/>
    </row>
    <row r="39" spans="1:11" x14ac:dyDescent="0.3">
      <c r="A39" s="1">
        <v>16742</v>
      </c>
      <c r="B39" s="1"/>
      <c r="C39" s="1">
        <v>35612</v>
      </c>
      <c r="D39" s="15">
        <f>+'BRL e USD Chart'!$D39</f>
        <v>60.285334596850099</v>
      </c>
      <c r="E39" s="15">
        <f>+'BRL e USD Chart'!$D39</f>
        <v>60.285334596850099</v>
      </c>
      <c r="F39" s="6">
        <f t="shared" si="0"/>
        <v>-2.1951706246258196E-3</v>
      </c>
      <c r="G39" s="6">
        <f t="shared" si="1"/>
        <v>-2.1951706246258196E-3</v>
      </c>
      <c r="H39" s="6">
        <f t="shared" si="2"/>
        <v>-5.7302937481044425E-2</v>
      </c>
      <c r="I39" s="6">
        <f t="shared" si="3"/>
        <v>-5.7302937481044425E-2</v>
      </c>
      <c r="J39" s="7"/>
      <c r="K39" s="7"/>
    </row>
    <row r="40" spans="1:11" x14ac:dyDescent="0.3">
      <c r="A40" s="1">
        <v>16772</v>
      </c>
      <c r="B40" s="1"/>
      <c r="C40" s="1">
        <v>35643</v>
      </c>
      <c r="D40" s="15">
        <f>+'BRL e USD Chart'!$D40</f>
        <v>60.297394075665224</v>
      </c>
      <c r="E40" s="15">
        <f>+'BRL e USD Chart'!$D40</f>
        <v>60.297394075665224</v>
      </c>
      <c r="F40" s="6">
        <f t="shared" si="0"/>
        <v>2.000400080015563E-4</v>
      </c>
      <c r="G40" s="6">
        <f t="shared" si="1"/>
        <v>2.000400080015563E-4</v>
      </c>
      <c r="H40" s="6">
        <f t="shared" si="2"/>
        <v>-5.2965663538668828E-2</v>
      </c>
      <c r="I40" s="6">
        <f t="shared" si="3"/>
        <v>-5.2965663538668828E-2</v>
      </c>
      <c r="J40" s="7"/>
      <c r="K40" s="7"/>
    </row>
    <row r="41" spans="1:11" x14ac:dyDescent="0.3">
      <c r="A41" s="1">
        <v>16803</v>
      </c>
      <c r="B41" s="1"/>
      <c r="C41" s="1">
        <v>35674</v>
      </c>
      <c r="D41" s="15">
        <f>+'BRL e USD Chart'!$D41</f>
        <v>60.261237333265271</v>
      </c>
      <c r="E41" s="15">
        <f>+'BRL e USD Chart'!$D41</f>
        <v>60.261237333265271</v>
      </c>
      <c r="F41" s="6">
        <f t="shared" si="0"/>
        <v>-5.99640215870334E-4</v>
      </c>
      <c r="G41" s="6">
        <f t="shared" si="1"/>
        <v>-5.99640215870334E-4</v>
      </c>
      <c r="H41" s="6">
        <f t="shared" si="2"/>
        <v>-5.2113843727739972E-2</v>
      </c>
      <c r="I41" s="6">
        <f t="shared" si="3"/>
        <v>-5.2113843727739972E-2</v>
      </c>
      <c r="J41" s="7"/>
      <c r="K41" s="7"/>
    </row>
    <row r="42" spans="1:11" x14ac:dyDescent="0.3">
      <c r="A42" s="1">
        <v>16834</v>
      </c>
      <c r="B42" s="1"/>
      <c r="C42" s="1">
        <v>35704</v>
      </c>
      <c r="D42" s="15">
        <f>+'BRL e USD Chart'!$D42</f>
        <v>60.122954537828264</v>
      </c>
      <c r="E42" s="15">
        <f>+'BRL e USD Chart'!$D42</f>
        <v>60.122954537828264</v>
      </c>
      <c r="F42" s="6">
        <f t="shared" si="0"/>
        <v>-2.2947221390801076E-3</v>
      </c>
      <c r="G42" s="6">
        <f t="shared" si="1"/>
        <v>-2.2947221390801076E-3</v>
      </c>
      <c r="H42" s="6">
        <f t="shared" si="2"/>
        <v>-5.1451846013093272E-2</v>
      </c>
      <c r="I42" s="6">
        <f t="shared" si="3"/>
        <v>-5.1451846013093272E-2</v>
      </c>
      <c r="J42" s="7"/>
      <c r="K42" s="7"/>
    </row>
    <row r="43" spans="1:11" x14ac:dyDescent="0.3">
      <c r="A43" s="1">
        <v>16862</v>
      </c>
      <c r="B43" s="1"/>
      <c r="C43" s="1">
        <v>35735</v>
      </c>
      <c r="D43" s="15">
        <f>+'BRL e USD Chart'!$D43</f>
        <v>60.020918975569792</v>
      </c>
      <c r="E43" s="15">
        <f>+'BRL e USD Chart'!$D43</f>
        <v>60.020918975569792</v>
      </c>
      <c r="F43" s="6">
        <f t="shared" si="0"/>
        <v>-1.6971149046621781E-3</v>
      </c>
      <c r="G43" s="6">
        <f t="shared" si="1"/>
        <v>-1.6971149046621781E-3</v>
      </c>
      <c r="H43" s="6">
        <f t="shared" si="2"/>
        <v>-5.0031438474927747E-2</v>
      </c>
      <c r="I43" s="6">
        <f t="shared" si="3"/>
        <v>-5.0031438474927747E-2</v>
      </c>
      <c r="J43" s="7"/>
      <c r="K43" s="7"/>
    </row>
    <row r="44" spans="1:11" x14ac:dyDescent="0.3">
      <c r="A44" s="1">
        <v>16893</v>
      </c>
      <c r="B44" s="1"/>
      <c r="C44" s="1">
        <v>35765</v>
      </c>
      <c r="D44" s="15">
        <f>+'BRL e USD Chart'!$D44</f>
        <v>59.763934059115599</v>
      </c>
      <c r="E44" s="15">
        <f>+'BRL e USD Chart'!$D44</f>
        <v>59.763934059115599</v>
      </c>
      <c r="F44" s="6">
        <f t="shared" si="0"/>
        <v>-4.2815891665836103E-3</v>
      </c>
      <c r="G44" s="6">
        <f t="shared" si="1"/>
        <v>-4.2815891665836103E-3</v>
      </c>
      <c r="H44" s="6">
        <f t="shared" si="2"/>
        <v>-4.9653078000358342E-2</v>
      </c>
      <c r="I44" s="6">
        <f t="shared" si="3"/>
        <v>-4.9653078000358342E-2</v>
      </c>
      <c r="J44" s="7"/>
      <c r="K44" s="7"/>
    </row>
    <row r="45" spans="1:11" x14ac:dyDescent="0.3">
      <c r="A45" s="1">
        <v>16923</v>
      </c>
      <c r="B45" s="1"/>
      <c r="C45" s="1">
        <v>35796</v>
      </c>
      <c r="D45" s="15">
        <f>+'BRL e USD Chart'!$D45</f>
        <v>59.342601587841912</v>
      </c>
      <c r="E45" s="15">
        <f>+'BRL e USD Chart'!$D45</f>
        <v>59.342601587841912</v>
      </c>
      <c r="F45" s="6">
        <f t="shared" si="0"/>
        <v>-7.0499453877471696E-3</v>
      </c>
      <c r="G45" s="6">
        <f t="shared" si="1"/>
        <v>-7.0499453877471696E-3</v>
      </c>
      <c r="H45" s="6">
        <f t="shared" si="2"/>
        <v>-4.5217936968288019E-2</v>
      </c>
      <c r="I45" s="6">
        <f t="shared" si="3"/>
        <v>-4.5217936968288019E-2</v>
      </c>
      <c r="J45" s="7"/>
      <c r="K45" s="7"/>
    </row>
    <row r="46" spans="1:11" x14ac:dyDescent="0.3">
      <c r="A46" s="1">
        <v>16954</v>
      </c>
      <c r="B46" s="1"/>
      <c r="C46" s="1">
        <v>35827</v>
      </c>
      <c r="D46" s="15">
        <f>+'BRL e USD Chart'!$D46</f>
        <v>59.070875560264703</v>
      </c>
      <c r="E46" s="15">
        <f>+'BRL e USD Chart'!$D46</f>
        <v>59.070875560264703</v>
      </c>
      <c r="F46" s="6">
        <f t="shared" si="0"/>
        <v>-4.5789368903044192E-3</v>
      </c>
      <c r="G46" s="6">
        <f t="shared" si="1"/>
        <v>-4.5789368903044192E-3</v>
      </c>
      <c r="H46" s="6">
        <f t="shared" si="2"/>
        <v>-4.4837772897799555E-2</v>
      </c>
      <c r="I46" s="6">
        <f t="shared" si="3"/>
        <v>-4.4837772897799555E-2</v>
      </c>
      <c r="J46" s="7"/>
      <c r="K46" s="7"/>
    </row>
    <row r="47" spans="1:11" x14ac:dyDescent="0.3">
      <c r="A47" s="1">
        <v>16984</v>
      </c>
      <c r="B47" s="1"/>
      <c r="C47" s="1">
        <v>35855</v>
      </c>
      <c r="D47" s="15">
        <f>+'BRL e USD Chart'!$D47</f>
        <v>58.870715128826689</v>
      </c>
      <c r="E47" s="15">
        <f>+'BRL e USD Chart'!$D47</f>
        <v>58.870715128826689</v>
      </c>
      <c r="F47" s="6">
        <f t="shared" si="0"/>
        <v>-3.3884791708193029E-3</v>
      </c>
      <c r="G47" s="6">
        <f t="shared" si="1"/>
        <v>-3.3884791708193029E-3</v>
      </c>
      <c r="H47" s="6">
        <f t="shared" si="2"/>
        <v>-4.3219499242154846E-2</v>
      </c>
      <c r="I47" s="6">
        <f t="shared" si="3"/>
        <v>-4.3219499242154846E-2</v>
      </c>
      <c r="J47" s="7"/>
      <c r="K47" s="7"/>
    </row>
    <row r="48" spans="1:11" x14ac:dyDescent="0.3">
      <c r="A48" s="1">
        <v>17015</v>
      </c>
      <c r="B48" s="1"/>
      <c r="C48" s="1">
        <v>35886</v>
      </c>
      <c r="D48" s="15">
        <f>+'BRL e USD Chart'!$D48</f>
        <v>58.729763695956386</v>
      </c>
      <c r="E48" s="15">
        <f>+'BRL e USD Chart'!$D48</f>
        <v>58.729763695956386</v>
      </c>
      <c r="F48" s="6">
        <f t="shared" si="0"/>
        <v>-2.3942537909019679E-3</v>
      </c>
      <c r="G48" s="6">
        <f t="shared" si="1"/>
        <v>-2.3942537909019679E-3</v>
      </c>
      <c r="H48" s="6">
        <f t="shared" si="2"/>
        <v>-3.71107649994874E-2</v>
      </c>
      <c r="I48" s="6">
        <f t="shared" si="3"/>
        <v>-3.71107649994874E-2</v>
      </c>
      <c r="J48" s="7"/>
      <c r="K48" s="7"/>
    </row>
    <row r="49" spans="1:11" x14ac:dyDescent="0.3">
      <c r="A49" s="1">
        <v>17046</v>
      </c>
      <c r="B49" s="1"/>
      <c r="C49" s="1">
        <v>35916</v>
      </c>
      <c r="D49" s="15">
        <f>+'BRL e USD Chart'!$D49</f>
        <v>58.437575816872041</v>
      </c>
      <c r="E49" s="15">
        <f>+'BRL e USD Chart'!$D49</f>
        <v>58.437575816872041</v>
      </c>
      <c r="F49" s="6">
        <f t="shared" si="0"/>
        <v>-4.975124378109208E-3</v>
      </c>
      <c r="G49" s="6">
        <f t="shared" si="1"/>
        <v>-4.975124378109208E-3</v>
      </c>
      <c r="H49" s="6">
        <f t="shared" si="2"/>
        <v>-3.7973053866651729E-2</v>
      </c>
      <c r="I49" s="6">
        <f t="shared" si="3"/>
        <v>-3.7973053866651729E-2</v>
      </c>
      <c r="J49" s="7"/>
      <c r="K49" s="7"/>
    </row>
    <row r="50" spans="1:11" x14ac:dyDescent="0.3">
      <c r="A50" s="1">
        <v>17076</v>
      </c>
      <c r="B50" s="1"/>
      <c r="C50" s="1">
        <v>35947</v>
      </c>
      <c r="D50" s="15">
        <f>+'BRL e USD Chart'!$D50</f>
        <v>58.425890638744292</v>
      </c>
      <c r="E50" s="15">
        <f>+'BRL e USD Chart'!$D50</f>
        <v>58.425890638744292</v>
      </c>
      <c r="F50" s="6">
        <f t="shared" si="0"/>
        <v>-1.9996000799837876E-4</v>
      </c>
      <c r="G50" s="6">
        <f t="shared" si="1"/>
        <v>-1.9996000799837876E-4</v>
      </c>
      <c r="H50" s="6">
        <f t="shared" si="2"/>
        <v>-3.2971514054720652E-2</v>
      </c>
      <c r="I50" s="6">
        <f t="shared" si="3"/>
        <v>-3.2971514054720652E-2</v>
      </c>
      <c r="J50" s="7"/>
      <c r="K50" s="7"/>
    </row>
    <row r="51" spans="1:11" x14ac:dyDescent="0.3">
      <c r="A51" s="1">
        <v>17107</v>
      </c>
      <c r="B51" s="1"/>
      <c r="C51" s="1">
        <v>35977</v>
      </c>
      <c r="D51" s="15">
        <f>+'BRL e USD Chart'!$D51</f>
        <v>58.49608594187454</v>
      </c>
      <c r="E51" s="15">
        <f>+'BRL e USD Chart'!$D51</f>
        <v>58.49608594187454</v>
      </c>
      <c r="F51" s="6">
        <f t="shared" si="0"/>
        <v>1.2014417300760805E-3</v>
      </c>
      <c r="G51" s="6">
        <f t="shared" si="1"/>
        <v>1.2014417300760805E-3</v>
      </c>
      <c r="H51" s="6">
        <f t="shared" si="2"/>
        <v>-2.9679666986024311E-2</v>
      </c>
      <c r="I51" s="6">
        <f t="shared" si="3"/>
        <v>-2.9679666986024311E-2</v>
      </c>
      <c r="J51" s="7"/>
      <c r="K51" s="7"/>
    </row>
    <row r="52" spans="1:11" x14ac:dyDescent="0.3">
      <c r="A52" s="1">
        <v>17137</v>
      </c>
      <c r="B52" s="1"/>
      <c r="C52" s="1">
        <v>36008</v>
      </c>
      <c r="D52" s="15">
        <f>+'BRL e USD Chart'!$D52</f>
        <v>58.795945262714383</v>
      </c>
      <c r="E52" s="15">
        <f>+'BRL e USD Chart'!$D52</f>
        <v>58.795945262714383</v>
      </c>
      <c r="F52" s="6">
        <f t="shared" si="0"/>
        <v>5.1261433309879312E-3</v>
      </c>
      <c r="G52" s="6">
        <f t="shared" si="1"/>
        <v>5.1261433309879312E-3</v>
      </c>
      <c r="H52" s="6">
        <f t="shared" si="2"/>
        <v>-2.4900724748846081E-2</v>
      </c>
      <c r="I52" s="6">
        <f t="shared" si="3"/>
        <v>-2.4900724748846081E-2</v>
      </c>
      <c r="J52" s="7"/>
      <c r="K52" s="7"/>
    </row>
    <row r="53" spans="1:11" x14ac:dyDescent="0.3">
      <c r="A53" s="1">
        <v>17168</v>
      </c>
      <c r="B53" s="1"/>
      <c r="C53" s="1">
        <v>36039</v>
      </c>
      <c r="D53" s="15">
        <f>+'BRL e USD Chart'!$D53</f>
        <v>58.925581542107025</v>
      </c>
      <c r="E53" s="15">
        <f>+'BRL e USD Chart'!$D53</f>
        <v>58.925581542107025</v>
      </c>
      <c r="F53" s="6">
        <f t="shared" si="0"/>
        <v>2.2048506714773541E-3</v>
      </c>
      <c r="G53" s="6">
        <f t="shared" si="1"/>
        <v>2.2048506714773541E-3</v>
      </c>
      <c r="H53" s="6">
        <f t="shared" si="2"/>
        <v>-2.2164426922925751E-2</v>
      </c>
      <c r="I53" s="6">
        <f t="shared" si="3"/>
        <v>-2.2164426922925751E-2</v>
      </c>
      <c r="J53" s="7"/>
      <c r="K53" s="7"/>
    </row>
    <row r="54" spans="1:11" x14ac:dyDescent="0.3">
      <c r="A54" s="1">
        <v>17199</v>
      </c>
      <c r="B54" s="1"/>
      <c r="C54" s="1">
        <v>36069</v>
      </c>
      <c r="D54" s="15">
        <f>+'BRL e USD Chart'!$D54</f>
        <v>58.913798782350554</v>
      </c>
      <c r="E54" s="15">
        <f>+'BRL e USD Chart'!$D54</f>
        <v>58.913798782350554</v>
      </c>
      <c r="F54" s="6">
        <f t="shared" si="0"/>
        <v>-1.9996000799837876E-4</v>
      </c>
      <c r="G54" s="6">
        <f t="shared" si="1"/>
        <v>-1.9996000799837876E-4</v>
      </c>
      <c r="H54" s="6">
        <f t="shared" si="2"/>
        <v>-2.0111382828282842E-2</v>
      </c>
      <c r="I54" s="6">
        <f t="shared" si="3"/>
        <v>-2.0111382828282842E-2</v>
      </c>
      <c r="J54" s="7"/>
      <c r="K54" s="7"/>
    </row>
    <row r="55" spans="1:11" x14ac:dyDescent="0.3">
      <c r="A55" s="1">
        <v>17227</v>
      </c>
      <c r="B55" s="1"/>
      <c r="C55" s="1">
        <v>36100</v>
      </c>
      <c r="D55" s="15">
        <f>+'BRL e USD Chart'!$D55</f>
        <v>58.984580278684973</v>
      </c>
      <c r="E55" s="15">
        <f>+'BRL e USD Chart'!$D55</f>
        <v>58.984580278684973</v>
      </c>
      <c r="F55" s="6">
        <f t="shared" si="0"/>
        <v>1.2014417300760805E-3</v>
      </c>
      <c r="G55" s="6">
        <f t="shared" si="1"/>
        <v>1.2014417300760805E-3</v>
      </c>
      <c r="H55" s="6">
        <f t="shared" si="2"/>
        <v>-1.7266291729165939E-2</v>
      </c>
      <c r="I55" s="6">
        <f t="shared" si="3"/>
        <v>-1.7266291729165939E-2</v>
      </c>
      <c r="J55" s="7"/>
      <c r="K55" s="7"/>
    </row>
    <row r="56" spans="1:11" x14ac:dyDescent="0.3">
      <c r="A56" s="1">
        <v>17258</v>
      </c>
      <c r="B56" s="1"/>
      <c r="C56" s="1">
        <v>36130</v>
      </c>
      <c r="D56" s="15">
        <f>+'BRL e USD Chart'!$D56</f>
        <v>58.790571393087781</v>
      </c>
      <c r="E56" s="15">
        <f>+'BRL e USD Chart'!$D56</f>
        <v>58.790571393087781</v>
      </c>
      <c r="F56" s="6">
        <f t="shared" si="0"/>
        <v>-3.2891458187980227E-3</v>
      </c>
      <c r="G56" s="6">
        <f t="shared" si="1"/>
        <v>-3.2891458187980227E-3</v>
      </c>
      <c r="H56" s="6">
        <f t="shared" si="2"/>
        <v>-1.6286790375362736E-2</v>
      </c>
      <c r="I56" s="6">
        <f t="shared" si="3"/>
        <v>-1.6286790375362736E-2</v>
      </c>
      <c r="J56" s="7"/>
      <c r="K56" s="7"/>
    </row>
    <row r="57" spans="1:11" x14ac:dyDescent="0.3">
      <c r="A57" s="1">
        <v>17288</v>
      </c>
      <c r="B57" s="1"/>
      <c r="C57" s="1">
        <v>36161</v>
      </c>
      <c r="D57" s="15">
        <f>+'BRL e USD Chart'!$D57</f>
        <v>58.381898106343392</v>
      </c>
      <c r="E57" s="15">
        <f>+'BRL e USD Chart'!$D57</f>
        <v>58.381898106343392</v>
      </c>
      <c r="F57" s="6">
        <f t="shared" si="0"/>
        <v>-6.951340615689916E-3</v>
      </c>
      <c r="G57" s="6">
        <f t="shared" si="1"/>
        <v>-6.951340615689916E-3</v>
      </c>
      <c r="H57" s="6">
        <f t="shared" si="2"/>
        <v>-1.6189102866958738E-2</v>
      </c>
      <c r="I57" s="6">
        <f t="shared" si="3"/>
        <v>-1.6189102866958738E-2</v>
      </c>
      <c r="J57" s="7"/>
      <c r="K57" s="7"/>
    </row>
    <row r="58" spans="1:11" x14ac:dyDescent="0.3">
      <c r="A58" s="1">
        <v>17319</v>
      </c>
      <c r="B58" s="1"/>
      <c r="C58" s="1">
        <v>36192</v>
      </c>
      <c r="D58" s="15">
        <f>+'BRL e USD Chart'!$D58</f>
        <v>57.775257898410082</v>
      </c>
      <c r="E58" s="15">
        <f>+'BRL e USD Chart'!$D58</f>
        <v>57.775257898410082</v>
      </c>
      <c r="F58" s="6">
        <f t="shared" si="0"/>
        <v>-1.0390895596239513E-2</v>
      </c>
      <c r="G58" s="6">
        <f t="shared" si="1"/>
        <v>-1.0390895596239513E-2</v>
      </c>
      <c r="H58" s="6">
        <f t="shared" si="2"/>
        <v>-2.1933273369764361E-2</v>
      </c>
      <c r="I58" s="6">
        <f t="shared" si="3"/>
        <v>-2.1933273369764361E-2</v>
      </c>
      <c r="J58" s="7"/>
      <c r="K58" s="7"/>
    </row>
    <row r="59" spans="1:11" x14ac:dyDescent="0.3">
      <c r="A59" s="1">
        <v>17349</v>
      </c>
      <c r="B59" s="1"/>
      <c r="C59" s="1">
        <v>36220</v>
      </c>
      <c r="D59" s="15">
        <f>+'BRL e USD Chart'!$D59</f>
        <v>57.146644805549045</v>
      </c>
      <c r="E59" s="15">
        <f>+'BRL e USD Chart'!$D59</f>
        <v>57.146644805549045</v>
      </c>
      <c r="F59" s="6">
        <f t="shared" si="0"/>
        <v>-1.0880316518298683E-2</v>
      </c>
      <c r="G59" s="6">
        <f t="shared" si="1"/>
        <v>-1.0880316518298683E-2</v>
      </c>
      <c r="H59" s="6">
        <f t="shared" si="2"/>
        <v>-2.9285703757884751E-2</v>
      </c>
      <c r="I59" s="6">
        <f t="shared" si="3"/>
        <v>-2.9285703757884751E-2</v>
      </c>
      <c r="J59" s="7"/>
      <c r="K59" s="7"/>
    </row>
    <row r="60" spans="1:11" x14ac:dyDescent="0.3">
      <c r="A60" s="1">
        <v>17380</v>
      </c>
      <c r="B60" s="1"/>
      <c r="C60" s="1">
        <v>36251</v>
      </c>
      <c r="D60" s="15">
        <f>+'BRL e USD Chart'!$D60</f>
        <v>56.828405733441762</v>
      </c>
      <c r="E60" s="15">
        <f>+'BRL e USD Chart'!$D60</f>
        <v>56.828405733441762</v>
      </c>
      <c r="F60" s="6">
        <f t="shared" si="0"/>
        <v>-5.5688146380271641E-3</v>
      </c>
      <c r="G60" s="6">
        <f t="shared" si="1"/>
        <v>-5.5688146380271641E-3</v>
      </c>
      <c r="H60" s="6">
        <f t="shared" si="2"/>
        <v>-3.2374691176316306E-2</v>
      </c>
      <c r="I60" s="6">
        <f t="shared" si="3"/>
        <v>-3.2374691176316306E-2</v>
      </c>
      <c r="J60" s="7"/>
      <c r="K60" s="7"/>
    </row>
    <row r="61" spans="1:11" x14ac:dyDescent="0.3">
      <c r="A61" s="1">
        <v>17411</v>
      </c>
      <c r="B61" s="1"/>
      <c r="C61" s="1">
        <v>36281</v>
      </c>
      <c r="D61" s="15">
        <f>+'BRL e USD Chart'!$D61</f>
        <v>56.658430442115424</v>
      </c>
      <c r="E61" s="15">
        <f>+'BRL e USD Chart'!$D61</f>
        <v>56.658430442115424</v>
      </c>
      <c r="F61" s="6">
        <f t="shared" si="0"/>
        <v>-2.9910269192421346E-3</v>
      </c>
      <c r="G61" s="6">
        <f t="shared" si="1"/>
        <v>-2.9910269192421346E-3</v>
      </c>
      <c r="H61" s="6">
        <f t="shared" si="2"/>
        <v>-3.0445228945361946E-2</v>
      </c>
      <c r="I61" s="6">
        <f t="shared" si="3"/>
        <v>-3.0445228945361946E-2</v>
      </c>
      <c r="J61" s="7"/>
      <c r="K61" s="7"/>
    </row>
    <row r="62" spans="1:11" x14ac:dyDescent="0.3">
      <c r="A62" s="1">
        <v>17441</v>
      </c>
      <c r="B62" s="1"/>
      <c r="C62" s="1">
        <v>36312</v>
      </c>
      <c r="D62" s="15">
        <f>+'BRL e USD Chart'!$D62</f>
        <v>56.550983573326107</v>
      </c>
      <c r="E62" s="15">
        <f>+'BRL e USD Chart'!$D62</f>
        <v>56.550983573326107</v>
      </c>
      <c r="F62" s="6">
        <f t="shared" si="0"/>
        <v>-1.8963968459925207E-3</v>
      </c>
      <c r="G62" s="6">
        <f t="shared" si="1"/>
        <v>-1.8963968459925207E-3</v>
      </c>
      <c r="H62" s="6">
        <f t="shared" si="2"/>
        <v>-3.2090346333118025E-2</v>
      </c>
      <c r="I62" s="6">
        <f t="shared" si="3"/>
        <v>-3.2090346333118025E-2</v>
      </c>
      <c r="J62" s="7"/>
      <c r="K62" s="7"/>
    </row>
    <row r="63" spans="1:11" x14ac:dyDescent="0.3">
      <c r="A63" s="1">
        <v>17472</v>
      </c>
      <c r="B63" s="1"/>
      <c r="C63" s="1">
        <v>36342</v>
      </c>
      <c r="D63" s="15">
        <f>+'BRL e USD Chart'!$D63</f>
        <v>55.941224229227529</v>
      </c>
      <c r="E63" s="15">
        <f>+'BRL e USD Chart'!$D63</f>
        <v>55.941224229227529</v>
      </c>
      <c r="F63" s="6">
        <f t="shared" si="0"/>
        <v>-1.0782471065387211E-2</v>
      </c>
      <c r="G63" s="6">
        <f t="shared" si="1"/>
        <v>-1.0782471065387211E-2</v>
      </c>
      <c r="H63" s="6">
        <f t="shared" si="2"/>
        <v>-4.3675772002688906E-2</v>
      </c>
      <c r="I63" s="6">
        <f t="shared" si="3"/>
        <v>-4.3675772002688906E-2</v>
      </c>
      <c r="J63" s="7"/>
      <c r="K63" s="7"/>
    </row>
    <row r="64" spans="1:11" x14ac:dyDescent="0.3">
      <c r="A64" s="1">
        <v>17502</v>
      </c>
      <c r="B64" s="1"/>
      <c r="C64" s="1">
        <v>36373</v>
      </c>
      <c r="D64" s="15">
        <f>+'BRL e USD Chart'!$D64</f>
        <v>55.629697920870647</v>
      </c>
      <c r="E64" s="15">
        <f>+'BRL e USD Chart'!$D64</f>
        <v>55.629697920870647</v>
      </c>
      <c r="F64" s="6">
        <f t="shared" si="0"/>
        <v>-5.5688146380271641E-3</v>
      </c>
      <c r="G64" s="6">
        <f t="shared" si="1"/>
        <v>-5.5688146380271641E-3</v>
      </c>
      <c r="H64" s="6">
        <f t="shared" si="2"/>
        <v>-5.385145740401287E-2</v>
      </c>
      <c r="I64" s="6">
        <f t="shared" si="3"/>
        <v>-5.385145740401287E-2</v>
      </c>
      <c r="J64" s="7"/>
      <c r="K64" s="7"/>
    </row>
    <row r="65" spans="1:11" x14ac:dyDescent="0.3">
      <c r="A65" s="1">
        <v>17533</v>
      </c>
      <c r="B65" s="1"/>
      <c r="C65" s="1">
        <v>36404</v>
      </c>
      <c r="D65" s="15">
        <f>+'BRL e USD Chart'!$D65</f>
        <v>55.457778806570282</v>
      </c>
      <c r="E65" s="15">
        <f>+'BRL e USD Chart'!$D65</f>
        <v>55.457778806570282</v>
      </c>
      <c r="F65" s="6">
        <f t="shared" si="0"/>
        <v>-3.090419698933311E-3</v>
      </c>
      <c r="G65" s="6">
        <f t="shared" si="1"/>
        <v>-3.090419698933311E-3</v>
      </c>
      <c r="H65" s="6">
        <f t="shared" si="2"/>
        <v>-5.8850547500472694E-2</v>
      </c>
      <c r="I65" s="6">
        <f t="shared" si="3"/>
        <v>-5.8850547500472694E-2</v>
      </c>
      <c r="J65" s="7"/>
      <c r="K65" s="7"/>
    </row>
    <row r="66" spans="1:11" x14ac:dyDescent="0.3">
      <c r="A66" s="1">
        <v>17564</v>
      </c>
      <c r="B66" s="1"/>
      <c r="C66" s="1">
        <v>36434</v>
      </c>
      <c r="D66" s="15">
        <f>+'BRL e USD Chart'!$D66</f>
        <v>54.805592258691846</v>
      </c>
      <c r="E66" s="15">
        <f>+'BRL e USD Chart'!$D66</f>
        <v>54.805592258691846</v>
      </c>
      <c r="F66" s="6">
        <f t="shared" si="0"/>
        <v>-1.1760055341436981E-2</v>
      </c>
      <c r="G66" s="6">
        <f t="shared" si="1"/>
        <v>-1.1760055341436981E-2</v>
      </c>
      <c r="H66" s="6">
        <f t="shared" si="2"/>
        <v>-6.9732500849859491E-2</v>
      </c>
      <c r="I66" s="6">
        <f t="shared" si="3"/>
        <v>-6.9732500849859491E-2</v>
      </c>
      <c r="J66" s="7"/>
      <c r="K66" s="7"/>
    </row>
    <row r="67" spans="1:11" x14ac:dyDescent="0.3">
      <c r="A67" s="1">
        <v>17593</v>
      </c>
      <c r="B67" s="1"/>
      <c r="C67" s="1">
        <v>36465</v>
      </c>
      <c r="D67" s="15">
        <f>+'BRL e USD Chart'!$D67</f>
        <v>54.28983879018508</v>
      </c>
      <c r="E67" s="15">
        <f>+'BRL e USD Chart'!$D67</f>
        <v>54.28983879018508</v>
      </c>
      <c r="F67" s="6">
        <f t="shared" ref="F67:F130" si="4">+E67/E66-1</f>
        <v>-9.4105993065876081E-3</v>
      </c>
      <c r="G67" s="6">
        <f t="shared" ref="G67:G130" si="5">+F67</f>
        <v>-9.4105993065876081E-3</v>
      </c>
      <c r="H67" s="6">
        <f t="shared" si="2"/>
        <v>-7.9592691281663908E-2</v>
      </c>
      <c r="I67" s="6">
        <f t="shared" si="3"/>
        <v>-7.9592691281663908E-2</v>
      </c>
      <c r="J67" s="7"/>
      <c r="K67" s="7"/>
    </row>
    <row r="68" spans="1:11" x14ac:dyDescent="0.3">
      <c r="A68" s="1">
        <v>17624</v>
      </c>
      <c r="B68" s="1"/>
      <c r="C68" s="1">
        <v>36495</v>
      </c>
      <c r="D68" s="15">
        <f>+'BRL e USD Chart'!$D68</f>
        <v>53.96604253497523</v>
      </c>
      <c r="E68" s="15">
        <f>+'BRL e USD Chart'!$D68</f>
        <v>53.96604253497523</v>
      </c>
      <c r="F68" s="6">
        <f t="shared" si="4"/>
        <v>-5.9642147117295874E-3</v>
      </c>
      <c r="G68" s="6">
        <f t="shared" si="5"/>
        <v>-5.9642147117295874E-3</v>
      </c>
      <c r="H68" s="6">
        <f t="shared" si="2"/>
        <v>-8.2062969346812453E-2</v>
      </c>
      <c r="I68" s="6">
        <f t="shared" si="3"/>
        <v>-8.2062969346812453E-2</v>
      </c>
      <c r="J68" s="7"/>
      <c r="K68" s="7"/>
    </row>
    <row r="69" spans="1:11" x14ac:dyDescent="0.3">
      <c r="A69" s="1">
        <v>17654</v>
      </c>
      <c r="B69" s="1"/>
      <c r="C69" s="1">
        <v>36526</v>
      </c>
      <c r="D69" s="15">
        <f>+'BRL e USD Chart'!$D69</f>
        <v>53.633514743565129</v>
      </c>
      <c r="E69" s="15">
        <f>+'BRL e USD Chart'!$D69</f>
        <v>53.633514743565129</v>
      </c>
      <c r="F69" s="6">
        <f t="shared" si="4"/>
        <v>-6.1617968594712691E-3</v>
      </c>
      <c r="G69" s="6">
        <f t="shared" si="5"/>
        <v>-6.1617968594712691E-3</v>
      </c>
      <c r="H69" s="6">
        <f t="shared" si="2"/>
        <v>-8.1333144635500232E-2</v>
      </c>
      <c r="I69" s="6">
        <f t="shared" si="3"/>
        <v>-8.1333144635500232E-2</v>
      </c>
      <c r="J69" s="7"/>
      <c r="K69" s="7"/>
    </row>
    <row r="70" spans="1:11" x14ac:dyDescent="0.3">
      <c r="A70" s="1">
        <v>17685</v>
      </c>
      <c r="B70" s="1"/>
      <c r="C70" s="1">
        <v>36557</v>
      </c>
      <c r="D70" s="15">
        <f>+'BRL e USD Chart'!$D70</f>
        <v>53.563881697358561</v>
      </c>
      <c r="E70" s="15">
        <f>+'BRL e USD Chart'!$D70</f>
        <v>53.563881697358561</v>
      </c>
      <c r="F70" s="6">
        <f t="shared" si="4"/>
        <v>-1.2983121941476661E-3</v>
      </c>
      <c r="G70" s="6">
        <f t="shared" si="5"/>
        <v>-1.2983121941476661E-3</v>
      </c>
      <c r="H70" s="6">
        <f t="shared" si="2"/>
        <v>-7.2892382556849045E-2</v>
      </c>
      <c r="I70" s="6">
        <f t="shared" si="3"/>
        <v>-7.2892382556849045E-2</v>
      </c>
      <c r="J70" s="7"/>
      <c r="K70" s="7"/>
    </row>
    <row r="71" spans="1:11" x14ac:dyDescent="0.3">
      <c r="A71" s="1">
        <v>17715</v>
      </c>
      <c r="B71" s="1"/>
      <c r="C71" s="1">
        <v>36586</v>
      </c>
      <c r="D71" s="15">
        <f>+'BRL e USD Chart'!$D71</f>
        <v>53.446299837715593</v>
      </c>
      <c r="E71" s="15">
        <f>+'BRL e USD Chart'!$D71</f>
        <v>53.446299837715593</v>
      </c>
      <c r="F71" s="6">
        <f t="shared" si="4"/>
        <v>-2.1951706246257086E-3</v>
      </c>
      <c r="G71" s="6">
        <f t="shared" si="5"/>
        <v>-2.1951706246257086E-3</v>
      </c>
      <c r="H71" s="6">
        <f t="shared" si="2"/>
        <v>-6.4751744926136778E-2</v>
      </c>
      <c r="I71" s="6">
        <f t="shared" si="3"/>
        <v>-6.4751744926136778E-2</v>
      </c>
      <c r="J71" s="7"/>
      <c r="K71" s="7"/>
    </row>
    <row r="72" spans="1:11" x14ac:dyDescent="0.3">
      <c r="A72" s="1">
        <v>17746</v>
      </c>
      <c r="B72" s="1"/>
      <c r="C72" s="1">
        <v>36617</v>
      </c>
      <c r="D72" s="15">
        <f>+'BRL e USD Chart'!$D72</f>
        <v>53.222764227958173</v>
      </c>
      <c r="E72" s="15">
        <f>+'BRL e USD Chart'!$D72</f>
        <v>53.222764227958173</v>
      </c>
      <c r="F72" s="6">
        <f t="shared" si="4"/>
        <v>-4.1824337781317666E-3</v>
      </c>
      <c r="G72" s="6">
        <f t="shared" si="5"/>
        <v>-4.1824337781317666E-3</v>
      </c>
      <c r="H72" s="6">
        <f t="shared" si="2"/>
        <v>-6.3447873628483364E-2</v>
      </c>
      <c r="I72" s="6">
        <f t="shared" si="3"/>
        <v>-6.3447873628483364E-2</v>
      </c>
      <c r="J72" s="7"/>
      <c r="K72" s="7"/>
    </row>
    <row r="73" spans="1:11" x14ac:dyDescent="0.3">
      <c r="A73" s="1">
        <v>17777</v>
      </c>
      <c r="B73" s="1"/>
      <c r="C73" s="1">
        <v>36647</v>
      </c>
      <c r="D73" s="15">
        <f>+'BRL e USD Chart'!$D73</f>
        <v>53.217442483709796</v>
      </c>
      <c r="E73" s="15">
        <f>+'BRL e USD Chart'!$D73</f>
        <v>53.217442483709796</v>
      </c>
      <c r="F73" s="6">
        <f t="shared" si="4"/>
        <v>-9.999000100002764E-5</v>
      </c>
      <c r="G73" s="6">
        <f t="shared" si="5"/>
        <v>-9.999000100002764E-5</v>
      </c>
      <c r="H73" s="6">
        <f t="shared" si="2"/>
        <v>-6.0732144034965518E-2</v>
      </c>
      <c r="I73" s="6">
        <f t="shared" si="3"/>
        <v>-6.0732144034965518E-2</v>
      </c>
      <c r="J73" s="7"/>
      <c r="K73" s="7"/>
    </row>
    <row r="74" spans="1:11" x14ac:dyDescent="0.3">
      <c r="A74" s="1">
        <v>17807</v>
      </c>
      <c r="B74" s="1"/>
      <c r="C74" s="1">
        <v>36678</v>
      </c>
      <c r="D74" s="15">
        <f>+'BRL e USD Chart'!$D74</f>
        <v>53.095323240257208</v>
      </c>
      <c r="E74" s="15">
        <f>+'BRL e USD Chart'!$D74</f>
        <v>53.095323240257208</v>
      </c>
      <c r="F74" s="6">
        <f t="shared" si="4"/>
        <v>-2.2947221390799966E-3</v>
      </c>
      <c r="G74" s="6">
        <f t="shared" si="5"/>
        <v>-2.2947221390799966E-3</v>
      </c>
      <c r="H74" s="6">
        <f t="shared" si="2"/>
        <v>-6.1106989033854031E-2</v>
      </c>
      <c r="I74" s="6">
        <f t="shared" si="3"/>
        <v>-6.1106989033854031E-2</v>
      </c>
      <c r="J74" s="7"/>
      <c r="K74" s="7"/>
    </row>
    <row r="75" spans="1:11" x14ac:dyDescent="0.3">
      <c r="A75" s="1">
        <v>17838</v>
      </c>
      <c r="B75" s="1"/>
      <c r="C75" s="1">
        <v>36708</v>
      </c>
      <c r="D75" s="15">
        <f>+'BRL e USD Chart'!$D75</f>
        <v>52.254033304061814</v>
      </c>
      <c r="E75" s="15">
        <f>+'BRL e USD Chart'!$D75</f>
        <v>52.254033304061814</v>
      </c>
      <c r="F75" s="6">
        <f t="shared" si="4"/>
        <v>-1.5844897155791737E-2</v>
      </c>
      <c r="G75" s="6">
        <f t="shared" si="5"/>
        <v>-1.5844897155791737E-2</v>
      </c>
      <c r="H75" s="6">
        <f t="shared" si="2"/>
        <v>-6.5911874042242968E-2</v>
      </c>
      <c r="I75" s="6">
        <f t="shared" si="3"/>
        <v>-6.5911874042242968E-2</v>
      </c>
      <c r="J75" s="7"/>
      <c r="K75" s="7"/>
    </row>
    <row r="76" spans="1:11" x14ac:dyDescent="0.3">
      <c r="A76" s="1">
        <v>17868</v>
      </c>
      <c r="B76" s="1"/>
      <c r="C76" s="1">
        <v>36739</v>
      </c>
      <c r="D76" s="15">
        <f>+'BRL e USD Chart'!$D76</f>
        <v>51.578356829594128</v>
      </c>
      <c r="E76" s="15">
        <f>+'BRL e USD Chart'!$D76</f>
        <v>51.578356829594128</v>
      </c>
      <c r="F76" s="6">
        <f t="shared" si="4"/>
        <v>-1.293060902181431E-2</v>
      </c>
      <c r="G76" s="6">
        <f t="shared" si="5"/>
        <v>-1.293060902181431E-2</v>
      </c>
      <c r="H76" s="6">
        <f t="shared" si="2"/>
        <v>-7.2826947524310959E-2</v>
      </c>
      <c r="I76" s="6">
        <f t="shared" si="3"/>
        <v>-7.2826947524310959E-2</v>
      </c>
      <c r="J76" s="7"/>
      <c r="K76" s="7"/>
    </row>
    <row r="77" spans="1:11" x14ac:dyDescent="0.3">
      <c r="A77" s="1">
        <v>17899</v>
      </c>
      <c r="B77" s="1"/>
      <c r="C77" s="1">
        <v>36770</v>
      </c>
      <c r="D77" s="15">
        <f>+'BRL e USD Chart'!$D77</f>
        <v>51.459998832279886</v>
      </c>
      <c r="E77" s="15">
        <f>+'BRL e USD Chart'!$D77</f>
        <v>51.459998832279886</v>
      </c>
      <c r="F77" s="6">
        <f t="shared" si="4"/>
        <v>-2.2947221390801076E-3</v>
      </c>
      <c r="G77" s="6">
        <f t="shared" si="5"/>
        <v>-2.2947221390801076E-3</v>
      </c>
      <c r="H77" s="6">
        <f t="shared" si="2"/>
        <v>-7.208691116595467E-2</v>
      </c>
      <c r="I77" s="6">
        <f t="shared" si="3"/>
        <v>-7.208691116595467E-2</v>
      </c>
      <c r="J77" s="7"/>
      <c r="K77" s="7"/>
    </row>
    <row r="78" spans="1:11" x14ac:dyDescent="0.3">
      <c r="A78" s="1">
        <v>17930</v>
      </c>
      <c r="B78" s="1"/>
      <c r="C78" s="1">
        <v>36800</v>
      </c>
      <c r="D78" s="15">
        <f>+'BRL e USD Chart'!$D78</f>
        <v>51.388055554503573</v>
      </c>
      <c r="E78" s="15">
        <f>+'BRL e USD Chart'!$D78</f>
        <v>51.388055554503573</v>
      </c>
      <c r="F78" s="6">
        <f t="shared" si="4"/>
        <v>-1.3980427401639739E-3</v>
      </c>
      <c r="G78" s="6">
        <f t="shared" si="5"/>
        <v>-1.3980427401639739E-3</v>
      </c>
      <c r="H78" s="6">
        <f t="shared" ref="H78:H141" si="6">+E78/E66-1</f>
        <v>-6.2357444985849386E-2</v>
      </c>
      <c r="I78" s="6">
        <f t="shared" ref="I78:I141" si="7">+H78</f>
        <v>-6.2357444985849386E-2</v>
      </c>
      <c r="J78" s="7"/>
      <c r="K78" s="7"/>
    </row>
    <row r="79" spans="1:11" x14ac:dyDescent="0.3">
      <c r="A79" s="1">
        <v>17958</v>
      </c>
      <c r="B79" s="1"/>
      <c r="C79" s="1">
        <v>36831</v>
      </c>
      <c r="D79" s="15">
        <f>+'BRL e USD Chart'!$D79</f>
        <v>51.22413831190547</v>
      </c>
      <c r="E79" s="15">
        <f>+'BRL e USD Chart'!$D79</f>
        <v>51.22413831190547</v>
      </c>
      <c r="F79" s="6">
        <f t="shared" si="4"/>
        <v>-3.1897926634769647E-3</v>
      </c>
      <c r="G79" s="6">
        <f t="shared" si="5"/>
        <v>-3.1897926634769647E-3</v>
      </c>
      <c r="H79" s="6">
        <f t="shared" si="6"/>
        <v>-5.6469139466920781E-2</v>
      </c>
      <c r="I79" s="6">
        <f t="shared" si="7"/>
        <v>-5.6469139466920781E-2</v>
      </c>
      <c r="J79" s="7"/>
      <c r="K79" s="7"/>
    </row>
    <row r="80" spans="1:11" x14ac:dyDescent="0.3">
      <c r="A80" s="1">
        <v>17989</v>
      </c>
      <c r="B80" s="1"/>
      <c r="C80" s="1">
        <v>36861</v>
      </c>
      <c r="D80" s="15">
        <f>+'BRL e USD Chart'!$D80</f>
        <v>50.923688549463634</v>
      </c>
      <c r="E80" s="15">
        <f>+'BRL e USD Chart'!$D80</f>
        <v>50.923688549463634</v>
      </c>
      <c r="F80" s="6">
        <f t="shared" si="4"/>
        <v>-5.8653941743712634E-3</v>
      </c>
      <c r="G80" s="6">
        <f t="shared" si="5"/>
        <v>-5.8653941743712634E-3</v>
      </c>
      <c r="H80" s="6">
        <f t="shared" si="6"/>
        <v>-5.6375339798908852E-2</v>
      </c>
      <c r="I80" s="6">
        <f t="shared" si="7"/>
        <v>-5.6375339798908852E-2</v>
      </c>
      <c r="J80" s="7"/>
      <c r="K80" s="7"/>
    </row>
    <row r="81" spans="1:11" x14ac:dyDescent="0.3">
      <c r="A81" s="1">
        <v>18019</v>
      </c>
      <c r="B81" s="1"/>
      <c r="C81" s="1">
        <v>36892</v>
      </c>
      <c r="D81" s="15">
        <f>+'BRL e USD Chart'!$D81</f>
        <v>50.635068658112388</v>
      </c>
      <c r="E81" s="15">
        <f>+'BRL e USD Chart'!$D81</f>
        <v>50.635068658112388</v>
      </c>
      <c r="F81" s="6">
        <f t="shared" si="4"/>
        <v>-5.667694143382862E-3</v>
      </c>
      <c r="G81" s="6">
        <f t="shared" si="5"/>
        <v>-5.667694143382862E-3</v>
      </c>
      <c r="H81" s="6">
        <f t="shared" si="6"/>
        <v>-5.5906201556788493E-2</v>
      </c>
      <c r="I81" s="6">
        <f t="shared" si="7"/>
        <v>-5.5906201556788493E-2</v>
      </c>
      <c r="J81" s="7"/>
      <c r="K81" s="7"/>
    </row>
    <row r="82" spans="1:11" x14ac:dyDescent="0.3">
      <c r="A82" s="1">
        <v>18050</v>
      </c>
      <c r="B82" s="1"/>
      <c r="C82" s="1">
        <v>36923</v>
      </c>
      <c r="D82" s="15">
        <f>+'BRL e USD Chart'!$D82</f>
        <v>50.403213874290657</v>
      </c>
      <c r="E82" s="15">
        <f>+'BRL e USD Chart'!$D82</f>
        <v>50.403213874290657</v>
      </c>
      <c r="F82" s="6">
        <f t="shared" si="4"/>
        <v>-4.5789368903045302E-3</v>
      </c>
      <c r="G82" s="6">
        <f t="shared" si="5"/>
        <v>-4.5789368903045302E-3</v>
      </c>
      <c r="H82" s="6">
        <f t="shared" si="6"/>
        <v>-5.9007445370109712E-2</v>
      </c>
      <c r="I82" s="6">
        <f t="shared" si="7"/>
        <v>-5.9007445370109712E-2</v>
      </c>
      <c r="J82" s="7"/>
      <c r="K82" s="7"/>
    </row>
    <row r="83" spans="1:11" x14ac:dyDescent="0.3">
      <c r="A83" s="1">
        <v>18080</v>
      </c>
      <c r="B83" s="1"/>
      <c r="C83" s="1">
        <v>36951</v>
      </c>
      <c r="D83" s="15">
        <f>+'BRL e USD Chart'!$D83</f>
        <v>50.212406728721511</v>
      </c>
      <c r="E83" s="15">
        <f>+'BRL e USD Chart'!$D83</f>
        <v>50.212406728721511</v>
      </c>
      <c r="F83" s="6">
        <f t="shared" si="4"/>
        <v>-3.7856146642758493E-3</v>
      </c>
      <c r="G83" s="6">
        <f t="shared" si="5"/>
        <v>-3.7856146642758493E-3</v>
      </c>
      <c r="H83" s="6">
        <f t="shared" si="6"/>
        <v>-6.0507333881175684E-2</v>
      </c>
      <c r="I83" s="6">
        <f t="shared" si="7"/>
        <v>-6.0507333881175684E-2</v>
      </c>
      <c r="J83" s="7"/>
      <c r="K83" s="7"/>
    </row>
    <row r="84" spans="1:11" x14ac:dyDescent="0.3">
      <c r="A84" s="1">
        <v>18111</v>
      </c>
      <c r="B84" s="1"/>
      <c r="C84" s="1">
        <v>36982</v>
      </c>
      <c r="D84" s="15">
        <f>+'BRL e USD Chart'!$D84</f>
        <v>49.922854174509361</v>
      </c>
      <c r="E84" s="15">
        <f>+'BRL e USD Chart'!$D84</f>
        <v>49.922854174509361</v>
      </c>
      <c r="F84" s="6">
        <f t="shared" si="4"/>
        <v>-5.7665539868760884E-3</v>
      </c>
      <c r="G84" s="6">
        <f t="shared" si="5"/>
        <v>-5.7665539868760884E-3</v>
      </c>
      <c r="H84" s="6">
        <f t="shared" si="6"/>
        <v>-6.2001853930678696E-2</v>
      </c>
      <c r="I84" s="6">
        <f t="shared" si="7"/>
        <v>-6.2001853930678696E-2</v>
      </c>
      <c r="J84" s="7"/>
      <c r="K84" s="7"/>
    </row>
    <row r="85" spans="1:11" x14ac:dyDescent="0.3">
      <c r="A85" s="1">
        <v>18142</v>
      </c>
      <c r="B85" s="1"/>
      <c r="C85" s="1">
        <v>37012</v>
      </c>
      <c r="D85" s="15">
        <f>+'BRL e USD Chart'!$D85</f>
        <v>49.719006248888917</v>
      </c>
      <c r="E85" s="15">
        <f>+'BRL e USD Chart'!$D85</f>
        <v>49.719006248888917</v>
      </c>
      <c r="F85" s="6">
        <f t="shared" si="4"/>
        <v>-4.0832586395777026E-3</v>
      </c>
      <c r="G85" s="6">
        <f t="shared" si="5"/>
        <v>-4.0832586395777026E-3</v>
      </c>
      <c r="H85" s="6">
        <f t="shared" si="6"/>
        <v>-6.5738526158820476E-2</v>
      </c>
      <c r="I85" s="6">
        <f t="shared" si="7"/>
        <v>-6.5738526158820476E-2</v>
      </c>
      <c r="J85" s="7"/>
      <c r="K85" s="7"/>
    </row>
    <row r="86" spans="1:11" x14ac:dyDescent="0.3">
      <c r="A86" s="1">
        <v>18172</v>
      </c>
      <c r="B86" s="1"/>
      <c r="C86" s="1">
        <v>37043</v>
      </c>
      <c r="D86" s="15">
        <f>+'BRL e USD Chart'!$D86</f>
        <v>49.461804863598203</v>
      </c>
      <c r="E86" s="15">
        <f>+'BRL e USD Chart'!$D86</f>
        <v>49.461804863598203</v>
      </c>
      <c r="F86" s="6">
        <f t="shared" si="4"/>
        <v>-5.1730998806208683E-3</v>
      </c>
      <c r="G86" s="6">
        <f t="shared" si="5"/>
        <v>-5.1730998806208683E-3</v>
      </c>
      <c r="H86" s="6">
        <f t="shared" si="6"/>
        <v>-6.8433868651995522E-2</v>
      </c>
      <c r="I86" s="6">
        <f t="shared" si="7"/>
        <v>-6.8433868651995522E-2</v>
      </c>
      <c r="J86" s="7"/>
      <c r="K86" s="7"/>
    </row>
    <row r="87" spans="1:11" x14ac:dyDescent="0.3">
      <c r="A87" s="1">
        <v>18203</v>
      </c>
      <c r="B87" s="1"/>
      <c r="C87" s="1">
        <v>37073</v>
      </c>
      <c r="D87" s="15">
        <f>+'BRL e USD Chart'!$D87</f>
        <v>48.812597319252149</v>
      </c>
      <c r="E87" s="15">
        <f>+'BRL e USD Chart'!$D87</f>
        <v>48.812597319252149</v>
      </c>
      <c r="F87" s="6">
        <f t="shared" si="4"/>
        <v>-1.3125431757623596E-2</v>
      </c>
      <c r="G87" s="6">
        <f t="shared" si="5"/>
        <v>-1.3125431757623596E-2</v>
      </c>
      <c r="H87" s="6">
        <f t="shared" si="6"/>
        <v>-6.5859719665738337E-2</v>
      </c>
      <c r="I87" s="6">
        <f t="shared" si="7"/>
        <v>-6.5859719665738337E-2</v>
      </c>
      <c r="J87" s="7"/>
      <c r="K87" s="7"/>
    </row>
    <row r="88" spans="1:11" x14ac:dyDescent="0.3">
      <c r="A88" s="1">
        <v>18233</v>
      </c>
      <c r="B88" s="1"/>
      <c r="C88" s="1">
        <v>37104</v>
      </c>
      <c r="D88" s="15">
        <f>+'BRL e USD Chart'!$D88</f>
        <v>48.473284328949497</v>
      </c>
      <c r="E88" s="15">
        <f>+'BRL e USD Chart'!$D88</f>
        <v>48.473284328949497</v>
      </c>
      <c r="F88" s="6">
        <f t="shared" si="4"/>
        <v>-6.9513406156902491E-3</v>
      </c>
      <c r="G88" s="6">
        <f t="shared" si="5"/>
        <v>-6.9513406156902491E-3</v>
      </c>
      <c r="H88" s="6">
        <f t="shared" si="6"/>
        <v>-6.0201074472055138E-2</v>
      </c>
      <c r="I88" s="6">
        <f t="shared" si="7"/>
        <v>-6.0201074472055138E-2</v>
      </c>
      <c r="J88" s="7"/>
      <c r="K88" s="7"/>
    </row>
    <row r="89" spans="1:11" x14ac:dyDescent="0.3">
      <c r="A89" s="1">
        <v>18264</v>
      </c>
      <c r="B89" s="1"/>
      <c r="C89" s="1">
        <v>37135</v>
      </c>
      <c r="D89" s="15">
        <f>+'BRL e USD Chart'!$D89</f>
        <v>48.337938102263173</v>
      </c>
      <c r="E89" s="15">
        <f>+'BRL e USD Chart'!$D89</f>
        <v>48.337938102263173</v>
      </c>
      <c r="F89" s="6">
        <f t="shared" si="4"/>
        <v>-2.7921818907057361E-3</v>
      </c>
      <c r="G89" s="6">
        <f t="shared" si="5"/>
        <v>-2.7921818907057361E-3</v>
      </c>
      <c r="H89" s="6">
        <f t="shared" si="6"/>
        <v>-6.0669661890048521E-2</v>
      </c>
      <c r="I89" s="6">
        <f t="shared" si="7"/>
        <v>-6.0669661890048521E-2</v>
      </c>
      <c r="J89" s="7"/>
      <c r="K89" s="7"/>
    </row>
    <row r="90" spans="1:11" x14ac:dyDescent="0.3">
      <c r="A90" s="1">
        <v>18295</v>
      </c>
      <c r="B90" s="1"/>
      <c r="C90" s="1">
        <v>37165</v>
      </c>
      <c r="D90" s="15">
        <f>+'BRL e USD Chart'!$D90</f>
        <v>47.940035805081003</v>
      </c>
      <c r="E90" s="15">
        <f>+'BRL e USD Chart'!$D90</f>
        <v>47.940035805081003</v>
      </c>
      <c r="F90" s="6">
        <f t="shared" si="4"/>
        <v>-8.2316770802339789E-3</v>
      </c>
      <c r="G90" s="6">
        <f t="shared" si="5"/>
        <v>-8.2316770802339789E-3</v>
      </c>
      <c r="H90" s="6">
        <f t="shared" si="6"/>
        <v>-6.7097688601303607E-2</v>
      </c>
      <c r="I90" s="6">
        <f t="shared" si="7"/>
        <v>-6.7097688601303607E-2</v>
      </c>
      <c r="J90" s="7"/>
      <c r="K90" s="7"/>
    </row>
    <row r="91" spans="1:11" x14ac:dyDescent="0.3">
      <c r="A91" s="1">
        <v>18323</v>
      </c>
      <c r="B91" s="1"/>
      <c r="C91" s="1">
        <v>37196</v>
      </c>
      <c r="D91" s="15">
        <f>+'BRL e USD Chart'!$D91</f>
        <v>47.602061170768536</v>
      </c>
      <c r="E91" s="15">
        <f>+'BRL e USD Chart'!$D91</f>
        <v>47.602061170768536</v>
      </c>
      <c r="F91" s="6">
        <f t="shared" si="4"/>
        <v>-7.0499453877471696E-3</v>
      </c>
      <c r="G91" s="6">
        <f t="shared" si="5"/>
        <v>-7.0499453877471696E-3</v>
      </c>
      <c r="H91" s="6">
        <f t="shared" si="6"/>
        <v>-7.0710357665403456E-2</v>
      </c>
      <c r="I91" s="6">
        <f t="shared" si="7"/>
        <v>-7.0710357665403456E-2</v>
      </c>
      <c r="J91" s="7"/>
      <c r="K91" s="7"/>
    </row>
    <row r="92" spans="1:11" x14ac:dyDescent="0.3">
      <c r="A92" s="1">
        <v>18354</v>
      </c>
      <c r="B92" s="1"/>
      <c r="C92" s="1">
        <v>37226</v>
      </c>
      <c r="D92" s="15">
        <f>+'BRL e USD Chart'!$D92</f>
        <v>47.29464597195085</v>
      </c>
      <c r="E92" s="15">
        <f>+'BRL e USD Chart'!$D92</f>
        <v>47.29464597195085</v>
      </c>
      <c r="F92" s="6">
        <f t="shared" si="4"/>
        <v>-6.4580228514655724E-3</v>
      </c>
      <c r="G92" s="6">
        <f t="shared" si="5"/>
        <v>-6.4580228514655724E-3</v>
      </c>
      <c r="H92" s="6">
        <f t="shared" si="6"/>
        <v>-7.1264330626556904E-2</v>
      </c>
      <c r="I92" s="6">
        <f t="shared" si="7"/>
        <v>-7.1264330626556904E-2</v>
      </c>
      <c r="J92" s="7"/>
      <c r="K92" s="7"/>
    </row>
    <row r="93" spans="1:11" x14ac:dyDescent="0.3">
      <c r="A93" s="1">
        <v>18384</v>
      </c>
      <c r="B93" s="1"/>
      <c r="C93" s="1">
        <v>37257</v>
      </c>
      <c r="D93" s="15">
        <f>+'BRL e USD Chart'!$D93</f>
        <v>47.049986044519358</v>
      </c>
      <c r="E93" s="15">
        <f>+'BRL e USD Chart'!$D93</f>
        <v>47.049986044519358</v>
      </c>
      <c r="F93" s="6">
        <f t="shared" si="4"/>
        <v>-5.1730998806205353E-3</v>
      </c>
      <c r="G93" s="6">
        <f t="shared" si="5"/>
        <v>-5.1730998806205353E-3</v>
      </c>
      <c r="H93" s="6">
        <f t="shared" si="6"/>
        <v>-7.0802365013060031E-2</v>
      </c>
      <c r="I93" s="6">
        <f t="shared" si="7"/>
        <v>-7.0802365013060031E-2</v>
      </c>
      <c r="J93" s="7"/>
      <c r="K93" s="7"/>
    </row>
    <row r="94" spans="1:11" x14ac:dyDescent="0.3">
      <c r="A94" s="1">
        <v>18415</v>
      </c>
      <c r="B94" s="1"/>
      <c r="C94" s="1">
        <v>37288</v>
      </c>
      <c r="D94" s="15">
        <f>+'BRL e USD Chart'!$D94</f>
        <v>46.881213675288315</v>
      </c>
      <c r="E94" s="15">
        <f>+'BRL e USD Chart'!$D94</f>
        <v>46.881213675288315</v>
      </c>
      <c r="F94" s="6">
        <f t="shared" si="4"/>
        <v>-3.5870864886410336E-3</v>
      </c>
      <c r="G94" s="6">
        <f t="shared" si="5"/>
        <v>-3.5870864886410336E-3</v>
      </c>
      <c r="H94" s="6">
        <f t="shared" si="6"/>
        <v>-6.9876500490355098E-2</v>
      </c>
      <c r="I94" s="6">
        <f t="shared" si="7"/>
        <v>-6.9876500490355098E-2</v>
      </c>
      <c r="J94" s="7"/>
      <c r="K94" s="7"/>
    </row>
    <row r="95" spans="1:11" x14ac:dyDescent="0.3">
      <c r="A95" s="1">
        <v>18445</v>
      </c>
      <c r="B95" s="1"/>
      <c r="C95" s="1">
        <v>37316</v>
      </c>
      <c r="D95" s="15">
        <f>+'BRL e USD Chart'!$D95</f>
        <v>46.601604050982417</v>
      </c>
      <c r="E95" s="15">
        <f>+'BRL e USD Chart'!$D95</f>
        <v>46.601604050982417</v>
      </c>
      <c r="F95" s="6">
        <f t="shared" si="4"/>
        <v>-5.9642147117296984E-3</v>
      </c>
      <c r="G95" s="6">
        <f t="shared" si="5"/>
        <v>-5.9642147117296984E-3</v>
      </c>
      <c r="H95" s="6">
        <f t="shared" si="6"/>
        <v>-7.1910567785505419E-2</v>
      </c>
      <c r="I95" s="6">
        <f t="shared" si="7"/>
        <v>-7.1910567785505419E-2</v>
      </c>
      <c r="J95" s="7"/>
      <c r="K95" s="7"/>
    </row>
    <row r="96" spans="1:11" x14ac:dyDescent="0.3">
      <c r="A96" s="1">
        <v>18476</v>
      </c>
      <c r="B96" s="1"/>
      <c r="C96" s="1">
        <v>37347</v>
      </c>
      <c r="D96" s="15">
        <f>+'BRL e USD Chart'!$D96</f>
        <v>46.231750050577794</v>
      </c>
      <c r="E96" s="15">
        <f>+'BRL e USD Chart'!$D96</f>
        <v>46.231750050577794</v>
      </c>
      <c r="F96" s="6">
        <f t="shared" si="4"/>
        <v>-7.9365079365079083E-3</v>
      </c>
      <c r="G96" s="6">
        <f t="shared" si="5"/>
        <v>-7.9365079365079083E-3</v>
      </c>
      <c r="H96" s="6">
        <f t="shared" si="6"/>
        <v>-7.393615980025936E-2</v>
      </c>
      <c r="I96" s="6">
        <f t="shared" si="7"/>
        <v>-7.393615980025936E-2</v>
      </c>
      <c r="J96" s="7"/>
      <c r="K96" s="7"/>
    </row>
    <row r="97" spans="1:11" x14ac:dyDescent="0.3">
      <c r="A97" s="1">
        <v>18507</v>
      </c>
      <c r="B97" s="1"/>
      <c r="C97" s="1">
        <v>37377</v>
      </c>
      <c r="D97" s="15">
        <f>+'BRL e USD Chart'!$D97</f>
        <v>46.134866830234301</v>
      </c>
      <c r="E97" s="15">
        <f>+'BRL e USD Chart'!$D97</f>
        <v>46.134866830234301</v>
      </c>
      <c r="F97" s="6">
        <f t="shared" si="4"/>
        <v>-2.0955992415926383E-3</v>
      </c>
      <c r="G97" s="6">
        <f t="shared" si="5"/>
        <v>-2.0955992415926383E-3</v>
      </c>
      <c r="H97" s="6">
        <f t="shared" si="6"/>
        <v>-7.2087913437222206E-2</v>
      </c>
      <c r="I97" s="6">
        <f t="shared" si="7"/>
        <v>-7.2087913437222206E-2</v>
      </c>
      <c r="J97" s="7"/>
      <c r="K97" s="7"/>
    </row>
    <row r="98" spans="1:11" x14ac:dyDescent="0.3">
      <c r="A98" s="1">
        <v>18537</v>
      </c>
      <c r="B98" s="1"/>
      <c r="C98" s="1">
        <v>37408</v>
      </c>
      <c r="D98" s="15">
        <f>+'BRL e USD Chart'!$D98</f>
        <v>45.941910804853919</v>
      </c>
      <c r="E98" s="15">
        <f>+'BRL e USD Chart'!$D98</f>
        <v>45.941910804853919</v>
      </c>
      <c r="F98" s="6">
        <f t="shared" si="4"/>
        <v>-4.1824337781317666E-3</v>
      </c>
      <c r="G98" s="6">
        <f t="shared" si="5"/>
        <v>-4.1824337781317666E-3</v>
      </c>
      <c r="H98" s="6">
        <f t="shared" si="6"/>
        <v>-7.1163882281513269E-2</v>
      </c>
      <c r="I98" s="6">
        <f t="shared" si="7"/>
        <v>-7.1163882281513269E-2</v>
      </c>
      <c r="J98" s="7"/>
      <c r="K98" s="7"/>
    </row>
    <row r="99" spans="1:11" x14ac:dyDescent="0.3">
      <c r="A99" s="1">
        <v>18568</v>
      </c>
      <c r="B99" s="1"/>
      <c r="C99" s="1">
        <v>37438</v>
      </c>
      <c r="D99" s="15">
        <f>+'BRL e USD Chart'!$D99</f>
        <v>45.401631391297478</v>
      </c>
      <c r="E99" s="15">
        <f>+'BRL e USD Chart'!$D99</f>
        <v>45.401631391297478</v>
      </c>
      <c r="F99" s="6">
        <f t="shared" si="4"/>
        <v>-1.176005534143687E-2</v>
      </c>
      <c r="G99" s="6">
        <f t="shared" si="5"/>
        <v>-1.176005534143687E-2</v>
      </c>
      <c r="H99" s="6">
        <f t="shared" si="6"/>
        <v>-6.9878804146513929E-2</v>
      </c>
      <c r="I99" s="6">
        <f t="shared" si="7"/>
        <v>-6.9878804146513929E-2</v>
      </c>
      <c r="J99" s="7"/>
      <c r="K99" s="7"/>
    </row>
    <row r="100" spans="1:11" x14ac:dyDescent="0.3">
      <c r="A100" s="1">
        <v>18598</v>
      </c>
      <c r="B100" s="1"/>
      <c r="C100" s="1">
        <v>37469</v>
      </c>
      <c r="D100" s="15">
        <f>+'BRL e USD Chart'!$D100</f>
        <v>45.108426618278671</v>
      </c>
      <c r="E100" s="15">
        <f>+'BRL e USD Chart'!$D100</f>
        <v>45.108426618278671</v>
      </c>
      <c r="F100" s="6">
        <f t="shared" si="4"/>
        <v>-6.4580228514653504E-3</v>
      </c>
      <c r="G100" s="6">
        <f t="shared" si="5"/>
        <v>-6.4580228514653504E-3</v>
      </c>
      <c r="H100" s="6">
        <f t="shared" si="6"/>
        <v>-6.9416746920555661E-2</v>
      </c>
      <c r="I100" s="6">
        <f t="shared" si="7"/>
        <v>-6.9416746920555661E-2</v>
      </c>
      <c r="J100" s="7"/>
      <c r="K100" s="7"/>
    </row>
    <row r="101" spans="1:11" x14ac:dyDescent="0.3">
      <c r="A101" s="1">
        <v>18629</v>
      </c>
      <c r="B101" s="1"/>
      <c r="C101" s="1">
        <v>37500</v>
      </c>
      <c r="D101" s="15">
        <f>+'BRL e USD Chart'!$D101</f>
        <v>44.785967651190106</v>
      </c>
      <c r="E101" s="15">
        <f>+'BRL e USD Chart'!$D101</f>
        <v>44.785967651190106</v>
      </c>
      <c r="F101" s="6">
        <f t="shared" si="4"/>
        <v>-7.1485305798251186E-3</v>
      </c>
      <c r="G101" s="6">
        <f t="shared" si="5"/>
        <v>-7.1485305798251186E-3</v>
      </c>
      <c r="H101" s="6">
        <f t="shared" si="6"/>
        <v>-7.348204310160189E-2</v>
      </c>
      <c r="I101" s="6">
        <f t="shared" si="7"/>
        <v>-7.348204310160189E-2</v>
      </c>
      <c r="J101" s="7"/>
      <c r="K101" s="7"/>
    </row>
    <row r="102" spans="1:11" x14ac:dyDescent="0.3">
      <c r="A102" s="1">
        <v>18660</v>
      </c>
      <c r="B102" s="1"/>
      <c r="C102" s="1">
        <v>37530</v>
      </c>
      <c r="D102" s="15">
        <f>+'BRL e USD Chart'!$D102</f>
        <v>44.20685781382894</v>
      </c>
      <c r="E102" s="15">
        <f>+'BRL e USD Chart'!$D102</f>
        <v>44.20685781382894</v>
      </c>
      <c r="F102" s="6">
        <f t="shared" si="4"/>
        <v>-1.2930609021814421E-2</v>
      </c>
      <c r="G102" s="6">
        <f t="shared" si="5"/>
        <v>-1.2930609021814421E-2</v>
      </c>
      <c r="H102" s="6">
        <f t="shared" si="6"/>
        <v>-7.7871823175743149E-2</v>
      </c>
      <c r="I102" s="6">
        <f t="shared" si="7"/>
        <v>-7.7871823175743149E-2</v>
      </c>
      <c r="J102" s="7"/>
      <c r="K102" s="7"/>
    </row>
    <row r="103" spans="1:11" x14ac:dyDescent="0.3">
      <c r="A103" s="1">
        <v>18688</v>
      </c>
      <c r="B103" s="1"/>
      <c r="C103" s="1">
        <v>37561</v>
      </c>
      <c r="D103" s="15">
        <f>+'BRL e USD Chart'!$D103</f>
        <v>42.910947208143028</v>
      </c>
      <c r="E103" s="15">
        <f>+'BRL e USD Chart'!$D103</f>
        <v>42.910947208143028</v>
      </c>
      <c r="F103" s="6">
        <f t="shared" si="4"/>
        <v>-2.9314696175499755E-2</v>
      </c>
      <c r="G103" s="6">
        <f t="shared" si="5"/>
        <v>-2.9314696175499755E-2</v>
      </c>
      <c r="H103" s="6">
        <f t="shared" si="6"/>
        <v>-9.8548547000864462E-2</v>
      </c>
      <c r="I103" s="6">
        <f t="shared" si="7"/>
        <v>-9.8548547000864462E-2</v>
      </c>
      <c r="J103" s="7"/>
      <c r="K103" s="7"/>
    </row>
    <row r="104" spans="1:11" x14ac:dyDescent="0.3">
      <c r="A104" s="1">
        <v>18719</v>
      </c>
      <c r="B104" s="1"/>
      <c r="C104" s="1">
        <v>37591</v>
      </c>
      <c r="D104" s="15">
        <f>+'BRL e USD Chart'!$D104</f>
        <v>42.028351819924616</v>
      </c>
      <c r="E104" s="15">
        <f>+'BRL e USD Chart'!$D104</f>
        <v>42.028351819924616</v>
      </c>
      <c r="F104" s="6">
        <f t="shared" si="4"/>
        <v>-2.0568070519098813E-2</v>
      </c>
      <c r="G104" s="6">
        <f t="shared" si="5"/>
        <v>-2.0568070519098813E-2</v>
      </c>
      <c r="H104" s="6">
        <f t="shared" si="6"/>
        <v>-0.11135074687205671</v>
      </c>
      <c r="I104" s="6">
        <f t="shared" si="7"/>
        <v>-0.11135074687205671</v>
      </c>
      <c r="J104" s="7"/>
      <c r="K104" s="7"/>
    </row>
    <row r="105" spans="1:11" x14ac:dyDescent="0.3">
      <c r="A105" s="1">
        <v>18749</v>
      </c>
      <c r="B105" s="1"/>
      <c r="C105" s="1">
        <v>37622</v>
      </c>
      <c r="D105" s="15">
        <f>+'BRL e USD Chart'!$D105</f>
        <v>41.103522562273461</v>
      </c>
      <c r="E105" s="15">
        <f>+'BRL e USD Chart'!$D105</f>
        <v>41.103522562273461</v>
      </c>
      <c r="F105" s="6">
        <f t="shared" si="4"/>
        <v>-2.2004889975550168E-2</v>
      </c>
      <c r="G105" s="6">
        <f t="shared" si="5"/>
        <v>-2.2004889975550168E-2</v>
      </c>
      <c r="H105" s="6">
        <f t="shared" si="6"/>
        <v>-0.12638608386874484</v>
      </c>
      <c r="I105" s="6">
        <f t="shared" si="7"/>
        <v>-0.12638608386874484</v>
      </c>
      <c r="J105" s="7"/>
      <c r="K105" s="7"/>
    </row>
    <row r="106" spans="1:11" x14ac:dyDescent="0.3">
      <c r="A106" s="1">
        <v>18780</v>
      </c>
      <c r="B106" s="1"/>
      <c r="C106" s="1">
        <v>37653</v>
      </c>
      <c r="D106" s="15">
        <f>+'BRL e USD Chart'!$D106</f>
        <v>40.4681722578256</v>
      </c>
      <c r="E106" s="15">
        <f>+'BRL e USD Chart'!$D106</f>
        <v>40.4681722578256</v>
      </c>
      <c r="F106" s="6">
        <f t="shared" si="4"/>
        <v>-1.5457320074825254E-2</v>
      </c>
      <c r="G106" s="6">
        <f t="shared" si="5"/>
        <v>-1.5457320074825254E-2</v>
      </c>
      <c r="H106" s="6">
        <f t="shared" si="6"/>
        <v>-0.136793417121859</v>
      </c>
      <c r="I106" s="6">
        <f t="shared" si="7"/>
        <v>-0.136793417121859</v>
      </c>
      <c r="J106" s="7"/>
      <c r="K106" s="7"/>
    </row>
    <row r="107" spans="1:11" x14ac:dyDescent="0.3">
      <c r="A107" s="1">
        <v>18810</v>
      </c>
      <c r="B107" s="1"/>
      <c r="C107" s="1">
        <v>37681</v>
      </c>
      <c r="D107" s="15">
        <f>+'BRL e USD Chart'!$D107</f>
        <v>39.976461777956736</v>
      </c>
      <c r="E107" s="15">
        <f>+'BRL e USD Chart'!$D107</f>
        <v>39.976461777956736</v>
      </c>
      <c r="F107" s="6">
        <f t="shared" si="4"/>
        <v>-1.215054825644557E-2</v>
      </c>
      <c r="G107" s="6">
        <f t="shared" si="5"/>
        <v>-1.215054825644557E-2</v>
      </c>
      <c r="H107" s="6">
        <f t="shared" si="6"/>
        <v>-0.14216554146457572</v>
      </c>
      <c r="I107" s="6">
        <f t="shared" si="7"/>
        <v>-0.14216554146457572</v>
      </c>
      <c r="J107" s="7"/>
      <c r="K107" s="7"/>
    </row>
    <row r="108" spans="1:11" x14ac:dyDescent="0.3">
      <c r="A108" s="1">
        <v>18841</v>
      </c>
      <c r="B108" s="1"/>
      <c r="C108" s="1">
        <v>37712</v>
      </c>
      <c r="D108" s="15">
        <f>+'BRL e USD Chart'!$D108</f>
        <v>39.592415349070741</v>
      </c>
      <c r="E108" s="15">
        <f>+'BRL e USD Chart'!$D108</f>
        <v>39.592415349070741</v>
      </c>
      <c r="F108" s="6">
        <f t="shared" si="4"/>
        <v>-9.6068139051205259E-3</v>
      </c>
      <c r="G108" s="6">
        <f t="shared" si="5"/>
        <v>-9.6068139051205259E-3</v>
      </c>
      <c r="H108" s="6">
        <f t="shared" si="6"/>
        <v>-0.1436098502488784</v>
      </c>
      <c r="I108" s="6">
        <f t="shared" si="7"/>
        <v>-0.1436098502488784</v>
      </c>
      <c r="J108" s="7"/>
      <c r="K108" s="7"/>
    </row>
    <row r="109" spans="1:11" x14ac:dyDescent="0.3">
      <c r="A109" s="1">
        <v>18872</v>
      </c>
      <c r="B109" s="1"/>
      <c r="C109" s="1">
        <v>37742</v>
      </c>
      <c r="D109" s="15">
        <f>+'BRL e USD Chart'!$D109</f>
        <v>39.352365916977178</v>
      </c>
      <c r="E109" s="15">
        <f>+'BRL e USD Chart'!$D109</f>
        <v>39.352365916977178</v>
      </c>
      <c r="F109" s="6">
        <f t="shared" si="4"/>
        <v>-6.0630156048107064E-3</v>
      </c>
      <c r="G109" s="6">
        <f t="shared" si="5"/>
        <v>-6.0630156048107064E-3</v>
      </c>
      <c r="H109" s="6">
        <f t="shared" si="6"/>
        <v>-0.14701464162051592</v>
      </c>
      <c r="I109" s="6">
        <f t="shared" si="7"/>
        <v>-0.14701464162051592</v>
      </c>
      <c r="J109" s="7"/>
      <c r="K109" s="7"/>
    </row>
    <row r="110" spans="1:11" x14ac:dyDescent="0.3">
      <c r="A110" s="1">
        <v>18902</v>
      </c>
      <c r="B110" s="1"/>
      <c r="C110" s="1">
        <v>37773</v>
      </c>
      <c r="D110" s="15">
        <f>+'BRL e USD Chart'!$D110</f>
        <v>39.411483141689715</v>
      </c>
      <c r="E110" s="15">
        <f>+'BRL e USD Chart'!$D110</f>
        <v>39.411483141689715</v>
      </c>
      <c r="F110" s="6">
        <f t="shared" si="4"/>
        <v>1.502253380070151E-3</v>
      </c>
      <c r="G110" s="6">
        <f t="shared" si="5"/>
        <v>1.502253380070151E-3</v>
      </c>
      <c r="H110" s="6">
        <f t="shared" si="6"/>
        <v>-0.14214532109696754</v>
      </c>
      <c r="I110" s="6">
        <f t="shared" si="7"/>
        <v>-0.14214532109696754</v>
      </c>
      <c r="J110" s="7"/>
      <c r="K110" s="7"/>
    </row>
    <row r="111" spans="1:11" x14ac:dyDescent="0.3">
      <c r="A111" s="1">
        <v>18933</v>
      </c>
      <c r="B111" s="1"/>
      <c r="C111" s="1">
        <v>37803</v>
      </c>
      <c r="D111" s="15">
        <f>+'BRL e USD Chart'!$D111</f>
        <v>39.332817506676363</v>
      </c>
      <c r="E111" s="15">
        <f>+'BRL e USD Chart'!$D111</f>
        <v>39.332817506676363</v>
      </c>
      <c r="F111" s="6">
        <f t="shared" si="4"/>
        <v>-1.9960079840318778E-3</v>
      </c>
      <c r="G111" s="6">
        <f t="shared" si="5"/>
        <v>-1.9960079840318778E-3</v>
      </c>
      <c r="H111" s="6">
        <f t="shared" si="6"/>
        <v>-0.13366951139523098</v>
      </c>
      <c r="I111" s="6">
        <f t="shared" si="7"/>
        <v>-0.13366951139523098</v>
      </c>
      <c r="J111" s="7"/>
      <c r="K111" s="7"/>
    </row>
    <row r="112" spans="1:11" x14ac:dyDescent="0.3">
      <c r="A112" s="1">
        <v>18963</v>
      </c>
      <c r="B112" s="1"/>
      <c r="C112" s="1">
        <v>37834</v>
      </c>
      <c r="D112" s="15">
        <f>+'BRL e USD Chart'!$D112</f>
        <v>39.199539073825349</v>
      </c>
      <c r="E112" s="15">
        <f>+'BRL e USD Chart'!$D112</f>
        <v>39.199539073825349</v>
      </c>
      <c r="F112" s="6">
        <f t="shared" si="4"/>
        <v>-3.388479170819414E-3</v>
      </c>
      <c r="G112" s="6">
        <f t="shared" si="5"/>
        <v>-3.388479170819414E-3</v>
      </c>
      <c r="H112" s="6">
        <f t="shared" si="6"/>
        <v>-0.1309929870632851</v>
      </c>
      <c r="I112" s="6">
        <f t="shared" si="7"/>
        <v>-0.1309929870632851</v>
      </c>
      <c r="J112" s="7"/>
      <c r="K112" s="7"/>
    </row>
    <row r="113" spans="1:11" x14ac:dyDescent="0.3">
      <c r="A113" s="1">
        <v>18994</v>
      </c>
      <c r="B113" s="1"/>
      <c r="C113" s="1">
        <v>37865</v>
      </c>
      <c r="D113" s="15">
        <f>+'BRL e USD Chart'!$D113</f>
        <v>38.896149110761414</v>
      </c>
      <c r="E113" s="15">
        <f>+'BRL e USD Chart'!$D113</f>
        <v>38.896149110761414</v>
      </c>
      <c r="F113" s="6">
        <f t="shared" si="4"/>
        <v>-7.7396308791426449E-3</v>
      </c>
      <c r="G113" s="6">
        <f t="shared" si="5"/>
        <v>-7.7396308791426449E-3</v>
      </c>
      <c r="H113" s="6">
        <f t="shared" si="6"/>
        <v>-0.13151035579494019</v>
      </c>
      <c r="I113" s="6">
        <f t="shared" si="7"/>
        <v>-0.13151035579494019</v>
      </c>
      <c r="J113" s="7"/>
      <c r="K113" s="7"/>
    </row>
    <row r="114" spans="1:11" x14ac:dyDescent="0.3">
      <c r="A114" s="1">
        <v>19025</v>
      </c>
      <c r="B114" s="1"/>
      <c r="C114" s="1">
        <v>37895</v>
      </c>
      <c r="D114" s="15">
        <f>+'BRL e USD Chart'!$D114</f>
        <v>38.783676449059143</v>
      </c>
      <c r="E114" s="15">
        <f>+'BRL e USD Chart'!$D114</f>
        <v>38.783676449059143</v>
      </c>
      <c r="F114" s="6">
        <f t="shared" si="4"/>
        <v>-2.8916143184763987E-3</v>
      </c>
      <c r="G114" s="6">
        <f t="shared" si="5"/>
        <v>-2.8916143184763987E-3</v>
      </c>
      <c r="H114" s="6">
        <f t="shared" si="6"/>
        <v>-0.12267737706237281</v>
      </c>
      <c r="I114" s="6">
        <f t="shared" si="7"/>
        <v>-0.12267737706237281</v>
      </c>
      <c r="J114" s="7"/>
      <c r="K114" s="7"/>
    </row>
    <row r="115" spans="1:11" x14ac:dyDescent="0.3">
      <c r="A115" s="1">
        <v>19054</v>
      </c>
      <c r="B115" s="1"/>
      <c r="C115" s="1">
        <v>37926</v>
      </c>
      <c r="D115" s="15">
        <f>+'BRL e USD Chart'!$D115</f>
        <v>38.652258769243716</v>
      </c>
      <c r="E115" s="15">
        <f>+'BRL e USD Chart'!$D115</f>
        <v>38.652258769243716</v>
      </c>
      <c r="F115" s="6">
        <f t="shared" si="4"/>
        <v>-3.3884791708191919E-3</v>
      </c>
      <c r="G115" s="6">
        <f t="shared" si="5"/>
        <v>-3.3884791708191919E-3</v>
      </c>
      <c r="H115" s="6">
        <f t="shared" si="6"/>
        <v>-9.9244801524473458E-2</v>
      </c>
      <c r="I115" s="6">
        <f t="shared" si="7"/>
        <v>-9.9244801524473458E-2</v>
      </c>
      <c r="J115" s="7"/>
      <c r="K115" s="7"/>
    </row>
    <row r="116" spans="1:11" x14ac:dyDescent="0.3">
      <c r="A116" s="1">
        <v>19085</v>
      </c>
      <c r="B116" s="1"/>
      <c r="C116" s="1">
        <v>37956</v>
      </c>
      <c r="D116" s="15">
        <f>+'BRL e USD Chart'!$D116</f>
        <v>38.452306774018815</v>
      </c>
      <c r="E116" s="15">
        <f>+'BRL e USD Chart'!$D116</f>
        <v>38.452306774018815</v>
      </c>
      <c r="F116" s="6">
        <f t="shared" si="4"/>
        <v>-5.1730998806208683E-3</v>
      </c>
      <c r="G116" s="6">
        <f t="shared" si="5"/>
        <v>-5.1730998806208683E-3</v>
      </c>
      <c r="H116" s="6">
        <f t="shared" si="6"/>
        <v>-8.5086492594993568E-2</v>
      </c>
      <c r="I116" s="6">
        <f t="shared" si="7"/>
        <v>-8.5086492594993568E-2</v>
      </c>
      <c r="J116" s="7"/>
      <c r="K116" s="7"/>
    </row>
    <row r="117" spans="1:11" x14ac:dyDescent="0.3">
      <c r="A117" s="1">
        <v>19115</v>
      </c>
      <c r="B117" s="1"/>
      <c r="C117" s="1">
        <v>37987</v>
      </c>
      <c r="D117" s="15">
        <f>+'BRL e USD Chart'!$D117</f>
        <v>38.16227349545337</v>
      </c>
      <c r="E117" s="15">
        <f>+'BRL e USD Chart'!$D117</f>
        <v>38.16227349545337</v>
      </c>
      <c r="F117" s="6">
        <f t="shared" si="4"/>
        <v>-7.5426756649463744E-3</v>
      </c>
      <c r="G117" s="6">
        <f t="shared" si="5"/>
        <v>-7.5426756649463744E-3</v>
      </c>
      <c r="H117" s="6">
        <f t="shared" si="6"/>
        <v>-7.1557104682791639E-2</v>
      </c>
      <c r="I117" s="6">
        <f t="shared" si="7"/>
        <v>-7.1557104682791639E-2</v>
      </c>
      <c r="J117" s="7"/>
      <c r="K117" s="7"/>
    </row>
    <row r="118" spans="1:11" x14ac:dyDescent="0.3">
      <c r="A118" s="1">
        <v>19146</v>
      </c>
      <c r="B118" s="1"/>
      <c r="C118" s="1">
        <v>38018</v>
      </c>
      <c r="D118" s="15">
        <f>+'BRL e USD Chart'!$D118</f>
        <v>37.930895035735382</v>
      </c>
      <c r="E118" s="15">
        <f>+'BRL e USD Chart'!$D118</f>
        <v>37.930895035735382</v>
      </c>
      <c r="F118" s="6">
        <f t="shared" si="4"/>
        <v>-6.0630156048107064E-3</v>
      </c>
      <c r="G118" s="6">
        <f t="shared" si="5"/>
        <v>-6.0630156048107064E-3</v>
      </c>
      <c r="H118" s="6">
        <f t="shared" si="6"/>
        <v>-6.2698092859866383E-2</v>
      </c>
      <c r="I118" s="6">
        <f t="shared" si="7"/>
        <v>-6.2698092859866383E-2</v>
      </c>
      <c r="J118" s="7"/>
      <c r="K118" s="7"/>
    </row>
    <row r="119" spans="1:11" x14ac:dyDescent="0.3">
      <c r="A119" s="1">
        <v>19176</v>
      </c>
      <c r="B119" s="1"/>
      <c r="C119" s="1">
        <v>38047</v>
      </c>
      <c r="D119" s="15">
        <f>+'BRL e USD Chart'!$D119</f>
        <v>37.753453802861934</v>
      </c>
      <c r="E119" s="15">
        <f>+'BRL e USD Chart'!$D119</f>
        <v>37.753453802861934</v>
      </c>
      <c r="F119" s="6">
        <f t="shared" si="4"/>
        <v>-4.678013337314546E-3</v>
      </c>
      <c r="G119" s="6">
        <f t="shared" si="5"/>
        <v>-4.678013337314546E-3</v>
      </c>
      <c r="H119" s="6">
        <f t="shared" si="6"/>
        <v>-5.5607922167853818E-2</v>
      </c>
      <c r="I119" s="6">
        <f t="shared" si="7"/>
        <v>-5.5607922167853818E-2</v>
      </c>
      <c r="J119" s="7"/>
      <c r="K119" s="7"/>
    </row>
    <row r="120" spans="1:11" x14ac:dyDescent="0.3">
      <c r="A120" s="1">
        <v>19207</v>
      </c>
      <c r="B120" s="1"/>
      <c r="C120" s="1">
        <v>38078</v>
      </c>
      <c r="D120" s="15">
        <f>+'BRL e USD Chart'!$D120</f>
        <v>37.61428096329773</v>
      </c>
      <c r="E120" s="15">
        <f>+'BRL e USD Chart'!$D120</f>
        <v>37.61428096329773</v>
      </c>
      <c r="F120" s="6">
        <f t="shared" si="4"/>
        <v>-3.6863604662747962E-3</v>
      </c>
      <c r="G120" s="6">
        <f t="shared" si="5"/>
        <v>-3.6863604662747962E-3</v>
      </c>
      <c r="H120" s="6">
        <f t="shared" si="6"/>
        <v>-4.9962457918583114E-2</v>
      </c>
      <c r="I120" s="6">
        <f t="shared" si="7"/>
        <v>-4.9962457918583114E-2</v>
      </c>
      <c r="J120" s="7"/>
      <c r="K120" s="7"/>
    </row>
    <row r="121" spans="1:11" x14ac:dyDescent="0.3">
      <c r="A121" s="1">
        <v>19238</v>
      </c>
      <c r="B121" s="1"/>
      <c r="C121" s="1">
        <v>38108</v>
      </c>
      <c r="D121" s="15">
        <f>+'BRL e USD Chart'!$D121</f>
        <v>37.423421513578482</v>
      </c>
      <c r="E121" s="15">
        <f>+'BRL e USD Chart'!$D121</f>
        <v>37.423421513578482</v>
      </c>
      <c r="F121" s="6">
        <f t="shared" si="4"/>
        <v>-5.0741219779125712E-3</v>
      </c>
      <c r="G121" s="6">
        <f t="shared" si="5"/>
        <v>-5.0741219779125712E-3</v>
      </c>
      <c r="H121" s="6">
        <f t="shared" si="6"/>
        <v>-4.9017240982873633E-2</v>
      </c>
      <c r="I121" s="6">
        <f t="shared" si="7"/>
        <v>-4.9017240982873633E-2</v>
      </c>
      <c r="J121" s="7"/>
      <c r="K121" s="7"/>
    </row>
    <row r="122" spans="1:11" x14ac:dyDescent="0.3">
      <c r="A122" s="1">
        <v>19268</v>
      </c>
      <c r="B122" s="1"/>
      <c r="C122" s="1">
        <v>38139</v>
      </c>
      <c r="D122" s="15">
        <f>+'BRL e USD Chart'!$D122</f>
        <v>37.159588435685123</v>
      </c>
      <c r="E122" s="15">
        <f>+'BRL e USD Chart'!$D122</f>
        <v>37.159588435685123</v>
      </c>
      <c r="F122" s="6">
        <f t="shared" si="4"/>
        <v>-7.0499453877468365E-3</v>
      </c>
      <c r="G122" s="6">
        <f t="shared" si="5"/>
        <v>-7.0499453877468365E-3</v>
      </c>
      <c r="H122" s="6">
        <f t="shared" si="6"/>
        <v>-5.7138035072385351E-2</v>
      </c>
      <c r="I122" s="6">
        <f t="shared" si="7"/>
        <v>-5.7138035072385351E-2</v>
      </c>
      <c r="J122" s="7"/>
      <c r="K122" s="7"/>
    </row>
    <row r="123" spans="1:11" x14ac:dyDescent="0.3">
      <c r="A123" s="1">
        <v>19299</v>
      </c>
      <c r="B123" s="1"/>
      <c r="C123" s="1">
        <v>38169</v>
      </c>
      <c r="D123" s="15">
        <f>+'BRL e USD Chart'!$D123</f>
        <v>36.824485616574286</v>
      </c>
      <c r="E123" s="15">
        <f>+'BRL e USD Chart'!$D123</f>
        <v>36.824485616574286</v>
      </c>
      <c r="F123" s="6">
        <f t="shared" si="4"/>
        <v>-9.0179367753446815E-3</v>
      </c>
      <c r="G123" s="6">
        <f t="shared" si="5"/>
        <v>-9.0179367753446815E-3</v>
      </c>
      <c r="H123" s="6">
        <f t="shared" si="6"/>
        <v>-6.3771986069299791E-2</v>
      </c>
      <c r="I123" s="6">
        <f t="shared" si="7"/>
        <v>-6.3771986069299791E-2</v>
      </c>
      <c r="J123" s="7"/>
      <c r="K123" s="7"/>
    </row>
    <row r="124" spans="1:11" x14ac:dyDescent="0.3">
      <c r="A124" s="1">
        <v>19329</v>
      </c>
      <c r="B124" s="1"/>
      <c r="C124" s="1">
        <v>38200</v>
      </c>
      <c r="D124" s="15">
        <f>+'BRL e USD Chart'!$D124</f>
        <v>36.572137865303695</v>
      </c>
      <c r="E124" s="15">
        <f>+'BRL e USD Chart'!$D124</f>
        <v>36.572137865303695</v>
      </c>
      <c r="F124" s="6">
        <f t="shared" si="4"/>
        <v>-6.8527162578209122E-3</v>
      </c>
      <c r="G124" s="6">
        <f t="shared" si="5"/>
        <v>-6.8527162578209122E-3</v>
      </c>
      <c r="H124" s="6">
        <f t="shared" si="6"/>
        <v>-6.702632915079465E-2</v>
      </c>
      <c r="I124" s="6">
        <f t="shared" si="7"/>
        <v>-6.702632915079465E-2</v>
      </c>
      <c r="J124" s="7"/>
      <c r="K124" s="7"/>
    </row>
    <row r="125" spans="1:11" x14ac:dyDescent="0.3">
      <c r="A125" s="1">
        <v>19360</v>
      </c>
      <c r="B125" s="1"/>
      <c r="C125" s="1">
        <v>38231</v>
      </c>
      <c r="D125" s="15">
        <f>+'BRL e USD Chart'!$D125</f>
        <v>36.451846770959527</v>
      </c>
      <c r="E125" s="15">
        <f>+'BRL e USD Chart'!$D125</f>
        <v>36.451846770959527</v>
      </c>
      <c r="F125" s="6">
        <f t="shared" si="4"/>
        <v>-3.2891458187980227E-3</v>
      </c>
      <c r="G125" s="6">
        <f t="shared" si="5"/>
        <v>-3.2891458187980227E-3</v>
      </c>
      <c r="H125" s="6">
        <f t="shared" si="6"/>
        <v>-6.2841756720991682E-2</v>
      </c>
      <c r="I125" s="6">
        <f t="shared" si="7"/>
        <v>-6.2841756720991682E-2</v>
      </c>
      <c r="J125" s="7"/>
      <c r="K125" s="7"/>
    </row>
    <row r="126" spans="1:11" x14ac:dyDescent="0.3">
      <c r="A126" s="1">
        <v>19391</v>
      </c>
      <c r="B126" s="1"/>
      <c r="C126" s="1">
        <v>38261</v>
      </c>
      <c r="D126" s="15">
        <f>+'BRL e USD Chart'!$D126</f>
        <v>36.292161261409326</v>
      </c>
      <c r="E126" s="15">
        <f>+'BRL e USD Chart'!$D126</f>
        <v>36.292161261409326</v>
      </c>
      <c r="F126" s="6">
        <f t="shared" si="4"/>
        <v>-4.3807248108322927E-3</v>
      </c>
      <c r="G126" s="6">
        <f t="shared" si="5"/>
        <v>-4.3807248108322927E-3</v>
      </c>
      <c r="H126" s="6">
        <f t="shared" si="6"/>
        <v>-6.4241335937358257E-2</v>
      </c>
      <c r="I126" s="6">
        <f t="shared" si="7"/>
        <v>-6.4241335937358257E-2</v>
      </c>
      <c r="J126" s="7"/>
      <c r="K126" s="7"/>
    </row>
    <row r="127" spans="1:11" x14ac:dyDescent="0.3">
      <c r="A127" s="1">
        <v>19419</v>
      </c>
      <c r="B127" s="1"/>
      <c r="C127" s="1">
        <v>38292</v>
      </c>
      <c r="D127" s="15">
        <f>+'BRL e USD Chart'!$D127</f>
        <v>36.043461377901806</v>
      </c>
      <c r="E127" s="15">
        <f>+'BRL e USD Chart'!$D127</f>
        <v>36.043461377901806</v>
      </c>
      <c r="F127" s="6">
        <f t="shared" si="4"/>
        <v>-6.8527162578209122E-3</v>
      </c>
      <c r="G127" s="6">
        <f t="shared" si="5"/>
        <v>-6.8527162578209122E-3</v>
      </c>
      <c r="H127" s="6">
        <f t="shared" si="6"/>
        <v>-6.7494047551440284E-2</v>
      </c>
      <c r="I127" s="6">
        <f t="shared" si="7"/>
        <v>-6.7494047551440284E-2</v>
      </c>
      <c r="J127" s="7"/>
      <c r="K127" s="7"/>
    </row>
    <row r="128" spans="1:11" x14ac:dyDescent="0.3">
      <c r="A128" s="1">
        <v>19450</v>
      </c>
      <c r="B128" s="1"/>
      <c r="C128" s="1">
        <v>38322</v>
      </c>
      <c r="D128" s="15">
        <f>+'BRL e USD Chart'!$D128</f>
        <v>35.736130654275044</v>
      </c>
      <c r="E128" s="15">
        <f>+'BRL e USD Chart'!$D128</f>
        <v>35.736130654275044</v>
      </c>
      <c r="F128" s="6">
        <f t="shared" si="4"/>
        <v>-8.5266706325598518E-3</v>
      </c>
      <c r="G128" s="6">
        <f t="shared" si="5"/>
        <v>-8.5266706325598518E-3</v>
      </c>
      <c r="H128" s="6">
        <f t="shared" si="6"/>
        <v>-7.0637533807959119E-2</v>
      </c>
      <c r="I128" s="6">
        <f t="shared" si="7"/>
        <v>-7.0637533807959119E-2</v>
      </c>
      <c r="J128" s="7"/>
      <c r="K128" s="7"/>
    </row>
    <row r="129" spans="1:11" x14ac:dyDescent="0.3">
      <c r="A129" s="1">
        <v>19480</v>
      </c>
      <c r="B129" s="1"/>
      <c r="C129" s="1">
        <v>38353</v>
      </c>
      <c r="D129" s="15">
        <f>+'BRL e USD Chart'!$D129</f>
        <v>35.53005632757511</v>
      </c>
      <c r="E129" s="15">
        <f>+'BRL e USD Chart'!$D129</f>
        <v>35.53005632757511</v>
      </c>
      <c r="F129" s="6">
        <f t="shared" si="4"/>
        <v>-5.7665539868760884E-3</v>
      </c>
      <c r="G129" s="6">
        <f t="shared" si="5"/>
        <v>-5.7665539868760884E-3</v>
      </c>
      <c r="H129" s="6">
        <f t="shared" si="6"/>
        <v>-6.8974327962715853E-2</v>
      </c>
      <c r="I129" s="6">
        <f t="shared" si="7"/>
        <v>-6.8974327962715853E-2</v>
      </c>
      <c r="J129" s="7"/>
      <c r="K129" s="7"/>
    </row>
    <row r="130" spans="1:11" x14ac:dyDescent="0.3">
      <c r="A130" s="1">
        <v>19511</v>
      </c>
      <c r="B130" s="1"/>
      <c r="C130" s="1">
        <v>38384</v>
      </c>
      <c r="D130" s="15">
        <f>+'BRL e USD Chart'!$D130</f>
        <v>35.321658542176266</v>
      </c>
      <c r="E130" s="15">
        <f>+'BRL e USD Chart'!$D130</f>
        <v>35.321658542176266</v>
      </c>
      <c r="F130" s="6">
        <f t="shared" si="4"/>
        <v>-5.8653941743713744E-3</v>
      </c>
      <c r="G130" s="6">
        <f t="shared" si="5"/>
        <v>-5.8653941743713744E-3</v>
      </c>
      <c r="H130" s="6">
        <f t="shared" si="6"/>
        <v>-6.8789214994819048E-2</v>
      </c>
      <c r="I130" s="6">
        <f t="shared" si="7"/>
        <v>-6.8789214994819048E-2</v>
      </c>
      <c r="J130" s="7"/>
      <c r="K130" s="7"/>
    </row>
    <row r="131" spans="1:11" x14ac:dyDescent="0.3">
      <c r="A131" s="1">
        <v>19541</v>
      </c>
      <c r="B131" s="1"/>
      <c r="C131" s="1">
        <v>38412</v>
      </c>
      <c r="D131" s="15">
        <f>+'BRL e USD Chart'!$D131</f>
        <v>35.107502775247255</v>
      </c>
      <c r="E131" s="15">
        <f>+'BRL e USD Chart'!$D131</f>
        <v>35.107502775247255</v>
      </c>
      <c r="F131" s="6">
        <f t="shared" ref="F131:F194" si="8">+E131/E130-1</f>
        <v>-6.0630156048107064E-3</v>
      </c>
      <c r="G131" s="6">
        <f t="shared" ref="G131:G194" si="9">+F131</f>
        <v>-6.0630156048107064E-3</v>
      </c>
      <c r="H131" s="6">
        <f t="shared" si="6"/>
        <v>-7.0085005770097242E-2</v>
      </c>
      <c r="I131" s="6">
        <f t="shared" si="7"/>
        <v>-7.0085005770097242E-2</v>
      </c>
      <c r="J131" s="7"/>
      <c r="K131" s="7"/>
    </row>
    <row r="132" spans="1:11" x14ac:dyDescent="0.3">
      <c r="A132" s="1">
        <v>19572</v>
      </c>
      <c r="B132" s="1"/>
      <c r="C132" s="1">
        <v>38443</v>
      </c>
      <c r="D132" s="15">
        <f>+'BRL e USD Chart'!$D132</f>
        <v>34.804701868987074</v>
      </c>
      <c r="E132" s="15">
        <f>+'BRL e USD Chart'!$D132</f>
        <v>34.804701868987074</v>
      </c>
      <c r="F132" s="6">
        <f t="shared" si="8"/>
        <v>-8.6249628234359443E-3</v>
      </c>
      <c r="G132" s="6">
        <f t="shared" si="9"/>
        <v>-8.6249628234359443E-3</v>
      </c>
      <c r="H132" s="6">
        <f t="shared" si="6"/>
        <v>-7.4694478329975555E-2</v>
      </c>
      <c r="I132" s="6">
        <f t="shared" si="7"/>
        <v>-7.4694478329975555E-2</v>
      </c>
      <c r="J132" s="7"/>
      <c r="K132" s="7"/>
    </row>
    <row r="133" spans="1:11" x14ac:dyDescent="0.3">
      <c r="A133" s="1">
        <v>19603</v>
      </c>
      <c r="B133" s="1"/>
      <c r="C133" s="1">
        <v>38473</v>
      </c>
      <c r="D133" s="15">
        <f>+'BRL e USD Chart'!$D133</f>
        <v>34.634990415948927</v>
      </c>
      <c r="E133" s="15">
        <f>+'BRL e USD Chart'!$D133</f>
        <v>34.634990415948927</v>
      </c>
      <c r="F133" s="6">
        <f t="shared" si="8"/>
        <v>-4.8761070753308156E-3</v>
      </c>
      <c r="G133" s="6">
        <f t="shared" si="9"/>
        <v>-4.8761070753308156E-3</v>
      </c>
      <c r="H133" s="6">
        <f t="shared" si="6"/>
        <v>-7.451031960340182E-2</v>
      </c>
      <c r="I133" s="6">
        <f t="shared" si="7"/>
        <v>-7.451031960340182E-2</v>
      </c>
      <c r="J133" s="7"/>
      <c r="K133" s="7"/>
    </row>
    <row r="134" spans="1:11" x14ac:dyDescent="0.3">
      <c r="A134" s="1">
        <v>19633</v>
      </c>
      <c r="B134" s="1"/>
      <c r="C134" s="1">
        <v>38504</v>
      </c>
      <c r="D134" s="15">
        <f>+'BRL e USD Chart'!$D134</f>
        <v>34.641918799708868</v>
      </c>
      <c r="E134" s="15">
        <f>+'BRL e USD Chart'!$D134</f>
        <v>34.641918799708868</v>
      </c>
      <c r="F134" s="6">
        <f t="shared" si="8"/>
        <v>2.000400080015563E-4</v>
      </c>
      <c r="G134" s="6">
        <f t="shared" si="9"/>
        <v>2.000400080015563E-4</v>
      </c>
      <c r="H134" s="6">
        <f t="shared" si="6"/>
        <v>-6.775289345127633E-2</v>
      </c>
      <c r="I134" s="6">
        <f t="shared" si="7"/>
        <v>-6.775289345127633E-2</v>
      </c>
      <c r="J134" s="7"/>
      <c r="K134" s="7"/>
    </row>
    <row r="135" spans="1:11" x14ac:dyDescent="0.3">
      <c r="A135" s="1">
        <v>19664</v>
      </c>
      <c r="B135" s="1"/>
      <c r="C135" s="1">
        <v>38534</v>
      </c>
      <c r="D135" s="15">
        <f>+'BRL e USD Chart'!$D135</f>
        <v>34.555529974771936</v>
      </c>
      <c r="E135" s="15">
        <f>+'BRL e USD Chart'!$D135</f>
        <v>34.555529974771936</v>
      </c>
      <c r="F135" s="6">
        <f t="shared" si="8"/>
        <v>-2.4937655860349794E-3</v>
      </c>
      <c r="G135" s="6">
        <f t="shared" si="9"/>
        <v>-2.4937655860349794E-3</v>
      </c>
      <c r="H135" s="6">
        <f t="shared" si="6"/>
        <v>-6.1615406266017692E-2</v>
      </c>
      <c r="I135" s="6">
        <f t="shared" si="7"/>
        <v>-6.1615406266017692E-2</v>
      </c>
      <c r="J135" s="7"/>
      <c r="K135" s="7"/>
    </row>
    <row r="136" spans="1:11" x14ac:dyDescent="0.3">
      <c r="A136" s="1">
        <v>19694</v>
      </c>
      <c r="B136" s="1"/>
      <c r="C136" s="1">
        <v>38565</v>
      </c>
      <c r="D136" s="15">
        <f>+'BRL e USD Chart'!$D136</f>
        <v>34.496885269813248</v>
      </c>
      <c r="E136" s="15">
        <f>+'BRL e USD Chart'!$D136</f>
        <v>34.496885269813248</v>
      </c>
      <c r="F136" s="6">
        <f t="shared" si="8"/>
        <v>-1.6971149046621781E-3</v>
      </c>
      <c r="G136" s="6">
        <f t="shared" si="9"/>
        <v>-1.6971149046621781E-3</v>
      </c>
      <c r="H136" s="6">
        <f t="shared" si="6"/>
        <v>-5.6744087620299033E-2</v>
      </c>
      <c r="I136" s="6">
        <f t="shared" si="7"/>
        <v>-5.6744087620299033E-2</v>
      </c>
      <c r="J136" s="7"/>
      <c r="K136" s="7"/>
    </row>
    <row r="137" spans="1:11" x14ac:dyDescent="0.3">
      <c r="A137" s="1">
        <v>19725</v>
      </c>
      <c r="B137" s="1"/>
      <c r="C137" s="1">
        <v>38596</v>
      </c>
      <c r="D137" s="15">
        <f>+'BRL e USD Chart'!$D137</f>
        <v>34.376567284318135</v>
      </c>
      <c r="E137" s="15">
        <f>+'BRL e USD Chart'!$D137</f>
        <v>34.376567284318135</v>
      </c>
      <c r="F137" s="6">
        <f t="shared" si="8"/>
        <v>-3.4877927254608476E-3</v>
      </c>
      <c r="G137" s="6">
        <f t="shared" si="9"/>
        <v>-3.4877927254608476E-3</v>
      </c>
      <c r="H137" s="6">
        <f t="shared" si="6"/>
        <v>-5.6932080826552989E-2</v>
      </c>
      <c r="I137" s="6">
        <f t="shared" si="7"/>
        <v>-5.6932080826552989E-2</v>
      </c>
      <c r="J137" s="7"/>
      <c r="K137" s="7"/>
    </row>
    <row r="138" spans="1:11" x14ac:dyDescent="0.3">
      <c r="A138" s="1">
        <v>19756</v>
      </c>
      <c r="B138" s="1"/>
      <c r="C138" s="1">
        <v>38626</v>
      </c>
      <c r="D138" s="15">
        <f>+'BRL e USD Chart'!$D138</f>
        <v>34.120662316941079</v>
      </c>
      <c r="E138" s="15">
        <f>+'BRL e USD Chart'!$D138</f>
        <v>34.120662316941079</v>
      </c>
      <c r="F138" s="6">
        <f t="shared" si="8"/>
        <v>-7.4441687344912744E-3</v>
      </c>
      <c r="G138" s="6">
        <f t="shared" si="9"/>
        <v>-7.4441687344912744E-3</v>
      </c>
      <c r="H138" s="6">
        <f t="shared" si="6"/>
        <v>-5.9833828270163592E-2</v>
      </c>
      <c r="I138" s="6">
        <f t="shared" si="7"/>
        <v>-5.9833828270163592E-2</v>
      </c>
      <c r="J138" s="7"/>
      <c r="K138" s="7"/>
    </row>
    <row r="139" spans="1:11" x14ac:dyDescent="0.3">
      <c r="A139" s="1">
        <v>19784</v>
      </c>
      <c r="B139" s="1"/>
      <c r="C139" s="1">
        <v>38657</v>
      </c>
      <c r="D139" s="15">
        <f>+'BRL e USD Chart'!$D139</f>
        <v>33.934025178459557</v>
      </c>
      <c r="E139" s="15">
        <f>+'BRL e USD Chart'!$D139</f>
        <v>33.934025178459557</v>
      </c>
      <c r="F139" s="6">
        <f t="shared" si="8"/>
        <v>-5.4699154649426873E-3</v>
      </c>
      <c r="G139" s="6">
        <f t="shared" si="9"/>
        <v>-5.4699154649426873E-3</v>
      </c>
      <c r="H139" s="6">
        <f t="shared" si="6"/>
        <v>-5.8524795311016953E-2</v>
      </c>
      <c r="I139" s="6">
        <f t="shared" si="7"/>
        <v>-5.8524795311016953E-2</v>
      </c>
      <c r="J139" s="7"/>
      <c r="K139" s="7"/>
    </row>
    <row r="140" spans="1:11" x14ac:dyDescent="0.3">
      <c r="A140" s="1">
        <v>19815</v>
      </c>
      <c r="B140" s="1"/>
      <c r="C140" s="1">
        <v>38687</v>
      </c>
      <c r="D140" s="15">
        <f>+'BRL e USD Chart'!$D140</f>
        <v>33.812300895236696</v>
      </c>
      <c r="E140" s="15">
        <f>+'BRL e USD Chart'!$D140</f>
        <v>33.812300895236696</v>
      </c>
      <c r="F140" s="6">
        <f t="shared" si="8"/>
        <v>-3.5870864886411447E-3</v>
      </c>
      <c r="G140" s="6">
        <f t="shared" si="9"/>
        <v>-3.5870864886411447E-3</v>
      </c>
      <c r="H140" s="6">
        <f t="shared" si="6"/>
        <v>-5.3834305052503084E-2</v>
      </c>
      <c r="I140" s="6">
        <f t="shared" si="7"/>
        <v>-5.3834305052503084E-2</v>
      </c>
      <c r="J140" s="7"/>
      <c r="K140" s="7"/>
    </row>
    <row r="141" spans="1:11" x14ac:dyDescent="0.3">
      <c r="A141" s="1">
        <v>19845</v>
      </c>
      <c r="B141" s="1"/>
      <c r="C141" s="1">
        <v>38718</v>
      </c>
      <c r="D141" s="15">
        <f>+'BRL e USD Chart'!$D141</f>
        <v>33.613978422543688</v>
      </c>
      <c r="E141" s="15">
        <f>+'BRL e USD Chart'!$D141</f>
        <v>33.613978422543688</v>
      </c>
      <c r="F141" s="6">
        <f t="shared" si="8"/>
        <v>-5.8653941743711524E-3</v>
      </c>
      <c r="G141" s="6">
        <f t="shared" si="9"/>
        <v>-5.8653941743711524E-3</v>
      </c>
      <c r="H141" s="6">
        <f t="shared" si="6"/>
        <v>-5.3928366658522298E-2</v>
      </c>
      <c r="I141" s="6">
        <f t="shared" si="7"/>
        <v>-5.3928366658522298E-2</v>
      </c>
      <c r="J141" s="7"/>
      <c r="K141" s="7"/>
    </row>
    <row r="142" spans="1:11" x14ac:dyDescent="0.3">
      <c r="A142" s="1">
        <v>19876</v>
      </c>
      <c r="B142" s="1"/>
      <c r="C142" s="1">
        <v>38749</v>
      </c>
      <c r="D142" s="15">
        <f>+'BRL e USD Chart'!$D142</f>
        <v>33.476723854739255</v>
      </c>
      <c r="E142" s="15">
        <f>+'BRL e USD Chart'!$D142</f>
        <v>33.476723854739255</v>
      </c>
      <c r="F142" s="6">
        <f t="shared" si="8"/>
        <v>-4.0832586395778137E-3</v>
      </c>
      <c r="G142" s="6">
        <f t="shared" si="9"/>
        <v>-4.0832586395778137E-3</v>
      </c>
      <c r="H142" s="6">
        <f t="shared" ref="H142:H205" si="10">+E142/E130-1</f>
        <v>-5.2232391217814533E-2</v>
      </c>
      <c r="I142" s="6">
        <f t="shared" ref="I142:I205" si="11">+H142</f>
        <v>-5.2232391217814533E-2</v>
      </c>
      <c r="J142" s="7"/>
      <c r="K142" s="7"/>
    </row>
    <row r="143" spans="1:11" x14ac:dyDescent="0.3">
      <c r="A143" s="1">
        <v>19906</v>
      </c>
      <c r="B143" s="1"/>
      <c r="C143" s="1">
        <v>38777</v>
      </c>
      <c r="D143" s="15">
        <f>+'BRL e USD Chart'!$D143</f>
        <v>33.333390276550091</v>
      </c>
      <c r="E143" s="15">
        <f>+'BRL e USD Chart'!$D143</f>
        <v>33.333390276550091</v>
      </c>
      <c r="F143" s="6">
        <f t="shared" si="8"/>
        <v>-4.2815891665836103E-3</v>
      </c>
      <c r="G143" s="6">
        <f t="shared" si="9"/>
        <v>-4.2815891665836103E-3</v>
      </c>
      <c r="H143" s="6">
        <f t="shared" si="10"/>
        <v>-5.0533713834753691E-2</v>
      </c>
      <c r="I143" s="6">
        <f t="shared" si="11"/>
        <v>-5.0533713834753691E-2</v>
      </c>
      <c r="J143" s="7"/>
      <c r="K143" s="7"/>
    </row>
    <row r="144" spans="1:11" x14ac:dyDescent="0.3">
      <c r="A144" s="1">
        <v>19937</v>
      </c>
      <c r="B144" s="1"/>
      <c r="C144" s="1">
        <v>38808</v>
      </c>
      <c r="D144" s="15">
        <f>+'BRL e USD Chart'!$D144</f>
        <v>33.263536849166847</v>
      </c>
      <c r="E144" s="15">
        <f>+'BRL e USD Chart'!$D144</f>
        <v>33.263536849166847</v>
      </c>
      <c r="F144" s="6">
        <f t="shared" si="8"/>
        <v>-2.0955992415924163E-3</v>
      </c>
      <c r="G144" s="6">
        <f t="shared" si="9"/>
        <v>-2.0955992415924163E-3</v>
      </c>
      <c r="H144" s="6">
        <f t="shared" si="10"/>
        <v>-4.4280368371535705E-2</v>
      </c>
      <c r="I144" s="6">
        <f t="shared" si="11"/>
        <v>-4.4280368371535705E-2</v>
      </c>
      <c r="J144" s="7"/>
      <c r="K144" s="7"/>
    </row>
    <row r="145" spans="1:11" x14ac:dyDescent="0.3">
      <c r="A145" s="1">
        <v>19968</v>
      </c>
      <c r="B145" s="1"/>
      <c r="C145" s="1">
        <v>38838</v>
      </c>
      <c r="D145" s="15">
        <f>+'BRL e USD Chart'!$D145</f>
        <v>33.230306542624227</v>
      </c>
      <c r="E145" s="15">
        <f>+'BRL e USD Chart'!$D145</f>
        <v>33.230306542624227</v>
      </c>
      <c r="F145" s="6">
        <f t="shared" si="8"/>
        <v>-9.9900099900085415E-4</v>
      </c>
      <c r="G145" s="6">
        <f t="shared" si="9"/>
        <v>-9.9900099900085415E-4</v>
      </c>
      <c r="H145" s="6">
        <f t="shared" si="10"/>
        <v>-4.0556785391165029E-2</v>
      </c>
      <c r="I145" s="6">
        <f t="shared" si="11"/>
        <v>-4.0556785391165029E-2</v>
      </c>
      <c r="J145" s="7"/>
      <c r="K145" s="7"/>
    </row>
    <row r="146" spans="1:11" x14ac:dyDescent="0.3">
      <c r="A146" s="1">
        <v>19998</v>
      </c>
      <c r="B146" s="1"/>
      <c r="C146" s="1">
        <v>38869</v>
      </c>
      <c r="D146" s="15">
        <f>+'BRL e USD Chart'!$D146</f>
        <v>33.300237040409087</v>
      </c>
      <c r="E146" s="15">
        <f>+'BRL e USD Chart'!$D146</f>
        <v>33.300237040409087</v>
      </c>
      <c r="F146" s="6">
        <f t="shared" si="8"/>
        <v>2.1044192804891004E-3</v>
      </c>
      <c r="G146" s="6">
        <f t="shared" si="9"/>
        <v>2.1044192804891004E-3</v>
      </c>
      <c r="H146" s="6">
        <f t="shared" si="10"/>
        <v>-3.8730007048889514E-2</v>
      </c>
      <c r="I146" s="6">
        <f t="shared" si="11"/>
        <v>-3.8730007048889514E-2</v>
      </c>
      <c r="J146" s="7"/>
      <c r="K146" s="7"/>
    </row>
    <row r="147" spans="1:11" x14ac:dyDescent="0.3">
      <c r="A147" s="1">
        <v>20029</v>
      </c>
      <c r="B147" s="1"/>
      <c r="C147" s="1">
        <v>38899</v>
      </c>
      <c r="D147" s="15">
        <f>+'BRL e USD Chart'!$D147</f>
        <v>33.237086575914851</v>
      </c>
      <c r="E147" s="15">
        <f>+'BRL e USD Chart'!$D147</f>
        <v>33.237086575914851</v>
      </c>
      <c r="F147" s="6">
        <f t="shared" si="8"/>
        <v>-1.8963968459925207E-3</v>
      </c>
      <c r="G147" s="6">
        <f t="shared" si="9"/>
        <v>-1.8963968459925207E-3</v>
      </c>
      <c r="H147" s="6">
        <f t="shared" si="10"/>
        <v>-3.8154338822748324E-2</v>
      </c>
      <c r="I147" s="6">
        <f t="shared" si="11"/>
        <v>-3.8154338822748324E-2</v>
      </c>
      <c r="J147" s="7"/>
      <c r="K147" s="7"/>
    </row>
    <row r="148" spans="1:11" x14ac:dyDescent="0.3">
      <c r="A148" s="1">
        <v>20059</v>
      </c>
      <c r="B148" s="1"/>
      <c r="C148" s="1">
        <v>38930</v>
      </c>
      <c r="D148" s="15">
        <f>+'BRL e USD Chart'!$D148</f>
        <v>33.220476337745978</v>
      </c>
      <c r="E148" s="15">
        <f>+'BRL e USD Chart'!$D148</f>
        <v>33.220476337745978</v>
      </c>
      <c r="F148" s="6">
        <f t="shared" si="8"/>
        <v>-4.997501249375258E-4</v>
      </c>
      <c r="G148" s="6">
        <f t="shared" si="9"/>
        <v>-4.997501249375258E-4</v>
      </c>
      <c r="H148" s="6">
        <f t="shared" si="10"/>
        <v>-3.7000700848322743E-2</v>
      </c>
      <c r="I148" s="6">
        <f t="shared" si="11"/>
        <v>-3.7000700848322743E-2</v>
      </c>
      <c r="J148" s="7"/>
      <c r="K148" s="7"/>
    </row>
    <row r="149" spans="1:11" x14ac:dyDescent="0.3">
      <c r="A149" s="1">
        <v>20090</v>
      </c>
      <c r="B149" s="1"/>
      <c r="C149" s="1">
        <v>38961</v>
      </c>
      <c r="D149" s="15">
        <f>+'BRL e USD Chart'!$D149</f>
        <v>33.150859532727246</v>
      </c>
      <c r="E149" s="15">
        <f>+'BRL e USD Chart'!$D149</f>
        <v>33.150859532727246</v>
      </c>
      <c r="F149" s="6">
        <f t="shared" si="8"/>
        <v>-2.0955992415928604E-3</v>
      </c>
      <c r="G149" s="6">
        <f t="shared" si="9"/>
        <v>-2.0955992415928604E-3</v>
      </c>
      <c r="H149" s="6">
        <f t="shared" si="10"/>
        <v>-3.565532711435182E-2</v>
      </c>
      <c r="I149" s="6">
        <f t="shared" si="11"/>
        <v>-3.565532711435182E-2</v>
      </c>
      <c r="J149" s="7"/>
      <c r="K149" s="7"/>
    </row>
    <row r="150" spans="1:11" x14ac:dyDescent="0.3">
      <c r="A150" s="1">
        <v>20121</v>
      </c>
      <c r="B150" s="1"/>
      <c r="C150" s="1">
        <v>38991</v>
      </c>
      <c r="D150" s="15">
        <f>+'BRL e USD Chart'!$D150</f>
        <v>33.041821521705614</v>
      </c>
      <c r="E150" s="15">
        <f>+'BRL e USD Chart'!$D150</f>
        <v>33.041821521705614</v>
      </c>
      <c r="F150" s="6">
        <f t="shared" si="8"/>
        <v>-3.2891458187980227E-3</v>
      </c>
      <c r="G150" s="6">
        <f t="shared" si="9"/>
        <v>-3.2891458187980227E-3</v>
      </c>
      <c r="H150" s="6">
        <f t="shared" si="10"/>
        <v>-3.161840134327687E-2</v>
      </c>
      <c r="I150" s="6">
        <f t="shared" si="11"/>
        <v>-3.161840134327687E-2</v>
      </c>
      <c r="J150" s="7"/>
      <c r="K150" s="7"/>
    </row>
    <row r="151" spans="1:11" x14ac:dyDescent="0.3">
      <c r="A151" s="1">
        <v>20149</v>
      </c>
      <c r="B151" s="1"/>
      <c r="C151" s="1">
        <v>39022</v>
      </c>
      <c r="D151" s="15">
        <f>+'BRL e USD Chart'!$D151</f>
        <v>32.939708425586296</v>
      </c>
      <c r="E151" s="15">
        <f>+'BRL e USD Chart'!$D151</f>
        <v>32.939708425586296</v>
      </c>
      <c r="F151" s="6">
        <f t="shared" si="8"/>
        <v>-3.090419698933311E-3</v>
      </c>
      <c r="G151" s="6">
        <f t="shared" si="9"/>
        <v>-3.090419698933311E-3</v>
      </c>
      <c r="H151" s="6">
        <f t="shared" si="10"/>
        <v>-2.9301467999865438E-2</v>
      </c>
      <c r="I151" s="6">
        <f t="shared" si="11"/>
        <v>-2.9301467999865438E-2</v>
      </c>
      <c r="J151" s="7"/>
      <c r="K151" s="7"/>
    </row>
    <row r="152" spans="1:11" x14ac:dyDescent="0.3">
      <c r="A152" s="1">
        <v>20180</v>
      </c>
      <c r="B152" s="1"/>
      <c r="C152" s="1">
        <v>39052</v>
      </c>
      <c r="D152" s="15">
        <f>+'BRL e USD Chart'!$D152</f>
        <v>32.782353130559613</v>
      </c>
      <c r="E152" s="15">
        <f>+'BRL e USD Chart'!$D152</f>
        <v>32.782353130559613</v>
      </c>
      <c r="F152" s="6">
        <f t="shared" si="8"/>
        <v>-4.7770700636942109E-3</v>
      </c>
      <c r="G152" s="6">
        <f t="shared" si="9"/>
        <v>-4.7770700636942109E-3</v>
      </c>
      <c r="H152" s="6">
        <f t="shared" si="10"/>
        <v>-3.0460741724387508E-2</v>
      </c>
      <c r="I152" s="6">
        <f t="shared" si="11"/>
        <v>-3.0460741724387508E-2</v>
      </c>
      <c r="J152" s="7"/>
      <c r="K152" s="7"/>
    </row>
    <row r="153" spans="1:11" x14ac:dyDescent="0.3">
      <c r="A153" s="1">
        <v>20210</v>
      </c>
      <c r="B153" s="1"/>
      <c r="C153" s="1">
        <v>39083</v>
      </c>
      <c r="D153" s="15">
        <f>+'BRL e USD Chart'!$D153</f>
        <v>32.6387426628431</v>
      </c>
      <c r="E153" s="15">
        <f>+'BRL e USD Chart'!$D153</f>
        <v>32.6387426628431</v>
      </c>
      <c r="F153" s="6">
        <f t="shared" si="8"/>
        <v>-4.3807248108324037E-3</v>
      </c>
      <c r="G153" s="6">
        <f t="shared" si="9"/>
        <v>-4.3807248108324037E-3</v>
      </c>
      <c r="H153" s="6">
        <f t="shared" si="10"/>
        <v>-2.901280376399995E-2</v>
      </c>
      <c r="I153" s="6">
        <f t="shared" si="11"/>
        <v>-2.901280376399995E-2</v>
      </c>
      <c r="J153" s="7"/>
      <c r="K153" s="7"/>
    </row>
    <row r="154" spans="1:11" x14ac:dyDescent="0.3">
      <c r="A154" s="1">
        <v>20241</v>
      </c>
      <c r="B154" s="1"/>
      <c r="C154" s="1">
        <v>39114</v>
      </c>
      <c r="D154" s="15">
        <f>+'BRL e USD Chart'!$D154</f>
        <v>32.495761313065614</v>
      </c>
      <c r="E154" s="15">
        <f>+'BRL e USD Chart'!$D154</f>
        <v>32.495761313065614</v>
      </c>
      <c r="F154" s="6">
        <f t="shared" si="8"/>
        <v>-4.3807248108322927E-3</v>
      </c>
      <c r="G154" s="6">
        <f t="shared" si="9"/>
        <v>-4.3807248108322927E-3</v>
      </c>
      <c r="H154" s="6">
        <f t="shared" si="10"/>
        <v>-2.9302823834560177E-2</v>
      </c>
      <c r="I154" s="6">
        <f t="shared" si="11"/>
        <v>-2.9302823834560177E-2</v>
      </c>
      <c r="J154" s="7"/>
      <c r="K154" s="7"/>
    </row>
    <row r="155" spans="1:11" x14ac:dyDescent="0.3">
      <c r="A155" s="1">
        <v>20271</v>
      </c>
      <c r="B155" s="1"/>
      <c r="C155" s="1">
        <v>39142</v>
      </c>
      <c r="D155" s="15">
        <f>+'BRL e USD Chart'!$D155</f>
        <v>32.375970223239634</v>
      </c>
      <c r="E155" s="15">
        <f>+'BRL e USD Chart'!$D155</f>
        <v>32.375970223239634</v>
      </c>
      <c r="F155" s="6">
        <f t="shared" si="8"/>
        <v>-3.6863604662745741E-3</v>
      </c>
      <c r="G155" s="6">
        <f t="shared" si="9"/>
        <v>-3.6863604662745741E-3</v>
      </c>
      <c r="H155" s="6">
        <f t="shared" si="10"/>
        <v>-2.8722552532677637E-2</v>
      </c>
      <c r="I155" s="6">
        <f t="shared" si="11"/>
        <v>-2.8722552532677637E-2</v>
      </c>
      <c r="J155" s="7"/>
      <c r="K155" s="7"/>
    </row>
    <row r="156" spans="1:11" x14ac:dyDescent="0.3">
      <c r="A156" s="1">
        <v>20302</v>
      </c>
      <c r="B156" s="1"/>
      <c r="C156" s="1">
        <v>39173</v>
      </c>
      <c r="D156" s="15">
        <f>+'BRL e USD Chart'!$D156</f>
        <v>32.295232142882426</v>
      </c>
      <c r="E156" s="15">
        <f>+'BRL e USD Chart'!$D156</f>
        <v>32.295232142882426</v>
      </c>
      <c r="F156" s="6">
        <f t="shared" si="8"/>
        <v>-2.4937655860349794E-3</v>
      </c>
      <c r="G156" s="6">
        <f t="shared" si="9"/>
        <v>-2.4937655860349794E-3</v>
      </c>
      <c r="H156" s="6">
        <f t="shared" si="10"/>
        <v>-2.9110094656355612E-2</v>
      </c>
      <c r="I156" s="6">
        <f t="shared" si="11"/>
        <v>-2.9110094656355612E-2</v>
      </c>
      <c r="J156" s="7"/>
      <c r="K156" s="7"/>
    </row>
    <row r="157" spans="1:11" x14ac:dyDescent="0.3">
      <c r="A157" s="1">
        <v>20333</v>
      </c>
      <c r="B157" s="1"/>
      <c r="C157" s="1">
        <v>39203</v>
      </c>
      <c r="D157" s="15">
        <f>+'BRL e USD Chart'!$D157</f>
        <v>32.205057980536928</v>
      </c>
      <c r="E157" s="15">
        <f>+'BRL e USD Chart'!$D157</f>
        <v>32.205057980536928</v>
      </c>
      <c r="F157" s="6">
        <f t="shared" si="8"/>
        <v>-2.7921818907058471E-3</v>
      </c>
      <c r="G157" s="6">
        <f t="shared" si="9"/>
        <v>-2.7921818907058471E-3</v>
      </c>
      <c r="H157" s="6">
        <f t="shared" si="10"/>
        <v>-3.0852816863793375E-2</v>
      </c>
      <c r="I157" s="6">
        <f t="shared" si="11"/>
        <v>-3.0852816863793375E-2</v>
      </c>
      <c r="J157" s="7"/>
      <c r="K157" s="7"/>
    </row>
    <row r="158" spans="1:11" x14ac:dyDescent="0.3">
      <c r="A158" s="1">
        <v>20363</v>
      </c>
      <c r="B158" s="1"/>
      <c r="C158" s="1">
        <v>39234</v>
      </c>
      <c r="D158" s="15">
        <f>+'BRL e USD Chart'!$D158</f>
        <v>32.115135600854536</v>
      </c>
      <c r="E158" s="15">
        <f>+'BRL e USD Chart'!$D158</f>
        <v>32.115135600854536</v>
      </c>
      <c r="F158" s="6">
        <f t="shared" si="8"/>
        <v>-2.7921818907059581E-3</v>
      </c>
      <c r="G158" s="6">
        <f t="shared" si="9"/>
        <v>-2.7921818907059581E-3</v>
      </c>
      <c r="H158" s="6">
        <f t="shared" si="10"/>
        <v>-3.5588378488611294E-2</v>
      </c>
      <c r="I158" s="6">
        <f t="shared" si="11"/>
        <v>-3.5588378488611294E-2</v>
      </c>
      <c r="J158" s="7"/>
      <c r="K158" s="7"/>
    </row>
    <row r="159" spans="1:11" x14ac:dyDescent="0.3">
      <c r="A159" s="1">
        <v>20394</v>
      </c>
      <c r="B159" s="1"/>
      <c r="C159" s="1">
        <v>39264</v>
      </c>
      <c r="D159" s="15">
        <f>+'BRL e USD Chart'!$D159</f>
        <v>32.038243815696866</v>
      </c>
      <c r="E159" s="15">
        <f>+'BRL e USD Chart'!$D159</f>
        <v>32.038243815696866</v>
      </c>
      <c r="F159" s="6">
        <f t="shared" si="8"/>
        <v>-2.3942537909017458E-3</v>
      </c>
      <c r="G159" s="6">
        <f t="shared" si="9"/>
        <v>-2.3942537909017458E-3</v>
      </c>
      <c r="H159" s="6">
        <f t="shared" si="10"/>
        <v>-3.6069429776276585E-2</v>
      </c>
      <c r="I159" s="6">
        <f t="shared" si="11"/>
        <v>-3.6069429776276585E-2</v>
      </c>
      <c r="J159" s="7"/>
      <c r="K159" s="7"/>
    </row>
    <row r="160" spans="1:11" x14ac:dyDescent="0.3">
      <c r="A160" s="1">
        <v>20424</v>
      </c>
      <c r="B160" s="1"/>
      <c r="C160" s="1">
        <v>39295</v>
      </c>
      <c r="D160" s="15">
        <f>+'BRL e USD Chart'!$D160</f>
        <v>31.888368483822894</v>
      </c>
      <c r="E160" s="15">
        <f>+'BRL e USD Chart'!$D160</f>
        <v>31.888368483822894</v>
      </c>
      <c r="F160" s="6">
        <f t="shared" si="8"/>
        <v>-4.6780133373147681E-3</v>
      </c>
      <c r="G160" s="6">
        <f t="shared" si="9"/>
        <v>-4.6780133373147681E-3</v>
      </c>
      <c r="H160" s="6">
        <f t="shared" si="10"/>
        <v>-4.0098999194948526E-2</v>
      </c>
      <c r="I160" s="6">
        <f t="shared" si="11"/>
        <v>-4.0098999194948526E-2</v>
      </c>
      <c r="J160" s="7"/>
      <c r="K160" s="7"/>
    </row>
    <row r="161" spans="1:11" x14ac:dyDescent="0.3">
      <c r="A161" s="1">
        <v>20455</v>
      </c>
      <c r="B161" s="1"/>
      <c r="C161" s="1">
        <v>39326</v>
      </c>
      <c r="D161" s="15">
        <f>+'BRL e USD Chart'!$D161</f>
        <v>31.831072553227084</v>
      </c>
      <c r="E161" s="15">
        <f>+'BRL e USD Chart'!$D161</f>
        <v>31.831072553227084</v>
      </c>
      <c r="F161" s="6">
        <f t="shared" si="8"/>
        <v>-1.7967658215213289E-3</v>
      </c>
      <c r="G161" s="6">
        <f t="shared" si="9"/>
        <v>-1.7967658215213289E-3</v>
      </c>
      <c r="H161" s="6">
        <f t="shared" si="10"/>
        <v>-3.9811546309900026E-2</v>
      </c>
      <c r="I161" s="6">
        <f t="shared" si="11"/>
        <v>-3.9811546309900026E-2</v>
      </c>
      <c r="J161" s="7"/>
      <c r="K161" s="7"/>
    </row>
    <row r="162" spans="1:11" x14ac:dyDescent="0.3">
      <c r="A162" s="1">
        <v>20486</v>
      </c>
      <c r="B162" s="1"/>
      <c r="C162" s="1">
        <v>39356</v>
      </c>
      <c r="D162" s="15">
        <f>+'BRL e USD Chart'!$D162</f>
        <v>31.735864958352035</v>
      </c>
      <c r="E162" s="15">
        <f>+'BRL e USD Chart'!$D162</f>
        <v>31.735864958352035</v>
      </c>
      <c r="F162" s="6">
        <f t="shared" si="8"/>
        <v>-2.9910269192420236E-3</v>
      </c>
      <c r="G162" s="6">
        <f t="shared" si="9"/>
        <v>-2.9910269192420236E-3</v>
      </c>
      <c r="H162" s="6">
        <f t="shared" si="10"/>
        <v>-3.9524351358646403E-2</v>
      </c>
      <c r="I162" s="6">
        <f t="shared" si="11"/>
        <v>-3.9524351358646403E-2</v>
      </c>
      <c r="J162" s="7"/>
      <c r="K162" s="7"/>
    </row>
    <row r="163" spans="1:11" x14ac:dyDescent="0.3">
      <c r="A163" s="1">
        <v>20515</v>
      </c>
      <c r="B163" s="1"/>
      <c r="C163" s="1">
        <v>39387</v>
      </c>
      <c r="D163" s="15">
        <f>+'BRL e USD Chart'!$D163</f>
        <v>31.615725202582222</v>
      </c>
      <c r="E163" s="15">
        <f>+'BRL e USD Chart'!$D163</f>
        <v>31.615725202582222</v>
      </c>
      <c r="F163" s="6">
        <f t="shared" si="8"/>
        <v>-3.7856146642757382E-3</v>
      </c>
      <c r="G163" s="6">
        <f t="shared" si="9"/>
        <v>-3.7856146642757382E-3</v>
      </c>
      <c r="H163" s="6">
        <f t="shared" si="10"/>
        <v>-4.019413911920533E-2</v>
      </c>
      <c r="I163" s="6">
        <f t="shared" si="11"/>
        <v>-4.019413911920533E-2</v>
      </c>
      <c r="J163" s="7"/>
      <c r="K163" s="7"/>
    </row>
    <row r="164" spans="1:11" x14ac:dyDescent="0.3">
      <c r="A164" s="1">
        <v>20546</v>
      </c>
      <c r="B164" s="1"/>
      <c r="C164" s="1">
        <v>39417</v>
      </c>
      <c r="D164" s="15">
        <f>+'BRL e USD Chart'!$D164</f>
        <v>31.383487395852914</v>
      </c>
      <c r="E164" s="15">
        <f>+'BRL e USD Chart'!$D164</f>
        <v>31.383487395852914</v>
      </c>
      <c r="F164" s="6">
        <f t="shared" si="8"/>
        <v>-7.3456422473693328E-3</v>
      </c>
      <c r="G164" s="6">
        <f t="shared" si="9"/>
        <v>-7.3456422473693328E-3</v>
      </c>
      <c r="H164" s="6">
        <f t="shared" si="10"/>
        <v>-4.2671303342244893E-2</v>
      </c>
      <c r="I164" s="6">
        <f t="shared" si="11"/>
        <v>-4.2671303342244893E-2</v>
      </c>
      <c r="J164" s="7"/>
      <c r="K164" s="7"/>
    </row>
    <row r="165" spans="1:11" x14ac:dyDescent="0.3">
      <c r="A165" s="1">
        <v>20576</v>
      </c>
      <c r="B165" s="1"/>
      <c r="C165" s="1">
        <v>39448</v>
      </c>
      <c r="D165" s="15">
        <f>+'BRL e USD Chart'!$D165</f>
        <v>31.214926791180535</v>
      </c>
      <c r="E165" s="15">
        <f>+'BRL e USD Chart'!$D165</f>
        <v>31.214926791180535</v>
      </c>
      <c r="F165" s="6">
        <f t="shared" si="8"/>
        <v>-5.3709966182615698E-3</v>
      </c>
      <c r="G165" s="6">
        <f t="shared" si="9"/>
        <v>-5.3709966182615698E-3</v>
      </c>
      <c r="H165" s="6">
        <f t="shared" si="10"/>
        <v>-4.3623490229710349E-2</v>
      </c>
      <c r="I165" s="6">
        <f t="shared" si="11"/>
        <v>-4.3623490229710349E-2</v>
      </c>
      <c r="J165" s="7"/>
      <c r="K165" s="7"/>
    </row>
    <row r="166" spans="1:11" x14ac:dyDescent="0.3">
      <c r="A166" s="1">
        <v>20607</v>
      </c>
      <c r="B166" s="1"/>
      <c r="C166" s="1">
        <v>39479</v>
      </c>
      <c r="D166" s="15">
        <f>+'BRL e USD Chart'!$D166</f>
        <v>31.062719465798125</v>
      </c>
      <c r="E166" s="15">
        <f>+'BRL e USD Chart'!$D166</f>
        <v>31.062719465798125</v>
      </c>
      <c r="F166" s="6">
        <f t="shared" si="8"/>
        <v>-4.8761070753308156E-3</v>
      </c>
      <c r="G166" s="6">
        <f t="shared" si="9"/>
        <v>-4.8761070753308156E-3</v>
      </c>
      <c r="H166" s="6">
        <f t="shared" si="10"/>
        <v>-4.4099346787462523E-2</v>
      </c>
      <c r="I166" s="6">
        <f t="shared" si="11"/>
        <v>-4.4099346787462523E-2</v>
      </c>
      <c r="J166" s="7"/>
      <c r="K166" s="7"/>
    </row>
    <row r="167" spans="1:11" x14ac:dyDescent="0.3">
      <c r="A167" s="1">
        <v>20637</v>
      </c>
      <c r="B167" s="1"/>
      <c r="C167" s="1">
        <v>39508</v>
      </c>
      <c r="D167" s="15">
        <f>+'BRL e USD Chart'!$D167</f>
        <v>30.91433067854113</v>
      </c>
      <c r="E167" s="15">
        <f>+'BRL e USD Chart'!$D167</f>
        <v>30.91433067854113</v>
      </c>
      <c r="F167" s="6">
        <f t="shared" si="8"/>
        <v>-4.7770700636942109E-3</v>
      </c>
      <c r="G167" s="6">
        <f t="shared" si="9"/>
        <v>-4.7770700636942109E-3</v>
      </c>
      <c r="H167" s="6">
        <f t="shared" si="10"/>
        <v>-4.5145814461162614E-2</v>
      </c>
      <c r="I167" s="6">
        <f t="shared" si="11"/>
        <v>-4.5145814461162614E-2</v>
      </c>
      <c r="J167" s="7"/>
      <c r="K167" s="7"/>
    </row>
    <row r="168" spans="1:11" x14ac:dyDescent="0.3">
      <c r="A168" s="1">
        <v>20668</v>
      </c>
      <c r="B168" s="1"/>
      <c r="C168" s="1">
        <v>39539</v>
      </c>
      <c r="D168" s="15">
        <f>+'BRL e USD Chart'!$D168</f>
        <v>30.74523190307422</v>
      </c>
      <c r="E168" s="15">
        <f>+'BRL e USD Chart'!$D168</f>
        <v>30.74523190307422</v>
      </c>
      <c r="F168" s="6">
        <f t="shared" si="8"/>
        <v>-5.4699154649429094E-3</v>
      </c>
      <c r="G168" s="6">
        <f t="shared" si="9"/>
        <v>-5.4699154649429094E-3</v>
      </c>
      <c r="H168" s="6">
        <f t="shared" si="10"/>
        <v>-4.7994708102750416E-2</v>
      </c>
      <c r="I168" s="6">
        <f t="shared" si="11"/>
        <v>-4.7994708102750416E-2</v>
      </c>
      <c r="J168" s="7"/>
      <c r="K168" s="7"/>
    </row>
    <row r="169" spans="1:11" x14ac:dyDescent="0.3">
      <c r="A169" s="1">
        <v>20699</v>
      </c>
      <c r="B169" s="1"/>
      <c r="C169" s="1">
        <v>39569</v>
      </c>
      <c r="D169" s="15">
        <f>+'BRL e USD Chart'!$D169</f>
        <v>30.504248341178904</v>
      </c>
      <c r="E169" s="15">
        <f>+'BRL e USD Chart'!$D169</f>
        <v>30.504248341178904</v>
      </c>
      <c r="F169" s="6">
        <f t="shared" si="8"/>
        <v>-7.8380791745213951E-3</v>
      </c>
      <c r="G169" s="6">
        <f t="shared" si="9"/>
        <v>-7.8380791745213951E-3</v>
      </c>
      <c r="H169" s="6">
        <f t="shared" si="10"/>
        <v>-5.2811879437879128E-2</v>
      </c>
      <c r="I169" s="6">
        <f t="shared" si="11"/>
        <v>-5.2811879437879128E-2</v>
      </c>
      <c r="J169" s="7"/>
      <c r="K169" s="7"/>
    </row>
    <row r="170" spans="1:11" x14ac:dyDescent="0.3">
      <c r="A170" s="1">
        <v>20729</v>
      </c>
      <c r="B170" s="1"/>
      <c r="C170" s="1">
        <v>39600</v>
      </c>
      <c r="D170" s="15">
        <f>+'BRL e USD Chart'!$D170</f>
        <v>30.280175045839687</v>
      </c>
      <c r="E170" s="15">
        <f>+'BRL e USD Chart'!$D170</f>
        <v>30.280175045839687</v>
      </c>
      <c r="F170" s="6">
        <f t="shared" si="8"/>
        <v>-7.3456422473695548E-3</v>
      </c>
      <c r="G170" s="6">
        <f t="shared" si="9"/>
        <v>-7.3456422473695548E-3</v>
      </c>
      <c r="H170" s="6">
        <f t="shared" si="10"/>
        <v>-5.7136939349121785E-2</v>
      </c>
      <c r="I170" s="6">
        <f t="shared" si="11"/>
        <v>-5.7136939349121785E-2</v>
      </c>
      <c r="J170" s="7"/>
      <c r="K170" s="7"/>
    </row>
    <row r="171" spans="1:11" x14ac:dyDescent="0.3">
      <c r="A171" s="1">
        <v>20760</v>
      </c>
      <c r="B171" s="1"/>
      <c r="C171" s="1">
        <v>39630</v>
      </c>
      <c r="D171" s="15">
        <f>+'BRL e USD Chart'!$D171</f>
        <v>30.120536203958704</v>
      </c>
      <c r="E171" s="15">
        <f>+'BRL e USD Chart'!$D171</f>
        <v>30.120536203958704</v>
      </c>
      <c r="F171" s="6">
        <f t="shared" si="8"/>
        <v>-5.2720580921118421E-3</v>
      </c>
      <c r="G171" s="6">
        <f t="shared" si="9"/>
        <v>-5.2720580921118421E-3</v>
      </c>
      <c r="H171" s="6">
        <f t="shared" si="10"/>
        <v>-5.9856826821406361E-2</v>
      </c>
      <c r="I171" s="6">
        <f t="shared" si="11"/>
        <v>-5.9856826821406361E-2</v>
      </c>
      <c r="J171" s="7"/>
      <c r="K171" s="7"/>
    </row>
    <row r="172" spans="1:11" x14ac:dyDescent="0.3">
      <c r="A172" s="1">
        <v>20790</v>
      </c>
      <c r="B172" s="1"/>
      <c r="C172" s="1">
        <v>39661</v>
      </c>
      <c r="D172" s="15">
        <f>+'BRL e USD Chart'!$D172</f>
        <v>30.036434188231656</v>
      </c>
      <c r="E172" s="15">
        <f>+'BRL e USD Chart'!$D172</f>
        <v>30.036434188231656</v>
      </c>
      <c r="F172" s="6">
        <f t="shared" si="8"/>
        <v>-2.7921818907059581E-3</v>
      </c>
      <c r="G172" s="6">
        <f t="shared" si="9"/>
        <v>-2.7921818907059581E-3</v>
      </c>
      <c r="H172" s="6">
        <f t="shared" si="10"/>
        <v>-5.8075542388778323E-2</v>
      </c>
      <c r="I172" s="6">
        <f t="shared" si="11"/>
        <v>-5.8075542388778323E-2</v>
      </c>
      <c r="J172" s="7"/>
      <c r="K172" s="7"/>
    </row>
    <row r="173" spans="1:11" x14ac:dyDescent="0.3">
      <c r="A173" s="1">
        <v>20821</v>
      </c>
      <c r="B173" s="1"/>
      <c r="C173" s="1">
        <v>39692</v>
      </c>
      <c r="D173" s="15">
        <f>+'BRL e USD Chart'!$D173</f>
        <v>29.958541979086039</v>
      </c>
      <c r="E173" s="15">
        <f>+'BRL e USD Chart'!$D173</f>
        <v>29.958541979086039</v>
      </c>
      <c r="F173" s="6">
        <f t="shared" si="8"/>
        <v>-2.5932575304207228E-3</v>
      </c>
      <c r="G173" s="6">
        <f t="shared" si="9"/>
        <v>-2.5932575304207228E-3</v>
      </c>
      <c r="H173" s="6">
        <f t="shared" si="10"/>
        <v>-5.8827127832712822E-2</v>
      </c>
      <c r="I173" s="6">
        <f t="shared" si="11"/>
        <v>-5.8827127832712822E-2</v>
      </c>
      <c r="J173" s="7"/>
      <c r="K173" s="7"/>
    </row>
    <row r="174" spans="1:11" x14ac:dyDescent="0.3">
      <c r="A174" s="1">
        <v>20852</v>
      </c>
      <c r="B174" s="1"/>
      <c r="C174" s="1">
        <v>39722</v>
      </c>
      <c r="D174" s="15">
        <f>+'BRL e USD Chart'!$D174</f>
        <v>29.824332482912933</v>
      </c>
      <c r="E174" s="15">
        <f>+'BRL e USD Chart'!$D174</f>
        <v>29.824332482912933</v>
      </c>
      <c r="F174" s="6">
        <f t="shared" si="8"/>
        <v>-4.4798407167744303E-3</v>
      </c>
      <c r="G174" s="6">
        <f t="shared" si="9"/>
        <v>-4.4798407167744303E-3</v>
      </c>
      <c r="H174" s="6">
        <f t="shared" si="10"/>
        <v>-6.0232562684132462E-2</v>
      </c>
      <c r="I174" s="6">
        <f t="shared" si="11"/>
        <v>-6.0232562684132462E-2</v>
      </c>
      <c r="J174" s="7"/>
      <c r="K174" s="7"/>
    </row>
    <row r="175" spans="1:11" x14ac:dyDescent="0.3">
      <c r="A175" s="1">
        <v>20880</v>
      </c>
      <c r="B175" s="1"/>
      <c r="C175" s="1">
        <v>39753</v>
      </c>
      <c r="D175" s="15">
        <f>+'BRL e USD Chart'!$D175</f>
        <v>29.717350022830743</v>
      </c>
      <c r="E175" s="15">
        <f>+'BRL e USD Chart'!$D175</f>
        <v>29.717350022830743</v>
      </c>
      <c r="F175" s="6">
        <f t="shared" si="8"/>
        <v>-3.5870864886408116E-3</v>
      </c>
      <c r="G175" s="6">
        <f t="shared" si="9"/>
        <v>-3.5870864886408116E-3</v>
      </c>
      <c r="H175" s="6">
        <f t="shared" si="10"/>
        <v>-6.0045283402084593E-2</v>
      </c>
      <c r="I175" s="6">
        <f t="shared" si="11"/>
        <v>-6.0045283402084593E-2</v>
      </c>
      <c r="J175" s="7"/>
      <c r="K175" s="7"/>
    </row>
    <row r="176" spans="1:11" x14ac:dyDescent="0.3">
      <c r="A176" s="1">
        <v>20911</v>
      </c>
      <c r="B176" s="1"/>
      <c r="C176" s="1">
        <v>39783</v>
      </c>
      <c r="D176" s="15">
        <f>+'BRL e USD Chart'!$D176</f>
        <v>29.63437377625722</v>
      </c>
      <c r="E176" s="15">
        <f>+'BRL e USD Chart'!$D176</f>
        <v>29.63437377625722</v>
      </c>
      <c r="F176" s="6">
        <f t="shared" si="8"/>
        <v>-2.7921818907060691E-3</v>
      </c>
      <c r="G176" s="6">
        <f t="shared" si="9"/>
        <v>-2.7921818907060691E-3</v>
      </c>
      <c r="H176" s="6">
        <f t="shared" si="10"/>
        <v>-5.5733564518608114E-2</v>
      </c>
      <c r="I176" s="6">
        <f t="shared" si="11"/>
        <v>-5.5733564518608114E-2</v>
      </c>
      <c r="J176" s="7"/>
      <c r="K176" s="7"/>
    </row>
    <row r="177" spans="1:11" x14ac:dyDescent="0.3">
      <c r="A177" s="1">
        <v>20941</v>
      </c>
      <c r="B177" s="1"/>
      <c r="C177" s="1">
        <v>39814</v>
      </c>
      <c r="D177" s="15">
        <f>+'BRL e USD Chart'!$D177</f>
        <v>29.49280829643434</v>
      </c>
      <c r="E177" s="15">
        <f>+'BRL e USD Chart'!$D177</f>
        <v>29.49280829643434</v>
      </c>
      <c r="F177" s="6">
        <f t="shared" si="8"/>
        <v>-4.7770700636940999E-3</v>
      </c>
      <c r="G177" s="6">
        <f t="shared" si="9"/>
        <v>-4.7770700636940999E-3</v>
      </c>
      <c r="H177" s="6">
        <f t="shared" si="10"/>
        <v>-5.516971115347169E-2</v>
      </c>
      <c r="I177" s="6">
        <f t="shared" si="11"/>
        <v>-5.516971115347169E-2</v>
      </c>
      <c r="J177" s="7"/>
      <c r="K177" s="7"/>
    </row>
    <row r="178" spans="1:11" x14ac:dyDescent="0.3">
      <c r="A178" s="1">
        <v>20972</v>
      </c>
      <c r="B178" s="1"/>
      <c r="C178" s="1">
        <v>39845</v>
      </c>
      <c r="D178" s="15">
        <f>+'BRL e USD Chart'!$D178</f>
        <v>29.331485128229076</v>
      </c>
      <c r="E178" s="15">
        <f>+'BRL e USD Chart'!$D178</f>
        <v>29.331485128229076</v>
      </c>
      <c r="F178" s="6">
        <f t="shared" si="8"/>
        <v>-5.4699154649429094E-3</v>
      </c>
      <c r="G178" s="6">
        <f t="shared" si="9"/>
        <v>-5.4699154649429094E-3</v>
      </c>
      <c r="H178" s="6">
        <f t="shared" si="10"/>
        <v>-5.5733508441694557E-2</v>
      </c>
      <c r="I178" s="6">
        <f t="shared" si="11"/>
        <v>-5.5733508441694557E-2</v>
      </c>
      <c r="J178" s="7"/>
      <c r="K178" s="7"/>
    </row>
    <row r="179" spans="1:11" x14ac:dyDescent="0.3">
      <c r="A179" s="1">
        <v>21002</v>
      </c>
      <c r="B179" s="1"/>
      <c r="C179" s="1">
        <v>39873</v>
      </c>
      <c r="D179" s="15">
        <f>+'BRL e USD Chart'!$D179</f>
        <v>29.272939249729621</v>
      </c>
      <c r="E179" s="15">
        <f>+'BRL e USD Chart'!$D179</f>
        <v>29.272939249729621</v>
      </c>
      <c r="F179" s="6">
        <f t="shared" si="8"/>
        <v>-1.9960079840317668E-3</v>
      </c>
      <c r="G179" s="6">
        <f t="shared" si="9"/>
        <v>-1.9960079840317668E-3</v>
      </c>
      <c r="H179" s="6">
        <f t="shared" si="10"/>
        <v>-5.3094839603008648E-2</v>
      </c>
      <c r="I179" s="6">
        <f t="shared" si="11"/>
        <v>-5.3094839603008648E-2</v>
      </c>
      <c r="J179" s="7"/>
      <c r="K179" s="7"/>
    </row>
    <row r="180" spans="1:11" x14ac:dyDescent="0.3">
      <c r="A180" s="1">
        <v>21033</v>
      </c>
      <c r="B180" s="1"/>
      <c r="C180" s="1">
        <v>39904</v>
      </c>
      <c r="D180" s="15">
        <f>+'BRL e USD Chart'!$D180</f>
        <v>29.133100367963397</v>
      </c>
      <c r="E180" s="15">
        <f>+'BRL e USD Chart'!$D180</f>
        <v>29.133100367963397</v>
      </c>
      <c r="F180" s="6">
        <f t="shared" si="8"/>
        <v>-4.7770700636942109E-3</v>
      </c>
      <c r="G180" s="6">
        <f t="shared" si="9"/>
        <v>-4.7770700636942109E-3</v>
      </c>
      <c r="H180" s="6">
        <f t="shared" si="10"/>
        <v>-5.2435172393337059E-2</v>
      </c>
      <c r="I180" s="6">
        <f t="shared" si="11"/>
        <v>-5.2435172393337059E-2</v>
      </c>
      <c r="J180" s="7"/>
      <c r="K180" s="7"/>
    </row>
    <row r="181" spans="1:11" x14ac:dyDescent="0.3">
      <c r="A181" s="1">
        <v>21064</v>
      </c>
      <c r="B181" s="1"/>
      <c r="C181" s="1">
        <v>39934</v>
      </c>
      <c r="D181" s="15">
        <f>+'BRL e USD Chart'!$D181</f>
        <v>28.996815335884744</v>
      </c>
      <c r="E181" s="15">
        <f>+'BRL e USD Chart'!$D181</f>
        <v>28.996815335884744</v>
      </c>
      <c r="F181" s="6">
        <f t="shared" si="8"/>
        <v>-4.678013337314435E-3</v>
      </c>
      <c r="G181" s="6">
        <f t="shared" si="9"/>
        <v>-4.678013337314435E-3</v>
      </c>
      <c r="H181" s="6">
        <f t="shared" si="10"/>
        <v>-4.9417149651880377E-2</v>
      </c>
      <c r="I181" s="6">
        <f t="shared" si="11"/>
        <v>-4.9417149651880377E-2</v>
      </c>
      <c r="J181" s="7"/>
      <c r="K181" s="7"/>
    </row>
    <row r="182" spans="1:11" x14ac:dyDescent="0.3">
      <c r="A182" s="1">
        <v>21094</v>
      </c>
      <c r="B182" s="1"/>
      <c r="C182" s="1">
        <v>39965</v>
      </c>
      <c r="D182" s="15">
        <f>+'BRL e USD Chart'!$D182</f>
        <v>28.892801251379776</v>
      </c>
      <c r="E182" s="15">
        <f>+'BRL e USD Chart'!$D182</f>
        <v>28.892801251379776</v>
      </c>
      <c r="F182" s="6">
        <f t="shared" si="8"/>
        <v>-3.5870864886409226E-3</v>
      </c>
      <c r="G182" s="6">
        <f t="shared" si="9"/>
        <v>-3.5870864886409226E-3</v>
      </c>
      <c r="H182" s="6">
        <f t="shared" si="10"/>
        <v>-4.5817892147572925E-2</v>
      </c>
      <c r="I182" s="6">
        <f t="shared" si="11"/>
        <v>-4.5817892147572925E-2</v>
      </c>
      <c r="J182" s="7"/>
      <c r="K182" s="7"/>
    </row>
    <row r="183" spans="1:11" x14ac:dyDescent="0.3">
      <c r="A183" s="1">
        <v>21125</v>
      </c>
      <c r="B183" s="1"/>
      <c r="C183" s="1">
        <v>39995</v>
      </c>
      <c r="D183" s="15">
        <f>+'BRL e USD Chart'!$D183</f>
        <v>28.823624552453889</v>
      </c>
      <c r="E183" s="15">
        <f>+'BRL e USD Chart'!$D183</f>
        <v>28.823624552453889</v>
      </c>
      <c r="F183" s="6">
        <f t="shared" si="8"/>
        <v>-2.3942537909017458E-3</v>
      </c>
      <c r="G183" s="6">
        <f t="shared" si="9"/>
        <v>-2.3942537909017458E-3</v>
      </c>
      <c r="H183" s="6">
        <f t="shared" si="10"/>
        <v>-4.3057389241774602E-2</v>
      </c>
      <c r="I183" s="6">
        <f t="shared" si="11"/>
        <v>-4.3057389241774602E-2</v>
      </c>
      <c r="J183" s="7"/>
      <c r="K183" s="7"/>
    </row>
    <row r="184" spans="1:11" x14ac:dyDescent="0.3">
      <c r="A184" s="1">
        <v>21155</v>
      </c>
      <c r="B184" s="1"/>
      <c r="C184" s="1">
        <v>40026</v>
      </c>
      <c r="D184" s="15">
        <f>+'BRL e USD Chart'!$D184</f>
        <v>28.780453871646415</v>
      </c>
      <c r="E184" s="15">
        <f>+'BRL e USD Chart'!$D184</f>
        <v>28.780453871646415</v>
      </c>
      <c r="F184" s="6">
        <f t="shared" si="8"/>
        <v>-1.4977533699452872E-3</v>
      </c>
      <c r="G184" s="6">
        <f t="shared" si="9"/>
        <v>-1.4977533699452872E-3</v>
      </c>
      <c r="H184" s="6">
        <f t="shared" si="10"/>
        <v>-4.1815227091015261E-2</v>
      </c>
      <c r="I184" s="6">
        <f t="shared" si="11"/>
        <v>-4.1815227091015261E-2</v>
      </c>
      <c r="J184" s="7"/>
      <c r="K184" s="7"/>
    </row>
    <row r="185" spans="1:11" x14ac:dyDescent="0.3">
      <c r="A185" s="1">
        <v>21186</v>
      </c>
      <c r="B185" s="1"/>
      <c r="C185" s="1">
        <v>40057</v>
      </c>
      <c r="D185" s="15">
        <f>+'BRL e USD Chart'!$D185</f>
        <v>28.711546160860355</v>
      </c>
      <c r="E185" s="15">
        <f>+'BRL e USD Chart'!$D185</f>
        <v>28.711546160860355</v>
      </c>
      <c r="F185" s="6">
        <f t="shared" si="8"/>
        <v>-2.3942537909016348E-3</v>
      </c>
      <c r="G185" s="6">
        <f t="shared" si="9"/>
        <v>-2.3942537909016348E-3</v>
      </c>
      <c r="H185" s="6">
        <f t="shared" si="10"/>
        <v>-4.1624048963938565E-2</v>
      </c>
      <c r="I185" s="6">
        <f t="shared" si="11"/>
        <v>-4.1624048963938565E-2</v>
      </c>
      <c r="J185" s="7"/>
      <c r="K185" s="7"/>
    </row>
    <row r="186" spans="1:11" x14ac:dyDescent="0.3">
      <c r="A186" s="1">
        <v>21217</v>
      </c>
      <c r="B186" s="1"/>
      <c r="C186" s="1">
        <v>40087</v>
      </c>
      <c r="D186" s="15">
        <f>+'BRL e USD Chart'!$D186</f>
        <v>28.631378301615833</v>
      </c>
      <c r="E186" s="15">
        <f>+'BRL e USD Chart'!$D186</f>
        <v>28.631378301615833</v>
      </c>
      <c r="F186" s="6">
        <f t="shared" si="8"/>
        <v>-2.7921818907059581E-3</v>
      </c>
      <c r="G186" s="6">
        <f t="shared" si="9"/>
        <v>-2.7921818907059581E-3</v>
      </c>
      <c r="H186" s="6">
        <f t="shared" si="10"/>
        <v>-3.9999358979134647E-2</v>
      </c>
      <c r="I186" s="6">
        <f t="shared" si="11"/>
        <v>-3.9999358979134647E-2</v>
      </c>
      <c r="J186" s="7"/>
      <c r="K186" s="7"/>
    </row>
    <row r="187" spans="1:11" x14ac:dyDescent="0.3">
      <c r="A187" s="1">
        <v>21245</v>
      </c>
      <c r="B187" s="1"/>
      <c r="C187" s="1">
        <v>40118</v>
      </c>
      <c r="D187" s="15">
        <f>+'BRL e USD Chart'!$D187</f>
        <v>28.514468978802739</v>
      </c>
      <c r="E187" s="15">
        <f>+'BRL e USD Chart'!$D187</f>
        <v>28.514468978802739</v>
      </c>
      <c r="F187" s="6">
        <f t="shared" si="8"/>
        <v>-4.0832586395778137E-3</v>
      </c>
      <c r="G187" s="6">
        <f t="shared" si="9"/>
        <v>-4.0832586395778137E-3</v>
      </c>
      <c r="H187" s="6">
        <f t="shared" si="10"/>
        <v>-4.0477399334189479E-2</v>
      </c>
      <c r="I187" s="6">
        <f t="shared" si="11"/>
        <v>-4.0477399334189479E-2</v>
      </c>
      <c r="J187" s="7"/>
      <c r="K187" s="7"/>
    </row>
    <row r="188" spans="1:11" x14ac:dyDescent="0.3">
      <c r="A188" s="1">
        <v>21276</v>
      </c>
      <c r="B188" s="1"/>
      <c r="C188" s="1">
        <v>40148</v>
      </c>
      <c r="D188" s="15">
        <f>+'BRL e USD Chart'!$D188</f>
        <v>28.409354367642464</v>
      </c>
      <c r="E188" s="15">
        <f>+'BRL e USD Chart'!$D188</f>
        <v>28.409354367642464</v>
      </c>
      <c r="F188" s="6">
        <f t="shared" si="8"/>
        <v>-3.6863604662746852E-3</v>
      </c>
      <c r="G188" s="6">
        <f t="shared" si="9"/>
        <v>-3.6863604662746852E-3</v>
      </c>
      <c r="H188" s="6">
        <f t="shared" si="10"/>
        <v>-4.1337786243225039E-2</v>
      </c>
      <c r="I188" s="6">
        <f t="shared" si="11"/>
        <v>-4.1337786243225039E-2</v>
      </c>
      <c r="J188" s="7"/>
      <c r="K188" s="7"/>
    </row>
    <row r="189" spans="1:11" x14ac:dyDescent="0.3">
      <c r="A189" s="1">
        <v>21306</v>
      </c>
      <c r="B189" s="1"/>
      <c r="C189" s="1">
        <v>40179</v>
      </c>
      <c r="D189" s="15">
        <f>+'BRL e USD Chart'!$D189</f>
        <v>28.197870340091772</v>
      </c>
      <c r="E189" s="15">
        <f>+'BRL e USD Chart'!$D189</f>
        <v>28.197870340091772</v>
      </c>
      <c r="F189" s="6">
        <f t="shared" si="8"/>
        <v>-7.4441687344914964E-3</v>
      </c>
      <c r="G189" s="6">
        <f t="shared" si="9"/>
        <v>-7.4441687344914964E-3</v>
      </c>
      <c r="H189" s="6">
        <f t="shared" si="10"/>
        <v>-4.3906905823516529E-2</v>
      </c>
      <c r="I189" s="6">
        <f t="shared" si="11"/>
        <v>-4.3906905823516529E-2</v>
      </c>
      <c r="J189" s="7"/>
      <c r="K189" s="7"/>
    </row>
    <row r="190" spans="1:11" x14ac:dyDescent="0.3">
      <c r="A190" s="1">
        <v>21337</v>
      </c>
      <c r="B190" s="1"/>
      <c r="C190" s="1">
        <v>40210</v>
      </c>
      <c r="D190" s="15">
        <f>+'BRL e USD Chart'!$D190</f>
        <v>27.979629232081535</v>
      </c>
      <c r="E190" s="15">
        <f>+'BRL e USD Chart'!$D190</f>
        <v>27.979629232081535</v>
      </c>
      <c r="F190" s="6">
        <f t="shared" si="8"/>
        <v>-7.7396308791426449E-3</v>
      </c>
      <c r="G190" s="6">
        <f t="shared" si="9"/>
        <v>-7.7396308791426449E-3</v>
      </c>
      <c r="H190" s="6">
        <f t="shared" si="10"/>
        <v>-4.6088900382561748E-2</v>
      </c>
      <c r="I190" s="6">
        <f t="shared" si="11"/>
        <v>-4.6088900382561748E-2</v>
      </c>
      <c r="J190" s="7"/>
      <c r="K190" s="7"/>
    </row>
    <row r="191" spans="1:11" x14ac:dyDescent="0.3">
      <c r="A191" s="1">
        <v>21367</v>
      </c>
      <c r="B191" s="1"/>
      <c r="C191" s="1">
        <v>40238</v>
      </c>
      <c r="D191" s="15">
        <f>+'BRL e USD Chart'!$D191</f>
        <v>27.834887815441238</v>
      </c>
      <c r="E191" s="15">
        <f>+'BRL e USD Chart'!$D191</f>
        <v>27.834887815441238</v>
      </c>
      <c r="F191" s="6">
        <f t="shared" si="8"/>
        <v>-5.1730998806208683E-3</v>
      </c>
      <c r="G191" s="6">
        <f t="shared" si="9"/>
        <v>-5.1730998806208683E-3</v>
      </c>
      <c r="H191" s="6">
        <f t="shared" si="10"/>
        <v>-4.9125624933672007E-2</v>
      </c>
      <c r="I191" s="6">
        <f t="shared" si="11"/>
        <v>-4.9125624933672007E-2</v>
      </c>
      <c r="J191" s="7"/>
      <c r="K191" s="7"/>
    </row>
    <row r="192" spans="1:11" x14ac:dyDescent="0.3">
      <c r="A192" s="1">
        <v>21398</v>
      </c>
      <c r="B192" s="1"/>
      <c r="C192" s="1">
        <v>40269</v>
      </c>
      <c r="D192" s="15">
        <f>+'BRL e USD Chart'!$D192</f>
        <v>27.677128184787943</v>
      </c>
      <c r="E192" s="15">
        <f>+'BRL e USD Chart'!$D192</f>
        <v>27.677128184787943</v>
      </c>
      <c r="F192" s="6">
        <f t="shared" si="8"/>
        <v>-5.667694143382862E-3</v>
      </c>
      <c r="G192" s="6">
        <f t="shared" si="9"/>
        <v>-5.667694143382862E-3</v>
      </c>
      <c r="H192" s="6">
        <f t="shared" si="10"/>
        <v>-4.9976561532617869E-2</v>
      </c>
      <c r="I192" s="6">
        <f t="shared" si="11"/>
        <v>-4.9976561532617869E-2</v>
      </c>
      <c r="J192" s="7"/>
      <c r="K192" s="7"/>
    </row>
    <row r="193" spans="1:11" x14ac:dyDescent="0.3">
      <c r="A193" s="1">
        <v>21429</v>
      </c>
      <c r="B193" s="1"/>
      <c r="C193" s="1">
        <v>40299</v>
      </c>
      <c r="D193" s="15">
        <f>+'BRL e USD Chart'!$D193</f>
        <v>27.558626092589808</v>
      </c>
      <c r="E193" s="15">
        <f>+'BRL e USD Chart'!$D193</f>
        <v>27.558626092589808</v>
      </c>
      <c r="F193" s="6">
        <f t="shared" si="8"/>
        <v>-4.2815891665836103E-3</v>
      </c>
      <c r="G193" s="6">
        <f t="shared" si="9"/>
        <v>-4.2815891665836103E-3</v>
      </c>
      <c r="H193" s="6">
        <f t="shared" si="10"/>
        <v>-4.9598179201255865E-2</v>
      </c>
      <c r="I193" s="6">
        <f t="shared" si="11"/>
        <v>-4.9598179201255865E-2</v>
      </c>
      <c r="J193" s="7"/>
      <c r="K193" s="7"/>
    </row>
    <row r="194" spans="1:11" x14ac:dyDescent="0.3">
      <c r="A194" s="1">
        <v>21459</v>
      </c>
      <c r="B194" s="1"/>
      <c r="C194" s="1">
        <v>40330</v>
      </c>
      <c r="D194" s="15">
        <f>+'BRL e USD Chart'!$D194</f>
        <v>27.558626092589808</v>
      </c>
      <c r="E194" s="15">
        <f>+'BRL e USD Chart'!$D194</f>
        <v>27.558626092589808</v>
      </c>
      <c r="F194" s="6">
        <f t="shared" si="8"/>
        <v>0</v>
      </c>
      <c r="G194" s="6">
        <f t="shared" si="9"/>
        <v>0</v>
      </c>
      <c r="H194" s="6">
        <f t="shared" si="10"/>
        <v>-4.6176732646380336E-2</v>
      </c>
      <c r="I194" s="6">
        <f t="shared" si="11"/>
        <v>-4.6176732646380336E-2</v>
      </c>
      <c r="J194" s="7"/>
      <c r="K194" s="7"/>
    </row>
    <row r="195" spans="1:11" x14ac:dyDescent="0.3">
      <c r="A195" s="1">
        <v>21490</v>
      </c>
      <c r="B195" s="1"/>
      <c r="C195" s="1">
        <v>40360</v>
      </c>
      <c r="D195" s="15">
        <f>+'BRL e USD Chart'!$D195</f>
        <v>27.555870505539257</v>
      </c>
      <c r="E195" s="15">
        <f>+'BRL e USD Chart'!$D195</f>
        <v>27.555870505539257</v>
      </c>
      <c r="F195" s="6">
        <f t="shared" ref="F195:F258" si="12">+E195/E194-1</f>
        <v>-9.9990000999805595E-5</v>
      </c>
      <c r="G195" s="6">
        <f t="shared" ref="G195:G258" si="13">+F195</f>
        <v>-9.9990000999805595E-5</v>
      </c>
      <c r="H195" s="6">
        <f t="shared" si="10"/>
        <v>-4.398315848888279E-2</v>
      </c>
      <c r="I195" s="6">
        <f t="shared" si="11"/>
        <v>-4.398315848888279E-2</v>
      </c>
      <c r="J195" s="7"/>
      <c r="K195" s="7"/>
    </row>
    <row r="196" spans="1:11" x14ac:dyDescent="0.3">
      <c r="A196" s="1">
        <v>21520</v>
      </c>
      <c r="B196" s="1"/>
      <c r="C196" s="1">
        <v>40391</v>
      </c>
      <c r="D196" s="15">
        <f>+'BRL e USD Chart'!$D196</f>
        <v>27.544852564513455</v>
      </c>
      <c r="E196" s="15">
        <f>+'BRL e USD Chart'!$D196</f>
        <v>27.544852564513455</v>
      </c>
      <c r="F196" s="6">
        <f t="shared" si="12"/>
        <v>-3.9984006397431049E-4</v>
      </c>
      <c r="G196" s="6">
        <f t="shared" si="13"/>
        <v>-3.9984006397431049E-4</v>
      </c>
      <c r="H196" s="6">
        <f t="shared" si="10"/>
        <v>-4.2931960442438855E-2</v>
      </c>
      <c r="I196" s="6">
        <f t="shared" si="11"/>
        <v>-4.2931960442438855E-2</v>
      </c>
      <c r="J196" s="7"/>
      <c r="K196" s="7"/>
    </row>
    <row r="197" spans="1:11" x14ac:dyDescent="0.3">
      <c r="A197" s="1">
        <v>21551</v>
      </c>
      <c r="B197" s="1"/>
      <c r="C197" s="1">
        <v>40422</v>
      </c>
      <c r="D197" s="15">
        <f>+'BRL e USD Chart'!$D197</f>
        <v>27.421456012457398</v>
      </c>
      <c r="E197" s="15">
        <f>+'BRL e USD Chart'!$D197</f>
        <v>27.421456012457398</v>
      </c>
      <c r="F197" s="6">
        <f t="shared" si="12"/>
        <v>-4.4798407167744303E-3</v>
      </c>
      <c r="G197" s="6">
        <f t="shared" si="13"/>
        <v>-4.4798407167744303E-3</v>
      </c>
      <c r="H197" s="6">
        <f t="shared" si="10"/>
        <v>-4.4932799549527891E-2</v>
      </c>
      <c r="I197" s="6">
        <f t="shared" si="11"/>
        <v>-4.4932799549527891E-2</v>
      </c>
      <c r="J197" s="7"/>
      <c r="K197" s="7"/>
    </row>
    <row r="198" spans="1:11" x14ac:dyDescent="0.3">
      <c r="A198" s="1">
        <v>21582</v>
      </c>
      <c r="B198" s="1"/>
      <c r="C198" s="1">
        <v>40452</v>
      </c>
      <c r="D198" s="15">
        <f>+'BRL e USD Chart'!$D198</f>
        <v>27.217326066955231</v>
      </c>
      <c r="E198" s="15">
        <f>+'BRL e USD Chart'!$D198</f>
        <v>27.217326066955231</v>
      </c>
      <c r="F198" s="6">
        <f t="shared" si="12"/>
        <v>-7.4441687344913854E-3</v>
      </c>
      <c r="G198" s="6">
        <f t="shared" si="13"/>
        <v>-7.4441687344913854E-3</v>
      </c>
      <c r="H198" s="6">
        <f t="shared" si="10"/>
        <v>-4.9388199889098594E-2</v>
      </c>
      <c r="I198" s="6">
        <f t="shared" si="11"/>
        <v>-4.9388199889098594E-2</v>
      </c>
      <c r="J198" s="7"/>
      <c r="K198" s="7"/>
    </row>
    <row r="199" spans="1:11" x14ac:dyDescent="0.3">
      <c r="A199" s="1">
        <v>21610</v>
      </c>
      <c r="B199" s="1"/>
      <c r="C199" s="1">
        <v>40483</v>
      </c>
      <c r="D199" s="15">
        <f>+'BRL e USD Chart'!$D199</f>
        <v>26.993281827784617</v>
      </c>
      <c r="E199" s="15">
        <f>+'BRL e USD Chart'!$D199</f>
        <v>26.993281827784617</v>
      </c>
      <c r="F199" s="6">
        <f t="shared" si="12"/>
        <v>-8.2316770802340899E-3</v>
      </c>
      <c r="G199" s="6">
        <f t="shared" si="13"/>
        <v>-8.2316770802340899E-3</v>
      </c>
      <c r="H199" s="6">
        <f t="shared" si="10"/>
        <v>-5.3347903906222127E-2</v>
      </c>
      <c r="I199" s="6">
        <f t="shared" si="11"/>
        <v>-5.3347903906222127E-2</v>
      </c>
      <c r="J199" s="7"/>
      <c r="K199" s="7"/>
    </row>
    <row r="200" spans="1:11" x14ac:dyDescent="0.3">
      <c r="A200" s="1">
        <v>21641</v>
      </c>
      <c r="B200" s="1"/>
      <c r="C200" s="1">
        <v>40513</v>
      </c>
      <c r="D200" s="15">
        <f>+'BRL e USD Chart'!$D200</f>
        <v>26.824288808292376</v>
      </c>
      <c r="E200" s="15">
        <f>+'BRL e USD Chart'!$D200</f>
        <v>26.824288808292376</v>
      </c>
      <c r="F200" s="6">
        <f t="shared" si="12"/>
        <v>-6.2605584815661475E-3</v>
      </c>
      <c r="G200" s="6">
        <f t="shared" si="13"/>
        <v>-6.2605584815661475E-3</v>
      </c>
      <c r="H200" s="6">
        <f t="shared" si="10"/>
        <v>-5.5793790271961852E-2</v>
      </c>
      <c r="I200" s="6">
        <f t="shared" si="11"/>
        <v>-5.5793790271961852E-2</v>
      </c>
      <c r="J200" s="7"/>
      <c r="K200" s="7"/>
    </row>
    <row r="201" spans="1:11" x14ac:dyDescent="0.3">
      <c r="A201" s="1">
        <v>21671</v>
      </c>
      <c r="B201" s="1"/>
      <c r="C201" s="1">
        <v>40544</v>
      </c>
      <c r="D201" s="15">
        <f>+'BRL e USD Chart'!$D201</f>
        <v>26.603479924915575</v>
      </c>
      <c r="E201" s="15">
        <f>+'BRL e USD Chart'!$D201</f>
        <v>26.603479924915575</v>
      </c>
      <c r="F201" s="6">
        <f t="shared" si="12"/>
        <v>-8.2316770802340899E-3</v>
      </c>
      <c r="G201" s="6">
        <f t="shared" si="13"/>
        <v>-8.2316770802340899E-3</v>
      </c>
      <c r="H201" s="6">
        <f t="shared" si="10"/>
        <v>-5.6542937319251751E-2</v>
      </c>
      <c r="I201" s="6">
        <f t="shared" si="11"/>
        <v>-5.6542937319251751E-2</v>
      </c>
      <c r="J201" s="7"/>
      <c r="K201" s="7"/>
    </row>
    <row r="202" spans="1:11" x14ac:dyDescent="0.3">
      <c r="A202" s="1">
        <v>21702</v>
      </c>
      <c r="B202" s="1"/>
      <c r="C202" s="1">
        <v>40575</v>
      </c>
      <c r="D202" s="15">
        <f>+'BRL e USD Chart'!$D202</f>
        <v>26.392341195352756</v>
      </c>
      <c r="E202" s="15">
        <f>+'BRL e USD Chart'!$D202</f>
        <v>26.392341195352756</v>
      </c>
      <c r="F202" s="6">
        <f t="shared" si="12"/>
        <v>-7.9365079365077973E-3</v>
      </c>
      <c r="G202" s="6">
        <f t="shared" si="13"/>
        <v>-7.9365079365077973E-3</v>
      </c>
      <c r="H202" s="6">
        <f t="shared" si="10"/>
        <v>-5.673013118089465E-2</v>
      </c>
      <c r="I202" s="6">
        <f t="shared" si="11"/>
        <v>-5.673013118089465E-2</v>
      </c>
      <c r="J202" s="7"/>
      <c r="K202" s="7"/>
    </row>
    <row r="203" spans="1:11" x14ac:dyDescent="0.3">
      <c r="A203" s="1">
        <v>21732</v>
      </c>
      <c r="B203" s="1"/>
      <c r="C203" s="1">
        <v>40603</v>
      </c>
      <c r="D203" s="15">
        <f>+'BRL e USD Chart'!$D203</f>
        <v>26.185475935462598</v>
      </c>
      <c r="E203" s="15">
        <f>+'BRL e USD Chart'!$D203</f>
        <v>26.185475935462598</v>
      </c>
      <c r="F203" s="6">
        <f t="shared" si="12"/>
        <v>-7.8380791745213951E-3</v>
      </c>
      <c r="G203" s="6">
        <f t="shared" si="13"/>
        <v>-7.8380791745213951E-3</v>
      </c>
      <c r="H203" s="6">
        <f t="shared" si="10"/>
        <v>-5.9256997582136428E-2</v>
      </c>
      <c r="I203" s="6">
        <f t="shared" si="11"/>
        <v>-5.9256997582136428E-2</v>
      </c>
      <c r="J203" s="7"/>
      <c r="K203" s="7"/>
    </row>
    <row r="204" spans="1:11" x14ac:dyDescent="0.3">
      <c r="A204" s="1">
        <v>21763</v>
      </c>
      <c r="B204" s="1"/>
      <c r="C204" s="1">
        <v>40634</v>
      </c>
      <c r="D204" s="15">
        <f>+'BRL e USD Chart'!$D204</f>
        <v>25.985388444440407</v>
      </c>
      <c r="E204" s="15">
        <f>+'BRL e USD Chart'!$D204</f>
        <v>25.985388444440407</v>
      </c>
      <c r="F204" s="6">
        <f t="shared" si="12"/>
        <v>-7.6411630445569756E-3</v>
      </c>
      <c r="G204" s="6">
        <f t="shared" si="13"/>
        <v>-7.6411630445569756E-3</v>
      </c>
      <c r="H204" s="6">
        <f t="shared" si="10"/>
        <v>-6.1124106845643067E-2</v>
      </c>
      <c r="I204" s="6">
        <f t="shared" si="11"/>
        <v>-6.1124106845643067E-2</v>
      </c>
      <c r="J204" s="7"/>
      <c r="K204" s="7"/>
    </row>
    <row r="205" spans="1:11" x14ac:dyDescent="0.3">
      <c r="A205" s="1">
        <v>21794</v>
      </c>
      <c r="B205" s="1"/>
      <c r="C205" s="1">
        <v>40664</v>
      </c>
      <c r="D205" s="15">
        <f>+'BRL e USD Chart'!$D205</f>
        <v>25.863828450722018</v>
      </c>
      <c r="E205" s="15">
        <f>+'BRL e USD Chart'!$D205</f>
        <v>25.863828450722018</v>
      </c>
      <c r="F205" s="6">
        <f t="shared" si="12"/>
        <v>-4.678013337314435E-3</v>
      </c>
      <c r="G205" s="6">
        <f t="shared" si="13"/>
        <v>-4.678013337314435E-3</v>
      </c>
      <c r="H205" s="6">
        <f t="shared" si="10"/>
        <v>-6.1497900373324588E-2</v>
      </c>
      <c r="I205" s="6">
        <f t="shared" si="11"/>
        <v>-6.1497900373324588E-2</v>
      </c>
      <c r="J205" s="7"/>
      <c r="K205" s="7"/>
    </row>
    <row r="206" spans="1:11" x14ac:dyDescent="0.3">
      <c r="A206" s="1">
        <v>21824</v>
      </c>
      <c r="B206" s="1"/>
      <c r="C206" s="1">
        <v>40695</v>
      </c>
      <c r="D206" s="15">
        <f>+'BRL e USD Chart'!$D206</f>
        <v>25.825090814500268</v>
      </c>
      <c r="E206" s="15">
        <f>+'BRL e USD Chart'!$D206</f>
        <v>25.825090814500268</v>
      </c>
      <c r="F206" s="6">
        <f t="shared" si="12"/>
        <v>-1.4977533699450651E-3</v>
      </c>
      <c r="G206" s="6">
        <f t="shared" si="13"/>
        <v>-1.4977533699450651E-3</v>
      </c>
      <c r="H206" s="6">
        <f t="shared" ref="H206:H269" si="14">+E206/E194-1</f>
        <v>-6.2903545055740917E-2</v>
      </c>
      <c r="I206" s="6">
        <f t="shared" ref="I206:I269" si="15">+H206</f>
        <v>-6.2903545055740917E-2</v>
      </c>
      <c r="J206" s="7"/>
      <c r="K206" s="7"/>
    </row>
    <row r="207" spans="1:11" x14ac:dyDescent="0.3">
      <c r="A207" s="1">
        <v>21855</v>
      </c>
      <c r="B207" s="1"/>
      <c r="C207" s="1">
        <v>40725</v>
      </c>
      <c r="D207" s="15">
        <f>+'BRL e USD Chart'!$D207</f>
        <v>25.783836675818954</v>
      </c>
      <c r="E207" s="15">
        <f>+'BRL e USD Chart'!$D207</f>
        <v>25.783836675818954</v>
      </c>
      <c r="F207" s="6">
        <f t="shared" si="12"/>
        <v>-1.5974440894570563E-3</v>
      </c>
      <c r="G207" s="6">
        <f t="shared" si="13"/>
        <v>-1.5974440894570563E-3</v>
      </c>
      <c r="H207" s="6">
        <f t="shared" si="14"/>
        <v>-6.4306944299367785E-2</v>
      </c>
      <c r="I207" s="6">
        <f t="shared" si="15"/>
        <v>-6.4306944299367785E-2</v>
      </c>
      <c r="J207" s="7"/>
      <c r="K207" s="7"/>
    </row>
    <row r="208" spans="1:11" x14ac:dyDescent="0.3">
      <c r="A208" s="1">
        <v>21885</v>
      </c>
      <c r="B208" s="1"/>
      <c r="C208" s="1">
        <v>40756</v>
      </c>
      <c r="D208" s="15">
        <f>+'BRL e USD Chart'!$D208</f>
        <v>25.688788159628327</v>
      </c>
      <c r="E208" s="15">
        <f>+'BRL e USD Chart'!$D208</f>
        <v>25.688788159628327</v>
      </c>
      <c r="F208" s="6">
        <f t="shared" si="12"/>
        <v>-3.6863604662747962E-3</v>
      </c>
      <c r="G208" s="6">
        <f t="shared" si="13"/>
        <v>-3.6863604662747962E-3</v>
      </c>
      <c r="H208" s="6">
        <f t="shared" si="14"/>
        <v>-6.7383348686945954E-2</v>
      </c>
      <c r="I208" s="6">
        <f t="shared" si="15"/>
        <v>-6.7383348686945954E-2</v>
      </c>
      <c r="J208" s="7"/>
      <c r="K208" s="7"/>
    </row>
    <row r="209" spans="1:11" x14ac:dyDescent="0.3">
      <c r="A209" s="1">
        <v>21916</v>
      </c>
      <c r="B209" s="1"/>
      <c r="C209" s="1">
        <v>40787</v>
      </c>
      <c r="D209" s="15">
        <f>+'BRL e USD Chart'!$D209</f>
        <v>25.553355376134814</v>
      </c>
      <c r="E209" s="15">
        <f>+'BRL e USD Chart'!$D209</f>
        <v>25.553355376134814</v>
      </c>
      <c r="F209" s="6">
        <f t="shared" si="12"/>
        <v>-5.272058092111731E-3</v>
      </c>
      <c r="G209" s="6">
        <f t="shared" si="13"/>
        <v>-5.272058092111731E-3</v>
      </c>
      <c r="H209" s="6">
        <f t="shared" si="14"/>
        <v>-6.8125508560665682E-2</v>
      </c>
      <c r="I209" s="6">
        <f t="shared" si="15"/>
        <v>-6.8125508560665682E-2</v>
      </c>
      <c r="J209" s="7"/>
      <c r="K209" s="7"/>
    </row>
    <row r="210" spans="1:11" x14ac:dyDescent="0.3">
      <c r="A210" s="1">
        <v>21947</v>
      </c>
      <c r="B210" s="1"/>
      <c r="C210" s="1">
        <v>40817</v>
      </c>
      <c r="D210" s="15">
        <f>+'BRL e USD Chart'!$D210</f>
        <v>25.443946406586491</v>
      </c>
      <c r="E210" s="15">
        <f>+'BRL e USD Chart'!$D210</f>
        <v>25.443946406586491</v>
      </c>
      <c r="F210" s="6">
        <f t="shared" si="12"/>
        <v>-4.2815891665837214E-3</v>
      </c>
      <c r="G210" s="6">
        <f t="shared" si="13"/>
        <v>-4.2815891665837214E-3</v>
      </c>
      <c r="H210" s="6">
        <f t="shared" si="14"/>
        <v>-6.5156277879986679E-2</v>
      </c>
      <c r="I210" s="6">
        <f t="shared" si="15"/>
        <v>-6.5156277879986679E-2</v>
      </c>
      <c r="J210" s="7"/>
      <c r="K210" s="7"/>
    </row>
    <row r="211" spans="1:11" x14ac:dyDescent="0.3">
      <c r="A211" s="1">
        <v>21976</v>
      </c>
      <c r="B211" s="1"/>
      <c r="C211" s="1">
        <v>40848</v>
      </c>
      <c r="D211" s="15">
        <f>+'BRL e USD Chart'!$D211</f>
        <v>25.312322330468056</v>
      </c>
      <c r="E211" s="15">
        <f>+'BRL e USD Chart'!$D211</f>
        <v>25.312322330468056</v>
      </c>
      <c r="F211" s="6">
        <f t="shared" si="12"/>
        <v>-5.1730998806207573E-3</v>
      </c>
      <c r="G211" s="6">
        <f t="shared" si="13"/>
        <v>-5.1730998806207573E-3</v>
      </c>
      <c r="H211" s="6">
        <f t="shared" si="14"/>
        <v>-6.2273254065251193E-2</v>
      </c>
      <c r="I211" s="6">
        <f t="shared" si="15"/>
        <v>-6.2273254065251193E-2</v>
      </c>
      <c r="J211" s="7"/>
      <c r="K211" s="7"/>
    </row>
    <row r="212" spans="1:11" x14ac:dyDescent="0.3">
      <c r="A212" s="1">
        <v>22007</v>
      </c>
      <c r="B212" s="1"/>
      <c r="C212" s="1">
        <v>40878</v>
      </c>
      <c r="D212" s="15">
        <f>+'BRL e USD Chart'!$D212</f>
        <v>25.186390378575179</v>
      </c>
      <c r="E212" s="15">
        <f>+'BRL e USD Chart'!$D212</f>
        <v>25.186390378575179</v>
      </c>
      <c r="F212" s="6">
        <f t="shared" si="12"/>
        <v>-4.9751243781095411E-3</v>
      </c>
      <c r="G212" s="6">
        <f t="shared" si="13"/>
        <v>-4.9751243781095411E-3</v>
      </c>
      <c r="H212" s="6">
        <f t="shared" si="14"/>
        <v>-6.1060274194887909E-2</v>
      </c>
      <c r="I212" s="6">
        <f t="shared" si="15"/>
        <v>-6.1060274194887909E-2</v>
      </c>
      <c r="J212" s="7"/>
      <c r="K212" s="7"/>
    </row>
    <row r="213" spans="1:11" x14ac:dyDescent="0.3">
      <c r="A213" s="1">
        <v>22037</v>
      </c>
      <c r="B213" s="1"/>
      <c r="C213" s="1">
        <v>40909</v>
      </c>
      <c r="D213" s="15">
        <f>+'BRL e USD Chart'!$D213</f>
        <v>25.046132039155911</v>
      </c>
      <c r="E213" s="15">
        <f>+'BRL e USD Chart'!$D213</f>
        <v>25.046132039155911</v>
      </c>
      <c r="F213" s="6">
        <f t="shared" si="12"/>
        <v>-5.5688146380268311E-3</v>
      </c>
      <c r="G213" s="6">
        <f t="shared" si="13"/>
        <v>-5.5688146380268311E-3</v>
      </c>
      <c r="H213" s="6">
        <f t="shared" si="14"/>
        <v>-5.8539254644695005E-2</v>
      </c>
      <c r="I213" s="6">
        <f t="shared" si="15"/>
        <v>-5.8539254644695005E-2</v>
      </c>
      <c r="J213" s="7"/>
      <c r="K213" s="7"/>
    </row>
    <row r="214" spans="1:11" x14ac:dyDescent="0.3">
      <c r="A214" s="1">
        <v>22068</v>
      </c>
      <c r="B214" s="1"/>
      <c r="C214" s="1">
        <v>40940</v>
      </c>
      <c r="D214" s="15">
        <f>+'BRL e USD Chart'!$D214</f>
        <v>24.933929357049191</v>
      </c>
      <c r="E214" s="15">
        <f>+'BRL e USD Chart'!$D214</f>
        <v>24.933929357049191</v>
      </c>
      <c r="F214" s="6">
        <f t="shared" si="12"/>
        <v>-4.4798407167744303E-3</v>
      </c>
      <c r="G214" s="6">
        <f t="shared" si="13"/>
        <v>-4.4798407167744303E-3</v>
      </c>
      <c r="H214" s="6">
        <f t="shared" si="14"/>
        <v>-5.52589036155825E-2</v>
      </c>
      <c r="I214" s="6">
        <f t="shared" si="15"/>
        <v>-5.52589036155825E-2</v>
      </c>
      <c r="J214" s="7"/>
      <c r="K214" s="7"/>
    </row>
    <row r="215" spans="1:11" x14ac:dyDescent="0.3">
      <c r="A215" s="1">
        <v>22098</v>
      </c>
      <c r="B215" s="1"/>
      <c r="C215" s="1">
        <v>40969</v>
      </c>
      <c r="D215" s="15">
        <f>+'BRL e USD Chart'!$D215</f>
        <v>24.881677833598633</v>
      </c>
      <c r="E215" s="15">
        <f>+'BRL e USD Chart'!$D215</f>
        <v>24.881677833598633</v>
      </c>
      <c r="F215" s="6">
        <f t="shared" si="12"/>
        <v>-2.0955992415926383E-3</v>
      </c>
      <c r="G215" s="6">
        <f t="shared" si="13"/>
        <v>-2.0955992415926383E-3</v>
      </c>
      <c r="H215" s="6">
        <f t="shared" si="14"/>
        <v>-4.9790888089158214E-2</v>
      </c>
      <c r="I215" s="6">
        <f t="shared" si="15"/>
        <v>-4.9790888089158214E-2</v>
      </c>
      <c r="J215" s="7"/>
      <c r="K215" s="7"/>
    </row>
    <row r="216" spans="1:11" x14ac:dyDescent="0.3">
      <c r="A216" s="1">
        <v>22129</v>
      </c>
      <c r="B216" s="1"/>
      <c r="C216" s="1">
        <v>41000</v>
      </c>
      <c r="D216" s="15">
        <f>+'BRL e USD Chart'!$D216</f>
        <v>24.723447767884174</v>
      </c>
      <c r="E216" s="15">
        <f>+'BRL e USD Chart'!$D216</f>
        <v>24.723447767884174</v>
      </c>
      <c r="F216" s="6">
        <f t="shared" si="12"/>
        <v>-6.3593004769475492E-3</v>
      </c>
      <c r="G216" s="6">
        <f t="shared" si="13"/>
        <v>-6.3593004769475492E-3</v>
      </c>
      <c r="H216" s="6">
        <f t="shared" si="14"/>
        <v>-4.8563471708510275E-2</v>
      </c>
      <c r="I216" s="6">
        <f t="shared" si="15"/>
        <v>-4.8563471708510275E-2</v>
      </c>
      <c r="J216" s="7"/>
      <c r="K216" s="7"/>
    </row>
    <row r="217" spans="1:11" x14ac:dyDescent="0.3">
      <c r="A217" s="1">
        <v>22160</v>
      </c>
      <c r="B217" s="1"/>
      <c r="C217" s="1">
        <v>41030</v>
      </c>
      <c r="D217" s="15">
        <f>+'BRL e USD Chart'!$D217</f>
        <v>24.634762622443372</v>
      </c>
      <c r="E217" s="15">
        <f>+'BRL e USD Chart'!$D217</f>
        <v>24.634762622443372</v>
      </c>
      <c r="F217" s="6">
        <f t="shared" si="12"/>
        <v>-3.5870864886411447E-3</v>
      </c>
      <c r="G217" s="6">
        <f t="shared" si="13"/>
        <v>-3.5870864886411447E-3</v>
      </c>
      <c r="H217" s="6">
        <f t="shared" si="14"/>
        <v>-4.7520645701017106E-2</v>
      </c>
      <c r="I217" s="6">
        <f t="shared" si="15"/>
        <v>-4.7520645701017106E-2</v>
      </c>
      <c r="J217" s="7"/>
      <c r="K217" s="7"/>
    </row>
    <row r="218" spans="1:11" x14ac:dyDescent="0.3">
      <c r="A218" s="1">
        <v>22190</v>
      </c>
      <c r="B218" s="1"/>
      <c r="C218" s="1">
        <v>41061</v>
      </c>
      <c r="D218" s="15">
        <f>+'BRL e USD Chart'!$D218</f>
        <v>24.615070565990582</v>
      </c>
      <c r="E218" s="15">
        <f>+'BRL e USD Chart'!$D218</f>
        <v>24.615070565990582</v>
      </c>
      <c r="F218" s="6">
        <f t="shared" si="12"/>
        <v>-7.9936051159057442E-4</v>
      </c>
      <c r="G218" s="6">
        <f t="shared" si="13"/>
        <v>-7.9936051159057442E-4</v>
      </c>
      <c r="H218" s="6">
        <f t="shared" si="14"/>
        <v>-4.6854443115076472E-2</v>
      </c>
      <c r="I218" s="6">
        <f t="shared" si="15"/>
        <v>-4.6854443115076472E-2</v>
      </c>
      <c r="J218" s="7"/>
      <c r="K218" s="7"/>
    </row>
    <row r="219" spans="1:11" x14ac:dyDescent="0.3">
      <c r="A219" s="1">
        <v>22221</v>
      </c>
      <c r="B219" s="1"/>
      <c r="C219" s="1">
        <v>41091</v>
      </c>
      <c r="D219" s="15">
        <f>+'BRL e USD Chart'!$D219</f>
        <v>24.509678946520548</v>
      </c>
      <c r="E219" s="15">
        <f>+'BRL e USD Chart'!$D219</f>
        <v>24.509678946520548</v>
      </c>
      <c r="F219" s="6">
        <f t="shared" si="12"/>
        <v>-4.2815891665834993E-3</v>
      </c>
      <c r="G219" s="6">
        <f t="shared" si="13"/>
        <v>-4.2815891665834993E-3</v>
      </c>
      <c r="H219" s="6">
        <f t="shared" si="14"/>
        <v>-4.9416917478900979E-2</v>
      </c>
      <c r="I219" s="6">
        <f t="shared" si="15"/>
        <v>-4.9416917478900979E-2</v>
      </c>
      <c r="J219" s="7"/>
      <c r="K219" s="7"/>
    </row>
    <row r="220" spans="1:11" x14ac:dyDescent="0.3">
      <c r="A220" s="1">
        <v>22251</v>
      </c>
      <c r="B220" s="1"/>
      <c r="C220" s="1">
        <v>41122</v>
      </c>
      <c r="D220" s="15">
        <f>+'BRL e USD Chart'!$D220</f>
        <v>24.409599588208891</v>
      </c>
      <c r="E220" s="15">
        <f>+'BRL e USD Chart'!$D220</f>
        <v>24.409599588208891</v>
      </c>
      <c r="F220" s="6">
        <f t="shared" si="12"/>
        <v>-4.0832586395777026E-3</v>
      </c>
      <c r="G220" s="6">
        <f t="shared" si="13"/>
        <v>-4.0832586395777026E-3</v>
      </c>
      <c r="H220" s="6">
        <f t="shared" si="14"/>
        <v>-4.9795598121275653E-2</v>
      </c>
      <c r="I220" s="6">
        <f t="shared" si="15"/>
        <v>-4.9795598121275653E-2</v>
      </c>
      <c r="J220" s="7"/>
      <c r="K220" s="7"/>
    </row>
    <row r="221" spans="1:11" x14ac:dyDescent="0.3">
      <c r="A221" s="1">
        <v>22282</v>
      </c>
      <c r="B221" s="1"/>
      <c r="C221" s="1">
        <v>41153</v>
      </c>
      <c r="D221" s="15">
        <f>+'BRL e USD Chart'!$D221</f>
        <v>24.271253443580484</v>
      </c>
      <c r="E221" s="15">
        <f>+'BRL e USD Chart'!$D221</f>
        <v>24.271253443580484</v>
      </c>
      <c r="F221" s="6">
        <f t="shared" si="12"/>
        <v>-5.66769414338264E-3</v>
      </c>
      <c r="G221" s="6">
        <f t="shared" si="13"/>
        <v>-5.66769414338264E-3</v>
      </c>
      <c r="H221" s="6">
        <f t="shared" si="14"/>
        <v>-5.0173525694857668E-2</v>
      </c>
      <c r="I221" s="6">
        <f t="shared" si="15"/>
        <v>-5.0173525694857668E-2</v>
      </c>
      <c r="J221" s="7"/>
      <c r="K221" s="7"/>
    </row>
    <row r="222" spans="1:11" x14ac:dyDescent="0.3">
      <c r="A222" s="1">
        <v>22313</v>
      </c>
      <c r="B222" s="1"/>
      <c r="C222" s="1">
        <v>41183</v>
      </c>
      <c r="D222" s="15">
        <f>+'BRL e USD Chart'!$D222</f>
        <v>24.128892975027817</v>
      </c>
      <c r="E222" s="15">
        <f>+'BRL e USD Chart'!$D222</f>
        <v>24.128892975027817</v>
      </c>
      <c r="F222" s="6">
        <f t="shared" si="12"/>
        <v>-5.8653941743713744E-3</v>
      </c>
      <c r="G222" s="6">
        <f t="shared" si="13"/>
        <v>-5.8653941743713744E-3</v>
      </c>
      <c r="H222" s="6">
        <f t="shared" si="14"/>
        <v>-5.1684334283075506E-2</v>
      </c>
      <c r="I222" s="6">
        <f t="shared" si="15"/>
        <v>-5.1684334283075506E-2</v>
      </c>
      <c r="J222" s="7"/>
      <c r="K222" s="7"/>
    </row>
    <row r="223" spans="1:11" x14ac:dyDescent="0.3">
      <c r="A223" s="1">
        <v>22341</v>
      </c>
      <c r="B223" s="1"/>
      <c r="C223" s="1">
        <v>41214</v>
      </c>
      <c r="D223" s="15">
        <f>+'BRL e USD Chart'!$D223</f>
        <v>23.984983076568408</v>
      </c>
      <c r="E223" s="15">
        <f>+'BRL e USD Chart'!$D223</f>
        <v>23.984983076568408</v>
      </c>
      <c r="F223" s="6">
        <f t="shared" si="12"/>
        <v>-5.9642147117295874E-3</v>
      </c>
      <c r="G223" s="6">
        <f t="shared" si="13"/>
        <v>-5.9642147117295874E-3</v>
      </c>
      <c r="H223" s="6">
        <f t="shared" si="14"/>
        <v>-5.2438462049053114E-2</v>
      </c>
      <c r="I223" s="6">
        <f t="shared" si="15"/>
        <v>-5.2438462049053114E-2</v>
      </c>
      <c r="J223" s="7"/>
      <c r="K223" s="7"/>
    </row>
    <row r="224" spans="1:11" x14ac:dyDescent="0.3">
      <c r="A224" s="1">
        <v>22372</v>
      </c>
      <c r="B224" s="1"/>
      <c r="C224" s="1">
        <v>41244</v>
      </c>
      <c r="D224" s="15">
        <f>+'BRL e USD Chart'!$D224</f>
        <v>23.796986880214714</v>
      </c>
      <c r="E224" s="15">
        <f>+'BRL e USD Chart'!$D224</f>
        <v>23.796986880214714</v>
      </c>
      <c r="F224" s="6">
        <f t="shared" si="12"/>
        <v>-7.8380791745211731E-3</v>
      </c>
      <c r="G224" s="6">
        <f t="shared" si="13"/>
        <v>-7.8380791745211731E-3</v>
      </c>
      <c r="H224" s="6">
        <f t="shared" si="14"/>
        <v>-5.5164852028274813E-2</v>
      </c>
      <c r="I224" s="6">
        <f t="shared" si="15"/>
        <v>-5.5164852028274813E-2</v>
      </c>
      <c r="J224" s="7"/>
      <c r="K224" s="7"/>
    </row>
    <row r="225" spans="1:11" x14ac:dyDescent="0.3">
      <c r="A225" s="1">
        <v>22402</v>
      </c>
      <c r="B225" s="1"/>
      <c r="C225" s="1">
        <v>41275</v>
      </c>
      <c r="D225" s="15">
        <f>+'BRL e USD Chart'!$D225</f>
        <v>23.594077811039771</v>
      </c>
      <c r="E225" s="15">
        <f>+'BRL e USD Chart'!$D225</f>
        <v>23.594077811039771</v>
      </c>
      <c r="F225" s="6">
        <f t="shared" si="12"/>
        <v>-8.5266706325600738E-3</v>
      </c>
      <c r="G225" s="6">
        <f t="shared" si="13"/>
        <v>-8.5266706325600738E-3</v>
      </c>
      <c r="H225" s="6">
        <f t="shared" si="14"/>
        <v>-5.7975188577863768E-2</v>
      </c>
      <c r="I225" s="6">
        <f t="shared" si="15"/>
        <v>-5.7975188577863768E-2</v>
      </c>
      <c r="J225" s="7"/>
      <c r="K225" s="7"/>
    </row>
    <row r="226" spans="1:11" x14ac:dyDescent="0.3">
      <c r="A226" s="1">
        <v>22433</v>
      </c>
      <c r="B226" s="1"/>
      <c r="C226" s="1">
        <v>41306</v>
      </c>
      <c r="D226" s="15">
        <f>+'BRL e USD Chart'!$D226</f>
        <v>23.45335766504947</v>
      </c>
      <c r="E226" s="15">
        <f>+'BRL e USD Chart'!$D226</f>
        <v>23.45335766504947</v>
      </c>
      <c r="F226" s="6">
        <f t="shared" si="12"/>
        <v>-5.9642147117298094E-3</v>
      </c>
      <c r="G226" s="6">
        <f t="shared" si="13"/>
        <v>-5.9642147117298094E-3</v>
      </c>
      <c r="H226" s="6">
        <f t="shared" si="14"/>
        <v>-5.9379798137638606E-2</v>
      </c>
      <c r="I226" s="6">
        <f t="shared" si="15"/>
        <v>-5.9379798137638606E-2</v>
      </c>
      <c r="J226" s="7"/>
      <c r="K226" s="7"/>
    </row>
    <row r="227" spans="1:11" x14ac:dyDescent="0.3">
      <c r="A227" s="1">
        <v>22463</v>
      </c>
      <c r="B227" s="1"/>
      <c r="C227" s="1">
        <v>41334</v>
      </c>
      <c r="D227" s="15">
        <f>+'BRL e USD Chart'!$D227</f>
        <v>23.343642545087565</v>
      </c>
      <c r="E227" s="15">
        <f>+'BRL e USD Chart'!$D227</f>
        <v>23.343642545087565</v>
      </c>
      <c r="F227" s="6">
        <f t="shared" si="12"/>
        <v>-4.678013337314324E-3</v>
      </c>
      <c r="G227" s="6">
        <f t="shared" si="13"/>
        <v>-4.678013337314324E-3</v>
      </c>
      <c r="H227" s="6">
        <f t="shared" si="14"/>
        <v>-6.1813970054471312E-2</v>
      </c>
      <c r="I227" s="6">
        <f t="shared" si="15"/>
        <v>-6.1813970054471312E-2</v>
      </c>
      <c r="J227" s="7"/>
      <c r="K227" s="7"/>
    </row>
    <row r="228" spans="1:11" x14ac:dyDescent="0.3">
      <c r="A228" s="1">
        <v>22494</v>
      </c>
      <c r="B228" s="1"/>
      <c r="C228" s="1">
        <v>41365</v>
      </c>
      <c r="D228" s="15">
        <f>+'BRL e USD Chart'!$D228</f>
        <v>23.215954793722094</v>
      </c>
      <c r="E228" s="15">
        <f>+'BRL e USD Chart'!$D228</f>
        <v>23.215954793722094</v>
      </c>
      <c r="F228" s="6">
        <f t="shared" si="12"/>
        <v>-5.4699154649427983E-3</v>
      </c>
      <c r="G228" s="6">
        <f t="shared" si="13"/>
        <v>-5.4699154649427983E-3</v>
      </c>
      <c r="H228" s="6">
        <f t="shared" si="14"/>
        <v>-6.0974221245967075E-2</v>
      </c>
      <c r="I228" s="6">
        <f t="shared" si="15"/>
        <v>-6.0974221245967075E-2</v>
      </c>
      <c r="J228" s="7"/>
      <c r="K228" s="7"/>
    </row>
    <row r="229" spans="1:11" x14ac:dyDescent="0.3">
      <c r="A229" s="1">
        <v>22525</v>
      </c>
      <c r="B229" s="1"/>
      <c r="C229" s="1">
        <v>41395</v>
      </c>
      <c r="D229" s="15">
        <f>+'BRL e USD Chart'!$D229</f>
        <v>23.13037241578369</v>
      </c>
      <c r="E229" s="15">
        <f>+'BRL e USD Chart'!$D229</f>
        <v>23.13037241578369</v>
      </c>
      <c r="F229" s="6">
        <f t="shared" si="12"/>
        <v>-3.6863604662750182E-3</v>
      </c>
      <c r="G229" s="6">
        <f t="shared" si="13"/>
        <v>-3.6863604662750182E-3</v>
      </c>
      <c r="H229" s="6">
        <f t="shared" si="14"/>
        <v>-6.1067777665091638E-2</v>
      </c>
      <c r="I229" s="6">
        <f t="shared" si="15"/>
        <v>-6.1067777665091638E-2</v>
      </c>
      <c r="J229" s="7"/>
      <c r="K229" s="7"/>
    </row>
    <row r="230" spans="1:11" x14ac:dyDescent="0.3">
      <c r="A230" s="1">
        <v>22555</v>
      </c>
      <c r="B230" s="1"/>
      <c r="C230" s="1">
        <v>41426</v>
      </c>
      <c r="D230" s="15">
        <f>+'BRL e USD Chart'!$D230</f>
        <v>23.070389403335017</v>
      </c>
      <c r="E230" s="15">
        <f>+'BRL e USD Chart'!$D230</f>
        <v>23.070389403335017</v>
      </c>
      <c r="F230" s="6">
        <f t="shared" si="12"/>
        <v>-2.5932575304209449E-3</v>
      </c>
      <c r="G230" s="6">
        <f t="shared" si="13"/>
        <v>-2.5932575304209449E-3</v>
      </c>
      <c r="H230" s="6">
        <f t="shared" si="14"/>
        <v>-6.2753472857793646E-2</v>
      </c>
      <c r="I230" s="6">
        <f t="shared" si="15"/>
        <v>-6.2753472857793646E-2</v>
      </c>
      <c r="J230" s="7"/>
      <c r="K230" s="7"/>
    </row>
    <row r="231" spans="1:11" x14ac:dyDescent="0.3">
      <c r="A231" s="1">
        <v>22586</v>
      </c>
      <c r="B231" s="1"/>
      <c r="C231" s="1">
        <v>41456</v>
      </c>
      <c r="D231" s="15">
        <f>+'BRL e USD Chart'!$D231</f>
        <v>23.063470362226351</v>
      </c>
      <c r="E231" s="15">
        <f>+'BRL e USD Chart'!$D231</f>
        <v>23.063470362226351</v>
      </c>
      <c r="F231" s="6">
        <f t="shared" si="12"/>
        <v>-2.9991002699181202E-4</v>
      </c>
      <c r="G231" s="6">
        <f t="shared" si="13"/>
        <v>-2.9991002699181202E-4</v>
      </c>
      <c r="H231" s="6">
        <f t="shared" si="14"/>
        <v>-5.9005611107749933E-2</v>
      </c>
      <c r="I231" s="6">
        <f t="shared" si="15"/>
        <v>-5.9005611107749933E-2</v>
      </c>
      <c r="J231" s="7"/>
      <c r="K231" s="7"/>
    </row>
    <row r="232" spans="1:11" x14ac:dyDescent="0.3">
      <c r="A232" s="1">
        <v>22616</v>
      </c>
      <c r="B232" s="1"/>
      <c r="C232" s="1">
        <v>41487</v>
      </c>
      <c r="D232" s="15">
        <f>+'BRL e USD Chart'!$D232</f>
        <v>23.008250560880242</v>
      </c>
      <c r="E232" s="15">
        <f>+'BRL e USD Chart'!$D232</f>
        <v>23.008250560880242</v>
      </c>
      <c r="F232" s="6">
        <f t="shared" si="12"/>
        <v>-2.3942537909016348E-3</v>
      </c>
      <c r="G232" s="6">
        <f t="shared" si="13"/>
        <v>-2.3942537909016348E-3</v>
      </c>
      <c r="H232" s="6">
        <f t="shared" si="14"/>
        <v>-5.7409750711583718E-2</v>
      </c>
      <c r="I232" s="6">
        <f t="shared" si="15"/>
        <v>-5.7409750711583718E-2</v>
      </c>
      <c r="J232" s="7"/>
      <c r="K232" s="7"/>
    </row>
    <row r="233" spans="1:11" x14ac:dyDescent="0.3">
      <c r="A233" s="1">
        <v>22647</v>
      </c>
      <c r="B233" s="1"/>
      <c r="C233" s="1">
        <v>41518</v>
      </c>
      <c r="D233" s="15">
        <f>+'BRL e USD Chart'!$D233</f>
        <v>22.928002551948421</v>
      </c>
      <c r="E233" s="15">
        <f>+'BRL e USD Chart'!$D233</f>
        <v>22.928002551948421</v>
      </c>
      <c r="F233" s="6">
        <f t="shared" si="12"/>
        <v>-3.4877927254609586E-3</v>
      </c>
      <c r="G233" s="6">
        <f t="shared" si="13"/>
        <v>-3.4877927254609586E-3</v>
      </c>
      <c r="H233" s="6">
        <f t="shared" si="14"/>
        <v>-5.5343284793861414E-2</v>
      </c>
      <c r="I233" s="6">
        <f t="shared" si="15"/>
        <v>-5.5343284793861414E-2</v>
      </c>
      <c r="J233" s="7"/>
      <c r="K233" s="7"/>
    </row>
    <row r="234" spans="1:11" x14ac:dyDescent="0.3">
      <c r="A234" s="1">
        <v>22678</v>
      </c>
      <c r="B234" s="1"/>
      <c r="C234" s="1">
        <v>41548</v>
      </c>
      <c r="D234" s="15">
        <f>+'BRL e USD Chart'!$D234</f>
        <v>22.798053646165275</v>
      </c>
      <c r="E234" s="15">
        <f>+'BRL e USD Chart'!$D234</f>
        <v>22.798053646165275</v>
      </c>
      <c r="F234" s="6">
        <f t="shared" si="12"/>
        <v>-5.667694143382862E-3</v>
      </c>
      <c r="G234" s="6">
        <f t="shared" si="13"/>
        <v>-5.667694143382862E-3</v>
      </c>
      <c r="H234" s="6">
        <f t="shared" si="14"/>
        <v>-5.5155424255886598E-2</v>
      </c>
      <c r="I234" s="6">
        <f t="shared" si="15"/>
        <v>-5.5155424255886598E-2</v>
      </c>
      <c r="J234" s="7"/>
      <c r="K234" s="7"/>
    </row>
    <row r="235" spans="1:11" x14ac:dyDescent="0.3">
      <c r="A235" s="1">
        <v>22706</v>
      </c>
      <c r="B235" s="1"/>
      <c r="C235" s="1">
        <v>41579</v>
      </c>
      <c r="D235" s="15">
        <f>+'BRL e USD Chart'!$D235</f>
        <v>22.675605377128782</v>
      </c>
      <c r="E235" s="15">
        <f>+'BRL e USD Chart'!$D235</f>
        <v>22.675605377128782</v>
      </c>
      <c r="F235" s="6">
        <f t="shared" si="12"/>
        <v>-5.3709966182612368E-3</v>
      </c>
      <c r="G235" s="6">
        <f t="shared" si="13"/>
        <v>-5.3709966182612368E-3</v>
      </c>
      <c r="H235" s="6">
        <f t="shared" si="14"/>
        <v>-5.459156236465279E-2</v>
      </c>
      <c r="I235" s="6">
        <f t="shared" si="15"/>
        <v>-5.459156236465279E-2</v>
      </c>
      <c r="J235" s="7"/>
      <c r="K235" s="7"/>
    </row>
    <row r="236" spans="1:11" x14ac:dyDescent="0.3">
      <c r="A236" s="1">
        <v>22737</v>
      </c>
      <c r="B236" s="1"/>
      <c r="C236" s="1">
        <v>41609</v>
      </c>
      <c r="D236" s="15">
        <f>+'BRL e USD Chart'!$D236</f>
        <v>22.468891574642068</v>
      </c>
      <c r="E236" s="15">
        <f>+'BRL e USD Chart'!$D236</f>
        <v>22.468891574642068</v>
      </c>
      <c r="F236" s="6">
        <f t="shared" si="12"/>
        <v>-9.1161315893780737E-3</v>
      </c>
      <c r="G236" s="6">
        <f t="shared" si="13"/>
        <v>-9.1161315893780737E-3</v>
      </c>
      <c r="H236" s="6">
        <f t="shared" si="14"/>
        <v>-5.5809389325538916E-2</v>
      </c>
      <c r="I236" s="6">
        <f t="shared" si="15"/>
        <v>-5.5809389325538916E-2</v>
      </c>
      <c r="J236" s="7"/>
      <c r="K236" s="7"/>
    </row>
    <row r="237" spans="1:11" x14ac:dyDescent="0.3">
      <c r="A237" s="1">
        <v>22767</v>
      </c>
      <c r="B237" s="1"/>
      <c r="C237" s="1">
        <v>41640</v>
      </c>
      <c r="D237" s="15">
        <f>+'BRL e USD Chart'!$D237</f>
        <v>22.345988637137811</v>
      </c>
      <c r="E237" s="15">
        <f>+'BRL e USD Chart'!$D237</f>
        <v>22.345988637137811</v>
      </c>
      <c r="F237" s="6">
        <f t="shared" si="12"/>
        <v>-5.4699154649427983E-3</v>
      </c>
      <c r="G237" s="6">
        <f t="shared" si="13"/>
        <v>-5.4699154649427983E-3</v>
      </c>
      <c r="H237" s="6">
        <f t="shared" si="14"/>
        <v>-5.2898408825199916E-2</v>
      </c>
      <c r="I237" s="6">
        <f t="shared" si="15"/>
        <v>-5.2898408825199916E-2</v>
      </c>
      <c r="J237" s="7"/>
      <c r="K237" s="7"/>
    </row>
    <row r="238" spans="1:11" x14ac:dyDescent="0.3">
      <c r="A238" s="1">
        <v>22798</v>
      </c>
      <c r="B238" s="1"/>
      <c r="C238" s="1">
        <v>41671</v>
      </c>
      <c r="D238" s="15">
        <f>+'BRL e USD Chart'!$D238</f>
        <v>22.192857917507016</v>
      </c>
      <c r="E238" s="15">
        <f>+'BRL e USD Chart'!$D238</f>
        <v>22.192857917507016</v>
      </c>
      <c r="F238" s="6">
        <f t="shared" si="12"/>
        <v>-6.8527162578209122E-3</v>
      </c>
      <c r="G238" s="6">
        <f t="shared" si="13"/>
        <v>-6.8527162578209122E-3</v>
      </c>
      <c r="H238" s="6">
        <f t="shared" si="14"/>
        <v>-5.374495906063248E-2</v>
      </c>
      <c r="I238" s="6">
        <f t="shared" si="15"/>
        <v>-5.374495906063248E-2</v>
      </c>
      <c r="J238" s="7"/>
      <c r="K238" s="7"/>
    </row>
    <row r="239" spans="1:11" x14ac:dyDescent="0.3">
      <c r="A239" s="1">
        <v>22828</v>
      </c>
      <c r="B239" s="1"/>
      <c r="C239" s="1">
        <v>41699</v>
      </c>
      <c r="D239" s="15">
        <f>+'BRL e USD Chart'!$D239</f>
        <v>21.990544904386656</v>
      </c>
      <c r="E239" s="15">
        <f>+'BRL e USD Chart'!$D239</f>
        <v>21.990544904386656</v>
      </c>
      <c r="F239" s="6">
        <f t="shared" si="12"/>
        <v>-9.1161315893778516E-3</v>
      </c>
      <c r="G239" s="6">
        <f t="shared" si="13"/>
        <v>-9.1161315893778516E-3</v>
      </c>
      <c r="H239" s="6">
        <f t="shared" si="14"/>
        <v>-5.7964288910243522E-2</v>
      </c>
      <c r="I239" s="6">
        <f t="shared" si="15"/>
        <v>-5.7964288910243522E-2</v>
      </c>
      <c r="J239" s="7"/>
      <c r="K239" s="7"/>
    </row>
    <row r="240" spans="1:11" x14ac:dyDescent="0.3">
      <c r="A240" s="1">
        <v>22859</v>
      </c>
      <c r="B240" s="1"/>
      <c r="C240" s="1">
        <v>41730</v>
      </c>
      <c r="D240" s="15">
        <f>+'BRL e USD Chart'!$D240</f>
        <v>21.844188839164257</v>
      </c>
      <c r="E240" s="15">
        <f>+'BRL e USD Chart'!$D240</f>
        <v>21.844188839164257</v>
      </c>
      <c r="F240" s="6">
        <f t="shared" si="12"/>
        <v>-6.6554087612992197E-3</v>
      </c>
      <c r="G240" s="6">
        <f t="shared" si="13"/>
        <v>-6.6554087612992197E-3</v>
      </c>
      <c r="H240" s="6">
        <f t="shared" si="14"/>
        <v>-5.908720820428115E-2</v>
      </c>
      <c r="I240" s="6">
        <f t="shared" si="15"/>
        <v>-5.908720820428115E-2</v>
      </c>
      <c r="J240" s="7"/>
      <c r="K240" s="7"/>
    </row>
    <row r="241" spans="1:11" x14ac:dyDescent="0.3">
      <c r="A241" s="1">
        <v>22890</v>
      </c>
      <c r="B241" s="1"/>
      <c r="C241" s="1">
        <v>41760</v>
      </c>
      <c r="D241" s="15">
        <f>+'BRL e USD Chart'!$D241</f>
        <v>21.744165677049832</v>
      </c>
      <c r="E241" s="15">
        <f>+'BRL e USD Chart'!$D241</f>
        <v>21.744165677049832</v>
      </c>
      <c r="F241" s="6">
        <f t="shared" si="12"/>
        <v>-4.5789368903044192E-3</v>
      </c>
      <c r="G241" s="6">
        <f t="shared" si="13"/>
        <v>-4.5789368903044192E-3</v>
      </c>
      <c r="H241" s="6">
        <f t="shared" si="14"/>
        <v>-5.9930152174633378E-2</v>
      </c>
      <c r="I241" s="6">
        <f t="shared" si="15"/>
        <v>-5.9930152174633378E-2</v>
      </c>
      <c r="J241" s="7"/>
      <c r="K241" s="7"/>
    </row>
    <row r="242" spans="1:11" x14ac:dyDescent="0.3">
      <c r="A242" s="1">
        <v>22920</v>
      </c>
      <c r="B242" s="1"/>
      <c r="C242" s="1">
        <v>41791</v>
      </c>
      <c r="D242" s="15">
        <f>+'BRL e USD Chart'!$D242</f>
        <v>21.657535534910192</v>
      </c>
      <c r="E242" s="15">
        <f>+'BRL e USD Chart'!$D242</f>
        <v>21.657535534910192</v>
      </c>
      <c r="F242" s="6">
        <f t="shared" si="12"/>
        <v>-3.9840637450199168E-3</v>
      </c>
      <c r="G242" s="6">
        <f t="shared" si="13"/>
        <v>-3.9840637450199168E-3</v>
      </c>
      <c r="H242" s="6">
        <f t="shared" si="14"/>
        <v>-6.124100654411091E-2</v>
      </c>
      <c r="I242" s="6">
        <f t="shared" si="15"/>
        <v>-6.124100654411091E-2</v>
      </c>
      <c r="J242" s="7"/>
      <c r="K242" s="7"/>
    </row>
    <row r="243" spans="1:11" x14ac:dyDescent="0.3">
      <c r="A243" s="1">
        <v>22951</v>
      </c>
      <c r="B243" s="1"/>
      <c r="C243" s="1">
        <v>41821</v>
      </c>
      <c r="D243" s="15">
        <f>+'BRL e USD Chart'!$D243</f>
        <v>21.655369997910402</v>
      </c>
      <c r="E243" s="15">
        <f>+'BRL e USD Chart'!$D243</f>
        <v>21.655369997910402</v>
      </c>
      <c r="F243" s="6">
        <f t="shared" si="12"/>
        <v>-9.9990000999805595E-5</v>
      </c>
      <c r="G243" s="6">
        <f t="shared" si="13"/>
        <v>-9.9990000999805595E-5</v>
      </c>
      <c r="H243" s="6">
        <f t="shared" si="14"/>
        <v>-6.1053273518722251E-2</v>
      </c>
      <c r="I243" s="6">
        <f t="shared" si="15"/>
        <v>-6.1053273518722251E-2</v>
      </c>
      <c r="J243" s="7"/>
      <c r="K243" s="7"/>
    </row>
    <row r="244" spans="1:11" x14ac:dyDescent="0.3">
      <c r="A244" s="1">
        <v>22981</v>
      </c>
      <c r="B244" s="1"/>
      <c r="C244" s="1">
        <v>41852</v>
      </c>
      <c r="D244" s="15">
        <f>+'BRL e USD Chart'!$D244</f>
        <v>21.601366581456762</v>
      </c>
      <c r="E244" s="15">
        <f>+'BRL e USD Chart'!$D244</f>
        <v>21.601366581456762</v>
      </c>
      <c r="F244" s="6">
        <f t="shared" si="12"/>
        <v>-2.4937655860347574E-3</v>
      </c>
      <c r="G244" s="6">
        <f t="shared" si="13"/>
        <v>-2.4937655860347574E-3</v>
      </c>
      <c r="H244" s="6">
        <f t="shared" si="14"/>
        <v>-6.1146934040066991E-2</v>
      </c>
      <c r="I244" s="6">
        <f t="shared" si="15"/>
        <v>-6.1146934040066991E-2</v>
      </c>
      <c r="J244" s="7"/>
      <c r="K244" s="7"/>
    </row>
    <row r="245" spans="1:11" x14ac:dyDescent="0.3">
      <c r="A245" s="1">
        <v>23012</v>
      </c>
      <c r="B245" s="1"/>
      <c r="C245" s="1">
        <v>41883</v>
      </c>
      <c r="D245" s="15">
        <f>+'BRL e USD Chart'!$D245</f>
        <v>21.478936642593972</v>
      </c>
      <c r="E245" s="15">
        <f>+'BRL e USD Chart'!$D245</f>
        <v>21.478936642593972</v>
      </c>
      <c r="F245" s="6">
        <f t="shared" si="12"/>
        <v>-5.6676941433829731E-3</v>
      </c>
      <c r="G245" s="6">
        <f t="shared" si="13"/>
        <v>-5.6676941433829731E-3</v>
      </c>
      <c r="H245" s="6">
        <f t="shared" si="14"/>
        <v>-6.3200704294727461E-2</v>
      </c>
      <c r="I245" s="6">
        <f t="shared" si="15"/>
        <v>-6.3200704294727461E-2</v>
      </c>
      <c r="J245" s="7"/>
      <c r="K245" s="7"/>
    </row>
    <row r="246" spans="1:11" x14ac:dyDescent="0.3">
      <c r="A246" s="1">
        <v>23043</v>
      </c>
      <c r="B246" s="1"/>
      <c r="C246" s="1">
        <v>41913</v>
      </c>
      <c r="D246" s="15">
        <f>+'BRL e USD Chart'!$D246</f>
        <v>21.389102412461636</v>
      </c>
      <c r="E246" s="15">
        <f>+'BRL e USD Chart'!$D246</f>
        <v>21.389102412461636</v>
      </c>
      <c r="F246" s="6">
        <f t="shared" si="12"/>
        <v>-4.1824337781317666E-3</v>
      </c>
      <c r="G246" s="6">
        <f t="shared" si="13"/>
        <v>-4.1824337781317666E-3</v>
      </c>
      <c r="H246" s="6">
        <f t="shared" si="14"/>
        <v>-6.1801382502695845E-2</v>
      </c>
      <c r="I246" s="6">
        <f t="shared" si="15"/>
        <v>-6.1801382502695845E-2</v>
      </c>
      <c r="J246" s="7"/>
      <c r="K246" s="7"/>
    </row>
    <row r="247" spans="1:11" x14ac:dyDescent="0.3">
      <c r="A247" s="1">
        <v>23071</v>
      </c>
      <c r="B247" s="1"/>
      <c r="C247" s="1">
        <v>41944</v>
      </c>
      <c r="D247" s="15">
        <f>+'BRL e USD Chart'!$D247</f>
        <v>21.280571497822738</v>
      </c>
      <c r="E247" s="15">
        <f>+'BRL e USD Chart'!$D247</f>
        <v>21.280571497822738</v>
      </c>
      <c r="F247" s="6">
        <f t="shared" si="12"/>
        <v>-5.0741219779127933E-3</v>
      </c>
      <c r="G247" s="6">
        <f t="shared" si="13"/>
        <v>-5.0741219779127933E-3</v>
      </c>
      <c r="H247" s="6">
        <f t="shared" si="14"/>
        <v>-6.1521351077714281E-2</v>
      </c>
      <c r="I247" s="6">
        <f t="shared" si="15"/>
        <v>-6.1521351077714281E-2</v>
      </c>
      <c r="J247" s="7"/>
      <c r="K247" s="7"/>
    </row>
    <row r="248" spans="1:11" x14ac:dyDescent="0.3">
      <c r="A248" s="1">
        <v>23102</v>
      </c>
      <c r="B248" s="1"/>
      <c r="C248" s="1">
        <v>41974</v>
      </c>
      <c r="D248" s="15">
        <f>+'BRL e USD Chart'!$D248</f>
        <v>21.115867729532386</v>
      </c>
      <c r="E248" s="15">
        <f>+'BRL e USD Chart'!$D248</f>
        <v>21.115867729532386</v>
      </c>
      <c r="F248" s="6">
        <f t="shared" si="12"/>
        <v>-7.7396308791426449E-3</v>
      </c>
      <c r="G248" s="6">
        <f t="shared" si="13"/>
        <v>-7.7396308791426449E-3</v>
      </c>
      <c r="H248" s="6">
        <f t="shared" si="14"/>
        <v>-6.0217649838885556E-2</v>
      </c>
      <c r="I248" s="6">
        <f t="shared" si="15"/>
        <v>-6.0217649838885556E-2</v>
      </c>
      <c r="J248" s="7"/>
      <c r="K248" s="7"/>
    </row>
    <row r="249" spans="1:11" x14ac:dyDescent="0.3">
      <c r="A249" s="1">
        <v>23132</v>
      </c>
      <c r="B249" s="1"/>
      <c r="C249" s="1">
        <v>42005</v>
      </c>
      <c r="D249" s="15">
        <f>+'BRL e USD Chart'!$D249</f>
        <v>20.85723797859777</v>
      </c>
      <c r="E249" s="15">
        <f>+'BRL e USD Chart'!$D249</f>
        <v>20.85723797859777</v>
      </c>
      <c r="F249" s="6">
        <f t="shared" si="12"/>
        <v>-1.224812327143443E-2</v>
      </c>
      <c r="G249" s="6">
        <f t="shared" si="13"/>
        <v>-1.224812327143443E-2</v>
      </c>
      <c r="H249" s="6">
        <f t="shared" si="14"/>
        <v>-6.6622725121493143E-2</v>
      </c>
      <c r="I249" s="6">
        <f t="shared" si="15"/>
        <v>-6.6622725121493143E-2</v>
      </c>
      <c r="J249" s="7"/>
      <c r="K249" s="7"/>
    </row>
    <row r="250" spans="1:11" x14ac:dyDescent="0.3">
      <c r="A250" s="1">
        <v>23163</v>
      </c>
      <c r="B250" s="1"/>
      <c r="C250" s="1">
        <v>42036</v>
      </c>
      <c r="D250" s="15">
        <f>+'BRL e USD Chart'!$D250</f>
        <v>20.605846649474188</v>
      </c>
      <c r="E250" s="15">
        <f>+'BRL e USD Chart'!$D250</f>
        <v>20.605846649474188</v>
      </c>
      <c r="F250" s="6">
        <f t="shared" si="12"/>
        <v>-1.2052953961667501E-2</v>
      </c>
      <c r="G250" s="6">
        <f t="shared" si="13"/>
        <v>-1.2052953961667501E-2</v>
      </c>
      <c r="H250" s="6">
        <f t="shared" si="14"/>
        <v>-7.1509999925737477E-2</v>
      </c>
      <c r="I250" s="6">
        <f t="shared" si="15"/>
        <v>-7.1509999925737477E-2</v>
      </c>
      <c r="J250" s="7"/>
      <c r="K250" s="7"/>
    </row>
    <row r="251" spans="1:11" x14ac:dyDescent="0.3">
      <c r="A251" s="1">
        <v>23193</v>
      </c>
      <c r="B251" s="1"/>
      <c r="C251" s="1">
        <v>42064</v>
      </c>
      <c r="D251" s="15">
        <f>+'BRL e USD Chart'!$D251</f>
        <v>20.337393061068088</v>
      </c>
      <c r="E251" s="15">
        <f>+'BRL e USD Chart'!$D251</f>
        <v>20.337393061068088</v>
      </c>
      <c r="F251" s="6">
        <f t="shared" si="12"/>
        <v>-1.3028030003947921E-2</v>
      </c>
      <c r="G251" s="6">
        <f t="shared" si="13"/>
        <v>-1.3028030003947921E-2</v>
      </c>
      <c r="H251" s="6">
        <f t="shared" si="14"/>
        <v>-7.5175574343717133E-2</v>
      </c>
      <c r="I251" s="6">
        <f t="shared" si="15"/>
        <v>-7.5175574343717133E-2</v>
      </c>
      <c r="J251" s="7"/>
      <c r="K251" s="7"/>
    </row>
    <row r="252" spans="1:11" x14ac:dyDescent="0.3">
      <c r="A252" s="1">
        <v>23224</v>
      </c>
      <c r="B252" s="1"/>
      <c r="C252" s="1">
        <v>42095</v>
      </c>
      <c r="D252" s="15">
        <f>+'BRL e USD Chart'!$D252</f>
        <v>20.19401555065841</v>
      </c>
      <c r="E252" s="15">
        <f>+'BRL e USD Chart'!$D252</f>
        <v>20.19401555065841</v>
      </c>
      <c r="F252" s="6">
        <f t="shared" si="12"/>
        <v>-7.0499453877471696E-3</v>
      </c>
      <c r="G252" s="6">
        <f t="shared" si="13"/>
        <v>-7.0499453877471696E-3</v>
      </c>
      <c r="H252" s="6">
        <f t="shared" si="14"/>
        <v>-7.5542896129302206E-2</v>
      </c>
      <c r="I252" s="6">
        <f t="shared" si="15"/>
        <v>-7.5542896129302206E-2</v>
      </c>
      <c r="J252" s="7"/>
      <c r="K252" s="7"/>
    </row>
    <row r="253" spans="1:11" x14ac:dyDescent="0.3">
      <c r="A253" s="1">
        <v>23255</v>
      </c>
      <c r="B253" s="1"/>
      <c r="C253" s="1">
        <v>42125</v>
      </c>
      <c r="D253" s="15">
        <f>+'BRL e USD Chart'!$D253</f>
        <v>20.04567753688546</v>
      </c>
      <c r="E253" s="15">
        <f>+'BRL e USD Chart'!$D253</f>
        <v>20.04567753688546</v>
      </c>
      <c r="F253" s="6">
        <f t="shared" si="12"/>
        <v>-7.3456422473693328E-3</v>
      </c>
      <c r="G253" s="6">
        <f t="shared" si="13"/>
        <v>-7.3456422473693328E-3</v>
      </c>
      <c r="H253" s="6">
        <f t="shared" si="14"/>
        <v>-7.8112361972897615E-2</v>
      </c>
      <c r="I253" s="6">
        <f t="shared" si="15"/>
        <v>-7.8112361972897615E-2</v>
      </c>
      <c r="J253" s="7"/>
      <c r="K253" s="7"/>
    </row>
    <row r="254" spans="1:11" x14ac:dyDescent="0.3">
      <c r="A254" s="1">
        <v>23285</v>
      </c>
      <c r="B254" s="1"/>
      <c r="C254" s="1">
        <v>42156</v>
      </c>
      <c r="D254" s="15">
        <f>+'BRL e USD Chart'!$D254</f>
        <v>19.888557929244424</v>
      </c>
      <c r="E254" s="15">
        <f>+'BRL e USD Chart'!$D254</f>
        <v>19.888557929244424</v>
      </c>
      <c r="F254" s="6">
        <f t="shared" si="12"/>
        <v>-7.8380791745215062E-3</v>
      </c>
      <c r="G254" s="6">
        <f t="shared" si="13"/>
        <v>-7.8380791745215062E-3</v>
      </c>
      <c r="H254" s="6">
        <f t="shared" si="14"/>
        <v>-8.1679543030845791E-2</v>
      </c>
      <c r="I254" s="6">
        <f t="shared" si="15"/>
        <v>-8.1679543030845791E-2</v>
      </c>
      <c r="J254" s="7"/>
      <c r="K254" s="7"/>
    </row>
    <row r="255" spans="1:11" x14ac:dyDescent="0.3">
      <c r="A255" s="1">
        <v>23316</v>
      </c>
      <c r="B255" s="1"/>
      <c r="C255" s="1">
        <v>42186</v>
      </c>
      <c r="D255" s="15">
        <f>+'BRL e USD Chart'!$D255</f>
        <v>19.766008675456597</v>
      </c>
      <c r="E255" s="15">
        <f>+'BRL e USD Chart'!$D255</f>
        <v>19.766008675456597</v>
      </c>
      <c r="F255" s="6">
        <f t="shared" si="12"/>
        <v>-6.1617968594711581E-3</v>
      </c>
      <c r="G255" s="6">
        <f t="shared" si="13"/>
        <v>-6.1617968594711581E-3</v>
      </c>
      <c r="H255" s="6">
        <f t="shared" si="14"/>
        <v>-8.7246780943300295E-2</v>
      </c>
      <c r="I255" s="6">
        <f t="shared" si="15"/>
        <v>-8.7246780943300295E-2</v>
      </c>
      <c r="J255" s="7"/>
      <c r="K255" s="7"/>
    </row>
    <row r="256" spans="1:11" x14ac:dyDescent="0.3">
      <c r="A256" s="1">
        <v>23346</v>
      </c>
      <c r="B256" s="1"/>
      <c r="C256" s="1">
        <v>42217</v>
      </c>
      <c r="D256" s="15">
        <f>+'BRL e USD Chart'!$D256</f>
        <v>19.722618913846134</v>
      </c>
      <c r="E256" s="15">
        <f>+'BRL e USD Chart'!$D256</f>
        <v>19.722618913846134</v>
      </c>
      <c r="F256" s="6">
        <f t="shared" si="12"/>
        <v>-2.1951706246259306E-3</v>
      </c>
      <c r="G256" s="6">
        <f t="shared" si="13"/>
        <v>-2.1951706246259306E-3</v>
      </c>
      <c r="H256" s="6">
        <f t="shared" si="14"/>
        <v>-8.6973556072299618E-2</v>
      </c>
      <c r="I256" s="6">
        <f t="shared" si="15"/>
        <v>-8.6973556072299618E-2</v>
      </c>
      <c r="J256" s="7"/>
      <c r="K256" s="7"/>
    </row>
    <row r="257" spans="1:11" x14ac:dyDescent="0.3">
      <c r="A257" s="1">
        <v>23377</v>
      </c>
      <c r="B257" s="1"/>
      <c r="C257" s="1">
        <v>42248</v>
      </c>
      <c r="D257" s="15">
        <f>+'BRL e USD Chart'!$D257</f>
        <v>19.616688794356605</v>
      </c>
      <c r="E257" s="15">
        <f>+'BRL e USD Chart'!$D257</f>
        <v>19.616688794356605</v>
      </c>
      <c r="F257" s="6">
        <f t="shared" si="12"/>
        <v>-5.3709966182615698E-3</v>
      </c>
      <c r="G257" s="6">
        <f t="shared" si="13"/>
        <v>-5.3709966182615698E-3</v>
      </c>
      <c r="H257" s="6">
        <f t="shared" si="14"/>
        <v>-8.6701119297704077E-2</v>
      </c>
      <c r="I257" s="6">
        <f t="shared" si="15"/>
        <v>-8.6701119297704077E-2</v>
      </c>
      <c r="J257" s="7"/>
      <c r="K257" s="7"/>
    </row>
    <row r="258" spans="1:11" x14ac:dyDescent="0.3">
      <c r="A258" s="1">
        <v>23408</v>
      </c>
      <c r="B258" s="1"/>
      <c r="C258" s="1">
        <v>42278</v>
      </c>
      <c r="D258" s="15">
        <f>+'BRL e USD Chart'!$D258</f>
        <v>19.45714024435291</v>
      </c>
      <c r="E258" s="15">
        <f>+'BRL e USD Chart'!$D258</f>
        <v>19.45714024435291</v>
      </c>
      <c r="F258" s="6">
        <f t="shared" si="12"/>
        <v>-8.1333068835549582E-3</v>
      </c>
      <c r="G258" s="6">
        <f t="shared" si="13"/>
        <v>-8.1333068835549582E-3</v>
      </c>
      <c r="H258" s="6">
        <f t="shared" si="14"/>
        <v>-9.0324602260220765E-2</v>
      </c>
      <c r="I258" s="6">
        <f t="shared" si="15"/>
        <v>-9.0324602260220765E-2</v>
      </c>
      <c r="J258" s="7"/>
      <c r="K258" s="7"/>
    </row>
    <row r="259" spans="1:11" x14ac:dyDescent="0.3">
      <c r="A259" s="1">
        <v>23437</v>
      </c>
      <c r="B259" s="1"/>
      <c r="C259" s="1">
        <v>42309</v>
      </c>
      <c r="D259" s="15">
        <f>+'BRL e USD Chart'!$D259</f>
        <v>19.262588104497485</v>
      </c>
      <c r="E259" s="15">
        <f>+'BRL e USD Chart'!$D259</f>
        <v>19.262588104497485</v>
      </c>
      <c r="F259" s="6">
        <f t="shared" ref="F259:F322" si="16">+E259/E258-1</f>
        <v>-9.9990099990100445E-3</v>
      </c>
      <c r="G259" s="6">
        <f t="shared" ref="G259:G322" si="17">+F259</f>
        <v>-9.9990099990100445E-3</v>
      </c>
      <c r="H259" s="6">
        <f t="shared" si="14"/>
        <v>-9.4827499981930297E-2</v>
      </c>
      <c r="I259" s="6">
        <f t="shared" si="15"/>
        <v>-9.4827499981930297E-2</v>
      </c>
      <c r="J259" s="7"/>
      <c r="K259" s="7"/>
    </row>
    <row r="260" spans="1:11" x14ac:dyDescent="0.3">
      <c r="A260" s="1">
        <v>23468</v>
      </c>
      <c r="B260" s="1"/>
      <c r="C260" s="1">
        <v>42339</v>
      </c>
      <c r="D260" s="15">
        <f>+'BRL e USD Chart'!$D260</f>
        <v>19.079425618559313</v>
      </c>
      <c r="E260" s="15">
        <f>+'BRL e USD Chart'!$D260</f>
        <v>19.079425618559313</v>
      </c>
      <c r="F260" s="6">
        <f t="shared" si="16"/>
        <v>-9.5087163232965288E-3</v>
      </c>
      <c r="G260" s="6">
        <f t="shared" si="17"/>
        <v>-9.5087163232965288E-3</v>
      </c>
      <c r="H260" s="6">
        <f t="shared" si="14"/>
        <v>-9.6441317830615603E-2</v>
      </c>
      <c r="I260" s="6">
        <f t="shared" si="15"/>
        <v>-9.6441317830615603E-2</v>
      </c>
      <c r="J260" s="7"/>
      <c r="K260" s="7"/>
    </row>
    <row r="261" spans="1:11" x14ac:dyDescent="0.3">
      <c r="A261" s="1">
        <v>23498</v>
      </c>
      <c r="B261" s="1"/>
      <c r="C261" s="1">
        <v>42370</v>
      </c>
      <c r="D261" s="15">
        <f>+'BRL e USD Chart'!$D261</f>
        <v>18.840155641907096</v>
      </c>
      <c r="E261" s="15">
        <f>+'BRL e USD Chart'!$D261</f>
        <v>18.840155641907096</v>
      </c>
      <c r="F261" s="6">
        <f t="shared" si="16"/>
        <v>-1.254073269477618E-2</v>
      </c>
      <c r="G261" s="6">
        <f t="shared" si="17"/>
        <v>-1.254073269477618E-2</v>
      </c>
      <c r="H261" s="6">
        <f t="shared" si="14"/>
        <v>-9.6708986048893997E-2</v>
      </c>
      <c r="I261" s="6">
        <f t="shared" si="15"/>
        <v>-9.6708986048893997E-2</v>
      </c>
      <c r="J261" s="7"/>
      <c r="K261" s="7"/>
    </row>
    <row r="262" spans="1:11" x14ac:dyDescent="0.3">
      <c r="A262" s="1">
        <v>23529</v>
      </c>
      <c r="B262" s="1"/>
      <c r="C262" s="1">
        <v>42401</v>
      </c>
      <c r="D262" s="15">
        <f>+'BRL e USD Chart'!$D262</f>
        <v>18.672106681771158</v>
      </c>
      <c r="E262" s="15">
        <f>+'BRL e USD Chart'!$D262</f>
        <v>18.672106681771158</v>
      </c>
      <c r="F262" s="6">
        <f t="shared" si="16"/>
        <v>-8.9197224975221534E-3</v>
      </c>
      <c r="G262" s="6">
        <f t="shared" si="17"/>
        <v>-8.9197224975221534E-3</v>
      </c>
      <c r="H262" s="6">
        <f t="shared" si="14"/>
        <v>-9.3844237540823161E-2</v>
      </c>
      <c r="I262" s="6">
        <f t="shared" si="15"/>
        <v>-9.3844237540823161E-2</v>
      </c>
      <c r="J262" s="7"/>
      <c r="K262" s="7"/>
    </row>
    <row r="263" spans="1:11" x14ac:dyDescent="0.3">
      <c r="A263" s="1">
        <v>23559</v>
      </c>
      <c r="B263" s="1"/>
      <c r="C263" s="1">
        <v>42430</v>
      </c>
      <c r="D263" s="15">
        <f>+'BRL e USD Chart'!$D263</f>
        <v>18.592160392085194</v>
      </c>
      <c r="E263" s="15">
        <f>+'BRL e USD Chart'!$D263</f>
        <v>18.592160392085194</v>
      </c>
      <c r="F263" s="6">
        <f t="shared" si="16"/>
        <v>-4.2815891665834993E-3</v>
      </c>
      <c r="G263" s="6">
        <f t="shared" si="17"/>
        <v>-4.2815891665834993E-3</v>
      </c>
      <c r="H263" s="6">
        <f t="shared" si="14"/>
        <v>-8.5813981356528735E-2</v>
      </c>
      <c r="I263" s="6">
        <f t="shared" si="15"/>
        <v>-8.5813981356528735E-2</v>
      </c>
      <c r="J263" s="7"/>
      <c r="K263" s="7"/>
    </row>
    <row r="264" spans="1:11" x14ac:dyDescent="0.3">
      <c r="A264" s="1">
        <v>23590</v>
      </c>
      <c r="B264" s="1"/>
      <c r="C264" s="1">
        <v>42461</v>
      </c>
      <c r="D264" s="15">
        <f>+'BRL e USD Chart'!$D264</f>
        <v>18.479435833500837</v>
      </c>
      <c r="E264" s="15">
        <f>+'BRL e USD Chart'!$D264</f>
        <v>18.479435833500837</v>
      </c>
      <c r="F264" s="6">
        <f t="shared" si="16"/>
        <v>-6.0630156048108175E-3</v>
      </c>
      <c r="G264" s="6">
        <f t="shared" si="17"/>
        <v>-6.0630156048108175E-3</v>
      </c>
      <c r="H264" s="6">
        <f t="shared" si="14"/>
        <v>-8.4905338061981972E-2</v>
      </c>
      <c r="I264" s="6">
        <f t="shared" si="15"/>
        <v>-8.4905338061981972E-2</v>
      </c>
      <c r="J264" s="7"/>
      <c r="K264" s="7"/>
    </row>
    <row r="265" spans="1:11" x14ac:dyDescent="0.3">
      <c r="A265" s="1">
        <v>23621</v>
      </c>
      <c r="B265" s="1"/>
      <c r="C265" s="1">
        <v>42491</v>
      </c>
      <c r="D265" s="15">
        <f>+'BRL e USD Chart'!$D265</f>
        <v>18.336411821294739</v>
      </c>
      <c r="E265" s="15">
        <f>+'BRL e USD Chart'!$D265</f>
        <v>18.336411821294739</v>
      </c>
      <c r="F265" s="6">
        <f t="shared" si="16"/>
        <v>-7.7396308791426449E-3</v>
      </c>
      <c r="G265" s="6">
        <f t="shared" si="17"/>
        <v>-7.7396308791426449E-3</v>
      </c>
      <c r="H265" s="6">
        <f t="shared" si="14"/>
        <v>-8.5268542928796043E-2</v>
      </c>
      <c r="I265" s="6">
        <f t="shared" si="15"/>
        <v>-8.5268542928796043E-2</v>
      </c>
      <c r="J265" s="7"/>
      <c r="K265" s="7"/>
    </row>
    <row r="266" spans="1:11" x14ac:dyDescent="0.3">
      <c r="A266" s="1">
        <v>23651</v>
      </c>
      <c r="B266" s="1"/>
      <c r="C266" s="1">
        <v>42522</v>
      </c>
      <c r="D266" s="15">
        <f>+'BRL e USD Chart'!$D266</f>
        <v>18.272458217533369</v>
      </c>
      <c r="E266" s="15">
        <f>+'BRL e USD Chart'!$D266</f>
        <v>18.272458217533369</v>
      </c>
      <c r="F266" s="6">
        <f t="shared" si="16"/>
        <v>-3.4877927254610697E-3</v>
      </c>
      <c r="G266" s="6">
        <f t="shared" si="17"/>
        <v>-3.4877927254610697E-3</v>
      </c>
      <c r="H266" s="6">
        <f t="shared" si="14"/>
        <v>-8.1257762250058319E-2</v>
      </c>
      <c r="I266" s="6">
        <f t="shared" si="15"/>
        <v>-8.1257762250058319E-2</v>
      </c>
      <c r="J266" s="7"/>
      <c r="K266" s="7"/>
    </row>
    <row r="267" spans="1:11" x14ac:dyDescent="0.3">
      <c r="A267" s="1">
        <v>23682</v>
      </c>
      <c r="B267" s="1"/>
      <c r="C267" s="1">
        <v>42552</v>
      </c>
      <c r="D267" s="15">
        <f>+'BRL e USD Chart'!$D267</f>
        <v>18.177932966109598</v>
      </c>
      <c r="E267" s="15">
        <f>+'BRL e USD Chart'!$D267</f>
        <v>18.177932966109598</v>
      </c>
      <c r="F267" s="6">
        <f t="shared" si="16"/>
        <v>-5.1730998806208683E-3</v>
      </c>
      <c r="G267" s="6">
        <f t="shared" si="17"/>
        <v>-5.1730998806208683E-3</v>
      </c>
      <c r="H267" s="6">
        <f t="shared" si="14"/>
        <v>-8.0343772757669019E-2</v>
      </c>
      <c r="I267" s="6">
        <f t="shared" si="15"/>
        <v>-8.0343772757669019E-2</v>
      </c>
      <c r="J267" s="7"/>
      <c r="K267" s="7"/>
    </row>
    <row r="268" spans="1:11" x14ac:dyDescent="0.3">
      <c r="A268" s="1">
        <v>23712</v>
      </c>
      <c r="B268" s="1"/>
      <c r="C268" s="1">
        <v>42583</v>
      </c>
      <c r="D268" s="15">
        <f>+'BRL e USD Chart'!$D268</f>
        <v>18.098300444155313</v>
      </c>
      <c r="E268" s="15">
        <f>+'BRL e USD Chart'!$D268</f>
        <v>18.098300444155313</v>
      </c>
      <c r="F268" s="6">
        <f t="shared" si="16"/>
        <v>-4.3807248108324037E-3</v>
      </c>
      <c r="G268" s="6">
        <f t="shared" si="17"/>
        <v>-4.3807248108324037E-3</v>
      </c>
      <c r="H268" s="6">
        <f t="shared" si="14"/>
        <v>-8.2358153183727412E-2</v>
      </c>
      <c r="I268" s="6">
        <f t="shared" si="15"/>
        <v>-8.2358153183727412E-2</v>
      </c>
      <c r="J268" s="7"/>
      <c r="K268" s="7"/>
    </row>
    <row r="269" spans="1:11" x14ac:dyDescent="0.3">
      <c r="A269" s="1">
        <v>23743</v>
      </c>
      <c r="B269" s="1"/>
      <c r="C269" s="1">
        <v>42614</v>
      </c>
      <c r="D269" s="15">
        <f>+'BRL e USD Chart'!$D269</f>
        <v>18.083833377453356</v>
      </c>
      <c r="E269" s="15">
        <f>+'BRL e USD Chart'!$D269</f>
        <v>18.083833377453356</v>
      </c>
      <c r="F269" s="6">
        <f t="shared" si="16"/>
        <v>-7.993605115904634E-4</v>
      </c>
      <c r="G269" s="6">
        <f t="shared" si="17"/>
        <v>-7.993605115904634E-4</v>
      </c>
      <c r="H269" s="6">
        <f t="shared" si="14"/>
        <v>-7.8140374910990351E-2</v>
      </c>
      <c r="I269" s="6">
        <f t="shared" si="15"/>
        <v>-7.8140374910990351E-2</v>
      </c>
      <c r="J269" s="7"/>
      <c r="K269" s="7"/>
    </row>
    <row r="270" spans="1:11" x14ac:dyDescent="0.3">
      <c r="A270" s="1">
        <v>23774</v>
      </c>
      <c r="B270" s="1"/>
      <c r="C270" s="1">
        <v>42644</v>
      </c>
      <c r="D270" s="15">
        <f>+'BRL e USD Chart'!$D270</f>
        <v>18.036937340368397</v>
      </c>
      <c r="E270" s="15">
        <f>+'BRL e USD Chart'!$D270</f>
        <v>18.036937340368397</v>
      </c>
      <c r="F270" s="6">
        <f t="shared" si="16"/>
        <v>-2.5932575304209449E-3</v>
      </c>
      <c r="G270" s="6">
        <f t="shared" si="17"/>
        <v>-2.5932575304209449E-3</v>
      </c>
      <c r="H270" s="6">
        <f t="shared" ref="H270:H333" si="18">+E270/E258-1</f>
        <v>-7.2991348479214624E-2</v>
      </c>
      <c r="I270" s="6">
        <f t="shared" ref="I270:I333" si="19">+H270</f>
        <v>-7.2991348479214624E-2</v>
      </c>
      <c r="J270" s="7"/>
      <c r="K270" s="7"/>
    </row>
    <row r="271" spans="1:11" x14ac:dyDescent="0.3">
      <c r="A271" s="1">
        <v>23802</v>
      </c>
      <c r="B271" s="1"/>
      <c r="C271" s="1">
        <v>42675</v>
      </c>
      <c r="D271" s="15">
        <f>+'BRL e USD Chart'!$D271</f>
        <v>18.004529187830304</v>
      </c>
      <c r="E271" s="15">
        <f>+'BRL e USD Chart'!$D271</f>
        <v>18.004529187830304</v>
      </c>
      <c r="F271" s="6">
        <f t="shared" si="16"/>
        <v>-1.7967658215211069E-3</v>
      </c>
      <c r="G271" s="6">
        <f t="shared" si="17"/>
        <v>-1.7967658215211069E-3</v>
      </c>
      <c r="H271" s="6">
        <f t="shared" si="18"/>
        <v>-6.5311001296520788E-2</v>
      </c>
      <c r="I271" s="6">
        <f t="shared" si="19"/>
        <v>-6.5311001296520788E-2</v>
      </c>
      <c r="J271" s="7"/>
      <c r="K271" s="7"/>
    </row>
    <row r="272" spans="1:11" x14ac:dyDescent="0.3">
      <c r="A272" s="1">
        <v>23833</v>
      </c>
      <c r="B272" s="1"/>
      <c r="C272" s="1">
        <v>42705</v>
      </c>
      <c r="D272" s="15">
        <f>+'BRL e USD Chart'!$D272</f>
        <v>17.95067715636122</v>
      </c>
      <c r="E272" s="15">
        <f>+'BRL e USD Chart'!$D272</f>
        <v>17.95067715636122</v>
      </c>
      <c r="F272" s="6">
        <f t="shared" si="16"/>
        <v>-2.9910269192423566E-3</v>
      </c>
      <c r="G272" s="6">
        <f t="shared" si="17"/>
        <v>-2.9910269192423566E-3</v>
      </c>
      <c r="H272" s="6">
        <f t="shared" si="18"/>
        <v>-5.9160505392788942E-2</v>
      </c>
      <c r="I272" s="6">
        <f t="shared" si="19"/>
        <v>-5.9160505392788942E-2</v>
      </c>
      <c r="J272" s="7"/>
      <c r="K272" s="7"/>
    </row>
    <row r="273" spans="1:11" x14ac:dyDescent="0.3">
      <c r="A273" s="1">
        <v>23863</v>
      </c>
      <c r="B273" s="1"/>
      <c r="C273" s="1">
        <v>42736</v>
      </c>
      <c r="D273" s="15">
        <f>+'BRL e USD Chart'!$D273</f>
        <v>17.88272280968442</v>
      </c>
      <c r="E273" s="15">
        <f>+'BRL e USD Chart'!$D273</f>
        <v>17.88272280968442</v>
      </c>
      <c r="F273" s="6">
        <f t="shared" si="16"/>
        <v>-3.7856146642757382E-3</v>
      </c>
      <c r="G273" s="6">
        <f t="shared" si="17"/>
        <v>-3.7856146642757382E-3</v>
      </c>
      <c r="H273" s="6">
        <f t="shared" si="18"/>
        <v>-5.0818732627293639E-2</v>
      </c>
      <c r="I273" s="6">
        <f t="shared" si="19"/>
        <v>-5.0818732627293639E-2</v>
      </c>
      <c r="J273" s="7"/>
      <c r="K273" s="7"/>
    </row>
    <row r="274" spans="1:11" x14ac:dyDescent="0.3">
      <c r="A274" s="1">
        <v>23894</v>
      </c>
      <c r="B274" s="1"/>
      <c r="C274" s="1">
        <v>42767</v>
      </c>
      <c r="D274" s="15">
        <f>+'BRL e USD Chart'!$D274</f>
        <v>17.823903926726221</v>
      </c>
      <c r="E274" s="15">
        <f>+'BRL e USD Chart'!$D274</f>
        <v>17.823903926726221</v>
      </c>
      <c r="F274" s="6">
        <f t="shared" si="16"/>
        <v>-3.2891458187981337E-3</v>
      </c>
      <c r="G274" s="6">
        <f t="shared" si="17"/>
        <v>-3.2891458187981337E-3</v>
      </c>
      <c r="H274" s="6">
        <f t="shared" si="18"/>
        <v>-4.5426194778171669E-2</v>
      </c>
      <c r="I274" s="6">
        <f t="shared" si="19"/>
        <v>-4.5426194778171669E-2</v>
      </c>
      <c r="J274" s="7"/>
      <c r="K274" s="7"/>
    </row>
    <row r="275" spans="1:11" x14ac:dyDescent="0.3">
      <c r="A275" s="1">
        <v>23924</v>
      </c>
      <c r="B275" s="1"/>
      <c r="C275" s="1">
        <v>42795</v>
      </c>
      <c r="D275" s="15">
        <f>+'BRL e USD Chart'!$D275</f>
        <v>17.779455288504959</v>
      </c>
      <c r="E275" s="15">
        <f>+'BRL e USD Chart'!$D275</f>
        <v>17.779455288504959</v>
      </c>
      <c r="F275" s="6">
        <f t="shared" si="16"/>
        <v>-2.4937655860348684E-3</v>
      </c>
      <c r="G275" s="6">
        <f t="shared" si="17"/>
        <v>-2.4937655860348684E-3</v>
      </c>
      <c r="H275" s="6">
        <f t="shared" si="18"/>
        <v>-4.3712246798721099E-2</v>
      </c>
      <c r="I275" s="6">
        <f t="shared" si="19"/>
        <v>-4.3712246798721099E-2</v>
      </c>
      <c r="J275" s="7"/>
      <c r="K275" s="7"/>
    </row>
    <row r="276" spans="1:11" x14ac:dyDescent="0.3">
      <c r="A276" s="1">
        <v>23955</v>
      </c>
      <c r="B276" s="1"/>
      <c r="C276" s="1">
        <v>42826</v>
      </c>
      <c r="D276" s="15">
        <f>+'BRL e USD Chart'!$D276</f>
        <v>17.754598850114796</v>
      </c>
      <c r="E276" s="15">
        <f>+'BRL e USD Chart'!$D276</f>
        <v>17.754598850114796</v>
      </c>
      <c r="F276" s="6">
        <f t="shared" si="16"/>
        <v>-1.3980427401638629E-3</v>
      </c>
      <c r="G276" s="6">
        <f t="shared" si="17"/>
        <v>-1.3980427401638629E-3</v>
      </c>
      <c r="H276" s="6">
        <f t="shared" si="18"/>
        <v>-3.9223977935084142E-2</v>
      </c>
      <c r="I276" s="6">
        <f t="shared" si="19"/>
        <v>-3.9223977935084142E-2</v>
      </c>
      <c r="J276" s="7"/>
      <c r="K276" s="7"/>
    </row>
    <row r="277" spans="1:11" x14ac:dyDescent="0.3">
      <c r="A277" s="1">
        <v>23986</v>
      </c>
      <c r="B277" s="1"/>
      <c r="C277" s="1">
        <v>42856</v>
      </c>
      <c r="D277" s="15">
        <f>+'BRL e USD Chart'!$D277</f>
        <v>17.699729688081739</v>
      </c>
      <c r="E277" s="15">
        <f>+'BRL e USD Chart'!$D277</f>
        <v>17.699729688081739</v>
      </c>
      <c r="F277" s="6">
        <f t="shared" si="16"/>
        <v>-3.0904196989335331E-3</v>
      </c>
      <c r="G277" s="6">
        <f t="shared" si="17"/>
        <v>-3.0904196989335331E-3</v>
      </c>
      <c r="H277" s="6">
        <f t="shared" si="18"/>
        <v>-3.4722285876760184E-2</v>
      </c>
      <c r="I277" s="6">
        <f t="shared" si="19"/>
        <v>-3.4722285876760184E-2</v>
      </c>
      <c r="J277" s="7"/>
      <c r="K277" s="7"/>
    </row>
    <row r="278" spans="1:11" x14ac:dyDescent="0.3">
      <c r="A278" s="1">
        <v>24016</v>
      </c>
      <c r="B278" s="1"/>
      <c r="C278" s="1">
        <v>42887</v>
      </c>
      <c r="D278" s="15">
        <f>+'BRL e USD Chart'!$D278</f>
        <v>17.74053291378344</v>
      </c>
      <c r="E278" s="15">
        <f>+'BRL e USD Chart'!$D278</f>
        <v>17.74053291378344</v>
      </c>
      <c r="F278" s="6">
        <f t="shared" si="16"/>
        <v>2.3053021950485419E-3</v>
      </c>
      <c r="G278" s="6">
        <f t="shared" si="17"/>
        <v>2.3053021950485419E-3</v>
      </c>
      <c r="H278" s="6">
        <f t="shared" si="18"/>
        <v>-2.911076864521267E-2</v>
      </c>
      <c r="I278" s="6">
        <f t="shared" si="19"/>
        <v>-2.911076864521267E-2</v>
      </c>
      <c r="J278" s="7"/>
      <c r="K278" s="7"/>
    </row>
    <row r="279" spans="1:11" x14ac:dyDescent="0.3">
      <c r="A279" s="1">
        <v>24047</v>
      </c>
      <c r="B279" s="1"/>
      <c r="C279" s="1">
        <v>42917</v>
      </c>
      <c r="D279" s="15">
        <f>+'BRL e USD Chart'!$D279</f>
        <v>17.698057575601997</v>
      </c>
      <c r="E279" s="15">
        <f>+'BRL e USD Chart'!$D279</f>
        <v>17.698057575601997</v>
      </c>
      <c r="F279" s="6">
        <f t="shared" si="16"/>
        <v>-2.3942537909017458E-3</v>
      </c>
      <c r="G279" s="6">
        <f t="shared" si="17"/>
        <v>-2.3942537909017458E-3</v>
      </c>
      <c r="H279" s="6">
        <f t="shared" si="18"/>
        <v>-2.6398787552042724E-2</v>
      </c>
      <c r="I279" s="6">
        <f t="shared" si="19"/>
        <v>-2.6398787552042724E-2</v>
      </c>
      <c r="J279" s="7"/>
      <c r="K279" s="7"/>
    </row>
    <row r="280" spans="1:11" x14ac:dyDescent="0.3">
      <c r="A280" s="1">
        <v>24077</v>
      </c>
      <c r="B280" s="1"/>
      <c r="C280" s="1">
        <v>42948</v>
      </c>
      <c r="D280" s="15">
        <f>+'BRL e USD Chart'!$D280</f>
        <v>17.664495035035429</v>
      </c>
      <c r="E280" s="15">
        <f>+'BRL e USD Chart'!$D280</f>
        <v>17.664495035035429</v>
      </c>
      <c r="F280" s="6">
        <f t="shared" si="16"/>
        <v>-1.8963968459926317E-3</v>
      </c>
      <c r="G280" s="6">
        <f t="shared" si="17"/>
        <v>-1.8963968459926317E-3</v>
      </c>
      <c r="H280" s="6">
        <f t="shared" si="18"/>
        <v>-2.3969400356594117E-2</v>
      </c>
      <c r="I280" s="6">
        <f t="shared" si="19"/>
        <v>-2.3969400356594117E-2</v>
      </c>
      <c r="J280" s="7"/>
      <c r="K280" s="7"/>
    </row>
    <row r="281" spans="1:11" x14ac:dyDescent="0.3">
      <c r="A281" s="1">
        <v>24108</v>
      </c>
      <c r="B281" s="1"/>
      <c r="C281" s="1">
        <v>42979</v>
      </c>
      <c r="D281" s="15">
        <f>+'BRL e USD Chart'!$D281</f>
        <v>17.636276991848472</v>
      </c>
      <c r="E281" s="15">
        <f>+'BRL e USD Chart'!$D281</f>
        <v>17.636276991848472</v>
      </c>
      <c r="F281" s="6">
        <f t="shared" si="16"/>
        <v>-1.5974440894568342E-3</v>
      </c>
      <c r="G281" s="6">
        <f t="shared" si="17"/>
        <v>-1.5974440894568342E-3</v>
      </c>
      <c r="H281" s="6">
        <f t="shared" si="18"/>
        <v>-2.4748977512859094E-2</v>
      </c>
      <c r="I281" s="6">
        <f t="shared" si="19"/>
        <v>-2.4748977512859094E-2</v>
      </c>
      <c r="J281" s="7"/>
      <c r="K281" s="7"/>
    </row>
    <row r="282" spans="1:11" x14ac:dyDescent="0.3">
      <c r="A282" s="1">
        <v>24139</v>
      </c>
      <c r="B282" s="1"/>
      <c r="C282" s="1">
        <v>43009</v>
      </c>
      <c r="D282" s="15">
        <f>+'BRL e USD Chart'!$D282</f>
        <v>17.562514431237272</v>
      </c>
      <c r="E282" s="15">
        <f>+'BRL e USD Chart'!$D282</f>
        <v>17.562514431237272</v>
      </c>
      <c r="F282" s="6">
        <f t="shared" si="16"/>
        <v>-4.1824337781320997E-3</v>
      </c>
      <c r="G282" s="6">
        <f t="shared" si="17"/>
        <v>-4.1824337781320997E-3</v>
      </c>
      <c r="H282" s="6">
        <f t="shared" si="18"/>
        <v>-2.6302852872328919E-2</v>
      </c>
      <c r="I282" s="6">
        <f t="shared" si="19"/>
        <v>-2.6302852872328919E-2</v>
      </c>
      <c r="J282" s="7"/>
      <c r="K282" s="7"/>
    </row>
    <row r="283" spans="1:11" x14ac:dyDescent="0.3">
      <c r="A283" s="1">
        <v>24167</v>
      </c>
      <c r="B283" s="1"/>
      <c r="C283" s="1">
        <v>43040</v>
      </c>
      <c r="D283" s="15">
        <f>+'BRL e USD Chart'!$D283</f>
        <v>17.51347669648711</v>
      </c>
      <c r="E283" s="15">
        <f>+'BRL e USD Chart'!$D283</f>
        <v>17.51347669648711</v>
      </c>
      <c r="F283" s="6">
        <f t="shared" si="16"/>
        <v>-2.7921818907058471E-3</v>
      </c>
      <c r="G283" s="6">
        <f t="shared" si="17"/>
        <v>-2.7921818907058471E-3</v>
      </c>
      <c r="H283" s="6">
        <f t="shared" si="18"/>
        <v>-2.7273831279915228E-2</v>
      </c>
      <c r="I283" s="6">
        <f t="shared" si="19"/>
        <v>-2.7273831279915228E-2</v>
      </c>
      <c r="J283" s="7"/>
      <c r="K283" s="7"/>
    </row>
    <row r="284" spans="1:11" x14ac:dyDescent="0.3">
      <c r="A284" s="1">
        <v>24198</v>
      </c>
      <c r="B284" s="1"/>
      <c r="C284" s="1">
        <v>43070</v>
      </c>
      <c r="D284" s="15">
        <f>+'BRL e USD Chart'!$D284</f>
        <v>17.43675497459888</v>
      </c>
      <c r="E284" s="15">
        <f>+'BRL e USD Chart'!$D284</f>
        <v>17.43675497459888</v>
      </c>
      <c r="F284" s="6">
        <f t="shared" si="16"/>
        <v>-4.3807248108320707E-3</v>
      </c>
      <c r="G284" s="6">
        <f t="shared" si="17"/>
        <v>-4.3807248108320707E-3</v>
      </c>
      <c r="H284" s="6">
        <f t="shared" si="18"/>
        <v>-2.862968217219708E-2</v>
      </c>
      <c r="I284" s="6">
        <f t="shared" si="19"/>
        <v>-2.862968217219708E-2</v>
      </c>
      <c r="J284" s="7"/>
      <c r="K284" s="7"/>
    </row>
    <row r="285" spans="1:11" x14ac:dyDescent="0.3">
      <c r="A285" s="1">
        <v>24228</v>
      </c>
      <c r="B285" s="1"/>
      <c r="C285" s="1">
        <v>43101</v>
      </c>
      <c r="D285" s="15">
        <f>+'BRL e USD Chart'!$D285</f>
        <v>17.386334604246564</v>
      </c>
      <c r="E285" s="15">
        <f>+'BRL e USD Chart'!$D285</f>
        <v>17.386334604246564</v>
      </c>
      <c r="F285" s="6">
        <f t="shared" si="16"/>
        <v>-2.8916143184765097E-3</v>
      </c>
      <c r="G285" s="6">
        <f t="shared" si="17"/>
        <v>-2.8916143184765097E-3</v>
      </c>
      <c r="H285" s="6">
        <f t="shared" si="18"/>
        <v>-2.775797683163983E-2</v>
      </c>
      <c r="I285" s="6">
        <f t="shared" si="19"/>
        <v>-2.775797683163983E-2</v>
      </c>
      <c r="J285" s="7"/>
      <c r="K285" s="7"/>
    </row>
    <row r="286" spans="1:11" x14ac:dyDescent="0.3">
      <c r="A286" s="1">
        <v>24259</v>
      </c>
      <c r="B286" s="1"/>
      <c r="C286" s="1">
        <v>43132</v>
      </c>
      <c r="D286" s="15">
        <f>+'BRL e USD Chart'!$D286</f>
        <v>17.330875801681184</v>
      </c>
      <c r="E286" s="15">
        <f>+'BRL e USD Chart'!$D286</f>
        <v>17.330875801681184</v>
      </c>
      <c r="F286" s="6">
        <f t="shared" si="16"/>
        <v>-3.1897926634768536E-3</v>
      </c>
      <c r="G286" s="6">
        <f t="shared" si="17"/>
        <v>-3.1897926634768536E-3</v>
      </c>
      <c r="H286" s="6">
        <f t="shared" si="18"/>
        <v>-2.766106275437008E-2</v>
      </c>
      <c r="I286" s="6">
        <f t="shared" si="19"/>
        <v>-2.766106275437008E-2</v>
      </c>
      <c r="J286" s="7"/>
      <c r="K286" s="7"/>
    </row>
    <row r="287" spans="1:11" x14ac:dyDescent="0.3">
      <c r="A287" s="1">
        <v>24289</v>
      </c>
      <c r="B287" s="1"/>
      <c r="C287" s="1">
        <v>43160</v>
      </c>
      <c r="D287" s="15">
        <f>+'BRL e USD Chart'!$D287</f>
        <v>17.315292038846223</v>
      </c>
      <c r="E287" s="15">
        <f>+'BRL e USD Chart'!$D287</f>
        <v>17.315292038846223</v>
      </c>
      <c r="F287" s="6">
        <f t="shared" si="16"/>
        <v>-8.9919072834443448E-4</v>
      </c>
      <c r="G287" s="6">
        <f t="shared" si="17"/>
        <v>-8.9919072834443448E-4</v>
      </c>
      <c r="H287" s="6">
        <f t="shared" si="18"/>
        <v>-2.6106719363828468E-2</v>
      </c>
      <c r="I287" s="6">
        <f t="shared" si="19"/>
        <v>-2.6106719363828468E-2</v>
      </c>
      <c r="J287" s="7"/>
      <c r="K287" s="7"/>
    </row>
    <row r="288" spans="1:11" x14ac:dyDescent="0.3">
      <c r="A288" s="1">
        <v>24320</v>
      </c>
      <c r="B288" s="1"/>
      <c r="C288" s="1">
        <v>43191</v>
      </c>
      <c r="D288" s="15">
        <f>+'BRL e USD Chart'!$D288</f>
        <v>17.277282018405732</v>
      </c>
      <c r="E288" s="15">
        <f>+'BRL e USD Chart'!$D288</f>
        <v>17.277282018405732</v>
      </c>
      <c r="F288" s="6">
        <f t="shared" si="16"/>
        <v>-2.1951706246258196E-3</v>
      </c>
      <c r="G288" s="6">
        <f t="shared" si="17"/>
        <v>-2.1951706246258196E-3</v>
      </c>
      <c r="H288" s="6">
        <f t="shared" si="18"/>
        <v>-2.6884123698800333E-2</v>
      </c>
      <c r="I288" s="6">
        <f t="shared" si="19"/>
        <v>-2.6884123698800333E-2</v>
      </c>
      <c r="J288" s="7"/>
      <c r="K288" s="7"/>
    </row>
    <row r="289" spans="1:11" x14ac:dyDescent="0.3">
      <c r="A289" s="1">
        <v>24351</v>
      </c>
      <c r="B289" s="1"/>
      <c r="C289" s="1">
        <v>43221</v>
      </c>
      <c r="D289" s="15">
        <f>+'BRL e USD Chart'!$D289</f>
        <v>17.208448225503716</v>
      </c>
      <c r="E289" s="15">
        <f>+'BRL e USD Chart'!$D289</f>
        <v>17.208448225503716</v>
      </c>
      <c r="F289" s="6">
        <f t="shared" si="16"/>
        <v>-3.9840637450199168E-3</v>
      </c>
      <c r="G289" s="6">
        <f t="shared" si="17"/>
        <v>-3.9840637450199168E-3</v>
      </c>
      <c r="H289" s="6">
        <f t="shared" si="18"/>
        <v>-2.7756438727357002E-2</v>
      </c>
      <c r="I289" s="6">
        <f t="shared" si="19"/>
        <v>-2.7756438727357002E-2</v>
      </c>
      <c r="J289" s="7"/>
      <c r="K289" s="7"/>
    </row>
    <row r="290" spans="1:11" x14ac:dyDescent="0.3">
      <c r="A290" s="1">
        <v>24381</v>
      </c>
      <c r="B290" s="1"/>
      <c r="C290" s="1">
        <v>43252</v>
      </c>
      <c r="D290" s="15">
        <f>+'BRL e USD Chart'!$D290</f>
        <v>16.994319796073199</v>
      </c>
      <c r="E290" s="15">
        <f>+'BRL e USD Chart'!$D290</f>
        <v>16.994319796073199</v>
      </c>
      <c r="F290" s="6">
        <f t="shared" si="16"/>
        <v>-1.2443215484890024E-2</v>
      </c>
      <c r="G290" s="6">
        <f t="shared" si="17"/>
        <v>-1.2443215484890024E-2</v>
      </c>
      <c r="H290" s="6">
        <f t="shared" si="18"/>
        <v>-4.2062610031882053E-2</v>
      </c>
      <c r="I290" s="6">
        <f t="shared" si="19"/>
        <v>-4.2062610031882053E-2</v>
      </c>
      <c r="J290" s="7"/>
      <c r="K290" s="7"/>
    </row>
    <row r="291" spans="1:11" x14ac:dyDescent="0.3">
      <c r="A291" s="1">
        <v>24412</v>
      </c>
      <c r="B291" s="1"/>
      <c r="C291" s="1">
        <v>43282</v>
      </c>
      <c r="D291" s="15">
        <f>+'BRL e USD Chart'!$D291</f>
        <v>16.938423000172627</v>
      </c>
      <c r="E291" s="15">
        <f>+'BRL e USD Chart'!$D291</f>
        <v>16.938423000172627</v>
      </c>
      <c r="F291" s="6">
        <f t="shared" si="16"/>
        <v>-3.2891458187981337E-3</v>
      </c>
      <c r="G291" s="6">
        <f t="shared" si="17"/>
        <v>-3.2891458187981337E-3</v>
      </c>
      <c r="H291" s="6">
        <f t="shared" si="18"/>
        <v>-4.2921917966668777E-2</v>
      </c>
      <c r="I291" s="6">
        <f t="shared" si="19"/>
        <v>-4.2921917966668777E-2</v>
      </c>
      <c r="J291" s="7"/>
      <c r="K291" s="7"/>
    </row>
    <row r="292" spans="1:11" x14ac:dyDescent="0.3">
      <c r="A292" s="1">
        <v>24442</v>
      </c>
      <c r="B292" s="1"/>
      <c r="C292" s="1">
        <v>43313</v>
      </c>
      <c r="D292" s="15">
        <f>+'BRL e USD Chart'!$D292</f>
        <v>16.953681313354647</v>
      </c>
      <c r="E292" s="15">
        <f>+'BRL e USD Chart'!$D292</f>
        <v>16.953681313354647</v>
      </c>
      <c r="F292" s="6">
        <f t="shared" si="16"/>
        <v>9.0081072965664255E-4</v>
      </c>
      <c r="G292" s="6">
        <f t="shared" si="17"/>
        <v>9.0081072965664255E-4</v>
      </c>
      <c r="H292" s="6">
        <f t="shared" si="18"/>
        <v>-4.023968532760025E-2</v>
      </c>
      <c r="I292" s="6">
        <f t="shared" si="19"/>
        <v>-4.023968532760025E-2</v>
      </c>
      <c r="J292" s="7"/>
      <c r="K292" s="7"/>
    </row>
    <row r="293" spans="1:11" x14ac:dyDescent="0.3">
      <c r="A293" s="1">
        <v>24473</v>
      </c>
      <c r="B293" s="1"/>
      <c r="C293" s="1">
        <v>43344</v>
      </c>
      <c r="D293" s="15">
        <f>+'BRL e USD Chart'!$D293</f>
        <v>16.872692389883206</v>
      </c>
      <c r="E293" s="15">
        <f>+'BRL e USD Chart'!$D293</f>
        <v>16.872692389883206</v>
      </c>
      <c r="F293" s="6">
        <f t="shared" si="16"/>
        <v>-4.777070063694322E-3</v>
      </c>
      <c r="G293" s="6">
        <f t="shared" si="17"/>
        <v>-4.777070063694322E-3</v>
      </c>
      <c r="H293" s="6">
        <f t="shared" si="18"/>
        <v>-4.3296246839295893E-2</v>
      </c>
      <c r="I293" s="6">
        <f t="shared" si="19"/>
        <v>-4.3296246839295893E-2</v>
      </c>
      <c r="J293" s="7"/>
      <c r="K293" s="7"/>
    </row>
    <row r="294" spans="1:11" x14ac:dyDescent="0.3">
      <c r="A294" s="1">
        <v>24504</v>
      </c>
      <c r="B294" s="1"/>
      <c r="C294" s="1">
        <v>43374</v>
      </c>
      <c r="D294" s="15">
        <f>+'BRL e USD Chart'!$D294</f>
        <v>16.797105415513396</v>
      </c>
      <c r="E294" s="15">
        <f>+'BRL e USD Chart'!$D294</f>
        <v>16.797105415513396</v>
      </c>
      <c r="F294" s="6">
        <f t="shared" si="16"/>
        <v>-4.4798407167744303E-3</v>
      </c>
      <c r="G294" s="6">
        <f t="shared" si="17"/>
        <v>-4.4798407167744303E-3</v>
      </c>
      <c r="H294" s="6">
        <f t="shared" si="18"/>
        <v>-4.3581972201115704E-2</v>
      </c>
      <c r="I294" s="6">
        <f t="shared" si="19"/>
        <v>-4.3581972201115704E-2</v>
      </c>
      <c r="J294" s="7"/>
      <c r="K294" s="7"/>
    </row>
    <row r="295" spans="1:11" x14ac:dyDescent="0.3">
      <c r="A295" s="1">
        <v>24532</v>
      </c>
      <c r="B295" s="1"/>
      <c r="C295" s="1">
        <v>43405</v>
      </c>
      <c r="D295" s="15">
        <f>+'BRL e USD Chart'!$D295</f>
        <v>16.832453568006212</v>
      </c>
      <c r="E295" s="15">
        <f>+'BRL e USD Chart'!$D295</f>
        <v>16.832453568006212</v>
      </c>
      <c r="F295" s="6">
        <f t="shared" si="16"/>
        <v>2.1044192804891004E-3</v>
      </c>
      <c r="G295" s="6">
        <f t="shared" si="17"/>
        <v>2.1044192804891004E-3</v>
      </c>
      <c r="H295" s="6">
        <f t="shared" si="18"/>
        <v>-3.8885661612665379E-2</v>
      </c>
      <c r="I295" s="6">
        <f t="shared" si="19"/>
        <v>-3.8885661612665379E-2</v>
      </c>
      <c r="J295" s="7"/>
      <c r="K295" s="7"/>
    </row>
    <row r="296" spans="1:11" x14ac:dyDescent="0.3">
      <c r="A296" s="1">
        <v>24563</v>
      </c>
      <c r="B296" s="1"/>
      <c r="C296" s="1">
        <v>43435</v>
      </c>
      <c r="D296" s="7">
        <f>'BRL IPCA'!$K960</f>
        <v>100</v>
      </c>
      <c r="E296" s="7">
        <f>'BRL IPCA'!$K960</f>
        <v>100</v>
      </c>
      <c r="F296" s="6">
        <f t="shared" si="16"/>
        <v>4.9409045506040812</v>
      </c>
      <c r="G296" s="6">
        <f t="shared" si="17"/>
        <v>4.9409045506040812</v>
      </c>
      <c r="H296" s="6">
        <f t="shared" si="18"/>
        <v>4.7350120561810796</v>
      </c>
      <c r="I296" s="6">
        <f t="shared" si="19"/>
        <v>4.7350120561810796</v>
      </c>
      <c r="J296" s="7"/>
      <c r="K296" s="7"/>
    </row>
    <row r="297" spans="1:11" x14ac:dyDescent="0.3">
      <c r="A297" s="1">
        <v>24593</v>
      </c>
      <c r="B297" s="1"/>
      <c r="C297" s="1">
        <v>43466</v>
      </c>
      <c r="D297" s="7">
        <f>'BRL IPCA'!$K961</f>
        <v>99.681020733652304</v>
      </c>
      <c r="E297" s="7">
        <f>'BRL IPCA'!$K961</f>
        <v>99.681020733652304</v>
      </c>
      <c r="F297" s="6">
        <f t="shared" si="16"/>
        <v>-3.1897926634769647E-3</v>
      </c>
      <c r="G297" s="6">
        <f t="shared" si="17"/>
        <v>-3.1897926634769647E-3</v>
      </c>
      <c r="H297" s="6">
        <f t="shared" si="18"/>
        <v>4.7332970406140404</v>
      </c>
      <c r="I297" s="6">
        <f t="shared" si="19"/>
        <v>4.7332970406140404</v>
      </c>
      <c r="J297" s="7"/>
      <c r="K297" s="7"/>
    </row>
    <row r="298" spans="1:11" x14ac:dyDescent="0.3">
      <c r="A298" s="1">
        <v>24624</v>
      </c>
      <c r="B298" s="1"/>
      <c r="C298" s="1">
        <v>43497</v>
      </c>
      <c r="D298" s="7">
        <f>'BRL IPCA'!$K962</f>
        <v>99.254227555165087</v>
      </c>
      <c r="E298" s="7">
        <f>'BRL IPCA'!$K962</f>
        <v>99.254227555165087</v>
      </c>
      <c r="F298" s="6">
        <f t="shared" si="16"/>
        <v>-4.2815891665837214E-3</v>
      </c>
      <c r="G298" s="6">
        <f t="shared" si="17"/>
        <v>-4.2815891665837214E-3</v>
      </c>
      <c r="H298" s="6">
        <f t="shared" si="18"/>
        <v>4.7270174162541121</v>
      </c>
      <c r="I298" s="6">
        <f t="shared" si="19"/>
        <v>4.7270174162541121</v>
      </c>
      <c r="J298" s="7"/>
      <c r="K298" s="7"/>
    </row>
    <row r="299" spans="1:11" x14ac:dyDescent="0.3">
      <c r="A299" s="1">
        <v>24654</v>
      </c>
      <c r="B299" s="1"/>
      <c r="C299" s="1">
        <v>43525</v>
      </c>
      <c r="D299" s="7">
        <f>'BRL IPCA'!$K963</f>
        <v>98.515362337632837</v>
      </c>
      <c r="E299" s="7">
        <f>'BRL IPCA'!$K963</f>
        <v>98.515362337632837</v>
      </c>
      <c r="F299" s="6">
        <f t="shared" si="16"/>
        <v>-7.4441687344913854E-3</v>
      </c>
      <c r="G299" s="6">
        <f t="shared" si="17"/>
        <v>-7.4441687344913854E-3</v>
      </c>
      <c r="H299" s="6">
        <f t="shared" si="18"/>
        <v>4.6895004783411816</v>
      </c>
      <c r="I299" s="6">
        <f t="shared" si="19"/>
        <v>4.6895004783411816</v>
      </c>
      <c r="J299" s="7"/>
      <c r="K299" s="7"/>
    </row>
    <row r="300" spans="1:11" x14ac:dyDescent="0.3">
      <c r="A300" s="1">
        <v>24685</v>
      </c>
      <c r="B300" s="1"/>
      <c r="C300" s="1">
        <v>43556</v>
      </c>
      <c r="D300" s="7">
        <f>'BRL IPCA'!$K964</f>
        <v>97.957007395478612</v>
      </c>
      <c r="E300" s="7">
        <f>'BRL IPCA'!$K964</f>
        <v>97.957007395478612</v>
      </c>
      <c r="F300" s="6">
        <f t="shared" si="16"/>
        <v>-5.66769414338264E-3</v>
      </c>
      <c r="G300" s="6">
        <f t="shared" si="17"/>
        <v>-5.66769414338264E-3</v>
      </c>
      <c r="H300" s="6">
        <f t="shared" si="18"/>
        <v>4.6697000888868763</v>
      </c>
      <c r="I300" s="6">
        <f t="shared" si="19"/>
        <v>4.6697000888868763</v>
      </c>
      <c r="J300" s="7"/>
      <c r="K300" s="7"/>
    </row>
    <row r="301" spans="1:11" x14ac:dyDescent="0.3">
      <c r="A301" s="1">
        <v>24716</v>
      </c>
      <c r="B301" s="1"/>
      <c r="C301" s="1">
        <v>43586</v>
      </c>
      <c r="D301" s="7">
        <f>'BRL IPCA'!$K965</f>
        <v>97.82982861827486</v>
      </c>
      <c r="E301" s="7">
        <f>'BRL IPCA'!$K965</f>
        <v>97.82982861827486</v>
      </c>
      <c r="F301" s="6">
        <f t="shared" si="16"/>
        <v>-1.2983121941475551E-3</v>
      </c>
      <c r="G301" s="6">
        <f t="shared" si="17"/>
        <v>-1.2983121941475551E-3</v>
      </c>
      <c r="H301" s="6">
        <f t="shared" si="18"/>
        <v>4.6849884043168126</v>
      </c>
      <c r="I301" s="6">
        <f t="shared" si="19"/>
        <v>4.6849884043168126</v>
      </c>
      <c r="J301" s="7"/>
      <c r="K301" s="7"/>
    </row>
    <row r="302" spans="1:11" x14ac:dyDescent="0.3">
      <c r="A302" s="1">
        <v>24746</v>
      </c>
      <c r="B302" s="1"/>
      <c r="C302" s="1">
        <v>43617</v>
      </c>
      <c r="D302" s="7">
        <f>'BRL IPCA'!$K966</f>
        <v>97.820046613613485</v>
      </c>
      <c r="E302" s="7">
        <f>'BRL IPCA'!$K966</f>
        <v>97.820046613613485</v>
      </c>
      <c r="F302" s="6">
        <f t="shared" si="16"/>
        <v>-9.999000100002764E-5</v>
      </c>
      <c r="G302" s="6">
        <f t="shared" si="17"/>
        <v>-9.999000100002764E-5</v>
      </c>
      <c r="H302" s="6">
        <f t="shared" si="18"/>
        <v>4.7560436538458175</v>
      </c>
      <c r="I302" s="6">
        <f t="shared" si="19"/>
        <v>4.7560436538458175</v>
      </c>
      <c r="J302" s="7"/>
      <c r="K302" s="7"/>
    </row>
    <row r="303" spans="1:11" x14ac:dyDescent="0.3">
      <c r="A303" s="1">
        <v>24777</v>
      </c>
      <c r="B303" s="1"/>
      <c r="C303" s="1">
        <v>43647</v>
      </c>
      <c r="D303" s="7">
        <f>'BRL IPCA'!$K967</f>
        <v>97.6345409857406</v>
      </c>
      <c r="E303" s="7">
        <f>'BRL IPCA'!$K967</f>
        <v>97.6345409857406</v>
      </c>
      <c r="F303" s="6">
        <f t="shared" si="16"/>
        <v>-1.8963968459924097E-3</v>
      </c>
      <c r="G303" s="6">
        <f t="shared" si="17"/>
        <v>-1.8963968459924097E-3</v>
      </c>
      <c r="H303" s="6">
        <f t="shared" si="18"/>
        <v>4.7640868329209614</v>
      </c>
      <c r="I303" s="6">
        <f t="shared" si="19"/>
        <v>4.7640868329209614</v>
      </c>
      <c r="J303" s="7"/>
      <c r="K303" s="7"/>
    </row>
    <row r="304" spans="1:11" x14ac:dyDescent="0.3">
      <c r="A304" s="1">
        <v>24807</v>
      </c>
      <c r="B304" s="1"/>
      <c r="C304" s="1">
        <v>43678</v>
      </c>
      <c r="D304" s="7">
        <f>'BRL IPCA'!$K968</f>
        <v>97.527260998642063</v>
      </c>
      <c r="E304" s="7">
        <f>'BRL IPCA'!$K968</f>
        <v>97.527260998642063</v>
      </c>
      <c r="F304" s="6">
        <f t="shared" si="16"/>
        <v>-1.0987913295378293E-3</v>
      </c>
      <c r="G304" s="6">
        <f t="shared" si="17"/>
        <v>-1.0987913295378293E-3</v>
      </c>
      <c r="H304" s="6">
        <f t="shared" si="18"/>
        <v>4.7525713263123865</v>
      </c>
      <c r="I304" s="6">
        <f t="shared" si="19"/>
        <v>4.7525713263123865</v>
      </c>
      <c r="J304" s="7"/>
      <c r="K304" s="7"/>
    </row>
    <row r="305" spans="1:11" x14ac:dyDescent="0.3">
      <c r="A305" s="1">
        <v>24838</v>
      </c>
      <c r="B305" s="1"/>
      <c r="C305" s="1">
        <v>43709</v>
      </c>
      <c r="D305" s="7">
        <f>'BRL IPCA'!$K969</f>
        <v>97.566287513647524</v>
      </c>
      <c r="E305" s="7">
        <f>'BRL IPCA'!$K969</f>
        <v>97.566287513647524</v>
      </c>
      <c r="F305" s="6">
        <f t="shared" si="16"/>
        <v>4.0016006402554538E-4</v>
      </c>
      <c r="G305" s="6">
        <f t="shared" si="17"/>
        <v>4.0016006402554538E-4</v>
      </c>
      <c r="H305" s="6">
        <f t="shared" si="18"/>
        <v>4.7824966673456251</v>
      </c>
      <c r="I305" s="6">
        <f t="shared" si="19"/>
        <v>4.7824966673456251</v>
      </c>
      <c r="J305" s="7"/>
      <c r="K305" s="7"/>
    </row>
    <row r="306" spans="1:11" x14ac:dyDescent="0.3">
      <c r="A306" s="1">
        <v>24869</v>
      </c>
      <c r="B306" s="1"/>
      <c r="C306" s="1">
        <v>43739</v>
      </c>
      <c r="D306" s="7">
        <f>'BRL IPCA'!$K970</f>
        <v>97.468818694952589</v>
      </c>
      <c r="E306" s="7">
        <f>'BRL IPCA'!$K970</f>
        <v>97.468818694952589</v>
      </c>
      <c r="F306" s="6">
        <f t="shared" si="16"/>
        <v>-9.9900099900085415E-4</v>
      </c>
      <c r="G306" s="6">
        <f t="shared" si="17"/>
        <v>-9.9900099900085415E-4</v>
      </c>
      <c r="H306" s="6">
        <f t="shared" si="18"/>
        <v>4.8027151871615192</v>
      </c>
      <c r="I306" s="6">
        <f t="shared" si="19"/>
        <v>4.8027151871615192</v>
      </c>
      <c r="J306" s="7"/>
      <c r="K306" s="7"/>
    </row>
    <row r="307" spans="1:11" x14ac:dyDescent="0.3">
      <c r="A307" s="1">
        <v>24898</v>
      </c>
      <c r="B307" s="1"/>
      <c r="C307" s="1">
        <v>43770</v>
      </c>
      <c r="D307" s="7">
        <f>'BRL IPCA'!$K971</f>
        <v>96.97425001985134</v>
      </c>
      <c r="E307" s="7">
        <f>'BRL IPCA'!$K971</f>
        <v>96.97425001985134</v>
      </c>
      <c r="F307" s="6">
        <f t="shared" si="16"/>
        <v>-5.0741219779126823E-3</v>
      </c>
      <c r="G307" s="6">
        <f t="shared" si="17"/>
        <v>-5.0741219779126823E-3</v>
      </c>
      <c r="H307" s="6">
        <f t="shared" si="18"/>
        <v>4.7611476323435271</v>
      </c>
      <c r="I307" s="6">
        <f t="shared" si="19"/>
        <v>4.7611476323435271</v>
      </c>
      <c r="J307" s="7"/>
      <c r="K307" s="7"/>
    </row>
    <row r="308" spans="1:11" x14ac:dyDescent="0.3">
      <c r="A308" s="1">
        <v>24929</v>
      </c>
      <c r="B308" s="1"/>
      <c r="C308" s="1">
        <v>43800</v>
      </c>
      <c r="D308" s="7">
        <f>'BRL IPCA'!$K972</f>
        <v>95.871725180278133</v>
      </c>
      <c r="E308" s="7">
        <f>'BRL IPCA'!$K972</f>
        <v>95.871725180278133</v>
      </c>
      <c r="F308" s="6">
        <f t="shared" si="16"/>
        <v>-1.1369253583786487E-2</v>
      </c>
      <c r="G308" s="6">
        <f t="shared" si="17"/>
        <v>-1.1369253583786487E-2</v>
      </c>
      <c r="H308" s="6">
        <f t="shared" si="18"/>
        <v>-4.1282748197218666E-2</v>
      </c>
      <c r="I308" s="6">
        <f t="shared" si="19"/>
        <v>-4.1282748197218666E-2</v>
      </c>
      <c r="J308" s="7"/>
      <c r="K308" s="7"/>
    </row>
    <row r="309" spans="1:11" x14ac:dyDescent="0.3">
      <c r="A309" s="1">
        <v>24959</v>
      </c>
      <c r="B309" s="1"/>
      <c r="C309" s="1">
        <v>43831</v>
      </c>
      <c r="D309" s="7">
        <f>'BRL IPCA'!$K973</f>
        <v>95.670816465700156</v>
      </c>
      <c r="E309" s="7">
        <f>'BRL IPCA'!$K973</f>
        <v>95.670816465700156</v>
      </c>
      <c r="F309" s="6">
        <f t="shared" si="16"/>
        <v>-2.0955992415927494E-3</v>
      </c>
      <c r="G309" s="6">
        <f t="shared" si="17"/>
        <v>-2.0955992415927494E-3</v>
      </c>
      <c r="H309" s="6">
        <f t="shared" si="18"/>
        <v>-4.0230369216095907E-2</v>
      </c>
      <c r="I309" s="6">
        <f t="shared" si="19"/>
        <v>-4.0230369216095907E-2</v>
      </c>
      <c r="J309" s="7"/>
      <c r="K309" s="7"/>
    </row>
    <row r="310" spans="1:11" x14ac:dyDescent="0.3">
      <c r="A310" s="1">
        <v>24990</v>
      </c>
      <c r="B310" s="1"/>
      <c r="C310" s="1">
        <v>43862</v>
      </c>
      <c r="D310" s="7">
        <f>'BRL IPCA'!$K974</f>
        <v>95.432235876010139</v>
      </c>
      <c r="E310" s="7">
        <f>'BRL IPCA'!$K974</f>
        <v>95.432235876010139</v>
      </c>
      <c r="F310" s="6">
        <f t="shared" si="16"/>
        <v>-2.4937655860348684E-3</v>
      </c>
      <c r="G310" s="6">
        <f t="shared" si="17"/>
        <v>-2.4937655860348684E-3</v>
      </c>
      <c r="H310" s="6">
        <f t="shared" si="18"/>
        <v>-3.8507092073541194E-2</v>
      </c>
      <c r="I310" s="6">
        <f t="shared" si="19"/>
        <v>-3.8507092073541194E-2</v>
      </c>
      <c r="J310" s="7"/>
      <c r="K310" s="7"/>
    </row>
    <row r="311" spans="1:11" x14ac:dyDescent="0.3">
      <c r="A311" s="1">
        <v>25020</v>
      </c>
      <c r="B311" s="1"/>
      <c r="C311" s="1">
        <v>43891</v>
      </c>
      <c r="D311" s="7">
        <f>'BRL IPCA'!$K975</f>
        <v>95.36548003998216</v>
      </c>
      <c r="E311" s="7">
        <f>'BRL IPCA'!$K975</f>
        <v>95.36548003998216</v>
      </c>
      <c r="F311" s="6">
        <f t="shared" si="16"/>
        <v>-6.9951034275994584E-4</v>
      </c>
      <c r="G311" s="6">
        <f t="shared" si="17"/>
        <v>-6.9951034275994584E-4</v>
      </c>
      <c r="H311" s="6">
        <f t="shared" si="18"/>
        <v>-3.1973513804429476E-2</v>
      </c>
      <c r="I311" s="6">
        <f t="shared" si="19"/>
        <v>-3.1973513804429476E-2</v>
      </c>
      <c r="J311" s="7"/>
      <c r="K311" s="7"/>
    </row>
    <row r="312" spans="1:11" x14ac:dyDescent="0.3">
      <c r="A312" s="1">
        <v>25051</v>
      </c>
      <c r="B312" s="1"/>
      <c r="C312" s="1">
        <v>43922</v>
      </c>
      <c r="D312" s="7">
        <f>'BRL IPCA'!$K976</f>
        <v>95.662032340236891</v>
      </c>
      <c r="E312" s="7">
        <f>'BRL IPCA'!$K976</f>
        <v>95.662032340236891</v>
      </c>
      <c r="F312" s="6">
        <f t="shared" si="16"/>
        <v>3.1096398836392147E-3</v>
      </c>
      <c r="G312" s="6">
        <f t="shared" si="17"/>
        <v>3.1096398836392147E-3</v>
      </c>
      <c r="H312" s="6">
        <f t="shared" si="18"/>
        <v>-2.3428390844733471E-2</v>
      </c>
      <c r="I312" s="6">
        <f t="shared" si="19"/>
        <v>-2.3428390844733471E-2</v>
      </c>
      <c r="J312" s="7"/>
      <c r="K312" s="7"/>
    </row>
    <row r="313" spans="1:11" x14ac:dyDescent="0.3">
      <c r="A313" s="1">
        <v>25082</v>
      </c>
      <c r="B313" s="1"/>
      <c r="C313" s="1">
        <v>43952</v>
      </c>
      <c r="D313" s="7">
        <f>'BRL IPCA'!$K977</f>
        <v>96.02693469206676</v>
      </c>
      <c r="E313" s="7">
        <f>'BRL IPCA'!$K977</f>
        <v>96.02693469206676</v>
      </c>
      <c r="F313" s="6">
        <f t="shared" si="16"/>
        <v>3.8144950813090439E-3</v>
      </c>
      <c r="G313" s="6">
        <f t="shared" si="17"/>
        <v>3.8144950813090439E-3</v>
      </c>
      <c r="H313" s="6">
        <f t="shared" si="18"/>
        <v>-1.8428877487283168E-2</v>
      </c>
      <c r="I313" s="6">
        <f t="shared" si="19"/>
        <v>-1.8428877487283168E-2</v>
      </c>
      <c r="J313" s="7"/>
      <c r="K313" s="7"/>
    </row>
    <row r="314" spans="1:11" x14ac:dyDescent="0.3">
      <c r="A314" s="1">
        <v>25112</v>
      </c>
      <c r="B314" s="1"/>
      <c r="C314" s="1">
        <v>43983</v>
      </c>
      <c r="D314" s="7">
        <f>'BRL IPCA'!$K978</f>
        <v>95.777912120553324</v>
      </c>
      <c r="E314" s="7">
        <f>'BRL IPCA'!$K978</f>
        <v>95.777912120553324</v>
      </c>
      <c r="F314" s="6">
        <f t="shared" si="16"/>
        <v>-2.5932575304208338E-3</v>
      </c>
      <c r="G314" s="6">
        <f t="shared" si="17"/>
        <v>-2.5932575304208338E-3</v>
      </c>
      <c r="H314" s="6">
        <f t="shared" si="18"/>
        <v>-2.0876441626802134E-2</v>
      </c>
      <c r="I314" s="6">
        <f t="shared" si="19"/>
        <v>-2.0876441626802134E-2</v>
      </c>
      <c r="J314" s="7"/>
      <c r="K314" s="7"/>
    </row>
    <row r="315" spans="1:11" x14ac:dyDescent="0.3">
      <c r="A315" s="1">
        <v>25143</v>
      </c>
      <c r="B315" s="1"/>
      <c r="C315" s="1">
        <v>44013</v>
      </c>
      <c r="D315" s="7">
        <f>'BRL IPCA'!$K979</f>
        <v>95.43434846607542</v>
      </c>
      <c r="E315" s="7">
        <f>'BRL IPCA'!$K979</f>
        <v>95.43434846607542</v>
      </c>
      <c r="F315" s="6">
        <f t="shared" si="16"/>
        <v>-3.5870864886412557E-3</v>
      </c>
      <c r="G315" s="6">
        <f t="shared" si="17"/>
        <v>-3.5870864886412557E-3</v>
      </c>
      <c r="H315" s="6">
        <f t="shared" si="18"/>
        <v>-2.2534980934529214E-2</v>
      </c>
      <c r="I315" s="6">
        <f t="shared" si="19"/>
        <v>-2.2534980934529214E-2</v>
      </c>
      <c r="J315" s="7"/>
      <c r="K315" s="7"/>
    </row>
    <row r="316" spans="1:11" x14ac:dyDescent="0.3">
      <c r="A316" s="1">
        <v>25173</v>
      </c>
      <c r="B316" s="1"/>
      <c r="C316" s="1">
        <v>44044</v>
      </c>
      <c r="D316" s="7">
        <f>'BRL IPCA'!$K980</f>
        <v>95.205854415478285</v>
      </c>
      <c r="E316" s="7">
        <f>'BRL IPCA'!$K980</f>
        <v>95.205854415478285</v>
      </c>
      <c r="F316" s="6">
        <f t="shared" si="16"/>
        <v>-2.3942537909017458E-3</v>
      </c>
      <c r="G316" s="6">
        <f t="shared" si="17"/>
        <v>-2.3942537909017458E-3</v>
      </c>
      <c r="H316" s="6">
        <f t="shared" si="18"/>
        <v>-2.3802643070188312E-2</v>
      </c>
      <c r="I316" s="6">
        <f t="shared" si="19"/>
        <v>-2.3802643070188312E-2</v>
      </c>
      <c r="J316" s="7"/>
      <c r="K316" s="7"/>
    </row>
    <row r="317" spans="1:11" x14ac:dyDescent="0.3">
      <c r="A317" s="1">
        <v>25204</v>
      </c>
      <c r="B317" s="1"/>
      <c r="C317" s="1">
        <v>44075</v>
      </c>
      <c r="D317" s="7">
        <f>'BRL IPCA'!$K981</f>
        <v>94.60041178008575</v>
      </c>
      <c r="E317" s="7">
        <f>'BRL IPCA'!$K981</f>
        <v>94.60041178008575</v>
      </c>
      <c r="F317" s="6">
        <f t="shared" si="16"/>
        <v>-6.3593004769474382E-3</v>
      </c>
      <c r="G317" s="6">
        <f t="shared" si="17"/>
        <v>-6.3593004769474382E-3</v>
      </c>
      <c r="H317" s="6">
        <f t="shared" si="18"/>
        <v>-3.0398571157551846E-2</v>
      </c>
      <c r="I317" s="6">
        <f t="shared" si="19"/>
        <v>-3.0398571157551846E-2</v>
      </c>
      <c r="J317" s="7"/>
      <c r="K317" s="7"/>
    </row>
    <row r="318" spans="1:11" x14ac:dyDescent="0.3">
      <c r="A318" s="1">
        <v>25235</v>
      </c>
      <c r="B318" s="1"/>
      <c r="C318" s="1">
        <v>44105</v>
      </c>
      <c r="D318" s="7">
        <f>'BRL IPCA'!$K982</f>
        <v>93.793785227132403</v>
      </c>
      <c r="E318" s="7">
        <f>'BRL IPCA'!$K982</f>
        <v>93.793785227132403</v>
      </c>
      <c r="F318" s="6">
        <f t="shared" si="16"/>
        <v>-8.5266706325600738E-3</v>
      </c>
      <c r="G318" s="6">
        <f t="shared" si="17"/>
        <v>-8.5266706325600738E-3</v>
      </c>
      <c r="H318" s="6">
        <f t="shared" si="18"/>
        <v>-3.770470922933733E-2</v>
      </c>
      <c r="I318" s="6">
        <f t="shared" si="19"/>
        <v>-3.770470922933733E-2</v>
      </c>
      <c r="J318" s="7"/>
      <c r="K318" s="7"/>
    </row>
    <row r="319" spans="1:11" x14ac:dyDescent="0.3">
      <c r="A319" s="1">
        <v>25263</v>
      </c>
      <c r="B319" s="1"/>
      <c r="C319" s="1">
        <v>44136</v>
      </c>
      <c r="D319" s="7">
        <f>'BRL IPCA'!$K983</f>
        <v>92.966384405919726</v>
      </c>
      <c r="E319" s="7">
        <f>'BRL IPCA'!$K983</f>
        <v>92.966384405919726</v>
      </c>
      <c r="F319" s="6">
        <f t="shared" si="16"/>
        <v>-8.8214887501237849E-3</v>
      </c>
      <c r="G319" s="6">
        <f t="shared" si="17"/>
        <v>-8.8214887501237849E-3</v>
      </c>
      <c r="H319" s="6">
        <f t="shared" si="18"/>
        <v>-4.1329173601354685E-2</v>
      </c>
      <c r="I319" s="6">
        <f t="shared" si="19"/>
        <v>-4.1329173601354685E-2</v>
      </c>
      <c r="J319" s="7"/>
      <c r="K319" s="7"/>
    </row>
    <row r="320" spans="1:11" x14ac:dyDescent="0.3">
      <c r="A320" s="1">
        <v>25294</v>
      </c>
      <c r="B320" s="1"/>
      <c r="C320" s="1">
        <v>44166</v>
      </c>
      <c r="D320" s="7">
        <f>'BRL IPCA'!$K984</f>
        <v>91.728055654582846</v>
      </c>
      <c r="E320" s="7">
        <f>'BRL IPCA'!$K984</f>
        <v>91.728055654582846</v>
      </c>
      <c r="F320" s="6">
        <f t="shared" si="16"/>
        <v>-1.3320177602368144E-2</v>
      </c>
      <c r="G320" s="6">
        <f t="shared" si="17"/>
        <v>-1.3320177602368144E-2</v>
      </c>
      <c r="H320" s="6">
        <f t="shared" si="18"/>
        <v>-4.3220975922812377E-2</v>
      </c>
      <c r="I320" s="6">
        <f t="shared" si="19"/>
        <v>-4.3220975922812377E-2</v>
      </c>
      <c r="J320" s="7"/>
      <c r="K320" s="7"/>
    </row>
    <row r="321" spans="1:11" x14ac:dyDescent="0.3">
      <c r="A321" s="1">
        <v>25324</v>
      </c>
      <c r="B321" s="1"/>
      <c r="C321" s="1">
        <v>44197</v>
      </c>
      <c r="D321" s="7">
        <f>'BRL IPCA'!$K985</f>
        <v>91.499307386117565</v>
      </c>
      <c r="E321" s="7">
        <f>'BRL IPCA'!$K985</f>
        <v>91.499307386117565</v>
      </c>
      <c r="F321" s="6">
        <f t="shared" si="16"/>
        <v>-2.4937655860347574E-3</v>
      </c>
      <c r="G321" s="6">
        <f t="shared" si="17"/>
        <v>-2.4937655860347574E-3</v>
      </c>
      <c r="H321" s="6">
        <f t="shared" si="18"/>
        <v>-4.360273313940155E-2</v>
      </c>
      <c r="I321" s="6">
        <f t="shared" si="19"/>
        <v>-4.360273313940155E-2</v>
      </c>
      <c r="J321" s="7"/>
      <c r="K321" s="7"/>
    </row>
    <row r="322" spans="1:11" x14ac:dyDescent="0.3">
      <c r="A322" s="1">
        <v>25355</v>
      </c>
      <c r="B322" s="1"/>
      <c r="C322" s="1">
        <v>44228</v>
      </c>
      <c r="D322" s="7">
        <f>'BRL IPCA'!$K986</f>
        <v>90.719122928928783</v>
      </c>
      <c r="E322" s="7">
        <f>'BRL IPCA'!$K986</f>
        <v>90.719122928928783</v>
      </c>
      <c r="F322" s="6">
        <f t="shared" si="16"/>
        <v>-8.5266706325599628E-3</v>
      </c>
      <c r="G322" s="6">
        <f t="shared" si="17"/>
        <v>-8.5266706325599628E-3</v>
      </c>
      <c r="H322" s="6">
        <f t="shared" si="18"/>
        <v>-4.9387011671871983E-2</v>
      </c>
      <c r="I322" s="6">
        <f t="shared" si="19"/>
        <v>-4.9387011671871983E-2</v>
      </c>
      <c r="J322" s="7"/>
      <c r="K322" s="7"/>
    </row>
    <row r="323" spans="1:11" x14ac:dyDescent="0.3">
      <c r="A323" s="1">
        <v>25385</v>
      </c>
      <c r="B323" s="1"/>
      <c r="C323" s="1">
        <v>44256</v>
      </c>
      <c r="D323" s="7">
        <f>'BRL IPCA'!$K987</f>
        <v>89.88320908444345</v>
      </c>
      <c r="E323" s="7">
        <f>'BRL IPCA'!$K987</f>
        <v>89.88320908444345</v>
      </c>
      <c r="F323" s="6">
        <f t="shared" ref="F323:F358" si="20">+E323/E322-1</f>
        <v>-9.214306945407813E-3</v>
      </c>
      <c r="G323" s="6">
        <f t="shared" ref="G323:G358" si="21">+F323</f>
        <v>-9.214306945407813E-3</v>
      </c>
      <c r="H323" s="6">
        <f t="shared" si="18"/>
        <v>-5.7486953908691629E-2</v>
      </c>
      <c r="I323" s="6">
        <f t="shared" si="19"/>
        <v>-5.7486953908691629E-2</v>
      </c>
      <c r="J323" s="7"/>
      <c r="K323" s="7"/>
    </row>
    <row r="324" spans="1:11" x14ac:dyDescent="0.3">
      <c r="A324" s="1">
        <v>25416</v>
      </c>
      <c r="B324" s="1"/>
      <c r="C324" s="1">
        <v>44287</v>
      </c>
      <c r="D324" s="7">
        <f>'BRL IPCA'!$K988</f>
        <v>89.605432244485527</v>
      </c>
      <c r="E324" s="7">
        <f>'BRL IPCA'!$K988</f>
        <v>89.605432244485527</v>
      </c>
      <c r="F324" s="6">
        <f t="shared" si="20"/>
        <v>-3.0904196989335331E-3</v>
      </c>
      <c r="G324" s="6">
        <f t="shared" si="21"/>
        <v>-3.0904196989335331E-3</v>
      </c>
      <c r="H324" s="6">
        <f t="shared" si="18"/>
        <v>-6.3312475676976288E-2</v>
      </c>
      <c r="I324" s="6">
        <f t="shared" si="19"/>
        <v>-6.3312475676976288E-2</v>
      </c>
      <c r="J324" s="7"/>
      <c r="K324" s="7"/>
    </row>
    <row r="325" spans="1:11" x14ac:dyDescent="0.3">
      <c r="A325" s="1">
        <v>25447</v>
      </c>
      <c r="B325" s="1"/>
      <c r="C325" s="1">
        <v>44317</v>
      </c>
      <c r="D325" s="7">
        <f>'BRL IPCA'!$K989</f>
        <v>88.867829261614148</v>
      </c>
      <c r="E325" s="7">
        <f>'BRL IPCA'!$K989</f>
        <v>88.867829261614148</v>
      </c>
      <c r="F325" s="6">
        <f t="shared" si="20"/>
        <v>-8.2316770802338679E-3</v>
      </c>
      <c r="G325" s="6">
        <f t="shared" si="21"/>
        <v>-8.2316770802338679E-3</v>
      </c>
      <c r="H325" s="6">
        <f t="shared" si="18"/>
        <v>-7.4553097559658554E-2</v>
      </c>
      <c r="I325" s="6">
        <f t="shared" si="19"/>
        <v>-7.4553097559658554E-2</v>
      </c>
      <c r="J325" s="7"/>
      <c r="K325" s="7"/>
    </row>
    <row r="326" spans="1:11" x14ac:dyDescent="0.3">
      <c r="A326" s="1">
        <v>25477</v>
      </c>
      <c r="B326" s="1"/>
      <c r="C326" s="1">
        <v>44348</v>
      </c>
      <c r="D326" s="7">
        <f>'BRL IPCA'!$K990</f>
        <v>88.399312903227028</v>
      </c>
      <c r="E326" s="7">
        <f>'BRL IPCA'!$K990</f>
        <v>88.399312903227028</v>
      </c>
      <c r="F326" s="6">
        <f t="shared" si="20"/>
        <v>-5.2720580921119531E-3</v>
      </c>
      <c r="G326" s="6">
        <f t="shared" si="21"/>
        <v>-5.2720580921119531E-3</v>
      </c>
      <c r="H326" s="6">
        <f t="shared" si="18"/>
        <v>-7.7038630869704416E-2</v>
      </c>
      <c r="I326" s="6">
        <f t="shared" si="19"/>
        <v>-7.7038630869704416E-2</v>
      </c>
      <c r="J326" s="7"/>
      <c r="K326" s="7"/>
    </row>
    <row r="327" spans="1:11" x14ac:dyDescent="0.3">
      <c r="A327" s="1">
        <v>25508</v>
      </c>
      <c r="B327" s="1"/>
      <c r="C327" s="1">
        <v>44378</v>
      </c>
      <c r="D327" s="7">
        <f>'BRL IPCA'!$K991</f>
        <v>87.558748913655933</v>
      </c>
      <c r="E327" s="7">
        <f>'BRL IPCA'!$K991</f>
        <v>87.558748913655933</v>
      </c>
      <c r="F327" s="6">
        <f t="shared" si="20"/>
        <v>-9.5087163232963068E-3</v>
      </c>
      <c r="G327" s="6">
        <f t="shared" si="21"/>
        <v>-9.5087163232963068E-3</v>
      </c>
      <c r="H327" s="6">
        <f t="shared" si="18"/>
        <v>-8.2523742017467372E-2</v>
      </c>
      <c r="I327" s="6">
        <f t="shared" si="19"/>
        <v>-8.2523742017467372E-2</v>
      </c>
      <c r="J327" s="7"/>
      <c r="K327" s="7"/>
    </row>
    <row r="328" spans="1:11" x14ac:dyDescent="0.3">
      <c r="A328" s="1">
        <v>25538</v>
      </c>
      <c r="B328" s="1"/>
      <c r="C328" s="1">
        <v>44409</v>
      </c>
      <c r="D328" s="7">
        <f>'BRL IPCA'!$K992</f>
        <v>86.80355795940909</v>
      </c>
      <c r="E328" s="7">
        <f>'BRL IPCA'!$K992</f>
        <v>86.80355795940909</v>
      </c>
      <c r="F328" s="6">
        <f t="shared" si="20"/>
        <v>-8.6249628234359443E-3</v>
      </c>
      <c r="G328" s="6">
        <f t="shared" si="21"/>
        <v>-8.6249628234359443E-3</v>
      </c>
      <c r="H328" s="6">
        <f t="shared" si="18"/>
        <v>-8.8253989291473434E-2</v>
      </c>
      <c r="I328" s="6">
        <f t="shared" si="19"/>
        <v>-8.8253989291473434E-2</v>
      </c>
      <c r="J328" s="7"/>
      <c r="K328" s="7"/>
    </row>
    <row r="329" spans="1:11" x14ac:dyDescent="0.3">
      <c r="A329" s="1">
        <v>25569</v>
      </c>
      <c r="B329" s="1"/>
      <c r="C329" s="1">
        <v>44440</v>
      </c>
      <c r="D329" s="7">
        <f>'BRL IPCA'!$K993</f>
        <v>85.808183036189291</v>
      </c>
      <c r="E329" s="7">
        <f>'BRL IPCA'!$K993</f>
        <v>85.808183036189291</v>
      </c>
      <c r="F329" s="6">
        <f t="shared" si="20"/>
        <v>-1.1466982997232145E-2</v>
      </c>
      <c r="G329" s="6">
        <f t="shared" si="21"/>
        <v>-1.1466982997232145E-2</v>
      </c>
      <c r="H329" s="6">
        <f t="shared" si="18"/>
        <v>-9.2940702671944431E-2</v>
      </c>
      <c r="I329" s="6">
        <f t="shared" si="19"/>
        <v>-9.2940702671944431E-2</v>
      </c>
      <c r="J329" s="7"/>
      <c r="K329" s="7"/>
    </row>
    <row r="330" spans="1:11" x14ac:dyDescent="0.3">
      <c r="A330" s="1">
        <v>25600</v>
      </c>
      <c r="B330" s="1"/>
      <c r="C330" s="1">
        <v>44470</v>
      </c>
      <c r="D330" s="7">
        <f>'BRL IPCA'!$K994</f>
        <v>84.748822751791906</v>
      </c>
      <c r="E330" s="7">
        <f>'BRL IPCA'!$K994</f>
        <v>84.748822751791906</v>
      </c>
      <c r="F330" s="6">
        <f t="shared" si="20"/>
        <v>-1.2345679012345512E-2</v>
      </c>
      <c r="G330" s="6">
        <f t="shared" si="21"/>
        <v>-1.2345679012345512E-2</v>
      </c>
      <c r="H330" s="6">
        <f t="shared" si="18"/>
        <v>-9.6434560706096684E-2</v>
      </c>
      <c r="I330" s="6">
        <f t="shared" si="19"/>
        <v>-9.6434560706096684E-2</v>
      </c>
      <c r="J330" s="7"/>
      <c r="K330" s="7"/>
    </row>
    <row r="331" spans="1:11" x14ac:dyDescent="0.3">
      <c r="A331" s="1">
        <v>25628</v>
      </c>
      <c r="B331" s="1"/>
      <c r="C331" s="1">
        <v>44501</v>
      </c>
      <c r="D331" s="7">
        <f>'BRL IPCA'!$K995</f>
        <v>83.951285539169788</v>
      </c>
      <c r="E331" s="7">
        <f>'BRL IPCA'!$K995</f>
        <v>83.951285539169788</v>
      </c>
      <c r="F331" s="6">
        <f t="shared" si="20"/>
        <v>-9.4105993065874971E-3</v>
      </c>
      <c r="G331" s="6">
        <f t="shared" si="21"/>
        <v>-9.4105993065874971E-3</v>
      </c>
      <c r="H331" s="6">
        <f t="shared" si="18"/>
        <v>-9.6971598114295343E-2</v>
      </c>
      <c r="I331" s="6">
        <f t="shared" si="19"/>
        <v>-9.6971598114295343E-2</v>
      </c>
      <c r="J331" s="7"/>
      <c r="K331" s="7"/>
    </row>
    <row r="332" spans="1:11" x14ac:dyDescent="0.3">
      <c r="A332" s="1">
        <v>25659</v>
      </c>
      <c r="B332" s="1"/>
      <c r="C332" s="1">
        <v>44531</v>
      </c>
      <c r="D332" s="7">
        <f>'BRL IPCA'!$K996</f>
        <v>83.342882496942096</v>
      </c>
      <c r="E332" s="7">
        <f>'BRL IPCA'!$K996</f>
        <v>83.342882496942096</v>
      </c>
      <c r="F332" s="6">
        <f t="shared" si="20"/>
        <v>-7.2470961977565418E-3</v>
      </c>
      <c r="G332" s="6">
        <f t="shared" si="21"/>
        <v>-7.2470961977565418E-3</v>
      </c>
      <c r="H332" s="6">
        <f t="shared" si="18"/>
        <v>-9.1413396891530163E-2</v>
      </c>
      <c r="I332" s="6">
        <f t="shared" si="19"/>
        <v>-9.1413396891530163E-2</v>
      </c>
      <c r="J332" s="7"/>
      <c r="K332" s="7"/>
    </row>
    <row r="333" spans="1:11" x14ac:dyDescent="0.3">
      <c r="A333" s="1">
        <v>25689</v>
      </c>
      <c r="B333" s="1"/>
      <c r="C333" s="1">
        <v>44562</v>
      </c>
      <c r="D333" s="7">
        <f>'BRL IPCA'!$K997</f>
        <v>82.895248156894851</v>
      </c>
      <c r="E333" s="7">
        <f>'BRL IPCA'!$K997</f>
        <v>82.895248156894851</v>
      </c>
      <c r="F333" s="6">
        <f t="shared" si="20"/>
        <v>-5.3709966182615698E-3</v>
      </c>
      <c r="G333" s="6">
        <f t="shared" si="21"/>
        <v>-5.3709966182615698E-3</v>
      </c>
      <c r="H333" s="6">
        <f t="shared" si="18"/>
        <v>-9.4034145995384177E-2</v>
      </c>
      <c r="I333" s="6">
        <f t="shared" si="19"/>
        <v>-9.4034145995384177E-2</v>
      </c>
      <c r="J333" s="7"/>
      <c r="K333" s="7"/>
    </row>
    <row r="334" spans="1:11" x14ac:dyDescent="0.3">
      <c r="A334" s="1">
        <v>25720</v>
      </c>
      <c r="B334" s="1"/>
      <c r="C334" s="1">
        <v>44593</v>
      </c>
      <c r="D334" s="7">
        <f>'BRL IPCA'!$K998</f>
        <v>82.066377741703647</v>
      </c>
      <c r="E334" s="7">
        <f>'BRL IPCA'!$K998</f>
        <v>82.066377741703647</v>
      </c>
      <c r="F334" s="6">
        <f t="shared" si="20"/>
        <v>-9.9990099990099335E-3</v>
      </c>
      <c r="G334" s="6">
        <f t="shared" si="21"/>
        <v>-9.9990099990099335E-3</v>
      </c>
      <c r="H334" s="6">
        <f t="shared" ref="H334:H358" si="22">+E334/E322-1</f>
        <v>-9.537950663394168E-2</v>
      </c>
      <c r="I334" s="6">
        <f t="shared" ref="I334:I358" si="23">+H334</f>
        <v>-9.537950663394168E-2</v>
      </c>
      <c r="J334" s="7"/>
      <c r="K334" s="7"/>
    </row>
    <row r="335" spans="1:11" x14ac:dyDescent="0.3">
      <c r="A335" s="1">
        <v>25750</v>
      </c>
      <c r="B335" s="1"/>
      <c r="C335" s="1">
        <v>44621</v>
      </c>
      <c r="D335" s="7">
        <f>'BRL IPCA'!$K999</f>
        <v>80.758096577153765</v>
      </c>
      <c r="E335" s="7">
        <f>'BRL IPCA'!$K999</f>
        <v>80.758096577153765</v>
      </c>
      <c r="F335" s="6">
        <f t="shared" si="20"/>
        <v>-1.594174375122992E-2</v>
      </c>
      <c r="G335" s="6">
        <f t="shared" si="21"/>
        <v>-1.594174375122992E-2</v>
      </c>
      <c r="H335" s="6">
        <f t="shared" si="22"/>
        <v>-0.10152188156429554</v>
      </c>
      <c r="I335" s="6">
        <f t="shared" si="23"/>
        <v>-0.10152188156429554</v>
      </c>
      <c r="J335" s="7"/>
      <c r="K335" s="7"/>
    </row>
    <row r="336" spans="1:11" x14ac:dyDescent="0.3">
      <c r="A336" s="1">
        <v>25781</v>
      </c>
      <c r="B336" s="1"/>
      <c r="C336" s="1">
        <v>44652</v>
      </c>
      <c r="D336" s="7">
        <f>'BRL IPCA'!$K1000</f>
        <v>79.911039557840667</v>
      </c>
      <c r="E336" s="7">
        <f>'BRL IPCA'!$K1000</f>
        <v>79.911039557840667</v>
      </c>
      <c r="F336" s="6">
        <f t="shared" si="20"/>
        <v>-1.0488818523649135E-2</v>
      </c>
      <c r="G336" s="6">
        <f t="shared" si="21"/>
        <v>-1.0488818523649135E-2</v>
      </c>
      <c r="H336" s="6">
        <f t="shared" si="22"/>
        <v>-0.10818978764807496</v>
      </c>
      <c r="I336" s="6">
        <f t="shared" si="23"/>
        <v>-0.10818978764807496</v>
      </c>
      <c r="J336" s="7"/>
      <c r="K336" s="7"/>
    </row>
    <row r="337" spans="1:11" x14ac:dyDescent="0.3">
      <c r="A337" s="1">
        <v>25812</v>
      </c>
      <c r="B337" s="1"/>
      <c r="C337" s="1">
        <v>44682</v>
      </c>
      <c r="D337" s="7">
        <f>'BRL IPCA'!$K1001</f>
        <v>79.537214648990414</v>
      </c>
      <c r="E337" s="7">
        <f>'BRL IPCA'!$K1001</f>
        <v>79.537214648990414</v>
      </c>
      <c r="F337" s="6">
        <f t="shared" si="20"/>
        <v>-4.678013337314546E-3</v>
      </c>
      <c r="G337" s="6">
        <f t="shared" si="21"/>
        <v>-4.678013337314546E-3</v>
      </c>
      <c r="H337" s="6">
        <f t="shared" si="22"/>
        <v>-0.10499428972385205</v>
      </c>
      <c r="I337" s="6">
        <f t="shared" si="23"/>
        <v>-0.10499428972385205</v>
      </c>
      <c r="J337" s="7"/>
      <c r="K337" s="7"/>
    </row>
    <row r="338" spans="1:11" x14ac:dyDescent="0.3">
      <c r="A338" s="1">
        <v>25842</v>
      </c>
      <c r="B338" s="1"/>
      <c r="C338" s="1">
        <v>44713</v>
      </c>
      <c r="D338" s="7">
        <f>'BRL IPCA'!$K1002</f>
        <v>79.007861973766182</v>
      </c>
      <c r="E338" s="7">
        <f>'BRL IPCA'!$K1002</f>
        <v>79.007861973766182</v>
      </c>
      <c r="F338" s="6">
        <f t="shared" si="20"/>
        <v>-6.6554087612992197E-3</v>
      </c>
      <c r="G338" s="6">
        <f t="shared" si="21"/>
        <v>-6.6554087612992197E-3</v>
      </c>
      <c r="H338" s="6">
        <f t="shared" si="22"/>
        <v>-0.10623895843785469</v>
      </c>
      <c r="I338" s="6">
        <f t="shared" si="23"/>
        <v>-0.10623895843785469</v>
      </c>
      <c r="J338" s="7"/>
      <c r="K338" s="7"/>
    </row>
    <row r="339" spans="1:11" x14ac:dyDescent="0.3">
      <c r="A339" s="1">
        <v>25873</v>
      </c>
      <c r="B339" s="1"/>
      <c r="C339" s="1">
        <v>44743</v>
      </c>
      <c r="D339" s="7">
        <f>'BRL IPCA'!$K1003</f>
        <v>79.548793771411795</v>
      </c>
      <c r="E339" s="7">
        <f>'BRL IPCA'!$K1003</f>
        <v>79.548793771411795</v>
      </c>
      <c r="F339" s="6">
        <f t="shared" si="20"/>
        <v>6.8465565847766197E-3</v>
      </c>
      <c r="G339" s="6">
        <f t="shared" si="21"/>
        <v>6.8465565847766197E-3</v>
      </c>
      <c r="H339" s="6">
        <f t="shared" si="22"/>
        <v>-9.1480922713308432E-2</v>
      </c>
      <c r="I339" s="6">
        <f t="shared" si="23"/>
        <v>-9.1480922713308432E-2</v>
      </c>
      <c r="J339" s="7"/>
      <c r="K339" s="7"/>
    </row>
    <row r="340" spans="1:11" x14ac:dyDescent="0.3">
      <c r="A340" s="1">
        <v>25903</v>
      </c>
      <c r="B340" s="1"/>
      <c r="C340" s="1">
        <v>44774</v>
      </c>
      <c r="D340" s="7">
        <f>'BRL IPCA'!$K1004</f>
        <v>79.836204106194089</v>
      </c>
      <c r="E340" s="7">
        <f>'BRL IPCA'!$K1004</f>
        <v>79.836204106194089</v>
      </c>
      <c r="F340" s="6">
        <f t="shared" si="20"/>
        <v>3.6130068245683322E-3</v>
      </c>
      <c r="G340" s="6">
        <f t="shared" si="21"/>
        <v>3.6130068245683322E-3</v>
      </c>
      <c r="H340" s="6">
        <f t="shared" si="22"/>
        <v>-8.026576348947656E-2</v>
      </c>
      <c r="I340" s="6">
        <f t="shared" si="23"/>
        <v>-8.026576348947656E-2</v>
      </c>
      <c r="J340" s="7"/>
      <c r="K340" s="7"/>
    </row>
    <row r="341" spans="1:11" x14ac:dyDescent="0.3">
      <c r="A341" s="1">
        <v>25934</v>
      </c>
      <c r="B341" s="1"/>
      <c r="C341" s="1">
        <v>44805</v>
      </c>
      <c r="D341" s="7">
        <f>'BRL IPCA'!$K1005</f>
        <v>80.068402473366859</v>
      </c>
      <c r="E341" s="7">
        <f>'BRL IPCA'!$K1005</f>
        <v>80.068402473366859</v>
      </c>
      <c r="F341" s="6">
        <f t="shared" si="20"/>
        <v>2.9084344599339396E-3</v>
      </c>
      <c r="G341" s="6">
        <f t="shared" si="21"/>
        <v>2.9084344599339396E-3</v>
      </c>
      <c r="H341" s="6">
        <f t="shared" si="22"/>
        <v>-6.6890829752235814E-2</v>
      </c>
      <c r="I341" s="6">
        <f t="shared" si="23"/>
        <v>-6.6890829752235814E-2</v>
      </c>
      <c r="J341" s="7"/>
      <c r="K341" s="7"/>
    </row>
    <row r="342" spans="1:11" x14ac:dyDescent="0.3">
      <c r="A342" s="1">
        <v>25965</v>
      </c>
      <c r="B342" s="1"/>
      <c r="C342" s="1">
        <v>44835</v>
      </c>
      <c r="D342" s="7">
        <f>'BRL IPCA'!$K1006</f>
        <v>79.598769731948366</v>
      </c>
      <c r="E342" s="7">
        <f>'BRL IPCA'!$K1006</f>
        <v>79.598769731948366</v>
      </c>
      <c r="F342" s="6">
        <f t="shared" si="20"/>
        <v>-5.8653941743711524E-3</v>
      </c>
      <c r="G342" s="6">
        <f t="shared" si="21"/>
        <v>-5.8653941743711524E-3</v>
      </c>
      <c r="H342" s="6">
        <f t="shared" si="22"/>
        <v>-6.0768431379002785E-2</v>
      </c>
      <c r="I342" s="6">
        <f t="shared" si="23"/>
        <v>-6.0768431379002785E-2</v>
      </c>
      <c r="J342" s="7"/>
      <c r="K342" s="7"/>
    </row>
    <row r="343" spans="1:11" x14ac:dyDescent="0.3">
      <c r="A343" s="1">
        <v>25993</v>
      </c>
      <c r="B343" s="1"/>
      <c r="C343" s="1">
        <v>44866</v>
      </c>
      <c r="D343" s="7">
        <f>'BRL IPCA'!$K1007</f>
        <v>79.273747367740626</v>
      </c>
      <c r="E343" s="7">
        <f>'BRL IPCA'!$K1007</f>
        <v>79.273747367740626</v>
      </c>
      <c r="F343" s="6">
        <f t="shared" si="20"/>
        <v>-4.0832586395778137E-3</v>
      </c>
      <c r="G343" s="6">
        <f t="shared" si="21"/>
        <v>-4.0832586395778137E-3</v>
      </c>
      <c r="H343" s="6">
        <f t="shared" si="22"/>
        <v>-5.5717290585701962E-2</v>
      </c>
      <c r="I343" s="6">
        <f t="shared" si="23"/>
        <v>-5.5717290585701962E-2</v>
      </c>
      <c r="J343" s="7"/>
      <c r="K343" s="7"/>
    </row>
    <row r="344" spans="1:11" x14ac:dyDescent="0.3">
      <c r="A344" s="1">
        <v>26024</v>
      </c>
      <c r="B344" s="1"/>
      <c r="C344" s="1">
        <v>44896</v>
      </c>
      <c r="D344" s="7">
        <f>'BRL IPCA'!$K1008</f>
        <v>78.785278640171569</v>
      </c>
      <c r="E344" s="7">
        <f>'BRL IPCA'!$K1008</f>
        <v>78.785278640171569</v>
      </c>
      <c r="F344" s="6">
        <f t="shared" si="20"/>
        <v>-6.1617968594711581E-3</v>
      </c>
      <c r="G344" s="6">
        <f t="shared" si="21"/>
        <v>-6.1617968594711581E-3</v>
      </c>
      <c r="H344" s="6">
        <f t="shared" si="22"/>
        <v>-5.4684979931402644E-2</v>
      </c>
      <c r="I344" s="6">
        <f t="shared" si="23"/>
        <v>-5.4684979931402644E-2</v>
      </c>
      <c r="J344" s="7"/>
      <c r="K344" s="7"/>
    </row>
    <row r="345" spans="1:11" x14ac:dyDescent="0.3">
      <c r="A345" s="1">
        <v>26054</v>
      </c>
      <c r="B345" s="1"/>
      <c r="C345" s="1">
        <v>44927</v>
      </c>
      <c r="D345" s="7">
        <f>'BRL IPCA'!$K1009</f>
        <v>78.369918074377367</v>
      </c>
      <c r="E345" s="7">
        <f>'BRL IPCA'!$K1009</f>
        <v>78.369918074377367</v>
      </c>
      <c r="F345" s="6">
        <f t="shared" si="20"/>
        <v>-5.2720580921118421E-3</v>
      </c>
      <c r="G345" s="6">
        <f t="shared" si="21"/>
        <v>-5.2720580921118421E-3</v>
      </c>
      <c r="H345" s="6">
        <f t="shared" si="22"/>
        <v>-5.459094680496579E-2</v>
      </c>
      <c r="I345" s="6">
        <f t="shared" si="23"/>
        <v>-5.459094680496579E-2</v>
      </c>
      <c r="J345" s="7"/>
      <c r="K345" s="7"/>
    </row>
    <row r="346" spans="1:11" x14ac:dyDescent="0.3">
      <c r="A346" s="1">
        <v>26085</v>
      </c>
      <c r="B346" s="1"/>
      <c r="C346" s="1">
        <v>44958</v>
      </c>
      <c r="D346" s="7">
        <f>'BRL IPCA'!$K1010</f>
        <v>77.717094480739149</v>
      </c>
      <c r="E346" s="7">
        <f>'BRL IPCA'!$K1010</f>
        <v>77.717094480739149</v>
      </c>
      <c r="F346" s="6">
        <f t="shared" si="20"/>
        <v>-8.3300277667592848E-3</v>
      </c>
      <c r="G346" s="6">
        <f t="shared" si="21"/>
        <v>-8.3300277667592848E-3</v>
      </c>
      <c r="H346" s="6">
        <f t="shared" si="22"/>
        <v>-5.2997139396763204E-2</v>
      </c>
      <c r="I346" s="6">
        <f t="shared" si="23"/>
        <v>-5.2997139396763204E-2</v>
      </c>
      <c r="J346" s="7"/>
      <c r="K346" s="7"/>
    </row>
    <row r="347" spans="1:11" x14ac:dyDescent="0.3">
      <c r="A347" s="1">
        <v>26115</v>
      </c>
      <c r="B347" s="1"/>
      <c r="C347" s="1">
        <v>44986</v>
      </c>
      <c r="D347" s="7">
        <f>'BRL IPCA'!$K1011</f>
        <v>77.169193208955562</v>
      </c>
      <c r="E347" s="7">
        <f>'BRL IPCA'!$K1011</f>
        <v>77.169193208955562</v>
      </c>
      <c r="F347" s="6">
        <f t="shared" si="20"/>
        <v>-7.0499453877470586E-3</v>
      </c>
      <c r="G347" s="6">
        <f t="shared" si="21"/>
        <v>-7.0499453877470586E-3</v>
      </c>
      <c r="H347" s="6">
        <f t="shared" si="22"/>
        <v>-4.4440167863162516E-2</v>
      </c>
      <c r="I347" s="6">
        <f t="shared" si="23"/>
        <v>-4.4440167863162516E-2</v>
      </c>
      <c r="J347" s="7"/>
      <c r="K347" s="7"/>
    </row>
    <row r="348" spans="1:11" x14ac:dyDescent="0.3">
      <c r="A348" s="1">
        <v>26146</v>
      </c>
      <c r="B348" s="1"/>
      <c r="C348" s="1">
        <v>45017</v>
      </c>
      <c r="D348" s="7">
        <f>'BRL IPCA'!$K1012</f>
        <v>76.701315186319022</v>
      </c>
      <c r="E348" s="7">
        <f>'BRL IPCA'!$K1012</f>
        <v>76.701315186319022</v>
      </c>
      <c r="F348" s="6">
        <f t="shared" si="20"/>
        <v>-6.0630156048105954E-3</v>
      </c>
      <c r="G348" s="6">
        <f t="shared" si="21"/>
        <v>-6.0630156048105954E-3</v>
      </c>
      <c r="H348" s="6">
        <f t="shared" si="22"/>
        <v>-4.0166219702327921E-2</v>
      </c>
      <c r="I348" s="6">
        <f t="shared" si="23"/>
        <v>-4.0166219702327921E-2</v>
      </c>
      <c r="J348" s="7"/>
      <c r="K348" s="7"/>
    </row>
    <row r="349" spans="1:11" x14ac:dyDescent="0.3">
      <c r="A349" s="1">
        <v>26177</v>
      </c>
      <c r="B349" s="1"/>
      <c r="C349" s="1">
        <v>45047</v>
      </c>
      <c r="D349" s="7">
        <f>'BRL IPCA'!$K1013</f>
        <v>76.525306980264418</v>
      </c>
      <c r="E349" s="7">
        <f>'BRL IPCA'!$K1013</f>
        <v>76.525306980264418</v>
      </c>
      <c r="F349" s="6">
        <f t="shared" si="20"/>
        <v>-2.2947221390801076E-3</v>
      </c>
      <c r="G349" s="6">
        <f t="shared" si="21"/>
        <v>-2.2947221390801076E-3</v>
      </c>
      <c r="H349" s="6">
        <f t="shared" si="22"/>
        <v>-3.7867904753994597E-2</v>
      </c>
      <c r="I349" s="6">
        <f t="shared" si="23"/>
        <v>-3.7867904753994597E-2</v>
      </c>
      <c r="J349" s="7"/>
      <c r="K349" s="7"/>
    </row>
    <row r="350" spans="1:11" x14ac:dyDescent="0.3">
      <c r="A350" s="1">
        <v>26207</v>
      </c>
      <c r="B350" s="1"/>
      <c r="C350" s="1">
        <v>45078</v>
      </c>
      <c r="D350" s="7">
        <f>'BRL IPCA'!$K1014</f>
        <v>76.586576241257418</v>
      </c>
      <c r="E350" s="7">
        <f>'BRL IPCA'!$K1014</f>
        <v>76.586576241257418</v>
      </c>
      <c r="F350" s="6">
        <f t="shared" si="20"/>
        <v>8.0064051240991141E-4</v>
      </c>
      <c r="G350" s="6">
        <f t="shared" si="21"/>
        <v>8.0064051240991141E-4</v>
      </c>
      <c r="H350" s="6">
        <f t="shared" si="22"/>
        <v>-3.0646136625146592E-2</v>
      </c>
      <c r="I350" s="6">
        <f t="shared" si="23"/>
        <v>-3.0646136625146592E-2</v>
      </c>
      <c r="J350" s="7"/>
      <c r="K350" s="7"/>
    </row>
    <row r="351" spans="1:11" x14ac:dyDescent="0.3">
      <c r="A351" s="1">
        <v>26238</v>
      </c>
      <c r="B351" s="1"/>
      <c r="C351" s="1">
        <v>45108</v>
      </c>
      <c r="D351" s="7">
        <f>'BRL IPCA'!$K1015</f>
        <v>76.494782502254708</v>
      </c>
      <c r="E351" s="7">
        <f>'BRL IPCA'!$K1015</f>
        <v>76.494782502254708</v>
      </c>
      <c r="F351" s="6">
        <f t="shared" si="20"/>
        <v>-1.198561725928915E-3</v>
      </c>
      <c r="G351" s="6">
        <f t="shared" si="21"/>
        <v>-1.198561725928915E-3</v>
      </c>
      <c r="H351" s="6">
        <f t="shared" si="22"/>
        <v>-3.8391672888629436E-2</v>
      </c>
      <c r="I351" s="6">
        <f t="shared" si="23"/>
        <v>-3.8391672888629436E-2</v>
      </c>
      <c r="J351" s="7"/>
      <c r="K351" s="7"/>
    </row>
    <row r="352" spans="1:11" x14ac:dyDescent="0.3">
      <c r="A352" s="1">
        <v>26268</v>
      </c>
      <c r="B352" s="1"/>
      <c r="C352" s="1">
        <v>45139</v>
      </c>
      <c r="D352" s="7">
        <f>'BRL IPCA'!$K1016</f>
        <v>76.319248231322675</v>
      </c>
      <c r="E352" s="7">
        <f>'BRL IPCA'!$K1016</f>
        <v>76.319248231322675</v>
      </c>
      <c r="F352" s="6">
        <f t="shared" si="20"/>
        <v>-2.2947221390799966E-3</v>
      </c>
      <c r="G352" s="6">
        <f t="shared" si="21"/>
        <v>-2.2947221390799966E-3</v>
      </c>
      <c r="H352" s="6">
        <f t="shared" si="22"/>
        <v>-4.4052142937474059E-2</v>
      </c>
      <c r="I352" s="6">
        <f t="shared" si="23"/>
        <v>-4.4052142937474059E-2</v>
      </c>
      <c r="J352" s="7"/>
      <c r="K352" s="7"/>
    </row>
    <row r="353" spans="1:11" x14ac:dyDescent="0.3">
      <c r="A353" s="1">
        <v>26299</v>
      </c>
      <c r="B353" s="1"/>
      <c r="C353" s="1">
        <v>45170</v>
      </c>
      <c r="D353" s="7">
        <f>'BRL IPCA'!$K1017</f>
        <v>76.121332766130749</v>
      </c>
      <c r="E353" s="7">
        <f>'BRL IPCA'!$K1017</f>
        <v>76.121332766130749</v>
      </c>
      <c r="F353" s="6">
        <f t="shared" si="20"/>
        <v>-2.5932575304207228E-3</v>
      </c>
      <c r="G353" s="6">
        <f t="shared" si="21"/>
        <v>-2.5932575304207228E-3</v>
      </c>
      <c r="H353" s="6">
        <f t="shared" si="22"/>
        <v>-4.929622154693325E-2</v>
      </c>
      <c r="I353" s="6">
        <f t="shared" si="23"/>
        <v>-4.929622154693325E-2</v>
      </c>
      <c r="J353" s="7"/>
      <c r="K353" s="7"/>
    </row>
    <row r="354" spans="1:11" x14ac:dyDescent="0.3">
      <c r="A354" s="1">
        <v>26330</v>
      </c>
      <c r="B354" s="1"/>
      <c r="C354" s="1">
        <v>45200</v>
      </c>
      <c r="D354" s="7">
        <f>'BRL IPCA'!$K1018</f>
        <v>75.939078976586927</v>
      </c>
      <c r="E354" s="7">
        <f>'BRL IPCA'!$K1018</f>
        <v>75.939078976586927</v>
      </c>
      <c r="F354" s="6">
        <f t="shared" si="20"/>
        <v>-2.3942537909019679E-3</v>
      </c>
      <c r="G354" s="6">
        <f t="shared" si="21"/>
        <v>-2.3942537909019679E-3</v>
      </c>
      <c r="H354" s="6">
        <f t="shared" si="22"/>
        <v>-4.5976725113787253E-2</v>
      </c>
      <c r="I354" s="6">
        <f t="shared" si="23"/>
        <v>-4.5976725113787253E-2</v>
      </c>
      <c r="J354" s="7"/>
      <c r="K354" s="7"/>
    </row>
    <row r="355" spans="1:11" x14ac:dyDescent="0.3">
      <c r="A355" s="1">
        <v>26359</v>
      </c>
      <c r="B355" s="1"/>
      <c r="C355" s="1">
        <v>45231</v>
      </c>
      <c r="D355" s="7">
        <f>'BRL IPCA'!$K1019</f>
        <v>75.727043255471614</v>
      </c>
      <c r="E355" s="7">
        <f>'BRL IPCA'!$K1019</f>
        <v>75.727043255471614</v>
      </c>
      <c r="F355" s="6">
        <f t="shared" si="20"/>
        <v>-2.7921818907059581E-3</v>
      </c>
      <c r="G355" s="6">
        <f t="shared" si="21"/>
        <v>-2.7921818907059581E-3</v>
      </c>
      <c r="H355" s="6">
        <f t="shared" si="22"/>
        <v>-4.4739957804899921E-2</v>
      </c>
      <c r="I355" s="6">
        <f t="shared" si="23"/>
        <v>-4.4739957804899921E-2</v>
      </c>
      <c r="J355" s="7"/>
      <c r="K355" s="7"/>
    </row>
    <row r="356" spans="1:11" x14ac:dyDescent="0.3">
      <c r="A356" s="1">
        <v>26390</v>
      </c>
      <c r="B356" s="1"/>
      <c r="C356" s="1">
        <v>45261</v>
      </c>
      <c r="D356" s="7">
        <f>'BRL IPCA'!$K1020</f>
        <v>75.305333388496038</v>
      </c>
      <c r="E356" s="7">
        <f>'BRL IPCA'!$K1020</f>
        <v>75.305333388496038</v>
      </c>
      <c r="F356" s="6">
        <f t="shared" si="20"/>
        <v>-5.5688146380270531E-3</v>
      </c>
      <c r="G356" s="6">
        <f t="shared" si="21"/>
        <v>-5.5688146380270531E-3</v>
      </c>
      <c r="H356" s="6">
        <f t="shared" si="22"/>
        <v>-4.4169993579246558E-2</v>
      </c>
      <c r="I356" s="6">
        <f t="shared" si="23"/>
        <v>-4.4169993579246558E-2</v>
      </c>
      <c r="J356" s="7"/>
      <c r="K356" s="7"/>
    </row>
    <row r="357" spans="1:11" x14ac:dyDescent="0.3">
      <c r="A357" s="1">
        <v>26420</v>
      </c>
      <c r="B357" s="1"/>
      <c r="C357" s="1">
        <v>45292</v>
      </c>
      <c r="D357" s="7">
        <f>'BRL IPCA'!$K1021</f>
        <v>74.990373818458508</v>
      </c>
      <c r="E357" s="7">
        <f>'BRL IPCA'!$K1021</f>
        <v>74.990373818458508</v>
      </c>
      <c r="F357" s="6">
        <f t="shared" si="20"/>
        <v>-4.1824337781318777E-3</v>
      </c>
      <c r="G357" s="6">
        <f t="shared" si="21"/>
        <v>-4.1824337781318777E-3</v>
      </c>
      <c r="H357" s="6">
        <f t="shared" si="22"/>
        <v>-4.3122978037459236E-2</v>
      </c>
      <c r="I357" s="6">
        <f t="shared" si="23"/>
        <v>-4.3122978037459236E-2</v>
      </c>
      <c r="J357" s="7"/>
      <c r="K357" s="7"/>
    </row>
    <row r="358" spans="1:11" x14ac:dyDescent="0.3">
      <c r="A358" s="1">
        <v>26451</v>
      </c>
      <c r="B358" s="1"/>
      <c r="C358" s="1">
        <v>45323</v>
      </c>
      <c r="D358" s="7">
        <f>'BRL IPCA'!$K1022</f>
        <v>74.373077277058925</v>
      </c>
      <c r="E358" s="7">
        <f>'BRL IPCA'!$K1022</f>
        <v>74.373077277058925</v>
      </c>
      <c r="F358" s="6">
        <f t="shared" si="20"/>
        <v>-8.2316770802339789E-3</v>
      </c>
      <c r="G358" s="6">
        <f t="shared" si="21"/>
        <v>-8.2316770802339789E-3</v>
      </c>
      <c r="H358" s="6">
        <f t="shared" si="22"/>
        <v>-4.3028078005527881E-2</v>
      </c>
      <c r="I358" s="6">
        <f t="shared" si="23"/>
        <v>-4.3028078005527881E-2</v>
      </c>
      <c r="J358" s="7"/>
      <c r="K358" s="7"/>
    </row>
    <row r="359" spans="1:11" x14ac:dyDescent="0.3">
      <c r="A359" s="1">
        <v>26481</v>
      </c>
      <c r="B359" s="1"/>
      <c r="C359" s="1">
        <v>45352</v>
      </c>
      <c r="D359" s="7">
        <f>'BRL IPCA'!$K1023</f>
        <v>74.254270444347981</v>
      </c>
      <c r="E359" s="7">
        <f>'BRL IPCA'!$K1023</f>
        <v>74.254270444347981</v>
      </c>
      <c r="F359" s="6">
        <f>+E359/E358-1</f>
        <v>-1.5974440894567232E-3</v>
      </c>
      <c r="G359" s="6">
        <f>+F359</f>
        <v>-1.5974440894567232E-3</v>
      </c>
      <c r="H359" s="6">
        <f>+E359/E347-1</f>
        <v>-3.7773140334831257E-2</v>
      </c>
      <c r="I359" s="6">
        <f>+H359</f>
        <v>-3.7773140334831257E-2</v>
      </c>
      <c r="J359" s="7"/>
      <c r="K359" s="7"/>
    </row>
    <row r="360" spans="1:11" x14ac:dyDescent="0.3">
      <c r="A360" s="1">
        <v>26512</v>
      </c>
      <c r="B360" s="1"/>
      <c r="C360" s="1">
        <v>45383</v>
      </c>
      <c r="D360" s="7">
        <f>'BRL IPCA'!$K1024</f>
        <v>73.973172389268754</v>
      </c>
      <c r="E360" s="7">
        <f>'BRL IPCA'!$K1024</f>
        <v>73.973172389268754</v>
      </c>
      <c r="F360" s="6">
        <f t="shared" ref="F360:F368" si="24">+E360/E359-1</f>
        <v>-3.7856146642758493E-3</v>
      </c>
      <c r="G360" s="6">
        <f t="shared" ref="G360:G368" si="25">+F360</f>
        <v>-3.7856146642758493E-3</v>
      </c>
      <c r="H360" s="6">
        <f t="shared" ref="H360:H368" si="26">+E360/E348-1</f>
        <v>-3.5568396583855133E-2</v>
      </c>
      <c r="I360" s="6">
        <f t="shared" ref="I360:I368" si="27">+H360</f>
        <v>-3.5568396583855133E-2</v>
      </c>
      <c r="J360" s="7"/>
      <c r="K360" s="7"/>
    </row>
    <row r="361" spans="1:11" x14ac:dyDescent="0.3">
      <c r="A361" s="1">
        <v>26543</v>
      </c>
      <c r="B361" s="1"/>
      <c r="C361" s="1">
        <v>45413</v>
      </c>
      <c r="D361" s="7">
        <f>'BRL IPCA'!$K1025</f>
        <v>73.634453901322658</v>
      </c>
      <c r="E361" s="7">
        <f>'BRL IPCA'!$K1025</f>
        <v>73.634453901322658</v>
      </c>
      <c r="F361" s="6">
        <f t="shared" si="24"/>
        <v>-4.5789368903047523E-3</v>
      </c>
      <c r="G361" s="6">
        <f t="shared" si="25"/>
        <v>-4.5789368903047523E-3</v>
      </c>
      <c r="H361" s="6">
        <f t="shared" si="26"/>
        <v>-3.7776432307384256E-2</v>
      </c>
      <c r="I361" s="6">
        <f t="shared" si="27"/>
        <v>-3.7776432307384256E-2</v>
      </c>
      <c r="J361" s="7"/>
      <c r="K361" s="7"/>
    </row>
    <row r="362" spans="1:11" x14ac:dyDescent="0.3">
      <c r="A362" s="1">
        <v>26573</v>
      </c>
      <c r="B362" s="1"/>
      <c r="C362" s="1">
        <v>45444</v>
      </c>
      <c r="D362" s="7">
        <f>'BRL IPCA'!$K1026</f>
        <v>73.480145595571969</v>
      </c>
      <c r="E362" s="7">
        <f>'BRL IPCA'!$K1026</f>
        <v>73.480145595571969</v>
      </c>
      <c r="F362" s="6">
        <f t="shared" si="24"/>
        <v>-2.0955992415925273E-3</v>
      </c>
      <c r="G362" s="6">
        <f t="shared" si="25"/>
        <v>-2.0955992415925273E-3</v>
      </c>
      <c r="H362" s="6">
        <f t="shared" si="26"/>
        <v>-4.0561032992254442E-2</v>
      </c>
      <c r="I362" s="6">
        <f t="shared" si="27"/>
        <v>-4.0561032992254442E-2</v>
      </c>
      <c r="J362" s="7"/>
      <c r="K362" s="7"/>
    </row>
    <row r="363" spans="1:11" x14ac:dyDescent="0.3">
      <c r="A363" s="1">
        <v>26604</v>
      </c>
      <c r="B363" s="1"/>
      <c r="C363" s="1">
        <v>45474</v>
      </c>
      <c r="D363" s="7">
        <f>'BRL IPCA'!$K1027</f>
        <v>73.201978078872244</v>
      </c>
      <c r="E363" s="7">
        <f>'BRL IPCA'!$K1027</f>
        <v>73.201978078872244</v>
      </c>
      <c r="F363" s="6">
        <f t="shared" si="24"/>
        <v>-3.7856146642758493E-3</v>
      </c>
      <c r="G363" s="6">
        <f t="shared" si="25"/>
        <v>-3.7856146642758493E-3</v>
      </c>
      <c r="H363" s="6">
        <f t="shared" si="26"/>
        <v>-4.3046130934294879E-2</v>
      </c>
      <c r="I363" s="6">
        <f t="shared" si="27"/>
        <v>-4.3046130934294879E-2</v>
      </c>
      <c r="J363" s="7"/>
      <c r="K363" s="7"/>
    </row>
    <row r="364" spans="1:11" x14ac:dyDescent="0.3">
      <c r="A364" s="1">
        <v>26634</v>
      </c>
      <c r="B364" s="1"/>
      <c r="C364" s="1">
        <v>45505</v>
      </c>
      <c r="D364" s="7">
        <f>'BRL IPCA'!$K1028</f>
        <v>73.216621403152885</v>
      </c>
      <c r="E364" s="7">
        <f>'BRL IPCA'!$K1028</f>
        <v>73.216621403152885</v>
      </c>
      <c r="F364" s="6">
        <f t="shared" si="24"/>
        <v>2.0004000800177835E-4</v>
      </c>
      <c r="G364" s="6">
        <f t="shared" si="25"/>
        <v>2.0004000800177835E-4</v>
      </c>
      <c r="H364" s="6">
        <f t="shared" si="26"/>
        <v>-4.0653267688981476E-2</v>
      </c>
      <c r="I364" s="6">
        <f t="shared" si="27"/>
        <v>-4.0653267688981476E-2</v>
      </c>
      <c r="J364" s="7"/>
      <c r="K364" s="7"/>
    </row>
    <row r="365" spans="1:11" x14ac:dyDescent="0.3">
      <c r="A365" s="1">
        <v>26665</v>
      </c>
      <c r="B365" s="1"/>
      <c r="C365" s="1">
        <v>45536</v>
      </c>
      <c r="D365" s="7">
        <f>'BRL IPCA'!$K1029</f>
        <v>72.895879533206781</v>
      </c>
      <c r="E365" s="7">
        <f>'BRL IPCA'!$K1029</f>
        <v>72.895879533206781</v>
      </c>
      <c r="F365" s="6">
        <f t="shared" si="24"/>
        <v>-4.3807248108322927E-3</v>
      </c>
      <c r="G365" s="6">
        <f t="shared" si="25"/>
        <v>-4.3807248108322927E-3</v>
      </c>
      <c r="H365" s="6">
        <f t="shared" si="26"/>
        <v>-4.2372527065883125E-2</v>
      </c>
      <c r="I365" s="6">
        <f t="shared" si="27"/>
        <v>-4.2372527065883125E-2</v>
      </c>
      <c r="J365" s="7"/>
      <c r="K365" s="7"/>
    </row>
    <row r="366" spans="1:11" x14ac:dyDescent="0.3">
      <c r="A366" s="1">
        <v>26696</v>
      </c>
      <c r="B366" s="1"/>
      <c r="C366" s="1">
        <v>45566</v>
      </c>
      <c r="D366" s="7">
        <f>'BRL IPCA'!$K1030</f>
        <v>72.489935892210411</v>
      </c>
      <c r="E366" s="7">
        <f>'BRL IPCA'!$K1030</f>
        <v>72.489935892210411</v>
      </c>
      <c r="F366" s="6">
        <f t="shared" si="24"/>
        <v>-5.5688146380269421E-3</v>
      </c>
      <c r="G366" s="6">
        <f t="shared" si="25"/>
        <v>-5.5688146380269421E-3</v>
      </c>
      <c r="H366" s="6">
        <f t="shared" si="26"/>
        <v>-4.5419869859626982E-2</v>
      </c>
      <c r="I366" s="6">
        <f t="shared" si="27"/>
        <v>-4.5419869859626982E-2</v>
      </c>
      <c r="J366" s="7"/>
      <c r="K366" s="7"/>
    </row>
    <row r="367" spans="1:11" x14ac:dyDescent="0.3">
      <c r="A367" s="1">
        <v>26724</v>
      </c>
      <c r="B367" s="1"/>
      <c r="C367" s="1">
        <v>45597</v>
      </c>
      <c r="D367" s="7">
        <f>'BRL IPCA'!$K1031</f>
        <v>72.208323430830177</v>
      </c>
      <c r="E367" s="7">
        <f>'BRL IPCA'!$K1031</f>
        <v>72.208323430830177</v>
      </c>
      <c r="F367" s="6">
        <f t="shared" si="24"/>
        <v>-3.8848490885545761E-3</v>
      </c>
      <c r="G367" s="6">
        <f t="shared" si="25"/>
        <v>-3.8848490885545761E-3</v>
      </c>
      <c r="H367" s="6">
        <f t="shared" si="26"/>
        <v>-4.6465828763058048E-2</v>
      </c>
      <c r="I367" s="6">
        <f t="shared" si="27"/>
        <v>-4.6465828763058048E-2</v>
      </c>
      <c r="J367" s="7"/>
      <c r="K367" s="7"/>
    </row>
    <row r="368" spans="1:11" x14ac:dyDescent="0.3">
      <c r="A368" s="1">
        <v>26755</v>
      </c>
      <c r="B368" s="1"/>
      <c r="C368" s="1">
        <v>45627</v>
      </c>
      <c r="D368" s="7">
        <f>'BRL IPCA'!$K1032</f>
        <v>71.834782561510309</v>
      </c>
      <c r="E368" s="7">
        <f>'BRL IPCA'!$K1032</f>
        <v>71.834782561510309</v>
      </c>
      <c r="F368" s="6">
        <f t="shared" si="24"/>
        <v>-5.1730998806209794E-3</v>
      </c>
      <c r="G368" s="6">
        <f t="shared" si="25"/>
        <v>-5.1730998806209794E-3</v>
      </c>
      <c r="H368" s="6">
        <f t="shared" si="26"/>
        <v>-4.6086388185566429E-2</v>
      </c>
      <c r="I368" s="6">
        <f t="shared" si="27"/>
        <v>-4.6086388185566429E-2</v>
      </c>
      <c r="J368" s="7"/>
      <c r="K368" s="7"/>
    </row>
    <row r="369" spans="1:11" x14ac:dyDescent="0.3">
      <c r="A369" s="1">
        <v>26785</v>
      </c>
      <c r="B369" s="1"/>
      <c r="C369" s="8"/>
      <c r="D369" s="7"/>
      <c r="E369" s="7"/>
      <c r="J369" s="7"/>
      <c r="K369" s="7"/>
    </row>
    <row r="370" spans="1:11" x14ac:dyDescent="0.3">
      <c r="A370" s="1">
        <v>26816</v>
      </c>
      <c r="B370" s="1"/>
      <c r="C370" s="8"/>
      <c r="D370" s="7"/>
      <c r="E370" s="7"/>
      <c r="J370" s="7"/>
      <c r="K370" s="7"/>
    </row>
    <row r="371" spans="1:11" x14ac:dyDescent="0.3">
      <c r="A371" s="1">
        <v>26846</v>
      </c>
      <c r="B371" s="1"/>
      <c r="C371" s="8"/>
      <c r="D371" s="7"/>
      <c r="E371" s="7"/>
      <c r="J371" s="7"/>
      <c r="K371" s="7"/>
    </row>
    <row r="372" spans="1:11" x14ac:dyDescent="0.3">
      <c r="A372" s="1">
        <v>26877</v>
      </c>
      <c r="B372" s="1"/>
      <c r="C372" s="8"/>
      <c r="D372" s="7"/>
      <c r="E372" s="7"/>
      <c r="J372" s="7"/>
      <c r="K372" s="7"/>
    </row>
    <row r="373" spans="1:11" x14ac:dyDescent="0.3">
      <c r="A373" s="1">
        <v>26908</v>
      </c>
      <c r="B373" s="1"/>
      <c r="C373" s="8"/>
      <c r="D373" s="7"/>
      <c r="E373" s="7"/>
      <c r="J373" s="7"/>
      <c r="K373" s="7"/>
    </row>
    <row r="374" spans="1:11" x14ac:dyDescent="0.3">
      <c r="A374" s="1">
        <v>26938</v>
      </c>
      <c r="B374" s="1"/>
      <c r="C374" s="8"/>
      <c r="D374" s="7"/>
      <c r="E374" s="7"/>
      <c r="J374" s="7"/>
      <c r="K374" s="7"/>
    </row>
    <row r="375" spans="1:11" x14ac:dyDescent="0.3">
      <c r="A375" s="1">
        <v>26969</v>
      </c>
      <c r="B375" s="1"/>
      <c r="C375" s="8"/>
      <c r="D375" s="7"/>
      <c r="E375" s="7"/>
      <c r="J375" s="7"/>
      <c r="K375" s="7"/>
    </row>
    <row r="376" spans="1:11" x14ac:dyDescent="0.3">
      <c r="A376" s="1">
        <v>26999</v>
      </c>
      <c r="B376" s="1"/>
      <c r="C376" s="8"/>
      <c r="D376" s="7"/>
      <c r="E376" s="7"/>
      <c r="J376" s="7"/>
      <c r="K376" s="7"/>
    </row>
    <row r="377" spans="1:11" x14ac:dyDescent="0.3">
      <c r="A377" s="1">
        <v>27030</v>
      </c>
      <c r="B377" s="1"/>
      <c r="C377" s="8"/>
      <c r="D377" s="7"/>
      <c r="E377" s="7"/>
      <c r="J377" s="7"/>
      <c r="K377" s="7"/>
    </row>
    <row r="378" spans="1:11" x14ac:dyDescent="0.3">
      <c r="A378" s="1">
        <v>27061</v>
      </c>
      <c r="B378" s="1"/>
      <c r="C378" s="8"/>
      <c r="D378" s="7"/>
      <c r="E378" s="7"/>
      <c r="J378" s="7"/>
      <c r="K378" s="7"/>
    </row>
    <row r="379" spans="1:11" x14ac:dyDescent="0.3">
      <c r="A379" s="1">
        <v>27089</v>
      </c>
      <c r="B379" s="1"/>
      <c r="C379" s="8"/>
      <c r="D379" s="7"/>
      <c r="E379" s="7"/>
      <c r="J379" s="7"/>
      <c r="K379" s="7"/>
    </row>
    <row r="380" spans="1:11" x14ac:dyDescent="0.3">
      <c r="A380" s="1">
        <v>27120</v>
      </c>
      <c r="B380" s="1"/>
      <c r="C380" s="8"/>
      <c r="D380" s="7"/>
      <c r="E380" s="7"/>
      <c r="J380" s="7"/>
      <c r="K380" s="7"/>
    </row>
    <row r="381" spans="1:11" x14ac:dyDescent="0.3">
      <c r="A381" s="1">
        <v>27150</v>
      </c>
      <c r="B381" s="1"/>
      <c r="C381" s="8"/>
      <c r="D381" s="7"/>
      <c r="E381" s="7"/>
      <c r="J381" s="7"/>
      <c r="K381" s="7"/>
    </row>
    <row r="382" spans="1:11" x14ac:dyDescent="0.3">
      <c r="A382" s="1">
        <v>27181</v>
      </c>
      <c r="B382" s="1"/>
      <c r="C382" s="8"/>
      <c r="D382" s="7"/>
      <c r="E382" s="7"/>
      <c r="J382" s="7"/>
      <c r="K382" s="7"/>
    </row>
    <row r="383" spans="1:11" x14ac:dyDescent="0.3">
      <c r="A383" s="1">
        <v>27211</v>
      </c>
      <c r="B383" s="1"/>
      <c r="C383" s="8"/>
      <c r="D383" s="7"/>
      <c r="E383" s="7"/>
      <c r="J383" s="7"/>
      <c r="K383" s="7"/>
    </row>
    <row r="384" spans="1:11" x14ac:dyDescent="0.3">
      <c r="A384" s="1">
        <v>27242</v>
      </c>
      <c r="B384" s="1"/>
      <c r="C384" s="8"/>
      <c r="D384" s="7"/>
      <c r="E384" s="7"/>
      <c r="J384" s="7"/>
      <c r="K384" s="7"/>
    </row>
    <row r="385" spans="1:11" x14ac:dyDescent="0.3">
      <c r="A385" s="1">
        <v>27273</v>
      </c>
      <c r="B385" s="1"/>
      <c r="C385" s="8"/>
      <c r="D385" s="7"/>
      <c r="E385" s="7"/>
      <c r="J385" s="7"/>
      <c r="K385" s="7"/>
    </row>
    <row r="386" spans="1:11" x14ac:dyDescent="0.3">
      <c r="A386" s="1">
        <v>27303</v>
      </c>
      <c r="B386" s="1"/>
      <c r="C386" s="8"/>
      <c r="D386" s="7"/>
      <c r="E386" s="7"/>
      <c r="J386" s="7"/>
      <c r="K386" s="7"/>
    </row>
    <row r="387" spans="1:11" x14ac:dyDescent="0.3">
      <c r="A387" s="1">
        <v>27334</v>
      </c>
      <c r="B387" s="1"/>
      <c r="C387" s="8"/>
      <c r="D387" s="7"/>
      <c r="E387" s="7"/>
      <c r="J387" s="7"/>
      <c r="K387" s="7"/>
    </row>
    <row r="388" spans="1:11" x14ac:dyDescent="0.3">
      <c r="A388" s="1">
        <v>27364</v>
      </c>
      <c r="B388" s="1"/>
      <c r="C388" s="8"/>
      <c r="D388" s="7"/>
      <c r="E388" s="7"/>
      <c r="J388" s="7"/>
      <c r="K388" s="7"/>
    </row>
    <row r="389" spans="1:11" x14ac:dyDescent="0.3">
      <c r="A389" s="1">
        <v>27395</v>
      </c>
      <c r="B389" s="1"/>
      <c r="C389" s="8"/>
      <c r="D389" s="7"/>
      <c r="E389" s="7"/>
      <c r="J389" s="7"/>
      <c r="K389" s="7"/>
    </row>
    <row r="390" spans="1:11" x14ac:dyDescent="0.3">
      <c r="A390" s="1">
        <v>27426</v>
      </c>
      <c r="B390" s="1"/>
      <c r="C390" s="8"/>
      <c r="D390" s="7"/>
      <c r="E390" s="7"/>
      <c r="J390" s="7"/>
      <c r="K390" s="7"/>
    </row>
    <row r="391" spans="1:11" x14ac:dyDescent="0.3">
      <c r="A391" s="1">
        <v>27454</v>
      </c>
      <c r="B391" s="1"/>
      <c r="C391" s="8"/>
      <c r="D391" s="7"/>
      <c r="E391" s="7"/>
      <c r="J391" s="7"/>
      <c r="K391" s="7"/>
    </row>
    <row r="392" spans="1:11" x14ac:dyDescent="0.3">
      <c r="A392" s="1">
        <v>27485</v>
      </c>
      <c r="B392" s="1"/>
      <c r="C392" s="8"/>
      <c r="D392" s="7"/>
      <c r="E392" s="7"/>
      <c r="J392" s="7"/>
      <c r="K392" s="7"/>
    </row>
    <row r="393" spans="1:11" x14ac:dyDescent="0.3">
      <c r="A393" s="1">
        <v>27515</v>
      </c>
      <c r="B393" s="1"/>
      <c r="C393" s="8"/>
      <c r="D393" s="7"/>
      <c r="E393" s="7"/>
      <c r="J393" s="7"/>
      <c r="K393" s="7"/>
    </row>
    <row r="394" spans="1:11" x14ac:dyDescent="0.3">
      <c r="A394" s="1">
        <v>27546</v>
      </c>
      <c r="B394" s="1"/>
      <c r="C394" s="8"/>
      <c r="D394" s="7"/>
      <c r="E394" s="7"/>
      <c r="J394" s="7"/>
      <c r="K394" s="7"/>
    </row>
    <row r="395" spans="1:11" x14ac:dyDescent="0.3">
      <c r="A395" s="1">
        <v>27576</v>
      </c>
      <c r="B395" s="1"/>
      <c r="C395" s="8"/>
      <c r="D395" s="7"/>
      <c r="E395" s="7"/>
      <c r="J395" s="7"/>
      <c r="K395" s="7"/>
    </row>
    <row r="396" spans="1:11" x14ac:dyDescent="0.3">
      <c r="A396" s="1">
        <v>27607</v>
      </c>
      <c r="B396" s="1"/>
      <c r="C396" s="8"/>
      <c r="D396" s="7"/>
      <c r="E396" s="7"/>
      <c r="J396" s="7"/>
      <c r="K396" s="7"/>
    </row>
    <row r="397" spans="1:11" x14ac:dyDescent="0.3">
      <c r="A397" s="1">
        <v>27638</v>
      </c>
      <c r="B397" s="1"/>
      <c r="C397" s="8"/>
      <c r="D397" s="7"/>
      <c r="E397" s="7"/>
      <c r="J397" s="7"/>
      <c r="K397" s="7"/>
    </row>
    <row r="398" spans="1:11" x14ac:dyDescent="0.3">
      <c r="A398" s="1">
        <v>27668</v>
      </c>
      <c r="B398" s="1"/>
      <c r="C398" s="8"/>
      <c r="D398" s="7"/>
      <c r="E398" s="7"/>
      <c r="J398" s="7"/>
      <c r="K398" s="7"/>
    </row>
    <row r="399" spans="1:11" x14ac:dyDescent="0.3">
      <c r="A399" s="1">
        <v>27699</v>
      </c>
      <c r="B399" s="1"/>
      <c r="C399" s="8"/>
      <c r="D399" s="7"/>
      <c r="E399" s="7"/>
      <c r="J399" s="7"/>
      <c r="K399" s="7"/>
    </row>
    <row r="400" spans="1:11" x14ac:dyDescent="0.3">
      <c r="A400" s="1">
        <v>27729</v>
      </c>
      <c r="B400" s="1"/>
      <c r="C400" s="8"/>
      <c r="D400" s="7"/>
      <c r="E400" s="7"/>
      <c r="J400" s="7"/>
      <c r="K400" s="7"/>
    </row>
    <row r="401" spans="1:13" x14ac:dyDescent="0.3">
      <c r="A401" s="1">
        <v>27760</v>
      </c>
      <c r="B401" s="1"/>
      <c r="C401" s="8"/>
      <c r="D401" s="7"/>
      <c r="E401" s="7"/>
      <c r="J401" s="7"/>
      <c r="K401" s="7"/>
    </row>
    <row r="402" spans="1:13" x14ac:dyDescent="0.3">
      <c r="A402" s="1">
        <v>27791</v>
      </c>
      <c r="B402" s="1"/>
      <c r="C402" s="8"/>
      <c r="D402" s="7"/>
      <c r="E402" s="7"/>
      <c r="J402" s="7"/>
      <c r="K402" s="7"/>
    </row>
    <row r="403" spans="1:13" x14ac:dyDescent="0.3">
      <c r="A403" s="1">
        <v>27820</v>
      </c>
      <c r="B403" s="1"/>
      <c r="C403" s="8"/>
      <c r="D403" s="7"/>
      <c r="E403" s="7"/>
      <c r="J403" s="7"/>
      <c r="K403" s="7"/>
    </row>
    <row r="404" spans="1:13" x14ac:dyDescent="0.3">
      <c r="A404" s="1">
        <v>27851</v>
      </c>
      <c r="B404" s="1"/>
      <c r="C404" s="8"/>
      <c r="D404" s="7"/>
      <c r="E404" s="7"/>
      <c r="J404" s="7"/>
      <c r="K404" s="7"/>
    </row>
    <row r="405" spans="1:13" x14ac:dyDescent="0.3">
      <c r="A405" s="1">
        <v>27881</v>
      </c>
      <c r="B405" s="1"/>
      <c r="C405" s="8"/>
      <c r="D405" s="7"/>
      <c r="E405" s="7"/>
      <c r="J405" s="7"/>
      <c r="K405" s="7"/>
    </row>
    <row r="406" spans="1:13" x14ac:dyDescent="0.3">
      <c r="A406" s="1">
        <v>27912</v>
      </c>
      <c r="B406" s="1"/>
      <c r="C406" s="8"/>
      <c r="D406" s="7"/>
      <c r="E406" s="7"/>
      <c r="I406" s="6">
        <v>-0.1</v>
      </c>
      <c r="J406" s="6">
        <f>((1+J407)^(12))-1</f>
        <v>-5.8377193085624057E-2</v>
      </c>
      <c r="K406" s="6">
        <f>+D359/D239-1</f>
        <v>2.3766453158482581</v>
      </c>
      <c r="L406" t="s">
        <v>451</v>
      </c>
      <c r="M406" s="6">
        <f>+'USD PP Chart'!B1347/'USD PP Chart'!B1227-1</f>
        <v>-0.24349881796690298</v>
      </c>
    </row>
    <row r="407" spans="1:13" x14ac:dyDescent="0.3">
      <c r="A407" s="1">
        <v>27942</v>
      </c>
      <c r="B407" s="1"/>
      <c r="C407" s="8"/>
      <c r="D407" s="7"/>
      <c r="E407" s="7"/>
      <c r="I407" s="6">
        <f>((1+I406)^(0.0833333333333333))-1</f>
        <v>-8.7416109546967213E-3</v>
      </c>
      <c r="J407" s="6">
        <v>-5.0000000000000001E-3</v>
      </c>
      <c r="K407" s="6">
        <f>((1+K406)^(1/L407))-1</f>
        <v>1.0192280252062424E-2</v>
      </c>
      <c r="L407" s="7">
        <v>120</v>
      </c>
      <c r="M407" s="6">
        <f>((1+M406)^(1/L407))-1</f>
        <v>-2.3227248174525483E-3</v>
      </c>
    </row>
    <row r="408" spans="1:13" x14ac:dyDescent="0.3">
      <c r="A408" s="1">
        <v>27973</v>
      </c>
      <c r="B408" s="1"/>
      <c r="C408" s="8"/>
      <c r="D408" s="7"/>
      <c r="E408" s="7"/>
      <c r="J408" s="7"/>
      <c r="K408" s="7"/>
    </row>
    <row r="409" spans="1:13" x14ac:dyDescent="0.3">
      <c r="A409" s="1">
        <v>28004</v>
      </c>
      <c r="B409" s="1"/>
      <c r="C409" s="8"/>
      <c r="D409" s="7"/>
      <c r="E409" s="7"/>
      <c r="J409" s="7"/>
      <c r="K409" s="7"/>
    </row>
    <row r="410" spans="1:13" x14ac:dyDescent="0.3">
      <c r="A410" s="1">
        <v>28034</v>
      </c>
      <c r="B410" s="1"/>
      <c r="C410" s="8"/>
      <c r="D410" s="7"/>
      <c r="E410" s="7"/>
      <c r="J410" s="7"/>
      <c r="K410" s="7"/>
      <c r="L410">
        <f>10*12</f>
        <v>120</v>
      </c>
    </row>
    <row r="411" spans="1:13" x14ac:dyDescent="0.3">
      <c r="A411" s="1">
        <v>28065</v>
      </c>
      <c r="B411" s="1"/>
      <c r="C411" s="8"/>
      <c r="D411" s="7"/>
      <c r="E411" s="7"/>
      <c r="J411" s="7"/>
      <c r="K411" s="7"/>
    </row>
    <row r="412" spans="1:13" x14ac:dyDescent="0.3">
      <c r="A412" s="1">
        <v>28095</v>
      </c>
      <c r="B412" s="1"/>
      <c r="C412" s="8"/>
      <c r="D412" s="7"/>
      <c r="E412" s="7"/>
      <c r="J412" s="7"/>
      <c r="K412" s="7"/>
    </row>
    <row r="413" spans="1:13" x14ac:dyDescent="0.3">
      <c r="A413" s="1">
        <v>28126</v>
      </c>
      <c r="B413" s="1"/>
      <c r="C413" s="8"/>
      <c r="D413" s="7"/>
      <c r="E413" s="7"/>
      <c r="J413" s="7"/>
      <c r="K413" s="7"/>
    </row>
    <row r="414" spans="1:13" x14ac:dyDescent="0.3">
      <c r="A414" s="1">
        <v>28157</v>
      </c>
      <c r="B414" s="1"/>
      <c r="C414" s="8"/>
      <c r="D414" s="7"/>
      <c r="E414" s="7"/>
      <c r="J414" s="7"/>
      <c r="K414" s="7"/>
    </row>
    <row r="415" spans="1:13" x14ac:dyDescent="0.3">
      <c r="A415" s="1">
        <v>28185</v>
      </c>
      <c r="B415" s="1"/>
      <c r="C415" s="8"/>
      <c r="D415" s="7"/>
      <c r="E415" s="7"/>
      <c r="J415" s="7"/>
      <c r="K415" s="7"/>
    </row>
    <row r="416" spans="1:13" x14ac:dyDescent="0.3">
      <c r="A416" s="1">
        <v>28216</v>
      </c>
      <c r="B416" s="1"/>
      <c r="C416" s="8"/>
      <c r="D416" s="7"/>
      <c r="E416" s="7"/>
      <c r="J416" s="7"/>
      <c r="K416" s="7"/>
    </row>
    <row r="417" spans="1:11" x14ac:dyDescent="0.3">
      <c r="A417" s="1">
        <v>28246</v>
      </c>
      <c r="B417" s="1"/>
      <c r="C417" s="8"/>
      <c r="D417" s="7"/>
      <c r="E417" s="7"/>
      <c r="J417" s="7"/>
      <c r="K417" s="7"/>
    </row>
    <row r="418" spans="1:11" x14ac:dyDescent="0.3">
      <c r="A418" s="1">
        <v>28277</v>
      </c>
      <c r="B418" s="1"/>
      <c r="C418" s="8"/>
      <c r="D418" s="7"/>
      <c r="E418" s="7"/>
      <c r="J418" s="7"/>
      <c r="K418" s="7"/>
    </row>
    <row r="419" spans="1:11" x14ac:dyDescent="0.3">
      <c r="A419" s="1">
        <v>28307</v>
      </c>
      <c r="B419" s="1"/>
      <c r="C419" s="8"/>
      <c r="D419" s="7"/>
      <c r="E419" s="7"/>
      <c r="J419" s="7"/>
      <c r="K419" s="7"/>
    </row>
    <row r="420" spans="1:11" x14ac:dyDescent="0.3">
      <c r="A420" s="1">
        <v>28338</v>
      </c>
      <c r="B420" s="1"/>
      <c r="C420" s="8"/>
      <c r="D420" s="7"/>
      <c r="E420" s="7"/>
      <c r="J420" s="7"/>
      <c r="K420" s="7"/>
    </row>
    <row r="421" spans="1:11" x14ac:dyDescent="0.3">
      <c r="A421" s="1">
        <v>28369</v>
      </c>
      <c r="B421" s="1"/>
      <c r="C421" s="8"/>
      <c r="D421" s="7"/>
      <c r="E421" s="7"/>
      <c r="J421" s="7"/>
      <c r="K421" s="7"/>
    </row>
    <row r="422" spans="1:11" x14ac:dyDescent="0.3">
      <c r="A422" s="1">
        <v>28399</v>
      </c>
      <c r="B422" s="1"/>
      <c r="C422" s="8"/>
      <c r="D422" s="7"/>
      <c r="E422" s="7"/>
      <c r="J422" s="7"/>
      <c r="K422" s="7"/>
    </row>
    <row r="423" spans="1:11" x14ac:dyDescent="0.3">
      <c r="A423" s="1">
        <v>28430</v>
      </c>
      <c r="B423" s="1"/>
      <c r="C423" s="8"/>
      <c r="D423" s="7"/>
      <c r="E423" s="7"/>
      <c r="J423" s="7"/>
      <c r="K423" s="7"/>
    </row>
    <row r="424" spans="1:11" x14ac:dyDescent="0.3">
      <c r="A424" s="1">
        <v>28460</v>
      </c>
      <c r="B424" s="1"/>
      <c r="C424" s="8"/>
      <c r="D424" s="7"/>
      <c r="E424" s="7"/>
      <c r="J424" s="7"/>
      <c r="K424" s="7"/>
    </row>
    <row r="425" spans="1:11" x14ac:dyDescent="0.3">
      <c r="A425" s="1">
        <v>28491</v>
      </c>
      <c r="B425" s="1"/>
      <c r="C425" s="8"/>
      <c r="D425" s="7"/>
      <c r="E425" s="7"/>
      <c r="J425" s="7"/>
      <c r="K425" s="7"/>
    </row>
    <row r="426" spans="1:11" x14ac:dyDescent="0.3">
      <c r="A426" s="1">
        <v>28522</v>
      </c>
      <c r="B426" s="1"/>
      <c r="C426" s="8"/>
      <c r="D426" s="7"/>
      <c r="E426" s="7"/>
      <c r="J426" s="7"/>
      <c r="K426" s="7"/>
    </row>
    <row r="427" spans="1:11" x14ac:dyDescent="0.3">
      <c r="A427" s="1">
        <v>28550</v>
      </c>
      <c r="B427" s="1"/>
      <c r="C427" s="8"/>
      <c r="D427" s="7"/>
      <c r="E427" s="7"/>
      <c r="J427" s="7"/>
      <c r="K427" s="7"/>
    </row>
    <row r="428" spans="1:11" x14ac:dyDescent="0.3">
      <c r="A428" s="1">
        <v>28581</v>
      </c>
      <c r="B428" s="1"/>
      <c r="C428" s="8"/>
      <c r="D428" s="7"/>
      <c r="E428" s="7"/>
      <c r="J428" s="7"/>
      <c r="K428" s="7"/>
    </row>
    <row r="429" spans="1:11" x14ac:dyDescent="0.3">
      <c r="A429" s="1">
        <v>28611</v>
      </c>
      <c r="B429" s="1"/>
      <c r="C429" s="8"/>
      <c r="D429" s="7"/>
      <c r="E429" s="7"/>
      <c r="J429" s="7"/>
      <c r="K429" s="7"/>
    </row>
    <row r="430" spans="1:11" x14ac:dyDescent="0.3">
      <c r="A430" s="1">
        <v>28642</v>
      </c>
      <c r="B430" s="1"/>
      <c r="C430" s="8"/>
      <c r="D430" s="7"/>
      <c r="E430" s="7"/>
      <c r="J430" s="7"/>
      <c r="K430" s="7"/>
    </row>
    <row r="431" spans="1:11" x14ac:dyDescent="0.3">
      <c r="A431" s="1">
        <v>28672</v>
      </c>
      <c r="B431" s="1"/>
      <c r="C431" s="8"/>
      <c r="D431" s="7"/>
      <c r="E431" s="7"/>
      <c r="J431" s="7"/>
      <c r="K431" s="7"/>
    </row>
    <row r="432" spans="1:11" x14ac:dyDescent="0.3">
      <c r="A432" s="1">
        <v>28703</v>
      </c>
      <c r="B432" s="1"/>
      <c r="C432" s="8"/>
      <c r="D432" s="7"/>
      <c r="E432" s="7"/>
      <c r="J432" s="7"/>
      <c r="K432" s="7"/>
    </row>
    <row r="433" spans="1:11" x14ac:dyDescent="0.3">
      <c r="A433" s="1">
        <v>28734</v>
      </c>
      <c r="B433" s="1"/>
      <c r="C433" s="8"/>
      <c r="D433" s="7"/>
      <c r="E433" s="7"/>
      <c r="J433" s="7"/>
      <c r="K433" s="7"/>
    </row>
    <row r="434" spans="1:11" x14ac:dyDescent="0.3">
      <c r="A434" s="1">
        <v>28764</v>
      </c>
      <c r="B434" s="1"/>
      <c r="C434" s="8"/>
      <c r="D434" s="7"/>
      <c r="E434" s="7"/>
      <c r="J434" s="7"/>
      <c r="K434" s="7"/>
    </row>
    <row r="435" spans="1:11" x14ac:dyDescent="0.3">
      <c r="A435" s="1">
        <v>28795</v>
      </c>
      <c r="B435" s="1"/>
      <c r="C435" s="8"/>
      <c r="D435" s="7"/>
      <c r="E435" s="7"/>
      <c r="J435" s="7"/>
      <c r="K435" s="7"/>
    </row>
    <row r="436" spans="1:11" x14ac:dyDescent="0.3">
      <c r="A436" s="1">
        <v>28825</v>
      </c>
      <c r="B436" s="1"/>
      <c r="C436" s="8"/>
      <c r="D436" s="7"/>
      <c r="E436" s="7"/>
      <c r="J436" s="7"/>
      <c r="K436" s="7"/>
    </row>
    <row r="437" spans="1:11" x14ac:dyDescent="0.3">
      <c r="A437" s="1">
        <v>28856</v>
      </c>
      <c r="B437" s="1"/>
      <c r="C437" s="8"/>
      <c r="D437" s="7"/>
      <c r="E437" s="7"/>
      <c r="J437" s="7"/>
      <c r="K437" s="7"/>
    </row>
    <row r="438" spans="1:11" x14ac:dyDescent="0.3">
      <c r="A438" s="1">
        <v>28887</v>
      </c>
      <c r="B438" s="1"/>
      <c r="C438" s="8"/>
      <c r="D438" s="7"/>
      <c r="E438" s="7"/>
      <c r="J438" s="7"/>
      <c r="K438" s="7"/>
    </row>
    <row r="439" spans="1:11" x14ac:dyDescent="0.3">
      <c r="A439" s="1">
        <v>28915</v>
      </c>
      <c r="B439" s="1"/>
      <c r="C439" s="8"/>
      <c r="D439" s="7"/>
      <c r="E439" s="7"/>
      <c r="J439" s="7"/>
      <c r="K439" s="7"/>
    </row>
    <row r="440" spans="1:11" x14ac:dyDescent="0.3">
      <c r="A440" s="1">
        <v>28946</v>
      </c>
      <c r="B440" s="1"/>
      <c r="C440" s="8"/>
      <c r="D440" s="7"/>
      <c r="E440" s="7"/>
      <c r="J440" s="7"/>
      <c r="K440" s="7"/>
    </row>
    <row r="441" spans="1:11" x14ac:dyDescent="0.3">
      <c r="A441" s="1">
        <v>28976</v>
      </c>
      <c r="B441" s="1"/>
      <c r="C441" s="8"/>
      <c r="D441" s="7"/>
      <c r="E441" s="7"/>
      <c r="J441" s="7"/>
      <c r="K441" s="7"/>
    </row>
    <row r="442" spans="1:11" x14ac:dyDescent="0.3">
      <c r="A442" s="1">
        <v>29007</v>
      </c>
      <c r="B442" s="1"/>
      <c r="C442" s="8"/>
      <c r="D442" s="7"/>
      <c r="E442" s="7"/>
      <c r="J442" s="7"/>
      <c r="K442" s="7"/>
    </row>
    <row r="443" spans="1:11" x14ac:dyDescent="0.3">
      <c r="A443" s="1">
        <v>29037</v>
      </c>
      <c r="B443" s="1"/>
      <c r="C443" s="8"/>
      <c r="D443" s="7"/>
      <c r="E443" s="7"/>
      <c r="J443" s="7"/>
      <c r="K443" s="7"/>
    </row>
    <row r="444" spans="1:11" x14ac:dyDescent="0.3">
      <c r="A444" s="1">
        <v>29068</v>
      </c>
      <c r="B444" s="1"/>
      <c r="C444" s="8"/>
      <c r="D444" s="7"/>
      <c r="E444" s="7"/>
      <c r="J444" s="7"/>
      <c r="K444" s="7"/>
    </row>
    <row r="445" spans="1:11" x14ac:dyDescent="0.3">
      <c r="A445" s="1">
        <v>29099</v>
      </c>
      <c r="B445" s="1"/>
      <c r="C445" s="8"/>
      <c r="D445" s="7"/>
      <c r="E445" s="7"/>
      <c r="J445" s="7"/>
      <c r="K445" s="7"/>
    </row>
    <row r="446" spans="1:11" x14ac:dyDescent="0.3">
      <c r="A446" s="1">
        <v>29129</v>
      </c>
      <c r="B446" s="1"/>
      <c r="C446" s="8"/>
      <c r="D446" s="7"/>
      <c r="E446" s="7"/>
      <c r="J446" s="7"/>
      <c r="K446" s="7"/>
    </row>
    <row r="447" spans="1:11" x14ac:dyDescent="0.3">
      <c r="A447" s="1">
        <v>29160</v>
      </c>
      <c r="B447" s="1"/>
      <c r="C447" s="8"/>
      <c r="D447" s="7"/>
      <c r="E447" s="7"/>
      <c r="J447" s="7"/>
      <c r="K447" s="7"/>
    </row>
    <row r="448" spans="1:11" x14ac:dyDescent="0.3">
      <c r="A448" s="1">
        <v>29190</v>
      </c>
      <c r="B448" s="1"/>
      <c r="C448" s="8"/>
      <c r="D448" s="7"/>
      <c r="E448" s="7"/>
      <c r="J448" s="7"/>
      <c r="K448" s="7"/>
    </row>
    <row r="449" spans="1:11" x14ac:dyDescent="0.3">
      <c r="A449" s="1">
        <v>29221</v>
      </c>
      <c r="B449" s="1"/>
      <c r="C449" s="8"/>
      <c r="D449" s="7"/>
      <c r="E449" s="7"/>
      <c r="J449" s="7"/>
      <c r="K449" s="7"/>
    </row>
    <row r="450" spans="1:11" x14ac:dyDescent="0.3">
      <c r="A450" s="1">
        <v>29252</v>
      </c>
      <c r="B450" s="1"/>
      <c r="C450" s="8"/>
      <c r="D450" s="7"/>
      <c r="E450" s="7"/>
      <c r="J450" s="7"/>
      <c r="K450" s="7"/>
    </row>
    <row r="451" spans="1:11" x14ac:dyDescent="0.3">
      <c r="A451" s="1">
        <v>29281</v>
      </c>
      <c r="B451" s="1"/>
      <c r="C451" s="8"/>
      <c r="D451" s="7"/>
      <c r="E451" s="7"/>
      <c r="J451" s="7"/>
      <c r="K451" s="7"/>
    </row>
    <row r="452" spans="1:11" x14ac:dyDescent="0.3">
      <c r="A452" s="1">
        <v>29312</v>
      </c>
      <c r="B452" s="1"/>
      <c r="C452" s="8"/>
      <c r="D452" s="7"/>
      <c r="E452" s="7"/>
      <c r="J452" s="7"/>
      <c r="K452" s="7"/>
    </row>
    <row r="453" spans="1:11" x14ac:dyDescent="0.3">
      <c r="A453" s="1">
        <v>29342</v>
      </c>
      <c r="B453" s="1"/>
      <c r="C453" s="8"/>
      <c r="D453" s="7"/>
      <c r="E453" s="7"/>
      <c r="J453" s="7"/>
      <c r="K453" s="7"/>
    </row>
    <row r="454" spans="1:11" x14ac:dyDescent="0.3">
      <c r="A454" s="1">
        <v>29373</v>
      </c>
      <c r="B454" s="1"/>
      <c r="C454" s="8"/>
      <c r="D454" s="7"/>
      <c r="E454" s="7"/>
      <c r="J454" s="7"/>
      <c r="K454" s="7"/>
    </row>
    <row r="455" spans="1:11" x14ac:dyDescent="0.3">
      <c r="A455" s="1">
        <v>29403</v>
      </c>
      <c r="B455" s="1"/>
      <c r="C455" s="8"/>
      <c r="D455" s="7"/>
      <c r="E455" s="7"/>
      <c r="J455" s="7"/>
      <c r="K455" s="7"/>
    </row>
    <row r="456" spans="1:11" x14ac:dyDescent="0.3">
      <c r="A456" s="1">
        <v>29434</v>
      </c>
      <c r="B456" s="1"/>
      <c r="C456" s="8"/>
      <c r="D456" s="7"/>
      <c r="E456" s="7"/>
      <c r="J456" s="7"/>
      <c r="K456" s="7"/>
    </row>
    <row r="457" spans="1:11" x14ac:dyDescent="0.3">
      <c r="A457" s="1">
        <v>29465</v>
      </c>
      <c r="B457" s="1"/>
      <c r="C457" s="8"/>
      <c r="D457" s="7"/>
      <c r="E457" s="7"/>
      <c r="J457" s="7"/>
      <c r="K457" s="7"/>
    </row>
    <row r="458" spans="1:11" x14ac:dyDescent="0.3">
      <c r="A458" s="1">
        <v>29495</v>
      </c>
      <c r="B458" s="1"/>
      <c r="C458" s="8"/>
      <c r="D458" s="7"/>
      <c r="E458" s="7"/>
      <c r="J458" s="7"/>
      <c r="K458" s="7"/>
    </row>
    <row r="459" spans="1:11" x14ac:dyDescent="0.3">
      <c r="A459" s="1">
        <v>29526</v>
      </c>
      <c r="B459" s="1"/>
      <c r="C459" s="8"/>
      <c r="D459" s="7"/>
      <c r="E459" s="7"/>
      <c r="J459" s="7"/>
      <c r="K459" s="7"/>
    </row>
    <row r="460" spans="1:11" x14ac:dyDescent="0.3">
      <c r="A460" s="1">
        <v>29556</v>
      </c>
      <c r="B460" s="1"/>
      <c r="C460" s="8"/>
      <c r="D460" s="7"/>
      <c r="E460" s="7"/>
      <c r="J460" s="7"/>
      <c r="K460" s="7"/>
    </row>
    <row r="461" spans="1:11" x14ac:dyDescent="0.3">
      <c r="A461" s="1">
        <v>29587</v>
      </c>
      <c r="B461" s="1"/>
      <c r="C461" s="8"/>
      <c r="D461" s="7"/>
      <c r="E461" s="7"/>
      <c r="J461" s="7"/>
      <c r="K461" s="7"/>
    </row>
    <row r="462" spans="1:11" x14ac:dyDescent="0.3">
      <c r="A462" s="1">
        <v>29618</v>
      </c>
      <c r="B462" s="1"/>
      <c r="C462" s="8"/>
      <c r="D462" s="7"/>
      <c r="E462" s="7"/>
      <c r="J462" s="7"/>
      <c r="K462" s="7"/>
    </row>
    <row r="463" spans="1:11" x14ac:dyDescent="0.3">
      <c r="A463" s="1">
        <v>29646</v>
      </c>
      <c r="B463" s="1"/>
      <c r="C463" s="8"/>
      <c r="D463" s="7"/>
      <c r="E463" s="7"/>
      <c r="J463" s="7"/>
      <c r="K463" s="7"/>
    </row>
    <row r="464" spans="1:11" x14ac:dyDescent="0.3">
      <c r="A464" s="1">
        <v>29677</v>
      </c>
      <c r="B464" s="1"/>
      <c r="C464" s="8"/>
      <c r="D464" s="7"/>
      <c r="E464" s="7"/>
      <c r="J464" s="7"/>
      <c r="K464" s="7"/>
    </row>
    <row r="465" spans="1:11" x14ac:dyDescent="0.3">
      <c r="A465" s="1">
        <v>29707</v>
      </c>
      <c r="B465" s="1"/>
      <c r="C465" s="8"/>
      <c r="D465" s="7"/>
      <c r="E465" s="7"/>
      <c r="J465" s="7"/>
      <c r="K465" s="7"/>
    </row>
    <row r="466" spans="1:11" x14ac:dyDescent="0.3">
      <c r="A466" s="1">
        <v>29738</v>
      </c>
      <c r="B466" s="1"/>
      <c r="C466" s="8"/>
      <c r="D466" s="7"/>
      <c r="E466" s="7"/>
      <c r="J466" s="7"/>
      <c r="K466" s="7"/>
    </row>
    <row r="467" spans="1:11" x14ac:dyDescent="0.3">
      <c r="A467" s="1">
        <v>29768</v>
      </c>
      <c r="B467" s="1"/>
      <c r="C467" s="8"/>
      <c r="D467" s="7"/>
      <c r="E467" s="7"/>
      <c r="J467" s="7"/>
      <c r="K467" s="7"/>
    </row>
    <row r="468" spans="1:11" x14ac:dyDescent="0.3">
      <c r="A468" s="1">
        <v>29799</v>
      </c>
      <c r="B468" s="1"/>
      <c r="C468" s="8"/>
      <c r="D468" s="7"/>
      <c r="E468" s="7"/>
      <c r="J468" s="7"/>
      <c r="K468" s="7"/>
    </row>
    <row r="469" spans="1:11" x14ac:dyDescent="0.3">
      <c r="A469" s="1">
        <v>29830</v>
      </c>
      <c r="B469" s="1"/>
      <c r="C469" s="8"/>
      <c r="D469" s="7"/>
      <c r="E469" s="7"/>
      <c r="J469" s="7"/>
      <c r="K469" s="7"/>
    </row>
    <row r="470" spans="1:11" x14ac:dyDescent="0.3">
      <c r="A470" s="1">
        <v>29860</v>
      </c>
      <c r="B470" s="1"/>
      <c r="C470" s="8"/>
      <c r="D470" s="7"/>
      <c r="E470" s="7"/>
      <c r="J470" s="7"/>
      <c r="K470" s="7"/>
    </row>
    <row r="471" spans="1:11" x14ac:dyDescent="0.3">
      <c r="A471" s="1">
        <v>29891</v>
      </c>
      <c r="B471" s="1"/>
      <c r="C471" s="8"/>
      <c r="D471" s="7"/>
      <c r="E471" s="7"/>
      <c r="J471" s="7"/>
      <c r="K471" s="7"/>
    </row>
    <row r="472" spans="1:11" x14ac:dyDescent="0.3">
      <c r="A472" s="1">
        <v>29921</v>
      </c>
      <c r="B472" s="1"/>
      <c r="C472" s="8"/>
      <c r="D472" s="7"/>
      <c r="E472" s="7"/>
      <c r="J472" s="7"/>
      <c r="K472" s="7"/>
    </row>
    <row r="473" spans="1:11" x14ac:dyDescent="0.3">
      <c r="A473" s="1">
        <v>29952</v>
      </c>
      <c r="B473" s="1"/>
      <c r="C473" s="8"/>
      <c r="D473" s="7"/>
      <c r="E473" s="7"/>
      <c r="J473" s="7"/>
      <c r="K473" s="7"/>
    </row>
    <row r="474" spans="1:11" x14ac:dyDescent="0.3">
      <c r="A474" s="1">
        <v>29983</v>
      </c>
      <c r="B474" s="1"/>
      <c r="C474" s="8"/>
      <c r="D474" s="7"/>
      <c r="E474" s="7"/>
      <c r="J474" s="7"/>
      <c r="K474" s="7"/>
    </row>
    <row r="475" spans="1:11" x14ac:dyDescent="0.3">
      <c r="A475" s="1">
        <v>30011</v>
      </c>
      <c r="B475" s="1"/>
      <c r="C475" s="8"/>
      <c r="D475" s="7"/>
      <c r="E475" s="7"/>
      <c r="J475" s="7"/>
      <c r="K475" s="7"/>
    </row>
    <row r="476" spans="1:11" x14ac:dyDescent="0.3">
      <c r="A476" s="1">
        <v>30042</v>
      </c>
      <c r="B476" s="1"/>
      <c r="C476" s="8"/>
      <c r="D476" s="7"/>
      <c r="E476" s="7"/>
      <c r="J476" s="7"/>
      <c r="K476" s="7"/>
    </row>
    <row r="477" spans="1:11" x14ac:dyDescent="0.3">
      <c r="A477" s="1">
        <v>30072</v>
      </c>
      <c r="B477" s="1"/>
      <c r="C477" s="8"/>
      <c r="D477" s="7"/>
      <c r="E477" s="7"/>
      <c r="J477" s="7"/>
      <c r="K477" s="7"/>
    </row>
    <row r="478" spans="1:11" x14ac:dyDescent="0.3">
      <c r="A478" s="1">
        <v>30103</v>
      </c>
      <c r="B478" s="1"/>
      <c r="C478" s="8"/>
      <c r="D478" s="7"/>
      <c r="E478" s="7"/>
      <c r="J478" s="7"/>
      <c r="K478" s="7"/>
    </row>
    <row r="479" spans="1:11" x14ac:dyDescent="0.3">
      <c r="A479" s="1">
        <v>30133</v>
      </c>
      <c r="B479" s="1"/>
      <c r="C479" s="8"/>
      <c r="D479" s="7"/>
      <c r="E479" s="7"/>
      <c r="J479" s="7"/>
      <c r="K479" s="7"/>
    </row>
    <row r="480" spans="1:11" x14ac:dyDescent="0.3">
      <c r="A480" s="1">
        <v>30164</v>
      </c>
      <c r="B480" s="1"/>
      <c r="C480" s="8"/>
      <c r="D480" s="7"/>
      <c r="E480" s="7"/>
      <c r="J480" s="7"/>
      <c r="K480" s="7"/>
    </row>
    <row r="481" spans="1:11" x14ac:dyDescent="0.3">
      <c r="A481" s="1">
        <v>30195</v>
      </c>
      <c r="B481" s="1"/>
      <c r="C481" s="8"/>
      <c r="D481" s="7"/>
      <c r="E481" s="7"/>
      <c r="J481" s="7"/>
      <c r="K481" s="7"/>
    </row>
    <row r="482" spans="1:11" x14ac:dyDescent="0.3">
      <c r="A482" s="1">
        <v>30225</v>
      </c>
      <c r="B482" s="1"/>
      <c r="C482" s="8"/>
      <c r="D482" s="7"/>
      <c r="E482" s="7"/>
      <c r="J482" s="7"/>
      <c r="K482" s="7"/>
    </row>
    <row r="483" spans="1:11" x14ac:dyDescent="0.3">
      <c r="A483" s="1">
        <v>30256</v>
      </c>
      <c r="B483" s="1"/>
      <c r="C483" s="8"/>
      <c r="D483" s="7"/>
      <c r="E483" s="7"/>
      <c r="J483" s="7"/>
      <c r="K483" s="7"/>
    </row>
    <row r="484" spans="1:11" x14ac:dyDescent="0.3">
      <c r="A484" s="1">
        <v>30286</v>
      </c>
      <c r="B484" s="1"/>
      <c r="C484" s="8"/>
      <c r="D484" s="7"/>
      <c r="E484" s="7"/>
      <c r="J484" s="7"/>
      <c r="K484" s="7"/>
    </row>
    <row r="485" spans="1:11" x14ac:dyDescent="0.3">
      <c r="A485" s="1">
        <v>30317</v>
      </c>
      <c r="B485" s="1"/>
      <c r="C485" s="8"/>
      <c r="D485" s="7"/>
      <c r="E485" s="7"/>
      <c r="J485" s="7"/>
      <c r="K485" s="7"/>
    </row>
    <row r="486" spans="1:11" x14ac:dyDescent="0.3">
      <c r="A486" s="1">
        <v>30348</v>
      </c>
      <c r="B486" s="1"/>
      <c r="C486" s="8"/>
      <c r="D486" s="7"/>
      <c r="E486" s="7"/>
      <c r="J486" s="7"/>
      <c r="K486" s="7"/>
    </row>
    <row r="487" spans="1:11" x14ac:dyDescent="0.3">
      <c r="A487" s="1">
        <v>30376</v>
      </c>
      <c r="B487" s="1"/>
      <c r="C487" s="8"/>
      <c r="D487" s="7"/>
      <c r="E487" s="7"/>
      <c r="J487" s="7"/>
      <c r="K487" s="7"/>
    </row>
    <row r="488" spans="1:11" x14ac:dyDescent="0.3">
      <c r="A488" s="1">
        <v>30407</v>
      </c>
      <c r="B488" s="1"/>
      <c r="C488" s="8"/>
      <c r="D488" s="7"/>
      <c r="E488" s="7"/>
      <c r="J488" s="7"/>
      <c r="K488" s="7"/>
    </row>
    <row r="489" spans="1:11" x14ac:dyDescent="0.3">
      <c r="A489" s="1">
        <v>30437</v>
      </c>
      <c r="B489" s="1"/>
      <c r="C489" s="8"/>
      <c r="D489" s="7"/>
      <c r="E489" s="7"/>
      <c r="J489" s="7"/>
      <c r="K489" s="7"/>
    </row>
    <row r="490" spans="1:11" x14ac:dyDescent="0.3">
      <c r="A490" s="1">
        <v>30468</v>
      </c>
      <c r="B490" s="1"/>
      <c r="C490" s="8"/>
      <c r="D490" s="7"/>
      <c r="E490" s="7"/>
      <c r="J490" s="7"/>
      <c r="K490" s="7"/>
    </row>
    <row r="491" spans="1:11" x14ac:dyDescent="0.3">
      <c r="A491" s="1">
        <v>30498</v>
      </c>
      <c r="B491" s="1"/>
      <c r="C491" s="8"/>
      <c r="D491" s="7"/>
      <c r="E491" s="7"/>
      <c r="J491" s="7"/>
      <c r="K491" s="7"/>
    </row>
    <row r="492" spans="1:11" x14ac:dyDescent="0.3">
      <c r="A492" s="1">
        <v>30529</v>
      </c>
      <c r="B492" s="1"/>
      <c r="C492" s="8"/>
      <c r="D492" s="7"/>
      <c r="E492" s="7"/>
      <c r="J492" s="7"/>
      <c r="K492" s="7"/>
    </row>
    <row r="493" spans="1:11" x14ac:dyDescent="0.3">
      <c r="A493" s="1">
        <v>30560</v>
      </c>
      <c r="B493" s="1"/>
      <c r="C493" s="8"/>
      <c r="D493" s="7"/>
      <c r="E493" s="7"/>
      <c r="J493" s="7"/>
      <c r="K493" s="7"/>
    </row>
    <row r="494" spans="1:11" x14ac:dyDescent="0.3">
      <c r="A494" s="1">
        <v>30590</v>
      </c>
      <c r="B494" s="1"/>
      <c r="C494" s="8"/>
      <c r="D494" s="7"/>
      <c r="E494" s="7"/>
      <c r="J494" s="7"/>
      <c r="K494" s="7"/>
    </row>
    <row r="495" spans="1:11" x14ac:dyDescent="0.3">
      <c r="A495" s="1">
        <v>30621</v>
      </c>
      <c r="B495" s="1"/>
      <c r="C495" s="8"/>
      <c r="D495" s="7"/>
      <c r="E495" s="7"/>
      <c r="J495" s="7"/>
      <c r="K495" s="7"/>
    </row>
    <row r="496" spans="1:11" x14ac:dyDescent="0.3">
      <c r="A496" s="1">
        <v>30651</v>
      </c>
      <c r="B496" s="1"/>
      <c r="C496" s="8"/>
      <c r="D496" s="7"/>
      <c r="E496" s="7"/>
      <c r="J496" s="7"/>
      <c r="K496" s="7"/>
    </row>
    <row r="497" spans="1:11" x14ac:dyDescent="0.3">
      <c r="A497" s="1">
        <v>30682</v>
      </c>
      <c r="B497" s="1"/>
      <c r="C497" s="8"/>
      <c r="D497" s="7"/>
      <c r="E497" s="7"/>
      <c r="J497" s="7"/>
      <c r="K497" s="7"/>
    </row>
    <row r="498" spans="1:11" x14ac:dyDescent="0.3">
      <c r="A498" s="1">
        <v>30713</v>
      </c>
      <c r="B498" s="1"/>
      <c r="C498" s="8"/>
      <c r="D498" s="7"/>
      <c r="E498" s="7"/>
      <c r="J498" s="7"/>
      <c r="K498" s="7"/>
    </row>
    <row r="499" spans="1:11" x14ac:dyDescent="0.3">
      <c r="A499" s="1">
        <v>30742</v>
      </c>
      <c r="B499" s="1"/>
      <c r="C499" s="8"/>
      <c r="D499" s="7"/>
      <c r="E499" s="7"/>
      <c r="J499" s="7"/>
      <c r="K499" s="7"/>
    </row>
    <row r="500" spans="1:11" x14ac:dyDescent="0.3">
      <c r="A500" s="1">
        <v>30773</v>
      </c>
      <c r="B500" s="1"/>
      <c r="C500" s="8"/>
      <c r="D500" s="7"/>
      <c r="E500" s="7"/>
      <c r="J500" s="7"/>
      <c r="K500" s="7"/>
    </row>
    <row r="501" spans="1:11" x14ac:dyDescent="0.3">
      <c r="A501" s="1">
        <v>30803</v>
      </c>
      <c r="B501" s="1"/>
      <c r="C501" s="8"/>
      <c r="D501" s="7"/>
      <c r="E501" s="7"/>
      <c r="J501" s="7"/>
      <c r="K501" s="7"/>
    </row>
    <row r="502" spans="1:11" x14ac:dyDescent="0.3">
      <c r="A502" s="1">
        <v>30834</v>
      </c>
      <c r="B502" s="1"/>
      <c r="C502" s="8"/>
      <c r="D502" s="7"/>
      <c r="E502" s="7"/>
      <c r="J502" s="7"/>
      <c r="K502" s="7"/>
    </row>
    <row r="503" spans="1:11" x14ac:dyDescent="0.3">
      <c r="A503" s="1">
        <v>30864</v>
      </c>
      <c r="B503" s="1"/>
      <c r="C503" s="8"/>
      <c r="D503" s="7"/>
      <c r="E503" s="7"/>
      <c r="J503" s="7"/>
      <c r="K503" s="7"/>
    </row>
    <row r="504" spans="1:11" x14ac:dyDescent="0.3">
      <c r="A504" s="1">
        <v>30895</v>
      </c>
      <c r="B504" s="1"/>
      <c r="C504" s="8"/>
      <c r="D504" s="7"/>
      <c r="E504" s="7"/>
      <c r="J504" s="7"/>
      <c r="K504" s="7"/>
    </row>
    <row r="505" spans="1:11" x14ac:dyDescent="0.3">
      <c r="A505" s="1">
        <v>30926</v>
      </c>
      <c r="B505" s="1"/>
      <c r="C505" s="8"/>
      <c r="D505" s="7"/>
      <c r="E505" s="7"/>
      <c r="J505" s="7"/>
      <c r="K505" s="7"/>
    </row>
    <row r="506" spans="1:11" x14ac:dyDescent="0.3">
      <c r="A506" s="1">
        <v>30956</v>
      </c>
      <c r="B506" s="1"/>
      <c r="C506" s="8"/>
      <c r="D506" s="7"/>
      <c r="E506" s="7"/>
      <c r="J506" s="7"/>
      <c r="K506" s="7"/>
    </row>
    <row r="507" spans="1:11" x14ac:dyDescent="0.3">
      <c r="A507" s="1">
        <v>30987</v>
      </c>
      <c r="B507" s="1"/>
      <c r="C507" s="8"/>
      <c r="D507" s="7"/>
      <c r="E507" s="7"/>
      <c r="J507" s="7"/>
      <c r="K507" s="7"/>
    </row>
    <row r="508" spans="1:11" x14ac:dyDescent="0.3">
      <c r="A508" s="1">
        <v>31017</v>
      </c>
      <c r="B508" s="1"/>
      <c r="C508" s="8"/>
      <c r="D508" s="7"/>
      <c r="E508" s="7"/>
      <c r="J508" s="7"/>
      <c r="K508" s="7"/>
    </row>
    <row r="509" spans="1:11" x14ac:dyDescent="0.3">
      <c r="A509" s="1">
        <v>31048</v>
      </c>
      <c r="B509" s="1"/>
      <c r="C509" s="8"/>
      <c r="D509" s="7"/>
      <c r="E509" s="7"/>
      <c r="J509" s="7"/>
      <c r="K509" s="7"/>
    </row>
    <row r="510" spans="1:11" x14ac:dyDescent="0.3">
      <c r="A510" s="1">
        <v>31079</v>
      </c>
      <c r="B510" s="1"/>
      <c r="C510" s="8"/>
      <c r="D510" s="7"/>
      <c r="E510" s="7"/>
      <c r="J510" s="7"/>
      <c r="K510" s="7"/>
    </row>
    <row r="511" spans="1:11" x14ac:dyDescent="0.3">
      <c r="A511" s="1">
        <v>31107</v>
      </c>
      <c r="B511" s="1"/>
      <c r="C511" s="8"/>
      <c r="D511" s="7"/>
      <c r="E511" s="7"/>
      <c r="J511" s="7"/>
      <c r="K511" s="7"/>
    </row>
    <row r="512" spans="1:11" x14ac:dyDescent="0.3">
      <c r="A512" s="1">
        <v>31138</v>
      </c>
      <c r="B512" s="1"/>
      <c r="C512" s="8"/>
      <c r="D512" s="7"/>
      <c r="E512" s="7"/>
      <c r="J512" s="7"/>
      <c r="K512" s="7"/>
    </row>
    <row r="513" spans="1:11" x14ac:dyDescent="0.3">
      <c r="A513" s="1">
        <v>31168</v>
      </c>
      <c r="B513" s="1"/>
      <c r="C513" s="8"/>
      <c r="D513" s="7"/>
      <c r="E513" s="7"/>
      <c r="J513" s="7"/>
      <c r="K513" s="7"/>
    </row>
    <row r="514" spans="1:11" x14ac:dyDescent="0.3">
      <c r="A514" s="1">
        <v>31199</v>
      </c>
      <c r="B514" s="1"/>
      <c r="C514" s="8"/>
      <c r="D514" s="7"/>
      <c r="E514" s="7"/>
      <c r="J514" s="7"/>
      <c r="K514" s="7"/>
    </row>
    <row r="515" spans="1:11" x14ac:dyDescent="0.3">
      <c r="A515" s="1">
        <v>31229</v>
      </c>
      <c r="B515" s="1"/>
      <c r="C515" s="8"/>
      <c r="D515" s="7"/>
      <c r="E515" s="7"/>
      <c r="J515" s="7"/>
      <c r="K515" s="7"/>
    </row>
    <row r="516" spans="1:11" x14ac:dyDescent="0.3">
      <c r="A516" s="1">
        <v>31260</v>
      </c>
      <c r="B516" s="1"/>
      <c r="C516" s="8"/>
      <c r="D516" s="7"/>
      <c r="E516" s="7"/>
      <c r="J516" s="7"/>
      <c r="K516" s="7"/>
    </row>
    <row r="517" spans="1:11" x14ac:dyDescent="0.3">
      <c r="A517" s="1">
        <v>31291</v>
      </c>
      <c r="B517" s="1"/>
      <c r="C517" s="8"/>
      <c r="D517" s="7"/>
      <c r="E517" s="7"/>
      <c r="J517" s="7"/>
      <c r="K517" s="7"/>
    </row>
    <row r="518" spans="1:11" x14ac:dyDescent="0.3">
      <c r="A518" s="1">
        <v>31321</v>
      </c>
      <c r="B518" s="1"/>
      <c r="C518" s="8"/>
      <c r="D518" s="7"/>
      <c r="E518" s="7"/>
      <c r="J518" s="7"/>
      <c r="K518" s="7"/>
    </row>
    <row r="519" spans="1:11" x14ac:dyDescent="0.3">
      <c r="A519" s="1">
        <v>31352</v>
      </c>
      <c r="B519" s="1"/>
      <c r="C519" s="8"/>
      <c r="D519" s="7"/>
      <c r="E519" s="7"/>
      <c r="J519" s="7"/>
      <c r="K519" s="7"/>
    </row>
    <row r="520" spans="1:11" x14ac:dyDescent="0.3">
      <c r="A520" s="1">
        <v>31382</v>
      </c>
      <c r="B520" s="1"/>
      <c r="C520" s="8"/>
      <c r="D520" s="7"/>
      <c r="E520" s="7"/>
      <c r="J520" s="7"/>
      <c r="K520" s="7"/>
    </row>
    <row r="521" spans="1:11" x14ac:dyDescent="0.3">
      <c r="A521" s="1">
        <v>31413</v>
      </c>
      <c r="B521" s="1"/>
      <c r="C521" s="8"/>
      <c r="D521" s="7"/>
      <c r="E521" s="7"/>
      <c r="J521" s="7"/>
      <c r="K521" s="7"/>
    </row>
    <row r="522" spans="1:11" x14ac:dyDescent="0.3">
      <c r="A522" s="1">
        <v>31444</v>
      </c>
      <c r="B522" s="1"/>
      <c r="C522" s="8"/>
      <c r="D522" s="7"/>
      <c r="E522" s="7"/>
      <c r="J522" s="7"/>
      <c r="K522" s="7"/>
    </row>
    <row r="523" spans="1:11" x14ac:dyDescent="0.3">
      <c r="A523" s="1">
        <v>31472</v>
      </c>
      <c r="B523" s="1"/>
      <c r="C523" s="8"/>
      <c r="D523" s="7"/>
      <c r="E523" s="7"/>
      <c r="J523" s="7"/>
      <c r="K523" s="7"/>
    </row>
    <row r="524" spans="1:11" x14ac:dyDescent="0.3">
      <c r="A524" s="1">
        <v>31503</v>
      </c>
      <c r="B524" s="1"/>
      <c r="C524" s="8"/>
      <c r="D524" s="7"/>
      <c r="E524" s="7"/>
      <c r="J524" s="7"/>
      <c r="K524" s="7"/>
    </row>
    <row r="525" spans="1:11" x14ac:dyDescent="0.3">
      <c r="A525" s="1">
        <v>31533</v>
      </c>
      <c r="B525" s="1"/>
      <c r="C525" s="8"/>
      <c r="D525" s="7"/>
      <c r="E525" s="7"/>
      <c r="J525" s="7"/>
      <c r="K525" s="7"/>
    </row>
    <row r="526" spans="1:11" x14ac:dyDescent="0.3">
      <c r="A526" s="1">
        <v>31564</v>
      </c>
      <c r="B526" s="1"/>
      <c r="C526" s="8"/>
      <c r="D526" s="7"/>
      <c r="E526" s="7"/>
      <c r="J526" s="7"/>
      <c r="K526" s="7"/>
    </row>
    <row r="527" spans="1:11" x14ac:dyDescent="0.3">
      <c r="A527" s="1">
        <v>31594</v>
      </c>
      <c r="B527" s="1"/>
      <c r="C527" s="8"/>
      <c r="D527" s="7"/>
      <c r="E527" s="7"/>
      <c r="J527" s="7"/>
      <c r="K527" s="7"/>
    </row>
    <row r="528" spans="1:11" x14ac:dyDescent="0.3">
      <c r="A528" s="1">
        <v>31625</v>
      </c>
      <c r="B528" s="1"/>
      <c r="C528" s="8"/>
      <c r="D528" s="7"/>
      <c r="E528" s="7"/>
      <c r="J528" s="7"/>
      <c r="K528" s="7"/>
    </row>
    <row r="529" spans="1:11" x14ac:dyDescent="0.3">
      <c r="A529" s="1">
        <v>31656</v>
      </c>
      <c r="B529" s="1"/>
      <c r="C529" s="8"/>
      <c r="D529" s="7"/>
      <c r="E529" s="7"/>
      <c r="J529" s="7"/>
      <c r="K529" s="7"/>
    </row>
    <row r="530" spans="1:11" x14ac:dyDescent="0.3">
      <c r="A530" s="1">
        <v>31686</v>
      </c>
      <c r="B530" s="1"/>
      <c r="C530" s="8"/>
      <c r="D530" s="7"/>
      <c r="E530" s="7"/>
      <c r="J530" s="7"/>
      <c r="K530" s="7"/>
    </row>
    <row r="531" spans="1:11" x14ac:dyDescent="0.3">
      <c r="A531" s="1">
        <v>31717</v>
      </c>
      <c r="B531" s="1"/>
      <c r="C531" s="8"/>
      <c r="D531" s="7"/>
      <c r="E531" s="7"/>
      <c r="J531" s="7"/>
      <c r="K531" s="7"/>
    </row>
    <row r="532" spans="1:11" x14ac:dyDescent="0.3">
      <c r="A532" s="1">
        <v>31747</v>
      </c>
      <c r="B532" s="1"/>
      <c r="C532" s="8"/>
      <c r="D532" s="7"/>
      <c r="E532" s="7"/>
      <c r="J532" s="7"/>
      <c r="K532" s="7"/>
    </row>
    <row r="533" spans="1:11" x14ac:dyDescent="0.3">
      <c r="A533" s="1">
        <v>31778</v>
      </c>
      <c r="B533" s="1"/>
      <c r="C533" s="8"/>
      <c r="D533" s="7"/>
      <c r="E533" s="7"/>
      <c r="J533" s="7"/>
      <c r="K533" s="7"/>
    </row>
    <row r="534" spans="1:11" x14ac:dyDescent="0.3">
      <c r="A534" s="1">
        <v>31809</v>
      </c>
      <c r="B534" s="1"/>
      <c r="C534" s="8"/>
      <c r="D534" s="7"/>
      <c r="E534" s="7"/>
      <c r="J534" s="7"/>
      <c r="K534" s="7"/>
    </row>
    <row r="535" spans="1:11" x14ac:dyDescent="0.3">
      <c r="A535" s="1">
        <v>31837</v>
      </c>
      <c r="B535" s="1"/>
      <c r="C535" s="8"/>
      <c r="D535" s="7"/>
      <c r="E535" s="7"/>
      <c r="J535" s="7"/>
      <c r="K535" s="7"/>
    </row>
    <row r="536" spans="1:11" x14ac:dyDescent="0.3">
      <c r="A536" s="1">
        <v>31868</v>
      </c>
      <c r="B536" s="1"/>
      <c r="C536" s="8"/>
      <c r="D536" s="7"/>
      <c r="E536" s="7"/>
      <c r="J536" s="7"/>
      <c r="K536" s="7"/>
    </row>
    <row r="537" spans="1:11" x14ac:dyDescent="0.3">
      <c r="A537" s="1">
        <v>31898</v>
      </c>
      <c r="B537" s="1"/>
      <c r="C537" s="8"/>
      <c r="D537" s="7"/>
      <c r="E537" s="7"/>
      <c r="J537" s="7"/>
      <c r="K537" s="7"/>
    </row>
    <row r="538" spans="1:11" x14ac:dyDescent="0.3">
      <c r="A538" s="1">
        <v>31929</v>
      </c>
      <c r="B538" s="1"/>
      <c r="C538" s="8"/>
      <c r="D538" s="7"/>
      <c r="E538" s="7"/>
      <c r="J538" s="7"/>
      <c r="K538" s="7"/>
    </row>
    <row r="539" spans="1:11" x14ac:dyDescent="0.3">
      <c r="A539" s="1">
        <v>31959</v>
      </c>
      <c r="B539" s="1"/>
      <c r="C539" s="8"/>
      <c r="D539" s="7"/>
      <c r="E539" s="7"/>
      <c r="J539" s="7"/>
      <c r="K539" s="7"/>
    </row>
    <row r="540" spans="1:11" x14ac:dyDescent="0.3">
      <c r="A540" s="1">
        <v>31990</v>
      </c>
      <c r="B540" s="1"/>
      <c r="C540" s="8"/>
      <c r="D540" s="7"/>
      <c r="E540" s="7"/>
      <c r="J540" s="7"/>
      <c r="K540" s="7"/>
    </row>
    <row r="541" spans="1:11" x14ac:dyDescent="0.3">
      <c r="A541" s="1">
        <v>32021</v>
      </c>
      <c r="B541" s="1"/>
      <c r="C541" s="8"/>
      <c r="D541" s="7"/>
      <c r="E541" s="7"/>
      <c r="J541" s="7"/>
      <c r="K541" s="7"/>
    </row>
    <row r="542" spans="1:11" x14ac:dyDescent="0.3">
      <c r="A542" s="1">
        <v>32051</v>
      </c>
      <c r="B542" s="1"/>
      <c r="C542" s="8"/>
      <c r="D542" s="7"/>
      <c r="E542" s="7"/>
      <c r="J542" s="7"/>
      <c r="K542" s="7"/>
    </row>
    <row r="543" spans="1:11" x14ac:dyDescent="0.3">
      <c r="A543" s="1">
        <v>32082</v>
      </c>
      <c r="B543" s="1"/>
      <c r="C543" s="8"/>
      <c r="D543" s="7"/>
      <c r="E543" s="7"/>
      <c r="J543" s="7"/>
      <c r="K543" s="7"/>
    </row>
    <row r="544" spans="1:11" x14ac:dyDescent="0.3">
      <c r="A544" s="1">
        <v>32112</v>
      </c>
      <c r="B544" s="1"/>
      <c r="C544" s="8"/>
      <c r="D544" s="7"/>
      <c r="E544" s="7"/>
      <c r="J544" s="7"/>
      <c r="K544" s="7"/>
    </row>
    <row r="545" spans="1:11" x14ac:dyDescent="0.3">
      <c r="A545" s="1">
        <v>32143</v>
      </c>
      <c r="B545" s="1"/>
      <c r="C545" s="8"/>
      <c r="D545" s="7"/>
      <c r="E545" s="7"/>
      <c r="J545" s="7"/>
      <c r="K545" s="7"/>
    </row>
    <row r="546" spans="1:11" x14ac:dyDescent="0.3">
      <c r="A546" s="1">
        <v>32174</v>
      </c>
      <c r="B546" s="1"/>
      <c r="C546" s="8"/>
      <c r="D546" s="7"/>
      <c r="E546" s="7"/>
      <c r="J546" s="7"/>
      <c r="K546" s="7"/>
    </row>
    <row r="547" spans="1:11" x14ac:dyDescent="0.3">
      <c r="A547" s="1">
        <v>32203</v>
      </c>
      <c r="B547" s="1"/>
      <c r="C547" s="8"/>
      <c r="D547" s="7"/>
      <c r="E547" s="7"/>
      <c r="J547" s="7"/>
      <c r="K547" s="7"/>
    </row>
    <row r="548" spans="1:11" x14ac:dyDescent="0.3">
      <c r="A548" s="1">
        <v>32234</v>
      </c>
      <c r="B548" s="1"/>
      <c r="C548" s="8"/>
      <c r="D548" s="7"/>
      <c r="E548" s="7"/>
      <c r="J548" s="7"/>
      <c r="K548" s="7"/>
    </row>
    <row r="549" spans="1:11" x14ac:dyDescent="0.3">
      <c r="A549" s="1">
        <v>32264</v>
      </c>
      <c r="B549" s="1"/>
      <c r="C549" s="8"/>
      <c r="D549" s="7"/>
      <c r="E549" s="7"/>
      <c r="J549" s="7"/>
      <c r="K549" s="7"/>
    </row>
    <row r="550" spans="1:11" x14ac:dyDescent="0.3">
      <c r="A550" s="1">
        <v>32295</v>
      </c>
      <c r="B550" s="1"/>
      <c r="C550" s="8"/>
      <c r="D550" s="7"/>
      <c r="E550" s="7"/>
      <c r="J550" s="7"/>
      <c r="K550" s="7"/>
    </row>
    <row r="551" spans="1:11" x14ac:dyDescent="0.3">
      <c r="A551" s="1">
        <v>32325</v>
      </c>
      <c r="B551" s="1"/>
      <c r="C551" s="8"/>
      <c r="D551" s="7"/>
      <c r="E551" s="7"/>
      <c r="J551" s="7"/>
      <c r="K551" s="7"/>
    </row>
    <row r="552" spans="1:11" x14ac:dyDescent="0.3">
      <c r="A552" s="1">
        <v>32356</v>
      </c>
      <c r="B552" s="1"/>
      <c r="C552" s="8"/>
      <c r="D552" s="7"/>
      <c r="E552" s="7"/>
      <c r="J552" s="7"/>
      <c r="K552" s="7"/>
    </row>
    <row r="553" spans="1:11" x14ac:dyDescent="0.3">
      <c r="A553" s="1">
        <v>32387</v>
      </c>
      <c r="B553" s="1"/>
      <c r="C553" s="8"/>
      <c r="D553" s="7"/>
      <c r="E553" s="7"/>
      <c r="J553" s="7"/>
      <c r="K553" s="7"/>
    </row>
    <row r="554" spans="1:11" x14ac:dyDescent="0.3">
      <c r="A554" s="1">
        <v>32417</v>
      </c>
      <c r="B554" s="1"/>
      <c r="C554" s="8"/>
      <c r="D554" s="7"/>
      <c r="E554" s="7"/>
      <c r="J554" s="7"/>
      <c r="K554" s="7"/>
    </row>
    <row r="555" spans="1:11" x14ac:dyDescent="0.3">
      <c r="A555" s="1">
        <v>32448</v>
      </c>
      <c r="B555" s="1"/>
      <c r="C555" s="8"/>
      <c r="D555" s="7"/>
      <c r="E555" s="7"/>
      <c r="J555" s="7"/>
      <c r="K555" s="7"/>
    </row>
    <row r="556" spans="1:11" x14ac:dyDescent="0.3">
      <c r="A556" s="1">
        <v>32478</v>
      </c>
      <c r="B556" s="1"/>
      <c r="C556" s="8"/>
      <c r="D556" s="7"/>
      <c r="E556" s="7"/>
      <c r="J556" s="7"/>
      <c r="K556" s="7"/>
    </row>
    <row r="557" spans="1:11" x14ac:dyDescent="0.3">
      <c r="A557" s="1">
        <v>32509</v>
      </c>
      <c r="B557" s="1"/>
      <c r="C557" s="8"/>
      <c r="D557" s="7"/>
      <c r="E557" s="7"/>
      <c r="J557" s="7"/>
      <c r="K557" s="7"/>
    </row>
    <row r="558" spans="1:11" x14ac:dyDescent="0.3">
      <c r="A558" s="1">
        <v>32540</v>
      </c>
      <c r="B558" s="1"/>
      <c r="C558" s="8"/>
      <c r="D558" s="7"/>
      <c r="E558" s="7"/>
      <c r="J558" s="7"/>
      <c r="K558" s="7"/>
    </row>
    <row r="559" spans="1:11" x14ac:dyDescent="0.3">
      <c r="A559" s="1">
        <v>32568</v>
      </c>
      <c r="B559" s="1"/>
      <c r="C559" s="8"/>
      <c r="D559" s="7"/>
      <c r="E559" s="7"/>
      <c r="J559" s="7"/>
      <c r="K559" s="7"/>
    </row>
    <row r="560" spans="1:11" x14ac:dyDescent="0.3">
      <c r="A560" s="1">
        <v>32599</v>
      </c>
      <c r="B560" s="1"/>
      <c r="C560" s="8"/>
      <c r="D560" s="7"/>
      <c r="E560" s="7"/>
      <c r="J560" s="7"/>
      <c r="K560" s="7"/>
    </row>
    <row r="561" spans="1:11" x14ac:dyDescent="0.3">
      <c r="A561" s="1">
        <v>32629</v>
      </c>
      <c r="B561" s="1"/>
      <c r="C561" s="8"/>
      <c r="D561" s="7"/>
      <c r="E561" s="7"/>
      <c r="J561" s="7"/>
      <c r="K561" s="7"/>
    </row>
    <row r="562" spans="1:11" x14ac:dyDescent="0.3">
      <c r="A562" s="1">
        <v>32660</v>
      </c>
      <c r="B562" s="1"/>
      <c r="C562" s="8"/>
      <c r="D562" s="7"/>
      <c r="E562" s="7"/>
      <c r="J562" s="7"/>
      <c r="K562" s="7"/>
    </row>
    <row r="563" spans="1:11" x14ac:dyDescent="0.3">
      <c r="A563" s="1">
        <v>32690</v>
      </c>
      <c r="B563" s="1"/>
      <c r="C563" s="8"/>
      <c r="D563" s="7"/>
      <c r="E563" s="7"/>
      <c r="J563" s="7"/>
      <c r="K563" s="7"/>
    </row>
    <row r="564" spans="1:11" x14ac:dyDescent="0.3">
      <c r="A564" s="1">
        <v>32721</v>
      </c>
      <c r="B564" s="1"/>
      <c r="C564" s="8"/>
      <c r="D564" s="7"/>
      <c r="E564" s="7"/>
      <c r="J564" s="7"/>
      <c r="K564" s="7"/>
    </row>
    <row r="565" spans="1:11" x14ac:dyDescent="0.3">
      <c r="A565" s="1">
        <v>32752</v>
      </c>
      <c r="B565" s="1"/>
      <c r="C565" s="8"/>
      <c r="D565" s="7"/>
      <c r="E565" s="7"/>
      <c r="J565" s="7"/>
      <c r="K565" s="7"/>
    </row>
    <row r="566" spans="1:11" x14ac:dyDescent="0.3">
      <c r="A566" s="1">
        <v>32782</v>
      </c>
      <c r="B566" s="1"/>
      <c r="C566" s="8"/>
      <c r="D566" s="7"/>
      <c r="E566" s="7"/>
      <c r="J566" s="7"/>
      <c r="K566" s="7"/>
    </row>
    <row r="567" spans="1:11" x14ac:dyDescent="0.3">
      <c r="A567" s="1">
        <v>32813</v>
      </c>
      <c r="B567" s="1"/>
      <c r="C567" s="8"/>
      <c r="D567" s="7"/>
      <c r="E567" s="7"/>
      <c r="J567" s="7"/>
      <c r="K567" s="7"/>
    </row>
    <row r="568" spans="1:11" x14ac:dyDescent="0.3">
      <c r="A568" s="1">
        <v>32843</v>
      </c>
      <c r="B568" s="1"/>
      <c r="C568" s="8"/>
      <c r="D568" s="7"/>
      <c r="E568" s="7"/>
      <c r="J568" s="7"/>
      <c r="K568" s="7"/>
    </row>
    <row r="569" spans="1:11" x14ac:dyDescent="0.3">
      <c r="A569" s="1">
        <v>32874</v>
      </c>
      <c r="B569" s="1"/>
      <c r="C569" s="8"/>
      <c r="D569" s="7"/>
      <c r="E569" s="7"/>
      <c r="J569" s="7"/>
      <c r="K569" s="7"/>
    </row>
    <row r="570" spans="1:11" x14ac:dyDescent="0.3">
      <c r="A570" s="1">
        <v>32905</v>
      </c>
      <c r="B570" s="1"/>
      <c r="C570" s="8"/>
      <c r="D570" s="7"/>
      <c r="E570" s="7"/>
      <c r="J570" s="7"/>
      <c r="K570" s="7"/>
    </row>
    <row r="571" spans="1:11" x14ac:dyDescent="0.3">
      <c r="A571" s="1">
        <v>32933</v>
      </c>
      <c r="B571" s="1"/>
      <c r="C571" s="8"/>
      <c r="D571" s="7"/>
      <c r="E571" s="7"/>
      <c r="J571" s="7"/>
      <c r="K571" s="7"/>
    </row>
    <row r="572" spans="1:11" x14ac:dyDescent="0.3">
      <c r="A572" s="1">
        <v>32964</v>
      </c>
      <c r="B572" s="1"/>
      <c r="C572" s="8"/>
      <c r="D572" s="7"/>
      <c r="E572" s="7"/>
      <c r="J572" s="7"/>
      <c r="K572" s="7"/>
    </row>
    <row r="573" spans="1:11" x14ac:dyDescent="0.3">
      <c r="A573" s="1">
        <v>32994</v>
      </c>
      <c r="B573" s="1"/>
      <c r="C573" s="8"/>
      <c r="D573" s="7"/>
      <c r="E573" s="7"/>
      <c r="J573" s="7"/>
      <c r="K573" s="7"/>
    </row>
    <row r="574" spans="1:11" x14ac:dyDescent="0.3">
      <c r="A574" s="1">
        <v>33025</v>
      </c>
      <c r="B574" s="1"/>
      <c r="C574" s="8"/>
      <c r="D574" s="7"/>
      <c r="E574" s="7"/>
      <c r="J574" s="7"/>
      <c r="K574" s="7"/>
    </row>
    <row r="575" spans="1:11" x14ac:dyDescent="0.3">
      <c r="A575" s="1">
        <v>33055</v>
      </c>
      <c r="B575" s="1"/>
      <c r="C575" s="8"/>
      <c r="D575" s="7"/>
      <c r="E575" s="7"/>
      <c r="J575" s="7"/>
      <c r="K575" s="7"/>
    </row>
    <row r="576" spans="1:11" x14ac:dyDescent="0.3">
      <c r="A576" s="1">
        <v>33086</v>
      </c>
      <c r="B576" s="1"/>
      <c r="C576" s="8"/>
      <c r="D576" s="7"/>
      <c r="E576" s="7"/>
      <c r="J576" s="7"/>
      <c r="K576" s="7"/>
    </row>
    <row r="577" spans="1:11" x14ac:dyDescent="0.3">
      <c r="A577" s="1">
        <v>33117</v>
      </c>
      <c r="B577" s="1"/>
      <c r="C577" s="8"/>
      <c r="D577" s="7"/>
      <c r="E577" s="7"/>
      <c r="J577" s="7"/>
      <c r="K577" s="7"/>
    </row>
    <row r="578" spans="1:11" x14ac:dyDescent="0.3">
      <c r="A578" s="1">
        <v>33147</v>
      </c>
      <c r="B578" s="1"/>
      <c r="C578" s="8"/>
      <c r="D578" s="7"/>
      <c r="E578" s="7"/>
      <c r="J578" s="7"/>
      <c r="K578" s="7"/>
    </row>
    <row r="579" spans="1:11" x14ac:dyDescent="0.3">
      <c r="A579" s="1">
        <v>33178</v>
      </c>
      <c r="B579" s="1"/>
      <c r="C579" s="8"/>
      <c r="D579" s="7"/>
      <c r="E579" s="7"/>
      <c r="J579" s="7"/>
      <c r="K579" s="7"/>
    </row>
    <row r="580" spans="1:11" x14ac:dyDescent="0.3">
      <c r="A580" s="1">
        <v>33208</v>
      </c>
      <c r="B580" s="1"/>
      <c r="C580" s="8"/>
      <c r="D580" s="7"/>
      <c r="E580" s="7"/>
      <c r="J580" s="7"/>
      <c r="K580" s="7"/>
    </row>
    <row r="581" spans="1:11" x14ac:dyDescent="0.3">
      <c r="A581" s="1">
        <v>33239</v>
      </c>
      <c r="B581" s="1"/>
      <c r="C581" s="8"/>
      <c r="D581" s="7"/>
      <c r="E581" s="7"/>
      <c r="J581" s="7"/>
      <c r="K581" s="7"/>
    </row>
    <row r="582" spans="1:11" x14ac:dyDescent="0.3">
      <c r="A582" s="1">
        <v>33270</v>
      </c>
      <c r="B582" s="1"/>
      <c r="C582" s="8"/>
      <c r="D582" s="7"/>
      <c r="E582" s="7"/>
      <c r="J582" s="7"/>
      <c r="K582" s="7"/>
    </row>
    <row r="583" spans="1:11" x14ac:dyDescent="0.3">
      <c r="A583" s="1">
        <v>33298</v>
      </c>
      <c r="B583" s="1"/>
      <c r="C583" s="8"/>
      <c r="D583" s="7"/>
      <c r="E583" s="7"/>
      <c r="J583" s="7"/>
      <c r="K583" s="7"/>
    </row>
    <row r="584" spans="1:11" x14ac:dyDescent="0.3">
      <c r="A584" s="1">
        <v>33329</v>
      </c>
      <c r="B584" s="1"/>
      <c r="C584" s="8"/>
      <c r="D584" s="7"/>
      <c r="E584" s="7"/>
      <c r="J584" s="7"/>
      <c r="K584" s="7"/>
    </row>
    <row r="585" spans="1:11" x14ac:dyDescent="0.3">
      <c r="A585" s="1">
        <v>33359</v>
      </c>
      <c r="B585" s="1"/>
      <c r="C585" s="8"/>
      <c r="D585" s="7"/>
      <c r="E585" s="7"/>
      <c r="J585" s="7"/>
      <c r="K585" s="7"/>
    </row>
    <row r="586" spans="1:11" x14ac:dyDescent="0.3">
      <c r="A586" s="1">
        <v>33390</v>
      </c>
      <c r="B586" s="1"/>
      <c r="C586" s="8"/>
      <c r="D586" s="7"/>
      <c r="E586" s="7"/>
      <c r="J586" s="7"/>
      <c r="K586" s="7"/>
    </row>
    <row r="587" spans="1:11" x14ac:dyDescent="0.3">
      <c r="A587" s="1">
        <v>33420</v>
      </c>
      <c r="B587" s="1"/>
      <c r="C587" s="8"/>
      <c r="D587" s="7"/>
      <c r="E587" s="7"/>
      <c r="J587" s="7"/>
      <c r="K587" s="7"/>
    </row>
    <row r="588" spans="1:11" x14ac:dyDescent="0.3">
      <c r="A588" s="1">
        <v>33451</v>
      </c>
      <c r="B588" s="1"/>
      <c r="C588" s="8"/>
      <c r="D588" s="7"/>
      <c r="E588" s="7"/>
      <c r="J588" s="7"/>
      <c r="K588" s="7"/>
    </row>
    <row r="589" spans="1:11" x14ac:dyDescent="0.3">
      <c r="A589" s="1">
        <v>33482</v>
      </c>
      <c r="B589" s="1"/>
      <c r="C589" s="8"/>
      <c r="D589" s="7"/>
      <c r="E589" s="7"/>
      <c r="J589" s="7"/>
      <c r="K589" s="7"/>
    </row>
    <row r="590" spans="1:11" x14ac:dyDescent="0.3">
      <c r="A590" s="1">
        <v>33512</v>
      </c>
      <c r="B590" s="1"/>
      <c r="C590" s="8"/>
      <c r="D590" s="7"/>
      <c r="E590" s="7"/>
      <c r="J590" s="7"/>
      <c r="K590" s="7"/>
    </row>
    <row r="591" spans="1:11" x14ac:dyDescent="0.3">
      <c r="A591" s="1">
        <v>33543</v>
      </c>
      <c r="B591" s="1"/>
      <c r="C591" s="8"/>
      <c r="D591" s="7"/>
      <c r="E591" s="7"/>
      <c r="J591" s="7"/>
      <c r="K591" s="7"/>
    </row>
    <row r="592" spans="1:11" x14ac:dyDescent="0.3">
      <c r="A592" s="1">
        <v>33573</v>
      </c>
      <c r="B592" s="1"/>
      <c r="C592" s="8"/>
      <c r="D592" s="7"/>
      <c r="E592" s="7"/>
      <c r="J592" s="7"/>
      <c r="K592" s="7"/>
    </row>
    <row r="593" spans="1:11" x14ac:dyDescent="0.3">
      <c r="A593" s="1">
        <v>33604</v>
      </c>
      <c r="B593" s="1"/>
      <c r="C593" s="8"/>
      <c r="D593" s="7"/>
      <c r="E593" s="7"/>
      <c r="J593" s="7"/>
      <c r="K593" s="7"/>
    </row>
    <row r="594" spans="1:11" x14ac:dyDescent="0.3">
      <c r="A594" s="1">
        <v>33635</v>
      </c>
      <c r="B594" s="1"/>
      <c r="C594" s="8"/>
      <c r="D594" s="7"/>
      <c r="E594" s="7"/>
      <c r="J594" s="7"/>
      <c r="K594" s="7"/>
    </row>
    <row r="595" spans="1:11" x14ac:dyDescent="0.3">
      <c r="A595" s="1">
        <v>33664</v>
      </c>
      <c r="B595" s="1"/>
      <c r="C595" s="8"/>
      <c r="D595" s="7"/>
      <c r="E595" s="7"/>
      <c r="J595" s="7"/>
      <c r="K595" s="7"/>
    </row>
    <row r="596" spans="1:11" x14ac:dyDescent="0.3">
      <c r="A596" s="1">
        <v>33695</v>
      </c>
      <c r="B596" s="1"/>
      <c r="C596" s="8"/>
      <c r="D596" s="7"/>
      <c r="E596" s="7"/>
      <c r="J596" s="7"/>
      <c r="K596" s="7"/>
    </row>
    <row r="597" spans="1:11" x14ac:dyDescent="0.3">
      <c r="A597" s="1">
        <v>33725</v>
      </c>
      <c r="B597" s="1"/>
      <c r="C597" s="8"/>
      <c r="D597" s="7"/>
      <c r="E597" s="7"/>
      <c r="J597" s="7"/>
      <c r="K597" s="7"/>
    </row>
    <row r="598" spans="1:11" x14ac:dyDescent="0.3">
      <c r="A598" s="1">
        <v>33756</v>
      </c>
      <c r="B598" s="1"/>
      <c r="C598" s="8"/>
      <c r="D598" s="7"/>
      <c r="E598" s="7"/>
      <c r="J598" s="7"/>
      <c r="K598" s="7"/>
    </row>
    <row r="599" spans="1:11" x14ac:dyDescent="0.3">
      <c r="A599" s="1">
        <v>33786</v>
      </c>
      <c r="B599" s="1"/>
      <c r="C599" s="8"/>
      <c r="D599" s="7"/>
      <c r="E599" s="7"/>
      <c r="J599" s="7"/>
      <c r="K599" s="7"/>
    </row>
    <row r="600" spans="1:11" x14ac:dyDescent="0.3">
      <c r="A600" s="1">
        <v>33817</v>
      </c>
      <c r="B600" s="1"/>
      <c r="C600" s="8"/>
      <c r="D600" s="7"/>
      <c r="E600" s="7"/>
      <c r="J600" s="7"/>
      <c r="K600" s="7"/>
    </row>
    <row r="601" spans="1:11" x14ac:dyDescent="0.3">
      <c r="A601" s="1">
        <v>33848</v>
      </c>
      <c r="B601" s="1"/>
      <c r="C601" s="8"/>
      <c r="D601" s="7"/>
      <c r="E601" s="7"/>
      <c r="J601" s="7"/>
      <c r="K601" s="7"/>
    </row>
    <row r="602" spans="1:11" x14ac:dyDescent="0.3">
      <c r="A602" s="1">
        <v>33878</v>
      </c>
      <c r="B602" s="1"/>
      <c r="C602" s="8"/>
      <c r="D602" s="7"/>
      <c r="E602" s="7"/>
      <c r="J602" s="7"/>
      <c r="K602" s="7"/>
    </row>
    <row r="603" spans="1:11" x14ac:dyDescent="0.3">
      <c r="A603" s="1">
        <v>33909</v>
      </c>
      <c r="B603" s="1"/>
      <c r="C603" s="8"/>
      <c r="D603" s="7"/>
      <c r="E603" s="7"/>
      <c r="J603" s="7"/>
      <c r="K603" s="7"/>
    </row>
    <row r="604" spans="1:11" x14ac:dyDescent="0.3">
      <c r="A604" s="1">
        <v>33939</v>
      </c>
      <c r="B604" s="1"/>
      <c r="C604" s="8"/>
      <c r="D604" s="7"/>
      <c r="E604" s="7"/>
      <c r="J604" s="7"/>
      <c r="K604" s="7"/>
    </row>
    <row r="605" spans="1:11" x14ac:dyDescent="0.3">
      <c r="A605" s="1">
        <v>33970</v>
      </c>
      <c r="B605" s="1"/>
      <c r="C605" s="8"/>
      <c r="D605" s="7"/>
      <c r="E605" s="7"/>
      <c r="J605" s="7"/>
      <c r="K605" s="7"/>
    </row>
    <row r="606" spans="1:11" x14ac:dyDescent="0.3">
      <c r="A606" s="1">
        <v>34001</v>
      </c>
      <c r="B606" s="1"/>
      <c r="C606" s="8"/>
      <c r="D606" s="7"/>
      <c r="E606" s="7"/>
      <c r="J606" s="7"/>
      <c r="K606" s="7"/>
    </row>
    <row r="607" spans="1:11" x14ac:dyDescent="0.3">
      <c r="A607" s="1">
        <v>34029</v>
      </c>
      <c r="B607" s="1"/>
      <c r="C607" s="8"/>
      <c r="D607" s="7"/>
      <c r="E607" s="7"/>
      <c r="J607" s="7"/>
      <c r="K607" s="7"/>
    </row>
    <row r="608" spans="1:11" x14ac:dyDescent="0.3">
      <c r="A608" s="1">
        <v>34060</v>
      </c>
      <c r="B608" s="1"/>
      <c r="C608" s="8"/>
      <c r="D608" s="7"/>
      <c r="E608" s="7"/>
      <c r="J608" s="7"/>
      <c r="K608" s="7"/>
    </row>
    <row r="609" spans="1:11" x14ac:dyDescent="0.3">
      <c r="A609" s="1">
        <v>34090</v>
      </c>
      <c r="B609" s="1"/>
      <c r="C609" s="8"/>
      <c r="D609" s="7"/>
      <c r="E609" s="7"/>
      <c r="J609" s="7"/>
      <c r="K609" s="7"/>
    </row>
    <row r="610" spans="1:11" x14ac:dyDescent="0.3">
      <c r="A610" s="1">
        <v>34121</v>
      </c>
      <c r="B610" s="1"/>
      <c r="C610" s="8"/>
      <c r="D610" s="7"/>
      <c r="E610" s="7"/>
      <c r="J610" s="7"/>
      <c r="K610" s="7"/>
    </row>
    <row r="611" spans="1:11" x14ac:dyDescent="0.3">
      <c r="A611" s="1">
        <v>34151</v>
      </c>
      <c r="B611" s="1"/>
      <c r="C611" s="8"/>
      <c r="D611" s="7"/>
      <c r="E611" s="7"/>
      <c r="J611" s="7"/>
      <c r="K611" s="7"/>
    </row>
    <row r="612" spans="1:11" x14ac:dyDescent="0.3">
      <c r="A612" s="1">
        <v>34182</v>
      </c>
      <c r="B612" s="1"/>
      <c r="C612" s="8"/>
      <c r="D612" s="7"/>
      <c r="E612" s="7"/>
      <c r="K612" s="7"/>
    </row>
    <row r="613" spans="1:11" x14ac:dyDescent="0.3">
      <c r="A613" s="1">
        <v>34213</v>
      </c>
      <c r="B613" s="1"/>
      <c r="C613" s="8"/>
      <c r="D613" s="7"/>
      <c r="E613" s="7"/>
      <c r="K613" s="7"/>
    </row>
    <row r="614" spans="1:11" x14ac:dyDescent="0.3">
      <c r="A614" s="1">
        <v>34243</v>
      </c>
      <c r="B614" s="1"/>
      <c r="C614" s="8"/>
      <c r="D614" s="7"/>
      <c r="E614" s="7"/>
      <c r="K614" s="7"/>
    </row>
    <row r="615" spans="1:11" x14ac:dyDescent="0.3">
      <c r="A615" s="1">
        <v>34274</v>
      </c>
      <c r="B615" s="1"/>
      <c r="C615" s="8"/>
      <c r="D615" s="7"/>
      <c r="E615" s="7"/>
      <c r="K615" s="7"/>
    </row>
    <row r="616" spans="1:11" x14ac:dyDescent="0.3">
      <c r="A616" s="1">
        <v>34304</v>
      </c>
      <c r="B616" s="1"/>
      <c r="C616" s="8"/>
      <c r="D616" s="7"/>
      <c r="E616" s="7"/>
      <c r="K616" s="7"/>
    </row>
    <row r="617" spans="1:11" x14ac:dyDescent="0.3">
      <c r="A617" s="1">
        <v>34335</v>
      </c>
      <c r="B617" s="1"/>
      <c r="C617" s="8"/>
      <c r="D617" s="7"/>
      <c r="E617" s="7"/>
      <c r="K617" s="7"/>
    </row>
    <row r="618" spans="1:11" x14ac:dyDescent="0.3">
      <c r="A618" s="1">
        <v>34366</v>
      </c>
      <c r="B618" s="1"/>
      <c r="C618" s="8"/>
      <c r="D618" s="7"/>
      <c r="E618" s="7"/>
      <c r="K618" s="7"/>
    </row>
    <row r="619" spans="1:11" x14ac:dyDescent="0.3">
      <c r="A619" s="1">
        <v>34394</v>
      </c>
      <c r="B619" s="1"/>
      <c r="C619" s="8"/>
      <c r="D619" s="7"/>
      <c r="E619" s="7"/>
      <c r="K619" s="7"/>
    </row>
    <row r="620" spans="1:11" x14ac:dyDescent="0.3">
      <c r="A620" s="1">
        <v>34425</v>
      </c>
      <c r="B620" s="1"/>
      <c r="C620" s="8"/>
      <c r="D620" s="7"/>
      <c r="E620" s="7"/>
      <c r="K620" s="7"/>
    </row>
    <row r="621" spans="1:11" x14ac:dyDescent="0.3">
      <c r="A621" s="1">
        <v>34455</v>
      </c>
      <c r="B621" s="1"/>
      <c r="C621" s="8"/>
      <c r="D621" s="7"/>
      <c r="E621" s="7"/>
      <c r="K621" s="7"/>
    </row>
    <row r="622" spans="1:11" x14ac:dyDescent="0.3">
      <c r="A622" s="1">
        <v>34486</v>
      </c>
      <c r="B622" s="1"/>
      <c r="C622" s="8"/>
      <c r="D622" s="7"/>
      <c r="E622" s="7"/>
    </row>
    <row r="623" spans="1:11" x14ac:dyDescent="0.3">
      <c r="A623" s="1">
        <v>34516</v>
      </c>
      <c r="B623" s="1"/>
      <c r="C623" s="8"/>
      <c r="D623" s="7"/>
      <c r="E623" s="7"/>
      <c r="J623" s="7"/>
    </row>
    <row r="624" spans="1:11" x14ac:dyDescent="0.3">
      <c r="A624" s="1">
        <v>34547</v>
      </c>
      <c r="B624" s="1"/>
      <c r="C624" s="8"/>
      <c r="D624" s="7"/>
      <c r="E624" s="7"/>
      <c r="J624" s="7"/>
    </row>
    <row r="625" spans="1:10" x14ac:dyDescent="0.3">
      <c r="A625" s="1">
        <v>34578</v>
      </c>
      <c r="B625" s="1"/>
      <c r="C625" s="8"/>
      <c r="D625" s="7"/>
      <c r="E625" s="7"/>
      <c r="J625" s="7"/>
    </row>
    <row r="626" spans="1:10" x14ac:dyDescent="0.3">
      <c r="A626" s="1">
        <v>34608</v>
      </c>
      <c r="B626" s="1"/>
      <c r="C626" s="8"/>
      <c r="D626" s="7"/>
      <c r="E626" s="7"/>
      <c r="J626" s="7"/>
    </row>
    <row r="627" spans="1:10" x14ac:dyDescent="0.3">
      <c r="A627" s="1">
        <v>34639</v>
      </c>
      <c r="B627" s="1"/>
      <c r="C627" s="8"/>
      <c r="D627" s="7"/>
      <c r="E627" s="7"/>
      <c r="J627" s="7"/>
    </row>
    <row r="628" spans="1:10" x14ac:dyDescent="0.3">
      <c r="A628" s="1">
        <v>34669</v>
      </c>
      <c r="B628" s="1"/>
      <c r="C628" s="8"/>
      <c r="D628" s="7"/>
      <c r="E628" s="7"/>
      <c r="J628" s="7"/>
    </row>
    <row r="629" spans="1:10" x14ac:dyDescent="0.3">
      <c r="A629" s="1">
        <v>34700</v>
      </c>
      <c r="B629" s="1"/>
      <c r="C629" s="8"/>
      <c r="D629" s="7"/>
      <c r="E629" s="7"/>
      <c r="J629" s="7"/>
    </row>
    <row r="630" spans="1:10" x14ac:dyDescent="0.3">
      <c r="A630" s="1">
        <v>34731</v>
      </c>
      <c r="B630" s="1"/>
      <c r="C630" s="8"/>
      <c r="D630" s="7"/>
      <c r="E630" s="7"/>
      <c r="J630" s="7"/>
    </row>
    <row r="631" spans="1:10" x14ac:dyDescent="0.3">
      <c r="A631" s="1">
        <v>34759</v>
      </c>
      <c r="B631" s="1"/>
      <c r="C631" s="8"/>
      <c r="D631" s="7"/>
      <c r="E631" s="7"/>
      <c r="J631" s="7"/>
    </row>
    <row r="632" spans="1:10" x14ac:dyDescent="0.3">
      <c r="A632" s="1">
        <v>34790</v>
      </c>
      <c r="B632" s="1"/>
      <c r="C632" s="8"/>
      <c r="D632" s="7"/>
      <c r="E632" s="7"/>
      <c r="J632" s="7"/>
    </row>
    <row r="633" spans="1:10" x14ac:dyDescent="0.3">
      <c r="A633" s="1">
        <v>34820</v>
      </c>
      <c r="B633" s="1"/>
      <c r="C633" s="8"/>
      <c r="D633" s="7"/>
      <c r="E633" s="7"/>
      <c r="J633" s="7"/>
    </row>
    <row r="634" spans="1:10" x14ac:dyDescent="0.3">
      <c r="A634" s="1">
        <v>34851</v>
      </c>
      <c r="B634" s="1"/>
      <c r="C634" s="8"/>
      <c r="D634" s="7"/>
      <c r="E634" s="7"/>
      <c r="J634" s="7"/>
    </row>
    <row r="635" spans="1:10" x14ac:dyDescent="0.3">
      <c r="A635" s="1">
        <v>34881</v>
      </c>
      <c r="B635" s="1"/>
      <c r="C635" s="8"/>
      <c r="D635" s="7"/>
      <c r="E635" s="7"/>
      <c r="J635" s="7"/>
    </row>
    <row r="636" spans="1:10" x14ac:dyDescent="0.3">
      <c r="A636" s="1">
        <v>34912</v>
      </c>
      <c r="B636" s="1"/>
      <c r="C636" s="8"/>
      <c r="D636" s="7"/>
      <c r="E636" s="7"/>
      <c r="J636" s="7"/>
    </row>
    <row r="637" spans="1:10" x14ac:dyDescent="0.3">
      <c r="A637" s="1">
        <v>34943</v>
      </c>
      <c r="B637" s="1"/>
      <c r="C637" s="8"/>
      <c r="D637" s="7"/>
      <c r="E637" s="7"/>
      <c r="J637" s="7"/>
    </row>
    <row r="638" spans="1:10" x14ac:dyDescent="0.3">
      <c r="A638" s="1">
        <v>34973</v>
      </c>
      <c r="B638" s="1"/>
      <c r="C638" s="8"/>
      <c r="D638" s="7"/>
      <c r="E638" s="7"/>
      <c r="J638" s="7"/>
    </row>
    <row r="639" spans="1:10" x14ac:dyDescent="0.3">
      <c r="A639" s="1">
        <v>35004</v>
      </c>
      <c r="B639" s="1"/>
      <c r="C639" s="8"/>
      <c r="D639" s="7"/>
      <c r="E639" s="7"/>
      <c r="J639" s="7"/>
    </row>
    <row r="640" spans="1:10" x14ac:dyDescent="0.3">
      <c r="A640" s="1">
        <v>35034</v>
      </c>
      <c r="B640" s="1"/>
      <c r="C640" s="8"/>
      <c r="D640" s="7"/>
      <c r="E640" s="7"/>
      <c r="J640" s="7"/>
    </row>
    <row r="641" spans="1:10" x14ac:dyDescent="0.3">
      <c r="A641" s="1">
        <v>35065</v>
      </c>
      <c r="B641" s="1"/>
      <c r="C641" s="8"/>
      <c r="D641" s="7"/>
      <c r="E641" s="7"/>
      <c r="J641" s="7"/>
    </row>
    <row r="642" spans="1:10" x14ac:dyDescent="0.3">
      <c r="A642" s="1">
        <v>35096</v>
      </c>
      <c r="B642" s="1"/>
      <c r="C642" s="8"/>
      <c r="D642" s="7"/>
      <c r="E642" s="7"/>
      <c r="J642" s="7"/>
    </row>
    <row r="643" spans="1:10" x14ac:dyDescent="0.3">
      <c r="A643" s="1">
        <v>35125</v>
      </c>
      <c r="B643" s="1"/>
      <c r="C643" s="8"/>
      <c r="D643" s="7"/>
      <c r="E643" s="7"/>
      <c r="J643" s="7"/>
    </row>
    <row r="644" spans="1:10" x14ac:dyDescent="0.3">
      <c r="A644" s="1">
        <v>35156</v>
      </c>
      <c r="B644" s="1"/>
      <c r="C644" s="8"/>
      <c r="D644" s="7"/>
      <c r="E644" s="7"/>
      <c r="J644" s="7"/>
    </row>
    <row r="645" spans="1:10" x14ac:dyDescent="0.3">
      <c r="A645" s="1">
        <v>35186</v>
      </c>
      <c r="B645" s="1"/>
      <c r="C645" s="8"/>
      <c r="D645" s="7"/>
      <c r="E645" s="7"/>
      <c r="J645" s="7"/>
    </row>
    <row r="646" spans="1:10" x14ac:dyDescent="0.3">
      <c r="A646" s="1">
        <v>35217</v>
      </c>
      <c r="B646" s="1"/>
      <c r="C646" s="8"/>
      <c r="D646" s="7"/>
      <c r="E646" s="7"/>
      <c r="J646" s="7"/>
    </row>
    <row r="647" spans="1:10" x14ac:dyDescent="0.3">
      <c r="A647" s="1">
        <v>35247</v>
      </c>
      <c r="B647" s="1"/>
      <c r="C647" s="8"/>
      <c r="D647" s="7"/>
      <c r="E647" s="7"/>
      <c r="J647" s="7"/>
    </row>
    <row r="648" spans="1:10" x14ac:dyDescent="0.3">
      <c r="A648" s="1">
        <v>35278</v>
      </c>
      <c r="B648" s="1"/>
      <c r="C648" s="8"/>
      <c r="D648" s="7"/>
      <c r="E648" s="7"/>
      <c r="J648" s="7"/>
    </row>
    <row r="649" spans="1:10" x14ac:dyDescent="0.3">
      <c r="A649" s="1">
        <v>35309</v>
      </c>
      <c r="B649" s="1"/>
      <c r="C649" s="8"/>
      <c r="D649" s="7"/>
      <c r="E649" s="7"/>
      <c r="J649" s="7"/>
    </row>
    <row r="650" spans="1:10" x14ac:dyDescent="0.3">
      <c r="A650" s="1">
        <v>35339</v>
      </c>
      <c r="B650" s="1"/>
      <c r="C650" s="8"/>
      <c r="D650" s="7"/>
      <c r="E650" s="7"/>
      <c r="J650" s="7"/>
    </row>
    <row r="651" spans="1:10" x14ac:dyDescent="0.3">
      <c r="A651" s="1">
        <v>35370</v>
      </c>
      <c r="B651" s="1"/>
      <c r="C651" s="8"/>
      <c r="D651" s="7"/>
      <c r="E651" s="7"/>
      <c r="J651" s="7"/>
    </row>
    <row r="652" spans="1:10" x14ac:dyDescent="0.3">
      <c r="A652" s="1">
        <v>35400</v>
      </c>
      <c r="B652" s="1"/>
      <c r="C652" s="8"/>
      <c r="D652" s="7"/>
      <c r="E652" s="7"/>
      <c r="J652" s="7"/>
    </row>
    <row r="653" spans="1:10" x14ac:dyDescent="0.3">
      <c r="A653" s="1">
        <v>35431</v>
      </c>
      <c r="B653" s="1"/>
      <c r="C653" s="8"/>
      <c r="D653" s="7"/>
      <c r="E653" s="7"/>
      <c r="J653" s="7"/>
    </row>
    <row r="654" spans="1:10" x14ac:dyDescent="0.3">
      <c r="A654" s="1">
        <v>35462</v>
      </c>
      <c r="B654" s="1"/>
      <c r="C654" s="8"/>
      <c r="D654" s="7"/>
      <c r="E654" s="7"/>
      <c r="J654" s="7"/>
    </row>
    <row r="655" spans="1:10" x14ac:dyDescent="0.3">
      <c r="A655" s="1">
        <v>35490</v>
      </c>
      <c r="B655" s="1"/>
      <c r="C655" s="8"/>
      <c r="D655" s="7"/>
      <c r="E655" s="7"/>
      <c r="J655" s="7"/>
    </row>
    <row r="656" spans="1:10" x14ac:dyDescent="0.3">
      <c r="A656" s="1">
        <v>35521</v>
      </c>
      <c r="B656" s="1"/>
      <c r="C656" s="8"/>
      <c r="D656" s="7"/>
      <c r="E656" s="7"/>
      <c r="J656" s="7"/>
    </row>
    <row r="657" spans="1:10" x14ac:dyDescent="0.3">
      <c r="A657" s="1">
        <v>35551</v>
      </c>
      <c r="B657" s="1"/>
      <c r="C657" s="8"/>
      <c r="D657" s="7"/>
      <c r="E657" s="7"/>
      <c r="J657" s="7"/>
    </row>
    <row r="658" spans="1:10" x14ac:dyDescent="0.3">
      <c r="A658" s="1">
        <v>35582</v>
      </c>
      <c r="B658" s="1"/>
      <c r="C658" s="8"/>
      <c r="D658" s="7"/>
      <c r="E658" s="7"/>
      <c r="J658" s="7"/>
    </row>
    <row r="659" spans="1:10" x14ac:dyDescent="0.3">
      <c r="A659" s="1">
        <v>35612</v>
      </c>
      <c r="B659" s="1"/>
      <c r="C659" s="8"/>
      <c r="D659" s="7"/>
      <c r="E659" s="7"/>
      <c r="J659" s="7"/>
    </row>
    <row r="660" spans="1:10" x14ac:dyDescent="0.3">
      <c r="A660" s="1">
        <v>35643</v>
      </c>
      <c r="B660" s="1"/>
      <c r="C660" s="8"/>
      <c r="D660" s="7"/>
      <c r="E660" s="7"/>
      <c r="J660" s="7"/>
    </row>
    <row r="661" spans="1:10" x14ac:dyDescent="0.3">
      <c r="A661" s="1">
        <v>35674</v>
      </c>
      <c r="B661" s="1"/>
      <c r="C661" s="8"/>
      <c r="D661" s="7"/>
      <c r="E661" s="7"/>
      <c r="J661" s="7"/>
    </row>
    <row r="662" spans="1:10" x14ac:dyDescent="0.3">
      <c r="A662" s="1">
        <v>35704</v>
      </c>
      <c r="B662" s="1"/>
      <c r="C662" s="8"/>
      <c r="D662" s="7"/>
      <c r="E662" s="7"/>
      <c r="J662" s="7"/>
    </row>
    <row r="663" spans="1:10" x14ac:dyDescent="0.3">
      <c r="A663" s="1">
        <v>35735</v>
      </c>
      <c r="B663" s="1"/>
      <c r="C663" s="8"/>
      <c r="D663" s="7"/>
      <c r="E663" s="7"/>
      <c r="J663" s="7"/>
    </row>
    <row r="664" spans="1:10" x14ac:dyDescent="0.3">
      <c r="A664" s="1">
        <v>35765</v>
      </c>
      <c r="B664" s="1"/>
      <c r="C664" s="8"/>
      <c r="D664" s="7"/>
      <c r="E664" s="7"/>
      <c r="J664" s="7"/>
    </row>
    <row r="665" spans="1:10" x14ac:dyDescent="0.3">
      <c r="A665" s="1">
        <v>35796</v>
      </c>
      <c r="B665" s="1"/>
      <c r="C665" s="8"/>
      <c r="D665" s="7"/>
      <c r="E665" s="7"/>
      <c r="J665" s="7"/>
    </row>
    <row r="666" spans="1:10" x14ac:dyDescent="0.3">
      <c r="A666" s="1">
        <v>35827</v>
      </c>
      <c r="B666" s="1"/>
      <c r="C666" s="8"/>
      <c r="D666" s="7"/>
      <c r="E666" s="7"/>
      <c r="J666" s="7"/>
    </row>
    <row r="667" spans="1:10" x14ac:dyDescent="0.3">
      <c r="A667" s="1">
        <v>35855</v>
      </c>
      <c r="B667" s="1"/>
      <c r="C667" s="8"/>
      <c r="D667" s="7"/>
      <c r="E667" s="7"/>
      <c r="J667" s="7"/>
    </row>
    <row r="668" spans="1:10" x14ac:dyDescent="0.3">
      <c r="A668" s="1">
        <v>35886</v>
      </c>
      <c r="B668" s="1"/>
      <c r="C668" s="8"/>
      <c r="D668" s="7"/>
      <c r="E668" s="7"/>
      <c r="J668" s="7"/>
    </row>
    <row r="669" spans="1:10" x14ac:dyDescent="0.3">
      <c r="A669" s="1">
        <v>35916</v>
      </c>
      <c r="B669" s="1"/>
      <c r="C669" s="8"/>
      <c r="D669" s="7"/>
      <c r="E669" s="7"/>
      <c r="J669" s="7"/>
    </row>
    <row r="670" spans="1:10" x14ac:dyDescent="0.3">
      <c r="A670" s="1">
        <v>35947</v>
      </c>
      <c r="B670" s="1"/>
      <c r="C670" s="8"/>
      <c r="D670" s="7"/>
      <c r="E670" s="7"/>
      <c r="J670" s="7"/>
    </row>
    <row r="671" spans="1:10" x14ac:dyDescent="0.3">
      <c r="A671" s="1">
        <v>35977</v>
      </c>
      <c r="B671" s="1"/>
      <c r="C671" s="8"/>
      <c r="D671" s="7"/>
      <c r="E671" s="7"/>
      <c r="J671" s="7"/>
    </row>
    <row r="672" spans="1:10" x14ac:dyDescent="0.3">
      <c r="A672" s="1">
        <v>36008</v>
      </c>
      <c r="B672" s="1"/>
      <c r="C672" s="8"/>
      <c r="D672" s="7"/>
      <c r="E672" s="7"/>
      <c r="J672" s="7"/>
    </row>
    <row r="673" spans="1:10" x14ac:dyDescent="0.3">
      <c r="A673" s="1">
        <v>36039</v>
      </c>
      <c r="B673" s="1"/>
      <c r="C673" s="8"/>
      <c r="D673" s="7"/>
      <c r="E673" s="7"/>
      <c r="J673" s="7"/>
    </row>
    <row r="674" spans="1:10" x14ac:dyDescent="0.3">
      <c r="A674" s="1">
        <v>36069</v>
      </c>
      <c r="B674" s="1"/>
      <c r="C674" s="8"/>
      <c r="D674" s="7"/>
      <c r="E674" s="7"/>
      <c r="J674" s="7"/>
    </row>
    <row r="675" spans="1:10" x14ac:dyDescent="0.3">
      <c r="A675" s="1">
        <v>36100</v>
      </c>
      <c r="B675" s="1"/>
      <c r="C675" s="8"/>
      <c r="D675" s="7"/>
      <c r="E675" s="7"/>
      <c r="J675" s="7"/>
    </row>
    <row r="676" spans="1:10" x14ac:dyDescent="0.3">
      <c r="A676" s="1">
        <v>36130</v>
      </c>
      <c r="B676" s="1"/>
      <c r="C676" s="8"/>
      <c r="D676" s="7"/>
      <c r="E676" s="7"/>
      <c r="J676" s="7"/>
    </row>
    <row r="677" spans="1:10" x14ac:dyDescent="0.3">
      <c r="A677" s="1">
        <v>36161</v>
      </c>
      <c r="B677" s="1"/>
      <c r="C677" s="8"/>
      <c r="D677" s="7"/>
      <c r="E677" s="7"/>
      <c r="J677" s="7"/>
    </row>
    <row r="678" spans="1:10" x14ac:dyDescent="0.3">
      <c r="A678" s="1">
        <v>36192</v>
      </c>
      <c r="B678" s="1"/>
      <c r="C678" s="8"/>
      <c r="D678" s="7"/>
      <c r="E678" s="7"/>
      <c r="J678" s="7"/>
    </row>
    <row r="679" spans="1:10" x14ac:dyDescent="0.3">
      <c r="A679" s="1">
        <v>36220</v>
      </c>
      <c r="B679" s="1"/>
      <c r="C679" s="8"/>
      <c r="D679" s="7"/>
      <c r="E679" s="7"/>
      <c r="J679" s="7"/>
    </row>
    <row r="680" spans="1:10" x14ac:dyDescent="0.3">
      <c r="A680" s="1">
        <v>36251</v>
      </c>
      <c r="B680" s="1"/>
      <c r="C680" s="8"/>
      <c r="D680" s="7"/>
      <c r="E680" s="7"/>
      <c r="J680" s="7"/>
    </row>
    <row r="681" spans="1:10" x14ac:dyDescent="0.3">
      <c r="A681" s="1">
        <v>36281</v>
      </c>
      <c r="B681" s="1"/>
      <c r="C681" s="8"/>
      <c r="D681" s="7"/>
      <c r="E681" s="7"/>
      <c r="J681" s="7"/>
    </row>
    <row r="682" spans="1:10" x14ac:dyDescent="0.3">
      <c r="A682" s="1">
        <v>36312</v>
      </c>
      <c r="B682" s="1"/>
      <c r="C682" s="8"/>
      <c r="D682" s="7"/>
      <c r="E682" s="7"/>
      <c r="J682" s="7"/>
    </row>
    <row r="683" spans="1:10" x14ac:dyDescent="0.3">
      <c r="A683" s="1">
        <v>36342</v>
      </c>
      <c r="B683" s="1"/>
      <c r="C683" s="8"/>
      <c r="D683" s="7"/>
      <c r="E683" s="7"/>
      <c r="J683" s="7"/>
    </row>
    <row r="684" spans="1:10" x14ac:dyDescent="0.3">
      <c r="A684" s="1">
        <v>36373</v>
      </c>
      <c r="B684" s="1"/>
      <c r="C684" s="8"/>
      <c r="D684" s="7"/>
      <c r="E684" s="7"/>
      <c r="J684" s="7"/>
    </row>
    <row r="685" spans="1:10" x14ac:dyDescent="0.3">
      <c r="A685" s="1">
        <v>36404</v>
      </c>
      <c r="B685" s="1"/>
      <c r="C685" s="8"/>
      <c r="D685" s="7"/>
      <c r="E685" s="7"/>
      <c r="J685" s="7"/>
    </row>
    <row r="686" spans="1:10" x14ac:dyDescent="0.3">
      <c r="A686" s="1">
        <v>36434</v>
      </c>
      <c r="B686" s="1"/>
      <c r="C686" s="8"/>
      <c r="D686" s="7"/>
      <c r="E686" s="7"/>
      <c r="J686" s="7"/>
    </row>
    <row r="687" spans="1:10" x14ac:dyDescent="0.3">
      <c r="A687" s="1">
        <v>36465</v>
      </c>
      <c r="B687" s="1"/>
      <c r="C687" s="8"/>
      <c r="D687" s="7"/>
      <c r="E687" s="7"/>
      <c r="J687" s="7"/>
    </row>
    <row r="688" spans="1:10" x14ac:dyDescent="0.3">
      <c r="A688" s="1">
        <v>36495</v>
      </c>
      <c r="B688" s="1"/>
      <c r="C688" s="8"/>
      <c r="D688" s="7"/>
      <c r="E688" s="7"/>
      <c r="J688" s="7"/>
    </row>
    <row r="689" spans="1:10" x14ac:dyDescent="0.3">
      <c r="A689" s="1">
        <v>36526</v>
      </c>
      <c r="B689" s="1"/>
      <c r="C689" s="8"/>
      <c r="D689" s="7"/>
      <c r="E689" s="7"/>
      <c r="J689" s="7"/>
    </row>
    <row r="690" spans="1:10" x14ac:dyDescent="0.3">
      <c r="A690" s="1">
        <v>36557</v>
      </c>
      <c r="B690" s="1"/>
      <c r="C690" s="8"/>
      <c r="D690" s="7"/>
      <c r="E690" s="7"/>
      <c r="J690" s="7"/>
    </row>
    <row r="691" spans="1:10" x14ac:dyDescent="0.3">
      <c r="A691" s="1">
        <v>36586</v>
      </c>
      <c r="B691" s="1"/>
      <c r="C691" s="8"/>
      <c r="D691" s="7"/>
      <c r="E691" s="7"/>
      <c r="J691" s="7"/>
    </row>
    <row r="692" spans="1:10" x14ac:dyDescent="0.3">
      <c r="A692" s="1">
        <v>36617</v>
      </c>
      <c r="B692" s="1"/>
      <c r="C692" s="8"/>
      <c r="D692" s="7"/>
      <c r="E692" s="7"/>
      <c r="J692" s="7"/>
    </row>
    <row r="693" spans="1:10" x14ac:dyDescent="0.3">
      <c r="A693" s="1">
        <v>36647</v>
      </c>
      <c r="B693" s="1"/>
      <c r="C693" s="8"/>
      <c r="D693" s="7"/>
      <c r="E693" s="7"/>
      <c r="J693" s="7"/>
    </row>
    <row r="694" spans="1:10" x14ac:dyDescent="0.3">
      <c r="A694" s="1">
        <v>36678</v>
      </c>
      <c r="B694" s="1"/>
      <c r="C694" s="8"/>
      <c r="D694" s="7"/>
      <c r="E694" s="7"/>
      <c r="J694" s="7"/>
    </row>
    <row r="695" spans="1:10" x14ac:dyDescent="0.3">
      <c r="A695" s="1">
        <v>36708</v>
      </c>
      <c r="B695" s="1"/>
      <c r="C695" s="8"/>
      <c r="D695" s="7"/>
      <c r="E695" s="7"/>
      <c r="J695" s="7"/>
    </row>
    <row r="696" spans="1:10" x14ac:dyDescent="0.3">
      <c r="A696" s="1">
        <v>36739</v>
      </c>
      <c r="B696" s="1"/>
      <c r="C696" s="8"/>
      <c r="D696" s="7"/>
      <c r="E696" s="7"/>
      <c r="J696" s="7"/>
    </row>
    <row r="697" spans="1:10" x14ac:dyDescent="0.3">
      <c r="A697" s="1">
        <v>36770</v>
      </c>
      <c r="B697" s="1"/>
      <c r="C697" s="8"/>
      <c r="D697" s="7"/>
      <c r="E697" s="7"/>
      <c r="J697" s="7"/>
    </row>
    <row r="698" spans="1:10" x14ac:dyDescent="0.3">
      <c r="A698" s="1">
        <v>36800</v>
      </c>
      <c r="B698" s="1"/>
      <c r="C698" s="8"/>
      <c r="D698" s="7"/>
      <c r="E698" s="7"/>
      <c r="J698" s="7"/>
    </row>
    <row r="699" spans="1:10" x14ac:dyDescent="0.3">
      <c r="A699" s="1">
        <v>36831</v>
      </c>
      <c r="B699" s="1"/>
      <c r="C699" s="8"/>
      <c r="D699" s="7"/>
      <c r="E699" s="7"/>
      <c r="J699" s="7"/>
    </row>
    <row r="700" spans="1:10" x14ac:dyDescent="0.3">
      <c r="A700" s="1">
        <v>36861</v>
      </c>
      <c r="B700" s="1"/>
      <c r="C700" s="8"/>
      <c r="D700" s="7"/>
      <c r="E700" s="7"/>
      <c r="J700" s="7"/>
    </row>
    <row r="701" spans="1:10" x14ac:dyDescent="0.3">
      <c r="A701" s="1">
        <v>36892</v>
      </c>
      <c r="B701" s="1"/>
      <c r="C701" s="8"/>
      <c r="D701" s="7"/>
      <c r="E701" s="7"/>
      <c r="J701" s="7"/>
    </row>
    <row r="702" spans="1:10" x14ac:dyDescent="0.3">
      <c r="A702" s="1">
        <v>36923</v>
      </c>
      <c r="B702" s="1"/>
      <c r="C702" s="8"/>
      <c r="D702" s="7"/>
      <c r="E702" s="7"/>
      <c r="J702" s="7"/>
    </row>
    <row r="703" spans="1:10" x14ac:dyDescent="0.3">
      <c r="A703" s="1">
        <v>36951</v>
      </c>
      <c r="B703" s="1"/>
      <c r="C703" s="8"/>
      <c r="D703" s="7"/>
      <c r="E703" s="7"/>
      <c r="J703" s="7"/>
    </row>
    <row r="704" spans="1:10" x14ac:dyDescent="0.3">
      <c r="A704" s="1">
        <v>36982</v>
      </c>
      <c r="B704" s="1"/>
      <c r="C704" s="8"/>
      <c r="D704" s="7"/>
      <c r="E704" s="7"/>
      <c r="J704" s="7"/>
    </row>
    <row r="705" spans="1:10" x14ac:dyDescent="0.3">
      <c r="A705" s="1">
        <v>37012</v>
      </c>
      <c r="B705" s="1"/>
      <c r="C705" s="8"/>
      <c r="D705" s="7"/>
      <c r="E705" s="7"/>
      <c r="J705" s="7"/>
    </row>
    <row r="706" spans="1:10" x14ac:dyDescent="0.3">
      <c r="A706" s="1">
        <v>37043</v>
      </c>
      <c r="B706" s="1"/>
      <c r="C706" s="8"/>
      <c r="D706" s="7"/>
      <c r="E706" s="7"/>
      <c r="J706" s="7"/>
    </row>
    <row r="707" spans="1:10" x14ac:dyDescent="0.3">
      <c r="A707" s="1">
        <v>37073</v>
      </c>
      <c r="B707" s="1"/>
      <c r="C707" s="8"/>
      <c r="D707" s="7"/>
      <c r="E707" s="7"/>
      <c r="J707" s="7"/>
    </row>
    <row r="708" spans="1:10" x14ac:dyDescent="0.3">
      <c r="A708" s="1">
        <v>37104</v>
      </c>
      <c r="B708" s="1"/>
      <c r="C708" s="8"/>
      <c r="D708" s="7"/>
      <c r="E708" s="7"/>
      <c r="J708" s="7"/>
    </row>
    <row r="709" spans="1:10" x14ac:dyDescent="0.3">
      <c r="A709" s="1">
        <v>37135</v>
      </c>
      <c r="B709" s="1"/>
      <c r="C709" s="8"/>
      <c r="D709" s="7"/>
      <c r="E709" s="7"/>
      <c r="J709" s="7"/>
    </row>
    <row r="710" spans="1:10" x14ac:dyDescent="0.3">
      <c r="A710" s="1">
        <v>37165</v>
      </c>
      <c r="B710" s="1"/>
      <c r="C710" s="8"/>
      <c r="D710" s="7"/>
      <c r="E710" s="7"/>
      <c r="J710" s="7"/>
    </row>
    <row r="711" spans="1:10" x14ac:dyDescent="0.3">
      <c r="A711" s="1">
        <v>37196</v>
      </c>
      <c r="B711" s="1"/>
      <c r="C711" s="8"/>
      <c r="D711" s="7"/>
      <c r="E711" s="7"/>
      <c r="J711" s="7"/>
    </row>
    <row r="712" spans="1:10" x14ac:dyDescent="0.3">
      <c r="A712" s="1">
        <v>37226</v>
      </c>
      <c r="B712" s="1"/>
      <c r="C712" s="8"/>
      <c r="D712" s="7"/>
      <c r="E712" s="7"/>
      <c r="J712" s="7"/>
    </row>
    <row r="713" spans="1:10" x14ac:dyDescent="0.3">
      <c r="A713" s="1">
        <v>37257</v>
      </c>
      <c r="B713" s="1"/>
      <c r="C713" s="8"/>
      <c r="D713" s="7"/>
      <c r="E713" s="7"/>
      <c r="J713" s="7"/>
    </row>
    <row r="714" spans="1:10" x14ac:dyDescent="0.3">
      <c r="A714" s="1">
        <v>37288</v>
      </c>
      <c r="B714" s="1"/>
      <c r="C714" s="8"/>
      <c r="D714" s="7"/>
      <c r="E714" s="7"/>
      <c r="J714" s="7"/>
    </row>
    <row r="715" spans="1:10" x14ac:dyDescent="0.3">
      <c r="A715" s="1">
        <v>37316</v>
      </c>
      <c r="B715" s="1"/>
      <c r="C715" s="8"/>
      <c r="D715" s="7"/>
      <c r="E715" s="7"/>
      <c r="J715" s="7"/>
    </row>
    <row r="716" spans="1:10" x14ac:dyDescent="0.3">
      <c r="A716" s="1">
        <v>37347</v>
      </c>
      <c r="B716" s="1"/>
      <c r="C716" s="8"/>
      <c r="D716" s="7"/>
      <c r="E716" s="7"/>
      <c r="J716" s="7"/>
    </row>
    <row r="717" spans="1:10" x14ac:dyDescent="0.3">
      <c r="A717" s="1">
        <v>37377</v>
      </c>
      <c r="B717" s="1"/>
      <c r="C717" s="8"/>
      <c r="D717" s="7"/>
      <c r="E717" s="7"/>
      <c r="J717" s="7"/>
    </row>
    <row r="718" spans="1:10" x14ac:dyDescent="0.3">
      <c r="A718" s="1">
        <v>37408</v>
      </c>
      <c r="B718" s="1"/>
      <c r="C718" s="8"/>
      <c r="D718" s="7"/>
      <c r="E718" s="7"/>
      <c r="J718" s="7"/>
    </row>
    <row r="719" spans="1:10" x14ac:dyDescent="0.3">
      <c r="A719" s="1">
        <v>37438</v>
      </c>
      <c r="B719" s="1"/>
      <c r="C719" s="8"/>
      <c r="D719" s="7"/>
      <c r="E719" s="7"/>
      <c r="J719" s="7"/>
    </row>
    <row r="720" spans="1:10" x14ac:dyDescent="0.3">
      <c r="A720" s="1">
        <v>37469</v>
      </c>
      <c r="B720" s="1"/>
      <c r="C720" s="8"/>
      <c r="D720" s="7"/>
      <c r="E720" s="7"/>
      <c r="J720" s="7"/>
    </row>
    <row r="721" spans="1:10" x14ac:dyDescent="0.3">
      <c r="A721" s="1">
        <v>37500</v>
      </c>
      <c r="B721" s="1"/>
      <c r="C721" s="8"/>
      <c r="D721" s="7"/>
      <c r="E721" s="7"/>
      <c r="J721" s="7"/>
    </row>
    <row r="722" spans="1:10" x14ac:dyDescent="0.3">
      <c r="A722" s="1">
        <v>37530</v>
      </c>
      <c r="B722" s="1"/>
      <c r="C722" s="8"/>
      <c r="D722" s="7"/>
      <c r="E722" s="7"/>
      <c r="J722" s="7"/>
    </row>
    <row r="723" spans="1:10" x14ac:dyDescent="0.3">
      <c r="A723" s="1">
        <v>37561</v>
      </c>
      <c r="B723" s="1"/>
      <c r="C723" s="8"/>
      <c r="D723" s="7"/>
      <c r="E723" s="7"/>
      <c r="J723" s="7"/>
    </row>
    <row r="724" spans="1:10" x14ac:dyDescent="0.3">
      <c r="A724" s="1">
        <v>37591</v>
      </c>
      <c r="B724" s="1"/>
      <c r="C724" s="8"/>
      <c r="D724" s="7"/>
      <c r="E724" s="7"/>
      <c r="J724" s="7"/>
    </row>
    <row r="725" spans="1:10" x14ac:dyDescent="0.3">
      <c r="A725" s="1">
        <v>37622</v>
      </c>
      <c r="B725" s="1"/>
      <c r="C725" s="8"/>
      <c r="D725" s="7"/>
      <c r="E725" s="7"/>
      <c r="J725" s="7"/>
    </row>
    <row r="726" spans="1:10" x14ac:dyDescent="0.3">
      <c r="A726" s="1">
        <v>37653</v>
      </c>
      <c r="B726" s="1"/>
      <c r="C726" s="8"/>
      <c r="D726" s="7"/>
      <c r="E726" s="7"/>
      <c r="J726" s="7"/>
    </row>
    <row r="727" spans="1:10" x14ac:dyDescent="0.3">
      <c r="A727" s="1">
        <v>37681</v>
      </c>
      <c r="B727" s="1"/>
      <c r="C727" s="8"/>
      <c r="D727" s="7"/>
      <c r="E727" s="7"/>
      <c r="J727" s="7"/>
    </row>
    <row r="728" spans="1:10" x14ac:dyDescent="0.3">
      <c r="A728" s="1">
        <v>37712</v>
      </c>
      <c r="B728" s="1"/>
      <c r="C728" s="8"/>
      <c r="D728" s="7"/>
      <c r="E728" s="7"/>
      <c r="J728" s="7"/>
    </row>
    <row r="729" spans="1:10" x14ac:dyDescent="0.3">
      <c r="A729" s="1">
        <v>37742</v>
      </c>
      <c r="B729" s="1"/>
      <c r="C729" s="8"/>
      <c r="D729" s="7"/>
      <c r="E729" s="7"/>
      <c r="J729" s="7"/>
    </row>
    <row r="730" spans="1:10" x14ac:dyDescent="0.3">
      <c r="A730" s="1">
        <v>37773</v>
      </c>
      <c r="B730" s="1"/>
      <c r="C730" s="8"/>
      <c r="D730" s="7"/>
      <c r="E730" s="7"/>
      <c r="J730" s="7"/>
    </row>
    <row r="731" spans="1:10" x14ac:dyDescent="0.3">
      <c r="A731" s="1">
        <v>37803</v>
      </c>
      <c r="B731" s="1"/>
      <c r="C731" s="8"/>
      <c r="D731" s="7"/>
      <c r="E731" s="7"/>
      <c r="J731" s="7"/>
    </row>
    <row r="732" spans="1:10" x14ac:dyDescent="0.3">
      <c r="A732" s="1">
        <v>37834</v>
      </c>
      <c r="B732" s="1"/>
      <c r="C732" s="8"/>
      <c r="D732" s="7"/>
      <c r="E732" s="7"/>
      <c r="J732" s="7"/>
    </row>
    <row r="733" spans="1:10" x14ac:dyDescent="0.3">
      <c r="A733" s="1">
        <v>37865</v>
      </c>
      <c r="B733" s="1"/>
      <c r="C733" s="8"/>
      <c r="D733" s="7"/>
      <c r="E733" s="7"/>
      <c r="J733" s="7"/>
    </row>
    <row r="734" spans="1:10" x14ac:dyDescent="0.3">
      <c r="A734" s="1">
        <v>37895</v>
      </c>
      <c r="B734" s="1"/>
      <c r="C734" s="8"/>
      <c r="D734" s="7"/>
      <c r="E734" s="7"/>
      <c r="J734" s="7"/>
    </row>
    <row r="735" spans="1:10" x14ac:dyDescent="0.3">
      <c r="A735" s="1">
        <v>37926</v>
      </c>
      <c r="B735" s="1"/>
      <c r="C735" s="8"/>
      <c r="D735" s="7"/>
      <c r="E735" s="7"/>
      <c r="J735" s="7"/>
    </row>
    <row r="736" spans="1:10" x14ac:dyDescent="0.3">
      <c r="A736" s="1">
        <v>37956</v>
      </c>
      <c r="B736" s="1"/>
      <c r="C736" s="8"/>
      <c r="D736" s="7"/>
      <c r="E736" s="7"/>
      <c r="J736" s="7"/>
    </row>
    <row r="737" spans="1:10" x14ac:dyDescent="0.3">
      <c r="A737" s="1">
        <v>37987</v>
      </c>
      <c r="B737" s="1"/>
      <c r="C737" s="8"/>
      <c r="D737" s="7"/>
      <c r="E737" s="7"/>
      <c r="J737" s="7"/>
    </row>
    <row r="738" spans="1:10" x14ac:dyDescent="0.3">
      <c r="A738" s="1">
        <v>38018</v>
      </c>
      <c r="B738" s="1"/>
      <c r="C738" s="8"/>
      <c r="D738" s="7"/>
      <c r="E738" s="7"/>
      <c r="J738" s="7"/>
    </row>
    <row r="739" spans="1:10" x14ac:dyDescent="0.3">
      <c r="A739" s="1">
        <v>38047</v>
      </c>
      <c r="B739" s="1"/>
      <c r="C739" s="8"/>
      <c r="D739" s="7"/>
      <c r="E739" s="7"/>
      <c r="J739" s="7"/>
    </row>
    <row r="740" spans="1:10" x14ac:dyDescent="0.3">
      <c r="A740" s="1">
        <v>38078</v>
      </c>
      <c r="B740" s="1"/>
      <c r="C740" s="8"/>
      <c r="D740" s="7"/>
      <c r="E740" s="7"/>
      <c r="J740" s="7"/>
    </row>
    <row r="741" spans="1:10" x14ac:dyDescent="0.3">
      <c r="A741" s="1">
        <v>38108</v>
      </c>
      <c r="B741" s="1"/>
      <c r="C741" s="8"/>
      <c r="D741" s="7"/>
      <c r="E741" s="7"/>
      <c r="J741" s="7"/>
    </row>
    <row r="742" spans="1:10" x14ac:dyDescent="0.3">
      <c r="A742" s="1">
        <v>38139</v>
      </c>
      <c r="B742" s="1"/>
      <c r="C742" s="8"/>
      <c r="D742" s="7"/>
      <c r="E742" s="7"/>
      <c r="J742" s="7"/>
    </row>
    <row r="743" spans="1:10" x14ac:dyDescent="0.3">
      <c r="A743" s="1">
        <v>38169</v>
      </c>
      <c r="B743" s="1"/>
      <c r="C743" s="8"/>
      <c r="D743" s="7"/>
      <c r="E743" s="7"/>
      <c r="J743" s="7"/>
    </row>
    <row r="744" spans="1:10" x14ac:dyDescent="0.3">
      <c r="A744" s="1">
        <v>38200</v>
      </c>
      <c r="B744" s="1"/>
      <c r="C744" s="8"/>
      <c r="D744" s="7"/>
      <c r="E744" s="7"/>
      <c r="J744" s="7"/>
    </row>
    <row r="745" spans="1:10" x14ac:dyDescent="0.3">
      <c r="A745" s="1">
        <v>38231</v>
      </c>
      <c r="B745" s="1"/>
      <c r="C745" s="8"/>
      <c r="D745" s="7"/>
      <c r="E745" s="7"/>
      <c r="J745" s="7"/>
    </row>
    <row r="746" spans="1:10" x14ac:dyDescent="0.3">
      <c r="A746" s="1">
        <v>38261</v>
      </c>
      <c r="B746" s="1"/>
      <c r="C746" s="8"/>
      <c r="D746" s="7"/>
      <c r="E746" s="7"/>
      <c r="J746" s="7"/>
    </row>
    <row r="747" spans="1:10" x14ac:dyDescent="0.3">
      <c r="A747" s="1">
        <v>38292</v>
      </c>
      <c r="B747" s="1"/>
      <c r="C747" s="8"/>
      <c r="D747" s="7"/>
      <c r="E747" s="7"/>
      <c r="J747" s="7"/>
    </row>
    <row r="748" spans="1:10" x14ac:dyDescent="0.3">
      <c r="A748" s="1">
        <v>38322</v>
      </c>
      <c r="B748" s="1"/>
      <c r="C748" s="8"/>
      <c r="D748" s="7"/>
      <c r="E748" s="7"/>
      <c r="J748" s="7"/>
    </row>
    <row r="749" spans="1:10" x14ac:dyDescent="0.3">
      <c r="A749" s="1">
        <v>38353</v>
      </c>
      <c r="B749" s="1"/>
      <c r="C749" s="8"/>
      <c r="D749" s="7"/>
      <c r="E749" s="7"/>
      <c r="J749" s="7"/>
    </row>
    <row r="750" spans="1:10" x14ac:dyDescent="0.3">
      <c r="A750" s="1">
        <v>38384</v>
      </c>
      <c r="B750" s="1"/>
      <c r="C750" s="8"/>
      <c r="D750" s="7"/>
      <c r="E750" s="7"/>
      <c r="J750" s="7"/>
    </row>
    <row r="751" spans="1:10" x14ac:dyDescent="0.3">
      <c r="A751" s="1">
        <v>38412</v>
      </c>
      <c r="B751" s="1"/>
      <c r="C751" s="8"/>
      <c r="D751" s="7"/>
      <c r="E751" s="7"/>
      <c r="J751" s="7"/>
    </row>
    <row r="752" spans="1:10" x14ac:dyDescent="0.3">
      <c r="A752" s="1">
        <v>38443</v>
      </c>
      <c r="B752" s="1"/>
      <c r="C752" s="8"/>
      <c r="D752" s="7"/>
      <c r="E752" s="7"/>
      <c r="J752" s="7"/>
    </row>
    <row r="753" spans="1:10" x14ac:dyDescent="0.3">
      <c r="A753" s="1">
        <v>38473</v>
      </c>
      <c r="B753" s="1"/>
      <c r="C753" s="8"/>
      <c r="D753" s="7"/>
      <c r="E753" s="7"/>
      <c r="J753" s="7"/>
    </row>
    <row r="754" spans="1:10" x14ac:dyDescent="0.3">
      <c r="A754" s="1">
        <v>38504</v>
      </c>
      <c r="B754" s="1"/>
      <c r="C754" s="8"/>
      <c r="D754" s="7"/>
      <c r="E754" s="7"/>
      <c r="J754" s="7"/>
    </row>
    <row r="755" spans="1:10" x14ac:dyDescent="0.3">
      <c r="A755" s="1">
        <v>38534</v>
      </c>
      <c r="B755" s="1"/>
      <c r="C755" s="8"/>
      <c r="D755" s="7"/>
      <c r="E755" s="7"/>
      <c r="J755" s="7"/>
    </row>
    <row r="756" spans="1:10" x14ac:dyDescent="0.3">
      <c r="A756" s="1">
        <v>38565</v>
      </c>
      <c r="B756" s="1"/>
      <c r="C756" s="8"/>
      <c r="D756" s="7"/>
      <c r="E756" s="7"/>
      <c r="J756" s="7"/>
    </row>
    <row r="757" spans="1:10" x14ac:dyDescent="0.3">
      <c r="A757" s="1">
        <v>38596</v>
      </c>
      <c r="B757" s="1"/>
      <c r="C757" s="8"/>
      <c r="D757" s="7"/>
      <c r="E757" s="7"/>
      <c r="J757" s="7"/>
    </row>
    <row r="758" spans="1:10" x14ac:dyDescent="0.3">
      <c r="A758" s="1">
        <v>38626</v>
      </c>
      <c r="B758" s="1"/>
      <c r="C758" s="8"/>
      <c r="D758" s="7"/>
      <c r="E758" s="7"/>
      <c r="J758" s="7"/>
    </row>
    <row r="759" spans="1:10" x14ac:dyDescent="0.3">
      <c r="A759" s="1">
        <v>38657</v>
      </c>
      <c r="B759" s="1"/>
      <c r="C759" s="8"/>
      <c r="D759" s="7"/>
      <c r="E759" s="7"/>
      <c r="J759" s="7"/>
    </row>
    <row r="760" spans="1:10" x14ac:dyDescent="0.3">
      <c r="A760" s="1">
        <v>38687</v>
      </c>
      <c r="B760" s="1"/>
      <c r="C760" s="8"/>
      <c r="D760" s="7"/>
      <c r="E760" s="7"/>
      <c r="J760" s="7"/>
    </row>
    <row r="761" spans="1:10" x14ac:dyDescent="0.3">
      <c r="A761" s="1">
        <v>38718</v>
      </c>
      <c r="B761" s="1"/>
      <c r="C761" s="8"/>
      <c r="D761" s="7"/>
      <c r="E761" s="7"/>
      <c r="J761" s="7"/>
    </row>
    <row r="762" spans="1:10" x14ac:dyDescent="0.3">
      <c r="A762" s="1">
        <v>38749</v>
      </c>
      <c r="B762" s="1"/>
      <c r="C762" s="8"/>
      <c r="D762" s="7"/>
      <c r="E762" s="7"/>
      <c r="J762" s="7"/>
    </row>
    <row r="763" spans="1:10" x14ac:dyDescent="0.3">
      <c r="A763" s="1">
        <v>38777</v>
      </c>
      <c r="B763" s="1"/>
      <c r="C763" s="8"/>
      <c r="D763" s="7"/>
      <c r="E763" s="7"/>
      <c r="J763" s="7"/>
    </row>
    <row r="764" spans="1:10" x14ac:dyDescent="0.3">
      <c r="A764" s="1">
        <v>38808</v>
      </c>
      <c r="B764" s="1"/>
      <c r="C764" s="8"/>
      <c r="D764" s="7"/>
      <c r="E764" s="7"/>
      <c r="J764" s="7"/>
    </row>
    <row r="765" spans="1:10" x14ac:dyDescent="0.3">
      <c r="A765" s="1">
        <v>38838</v>
      </c>
      <c r="B765" s="1"/>
      <c r="C765" s="8"/>
      <c r="D765" s="7"/>
      <c r="E765" s="7"/>
      <c r="J765" s="7"/>
    </row>
    <row r="766" spans="1:10" x14ac:dyDescent="0.3">
      <c r="A766" s="1">
        <v>38869</v>
      </c>
      <c r="B766" s="1"/>
      <c r="C766" s="8"/>
      <c r="D766" s="7"/>
      <c r="E766" s="7"/>
      <c r="J766" s="7"/>
    </row>
    <row r="767" spans="1:10" x14ac:dyDescent="0.3">
      <c r="A767" s="1">
        <v>38899</v>
      </c>
      <c r="B767" s="1"/>
      <c r="C767" s="8"/>
      <c r="D767" s="7"/>
      <c r="E767" s="7"/>
      <c r="J767" s="7"/>
    </row>
    <row r="768" spans="1:10" x14ac:dyDescent="0.3">
      <c r="A768" s="1">
        <v>38930</v>
      </c>
      <c r="B768" s="1"/>
      <c r="C768" s="8"/>
      <c r="D768" s="7"/>
      <c r="E768" s="7"/>
      <c r="J768" s="7"/>
    </row>
    <row r="769" spans="1:10" x14ac:dyDescent="0.3">
      <c r="A769" s="1">
        <v>38961</v>
      </c>
      <c r="B769" s="1"/>
      <c r="C769" s="8"/>
      <c r="D769" s="7"/>
      <c r="E769" s="7"/>
      <c r="J769" s="7"/>
    </row>
    <row r="770" spans="1:10" x14ac:dyDescent="0.3">
      <c r="A770" s="1">
        <v>38991</v>
      </c>
      <c r="B770" s="1"/>
      <c r="C770" s="8"/>
      <c r="D770" s="7"/>
      <c r="E770" s="7"/>
      <c r="J770" s="7"/>
    </row>
    <row r="771" spans="1:10" x14ac:dyDescent="0.3">
      <c r="A771" s="1">
        <v>39022</v>
      </c>
      <c r="B771" s="1"/>
      <c r="C771" s="8"/>
      <c r="D771" s="7"/>
      <c r="E771" s="7"/>
      <c r="J771" s="7"/>
    </row>
    <row r="772" spans="1:10" x14ac:dyDescent="0.3">
      <c r="A772" s="1">
        <v>39052</v>
      </c>
      <c r="B772" s="1"/>
      <c r="C772" s="8"/>
      <c r="D772" s="7"/>
      <c r="E772" s="7"/>
      <c r="J772" s="7"/>
    </row>
    <row r="773" spans="1:10" x14ac:dyDescent="0.3">
      <c r="A773" s="1">
        <v>39083</v>
      </c>
      <c r="B773" s="1"/>
      <c r="C773" s="8"/>
      <c r="D773" s="7"/>
      <c r="E773" s="7"/>
      <c r="J773" s="7"/>
    </row>
    <row r="774" spans="1:10" x14ac:dyDescent="0.3">
      <c r="A774" s="1">
        <v>39114</v>
      </c>
      <c r="B774" s="1"/>
      <c r="C774" s="8"/>
      <c r="D774" s="7"/>
      <c r="E774" s="7"/>
      <c r="J774" s="7"/>
    </row>
    <row r="775" spans="1:10" x14ac:dyDescent="0.3">
      <c r="A775" s="1">
        <v>39142</v>
      </c>
      <c r="B775" s="1"/>
      <c r="C775" s="8"/>
      <c r="D775" s="7"/>
      <c r="E775" s="7"/>
      <c r="J775" s="7"/>
    </row>
    <row r="776" spans="1:10" x14ac:dyDescent="0.3">
      <c r="A776" s="1">
        <v>39173</v>
      </c>
      <c r="B776" s="1"/>
      <c r="C776" s="8"/>
      <c r="D776" s="7"/>
      <c r="E776" s="7"/>
      <c r="J776" s="7"/>
    </row>
    <row r="777" spans="1:10" x14ac:dyDescent="0.3">
      <c r="A777" s="1">
        <v>39203</v>
      </c>
      <c r="B777" s="1"/>
      <c r="C777" s="8"/>
      <c r="D777" s="7"/>
      <c r="E777" s="7"/>
      <c r="J777" s="7"/>
    </row>
    <row r="778" spans="1:10" x14ac:dyDescent="0.3">
      <c r="A778" s="1">
        <v>39234</v>
      </c>
      <c r="B778" s="1"/>
      <c r="C778" s="8"/>
      <c r="D778" s="7"/>
      <c r="E778" s="7"/>
      <c r="J778" s="7"/>
    </row>
    <row r="779" spans="1:10" x14ac:dyDescent="0.3">
      <c r="A779" s="1">
        <v>39264</v>
      </c>
      <c r="B779" s="1"/>
      <c r="C779" s="8"/>
      <c r="D779" s="7"/>
      <c r="E779" s="7"/>
      <c r="J779" s="7"/>
    </row>
    <row r="780" spans="1:10" x14ac:dyDescent="0.3">
      <c r="A780" s="1">
        <v>39295</v>
      </c>
      <c r="B780" s="1"/>
      <c r="C780" s="8"/>
      <c r="D780" s="7"/>
      <c r="E780" s="7"/>
      <c r="J780" s="7"/>
    </row>
    <row r="781" spans="1:10" x14ac:dyDescent="0.3">
      <c r="A781" s="1">
        <v>39326</v>
      </c>
      <c r="B781" s="1"/>
      <c r="C781" s="8"/>
      <c r="D781" s="7"/>
      <c r="E781" s="7"/>
      <c r="J781" s="7"/>
    </row>
    <row r="782" spans="1:10" x14ac:dyDescent="0.3">
      <c r="A782" s="1">
        <v>39356</v>
      </c>
      <c r="B782" s="1"/>
      <c r="C782" s="8"/>
      <c r="D782" s="7"/>
      <c r="E782" s="7"/>
      <c r="J782" s="7"/>
    </row>
    <row r="783" spans="1:10" x14ac:dyDescent="0.3">
      <c r="A783" s="1">
        <v>39387</v>
      </c>
      <c r="B783" s="1"/>
      <c r="C783" s="8"/>
      <c r="D783" s="7"/>
      <c r="E783" s="7"/>
      <c r="J783" s="7"/>
    </row>
    <row r="784" spans="1:10" x14ac:dyDescent="0.3">
      <c r="A784" s="1">
        <v>39417</v>
      </c>
      <c r="B784" s="1"/>
      <c r="C784" s="8"/>
      <c r="D784" s="7"/>
      <c r="E784" s="7"/>
      <c r="J784" s="7"/>
    </row>
    <row r="785" spans="1:10" x14ac:dyDescent="0.3">
      <c r="A785" s="1">
        <v>39448</v>
      </c>
      <c r="B785" s="1"/>
      <c r="C785" s="8"/>
      <c r="D785" s="7"/>
      <c r="E785" s="7"/>
      <c r="J785" s="7"/>
    </row>
    <row r="786" spans="1:10" x14ac:dyDescent="0.3">
      <c r="A786" s="1">
        <v>39479</v>
      </c>
      <c r="B786" s="1"/>
      <c r="C786" s="8"/>
      <c r="D786" s="7"/>
      <c r="E786" s="7"/>
      <c r="J786" s="7"/>
    </row>
    <row r="787" spans="1:10" x14ac:dyDescent="0.3">
      <c r="A787" s="1">
        <v>39508</v>
      </c>
      <c r="B787" s="1"/>
      <c r="C787" s="8"/>
      <c r="D787" s="7"/>
      <c r="E787" s="7"/>
      <c r="J787" s="7"/>
    </row>
    <row r="788" spans="1:10" x14ac:dyDescent="0.3">
      <c r="A788" s="1">
        <v>39539</v>
      </c>
      <c r="B788" s="1"/>
      <c r="C788" s="8"/>
      <c r="D788" s="7"/>
      <c r="E788" s="7"/>
      <c r="J788" s="7"/>
    </row>
    <row r="789" spans="1:10" x14ac:dyDescent="0.3">
      <c r="A789" s="1">
        <v>39569</v>
      </c>
      <c r="B789" s="1"/>
      <c r="C789" s="8"/>
      <c r="D789" s="7"/>
      <c r="E789" s="7"/>
      <c r="J789" s="7"/>
    </row>
    <row r="790" spans="1:10" x14ac:dyDescent="0.3">
      <c r="A790" s="1">
        <v>39600</v>
      </c>
      <c r="B790" s="1"/>
      <c r="C790" s="8"/>
      <c r="D790" s="7"/>
      <c r="E790" s="7"/>
      <c r="J790" s="7"/>
    </row>
    <row r="791" spans="1:10" x14ac:dyDescent="0.3">
      <c r="A791" s="1">
        <v>39630</v>
      </c>
      <c r="B791" s="1"/>
      <c r="C791" s="8"/>
      <c r="D791" s="7"/>
      <c r="E791" s="7"/>
      <c r="J791" s="7"/>
    </row>
    <row r="792" spans="1:10" x14ac:dyDescent="0.3">
      <c r="A792" s="1">
        <v>39661</v>
      </c>
      <c r="B792" s="1"/>
      <c r="C792" s="8"/>
      <c r="D792" s="7"/>
      <c r="E792" s="7"/>
      <c r="J792" s="7"/>
    </row>
    <row r="793" spans="1:10" x14ac:dyDescent="0.3">
      <c r="A793" s="1">
        <v>39692</v>
      </c>
      <c r="B793" s="1"/>
      <c r="C793" s="8"/>
      <c r="D793" s="7"/>
      <c r="E793" s="7"/>
      <c r="J793" s="7"/>
    </row>
    <row r="794" spans="1:10" x14ac:dyDescent="0.3">
      <c r="A794" s="1">
        <v>39722</v>
      </c>
      <c r="B794" s="1"/>
      <c r="C794" s="8"/>
      <c r="D794" s="7"/>
      <c r="E794" s="7"/>
      <c r="J794" s="7"/>
    </row>
    <row r="795" spans="1:10" x14ac:dyDescent="0.3">
      <c r="A795" s="1">
        <v>39753</v>
      </c>
      <c r="B795" s="1"/>
      <c r="C795" s="8"/>
      <c r="D795" s="7"/>
      <c r="E795" s="7"/>
      <c r="J795" s="7"/>
    </row>
    <row r="796" spans="1:10" x14ac:dyDescent="0.3">
      <c r="A796" s="1">
        <v>39783</v>
      </c>
      <c r="B796" s="1"/>
      <c r="C796" s="8"/>
      <c r="D796" s="7"/>
      <c r="E796" s="7"/>
      <c r="J796" s="7"/>
    </row>
    <row r="797" spans="1:10" x14ac:dyDescent="0.3">
      <c r="A797" s="1">
        <v>39814</v>
      </c>
      <c r="B797" s="1"/>
      <c r="C797" s="8"/>
      <c r="D797" s="7"/>
      <c r="E797" s="7"/>
      <c r="J797" s="7"/>
    </row>
    <row r="798" spans="1:10" x14ac:dyDescent="0.3">
      <c r="A798" s="1">
        <v>39845</v>
      </c>
      <c r="B798" s="1"/>
      <c r="C798" s="8"/>
      <c r="D798" s="7"/>
      <c r="E798" s="7"/>
      <c r="J798" s="7"/>
    </row>
    <row r="799" spans="1:10" x14ac:dyDescent="0.3">
      <c r="A799" s="1">
        <v>39873</v>
      </c>
      <c r="B799" s="1"/>
      <c r="C799" s="8"/>
      <c r="D799" s="7"/>
      <c r="E799" s="7"/>
      <c r="J799" s="7"/>
    </row>
    <row r="800" spans="1:10" x14ac:dyDescent="0.3">
      <c r="A800" s="1">
        <v>39904</v>
      </c>
      <c r="B800" s="1"/>
      <c r="C800" s="8"/>
      <c r="D800" s="7"/>
      <c r="E800" s="7"/>
      <c r="J800" s="7"/>
    </row>
    <row r="801" spans="1:10" x14ac:dyDescent="0.3">
      <c r="A801" s="1">
        <v>39934</v>
      </c>
      <c r="B801" s="1"/>
      <c r="C801" s="8"/>
      <c r="D801" s="7"/>
      <c r="E801" s="7"/>
      <c r="J801" s="7"/>
    </row>
    <row r="802" spans="1:10" x14ac:dyDescent="0.3">
      <c r="A802" s="1">
        <v>39965</v>
      </c>
      <c r="B802" s="1"/>
      <c r="C802" s="8"/>
      <c r="D802" s="7"/>
      <c r="E802" s="7"/>
      <c r="J802" s="7"/>
    </row>
    <row r="803" spans="1:10" x14ac:dyDescent="0.3">
      <c r="A803" s="1">
        <v>39995</v>
      </c>
      <c r="B803" s="1"/>
      <c r="C803" s="8"/>
      <c r="D803" s="7"/>
      <c r="E803" s="7"/>
      <c r="J803" s="7"/>
    </row>
    <row r="804" spans="1:10" x14ac:dyDescent="0.3">
      <c r="A804" s="1">
        <v>40026</v>
      </c>
      <c r="B804" s="1"/>
      <c r="C804" s="8"/>
      <c r="D804" s="7"/>
      <c r="E804" s="7"/>
      <c r="J804" s="7"/>
    </row>
    <row r="805" spans="1:10" x14ac:dyDescent="0.3">
      <c r="A805" s="1">
        <v>40057</v>
      </c>
      <c r="B805" s="1"/>
      <c r="C805" s="8"/>
      <c r="D805" s="7"/>
      <c r="E805" s="7"/>
      <c r="J805" s="7"/>
    </row>
    <row r="806" spans="1:10" x14ac:dyDescent="0.3">
      <c r="A806" s="1">
        <v>40087</v>
      </c>
      <c r="B806" s="1"/>
      <c r="C806" s="8"/>
      <c r="D806" s="7"/>
      <c r="E806" s="7"/>
      <c r="J806" s="7"/>
    </row>
    <row r="807" spans="1:10" x14ac:dyDescent="0.3">
      <c r="A807" s="1">
        <v>40118</v>
      </c>
      <c r="B807" s="1"/>
      <c r="C807" s="8"/>
      <c r="D807" s="7"/>
      <c r="E807" s="7"/>
      <c r="J807" s="7"/>
    </row>
    <row r="808" spans="1:10" x14ac:dyDescent="0.3">
      <c r="A808" s="1">
        <v>40148</v>
      </c>
      <c r="B808" s="1"/>
      <c r="C808" s="8"/>
      <c r="D808" s="7"/>
      <c r="E808" s="7"/>
      <c r="J808" s="7"/>
    </row>
    <row r="809" spans="1:10" x14ac:dyDescent="0.3">
      <c r="A809" s="1">
        <v>40179</v>
      </c>
      <c r="B809" s="1"/>
      <c r="C809" s="8"/>
      <c r="D809" s="7"/>
      <c r="E809" s="7"/>
      <c r="J809" s="7"/>
    </row>
    <row r="810" spans="1:10" x14ac:dyDescent="0.3">
      <c r="A810" s="1">
        <v>40210</v>
      </c>
      <c r="B810" s="1"/>
      <c r="C810" s="8"/>
      <c r="D810" s="7"/>
      <c r="E810" s="7"/>
      <c r="J810" s="7"/>
    </row>
    <row r="811" spans="1:10" x14ac:dyDescent="0.3">
      <c r="A811" s="1">
        <v>40238</v>
      </c>
      <c r="B811" s="1"/>
      <c r="C811" s="8"/>
      <c r="D811" s="7"/>
      <c r="E811" s="7"/>
      <c r="J811" s="7"/>
    </row>
    <row r="812" spans="1:10" x14ac:dyDescent="0.3">
      <c r="A812" s="1">
        <v>40269</v>
      </c>
      <c r="B812" s="1"/>
      <c r="C812" s="8"/>
      <c r="D812" s="7"/>
      <c r="E812" s="7"/>
      <c r="J812" s="7"/>
    </row>
    <row r="813" spans="1:10" x14ac:dyDescent="0.3">
      <c r="A813" s="1">
        <v>40299</v>
      </c>
      <c r="B813" s="1"/>
      <c r="C813" s="8"/>
      <c r="D813" s="7"/>
      <c r="E813" s="7"/>
      <c r="J813" s="7"/>
    </row>
    <row r="814" spans="1:10" x14ac:dyDescent="0.3">
      <c r="A814" s="1">
        <v>40330</v>
      </c>
      <c r="B814" s="1"/>
      <c r="C814" s="8"/>
      <c r="D814" s="7"/>
      <c r="E814" s="7"/>
      <c r="J814" s="7"/>
    </row>
    <row r="815" spans="1:10" x14ac:dyDescent="0.3">
      <c r="A815" s="1">
        <v>40360</v>
      </c>
      <c r="B815" s="1"/>
      <c r="C815" s="8"/>
      <c r="D815" s="7"/>
      <c r="E815" s="7"/>
      <c r="J815" s="7"/>
    </row>
    <row r="816" spans="1:10" x14ac:dyDescent="0.3">
      <c r="A816" s="1">
        <v>40391</v>
      </c>
      <c r="B816" s="1"/>
      <c r="C816" s="8"/>
      <c r="D816" s="7"/>
      <c r="E816" s="7"/>
      <c r="J816" s="7"/>
    </row>
    <row r="817" spans="1:10" x14ac:dyDescent="0.3">
      <c r="A817" s="1">
        <v>40422</v>
      </c>
      <c r="B817" s="1"/>
      <c r="C817" s="8"/>
      <c r="D817" s="7"/>
      <c r="E817" s="7"/>
      <c r="J817" s="7"/>
    </row>
    <row r="818" spans="1:10" x14ac:dyDescent="0.3">
      <c r="A818" s="1">
        <v>40452</v>
      </c>
      <c r="B818" s="1"/>
      <c r="C818" s="8"/>
      <c r="D818" s="7"/>
      <c r="E818" s="7"/>
      <c r="J818" s="7"/>
    </row>
    <row r="819" spans="1:10" x14ac:dyDescent="0.3">
      <c r="A819" s="1">
        <v>40483</v>
      </c>
      <c r="B819" s="1"/>
      <c r="C819" s="8"/>
      <c r="D819" s="7"/>
      <c r="E819" s="7"/>
      <c r="J819" s="7"/>
    </row>
    <row r="820" spans="1:10" x14ac:dyDescent="0.3">
      <c r="A820" s="1">
        <v>40513</v>
      </c>
      <c r="B820" s="1"/>
      <c r="C820" s="8"/>
      <c r="D820" s="7"/>
      <c r="E820" s="7"/>
      <c r="J820" s="7"/>
    </row>
    <row r="821" spans="1:10" x14ac:dyDescent="0.3">
      <c r="A821" s="1">
        <v>40544</v>
      </c>
      <c r="B821" s="1"/>
      <c r="C821" s="8"/>
      <c r="D821" s="7"/>
      <c r="E821" s="7"/>
      <c r="J821" s="7"/>
    </row>
    <row r="822" spans="1:10" x14ac:dyDescent="0.3">
      <c r="A822" s="1">
        <v>40575</v>
      </c>
      <c r="B822" s="1"/>
      <c r="C822" s="8"/>
      <c r="D822" s="7"/>
      <c r="E822" s="7"/>
      <c r="J822" s="7"/>
    </row>
    <row r="823" spans="1:10" x14ac:dyDescent="0.3">
      <c r="A823" s="1">
        <v>40603</v>
      </c>
      <c r="B823" s="1"/>
      <c r="C823" s="8"/>
      <c r="D823" s="7"/>
      <c r="E823" s="7"/>
      <c r="J823" s="7"/>
    </row>
    <row r="824" spans="1:10" x14ac:dyDescent="0.3">
      <c r="A824" s="1">
        <v>40634</v>
      </c>
      <c r="B824" s="1"/>
      <c r="C824" s="8"/>
      <c r="D824" s="7"/>
      <c r="E824" s="7"/>
      <c r="J824" s="7"/>
    </row>
    <row r="825" spans="1:10" x14ac:dyDescent="0.3">
      <c r="A825" s="1">
        <v>40664</v>
      </c>
      <c r="B825" s="1"/>
      <c r="C825" s="8"/>
      <c r="D825" s="7"/>
      <c r="E825" s="7"/>
      <c r="J825" s="7"/>
    </row>
    <row r="826" spans="1:10" x14ac:dyDescent="0.3">
      <c r="A826" s="1">
        <v>40695</v>
      </c>
      <c r="B826" s="1"/>
      <c r="C826" s="8"/>
      <c r="D826" s="7"/>
      <c r="E826" s="7"/>
      <c r="J826" s="7"/>
    </row>
    <row r="827" spans="1:10" x14ac:dyDescent="0.3">
      <c r="A827" s="1">
        <v>40725</v>
      </c>
      <c r="B827" s="1"/>
      <c r="C827" s="8"/>
      <c r="D827" s="7"/>
      <c r="E827" s="7"/>
      <c r="J827" s="7"/>
    </row>
    <row r="828" spans="1:10" x14ac:dyDescent="0.3">
      <c r="A828" s="1">
        <v>40756</v>
      </c>
      <c r="B828" s="1"/>
      <c r="C828" s="8"/>
      <c r="D828" s="7"/>
      <c r="E828" s="7"/>
      <c r="J828" s="7"/>
    </row>
    <row r="829" spans="1:10" x14ac:dyDescent="0.3">
      <c r="A829" s="1">
        <v>40787</v>
      </c>
      <c r="B829" s="1"/>
      <c r="C829" s="8"/>
      <c r="D829" s="7"/>
      <c r="E829" s="7"/>
      <c r="J829" s="7"/>
    </row>
    <row r="830" spans="1:10" x14ac:dyDescent="0.3">
      <c r="A830" s="1">
        <v>40817</v>
      </c>
      <c r="B830" s="1"/>
      <c r="C830" s="8"/>
      <c r="D830" s="7"/>
      <c r="E830" s="7"/>
      <c r="J830" s="7"/>
    </row>
    <row r="831" spans="1:10" x14ac:dyDescent="0.3">
      <c r="A831" s="1">
        <v>40848</v>
      </c>
      <c r="B831" s="1"/>
      <c r="C831" s="8"/>
      <c r="D831" s="7"/>
      <c r="E831" s="7"/>
      <c r="J831" s="7"/>
    </row>
    <row r="832" spans="1:10" x14ac:dyDescent="0.3">
      <c r="A832" s="1">
        <v>40878</v>
      </c>
      <c r="B832" s="1"/>
      <c r="C832" s="8"/>
      <c r="D832" s="7"/>
      <c r="E832" s="7"/>
      <c r="J832" s="7"/>
    </row>
    <row r="833" spans="1:10" x14ac:dyDescent="0.3">
      <c r="A833" s="1">
        <v>40909</v>
      </c>
      <c r="B833" s="1"/>
      <c r="C833" s="8"/>
      <c r="D833" s="7"/>
      <c r="E833" s="7"/>
      <c r="J833" s="7"/>
    </row>
    <row r="834" spans="1:10" x14ac:dyDescent="0.3">
      <c r="A834" s="1">
        <v>40940</v>
      </c>
      <c r="B834" s="1"/>
      <c r="C834" s="8"/>
      <c r="D834" s="7"/>
      <c r="E834" s="7"/>
      <c r="J834" s="7"/>
    </row>
    <row r="835" spans="1:10" x14ac:dyDescent="0.3">
      <c r="A835" s="1">
        <v>40969</v>
      </c>
      <c r="B835" s="1"/>
      <c r="C835" s="8"/>
      <c r="D835" s="7"/>
      <c r="E835" s="7"/>
      <c r="J835" s="7"/>
    </row>
    <row r="836" spans="1:10" x14ac:dyDescent="0.3">
      <c r="A836" s="1">
        <v>41000</v>
      </c>
      <c r="B836" s="1"/>
      <c r="C836" s="8"/>
      <c r="D836" s="7"/>
      <c r="E836" s="7"/>
      <c r="J836" s="7"/>
    </row>
    <row r="837" spans="1:10" x14ac:dyDescent="0.3">
      <c r="A837" s="1">
        <v>41030</v>
      </c>
      <c r="B837" s="1"/>
      <c r="C837" s="8"/>
      <c r="D837" s="7"/>
      <c r="E837" s="7"/>
      <c r="J837" s="7"/>
    </row>
    <row r="838" spans="1:10" x14ac:dyDescent="0.3">
      <c r="A838" s="1">
        <v>41061</v>
      </c>
      <c r="B838" s="1"/>
      <c r="C838" s="8"/>
      <c r="D838" s="7"/>
      <c r="E838" s="7"/>
      <c r="J838" s="7"/>
    </row>
    <row r="839" spans="1:10" x14ac:dyDescent="0.3">
      <c r="A839" s="1">
        <v>41091</v>
      </c>
      <c r="B839" s="1"/>
      <c r="C839" s="8"/>
      <c r="D839" s="7"/>
      <c r="E839" s="7"/>
      <c r="J839" s="7"/>
    </row>
    <row r="840" spans="1:10" x14ac:dyDescent="0.3">
      <c r="A840" s="1">
        <v>41122</v>
      </c>
      <c r="B840" s="1"/>
      <c r="C840" s="8"/>
      <c r="D840" s="7"/>
      <c r="E840" s="7"/>
      <c r="J840" s="7"/>
    </row>
    <row r="841" spans="1:10" x14ac:dyDescent="0.3">
      <c r="A841" s="1">
        <v>41153</v>
      </c>
      <c r="B841" s="1"/>
      <c r="C841" s="8"/>
      <c r="D841" s="7"/>
      <c r="E841" s="7"/>
      <c r="J841" s="7"/>
    </row>
    <row r="842" spans="1:10" x14ac:dyDescent="0.3">
      <c r="A842" s="1">
        <v>41183</v>
      </c>
      <c r="B842" s="1"/>
      <c r="C842" s="8"/>
      <c r="D842" s="7"/>
      <c r="E842" s="7"/>
      <c r="J842" s="7"/>
    </row>
    <row r="843" spans="1:10" x14ac:dyDescent="0.3">
      <c r="A843" s="1">
        <v>41214</v>
      </c>
      <c r="B843" s="1"/>
      <c r="C843" s="8"/>
      <c r="D843" s="7"/>
      <c r="E843" s="7"/>
      <c r="J843" s="7"/>
    </row>
    <row r="844" spans="1:10" x14ac:dyDescent="0.3">
      <c r="A844" s="1">
        <v>41244</v>
      </c>
      <c r="B844" s="1"/>
      <c r="C844" s="8"/>
      <c r="D844" s="7"/>
      <c r="E844" s="7"/>
      <c r="J844" s="7"/>
    </row>
    <row r="845" spans="1:10" x14ac:dyDescent="0.3">
      <c r="A845" s="1">
        <v>41275</v>
      </c>
      <c r="B845" s="1"/>
      <c r="C845" s="8"/>
      <c r="D845" s="7"/>
      <c r="E845" s="7"/>
      <c r="J845" s="7"/>
    </row>
    <row r="846" spans="1:10" x14ac:dyDescent="0.3">
      <c r="A846" s="1">
        <v>41306</v>
      </c>
      <c r="B846" s="1"/>
      <c r="C846" s="8"/>
      <c r="D846" s="7"/>
      <c r="E846" s="7"/>
      <c r="J846" s="7"/>
    </row>
    <row r="847" spans="1:10" x14ac:dyDescent="0.3">
      <c r="A847" s="1">
        <v>41334</v>
      </c>
      <c r="B847" s="1"/>
      <c r="C847" s="8"/>
      <c r="D847" s="7"/>
      <c r="E847" s="7"/>
      <c r="J847" s="7"/>
    </row>
    <row r="848" spans="1:10" x14ac:dyDescent="0.3">
      <c r="A848" s="1">
        <v>41365</v>
      </c>
      <c r="B848" s="1"/>
      <c r="C848" s="8"/>
      <c r="D848" s="7"/>
      <c r="E848" s="7"/>
      <c r="J848" s="7"/>
    </row>
    <row r="849" spans="1:10" x14ac:dyDescent="0.3">
      <c r="A849" s="1">
        <v>41395</v>
      </c>
      <c r="B849" s="1"/>
      <c r="C849" s="8"/>
      <c r="D849" s="7"/>
      <c r="E849" s="7"/>
      <c r="J849" s="7"/>
    </row>
    <row r="850" spans="1:10" x14ac:dyDescent="0.3">
      <c r="A850" s="1">
        <v>41426</v>
      </c>
      <c r="B850" s="1"/>
      <c r="C850" s="8"/>
      <c r="D850" s="7"/>
      <c r="E850" s="7"/>
      <c r="J850" s="7"/>
    </row>
    <row r="851" spans="1:10" x14ac:dyDescent="0.3">
      <c r="A851" s="1">
        <v>41456</v>
      </c>
      <c r="B851" s="1"/>
      <c r="C851" s="8"/>
      <c r="D851" s="7"/>
      <c r="E851" s="7"/>
      <c r="J851" s="7"/>
    </row>
    <row r="852" spans="1:10" x14ac:dyDescent="0.3">
      <c r="A852" s="1">
        <v>41487</v>
      </c>
      <c r="B852" s="1"/>
      <c r="C852" s="8"/>
      <c r="D852" s="7"/>
      <c r="E852" s="7"/>
      <c r="J852" s="7"/>
    </row>
    <row r="853" spans="1:10" x14ac:dyDescent="0.3">
      <c r="A853" s="1">
        <v>41518</v>
      </c>
      <c r="B853" s="1"/>
      <c r="C853" s="8"/>
      <c r="D853" s="7"/>
      <c r="E853" s="7"/>
      <c r="J853" s="7"/>
    </row>
    <row r="854" spans="1:10" x14ac:dyDescent="0.3">
      <c r="A854" s="1">
        <v>41548</v>
      </c>
      <c r="B854" s="1"/>
      <c r="C854" s="8"/>
      <c r="D854" s="7"/>
      <c r="E854" s="7"/>
      <c r="J854" s="7"/>
    </row>
    <row r="855" spans="1:10" x14ac:dyDescent="0.3">
      <c r="A855" s="1">
        <v>41579</v>
      </c>
      <c r="B855" s="1"/>
      <c r="C855" s="8"/>
      <c r="D855" s="7"/>
      <c r="E855" s="7"/>
      <c r="J855" s="7"/>
    </row>
    <row r="856" spans="1:10" x14ac:dyDescent="0.3">
      <c r="A856" s="1">
        <v>41609</v>
      </c>
      <c r="B856" s="1"/>
      <c r="C856" s="8"/>
      <c r="D856" s="7"/>
      <c r="E856" s="7"/>
      <c r="J856" s="7"/>
    </row>
    <row r="857" spans="1:10" x14ac:dyDescent="0.3">
      <c r="A857" s="1">
        <v>41640</v>
      </c>
      <c r="B857" s="1"/>
      <c r="C857" s="8"/>
      <c r="D857" s="7"/>
      <c r="E857" s="7"/>
      <c r="J857" s="7"/>
    </row>
    <row r="858" spans="1:10" x14ac:dyDescent="0.3">
      <c r="A858" s="1">
        <v>41671</v>
      </c>
      <c r="B858" s="1"/>
      <c r="C858" s="8"/>
      <c r="D858" s="7"/>
      <c r="E858" s="7"/>
      <c r="J858" s="7"/>
    </row>
    <row r="859" spans="1:10" x14ac:dyDescent="0.3">
      <c r="A859" s="1">
        <v>41699</v>
      </c>
      <c r="B859" s="1"/>
      <c r="C859" s="8"/>
      <c r="D859" s="7"/>
      <c r="E859" s="7"/>
      <c r="J859" s="7"/>
    </row>
    <row r="860" spans="1:10" x14ac:dyDescent="0.3">
      <c r="A860" s="1">
        <v>41730</v>
      </c>
      <c r="B860" s="1"/>
      <c r="C860" s="8"/>
      <c r="D860" s="7"/>
      <c r="E860" s="7"/>
      <c r="J860" s="7"/>
    </row>
    <row r="861" spans="1:10" x14ac:dyDescent="0.3">
      <c r="A861" s="1">
        <v>41760</v>
      </c>
      <c r="B861" s="1"/>
      <c r="C861" s="8"/>
      <c r="D861" s="7"/>
      <c r="E861" s="7"/>
      <c r="J861" s="7"/>
    </row>
    <row r="862" spans="1:10" x14ac:dyDescent="0.3">
      <c r="A862" s="1">
        <v>41791</v>
      </c>
      <c r="B862" s="1"/>
      <c r="C862" s="8"/>
      <c r="D862" s="7"/>
      <c r="E862" s="7"/>
      <c r="J862" s="7"/>
    </row>
    <row r="863" spans="1:10" x14ac:dyDescent="0.3">
      <c r="A863" s="1">
        <v>41821</v>
      </c>
      <c r="B863" s="1"/>
      <c r="C863" s="8"/>
      <c r="D863" s="7"/>
      <c r="E863" s="7"/>
      <c r="J863" s="7"/>
    </row>
    <row r="864" spans="1:10" x14ac:dyDescent="0.3">
      <c r="A864" s="1">
        <v>41852</v>
      </c>
      <c r="B864" s="1"/>
      <c r="C864" s="8"/>
      <c r="D864" s="7"/>
      <c r="E864" s="7"/>
      <c r="J864" s="7"/>
    </row>
    <row r="865" spans="1:10" x14ac:dyDescent="0.3">
      <c r="A865" s="1">
        <v>41883</v>
      </c>
      <c r="B865" s="1"/>
      <c r="C865" s="8"/>
      <c r="D865" s="7"/>
      <c r="E865" s="7"/>
      <c r="J865" s="7"/>
    </row>
    <row r="866" spans="1:10" x14ac:dyDescent="0.3">
      <c r="A866" s="1">
        <v>41913</v>
      </c>
      <c r="B866" s="1"/>
      <c r="C866" s="8"/>
      <c r="D866" s="7"/>
      <c r="E866" s="7"/>
      <c r="J866" s="7"/>
    </row>
    <row r="867" spans="1:10" x14ac:dyDescent="0.3">
      <c r="A867" s="1">
        <v>41944</v>
      </c>
      <c r="B867" s="1"/>
      <c r="C867" s="8"/>
      <c r="D867" s="7"/>
      <c r="E867" s="7"/>
      <c r="J867" s="7"/>
    </row>
    <row r="868" spans="1:10" x14ac:dyDescent="0.3">
      <c r="A868" s="1">
        <v>41974</v>
      </c>
      <c r="B868" s="1"/>
      <c r="C868" s="8"/>
      <c r="D868" s="7"/>
      <c r="E868" s="7"/>
      <c r="J868" s="7"/>
    </row>
    <row r="869" spans="1:10" x14ac:dyDescent="0.3">
      <c r="A869" s="1">
        <v>42005</v>
      </c>
      <c r="B869" s="1"/>
      <c r="C869" s="8"/>
      <c r="D869" s="7"/>
      <c r="E869" s="7"/>
      <c r="J869" s="7"/>
    </row>
    <row r="870" spans="1:10" x14ac:dyDescent="0.3">
      <c r="A870" s="1">
        <v>42036</v>
      </c>
      <c r="B870" s="1"/>
      <c r="C870" s="8"/>
      <c r="D870" s="7"/>
      <c r="E870" s="7"/>
      <c r="J870" s="7"/>
    </row>
    <row r="871" spans="1:10" x14ac:dyDescent="0.3">
      <c r="A871" s="1">
        <v>42064</v>
      </c>
      <c r="B871" s="1"/>
      <c r="C871" s="8"/>
      <c r="D871" s="7"/>
      <c r="E871" s="7"/>
      <c r="J871" s="7"/>
    </row>
    <row r="872" spans="1:10" x14ac:dyDescent="0.3">
      <c r="A872" s="1">
        <v>42095</v>
      </c>
      <c r="B872" s="1"/>
      <c r="C872" s="8"/>
      <c r="D872" s="7"/>
      <c r="E872" s="7"/>
      <c r="J872" s="7"/>
    </row>
    <row r="873" spans="1:10" x14ac:dyDescent="0.3">
      <c r="A873" s="1">
        <v>42125</v>
      </c>
      <c r="B873" s="1"/>
      <c r="C873" s="8"/>
      <c r="D873" s="7"/>
      <c r="E873" s="7"/>
      <c r="J873" s="7"/>
    </row>
    <row r="874" spans="1:10" x14ac:dyDescent="0.3">
      <c r="A874" s="1">
        <v>42156</v>
      </c>
      <c r="B874" s="1"/>
      <c r="C874" s="8"/>
      <c r="D874" s="7"/>
      <c r="E874" s="7"/>
      <c r="J874" s="7"/>
    </row>
    <row r="875" spans="1:10" x14ac:dyDescent="0.3">
      <c r="A875" s="1">
        <v>42186</v>
      </c>
      <c r="B875" s="1"/>
      <c r="C875" s="8"/>
      <c r="D875" s="7"/>
      <c r="E875" s="7"/>
      <c r="J875" s="7"/>
    </row>
    <row r="876" spans="1:10" x14ac:dyDescent="0.3">
      <c r="A876" s="1">
        <v>42217</v>
      </c>
      <c r="B876" s="1"/>
      <c r="C876" s="8"/>
      <c r="D876" s="7"/>
      <c r="E876" s="7"/>
      <c r="J876" s="7"/>
    </row>
    <row r="877" spans="1:10" x14ac:dyDescent="0.3">
      <c r="A877" s="1">
        <v>42248</v>
      </c>
      <c r="B877" s="1"/>
      <c r="C877" s="8"/>
      <c r="D877" s="7"/>
      <c r="E877" s="7"/>
      <c r="J877" s="7"/>
    </row>
    <row r="878" spans="1:10" x14ac:dyDescent="0.3">
      <c r="A878" s="1">
        <v>42278</v>
      </c>
      <c r="B878" s="1"/>
      <c r="C878" s="8"/>
      <c r="D878" s="7"/>
      <c r="E878" s="7"/>
      <c r="J878" s="7"/>
    </row>
    <row r="879" spans="1:10" x14ac:dyDescent="0.3">
      <c r="A879" s="1">
        <v>42309</v>
      </c>
      <c r="B879" s="1"/>
      <c r="C879" s="8"/>
      <c r="D879" s="7"/>
      <c r="E879" s="7"/>
      <c r="J879" s="7"/>
    </row>
    <row r="880" spans="1:10" x14ac:dyDescent="0.3">
      <c r="A880" s="1">
        <v>42339</v>
      </c>
      <c r="B880" s="1"/>
      <c r="C880" s="8"/>
      <c r="D880" s="7"/>
      <c r="E880" s="7"/>
      <c r="J880" s="7"/>
    </row>
    <row r="881" spans="1:10" x14ac:dyDescent="0.3">
      <c r="A881" s="1">
        <v>42370</v>
      </c>
      <c r="B881" s="1"/>
      <c r="C881" s="8"/>
      <c r="D881" s="7"/>
      <c r="E881" s="7"/>
      <c r="J881" s="7"/>
    </row>
    <row r="882" spans="1:10" x14ac:dyDescent="0.3">
      <c r="A882" s="1">
        <v>42401</v>
      </c>
      <c r="B882" s="1"/>
      <c r="C882" s="8"/>
      <c r="D882" s="7"/>
      <c r="E882" s="7"/>
      <c r="J882" s="7"/>
    </row>
    <row r="883" spans="1:10" x14ac:dyDescent="0.3">
      <c r="A883" s="1">
        <v>42430</v>
      </c>
      <c r="B883" s="1"/>
      <c r="C883" s="8"/>
      <c r="D883" s="7"/>
      <c r="E883" s="7"/>
      <c r="J883" s="7"/>
    </row>
    <row r="884" spans="1:10" x14ac:dyDescent="0.3">
      <c r="A884" s="1">
        <v>42461</v>
      </c>
      <c r="B884" s="1"/>
      <c r="C884" s="8"/>
      <c r="D884" s="7"/>
      <c r="E884" s="7"/>
      <c r="J884" s="7"/>
    </row>
    <row r="885" spans="1:10" x14ac:dyDescent="0.3">
      <c r="A885" s="1">
        <v>42491</v>
      </c>
      <c r="B885" s="1"/>
      <c r="C885" s="8"/>
      <c r="D885" s="7"/>
      <c r="E885" s="7"/>
      <c r="J885" s="7"/>
    </row>
    <row r="886" spans="1:10" x14ac:dyDescent="0.3">
      <c r="A886" s="1">
        <v>42522</v>
      </c>
      <c r="B886" s="1"/>
      <c r="C886" s="8"/>
      <c r="D886" s="7"/>
      <c r="E886" s="7"/>
      <c r="J886" s="7"/>
    </row>
    <row r="887" spans="1:10" x14ac:dyDescent="0.3">
      <c r="A887" s="1">
        <v>42552</v>
      </c>
      <c r="B887" s="1"/>
      <c r="C887" s="8"/>
      <c r="D887" s="7"/>
      <c r="E887" s="7"/>
      <c r="J887" s="7"/>
    </row>
    <row r="888" spans="1:10" x14ac:dyDescent="0.3">
      <c r="A888" s="1">
        <v>42583</v>
      </c>
      <c r="B888" s="1"/>
      <c r="C888" s="8"/>
      <c r="D888" s="7"/>
      <c r="E888" s="7"/>
      <c r="J888" s="7"/>
    </row>
    <row r="889" spans="1:10" x14ac:dyDescent="0.3">
      <c r="A889" s="1">
        <v>42614</v>
      </c>
      <c r="B889" s="1"/>
      <c r="C889" s="8"/>
      <c r="D889" s="7"/>
      <c r="E889" s="7"/>
      <c r="J889" s="7"/>
    </row>
    <row r="890" spans="1:10" x14ac:dyDescent="0.3">
      <c r="A890" s="1">
        <v>42644</v>
      </c>
      <c r="B890" s="1"/>
      <c r="C890" s="8"/>
      <c r="D890" s="7"/>
      <c r="E890" s="7"/>
      <c r="J890" s="7"/>
    </row>
    <row r="891" spans="1:10" x14ac:dyDescent="0.3">
      <c r="A891" s="1">
        <v>42675</v>
      </c>
      <c r="B891" s="1"/>
      <c r="C891" s="8"/>
      <c r="D891" s="7"/>
      <c r="E891" s="7"/>
      <c r="J891" s="7"/>
    </row>
    <row r="892" spans="1:10" x14ac:dyDescent="0.3">
      <c r="A892" s="1">
        <v>42705</v>
      </c>
      <c r="B892" s="1"/>
      <c r="C892" s="8"/>
      <c r="D892" s="7"/>
      <c r="E892" s="7"/>
      <c r="J892" s="7"/>
    </row>
    <row r="893" spans="1:10" x14ac:dyDescent="0.3">
      <c r="A893" s="1">
        <v>42736</v>
      </c>
      <c r="B893" s="1"/>
      <c r="C893" s="8"/>
      <c r="D893" s="7"/>
      <c r="E893" s="7"/>
      <c r="J893" s="7"/>
    </row>
    <row r="894" spans="1:10" x14ac:dyDescent="0.3">
      <c r="A894" s="1">
        <v>42767</v>
      </c>
      <c r="B894" s="1"/>
      <c r="C894" s="8"/>
      <c r="D894" s="7"/>
      <c r="E894" s="7"/>
      <c r="J894" s="7"/>
    </row>
    <row r="895" spans="1:10" x14ac:dyDescent="0.3">
      <c r="A895" s="1">
        <v>42795</v>
      </c>
      <c r="B895" s="1"/>
      <c r="C895" s="8"/>
      <c r="D895" s="7"/>
      <c r="E895" s="7"/>
      <c r="J895" s="7"/>
    </row>
    <row r="896" spans="1:10" x14ac:dyDescent="0.3">
      <c r="A896" s="1">
        <v>42826</v>
      </c>
      <c r="B896" s="1"/>
      <c r="C896" s="8"/>
      <c r="D896" s="7"/>
      <c r="E896" s="7"/>
      <c r="J896" s="7"/>
    </row>
    <row r="897" spans="1:10" x14ac:dyDescent="0.3">
      <c r="A897" s="1">
        <v>42856</v>
      </c>
      <c r="B897" s="1"/>
      <c r="C897" s="8"/>
      <c r="D897" s="7"/>
      <c r="E897" s="7"/>
      <c r="J897" s="7"/>
    </row>
    <row r="898" spans="1:10" x14ac:dyDescent="0.3">
      <c r="A898" s="1">
        <v>42887</v>
      </c>
      <c r="B898" s="1"/>
      <c r="C898" s="8"/>
      <c r="D898" s="7"/>
      <c r="E898" s="7"/>
      <c r="J898" s="7"/>
    </row>
    <row r="899" spans="1:10" x14ac:dyDescent="0.3">
      <c r="A899" s="1">
        <v>42917</v>
      </c>
      <c r="B899" s="1"/>
      <c r="C899" s="8"/>
      <c r="D899" s="7"/>
      <c r="E899" s="7"/>
      <c r="J899" s="7"/>
    </row>
    <row r="900" spans="1:10" x14ac:dyDescent="0.3">
      <c r="A900" s="1">
        <v>42948</v>
      </c>
      <c r="B900" s="1"/>
      <c r="C900" s="8"/>
      <c r="D900" s="7"/>
      <c r="E900" s="7"/>
      <c r="J900" s="7"/>
    </row>
    <row r="901" spans="1:10" x14ac:dyDescent="0.3">
      <c r="A901" s="1">
        <v>42979</v>
      </c>
      <c r="B901" s="1"/>
      <c r="C901" s="8"/>
      <c r="D901" s="7"/>
      <c r="E901" s="7"/>
      <c r="J901" s="7"/>
    </row>
    <row r="902" spans="1:10" x14ac:dyDescent="0.3">
      <c r="A902" s="1">
        <v>43009</v>
      </c>
      <c r="B902" s="1"/>
      <c r="C902" s="8"/>
      <c r="D902" s="7"/>
      <c r="E902" s="7"/>
      <c r="J902" s="7"/>
    </row>
    <row r="903" spans="1:10" x14ac:dyDescent="0.3">
      <c r="A903" s="1">
        <v>43040</v>
      </c>
      <c r="B903" s="1"/>
      <c r="C903" s="8"/>
      <c r="D903" s="7"/>
      <c r="E903" s="7"/>
      <c r="J903" s="7"/>
    </row>
    <row r="904" spans="1:10" x14ac:dyDescent="0.3">
      <c r="A904" s="1">
        <v>43070</v>
      </c>
      <c r="B904" s="1"/>
      <c r="C904" s="8"/>
      <c r="D904" s="7"/>
      <c r="E904" s="7"/>
      <c r="J904" s="7"/>
    </row>
    <row r="905" spans="1:10" x14ac:dyDescent="0.3">
      <c r="A905" s="1">
        <v>43101</v>
      </c>
      <c r="B905" s="1"/>
      <c r="C905" s="8"/>
      <c r="D905" s="7"/>
      <c r="E905" s="7"/>
      <c r="J905" s="7"/>
    </row>
    <row r="906" spans="1:10" x14ac:dyDescent="0.3">
      <c r="A906" s="1">
        <v>43132</v>
      </c>
      <c r="B906" s="1"/>
      <c r="C906" s="8"/>
      <c r="D906" s="7"/>
      <c r="E906" s="7"/>
      <c r="J906" s="7"/>
    </row>
    <row r="907" spans="1:10" x14ac:dyDescent="0.3">
      <c r="A907" s="1">
        <v>43160</v>
      </c>
      <c r="B907" s="1"/>
      <c r="C907" s="8"/>
      <c r="D907" s="7"/>
      <c r="E907" s="7"/>
      <c r="J907" s="7"/>
    </row>
    <row r="908" spans="1:10" x14ac:dyDescent="0.3">
      <c r="A908" s="1">
        <v>43191</v>
      </c>
      <c r="B908" s="1"/>
      <c r="C908" s="8"/>
      <c r="D908" s="7"/>
      <c r="E908" s="7"/>
      <c r="J908" s="7"/>
    </row>
    <row r="909" spans="1:10" x14ac:dyDescent="0.3">
      <c r="A909" s="1">
        <v>43221</v>
      </c>
      <c r="B909" s="1"/>
      <c r="C909" s="8"/>
      <c r="D909" s="7"/>
      <c r="E909" s="7"/>
      <c r="J909" s="7"/>
    </row>
    <row r="910" spans="1:10" x14ac:dyDescent="0.3">
      <c r="A910" s="1">
        <v>43252</v>
      </c>
      <c r="B910" s="1"/>
      <c r="C910" s="8"/>
      <c r="D910" s="7"/>
      <c r="E910" s="7"/>
      <c r="J910" s="7"/>
    </row>
    <row r="911" spans="1:10" x14ac:dyDescent="0.3">
      <c r="A911" s="1">
        <v>43282</v>
      </c>
      <c r="B911" s="1"/>
      <c r="C911" s="8"/>
      <c r="D911" s="7"/>
      <c r="E911" s="7"/>
      <c r="J911" s="7"/>
    </row>
    <row r="912" spans="1:10" x14ac:dyDescent="0.3">
      <c r="A912" s="1">
        <v>43313</v>
      </c>
      <c r="B912" s="1"/>
      <c r="C912" s="8"/>
      <c r="D912" s="7"/>
      <c r="E912" s="7"/>
      <c r="J912" s="7"/>
    </row>
    <row r="913" spans="1:10" x14ac:dyDescent="0.3">
      <c r="A913" s="1">
        <v>43344</v>
      </c>
      <c r="B913" s="1"/>
      <c r="C913" s="8"/>
      <c r="D913" s="7"/>
      <c r="E913" s="7"/>
      <c r="J913" s="7"/>
    </row>
    <row r="914" spans="1:10" x14ac:dyDescent="0.3">
      <c r="A914" s="1">
        <v>43374</v>
      </c>
      <c r="B914" s="1"/>
      <c r="C914" s="8"/>
      <c r="D914" s="7"/>
      <c r="E914" s="7"/>
      <c r="J914" s="7"/>
    </row>
    <row r="915" spans="1:10" x14ac:dyDescent="0.3">
      <c r="A915" s="1">
        <v>43405</v>
      </c>
      <c r="B915" s="1"/>
      <c r="C915" s="8"/>
      <c r="D915" s="7"/>
      <c r="E915" s="7"/>
      <c r="J915" s="7"/>
    </row>
    <row r="916" spans="1:10" x14ac:dyDescent="0.3">
      <c r="A916" s="1">
        <v>43435</v>
      </c>
      <c r="B916" s="1"/>
      <c r="C916" s="8"/>
      <c r="D916" s="7"/>
      <c r="E916" s="7"/>
      <c r="J916" s="7"/>
    </row>
    <row r="917" spans="1:10" x14ac:dyDescent="0.3">
      <c r="A917" s="1">
        <v>43466</v>
      </c>
      <c r="B917" s="1"/>
      <c r="C917" s="8"/>
      <c r="D917" s="7"/>
      <c r="E917" s="7"/>
      <c r="J917" s="7"/>
    </row>
    <row r="918" spans="1:10" x14ac:dyDescent="0.3">
      <c r="A918" s="1">
        <v>43497</v>
      </c>
      <c r="B918" s="1"/>
      <c r="C918" s="8"/>
      <c r="D918" s="7"/>
      <c r="E918" s="7"/>
      <c r="J918" s="7"/>
    </row>
    <row r="919" spans="1:10" x14ac:dyDescent="0.3">
      <c r="A919" s="1">
        <v>43525</v>
      </c>
      <c r="B919" s="1"/>
      <c r="C919" s="8"/>
      <c r="D919" s="7"/>
      <c r="E919" s="7"/>
      <c r="J919" s="7"/>
    </row>
    <row r="920" spans="1:10" x14ac:dyDescent="0.3">
      <c r="A920" s="1">
        <v>43556</v>
      </c>
      <c r="B920" s="1"/>
      <c r="C920" s="8"/>
      <c r="D920" s="7"/>
      <c r="E920" s="7"/>
      <c r="J920" s="7"/>
    </row>
    <row r="921" spans="1:10" x14ac:dyDescent="0.3">
      <c r="A921" s="1">
        <v>43586</v>
      </c>
      <c r="B921" s="1"/>
      <c r="C921" s="8"/>
      <c r="D921" s="7"/>
      <c r="E921" s="7"/>
      <c r="J921" s="7"/>
    </row>
    <row r="922" spans="1:10" x14ac:dyDescent="0.3">
      <c r="A922" s="1">
        <v>43617</v>
      </c>
      <c r="B922" s="1"/>
      <c r="C922" s="8"/>
      <c r="D922" s="7"/>
      <c r="E922" s="7"/>
      <c r="J922" s="7"/>
    </row>
    <row r="923" spans="1:10" x14ac:dyDescent="0.3">
      <c r="A923" s="1">
        <v>43647</v>
      </c>
      <c r="B923" s="1"/>
      <c r="C923" s="8"/>
      <c r="D923" s="7"/>
      <c r="E923" s="7"/>
      <c r="J923" s="7"/>
    </row>
    <row r="924" spans="1:10" x14ac:dyDescent="0.3">
      <c r="A924" s="1">
        <v>43678</v>
      </c>
      <c r="B924" s="1"/>
      <c r="C924" s="8"/>
      <c r="D924" s="7"/>
      <c r="E924" s="7"/>
      <c r="J924" s="7"/>
    </row>
    <row r="925" spans="1:10" x14ac:dyDescent="0.3">
      <c r="A925" s="1">
        <v>43709</v>
      </c>
      <c r="B925" s="1"/>
      <c r="C925" s="8"/>
      <c r="D925" s="7"/>
      <c r="E925" s="7"/>
      <c r="J925" s="7"/>
    </row>
    <row r="926" spans="1:10" x14ac:dyDescent="0.3">
      <c r="A926" s="1">
        <v>43739</v>
      </c>
      <c r="B926" s="1"/>
      <c r="C926" s="8"/>
      <c r="D926" s="7"/>
      <c r="E926" s="7"/>
      <c r="J926" s="7"/>
    </row>
    <row r="927" spans="1:10" x14ac:dyDescent="0.3">
      <c r="A927" s="1">
        <v>43770</v>
      </c>
      <c r="B927" s="1"/>
      <c r="C927" s="8"/>
      <c r="D927" s="7"/>
      <c r="E927" s="7"/>
      <c r="J927" s="7"/>
    </row>
    <row r="928" spans="1:10" x14ac:dyDescent="0.3">
      <c r="A928" s="1">
        <v>43800</v>
      </c>
      <c r="B928" s="1"/>
      <c r="C928" s="8"/>
      <c r="D928" s="7"/>
      <c r="E928" s="7"/>
      <c r="J928" s="7"/>
    </row>
    <row r="929" spans="1:10" x14ac:dyDescent="0.3">
      <c r="A929" s="1">
        <v>43831</v>
      </c>
      <c r="B929" s="1"/>
      <c r="C929" s="8"/>
      <c r="D929" s="7"/>
      <c r="E929" s="7"/>
      <c r="J929" s="7"/>
    </row>
    <row r="930" spans="1:10" x14ac:dyDescent="0.3">
      <c r="A930" s="1">
        <v>43862</v>
      </c>
      <c r="B930" s="1"/>
      <c r="C930" s="8"/>
      <c r="D930" s="7"/>
      <c r="E930" s="7"/>
      <c r="J930" s="7"/>
    </row>
    <row r="931" spans="1:10" x14ac:dyDescent="0.3">
      <c r="A931" s="1">
        <v>43891</v>
      </c>
      <c r="B931" s="1"/>
      <c r="C931" s="8"/>
      <c r="D931" s="7"/>
      <c r="E931" s="7"/>
      <c r="J931" s="7"/>
    </row>
    <row r="932" spans="1:10" x14ac:dyDescent="0.3">
      <c r="A932" s="1">
        <v>43922</v>
      </c>
      <c r="B932" s="1"/>
      <c r="C932" s="8"/>
      <c r="D932" s="7"/>
      <c r="E932" s="7"/>
      <c r="J932" s="7"/>
    </row>
    <row r="933" spans="1:10" x14ac:dyDescent="0.3">
      <c r="A933" s="1">
        <v>43952</v>
      </c>
      <c r="B933" s="1"/>
      <c r="C933" s="8"/>
      <c r="D933" s="7"/>
      <c r="E933" s="7"/>
      <c r="J933" s="7"/>
    </row>
    <row r="934" spans="1:10" x14ac:dyDescent="0.3">
      <c r="A934" s="1">
        <v>43983</v>
      </c>
      <c r="B934" s="1"/>
      <c r="C934" s="8"/>
      <c r="D934" s="7"/>
      <c r="E934" s="7"/>
      <c r="J934" s="7"/>
    </row>
    <row r="935" spans="1:10" x14ac:dyDescent="0.3">
      <c r="A935" s="1">
        <v>44013</v>
      </c>
      <c r="B935" s="1"/>
      <c r="C935" s="8"/>
      <c r="D935" s="7"/>
      <c r="E935" s="7"/>
      <c r="J935" s="7"/>
    </row>
    <row r="936" spans="1:10" x14ac:dyDescent="0.3">
      <c r="A936" s="1">
        <v>44044</v>
      </c>
      <c r="B936" s="1"/>
      <c r="C936" s="8"/>
      <c r="D936" s="7"/>
      <c r="E936" s="7"/>
      <c r="J936" s="7"/>
    </row>
    <row r="937" spans="1:10" x14ac:dyDescent="0.3">
      <c r="A937" s="1">
        <v>44075</v>
      </c>
      <c r="B937" s="1"/>
      <c r="C937" s="8"/>
      <c r="D937" s="7"/>
      <c r="E937" s="7"/>
      <c r="J937" s="7"/>
    </row>
    <row r="938" spans="1:10" x14ac:dyDescent="0.3">
      <c r="A938" s="1">
        <v>44105</v>
      </c>
      <c r="B938" s="1"/>
      <c r="C938" s="8"/>
      <c r="D938" s="7"/>
      <c r="E938" s="7"/>
      <c r="J938" s="7"/>
    </row>
    <row r="939" spans="1:10" x14ac:dyDescent="0.3">
      <c r="A939" s="1">
        <v>44136</v>
      </c>
      <c r="B939" s="1"/>
      <c r="C939" s="8"/>
      <c r="D939" s="7"/>
      <c r="E939" s="7"/>
      <c r="J939" s="7"/>
    </row>
    <row r="940" spans="1:10" x14ac:dyDescent="0.3">
      <c r="A940" s="1">
        <v>44166</v>
      </c>
      <c r="B940" s="1"/>
      <c r="C940" s="8"/>
      <c r="D940" s="7"/>
      <c r="E940" s="7"/>
      <c r="J940" s="7"/>
    </row>
    <row r="941" spans="1:10" x14ac:dyDescent="0.3">
      <c r="A941" s="1">
        <v>44197</v>
      </c>
      <c r="B941" s="1"/>
      <c r="C941" s="8"/>
      <c r="D941" s="7"/>
      <c r="E941" s="7"/>
      <c r="J941" s="7"/>
    </row>
    <row r="942" spans="1:10" x14ac:dyDescent="0.3">
      <c r="A942" s="1">
        <v>44228</v>
      </c>
      <c r="B942" s="1"/>
      <c r="C942" s="8"/>
      <c r="D942" s="7"/>
      <c r="E942" s="7"/>
      <c r="J942" s="7"/>
    </row>
    <row r="943" spans="1:10" x14ac:dyDescent="0.3">
      <c r="A943" s="1">
        <v>44256</v>
      </c>
      <c r="B943" s="1"/>
      <c r="C943" s="8"/>
      <c r="D943" s="7"/>
      <c r="E943" s="7"/>
      <c r="J943" s="7"/>
    </row>
    <row r="944" spans="1:10" x14ac:dyDescent="0.3">
      <c r="A944" s="1">
        <v>44287</v>
      </c>
      <c r="B944" s="1"/>
      <c r="C944" s="8"/>
      <c r="D944" s="7"/>
      <c r="E944" s="7"/>
      <c r="J944" s="7"/>
    </row>
    <row r="945" spans="1:10" x14ac:dyDescent="0.3">
      <c r="A945" s="1">
        <v>44317</v>
      </c>
      <c r="B945" s="1"/>
      <c r="C945" s="8"/>
      <c r="D945" s="7"/>
      <c r="E945" s="7"/>
      <c r="J945" s="7"/>
    </row>
    <row r="946" spans="1:10" x14ac:dyDescent="0.3">
      <c r="A946" s="1">
        <v>44348</v>
      </c>
      <c r="B946" s="1"/>
      <c r="C946" s="8"/>
      <c r="D946" s="7"/>
      <c r="E946" s="7"/>
      <c r="J946" s="7"/>
    </row>
    <row r="947" spans="1:10" x14ac:dyDescent="0.3">
      <c r="C947" s="8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0.59999389629810485"/>
  </sheetPr>
  <dimension ref="A1:F1371"/>
  <sheetViews>
    <sheetView topLeftCell="A1340" zoomScale="86" zoomScaleNormal="86" workbookViewId="0">
      <selection activeCell="G32" sqref="G32"/>
    </sheetView>
  </sheetViews>
  <sheetFormatPr defaultColWidth="9.109375" defaultRowHeight="13.2" x14ac:dyDescent="0.25"/>
  <cols>
    <col min="1" max="1" width="30.44140625" style="9" bestFit="1" customWidth="1"/>
    <col min="2" max="4" width="20.6640625" style="13" customWidth="1"/>
    <col min="5" max="258" width="20.6640625" style="9" customWidth="1"/>
    <col min="259" max="16384" width="9.109375" style="9"/>
  </cols>
  <sheetData>
    <row r="1" spans="1:4" x14ac:dyDescent="0.25">
      <c r="A1" s="9" t="s">
        <v>25</v>
      </c>
    </row>
    <row r="2" spans="1:4" x14ac:dyDescent="0.25">
      <c r="A2" s="9" t="s">
        <v>24</v>
      </c>
    </row>
    <row r="3" spans="1:4" x14ac:dyDescent="0.25">
      <c r="A3" s="9" t="s">
        <v>23</v>
      </c>
    </row>
    <row r="4" spans="1:4" x14ac:dyDescent="0.25">
      <c r="A4" s="9" t="s">
        <v>22</v>
      </c>
    </row>
    <row r="5" spans="1:4" x14ac:dyDescent="0.25">
      <c r="A5" s="9" t="s">
        <v>21</v>
      </c>
    </row>
    <row r="6" spans="1:4" x14ac:dyDescent="0.25">
      <c r="A6" s="9" t="s">
        <v>20</v>
      </c>
    </row>
    <row r="8" spans="1:4" x14ac:dyDescent="0.25">
      <c r="A8" s="9" t="s">
        <v>16</v>
      </c>
      <c r="D8" s="13" t="s">
        <v>19</v>
      </c>
    </row>
    <row r="10" spans="1:4" x14ac:dyDescent="0.25">
      <c r="A10" s="9" t="s">
        <v>18</v>
      </c>
      <c r="B10" s="13">
        <v>100</v>
      </c>
      <c r="C10" s="13">
        <v>100</v>
      </c>
    </row>
    <row r="11" spans="1:4" x14ac:dyDescent="0.25">
      <c r="A11" s="9" t="s">
        <v>28</v>
      </c>
      <c r="B11" s="17" t="s">
        <v>471</v>
      </c>
      <c r="C11" s="17" t="s">
        <v>471</v>
      </c>
      <c r="D11" s="13" t="s">
        <v>16</v>
      </c>
    </row>
    <row r="12" spans="1:4" x14ac:dyDescent="0.25">
      <c r="A12" s="12">
        <v>4719</v>
      </c>
      <c r="B12" s="18">
        <v>100</v>
      </c>
      <c r="C12" s="18">
        <f>+B12</f>
        <v>100</v>
      </c>
    </row>
    <row r="13" spans="1:4" x14ac:dyDescent="0.25">
      <c r="A13" s="12">
        <v>4750</v>
      </c>
      <c r="B13" s="19">
        <f>D13/$D$13*$B$12</f>
        <v>100</v>
      </c>
      <c r="C13" s="18">
        <f t="shared" ref="C13:C76" si="0">+B13</f>
        <v>100</v>
      </c>
      <c r="D13" s="13">
        <v>1017.8</v>
      </c>
    </row>
    <row r="14" spans="1:4" x14ac:dyDescent="0.25">
      <c r="A14" s="12">
        <v>4781</v>
      </c>
      <c r="B14" s="19">
        <f t="shared" ref="B14:B77" si="1">D14/$D$13*$B$12</f>
        <v>100.35370406759678</v>
      </c>
      <c r="C14" s="18">
        <f t="shared" si="0"/>
        <v>100.35370406759678</v>
      </c>
      <c r="D14" s="13">
        <v>1021.4</v>
      </c>
    </row>
    <row r="15" spans="1:4" x14ac:dyDescent="0.25">
      <c r="A15" s="12">
        <v>4809</v>
      </c>
      <c r="B15" s="19">
        <f t="shared" si="1"/>
        <v>100.35370406759678</v>
      </c>
      <c r="C15" s="18">
        <f t="shared" si="0"/>
        <v>100.35370406759678</v>
      </c>
      <c r="D15" s="13">
        <v>1021.4</v>
      </c>
    </row>
    <row r="16" spans="1:4" x14ac:dyDescent="0.25">
      <c r="A16" s="12">
        <v>4840</v>
      </c>
      <c r="B16" s="19">
        <f t="shared" si="1"/>
        <v>100</v>
      </c>
      <c r="C16" s="18">
        <f t="shared" si="0"/>
        <v>100</v>
      </c>
      <c r="D16" s="13">
        <v>1017.8</v>
      </c>
    </row>
    <row r="17" spans="1:4" x14ac:dyDescent="0.25">
      <c r="A17" s="12">
        <v>4870</v>
      </c>
      <c r="B17" s="19">
        <f t="shared" si="1"/>
        <v>100.70740813519356</v>
      </c>
      <c r="C17" s="18">
        <f t="shared" si="0"/>
        <v>100.70740813519356</v>
      </c>
      <c r="D17" s="13">
        <v>1025</v>
      </c>
    </row>
    <row r="18" spans="1:4" x14ac:dyDescent="0.25">
      <c r="A18" s="12">
        <v>4901</v>
      </c>
      <c r="B18" s="19">
        <f t="shared" si="1"/>
        <v>100.35370406759678</v>
      </c>
      <c r="C18" s="18">
        <f t="shared" si="0"/>
        <v>100.35370406759678</v>
      </c>
      <c r="D18" s="13">
        <v>1021.4</v>
      </c>
    </row>
    <row r="19" spans="1:4" x14ac:dyDescent="0.25">
      <c r="A19" s="12">
        <v>4931</v>
      </c>
      <c r="B19" s="19">
        <f t="shared" si="1"/>
        <v>99.331892316761653</v>
      </c>
      <c r="C19" s="18">
        <f t="shared" si="0"/>
        <v>99.331892316761653</v>
      </c>
      <c r="D19" s="13">
        <v>1011</v>
      </c>
    </row>
    <row r="20" spans="1:4" x14ac:dyDescent="0.25">
      <c r="A20" s="12">
        <v>4962</v>
      </c>
      <c r="B20" s="19">
        <f t="shared" si="1"/>
        <v>98.683434859500892</v>
      </c>
      <c r="C20" s="18">
        <f t="shared" si="0"/>
        <v>98.683434859500892</v>
      </c>
      <c r="D20" s="13">
        <v>1004.4</v>
      </c>
    </row>
    <row r="21" spans="1:4" x14ac:dyDescent="0.25">
      <c r="A21" s="12">
        <v>4993</v>
      </c>
      <c r="B21" s="19">
        <f t="shared" si="1"/>
        <v>98.329730791904097</v>
      </c>
      <c r="C21" s="18">
        <f t="shared" si="0"/>
        <v>98.329730791904097</v>
      </c>
      <c r="D21" s="13">
        <v>1000.8</v>
      </c>
    </row>
    <row r="22" spans="1:4" x14ac:dyDescent="0.25">
      <c r="A22" s="12">
        <v>5023</v>
      </c>
      <c r="B22" s="19">
        <f t="shared" si="1"/>
        <v>97.681273334643365</v>
      </c>
      <c r="C22" s="18">
        <f t="shared" si="0"/>
        <v>97.681273334643365</v>
      </c>
      <c r="D22" s="13">
        <v>994.2</v>
      </c>
    </row>
    <row r="23" spans="1:4" x14ac:dyDescent="0.25">
      <c r="A23" s="12">
        <v>5054</v>
      </c>
      <c r="B23" s="19">
        <f t="shared" si="1"/>
        <v>97.357044606012963</v>
      </c>
      <c r="C23" s="18">
        <f t="shared" si="0"/>
        <v>97.357044606012963</v>
      </c>
      <c r="D23" s="13">
        <v>990.9</v>
      </c>
    </row>
    <row r="24" spans="1:4" x14ac:dyDescent="0.25">
      <c r="A24" s="12">
        <v>5084</v>
      </c>
      <c r="B24" s="19">
        <f t="shared" si="1"/>
        <v>97.681273334643365</v>
      </c>
      <c r="C24" s="18">
        <f t="shared" si="0"/>
        <v>97.681273334643365</v>
      </c>
      <c r="D24" s="13">
        <v>994.2</v>
      </c>
    </row>
    <row r="25" spans="1:4" x14ac:dyDescent="0.25">
      <c r="A25" s="12">
        <v>5115</v>
      </c>
      <c r="B25" s="19">
        <f t="shared" si="1"/>
        <v>97.681273334643365</v>
      </c>
      <c r="C25" s="18">
        <f t="shared" si="0"/>
        <v>97.681273334643365</v>
      </c>
      <c r="D25" s="13">
        <v>994.2</v>
      </c>
    </row>
    <row r="26" spans="1:4" x14ac:dyDescent="0.25">
      <c r="A26" s="12">
        <v>5146</v>
      </c>
      <c r="B26" s="19">
        <f t="shared" si="1"/>
        <v>98.683434859500892</v>
      </c>
      <c r="C26" s="18">
        <f t="shared" si="0"/>
        <v>98.683434859500892</v>
      </c>
      <c r="D26" s="13">
        <v>1004.4</v>
      </c>
    </row>
    <row r="27" spans="1:4" x14ac:dyDescent="0.25">
      <c r="A27" s="12">
        <v>5174</v>
      </c>
      <c r="B27" s="19">
        <f t="shared" si="1"/>
        <v>99.007663588131265</v>
      </c>
      <c r="C27" s="18">
        <f t="shared" si="0"/>
        <v>99.007663588131265</v>
      </c>
      <c r="D27" s="13">
        <v>1007.7</v>
      </c>
    </row>
    <row r="28" spans="1:4" x14ac:dyDescent="0.25">
      <c r="A28" s="12">
        <v>5205</v>
      </c>
      <c r="B28" s="19">
        <f t="shared" si="1"/>
        <v>100</v>
      </c>
      <c r="C28" s="18">
        <f t="shared" si="0"/>
        <v>100</v>
      </c>
      <c r="D28" s="13">
        <v>1017.8</v>
      </c>
    </row>
    <row r="29" spans="1:4" x14ac:dyDescent="0.25">
      <c r="A29" s="12">
        <v>5235</v>
      </c>
      <c r="B29" s="19">
        <f t="shared" si="1"/>
        <v>99.331892316761653</v>
      </c>
      <c r="C29" s="18">
        <f t="shared" si="0"/>
        <v>99.331892316761653</v>
      </c>
      <c r="D29" s="13">
        <v>1011</v>
      </c>
    </row>
    <row r="30" spans="1:4" x14ac:dyDescent="0.25">
      <c r="A30" s="12">
        <v>5266</v>
      </c>
      <c r="B30" s="19">
        <f t="shared" si="1"/>
        <v>98.683434859500892</v>
      </c>
      <c r="C30" s="18">
        <f t="shared" si="0"/>
        <v>98.683434859500892</v>
      </c>
      <c r="D30" s="13">
        <v>1004.4</v>
      </c>
    </row>
    <row r="31" spans="1:4" x14ac:dyDescent="0.25">
      <c r="A31" s="12">
        <v>5296</v>
      </c>
      <c r="B31" s="19">
        <f t="shared" si="1"/>
        <v>97.681273334643365</v>
      </c>
      <c r="C31" s="18">
        <f t="shared" si="0"/>
        <v>97.681273334643365</v>
      </c>
      <c r="D31" s="13">
        <v>994.2</v>
      </c>
    </row>
    <row r="32" spans="1:4" x14ac:dyDescent="0.25">
      <c r="A32" s="12">
        <v>5327</v>
      </c>
      <c r="B32" s="19">
        <f t="shared" si="1"/>
        <v>96.413833759088234</v>
      </c>
      <c r="C32" s="18">
        <f t="shared" si="0"/>
        <v>96.413833759088234</v>
      </c>
      <c r="D32" s="13">
        <v>981.3</v>
      </c>
    </row>
    <row r="33" spans="1:4" x14ac:dyDescent="0.25">
      <c r="A33" s="12">
        <v>5358</v>
      </c>
      <c r="B33" s="19">
        <f t="shared" si="1"/>
        <v>96.089605030457861</v>
      </c>
      <c r="C33" s="18">
        <f t="shared" si="0"/>
        <v>96.089605030457861</v>
      </c>
      <c r="D33" s="13">
        <v>978</v>
      </c>
    </row>
    <row r="34" spans="1:4" x14ac:dyDescent="0.25">
      <c r="A34" s="12">
        <v>5388</v>
      </c>
      <c r="B34" s="19">
        <f t="shared" si="1"/>
        <v>96.708587148752216</v>
      </c>
      <c r="C34" s="18">
        <f t="shared" si="0"/>
        <v>96.708587148752216</v>
      </c>
      <c r="D34" s="13">
        <v>984.3</v>
      </c>
    </row>
    <row r="35" spans="1:4" x14ac:dyDescent="0.25">
      <c r="A35" s="12">
        <v>5419</v>
      </c>
      <c r="B35" s="19">
        <f t="shared" si="1"/>
        <v>96.413833759088234</v>
      </c>
      <c r="C35" s="18">
        <f t="shared" si="0"/>
        <v>96.413833759088234</v>
      </c>
      <c r="D35" s="13">
        <v>981.3</v>
      </c>
    </row>
    <row r="36" spans="1:4" x14ac:dyDescent="0.25">
      <c r="A36" s="12">
        <v>5449</v>
      </c>
      <c r="B36" s="19">
        <f t="shared" si="1"/>
        <v>96.708587148752216</v>
      </c>
      <c r="C36" s="18">
        <f t="shared" si="0"/>
        <v>96.708587148752216</v>
      </c>
      <c r="D36" s="13">
        <v>984.3</v>
      </c>
    </row>
    <row r="37" spans="1:4" x14ac:dyDescent="0.25">
      <c r="A37" s="12">
        <v>5480</v>
      </c>
      <c r="B37" s="19">
        <f t="shared" si="1"/>
        <v>97.032815877382589</v>
      </c>
      <c r="C37" s="18">
        <f t="shared" si="0"/>
        <v>97.032815877382589</v>
      </c>
      <c r="D37" s="13">
        <v>987.6</v>
      </c>
    </row>
    <row r="38" spans="1:4" x14ac:dyDescent="0.25">
      <c r="A38" s="12">
        <v>5511</v>
      </c>
      <c r="B38" s="19">
        <f t="shared" si="1"/>
        <v>97.681273334643365</v>
      </c>
      <c r="C38" s="18">
        <f t="shared" si="0"/>
        <v>97.681273334643365</v>
      </c>
      <c r="D38" s="13">
        <v>994.2</v>
      </c>
    </row>
    <row r="39" spans="1:4" x14ac:dyDescent="0.25">
      <c r="A39" s="12">
        <v>5539</v>
      </c>
      <c r="B39" s="19">
        <f t="shared" si="1"/>
        <v>98.683434859500892</v>
      </c>
      <c r="C39" s="18">
        <f t="shared" si="0"/>
        <v>98.683434859500892</v>
      </c>
      <c r="D39" s="13">
        <v>1004.4</v>
      </c>
    </row>
    <row r="40" spans="1:4" x14ac:dyDescent="0.25">
      <c r="A40" s="12">
        <v>5570</v>
      </c>
      <c r="B40" s="19">
        <f t="shared" si="1"/>
        <v>97.681273334643365</v>
      </c>
      <c r="C40" s="18">
        <f t="shared" si="0"/>
        <v>97.681273334643365</v>
      </c>
      <c r="D40" s="13">
        <v>994.2</v>
      </c>
    </row>
    <row r="41" spans="1:4" x14ac:dyDescent="0.25">
      <c r="A41" s="12">
        <v>5600</v>
      </c>
      <c r="B41" s="19">
        <f t="shared" si="1"/>
        <v>97.357044606012963</v>
      </c>
      <c r="C41" s="18">
        <f t="shared" si="0"/>
        <v>97.357044606012963</v>
      </c>
      <c r="D41" s="13">
        <v>990.9</v>
      </c>
    </row>
    <row r="42" spans="1:4" x14ac:dyDescent="0.25">
      <c r="A42" s="12">
        <v>5631</v>
      </c>
      <c r="B42" s="19">
        <f t="shared" si="1"/>
        <v>97.032815877382589</v>
      </c>
      <c r="C42" s="18">
        <f t="shared" si="0"/>
        <v>97.032815877382589</v>
      </c>
      <c r="D42" s="13">
        <v>987.6</v>
      </c>
    </row>
    <row r="43" spans="1:4" x14ac:dyDescent="0.25">
      <c r="A43" s="12">
        <v>5661</v>
      </c>
      <c r="B43" s="19">
        <f t="shared" si="1"/>
        <v>97.032815877382589</v>
      </c>
      <c r="C43" s="18">
        <f t="shared" si="0"/>
        <v>97.032815877382589</v>
      </c>
      <c r="D43" s="13">
        <v>987.6</v>
      </c>
    </row>
    <row r="44" spans="1:4" x14ac:dyDescent="0.25">
      <c r="A44" s="12">
        <v>5692</v>
      </c>
      <c r="B44" s="19">
        <f t="shared" si="1"/>
        <v>97.032815877382589</v>
      </c>
      <c r="C44" s="18">
        <f t="shared" si="0"/>
        <v>97.032815877382589</v>
      </c>
      <c r="D44" s="13">
        <v>987.6</v>
      </c>
    </row>
    <row r="45" spans="1:4" x14ac:dyDescent="0.25">
      <c r="A45" s="12">
        <v>5723</v>
      </c>
      <c r="B45" s="19">
        <f t="shared" si="1"/>
        <v>96.708587148752216</v>
      </c>
      <c r="C45" s="18">
        <f t="shared" si="0"/>
        <v>96.708587148752216</v>
      </c>
      <c r="D45" s="13">
        <v>984.3</v>
      </c>
    </row>
    <row r="46" spans="1:4" x14ac:dyDescent="0.25">
      <c r="A46" s="12">
        <v>5753</v>
      </c>
      <c r="B46" s="19">
        <f t="shared" si="1"/>
        <v>95.765376301827473</v>
      </c>
      <c r="C46" s="18">
        <f t="shared" si="0"/>
        <v>95.765376301827473</v>
      </c>
      <c r="D46" s="13">
        <v>974.7</v>
      </c>
    </row>
    <row r="47" spans="1:4" x14ac:dyDescent="0.25">
      <c r="A47" s="12">
        <v>5784</v>
      </c>
      <c r="B47" s="19">
        <f t="shared" si="1"/>
        <v>95.156219296521911</v>
      </c>
      <c r="C47" s="18">
        <f t="shared" si="0"/>
        <v>95.156219296521911</v>
      </c>
      <c r="D47" s="13">
        <v>968.5</v>
      </c>
    </row>
    <row r="48" spans="1:4" x14ac:dyDescent="0.25">
      <c r="A48" s="12">
        <v>5814</v>
      </c>
      <c r="B48" s="19">
        <f t="shared" si="1"/>
        <v>94.86146590685793</v>
      </c>
      <c r="C48" s="18">
        <f t="shared" si="0"/>
        <v>94.86146590685793</v>
      </c>
      <c r="D48" s="13">
        <v>965.5</v>
      </c>
    </row>
    <row r="49" spans="1:4" x14ac:dyDescent="0.25">
      <c r="A49" s="12">
        <v>5845</v>
      </c>
      <c r="B49" s="19">
        <f t="shared" si="1"/>
        <v>93.947730398899594</v>
      </c>
      <c r="C49" s="18">
        <f t="shared" si="0"/>
        <v>93.947730398899594</v>
      </c>
      <c r="D49" s="13">
        <v>956.2</v>
      </c>
    </row>
    <row r="50" spans="1:4" x14ac:dyDescent="0.25">
      <c r="A50" s="12">
        <v>5876</v>
      </c>
      <c r="B50" s="19">
        <f t="shared" si="1"/>
        <v>93.947730398899594</v>
      </c>
      <c r="C50" s="18">
        <f t="shared" si="0"/>
        <v>93.947730398899594</v>
      </c>
      <c r="D50" s="13">
        <v>956.2</v>
      </c>
    </row>
    <row r="51" spans="1:4" x14ac:dyDescent="0.25">
      <c r="A51" s="12">
        <v>5905</v>
      </c>
      <c r="B51" s="19">
        <f t="shared" si="1"/>
        <v>93.063470229907651</v>
      </c>
      <c r="C51" s="18">
        <f t="shared" si="0"/>
        <v>93.063470229907651</v>
      </c>
      <c r="D51" s="13">
        <v>947.2</v>
      </c>
    </row>
    <row r="52" spans="1:4" x14ac:dyDescent="0.25">
      <c r="A52" s="12">
        <v>5936</v>
      </c>
      <c r="B52" s="19">
        <f t="shared" si="1"/>
        <v>92.179210060915707</v>
      </c>
      <c r="C52" s="18">
        <f t="shared" si="0"/>
        <v>92.179210060915707</v>
      </c>
      <c r="D52" s="13">
        <v>938.2</v>
      </c>
    </row>
    <row r="53" spans="1:4" x14ac:dyDescent="0.25">
      <c r="A53" s="12">
        <v>5966</v>
      </c>
      <c r="B53" s="19">
        <f t="shared" si="1"/>
        <v>91.884456671251726</v>
      </c>
      <c r="C53" s="18">
        <f t="shared" si="0"/>
        <v>91.884456671251726</v>
      </c>
      <c r="D53" s="13">
        <v>935.2</v>
      </c>
    </row>
    <row r="54" spans="1:4" x14ac:dyDescent="0.25">
      <c r="A54" s="12">
        <v>5997</v>
      </c>
      <c r="B54" s="19">
        <f t="shared" si="1"/>
        <v>90.744743564551001</v>
      </c>
      <c r="C54" s="18">
        <f t="shared" si="0"/>
        <v>90.744743564551001</v>
      </c>
      <c r="D54" s="13">
        <v>923.6</v>
      </c>
    </row>
    <row r="55" spans="1:4" x14ac:dyDescent="0.25">
      <c r="A55" s="12">
        <v>6027</v>
      </c>
      <c r="B55" s="19">
        <f t="shared" si="1"/>
        <v>90.744743564551001</v>
      </c>
      <c r="C55" s="18">
        <f t="shared" si="0"/>
        <v>90.744743564551001</v>
      </c>
      <c r="D55" s="13">
        <v>923.6</v>
      </c>
    </row>
    <row r="56" spans="1:4" x14ac:dyDescent="0.25">
      <c r="A56" s="12">
        <v>6058</v>
      </c>
      <c r="B56" s="19">
        <f t="shared" si="1"/>
        <v>89.654156022794268</v>
      </c>
      <c r="C56" s="18">
        <f t="shared" si="0"/>
        <v>89.654156022794268</v>
      </c>
      <c r="D56" s="13">
        <v>912.5</v>
      </c>
    </row>
    <row r="57" spans="1:4" x14ac:dyDescent="0.25">
      <c r="A57" s="12">
        <v>6089</v>
      </c>
      <c r="B57" s="19">
        <f t="shared" si="1"/>
        <v>88.033012379642372</v>
      </c>
      <c r="C57" s="18">
        <f t="shared" si="0"/>
        <v>88.033012379642372</v>
      </c>
      <c r="D57" s="13">
        <v>896</v>
      </c>
    </row>
    <row r="58" spans="1:4" x14ac:dyDescent="0.25">
      <c r="A58" s="12">
        <v>6119</v>
      </c>
      <c r="B58" s="19">
        <f t="shared" si="1"/>
        <v>87.011200628807245</v>
      </c>
      <c r="C58" s="18">
        <f t="shared" si="0"/>
        <v>87.011200628807245</v>
      </c>
      <c r="D58" s="13">
        <v>885.6</v>
      </c>
    </row>
    <row r="59" spans="1:4" x14ac:dyDescent="0.25">
      <c r="A59" s="12">
        <v>6150</v>
      </c>
      <c r="B59" s="19">
        <f t="shared" si="1"/>
        <v>85.478483002554526</v>
      </c>
      <c r="C59" s="18">
        <f t="shared" si="0"/>
        <v>85.478483002554526</v>
      </c>
      <c r="D59" s="13">
        <v>870</v>
      </c>
    </row>
    <row r="60" spans="1:4" x14ac:dyDescent="0.25">
      <c r="A60" s="12">
        <v>6180</v>
      </c>
      <c r="B60" s="19">
        <f t="shared" si="1"/>
        <v>84.97740224012577</v>
      </c>
      <c r="C60" s="18">
        <f t="shared" si="0"/>
        <v>84.97740224012577</v>
      </c>
      <c r="D60" s="13">
        <v>864.9</v>
      </c>
    </row>
    <row r="61" spans="1:4" x14ac:dyDescent="0.25">
      <c r="A61" s="12">
        <v>6211</v>
      </c>
      <c r="B61" s="19">
        <f t="shared" si="1"/>
        <v>84.004716054234635</v>
      </c>
      <c r="C61" s="18">
        <f t="shared" si="0"/>
        <v>84.004716054234635</v>
      </c>
      <c r="D61" s="13">
        <v>855</v>
      </c>
    </row>
    <row r="62" spans="1:4" x14ac:dyDescent="0.25">
      <c r="A62" s="12">
        <v>6242</v>
      </c>
      <c r="B62" s="19">
        <f t="shared" si="1"/>
        <v>82.128119473373957</v>
      </c>
      <c r="C62" s="18">
        <f t="shared" si="0"/>
        <v>82.128119473373957</v>
      </c>
      <c r="D62" s="13">
        <v>835.9</v>
      </c>
    </row>
    <row r="63" spans="1:4" x14ac:dyDescent="0.25">
      <c r="A63" s="12">
        <v>6270</v>
      </c>
      <c r="B63" s="19">
        <f t="shared" si="1"/>
        <v>81.685989388877971</v>
      </c>
      <c r="C63" s="18">
        <f t="shared" si="0"/>
        <v>81.685989388877971</v>
      </c>
      <c r="D63" s="13">
        <v>831.4</v>
      </c>
    </row>
    <row r="64" spans="1:4" x14ac:dyDescent="0.25">
      <c r="A64" s="12">
        <v>6301</v>
      </c>
      <c r="B64" s="19">
        <f t="shared" si="1"/>
        <v>78.217724503831803</v>
      </c>
      <c r="C64" s="18">
        <f t="shared" si="0"/>
        <v>78.217724503831803</v>
      </c>
      <c r="D64" s="13">
        <v>796.1</v>
      </c>
    </row>
    <row r="65" spans="1:4" x14ac:dyDescent="0.25">
      <c r="A65" s="12">
        <v>6331</v>
      </c>
      <c r="B65" s="19">
        <f t="shared" si="1"/>
        <v>76.567105521713501</v>
      </c>
      <c r="C65" s="18">
        <f t="shared" si="0"/>
        <v>76.567105521713501</v>
      </c>
      <c r="D65" s="13">
        <v>779.3</v>
      </c>
    </row>
    <row r="66" spans="1:4" x14ac:dyDescent="0.25">
      <c r="A66" s="12">
        <v>6362</v>
      </c>
      <c r="B66" s="19">
        <f t="shared" si="1"/>
        <v>75.771271369620763</v>
      </c>
      <c r="C66" s="18">
        <f t="shared" si="0"/>
        <v>75.771271369620763</v>
      </c>
      <c r="D66" s="13">
        <v>771.2</v>
      </c>
    </row>
    <row r="67" spans="1:4" x14ac:dyDescent="0.25">
      <c r="A67" s="12">
        <v>6392</v>
      </c>
      <c r="B67" s="19">
        <f t="shared" si="1"/>
        <v>76.567105521713501</v>
      </c>
      <c r="C67" s="18">
        <f t="shared" si="0"/>
        <v>76.567105521713501</v>
      </c>
      <c r="D67" s="13">
        <v>779.3</v>
      </c>
    </row>
    <row r="68" spans="1:4" x14ac:dyDescent="0.25">
      <c r="A68" s="12">
        <v>6423</v>
      </c>
      <c r="B68" s="19">
        <f t="shared" si="1"/>
        <v>75.388091963057562</v>
      </c>
      <c r="C68" s="18">
        <f t="shared" si="0"/>
        <v>75.388091963057562</v>
      </c>
      <c r="D68" s="13">
        <v>767.3</v>
      </c>
    </row>
    <row r="69" spans="1:4" x14ac:dyDescent="0.25">
      <c r="A69" s="12">
        <v>6454</v>
      </c>
      <c r="B69" s="19">
        <f t="shared" si="1"/>
        <v>74.071526822558468</v>
      </c>
      <c r="C69" s="18">
        <f t="shared" si="0"/>
        <v>74.071526822558468</v>
      </c>
      <c r="D69" s="13">
        <v>753.9</v>
      </c>
    </row>
    <row r="70" spans="1:4" x14ac:dyDescent="0.25">
      <c r="A70" s="12">
        <v>6484</v>
      </c>
      <c r="B70" s="19">
        <f t="shared" si="1"/>
        <v>72.774611908036945</v>
      </c>
      <c r="C70" s="18">
        <f t="shared" si="0"/>
        <v>72.774611908036945</v>
      </c>
      <c r="D70" s="13">
        <v>740.7</v>
      </c>
    </row>
    <row r="71" spans="1:4" x14ac:dyDescent="0.25">
      <c r="A71" s="12">
        <v>6515</v>
      </c>
      <c r="B71" s="19">
        <f t="shared" si="1"/>
        <v>72.597759874238548</v>
      </c>
      <c r="C71" s="18">
        <f t="shared" si="0"/>
        <v>72.597759874238548</v>
      </c>
      <c r="D71" s="13">
        <v>738.9</v>
      </c>
    </row>
    <row r="72" spans="1:4" x14ac:dyDescent="0.25">
      <c r="A72" s="12">
        <v>6545</v>
      </c>
      <c r="B72" s="19">
        <f t="shared" si="1"/>
        <v>71.713499705246605</v>
      </c>
      <c r="C72" s="18">
        <f t="shared" si="0"/>
        <v>71.713499705246605</v>
      </c>
      <c r="D72" s="13">
        <v>729.9</v>
      </c>
    </row>
    <row r="73" spans="1:4" x14ac:dyDescent="0.25">
      <c r="A73" s="12">
        <v>6576</v>
      </c>
      <c r="B73" s="19">
        <f t="shared" si="1"/>
        <v>70.337983886814698</v>
      </c>
      <c r="C73" s="18">
        <f t="shared" si="0"/>
        <v>70.337983886814698</v>
      </c>
      <c r="D73" s="13">
        <v>715.9</v>
      </c>
    </row>
    <row r="74" spans="1:4" x14ac:dyDescent="0.25">
      <c r="A74" s="12">
        <v>6607</v>
      </c>
      <c r="B74" s="19">
        <f t="shared" si="1"/>
        <v>69.689526429553936</v>
      </c>
      <c r="C74" s="18">
        <f t="shared" si="0"/>
        <v>69.689526429553936</v>
      </c>
      <c r="D74" s="13">
        <v>709.3</v>
      </c>
    </row>
    <row r="75" spans="1:4" x14ac:dyDescent="0.25">
      <c r="A75" s="12">
        <v>6635</v>
      </c>
      <c r="B75" s="19">
        <f t="shared" si="1"/>
        <v>70.013755158184324</v>
      </c>
      <c r="C75" s="18">
        <f t="shared" si="0"/>
        <v>70.013755158184324</v>
      </c>
      <c r="D75" s="13">
        <v>712.6</v>
      </c>
    </row>
    <row r="76" spans="1:4" x14ac:dyDescent="0.25">
      <c r="A76" s="12">
        <v>6666</v>
      </c>
      <c r="B76" s="19">
        <f t="shared" si="1"/>
        <v>69.18844566712518</v>
      </c>
      <c r="C76" s="18">
        <f t="shared" si="0"/>
        <v>69.18844566712518</v>
      </c>
      <c r="D76" s="13">
        <v>704.2</v>
      </c>
    </row>
    <row r="77" spans="1:4" x14ac:dyDescent="0.25">
      <c r="A77" s="12">
        <v>6696</v>
      </c>
      <c r="B77" s="19">
        <f t="shared" si="1"/>
        <v>67.891530752603657</v>
      </c>
      <c r="C77" s="18">
        <f t="shared" ref="C77:C140" si="2">+B77</f>
        <v>67.891530752603657</v>
      </c>
      <c r="D77" s="13">
        <v>691</v>
      </c>
    </row>
    <row r="78" spans="1:4" x14ac:dyDescent="0.25">
      <c r="A78" s="12">
        <v>6727</v>
      </c>
      <c r="B78" s="19">
        <f t="shared" ref="B78:B141" si="3">D78/$D$13*$B$12</f>
        <v>66.692866967970133</v>
      </c>
      <c r="C78" s="18">
        <f t="shared" si="2"/>
        <v>66.692866967970133</v>
      </c>
      <c r="D78" s="13">
        <v>678.8</v>
      </c>
    </row>
    <row r="79" spans="1:4" x14ac:dyDescent="0.25">
      <c r="A79" s="12">
        <v>6757</v>
      </c>
      <c r="B79" s="19">
        <f t="shared" si="3"/>
        <v>65.042247985851844</v>
      </c>
      <c r="C79" s="18">
        <f t="shared" si="2"/>
        <v>65.042247985851844</v>
      </c>
      <c r="D79" s="13">
        <v>662</v>
      </c>
    </row>
    <row r="80" spans="1:4" x14ac:dyDescent="0.25">
      <c r="A80" s="12">
        <v>6788</v>
      </c>
      <c r="B80" s="19">
        <f t="shared" si="3"/>
        <v>63.922185105128712</v>
      </c>
      <c r="C80" s="18">
        <f t="shared" si="2"/>
        <v>63.922185105128712</v>
      </c>
      <c r="D80" s="13">
        <v>650.6</v>
      </c>
    </row>
    <row r="81" spans="1:4" x14ac:dyDescent="0.25">
      <c r="A81" s="12">
        <v>6819</v>
      </c>
      <c r="B81" s="19">
        <f t="shared" si="3"/>
        <v>62.428767930831206</v>
      </c>
      <c r="C81" s="18">
        <f t="shared" si="2"/>
        <v>62.428767930831206</v>
      </c>
      <c r="D81" s="13">
        <v>635.4</v>
      </c>
    </row>
    <row r="82" spans="1:4" x14ac:dyDescent="0.25">
      <c r="A82" s="12">
        <v>6849</v>
      </c>
      <c r="B82" s="19">
        <f t="shared" si="3"/>
        <v>61.397131067007273</v>
      </c>
      <c r="C82" s="18">
        <f t="shared" si="2"/>
        <v>61.397131067007273</v>
      </c>
      <c r="D82" s="13">
        <v>624.9</v>
      </c>
    </row>
    <row r="83" spans="1:4" x14ac:dyDescent="0.25">
      <c r="A83" s="12">
        <v>6880</v>
      </c>
      <c r="B83" s="19">
        <f t="shared" si="3"/>
        <v>60.365494203183331</v>
      </c>
      <c r="C83" s="18">
        <f t="shared" si="2"/>
        <v>60.365494203183331</v>
      </c>
      <c r="D83" s="13">
        <v>614.4</v>
      </c>
    </row>
    <row r="84" spans="1:4" x14ac:dyDescent="0.25">
      <c r="A84" s="12">
        <v>6910</v>
      </c>
      <c r="B84" s="19">
        <f t="shared" si="3"/>
        <v>59.510709373157802</v>
      </c>
      <c r="C84" s="18">
        <f t="shared" si="2"/>
        <v>59.510709373157802</v>
      </c>
      <c r="D84" s="13">
        <v>605.70000000000005</v>
      </c>
    </row>
    <row r="85" spans="1:4" x14ac:dyDescent="0.25">
      <c r="A85" s="12">
        <v>6941</v>
      </c>
      <c r="B85" s="19">
        <f t="shared" si="3"/>
        <v>59.392808017292197</v>
      </c>
      <c r="C85" s="18">
        <f t="shared" si="2"/>
        <v>59.392808017292197</v>
      </c>
      <c r="D85" s="13">
        <v>604.5</v>
      </c>
    </row>
    <row r="86" spans="1:4" x14ac:dyDescent="0.25">
      <c r="A86" s="12">
        <v>6972</v>
      </c>
      <c r="B86" s="19">
        <f t="shared" si="3"/>
        <v>60.748673609746504</v>
      </c>
      <c r="C86" s="18">
        <f t="shared" si="2"/>
        <v>60.748673609746504</v>
      </c>
      <c r="D86" s="13">
        <v>618.29999999999995</v>
      </c>
    </row>
    <row r="87" spans="1:4" x14ac:dyDescent="0.25">
      <c r="A87" s="12">
        <v>7000</v>
      </c>
      <c r="B87" s="19">
        <f t="shared" si="3"/>
        <v>60.011790135586565</v>
      </c>
      <c r="C87" s="18">
        <f t="shared" si="2"/>
        <v>60.011790135586565</v>
      </c>
      <c r="D87" s="13">
        <v>610.79999999999995</v>
      </c>
    </row>
    <row r="88" spans="1:4" x14ac:dyDescent="0.25">
      <c r="A88" s="12">
        <v>7031</v>
      </c>
      <c r="B88" s="19">
        <f t="shared" si="3"/>
        <v>58.931027706818625</v>
      </c>
      <c r="C88" s="18">
        <f t="shared" si="2"/>
        <v>58.931027706818625</v>
      </c>
      <c r="D88" s="13">
        <v>599.79999999999995</v>
      </c>
    </row>
    <row r="89" spans="1:4" x14ac:dyDescent="0.25">
      <c r="A89" s="12">
        <v>7061</v>
      </c>
      <c r="B89" s="19">
        <f t="shared" si="3"/>
        <v>58.105718215759481</v>
      </c>
      <c r="C89" s="18">
        <f t="shared" si="2"/>
        <v>58.105718215759481</v>
      </c>
      <c r="D89" s="13">
        <v>591.4</v>
      </c>
    </row>
    <row r="90" spans="1:4" x14ac:dyDescent="0.25">
      <c r="A90" s="12">
        <v>7092</v>
      </c>
      <c r="B90" s="19">
        <f t="shared" si="3"/>
        <v>57.98781685989389</v>
      </c>
      <c r="C90" s="18">
        <f t="shared" si="2"/>
        <v>57.98781685989389</v>
      </c>
      <c r="D90" s="13">
        <v>590.20000000000005</v>
      </c>
    </row>
    <row r="91" spans="1:4" x14ac:dyDescent="0.25">
      <c r="A91" s="12">
        <v>7122</v>
      </c>
      <c r="B91" s="19">
        <f t="shared" si="3"/>
        <v>56.425623894674793</v>
      </c>
      <c r="C91" s="18">
        <f t="shared" si="2"/>
        <v>56.425623894674793</v>
      </c>
      <c r="D91" s="13">
        <v>574.29999999999995</v>
      </c>
    </row>
    <row r="92" spans="1:4" x14ac:dyDescent="0.25">
      <c r="A92" s="12">
        <v>7153</v>
      </c>
      <c r="B92" s="19">
        <f t="shared" si="3"/>
        <v>55.482413047750057</v>
      </c>
      <c r="C92" s="18">
        <f t="shared" si="2"/>
        <v>55.482413047750057</v>
      </c>
      <c r="D92" s="13">
        <v>564.70000000000005</v>
      </c>
    </row>
    <row r="93" spans="1:4" x14ac:dyDescent="0.25">
      <c r="A93" s="12">
        <v>7184</v>
      </c>
      <c r="B93" s="19">
        <f t="shared" si="3"/>
        <v>55.158184319119677</v>
      </c>
      <c r="C93" s="18">
        <f t="shared" si="2"/>
        <v>55.158184319119677</v>
      </c>
      <c r="D93" s="13">
        <v>561.4</v>
      </c>
    </row>
    <row r="94" spans="1:4" x14ac:dyDescent="0.25">
      <c r="A94" s="12">
        <v>7214</v>
      </c>
      <c r="B94" s="19">
        <f t="shared" si="3"/>
        <v>54.254273924150134</v>
      </c>
      <c r="C94" s="18">
        <f t="shared" si="2"/>
        <v>54.254273924150134</v>
      </c>
      <c r="D94" s="13">
        <v>552.20000000000005</v>
      </c>
    </row>
    <row r="95" spans="1:4" x14ac:dyDescent="0.25">
      <c r="A95" s="12">
        <v>7245</v>
      </c>
      <c r="B95" s="19">
        <f t="shared" si="3"/>
        <v>52.986834348595004</v>
      </c>
      <c r="C95" s="18">
        <f t="shared" si="2"/>
        <v>52.986834348595004</v>
      </c>
      <c r="D95" s="13">
        <v>539.29999999999995</v>
      </c>
    </row>
    <row r="96" spans="1:4" x14ac:dyDescent="0.25">
      <c r="A96" s="12">
        <v>7275</v>
      </c>
      <c r="B96" s="19">
        <f t="shared" si="3"/>
        <v>51.866771467871885</v>
      </c>
      <c r="C96" s="18">
        <f t="shared" si="2"/>
        <v>51.866771467871885</v>
      </c>
      <c r="D96" s="13">
        <v>527.9</v>
      </c>
    </row>
    <row r="97" spans="1:4" x14ac:dyDescent="0.25">
      <c r="A97" s="12">
        <v>7306</v>
      </c>
      <c r="B97" s="19">
        <f t="shared" si="3"/>
        <v>50.864609943014351</v>
      </c>
      <c r="C97" s="18">
        <f t="shared" si="2"/>
        <v>50.864609943014351</v>
      </c>
      <c r="D97" s="13">
        <v>517.70000000000005</v>
      </c>
    </row>
    <row r="98" spans="1:4" x14ac:dyDescent="0.25">
      <c r="A98" s="12">
        <v>7337</v>
      </c>
      <c r="B98" s="19">
        <f t="shared" si="3"/>
        <v>50.255452937708789</v>
      </c>
      <c r="C98" s="18">
        <f t="shared" si="2"/>
        <v>50.255452937708789</v>
      </c>
      <c r="D98" s="13">
        <v>511.5</v>
      </c>
    </row>
    <row r="99" spans="1:4" x14ac:dyDescent="0.25">
      <c r="A99" s="12">
        <v>7366</v>
      </c>
      <c r="B99" s="19">
        <f t="shared" si="3"/>
        <v>49.754372175280018</v>
      </c>
      <c r="C99" s="18">
        <f t="shared" si="2"/>
        <v>49.754372175280018</v>
      </c>
      <c r="D99" s="13">
        <v>506.4</v>
      </c>
    </row>
    <row r="100" spans="1:4" x14ac:dyDescent="0.25">
      <c r="A100" s="12">
        <v>7397</v>
      </c>
      <c r="B100" s="19">
        <f t="shared" si="3"/>
        <v>48.369031243859304</v>
      </c>
      <c r="C100" s="18">
        <f t="shared" si="2"/>
        <v>48.369031243859304</v>
      </c>
      <c r="D100" s="13">
        <v>492.3</v>
      </c>
    </row>
    <row r="101" spans="1:4" x14ac:dyDescent="0.25">
      <c r="A101" s="12">
        <v>7427</v>
      </c>
      <c r="B101" s="19">
        <f t="shared" si="3"/>
        <v>47.573197091766559</v>
      </c>
      <c r="C101" s="18">
        <f t="shared" si="2"/>
        <v>47.573197091766559</v>
      </c>
      <c r="D101" s="13">
        <v>484.2</v>
      </c>
    </row>
    <row r="102" spans="1:4" x14ac:dyDescent="0.25">
      <c r="A102" s="12">
        <v>7458</v>
      </c>
      <c r="B102" s="19">
        <f t="shared" si="3"/>
        <v>46.895264295539398</v>
      </c>
      <c r="C102" s="18">
        <f t="shared" si="2"/>
        <v>46.895264295539398</v>
      </c>
      <c r="D102" s="13">
        <v>477.3</v>
      </c>
    </row>
    <row r="103" spans="1:4" x14ac:dyDescent="0.25">
      <c r="A103" s="12">
        <v>7488</v>
      </c>
      <c r="B103" s="19">
        <f t="shared" si="3"/>
        <v>47.190017685203387</v>
      </c>
      <c r="C103" s="18">
        <f t="shared" si="2"/>
        <v>47.190017685203387</v>
      </c>
      <c r="D103" s="13">
        <v>480.3</v>
      </c>
    </row>
    <row r="104" spans="1:4" x14ac:dyDescent="0.25">
      <c r="A104" s="12">
        <v>7519</v>
      </c>
      <c r="B104" s="19">
        <f t="shared" si="3"/>
        <v>48.427981921792103</v>
      </c>
      <c r="C104" s="18">
        <f t="shared" si="2"/>
        <v>48.427981921792103</v>
      </c>
      <c r="D104" s="13">
        <v>492.9</v>
      </c>
    </row>
    <row r="105" spans="1:4" x14ac:dyDescent="0.25">
      <c r="A105" s="12">
        <v>7550</v>
      </c>
      <c r="B105" s="19">
        <f t="shared" si="3"/>
        <v>49.017488701120065</v>
      </c>
      <c r="C105" s="18">
        <f t="shared" si="2"/>
        <v>49.017488701120065</v>
      </c>
      <c r="D105" s="13">
        <v>498.9</v>
      </c>
    </row>
    <row r="106" spans="1:4" x14ac:dyDescent="0.25">
      <c r="A106" s="12">
        <v>7580</v>
      </c>
      <c r="B106" s="19">
        <f t="shared" si="3"/>
        <v>49.253291412851254</v>
      </c>
      <c r="C106" s="18">
        <f t="shared" si="2"/>
        <v>49.253291412851254</v>
      </c>
      <c r="D106" s="13">
        <v>501.3</v>
      </c>
    </row>
    <row r="107" spans="1:4" x14ac:dyDescent="0.25">
      <c r="A107" s="12">
        <v>7611</v>
      </c>
      <c r="B107" s="19">
        <f t="shared" si="3"/>
        <v>49.577520141481628</v>
      </c>
      <c r="C107" s="18">
        <f t="shared" si="2"/>
        <v>49.577520141481628</v>
      </c>
      <c r="D107" s="13">
        <v>504.6</v>
      </c>
    </row>
    <row r="108" spans="1:4" x14ac:dyDescent="0.25">
      <c r="A108" s="12">
        <v>7641</v>
      </c>
      <c r="B108" s="19">
        <f t="shared" si="3"/>
        <v>50.697583022204761</v>
      </c>
      <c r="C108" s="18">
        <f t="shared" si="2"/>
        <v>50.697583022204761</v>
      </c>
      <c r="D108" s="13">
        <v>516</v>
      </c>
    </row>
    <row r="109" spans="1:4" x14ac:dyDescent="0.25">
      <c r="A109" s="12">
        <v>7672</v>
      </c>
      <c r="B109" s="19">
        <f t="shared" si="3"/>
        <v>51.572018078207904</v>
      </c>
      <c r="C109" s="18">
        <f t="shared" si="2"/>
        <v>51.572018078207904</v>
      </c>
      <c r="D109" s="13">
        <v>524.9</v>
      </c>
    </row>
    <row r="110" spans="1:4" x14ac:dyDescent="0.25">
      <c r="A110" s="12">
        <v>7703</v>
      </c>
      <c r="B110" s="19">
        <f t="shared" si="3"/>
        <v>53.281587738258985</v>
      </c>
      <c r="C110" s="18">
        <f t="shared" si="2"/>
        <v>53.281587738258985</v>
      </c>
      <c r="D110" s="13">
        <v>542.29999999999995</v>
      </c>
    </row>
    <row r="111" spans="1:4" x14ac:dyDescent="0.25">
      <c r="A111" s="12">
        <v>7731</v>
      </c>
      <c r="B111" s="19">
        <f t="shared" si="3"/>
        <v>53.664767144822164</v>
      </c>
      <c r="C111" s="18">
        <f t="shared" si="2"/>
        <v>53.664767144822164</v>
      </c>
      <c r="D111" s="13">
        <v>546.20000000000005</v>
      </c>
    </row>
    <row r="112" spans="1:4" x14ac:dyDescent="0.25">
      <c r="A112" s="12">
        <v>7762</v>
      </c>
      <c r="B112" s="19">
        <f t="shared" si="3"/>
        <v>54.342699941049318</v>
      </c>
      <c r="C112" s="18">
        <f t="shared" si="2"/>
        <v>54.342699941049318</v>
      </c>
      <c r="D112" s="13">
        <v>553.1</v>
      </c>
    </row>
    <row r="113" spans="1:4" x14ac:dyDescent="0.25">
      <c r="A113" s="12">
        <v>7792</v>
      </c>
      <c r="B113" s="19">
        <f t="shared" si="3"/>
        <v>55.364511691884452</v>
      </c>
      <c r="C113" s="18">
        <f t="shared" si="2"/>
        <v>55.364511691884452</v>
      </c>
      <c r="D113" s="13">
        <v>563.5</v>
      </c>
    </row>
    <row r="114" spans="1:4" x14ac:dyDescent="0.25">
      <c r="A114" s="12">
        <v>7823</v>
      </c>
      <c r="B114" s="19">
        <f t="shared" si="3"/>
        <v>55.68874042051484</v>
      </c>
      <c r="C114" s="18">
        <f t="shared" si="2"/>
        <v>55.68874042051484</v>
      </c>
      <c r="D114" s="13">
        <v>566.79999999999995</v>
      </c>
    </row>
    <row r="115" spans="1:4" x14ac:dyDescent="0.25">
      <c r="A115" s="12">
        <v>7853</v>
      </c>
      <c r="B115" s="19">
        <f t="shared" si="3"/>
        <v>55.570839064649249</v>
      </c>
      <c r="C115" s="18">
        <f t="shared" si="2"/>
        <v>55.570839064649249</v>
      </c>
      <c r="D115" s="13">
        <v>565.6</v>
      </c>
    </row>
    <row r="116" spans="1:4" x14ac:dyDescent="0.25">
      <c r="A116" s="12">
        <v>7884</v>
      </c>
      <c r="B116" s="19">
        <f t="shared" si="3"/>
        <v>55.364511691884452</v>
      </c>
      <c r="C116" s="18">
        <f t="shared" si="2"/>
        <v>55.364511691884452</v>
      </c>
      <c r="D116" s="13">
        <v>563.5</v>
      </c>
    </row>
    <row r="117" spans="1:4" x14ac:dyDescent="0.25">
      <c r="A117" s="12">
        <v>7915</v>
      </c>
      <c r="B117" s="19">
        <f t="shared" si="3"/>
        <v>56.012969149145221</v>
      </c>
      <c r="C117" s="18">
        <f t="shared" si="2"/>
        <v>56.012969149145221</v>
      </c>
      <c r="D117" s="13">
        <v>570.1</v>
      </c>
    </row>
    <row r="118" spans="1:4" x14ac:dyDescent="0.25">
      <c r="A118" s="12">
        <v>7945</v>
      </c>
      <c r="B118" s="19">
        <f t="shared" si="3"/>
        <v>56.101395166044412</v>
      </c>
      <c r="C118" s="18">
        <f t="shared" si="2"/>
        <v>56.101395166044412</v>
      </c>
      <c r="D118" s="13">
        <v>571</v>
      </c>
    </row>
    <row r="119" spans="1:4" x14ac:dyDescent="0.25">
      <c r="A119" s="12">
        <v>7976</v>
      </c>
      <c r="B119" s="19">
        <f t="shared" si="3"/>
        <v>56.425623894674793</v>
      </c>
      <c r="C119" s="18">
        <f t="shared" si="2"/>
        <v>56.425623894674793</v>
      </c>
      <c r="D119" s="13">
        <v>574.29999999999995</v>
      </c>
    </row>
    <row r="120" spans="1:4" x14ac:dyDescent="0.25">
      <c r="A120" s="12">
        <v>8006</v>
      </c>
      <c r="B120" s="19">
        <f t="shared" si="3"/>
        <v>56.779327962271566</v>
      </c>
      <c r="C120" s="18">
        <f t="shared" si="2"/>
        <v>56.779327962271566</v>
      </c>
      <c r="D120" s="13">
        <v>577.9</v>
      </c>
    </row>
    <row r="121" spans="1:4" x14ac:dyDescent="0.25">
      <c r="A121" s="12">
        <v>8037</v>
      </c>
      <c r="B121" s="19">
        <f t="shared" si="3"/>
        <v>57.98781685989389</v>
      </c>
      <c r="C121" s="18">
        <f t="shared" si="2"/>
        <v>57.98781685989389</v>
      </c>
      <c r="D121" s="13">
        <v>590.20000000000005</v>
      </c>
    </row>
    <row r="122" spans="1:4" x14ac:dyDescent="0.25">
      <c r="A122" s="12">
        <v>8068</v>
      </c>
      <c r="B122" s="19">
        <f t="shared" si="3"/>
        <v>58.105718215759481</v>
      </c>
      <c r="C122" s="18">
        <f t="shared" si="2"/>
        <v>58.105718215759481</v>
      </c>
      <c r="D122" s="13">
        <v>591.4</v>
      </c>
    </row>
    <row r="123" spans="1:4" x14ac:dyDescent="0.25">
      <c r="A123" s="12">
        <v>8096</v>
      </c>
      <c r="B123" s="19">
        <f t="shared" si="3"/>
        <v>58.813126350953041</v>
      </c>
      <c r="C123" s="18">
        <f t="shared" si="2"/>
        <v>58.813126350953041</v>
      </c>
      <c r="D123" s="13">
        <v>598.6</v>
      </c>
    </row>
    <row r="124" spans="1:4" x14ac:dyDescent="0.25">
      <c r="A124" s="12">
        <v>8127</v>
      </c>
      <c r="B124" s="19">
        <f t="shared" si="3"/>
        <v>58.813126350953041</v>
      </c>
      <c r="C124" s="18">
        <f t="shared" si="2"/>
        <v>58.813126350953041</v>
      </c>
      <c r="D124" s="13">
        <v>598.6</v>
      </c>
    </row>
    <row r="125" spans="1:4" x14ac:dyDescent="0.25">
      <c r="A125" s="12">
        <v>8157</v>
      </c>
      <c r="B125" s="19">
        <f t="shared" si="3"/>
        <v>58.813126350953041</v>
      </c>
      <c r="C125" s="18">
        <f t="shared" si="2"/>
        <v>58.813126350953041</v>
      </c>
      <c r="D125" s="13">
        <v>598.6</v>
      </c>
    </row>
    <row r="126" spans="1:4" x14ac:dyDescent="0.25">
      <c r="A126" s="12">
        <v>8188</v>
      </c>
      <c r="B126" s="19">
        <f t="shared" si="3"/>
        <v>58.69522499508745</v>
      </c>
      <c r="C126" s="18">
        <f t="shared" si="2"/>
        <v>58.69522499508745</v>
      </c>
      <c r="D126" s="13">
        <v>597.4</v>
      </c>
    </row>
    <row r="127" spans="1:4" x14ac:dyDescent="0.25">
      <c r="A127" s="12">
        <v>8218</v>
      </c>
      <c r="B127" s="19">
        <f t="shared" si="3"/>
        <v>58.577323639221859</v>
      </c>
      <c r="C127" s="18">
        <f t="shared" si="2"/>
        <v>58.577323639221859</v>
      </c>
      <c r="D127" s="13">
        <v>596.20000000000005</v>
      </c>
    </row>
    <row r="128" spans="1:4" x14ac:dyDescent="0.25">
      <c r="A128" s="12">
        <v>8249</v>
      </c>
      <c r="B128" s="19">
        <f t="shared" si="3"/>
        <v>59.157005305561015</v>
      </c>
      <c r="C128" s="18">
        <f t="shared" si="2"/>
        <v>59.157005305561015</v>
      </c>
      <c r="D128" s="13">
        <v>602.1</v>
      </c>
    </row>
    <row r="129" spans="1:4" x14ac:dyDescent="0.25">
      <c r="A129" s="12">
        <v>8280</v>
      </c>
      <c r="B129" s="19">
        <f t="shared" si="3"/>
        <v>59.039103949695424</v>
      </c>
      <c r="C129" s="18">
        <f t="shared" si="2"/>
        <v>59.039103949695424</v>
      </c>
      <c r="D129" s="13">
        <v>600.9</v>
      </c>
    </row>
    <row r="130" spans="1:4" x14ac:dyDescent="0.25">
      <c r="A130" s="12">
        <v>8310</v>
      </c>
      <c r="B130" s="19">
        <f t="shared" si="3"/>
        <v>58.69522499508745</v>
      </c>
      <c r="C130" s="18">
        <f t="shared" si="2"/>
        <v>58.69522499508745</v>
      </c>
      <c r="D130" s="13">
        <v>597.4</v>
      </c>
    </row>
    <row r="131" spans="1:4" x14ac:dyDescent="0.25">
      <c r="A131" s="12">
        <v>8341</v>
      </c>
      <c r="B131" s="19">
        <f t="shared" si="3"/>
        <v>58.459422283356268</v>
      </c>
      <c r="C131" s="18">
        <f t="shared" si="2"/>
        <v>58.459422283356268</v>
      </c>
      <c r="D131" s="13">
        <v>595</v>
      </c>
    </row>
    <row r="132" spans="1:4" x14ac:dyDescent="0.25">
      <c r="A132" s="12">
        <v>8371</v>
      </c>
      <c r="B132" s="19">
        <f t="shared" si="3"/>
        <v>58.223619571625072</v>
      </c>
      <c r="C132" s="18">
        <f t="shared" si="2"/>
        <v>58.223619571625072</v>
      </c>
      <c r="D132" s="13">
        <v>592.6</v>
      </c>
    </row>
    <row r="133" spans="1:4" x14ac:dyDescent="0.25">
      <c r="A133" s="12">
        <v>8402</v>
      </c>
      <c r="B133" s="19">
        <f t="shared" si="3"/>
        <v>58.459422283356268</v>
      </c>
      <c r="C133" s="18">
        <f t="shared" si="2"/>
        <v>58.459422283356268</v>
      </c>
      <c r="D133" s="13">
        <v>595</v>
      </c>
    </row>
    <row r="134" spans="1:4" x14ac:dyDescent="0.25">
      <c r="A134" s="12">
        <v>8433</v>
      </c>
      <c r="B134" s="19">
        <f t="shared" si="3"/>
        <v>58.577323639221859</v>
      </c>
      <c r="C134" s="18">
        <f t="shared" si="2"/>
        <v>58.577323639221859</v>
      </c>
      <c r="D134" s="13">
        <v>596.20000000000005</v>
      </c>
    </row>
    <row r="135" spans="1:4" x14ac:dyDescent="0.25">
      <c r="A135" s="12">
        <v>8461</v>
      </c>
      <c r="B135" s="19">
        <f t="shared" si="3"/>
        <v>58.341520927490663</v>
      </c>
      <c r="C135" s="18">
        <f t="shared" si="2"/>
        <v>58.341520927490663</v>
      </c>
      <c r="D135" s="13">
        <v>593.79999999999995</v>
      </c>
    </row>
    <row r="136" spans="1:4" x14ac:dyDescent="0.25">
      <c r="A136" s="12">
        <v>8492</v>
      </c>
      <c r="B136" s="19">
        <f t="shared" si="3"/>
        <v>58.105718215759481</v>
      </c>
      <c r="C136" s="18">
        <f t="shared" si="2"/>
        <v>58.105718215759481</v>
      </c>
      <c r="D136" s="13">
        <v>591.4</v>
      </c>
    </row>
    <row r="137" spans="1:4" x14ac:dyDescent="0.25">
      <c r="A137" s="12">
        <v>8522</v>
      </c>
      <c r="B137" s="19">
        <f t="shared" si="3"/>
        <v>57.98781685989389</v>
      </c>
      <c r="C137" s="18">
        <f t="shared" si="2"/>
        <v>57.98781685989389</v>
      </c>
      <c r="D137" s="13">
        <v>590.20000000000005</v>
      </c>
    </row>
    <row r="138" spans="1:4" x14ac:dyDescent="0.25">
      <c r="A138" s="12">
        <v>8553</v>
      </c>
      <c r="B138" s="19">
        <f t="shared" si="3"/>
        <v>57.663588131263509</v>
      </c>
      <c r="C138" s="18">
        <f t="shared" si="2"/>
        <v>57.663588131263509</v>
      </c>
      <c r="D138" s="13">
        <v>586.9</v>
      </c>
    </row>
    <row r="139" spans="1:4" x14ac:dyDescent="0.25">
      <c r="A139" s="12">
        <v>8583</v>
      </c>
      <c r="B139" s="19">
        <f t="shared" si="3"/>
        <v>57.103556690901961</v>
      </c>
      <c r="C139" s="18">
        <f t="shared" si="2"/>
        <v>57.103556690901961</v>
      </c>
      <c r="D139" s="13">
        <v>581.20000000000005</v>
      </c>
    </row>
    <row r="140" spans="1:4" x14ac:dyDescent="0.25">
      <c r="A140" s="12">
        <v>8614</v>
      </c>
      <c r="B140" s="19">
        <f t="shared" si="3"/>
        <v>57.309884063666729</v>
      </c>
      <c r="C140" s="18">
        <f t="shared" si="2"/>
        <v>57.309884063666729</v>
      </c>
      <c r="D140" s="13">
        <v>583.29999999999995</v>
      </c>
    </row>
    <row r="141" spans="1:4" x14ac:dyDescent="0.25">
      <c r="A141" s="12">
        <v>8645</v>
      </c>
      <c r="B141" s="19">
        <f t="shared" si="3"/>
        <v>56.985655335036355</v>
      </c>
      <c r="C141" s="18">
        <f t="shared" ref="C141:C204" si="4">+B141</f>
        <v>56.985655335036355</v>
      </c>
      <c r="D141" s="13">
        <v>580</v>
      </c>
    </row>
    <row r="142" spans="1:4" x14ac:dyDescent="0.25">
      <c r="A142" s="12">
        <v>8675</v>
      </c>
      <c r="B142" s="19">
        <f t="shared" ref="B142:B205" si="5">D142/$D$13*$B$12</f>
        <v>56.867753979170757</v>
      </c>
      <c r="C142" s="18">
        <f t="shared" si="4"/>
        <v>56.867753979170757</v>
      </c>
      <c r="D142" s="13">
        <v>578.79999999999995</v>
      </c>
    </row>
    <row r="143" spans="1:4" x14ac:dyDescent="0.25">
      <c r="A143" s="12">
        <v>8706</v>
      </c>
      <c r="B143" s="19">
        <f t="shared" si="5"/>
        <v>56.779327962271566</v>
      </c>
      <c r="C143" s="18">
        <f t="shared" si="4"/>
        <v>56.779327962271566</v>
      </c>
      <c r="D143" s="13">
        <v>577.9</v>
      </c>
    </row>
    <row r="144" spans="1:4" x14ac:dyDescent="0.25">
      <c r="A144" s="12">
        <v>8736</v>
      </c>
      <c r="B144" s="19">
        <f t="shared" si="5"/>
        <v>56.779327962271566</v>
      </c>
      <c r="C144" s="18">
        <f t="shared" si="4"/>
        <v>56.779327962271566</v>
      </c>
      <c r="D144" s="13">
        <v>577.9</v>
      </c>
    </row>
    <row r="145" spans="1:4" x14ac:dyDescent="0.25">
      <c r="A145" s="12">
        <v>8767</v>
      </c>
      <c r="B145" s="19">
        <f t="shared" si="5"/>
        <v>56.867753979170757</v>
      </c>
      <c r="C145" s="18">
        <f t="shared" si="4"/>
        <v>56.867753979170757</v>
      </c>
      <c r="D145" s="13">
        <v>578.79999999999995</v>
      </c>
    </row>
    <row r="146" spans="1:4" x14ac:dyDescent="0.25">
      <c r="A146" s="12">
        <v>8798</v>
      </c>
      <c r="B146" s="19">
        <f t="shared" si="5"/>
        <v>57.103556690901961</v>
      </c>
      <c r="C146" s="18">
        <f t="shared" si="4"/>
        <v>57.103556690901961</v>
      </c>
      <c r="D146" s="13">
        <v>581.20000000000005</v>
      </c>
    </row>
    <row r="147" spans="1:4" x14ac:dyDescent="0.25">
      <c r="A147" s="12">
        <v>8827</v>
      </c>
      <c r="B147" s="19">
        <f t="shared" si="5"/>
        <v>57.427785419532327</v>
      </c>
      <c r="C147" s="18">
        <f t="shared" si="4"/>
        <v>57.427785419532327</v>
      </c>
      <c r="D147" s="13">
        <v>584.5</v>
      </c>
    </row>
    <row r="148" spans="1:4" x14ac:dyDescent="0.25">
      <c r="A148" s="12">
        <v>8858</v>
      </c>
      <c r="B148" s="19">
        <f t="shared" si="5"/>
        <v>57.663588131263509</v>
      </c>
      <c r="C148" s="18">
        <f t="shared" si="4"/>
        <v>57.663588131263509</v>
      </c>
      <c r="D148" s="13">
        <v>586.9</v>
      </c>
    </row>
    <row r="149" spans="1:4" x14ac:dyDescent="0.25">
      <c r="A149" s="12">
        <v>8888</v>
      </c>
      <c r="B149" s="19">
        <f t="shared" si="5"/>
        <v>57.663588131263509</v>
      </c>
      <c r="C149" s="18">
        <f t="shared" si="4"/>
        <v>57.663588131263509</v>
      </c>
      <c r="D149" s="13">
        <v>586.9</v>
      </c>
    </row>
    <row r="150" spans="1:4" x14ac:dyDescent="0.25">
      <c r="A150" s="12">
        <v>8919</v>
      </c>
      <c r="B150" s="19">
        <f t="shared" si="5"/>
        <v>57.663588131263509</v>
      </c>
      <c r="C150" s="18">
        <f t="shared" si="4"/>
        <v>57.663588131263509</v>
      </c>
      <c r="D150" s="13">
        <v>586.9</v>
      </c>
    </row>
    <row r="151" spans="1:4" x14ac:dyDescent="0.25">
      <c r="A151" s="12">
        <v>8949</v>
      </c>
      <c r="B151" s="19">
        <f t="shared" si="5"/>
        <v>57.545686775397918</v>
      </c>
      <c r="C151" s="18">
        <f t="shared" si="4"/>
        <v>57.545686775397918</v>
      </c>
      <c r="D151" s="13">
        <v>585.70000000000005</v>
      </c>
    </row>
    <row r="152" spans="1:4" x14ac:dyDescent="0.25">
      <c r="A152" s="12">
        <v>8980</v>
      </c>
      <c r="B152" s="19">
        <f t="shared" si="5"/>
        <v>57.663588131263509</v>
      </c>
      <c r="C152" s="18">
        <f t="shared" si="4"/>
        <v>57.663588131263509</v>
      </c>
      <c r="D152" s="13">
        <v>586.9</v>
      </c>
    </row>
    <row r="153" spans="1:4" x14ac:dyDescent="0.25">
      <c r="A153" s="12">
        <v>9011</v>
      </c>
      <c r="B153" s="19">
        <f t="shared" si="5"/>
        <v>57.427785419532327</v>
      </c>
      <c r="C153" s="18">
        <f t="shared" si="4"/>
        <v>57.427785419532327</v>
      </c>
      <c r="D153" s="13">
        <v>584.5</v>
      </c>
    </row>
    <row r="154" spans="1:4" x14ac:dyDescent="0.25">
      <c r="A154" s="12">
        <v>9041</v>
      </c>
      <c r="B154" s="19">
        <f t="shared" si="5"/>
        <v>57.221458046767538</v>
      </c>
      <c r="C154" s="18">
        <f t="shared" si="4"/>
        <v>57.221458046767538</v>
      </c>
      <c r="D154" s="13">
        <v>582.4</v>
      </c>
    </row>
    <row r="155" spans="1:4" x14ac:dyDescent="0.25">
      <c r="A155" s="12">
        <v>9072</v>
      </c>
      <c r="B155" s="19">
        <f t="shared" si="5"/>
        <v>56.985655335036355</v>
      </c>
      <c r="C155" s="18">
        <f t="shared" si="4"/>
        <v>56.985655335036355</v>
      </c>
      <c r="D155" s="13">
        <v>580</v>
      </c>
    </row>
    <row r="156" spans="1:4" x14ac:dyDescent="0.25">
      <c r="A156" s="12">
        <v>9102</v>
      </c>
      <c r="B156" s="19">
        <f t="shared" si="5"/>
        <v>56.867753979170757</v>
      </c>
      <c r="C156" s="18">
        <f t="shared" si="4"/>
        <v>56.867753979170757</v>
      </c>
      <c r="D156" s="13">
        <v>578.79999999999995</v>
      </c>
    </row>
    <row r="157" spans="1:4" x14ac:dyDescent="0.25">
      <c r="A157" s="12">
        <v>9133</v>
      </c>
      <c r="B157" s="19">
        <f t="shared" si="5"/>
        <v>56.779327962271566</v>
      </c>
      <c r="C157" s="18">
        <f t="shared" si="4"/>
        <v>56.779327962271566</v>
      </c>
      <c r="D157" s="13">
        <v>577.9</v>
      </c>
    </row>
    <row r="158" spans="1:4" x14ac:dyDescent="0.25">
      <c r="A158" s="12">
        <v>9164</v>
      </c>
      <c r="B158" s="19">
        <f t="shared" si="5"/>
        <v>56.985655335036355</v>
      </c>
      <c r="C158" s="18">
        <f t="shared" si="4"/>
        <v>56.985655335036355</v>
      </c>
      <c r="D158" s="13">
        <v>580</v>
      </c>
    </row>
    <row r="159" spans="1:4" x14ac:dyDescent="0.25">
      <c r="A159" s="12">
        <v>9192</v>
      </c>
      <c r="B159" s="19">
        <f t="shared" si="5"/>
        <v>56.867753979170757</v>
      </c>
      <c r="C159" s="18">
        <f t="shared" si="4"/>
        <v>56.867753979170757</v>
      </c>
      <c r="D159" s="13">
        <v>578.79999999999995</v>
      </c>
    </row>
    <row r="160" spans="1:4" x14ac:dyDescent="0.25">
      <c r="A160" s="12">
        <v>9223</v>
      </c>
      <c r="B160" s="19">
        <f t="shared" si="5"/>
        <v>56.985655335036355</v>
      </c>
      <c r="C160" s="18">
        <f t="shared" si="4"/>
        <v>56.985655335036355</v>
      </c>
      <c r="D160" s="13">
        <v>580</v>
      </c>
    </row>
    <row r="161" spans="1:4" x14ac:dyDescent="0.25">
      <c r="A161" s="12">
        <v>9253</v>
      </c>
      <c r="B161" s="19">
        <f t="shared" si="5"/>
        <v>56.779327962271566</v>
      </c>
      <c r="C161" s="18">
        <f t="shared" si="4"/>
        <v>56.779327962271566</v>
      </c>
      <c r="D161" s="13">
        <v>577.9</v>
      </c>
    </row>
    <row r="162" spans="1:4" x14ac:dyDescent="0.25">
      <c r="A162" s="12">
        <v>9284</v>
      </c>
      <c r="B162" s="19">
        <f t="shared" si="5"/>
        <v>56.101395166044412</v>
      </c>
      <c r="C162" s="18">
        <f t="shared" si="4"/>
        <v>56.101395166044412</v>
      </c>
      <c r="D162" s="13">
        <v>571</v>
      </c>
    </row>
    <row r="163" spans="1:4" x14ac:dyDescent="0.25">
      <c r="A163" s="12">
        <v>9314</v>
      </c>
      <c r="B163" s="19">
        <f t="shared" si="5"/>
        <v>55.364511691884452</v>
      </c>
      <c r="C163" s="18">
        <f t="shared" si="4"/>
        <v>55.364511691884452</v>
      </c>
      <c r="D163" s="13">
        <v>563.5</v>
      </c>
    </row>
    <row r="164" spans="1:4" x14ac:dyDescent="0.25">
      <c r="A164" s="12">
        <v>9345</v>
      </c>
      <c r="B164" s="19">
        <f t="shared" si="5"/>
        <v>55.364511691884452</v>
      </c>
      <c r="C164" s="18">
        <f t="shared" si="4"/>
        <v>55.364511691884452</v>
      </c>
      <c r="D164" s="13">
        <v>563.5</v>
      </c>
    </row>
    <row r="165" spans="1:4" x14ac:dyDescent="0.25">
      <c r="A165" s="12">
        <v>9376</v>
      </c>
      <c r="B165" s="19">
        <f t="shared" si="5"/>
        <v>55.570839064649249</v>
      </c>
      <c r="C165" s="18">
        <f t="shared" si="4"/>
        <v>55.570839064649249</v>
      </c>
      <c r="D165" s="13">
        <v>565.6</v>
      </c>
    </row>
    <row r="166" spans="1:4" x14ac:dyDescent="0.25">
      <c r="A166" s="12">
        <v>9406</v>
      </c>
      <c r="B166" s="19">
        <f t="shared" si="5"/>
        <v>55.364511691884452</v>
      </c>
      <c r="C166" s="18">
        <f t="shared" si="4"/>
        <v>55.364511691884452</v>
      </c>
      <c r="D166" s="13">
        <v>563.5</v>
      </c>
    </row>
    <row r="167" spans="1:4" x14ac:dyDescent="0.25">
      <c r="A167" s="12">
        <v>9437</v>
      </c>
      <c r="B167" s="19">
        <f t="shared" si="5"/>
        <v>54.460601296914909</v>
      </c>
      <c r="C167" s="18">
        <f t="shared" si="4"/>
        <v>54.460601296914909</v>
      </c>
      <c r="D167" s="13">
        <v>554.29999999999995</v>
      </c>
    </row>
    <row r="168" spans="1:4" x14ac:dyDescent="0.25">
      <c r="A168" s="12">
        <v>9467</v>
      </c>
      <c r="B168" s="19">
        <f t="shared" si="5"/>
        <v>54.755354686578897</v>
      </c>
      <c r="C168" s="18">
        <f t="shared" si="4"/>
        <v>54.755354686578897</v>
      </c>
      <c r="D168" s="13">
        <v>557.29999999999995</v>
      </c>
    </row>
    <row r="169" spans="1:4" x14ac:dyDescent="0.25">
      <c r="A169" s="12">
        <v>9498</v>
      </c>
      <c r="B169" s="19">
        <f t="shared" si="5"/>
        <v>54.755354686578897</v>
      </c>
      <c r="C169" s="18">
        <f t="shared" si="4"/>
        <v>54.755354686578897</v>
      </c>
      <c r="D169" s="13">
        <v>557.29999999999995</v>
      </c>
    </row>
    <row r="170" spans="1:4" x14ac:dyDescent="0.25">
      <c r="A170" s="12">
        <v>9529</v>
      </c>
      <c r="B170" s="19">
        <f t="shared" si="5"/>
        <v>54.95185694635488</v>
      </c>
      <c r="C170" s="18">
        <f t="shared" si="4"/>
        <v>54.95185694635488</v>
      </c>
      <c r="D170" s="13">
        <v>559.29999999999995</v>
      </c>
    </row>
    <row r="171" spans="1:4" x14ac:dyDescent="0.25">
      <c r="A171" s="12">
        <v>9557</v>
      </c>
      <c r="B171" s="19">
        <f t="shared" si="5"/>
        <v>55.276085674985268</v>
      </c>
      <c r="C171" s="18">
        <f t="shared" si="4"/>
        <v>55.276085674985268</v>
      </c>
      <c r="D171" s="13">
        <v>562.6</v>
      </c>
    </row>
    <row r="172" spans="1:4" x14ac:dyDescent="0.25">
      <c r="A172" s="12">
        <v>9588</v>
      </c>
      <c r="B172" s="19">
        <f t="shared" si="5"/>
        <v>54.755354686578897</v>
      </c>
      <c r="C172" s="18">
        <f t="shared" si="4"/>
        <v>54.755354686578897</v>
      </c>
      <c r="D172" s="13">
        <v>557.29999999999995</v>
      </c>
    </row>
    <row r="173" spans="1:4" x14ac:dyDescent="0.25">
      <c r="A173" s="12">
        <v>9618</v>
      </c>
      <c r="B173" s="19">
        <f t="shared" si="5"/>
        <v>55.069758302220471</v>
      </c>
      <c r="C173" s="18">
        <f t="shared" si="4"/>
        <v>55.069758302220471</v>
      </c>
      <c r="D173" s="13">
        <v>560.5</v>
      </c>
    </row>
    <row r="174" spans="1:4" x14ac:dyDescent="0.25">
      <c r="A174" s="12">
        <v>9649</v>
      </c>
      <c r="B174" s="19">
        <f t="shared" si="5"/>
        <v>55.482413047750057</v>
      </c>
      <c r="C174" s="18">
        <f t="shared" si="4"/>
        <v>55.482413047750057</v>
      </c>
      <c r="D174" s="13">
        <v>564.70000000000005</v>
      </c>
    </row>
    <row r="175" spans="1:4" x14ac:dyDescent="0.25">
      <c r="A175" s="12">
        <v>9679</v>
      </c>
      <c r="B175" s="19">
        <f t="shared" si="5"/>
        <v>56.012969149145221</v>
      </c>
      <c r="C175" s="18">
        <f t="shared" si="4"/>
        <v>56.012969149145221</v>
      </c>
      <c r="D175" s="13">
        <v>570.1</v>
      </c>
    </row>
    <row r="176" spans="1:4" x14ac:dyDescent="0.25">
      <c r="A176" s="12">
        <v>9710</v>
      </c>
      <c r="B176" s="19">
        <f t="shared" si="5"/>
        <v>56.337197877775594</v>
      </c>
      <c r="C176" s="18">
        <f t="shared" si="4"/>
        <v>56.337197877775594</v>
      </c>
      <c r="D176" s="13">
        <v>573.4</v>
      </c>
    </row>
    <row r="177" spans="1:4" x14ac:dyDescent="0.25">
      <c r="A177" s="12">
        <v>9741</v>
      </c>
      <c r="B177" s="19">
        <f t="shared" si="5"/>
        <v>56.012969149145221</v>
      </c>
      <c r="C177" s="18">
        <f t="shared" si="4"/>
        <v>56.012969149145221</v>
      </c>
      <c r="D177" s="13">
        <v>570.1</v>
      </c>
    </row>
    <row r="178" spans="1:4" x14ac:dyDescent="0.25">
      <c r="A178" s="12">
        <v>9771</v>
      </c>
      <c r="B178" s="19">
        <f t="shared" si="5"/>
        <v>55.806641776380431</v>
      </c>
      <c r="C178" s="18">
        <f t="shared" si="4"/>
        <v>55.806641776380431</v>
      </c>
      <c r="D178" s="13">
        <v>568</v>
      </c>
    </row>
    <row r="179" spans="1:4" x14ac:dyDescent="0.25">
      <c r="A179" s="12">
        <v>9802</v>
      </c>
      <c r="B179" s="19">
        <f t="shared" si="5"/>
        <v>55.570839064649249</v>
      </c>
      <c r="C179" s="18">
        <f t="shared" si="4"/>
        <v>55.570839064649249</v>
      </c>
      <c r="D179" s="13">
        <v>565.6</v>
      </c>
    </row>
    <row r="180" spans="1:4" x14ac:dyDescent="0.25">
      <c r="A180" s="12">
        <v>9832</v>
      </c>
      <c r="B180" s="19">
        <f t="shared" si="5"/>
        <v>55.570839064649249</v>
      </c>
      <c r="C180" s="18">
        <f t="shared" si="4"/>
        <v>55.570839064649249</v>
      </c>
      <c r="D180" s="13">
        <v>565.6</v>
      </c>
    </row>
    <row r="181" spans="1:4" x14ac:dyDescent="0.25">
      <c r="A181" s="12">
        <v>9863</v>
      </c>
      <c r="B181" s="19">
        <f t="shared" si="5"/>
        <v>56.012969149145221</v>
      </c>
      <c r="C181" s="18">
        <f t="shared" si="4"/>
        <v>56.012969149145221</v>
      </c>
      <c r="D181" s="13">
        <v>570.1</v>
      </c>
    </row>
    <row r="182" spans="1:4" x14ac:dyDescent="0.25">
      <c r="A182" s="12">
        <v>9894</v>
      </c>
      <c r="B182" s="19">
        <f t="shared" si="5"/>
        <v>56.425623894674793</v>
      </c>
      <c r="C182" s="18">
        <f t="shared" si="4"/>
        <v>56.425623894674793</v>
      </c>
      <c r="D182" s="13">
        <v>574.29999999999995</v>
      </c>
    </row>
    <row r="183" spans="1:4" x14ac:dyDescent="0.25">
      <c r="A183" s="12">
        <v>9922</v>
      </c>
      <c r="B183" s="19">
        <f t="shared" si="5"/>
        <v>56.779327962271566</v>
      </c>
      <c r="C183" s="18">
        <f t="shared" si="4"/>
        <v>56.779327962271566</v>
      </c>
      <c r="D183" s="13">
        <v>577.9</v>
      </c>
    </row>
    <row r="184" spans="1:4" x14ac:dyDescent="0.25">
      <c r="A184" s="12">
        <v>9953</v>
      </c>
      <c r="B184" s="19">
        <f t="shared" si="5"/>
        <v>56.779327962271566</v>
      </c>
      <c r="C184" s="18">
        <f t="shared" si="4"/>
        <v>56.779327962271566</v>
      </c>
      <c r="D184" s="13">
        <v>577.9</v>
      </c>
    </row>
    <row r="185" spans="1:4" x14ac:dyDescent="0.25">
      <c r="A185" s="12">
        <v>9983</v>
      </c>
      <c r="B185" s="19">
        <f t="shared" si="5"/>
        <v>56.337197877775594</v>
      </c>
      <c r="C185" s="18">
        <f t="shared" si="4"/>
        <v>56.337197877775594</v>
      </c>
      <c r="D185" s="13">
        <v>573.4</v>
      </c>
    </row>
    <row r="186" spans="1:4" x14ac:dyDescent="0.25">
      <c r="A186" s="12">
        <v>10014</v>
      </c>
      <c r="B186" s="19">
        <f t="shared" si="5"/>
        <v>55.806641776380431</v>
      </c>
      <c r="C186" s="18">
        <f t="shared" si="4"/>
        <v>55.806641776380431</v>
      </c>
      <c r="D186" s="13">
        <v>568</v>
      </c>
    </row>
    <row r="187" spans="1:4" x14ac:dyDescent="0.25">
      <c r="A187" s="12">
        <v>10044</v>
      </c>
      <c r="B187" s="19">
        <f t="shared" si="5"/>
        <v>56.867753979170757</v>
      </c>
      <c r="C187" s="18">
        <f t="shared" si="4"/>
        <v>56.867753979170757</v>
      </c>
      <c r="D187" s="13">
        <v>578.79999999999995</v>
      </c>
    </row>
    <row r="188" spans="1:4" x14ac:dyDescent="0.25">
      <c r="A188" s="12">
        <v>10075</v>
      </c>
      <c r="B188" s="19">
        <f t="shared" si="5"/>
        <v>57.221458046767538</v>
      </c>
      <c r="C188" s="18">
        <f t="shared" si="4"/>
        <v>57.221458046767538</v>
      </c>
      <c r="D188" s="13">
        <v>582.4</v>
      </c>
    </row>
    <row r="189" spans="1:4" x14ac:dyDescent="0.25">
      <c r="A189" s="12">
        <v>10106</v>
      </c>
      <c r="B189" s="19">
        <f t="shared" si="5"/>
        <v>56.867753979170757</v>
      </c>
      <c r="C189" s="18">
        <f t="shared" si="4"/>
        <v>56.867753979170757</v>
      </c>
      <c r="D189" s="13">
        <v>578.79999999999995</v>
      </c>
    </row>
    <row r="190" spans="1:4" x14ac:dyDescent="0.25">
      <c r="A190" s="12">
        <v>10136</v>
      </c>
      <c r="B190" s="19">
        <f t="shared" si="5"/>
        <v>56.543525250540384</v>
      </c>
      <c r="C190" s="18">
        <f t="shared" si="4"/>
        <v>56.543525250540384</v>
      </c>
      <c r="D190" s="13">
        <v>575.5</v>
      </c>
    </row>
    <row r="191" spans="1:4" x14ac:dyDescent="0.25">
      <c r="A191" s="12">
        <v>10167</v>
      </c>
      <c r="B191" s="19">
        <f t="shared" si="5"/>
        <v>56.661426606405982</v>
      </c>
      <c r="C191" s="18">
        <f t="shared" si="4"/>
        <v>56.661426606405982</v>
      </c>
      <c r="D191" s="13">
        <v>576.70000000000005</v>
      </c>
    </row>
    <row r="192" spans="1:4" x14ac:dyDescent="0.25">
      <c r="A192" s="12">
        <v>10197</v>
      </c>
      <c r="B192" s="19">
        <f t="shared" si="5"/>
        <v>56.779327962271566</v>
      </c>
      <c r="C192" s="18">
        <f t="shared" si="4"/>
        <v>56.779327962271566</v>
      </c>
      <c r="D192" s="13">
        <v>577.9</v>
      </c>
    </row>
    <row r="193" spans="1:4" x14ac:dyDescent="0.25">
      <c r="A193" s="12">
        <v>10228</v>
      </c>
      <c r="B193" s="19">
        <f t="shared" si="5"/>
        <v>56.867753979170757</v>
      </c>
      <c r="C193" s="18">
        <f t="shared" si="4"/>
        <v>56.867753979170757</v>
      </c>
      <c r="D193" s="13">
        <v>578.79999999999995</v>
      </c>
    </row>
    <row r="194" spans="1:4" x14ac:dyDescent="0.25">
      <c r="A194" s="12">
        <v>10259</v>
      </c>
      <c r="B194" s="19">
        <f t="shared" si="5"/>
        <v>57.427785419532327</v>
      </c>
      <c r="C194" s="18">
        <f t="shared" si="4"/>
        <v>57.427785419532327</v>
      </c>
      <c r="D194" s="13">
        <v>584.5</v>
      </c>
    </row>
    <row r="195" spans="1:4" x14ac:dyDescent="0.25">
      <c r="A195" s="12">
        <v>10288</v>
      </c>
      <c r="B195" s="19">
        <f t="shared" si="5"/>
        <v>57.427785419532327</v>
      </c>
      <c r="C195" s="18">
        <f t="shared" si="4"/>
        <v>57.427785419532327</v>
      </c>
      <c r="D195" s="13">
        <v>584.5</v>
      </c>
    </row>
    <row r="196" spans="1:4" x14ac:dyDescent="0.25">
      <c r="A196" s="12">
        <v>10319</v>
      </c>
      <c r="B196" s="19">
        <f t="shared" si="5"/>
        <v>57.309884063666729</v>
      </c>
      <c r="C196" s="18">
        <f t="shared" si="4"/>
        <v>57.309884063666729</v>
      </c>
      <c r="D196" s="13">
        <v>583.29999999999995</v>
      </c>
    </row>
    <row r="197" spans="1:4" x14ac:dyDescent="0.25">
      <c r="A197" s="12">
        <v>10349</v>
      </c>
      <c r="B197" s="19">
        <f t="shared" si="5"/>
        <v>56.985655335036355</v>
      </c>
      <c r="C197" s="18">
        <f t="shared" si="4"/>
        <v>56.985655335036355</v>
      </c>
      <c r="D197" s="13">
        <v>580</v>
      </c>
    </row>
    <row r="198" spans="1:4" x14ac:dyDescent="0.25">
      <c r="A198" s="12">
        <v>10380</v>
      </c>
      <c r="B198" s="19">
        <f t="shared" si="5"/>
        <v>57.427785419532327</v>
      </c>
      <c r="C198" s="18">
        <f t="shared" si="4"/>
        <v>57.427785419532327</v>
      </c>
      <c r="D198" s="13">
        <v>584.5</v>
      </c>
    </row>
    <row r="199" spans="1:4" x14ac:dyDescent="0.25">
      <c r="A199" s="12">
        <v>10410</v>
      </c>
      <c r="B199" s="19">
        <f t="shared" si="5"/>
        <v>57.427785419532327</v>
      </c>
      <c r="C199" s="18">
        <f t="shared" si="4"/>
        <v>57.427785419532327</v>
      </c>
      <c r="D199" s="13">
        <v>584.5</v>
      </c>
    </row>
    <row r="200" spans="1:4" x14ac:dyDescent="0.25">
      <c r="A200" s="12">
        <v>10441</v>
      </c>
      <c r="B200" s="19">
        <f t="shared" si="5"/>
        <v>57.309884063666729</v>
      </c>
      <c r="C200" s="18">
        <f t="shared" si="4"/>
        <v>57.309884063666729</v>
      </c>
      <c r="D200" s="13">
        <v>583.29999999999995</v>
      </c>
    </row>
    <row r="201" spans="1:4" x14ac:dyDescent="0.25">
      <c r="A201" s="12">
        <v>10472</v>
      </c>
      <c r="B201" s="19">
        <f t="shared" si="5"/>
        <v>56.867753979170757</v>
      </c>
      <c r="C201" s="18">
        <f t="shared" si="4"/>
        <v>56.867753979170757</v>
      </c>
      <c r="D201" s="13">
        <v>578.79999999999995</v>
      </c>
    </row>
    <row r="202" spans="1:4" x14ac:dyDescent="0.25">
      <c r="A202" s="12">
        <v>10502</v>
      </c>
      <c r="B202" s="19">
        <f t="shared" si="5"/>
        <v>56.985655335036355</v>
      </c>
      <c r="C202" s="18">
        <f t="shared" si="4"/>
        <v>56.985655335036355</v>
      </c>
      <c r="D202" s="13">
        <v>580</v>
      </c>
    </row>
    <row r="203" spans="1:4" x14ac:dyDescent="0.25">
      <c r="A203" s="12">
        <v>10533</v>
      </c>
      <c r="B203" s="19">
        <f t="shared" si="5"/>
        <v>57.103556690901961</v>
      </c>
      <c r="C203" s="18">
        <f t="shared" si="4"/>
        <v>57.103556690901961</v>
      </c>
      <c r="D203" s="13">
        <v>581.20000000000005</v>
      </c>
    </row>
    <row r="204" spans="1:4" x14ac:dyDescent="0.25">
      <c r="A204" s="12">
        <v>10563</v>
      </c>
      <c r="B204" s="19">
        <f t="shared" si="5"/>
        <v>57.309884063666729</v>
      </c>
      <c r="C204" s="18">
        <f t="shared" si="4"/>
        <v>57.309884063666729</v>
      </c>
      <c r="D204" s="13">
        <v>583.29999999999995</v>
      </c>
    </row>
    <row r="205" spans="1:4" x14ac:dyDescent="0.25">
      <c r="A205" s="12">
        <v>10594</v>
      </c>
      <c r="B205" s="19">
        <f t="shared" si="5"/>
        <v>57.427785419532327</v>
      </c>
      <c r="C205" s="18">
        <f t="shared" ref="C205:C268" si="6">+B205</f>
        <v>57.427785419532327</v>
      </c>
      <c r="D205" s="13">
        <v>584.5</v>
      </c>
    </row>
    <row r="206" spans="1:4" x14ac:dyDescent="0.25">
      <c r="A206" s="12">
        <v>10625</v>
      </c>
      <c r="B206" s="19">
        <f t="shared" ref="B206:B269" si="7">D206/$D$13*$B$12</f>
        <v>57.545686775397918</v>
      </c>
      <c r="C206" s="18">
        <f t="shared" si="6"/>
        <v>57.545686775397918</v>
      </c>
      <c r="D206" s="13">
        <v>585.70000000000005</v>
      </c>
    </row>
    <row r="207" spans="1:4" x14ac:dyDescent="0.25">
      <c r="A207" s="12">
        <v>10653</v>
      </c>
      <c r="B207" s="19">
        <f t="shared" si="7"/>
        <v>57.781489487129114</v>
      </c>
      <c r="C207" s="18">
        <f t="shared" si="6"/>
        <v>57.781489487129114</v>
      </c>
      <c r="D207" s="13">
        <v>588.1</v>
      </c>
    </row>
    <row r="208" spans="1:4" x14ac:dyDescent="0.25">
      <c r="A208" s="12">
        <v>10684</v>
      </c>
      <c r="B208" s="19">
        <f t="shared" si="7"/>
        <v>57.98781685989389</v>
      </c>
      <c r="C208" s="18">
        <f t="shared" si="6"/>
        <v>57.98781685989389</v>
      </c>
      <c r="D208" s="13">
        <v>590.20000000000005</v>
      </c>
    </row>
    <row r="209" spans="1:4" x14ac:dyDescent="0.25">
      <c r="A209" s="12">
        <v>10714</v>
      </c>
      <c r="B209" s="19">
        <f t="shared" si="7"/>
        <v>57.663588131263509</v>
      </c>
      <c r="C209" s="18">
        <f t="shared" si="6"/>
        <v>57.663588131263509</v>
      </c>
      <c r="D209" s="13">
        <v>586.9</v>
      </c>
    </row>
    <row r="210" spans="1:4" x14ac:dyDescent="0.25">
      <c r="A210" s="12">
        <v>10745</v>
      </c>
      <c r="B210" s="19">
        <f t="shared" si="7"/>
        <v>57.427785419532327</v>
      </c>
      <c r="C210" s="18">
        <f t="shared" si="6"/>
        <v>57.427785419532327</v>
      </c>
      <c r="D210" s="13">
        <v>584.5</v>
      </c>
    </row>
    <row r="211" spans="1:4" x14ac:dyDescent="0.25">
      <c r="A211" s="12">
        <v>10775</v>
      </c>
      <c r="B211" s="19">
        <f t="shared" si="7"/>
        <v>56.867753979170757</v>
      </c>
      <c r="C211" s="18">
        <f t="shared" si="6"/>
        <v>56.867753979170757</v>
      </c>
      <c r="D211" s="13">
        <v>578.79999999999995</v>
      </c>
    </row>
    <row r="212" spans="1:4" x14ac:dyDescent="0.25">
      <c r="A212" s="12">
        <v>10806</v>
      </c>
      <c r="B212" s="19">
        <f t="shared" si="7"/>
        <v>56.661426606405982</v>
      </c>
      <c r="C212" s="18">
        <f t="shared" si="6"/>
        <v>56.661426606405982</v>
      </c>
      <c r="D212" s="13">
        <v>576.70000000000005</v>
      </c>
    </row>
    <row r="213" spans="1:4" x14ac:dyDescent="0.25">
      <c r="A213" s="12">
        <v>10837</v>
      </c>
      <c r="B213" s="19">
        <f t="shared" si="7"/>
        <v>56.779327962271566</v>
      </c>
      <c r="C213" s="18">
        <f t="shared" si="6"/>
        <v>56.779327962271566</v>
      </c>
      <c r="D213" s="13">
        <v>577.9</v>
      </c>
    </row>
    <row r="214" spans="1:4" x14ac:dyDescent="0.25">
      <c r="A214" s="12">
        <v>10867</v>
      </c>
      <c r="B214" s="19">
        <f t="shared" si="7"/>
        <v>56.779327962271566</v>
      </c>
      <c r="C214" s="18">
        <f t="shared" si="6"/>
        <v>56.779327962271566</v>
      </c>
      <c r="D214" s="13">
        <v>577.9</v>
      </c>
    </row>
    <row r="215" spans="1:4" x14ac:dyDescent="0.25">
      <c r="A215" s="12">
        <v>10898</v>
      </c>
      <c r="B215" s="19">
        <f t="shared" si="7"/>
        <v>56.867753979170757</v>
      </c>
      <c r="C215" s="18">
        <f t="shared" si="6"/>
        <v>56.867753979170757</v>
      </c>
      <c r="D215" s="13">
        <v>578.79999999999995</v>
      </c>
    </row>
    <row r="216" spans="1:4" x14ac:dyDescent="0.25">
      <c r="A216" s="12">
        <v>10928</v>
      </c>
      <c r="B216" s="19">
        <f t="shared" si="7"/>
        <v>57.221458046767538</v>
      </c>
      <c r="C216" s="18">
        <f t="shared" si="6"/>
        <v>57.221458046767538</v>
      </c>
      <c r="D216" s="13">
        <v>582.4</v>
      </c>
    </row>
    <row r="217" spans="1:4" x14ac:dyDescent="0.25">
      <c r="A217" s="12">
        <v>10959</v>
      </c>
      <c r="B217" s="19">
        <f t="shared" si="7"/>
        <v>57.427785419532327</v>
      </c>
      <c r="C217" s="18">
        <f t="shared" si="6"/>
        <v>57.427785419532327</v>
      </c>
      <c r="D217" s="13">
        <v>584.5</v>
      </c>
    </row>
    <row r="218" spans="1:4" x14ac:dyDescent="0.25">
      <c r="A218" s="12">
        <v>10990</v>
      </c>
      <c r="B218" s="19">
        <f t="shared" si="7"/>
        <v>57.663588131263509</v>
      </c>
      <c r="C218" s="18">
        <f t="shared" si="6"/>
        <v>57.663588131263509</v>
      </c>
      <c r="D218" s="13">
        <v>586.9</v>
      </c>
    </row>
    <row r="219" spans="1:4" x14ac:dyDescent="0.25">
      <c r="A219" s="12">
        <v>11018</v>
      </c>
      <c r="B219" s="19">
        <f t="shared" si="7"/>
        <v>57.98781685989389</v>
      </c>
      <c r="C219" s="18">
        <f t="shared" si="6"/>
        <v>57.98781685989389</v>
      </c>
      <c r="D219" s="13">
        <v>590.20000000000005</v>
      </c>
    </row>
    <row r="220" spans="1:4" x14ac:dyDescent="0.25">
      <c r="A220" s="12">
        <v>11049</v>
      </c>
      <c r="B220" s="19">
        <f t="shared" si="7"/>
        <v>57.663588131263509</v>
      </c>
      <c r="C220" s="18">
        <f t="shared" si="6"/>
        <v>57.663588131263509</v>
      </c>
      <c r="D220" s="13">
        <v>586.9</v>
      </c>
    </row>
    <row r="221" spans="1:4" x14ac:dyDescent="0.25">
      <c r="A221" s="12">
        <v>11079</v>
      </c>
      <c r="B221" s="19">
        <f t="shared" si="7"/>
        <v>57.98781685989389</v>
      </c>
      <c r="C221" s="18">
        <f t="shared" si="6"/>
        <v>57.98781685989389</v>
      </c>
      <c r="D221" s="13">
        <v>590.20000000000005</v>
      </c>
    </row>
    <row r="222" spans="1:4" x14ac:dyDescent="0.25">
      <c r="A222" s="12">
        <v>11110</v>
      </c>
      <c r="B222" s="19">
        <f t="shared" si="7"/>
        <v>58.341520927490663</v>
      </c>
      <c r="C222" s="18">
        <f t="shared" si="6"/>
        <v>58.341520927490663</v>
      </c>
      <c r="D222" s="13">
        <v>593.79999999999995</v>
      </c>
    </row>
    <row r="223" spans="1:4" x14ac:dyDescent="0.25">
      <c r="A223" s="12">
        <v>11140</v>
      </c>
      <c r="B223" s="19">
        <f t="shared" si="7"/>
        <v>59.157005305561015</v>
      </c>
      <c r="C223" s="18">
        <f t="shared" si="6"/>
        <v>59.157005305561015</v>
      </c>
      <c r="D223" s="13">
        <v>602.1</v>
      </c>
    </row>
    <row r="224" spans="1:4" x14ac:dyDescent="0.25">
      <c r="A224" s="12">
        <v>11171</v>
      </c>
      <c r="B224" s="19">
        <f t="shared" si="7"/>
        <v>59.510709373157802</v>
      </c>
      <c r="C224" s="18">
        <f t="shared" si="6"/>
        <v>59.510709373157802</v>
      </c>
      <c r="D224" s="13">
        <v>605.70000000000005</v>
      </c>
    </row>
    <row r="225" spans="1:4" x14ac:dyDescent="0.25">
      <c r="A225" s="12">
        <v>11202</v>
      </c>
      <c r="B225" s="19">
        <f t="shared" si="7"/>
        <v>59.157005305561015</v>
      </c>
      <c r="C225" s="18">
        <f t="shared" si="6"/>
        <v>59.157005305561015</v>
      </c>
      <c r="D225" s="13">
        <v>602.1</v>
      </c>
    </row>
    <row r="226" spans="1:4" x14ac:dyDescent="0.25">
      <c r="A226" s="12">
        <v>11232</v>
      </c>
      <c r="B226" s="19">
        <f t="shared" si="7"/>
        <v>59.510709373157802</v>
      </c>
      <c r="C226" s="18">
        <f t="shared" si="6"/>
        <v>59.510709373157802</v>
      </c>
      <c r="D226" s="13">
        <v>605.70000000000005</v>
      </c>
    </row>
    <row r="227" spans="1:4" x14ac:dyDescent="0.25">
      <c r="A227" s="12">
        <v>11263</v>
      </c>
      <c r="B227" s="19">
        <f t="shared" si="7"/>
        <v>60.011790135586565</v>
      </c>
      <c r="C227" s="18">
        <f t="shared" si="6"/>
        <v>60.011790135586565</v>
      </c>
      <c r="D227" s="13">
        <v>610.79999999999995</v>
      </c>
    </row>
    <row r="228" spans="1:4" x14ac:dyDescent="0.25">
      <c r="A228" s="12">
        <v>11293</v>
      </c>
      <c r="B228" s="19">
        <f t="shared" si="7"/>
        <v>60.866574965612109</v>
      </c>
      <c r="C228" s="18">
        <f t="shared" si="6"/>
        <v>60.866574965612109</v>
      </c>
      <c r="D228" s="13">
        <v>619.5</v>
      </c>
    </row>
    <row r="229" spans="1:4" x14ac:dyDescent="0.25">
      <c r="A229" s="12">
        <v>11324</v>
      </c>
      <c r="B229" s="19">
        <f t="shared" si="7"/>
        <v>61.780310473570445</v>
      </c>
      <c r="C229" s="18">
        <f t="shared" si="6"/>
        <v>61.780310473570445</v>
      </c>
      <c r="D229" s="13">
        <v>628.79999999999995</v>
      </c>
    </row>
    <row r="230" spans="1:4" x14ac:dyDescent="0.25">
      <c r="A230" s="12">
        <v>11355</v>
      </c>
      <c r="B230" s="19">
        <f t="shared" si="7"/>
        <v>62.694045981528788</v>
      </c>
      <c r="C230" s="18">
        <f t="shared" si="6"/>
        <v>62.694045981528788</v>
      </c>
      <c r="D230" s="13">
        <v>638.1</v>
      </c>
    </row>
    <row r="231" spans="1:4" x14ac:dyDescent="0.25">
      <c r="A231" s="12">
        <v>11383</v>
      </c>
      <c r="B231" s="19">
        <f t="shared" si="7"/>
        <v>63.096875614069567</v>
      </c>
      <c r="C231" s="18">
        <f t="shared" si="6"/>
        <v>63.096875614069567</v>
      </c>
      <c r="D231" s="13">
        <v>642.20000000000005</v>
      </c>
    </row>
    <row r="232" spans="1:4" x14ac:dyDescent="0.25">
      <c r="A232" s="12">
        <v>11414</v>
      </c>
      <c r="B232" s="19">
        <f t="shared" si="7"/>
        <v>63.509530359599133</v>
      </c>
      <c r="C232" s="18">
        <f t="shared" si="6"/>
        <v>63.509530359599133</v>
      </c>
      <c r="D232" s="13">
        <v>646.4</v>
      </c>
    </row>
    <row r="233" spans="1:4" x14ac:dyDescent="0.25">
      <c r="A233" s="12">
        <v>11444</v>
      </c>
      <c r="B233" s="19">
        <f t="shared" si="7"/>
        <v>64.187463155826279</v>
      </c>
      <c r="C233" s="18">
        <f t="shared" si="6"/>
        <v>64.187463155826279</v>
      </c>
      <c r="D233" s="13">
        <v>653.29999999999995</v>
      </c>
    </row>
    <row r="234" spans="1:4" x14ac:dyDescent="0.25">
      <c r="A234" s="12">
        <v>11475</v>
      </c>
      <c r="B234" s="19">
        <f t="shared" si="7"/>
        <v>64.924346629986246</v>
      </c>
      <c r="C234" s="18">
        <f t="shared" si="6"/>
        <v>64.924346629986246</v>
      </c>
      <c r="D234" s="13">
        <v>660.8</v>
      </c>
    </row>
    <row r="235" spans="1:4" x14ac:dyDescent="0.25">
      <c r="A235" s="12">
        <v>11505</v>
      </c>
      <c r="B235" s="19">
        <f t="shared" si="7"/>
        <v>65.042247985851844</v>
      </c>
      <c r="C235" s="18">
        <f t="shared" si="6"/>
        <v>65.042247985851844</v>
      </c>
      <c r="D235" s="13">
        <v>662</v>
      </c>
    </row>
    <row r="236" spans="1:4" x14ac:dyDescent="0.25">
      <c r="A236" s="12">
        <v>11536</v>
      </c>
      <c r="B236" s="19">
        <f t="shared" si="7"/>
        <v>65.189624680683835</v>
      </c>
      <c r="C236" s="18">
        <f t="shared" si="6"/>
        <v>65.189624680683835</v>
      </c>
      <c r="D236" s="13">
        <v>663.5</v>
      </c>
    </row>
    <row r="237" spans="1:4" x14ac:dyDescent="0.25">
      <c r="A237" s="12">
        <v>11567</v>
      </c>
      <c r="B237" s="19">
        <f t="shared" si="7"/>
        <v>65.484378070347816</v>
      </c>
      <c r="C237" s="18">
        <f t="shared" si="6"/>
        <v>65.484378070347816</v>
      </c>
      <c r="D237" s="13">
        <v>666.5</v>
      </c>
    </row>
    <row r="238" spans="1:4" x14ac:dyDescent="0.25">
      <c r="A238" s="12">
        <v>11597</v>
      </c>
      <c r="B238" s="19">
        <f t="shared" si="7"/>
        <v>65.926508154843788</v>
      </c>
      <c r="C238" s="18">
        <f t="shared" si="6"/>
        <v>65.926508154843788</v>
      </c>
      <c r="D238" s="13">
        <v>671</v>
      </c>
    </row>
    <row r="239" spans="1:4" x14ac:dyDescent="0.25">
      <c r="A239" s="12">
        <v>11628</v>
      </c>
      <c r="B239" s="19">
        <f t="shared" si="7"/>
        <v>66.692866967970133</v>
      </c>
      <c r="C239" s="18">
        <f t="shared" si="6"/>
        <v>66.692866967970133</v>
      </c>
      <c r="D239" s="13">
        <v>678.8</v>
      </c>
    </row>
    <row r="240" spans="1:4" x14ac:dyDescent="0.25">
      <c r="A240" s="12">
        <v>11658</v>
      </c>
      <c r="B240" s="19">
        <f t="shared" si="7"/>
        <v>67.272548634309302</v>
      </c>
      <c r="C240" s="18">
        <f t="shared" si="6"/>
        <v>67.272548634309302</v>
      </c>
      <c r="D240" s="13">
        <v>684.7</v>
      </c>
    </row>
    <row r="241" spans="1:4" x14ac:dyDescent="0.25">
      <c r="A241" s="12">
        <v>11689</v>
      </c>
      <c r="B241" s="19">
        <f t="shared" si="7"/>
        <v>68.687364904696409</v>
      </c>
      <c r="C241" s="18">
        <f t="shared" si="6"/>
        <v>68.687364904696409</v>
      </c>
      <c r="D241" s="13">
        <v>699.1</v>
      </c>
    </row>
    <row r="242" spans="1:4" x14ac:dyDescent="0.25">
      <c r="A242" s="12">
        <v>11720</v>
      </c>
      <c r="B242" s="19">
        <f t="shared" si="7"/>
        <v>69.689526429553936</v>
      </c>
      <c r="C242" s="18">
        <f t="shared" si="6"/>
        <v>69.689526429553936</v>
      </c>
      <c r="D242" s="13">
        <v>709.3</v>
      </c>
    </row>
    <row r="243" spans="1:4" x14ac:dyDescent="0.25">
      <c r="A243" s="12">
        <v>11749</v>
      </c>
      <c r="B243" s="19">
        <f t="shared" si="7"/>
        <v>70.013755158184324</v>
      </c>
      <c r="C243" s="18">
        <f t="shared" si="6"/>
        <v>70.013755158184324</v>
      </c>
      <c r="D243" s="13">
        <v>712.6</v>
      </c>
    </row>
    <row r="244" spans="1:4" x14ac:dyDescent="0.25">
      <c r="A244" s="12">
        <v>11780</v>
      </c>
      <c r="B244" s="19">
        <f t="shared" si="7"/>
        <v>70.514835920613095</v>
      </c>
      <c r="C244" s="18">
        <f t="shared" si="6"/>
        <v>70.514835920613095</v>
      </c>
      <c r="D244" s="13">
        <v>717.7</v>
      </c>
    </row>
    <row r="245" spans="1:4" x14ac:dyDescent="0.25">
      <c r="A245" s="12">
        <v>11810</v>
      </c>
      <c r="B245" s="19">
        <f t="shared" si="7"/>
        <v>71.536647671448222</v>
      </c>
      <c r="C245" s="18">
        <f t="shared" si="6"/>
        <v>71.536647671448222</v>
      </c>
      <c r="D245" s="13">
        <v>728.1</v>
      </c>
    </row>
    <row r="246" spans="1:4" x14ac:dyDescent="0.25">
      <c r="A246" s="12">
        <v>11841</v>
      </c>
      <c r="B246" s="19">
        <f t="shared" si="7"/>
        <v>72.067203772843385</v>
      </c>
      <c r="C246" s="18">
        <f t="shared" si="6"/>
        <v>72.067203772843385</v>
      </c>
      <c r="D246" s="13">
        <v>733.5</v>
      </c>
    </row>
    <row r="247" spans="1:4" x14ac:dyDescent="0.25">
      <c r="A247" s="12">
        <v>11871</v>
      </c>
      <c r="B247" s="19">
        <f t="shared" si="7"/>
        <v>72.067203772843385</v>
      </c>
      <c r="C247" s="18">
        <f t="shared" si="6"/>
        <v>72.067203772843385</v>
      </c>
      <c r="D247" s="13">
        <v>733.5</v>
      </c>
    </row>
    <row r="248" spans="1:4" x14ac:dyDescent="0.25">
      <c r="A248" s="12">
        <v>11902</v>
      </c>
      <c r="B248" s="19">
        <f t="shared" si="7"/>
        <v>72.951463941835343</v>
      </c>
      <c r="C248" s="18">
        <f t="shared" si="6"/>
        <v>72.951463941835343</v>
      </c>
      <c r="D248" s="13">
        <v>742.5</v>
      </c>
    </row>
    <row r="249" spans="1:4" x14ac:dyDescent="0.25">
      <c r="A249" s="12">
        <v>11933</v>
      </c>
      <c r="B249" s="19">
        <f t="shared" si="7"/>
        <v>73.334643348398515</v>
      </c>
      <c r="C249" s="18">
        <f t="shared" si="6"/>
        <v>73.334643348398515</v>
      </c>
      <c r="D249" s="13">
        <v>746.4</v>
      </c>
    </row>
    <row r="250" spans="1:4" x14ac:dyDescent="0.25">
      <c r="A250" s="12">
        <v>11963</v>
      </c>
      <c r="B250" s="19">
        <f t="shared" si="7"/>
        <v>73.894674788760071</v>
      </c>
      <c r="C250" s="18">
        <f t="shared" si="6"/>
        <v>73.894674788760071</v>
      </c>
      <c r="D250" s="13">
        <v>752.1</v>
      </c>
    </row>
    <row r="251" spans="1:4" x14ac:dyDescent="0.25">
      <c r="A251" s="12">
        <v>11994</v>
      </c>
      <c r="B251" s="19">
        <f t="shared" si="7"/>
        <v>74.248378856356851</v>
      </c>
      <c r="C251" s="18">
        <f t="shared" si="6"/>
        <v>74.248378856356851</v>
      </c>
      <c r="D251" s="13">
        <v>755.7</v>
      </c>
    </row>
    <row r="252" spans="1:4" x14ac:dyDescent="0.25">
      <c r="A252" s="12">
        <v>12024</v>
      </c>
      <c r="B252" s="19">
        <f t="shared" si="7"/>
        <v>75.014737669483196</v>
      </c>
      <c r="C252" s="18">
        <f t="shared" si="6"/>
        <v>75.014737669483196</v>
      </c>
      <c r="D252" s="13">
        <v>763.5</v>
      </c>
    </row>
    <row r="253" spans="1:4" x14ac:dyDescent="0.25">
      <c r="A253" s="12">
        <v>12055</v>
      </c>
      <c r="B253" s="19">
        <f t="shared" si="7"/>
        <v>76.183926115150328</v>
      </c>
      <c r="C253" s="18">
        <f t="shared" si="6"/>
        <v>76.183926115150328</v>
      </c>
      <c r="D253" s="13">
        <v>775.4</v>
      </c>
    </row>
    <row r="254" spans="1:4" x14ac:dyDescent="0.25">
      <c r="A254" s="12">
        <v>12086</v>
      </c>
      <c r="B254" s="19">
        <f t="shared" si="7"/>
        <v>77.392415012772659</v>
      </c>
      <c r="C254" s="18">
        <f t="shared" si="6"/>
        <v>77.392415012772659</v>
      </c>
      <c r="D254" s="13">
        <v>787.7</v>
      </c>
    </row>
    <row r="255" spans="1:4" x14ac:dyDescent="0.25">
      <c r="A255" s="12">
        <v>12114</v>
      </c>
      <c r="B255" s="19">
        <f t="shared" si="7"/>
        <v>78.011397131067</v>
      </c>
      <c r="C255" s="18">
        <f t="shared" si="6"/>
        <v>78.011397131067</v>
      </c>
      <c r="D255" s="13">
        <v>794</v>
      </c>
    </row>
    <row r="256" spans="1:4" x14ac:dyDescent="0.25">
      <c r="A256" s="12">
        <v>12145</v>
      </c>
      <c r="B256" s="19">
        <f t="shared" si="7"/>
        <v>78.217724503831803</v>
      </c>
      <c r="C256" s="18">
        <f t="shared" si="6"/>
        <v>78.217724503831803</v>
      </c>
      <c r="D256" s="13">
        <v>796.1</v>
      </c>
    </row>
    <row r="257" spans="1:4" x14ac:dyDescent="0.25">
      <c r="A257" s="12">
        <v>12175</v>
      </c>
      <c r="B257" s="19">
        <f t="shared" si="7"/>
        <v>78.011397131067</v>
      </c>
      <c r="C257" s="18">
        <f t="shared" si="6"/>
        <v>78.011397131067</v>
      </c>
      <c r="D257" s="13">
        <v>794</v>
      </c>
    </row>
    <row r="258" spans="1:4" x14ac:dyDescent="0.25">
      <c r="A258" s="12">
        <v>12206</v>
      </c>
      <c r="B258" s="19">
        <f t="shared" si="7"/>
        <v>77.186087640007855</v>
      </c>
      <c r="C258" s="18">
        <f t="shared" si="6"/>
        <v>77.186087640007855</v>
      </c>
      <c r="D258" s="13">
        <v>785.6</v>
      </c>
    </row>
    <row r="259" spans="1:4" x14ac:dyDescent="0.25">
      <c r="A259" s="12">
        <v>12236</v>
      </c>
      <c r="B259" s="19">
        <f t="shared" si="7"/>
        <v>75.014737669483196</v>
      </c>
      <c r="C259" s="18">
        <f t="shared" si="6"/>
        <v>75.014737669483196</v>
      </c>
      <c r="D259" s="13">
        <v>763.5</v>
      </c>
    </row>
    <row r="260" spans="1:4" x14ac:dyDescent="0.25">
      <c r="A260" s="12">
        <v>12267</v>
      </c>
      <c r="B260" s="19">
        <f t="shared" si="7"/>
        <v>74.248378856356851</v>
      </c>
      <c r="C260" s="18">
        <f t="shared" si="6"/>
        <v>74.248378856356851</v>
      </c>
      <c r="D260" s="13">
        <v>755.7</v>
      </c>
    </row>
    <row r="261" spans="1:4" x14ac:dyDescent="0.25">
      <c r="A261" s="12">
        <v>12298</v>
      </c>
      <c r="B261" s="19">
        <f t="shared" si="7"/>
        <v>74.248378856356851</v>
      </c>
      <c r="C261" s="18">
        <f t="shared" si="6"/>
        <v>74.248378856356851</v>
      </c>
      <c r="D261" s="13">
        <v>755.7</v>
      </c>
    </row>
    <row r="262" spans="1:4" x14ac:dyDescent="0.25">
      <c r="A262" s="12">
        <v>12328</v>
      </c>
      <c r="B262" s="19">
        <f t="shared" si="7"/>
        <v>74.248378856356851</v>
      </c>
      <c r="C262" s="18">
        <f t="shared" si="6"/>
        <v>74.248378856356851</v>
      </c>
      <c r="D262" s="13">
        <v>755.7</v>
      </c>
    </row>
    <row r="263" spans="1:4" x14ac:dyDescent="0.25">
      <c r="A263" s="12">
        <v>12359</v>
      </c>
      <c r="B263" s="19">
        <f t="shared" si="7"/>
        <v>74.248378856356851</v>
      </c>
      <c r="C263" s="18">
        <f t="shared" si="6"/>
        <v>74.248378856356851</v>
      </c>
      <c r="D263" s="13">
        <v>755.7</v>
      </c>
    </row>
    <row r="264" spans="1:4" x14ac:dyDescent="0.25">
      <c r="A264" s="12">
        <v>12389</v>
      </c>
      <c r="B264" s="19">
        <f t="shared" si="7"/>
        <v>74.631558262920024</v>
      </c>
      <c r="C264" s="18">
        <f t="shared" si="6"/>
        <v>74.631558262920024</v>
      </c>
      <c r="D264" s="13">
        <v>759.6</v>
      </c>
    </row>
    <row r="265" spans="1:4" x14ac:dyDescent="0.25">
      <c r="A265" s="12">
        <v>12420</v>
      </c>
      <c r="B265" s="19">
        <f t="shared" si="7"/>
        <v>74.248378856356851</v>
      </c>
      <c r="C265" s="18">
        <f t="shared" si="6"/>
        <v>74.248378856356851</v>
      </c>
      <c r="D265" s="13">
        <v>755.7</v>
      </c>
    </row>
    <row r="266" spans="1:4" x14ac:dyDescent="0.25">
      <c r="A266" s="12">
        <v>12451</v>
      </c>
      <c r="B266" s="19">
        <f t="shared" si="7"/>
        <v>73.688347415995295</v>
      </c>
      <c r="C266" s="18">
        <f t="shared" si="6"/>
        <v>73.688347415995295</v>
      </c>
      <c r="D266" s="13">
        <v>750</v>
      </c>
    </row>
    <row r="267" spans="1:4" x14ac:dyDescent="0.25">
      <c r="A267" s="12">
        <v>12479</v>
      </c>
      <c r="B267" s="19">
        <f t="shared" si="7"/>
        <v>73.688347415995295</v>
      </c>
      <c r="C267" s="18">
        <f t="shared" si="6"/>
        <v>73.688347415995295</v>
      </c>
      <c r="D267" s="13">
        <v>750</v>
      </c>
    </row>
    <row r="268" spans="1:4" x14ac:dyDescent="0.25">
      <c r="A268" s="12">
        <v>12510</v>
      </c>
      <c r="B268" s="19">
        <f t="shared" si="7"/>
        <v>73.894674788760071</v>
      </c>
      <c r="C268" s="18">
        <f t="shared" si="6"/>
        <v>73.894674788760071</v>
      </c>
      <c r="D268" s="13">
        <v>752.1</v>
      </c>
    </row>
    <row r="269" spans="1:4" x14ac:dyDescent="0.25">
      <c r="A269" s="12">
        <v>12540</v>
      </c>
      <c r="B269" s="19">
        <f t="shared" si="7"/>
        <v>73.688347415995295</v>
      </c>
      <c r="C269" s="18">
        <f t="shared" ref="C269:C332" si="8">+B269</f>
        <v>73.688347415995295</v>
      </c>
      <c r="D269" s="13">
        <v>750</v>
      </c>
    </row>
    <row r="270" spans="1:4" x14ac:dyDescent="0.25">
      <c r="A270" s="12">
        <v>12571</v>
      </c>
      <c r="B270" s="19">
        <f t="shared" ref="B270:B333" si="9">D270/$D$13*$B$12</f>
        <v>73.511495382196898</v>
      </c>
      <c r="C270" s="18">
        <f t="shared" si="8"/>
        <v>73.511495382196898</v>
      </c>
      <c r="D270" s="13">
        <v>748.2</v>
      </c>
    </row>
    <row r="271" spans="1:4" x14ac:dyDescent="0.25">
      <c r="A271" s="12">
        <v>12601</v>
      </c>
      <c r="B271" s="19">
        <f t="shared" si="9"/>
        <v>73.511495382196898</v>
      </c>
      <c r="C271" s="18">
        <f t="shared" si="8"/>
        <v>73.511495382196898</v>
      </c>
      <c r="D271" s="13">
        <v>748.2</v>
      </c>
    </row>
    <row r="272" spans="1:4" x14ac:dyDescent="0.25">
      <c r="A272" s="12">
        <v>12632</v>
      </c>
      <c r="B272" s="19">
        <f t="shared" si="9"/>
        <v>73.334643348398515</v>
      </c>
      <c r="C272" s="18">
        <f t="shared" si="8"/>
        <v>73.334643348398515</v>
      </c>
      <c r="D272" s="13">
        <v>746.4</v>
      </c>
    </row>
    <row r="273" spans="1:4" x14ac:dyDescent="0.25">
      <c r="A273" s="12">
        <v>12663</v>
      </c>
      <c r="B273" s="19">
        <f t="shared" si="9"/>
        <v>72.244055806641768</v>
      </c>
      <c r="C273" s="18">
        <f t="shared" si="8"/>
        <v>72.244055806641768</v>
      </c>
      <c r="D273" s="13">
        <v>735.3</v>
      </c>
    </row>
    <row r="274" spans="1:4" x14ac:dyDescent="0.25">
      <c r="A274" s="12">
        <v>12693</v>
      </c>
      <c r="B274" s="19">
        <f t="shared" si="9"/>
        <v>72.774611908036945</v>
      </c>
      <c r="C274" s="18">
        <f t="shared" si="8"/>
        <v>72.774611908036945</v>
      </c>
      <c r="D274" s="13">
        <v>740.7</v>
      </c>
    </row>
    <row r="275" spans="1:4" x14ac:dyDescent="0.25">
      <c r="A275" s="12">
        <v>12724</v>
      </c>
      <c r="B275" s="19">
        <f t="shared" si="9"/>
        <v>72.951463941835343</v>
      </c>
      <c r="C275" s="18">
        <f t="shared" si="8"/>
        <v>72.951463941835343</v>
      </c>
      <c r="D275" s="13">
        <v>742.5</v>
      </c>
    </row>
    <row r="276" spans="1:4" x14ac:dyDescent="0.25">
      <c r="A276" s="12">
        <v>12754</v>
      </c>
      <c r="B276" s="19">
        <f t="shared" si="9"/>
        <v>73.157791314600118</v>
      </c>
      <c r="C276" s="18">
        <f t="shared" si="8"/>
        <v>73.157791314600118</v>
      </c>
      <c r="D276" s="13">
        <v>744.6</v>
      </c>
    </row>
    <row r="277" spans="1:4" x14ac:dyDescent="0.25">
      <c r="A277" s="12">
        <v>12785</v>
      </c>
      <c r="B277" s="19">
        <f t="shared" si="9"/>
        <v>72.067203772843385</v>
      </c>
      <c r="C277" s="18">
        <f t="shared" si="8"/>
        <v>72.067203772843385</v>
      </c>
      <c r="D277" s="13">
        <v>733.5</v>
      </c>
    </row>
    <row r="278" spans="1:4" x14ac:dyDescent="0.25">
      <c r="A278" s="12">
        <v>12816</v>
      </c>
      <c r="B278" s="19">
        <f t="shared" si="9"/>
        <v>71.536647671448222</v>
      </c>
      <c r="C278" s="18">
        <f t="shared" si="8"/>
        <v>71.536647671448222</v>
      </c>
      <c r="D278" s="13">
        <v>728.1</v>
      </c>
    </row>
    <row r="279" spans="1:4" x14ac:dyDescent="0.25">
      <c r="A279" s="12">
        <v>12844</v>
      </c>
      <c r="B279" s="19">
        <f t="shared" si="9"/>
        <v>71.713499705246605</v>
      </c>
      <c r="C279" s="18">
        <f t="shared" si="8"/>
        <v>71.713499705246605</v>
      </c>
      <c r="D279" s="13">
        <v>729.9</v>
      </c>
    </row>
    <row r="280" spans="1:4" x14ac:dyDescent="0.25">
      <c r="A280" s="12">
        <v>12875</v>
      </c>
      <c r="B280" s="19">
        <f t="shared" si="9"/>
        <v>71.015916683041851</v>
      </c>
      <c r="C280" s="18">
        <f t="shared" si="8"/>
        <v>71.015916683041851</v>
      </c>
      <c r="D280" s="13">
        <v>722.8</v>
      </c>
    </row>
    <row r="281" spans="1:4" x14ac:dyDescent="0.25">
      <c r="A281" s="12">
        <v>12905</v>
      </c>
      <c r="B281" s="19">
        <f t="shared" si="9"/>
        <v>71.359795637649839</v>
      </c>
      <c r="C281" s="18">
        <f t="shared" si="8"/>
        <v>71.359795637649839</v>
      </c>
      <c r="D281" s="13">
        <v>726.3</v>
      </c>
    </row>
    <row r="282" spans="1:4" x14ac:dyDescent="0.25">
      <c r="A282" s="12">
        <v>12936</v>
      </c>
      <c r="B282" s="19">
        <f t="shared" si="9"/>
        <v>71.536647671448222</v>
      </c>
      <c r="C282" s="18">
        <f t="shared" si="8"/>
        <v>71.536647671448222</v>
      </c>
      <c r="D282" s="13">
        <v>728.1</v>
      </c>
    </row>
    <row r="283" spans="1:4" x14ac:dyDescent="0.25">
      <c r="A283" s="12">
        <v>12966</v>
      </c>
      <c r="B283" s="19">
        <f t="shared" si="9"/>
        <v>71.890351739045016</v>
      </c>
      <c r="C283" s="18">
        <f t="shared" si="8"/>
        <v>71.890351739045016</v>
      </c>
      <c r="D283" s="13">
        <v>731.7</v>
      </c>
    </row>
    <row r="284" spans="1:4" x14ac:dyDescent="0.25">
      <c r="A284" s="12">
        <v>12997</v>
      </c>
      <c r="B284" s="19">
        <f t="shared" si="9"/>
        <v>71.890351739045016</v>
      </c>
      <c r="C284" s="18">
        <f t="shared" si="8"/>
        <v>71.890351739045016</v>
      </c>
      <c r="D284" s="13">
        <v>731.7</v>
      </c>
    </row>
    <row r="285" spans="1:4" x14ac:dyDescent="0.25">
      <c r="A285" s="12">
        <v>13028</v>
      </c>
      <c r="B285" s="19">
        <f t="shared" si="9"/>
        <v>71.536647671448222</v>
      </c>
      <c r="C285" s="18">
        <f t="shared" si="8"/>
        <v>71.536647671448222</v>
      </c>
      <c r="D285" s="13">
        <v>728.1</v>
      </c>
    </row>
    <row r="286" spans="1:4" x14ac:dyDescent="0.25">
      <c r="A286" s="12">
        <v>13058</v>
      </c>
      <c r="B286" s="19">
        <f t="shared" si="9"/>
        <v>71.536647671448222</v>
      </c>
      <c r="C286" s="18">
        <f t="shared" si="8"/>
        <v>71.536647671448222</v>
      </c>
      <c r="D286" s="13">
        <v>728.1</v>
      </c>
    </row>
    <row r="287" spans="1:4" x14ac:dyDescent="0.25">
      <c r="A287" s="12">
        <v>13089</v>
      </c>
      <c r="B287" s="19">
        <f t="shared" si="9"/>
        <v>71.182943603851442</v>
      </c>
      <c r="C287" s="18">
        <f t="shared" si="8"/>
        <v>71.182943603851442</v>
      </c>
      <c r="D287" s="13">
        <v>724.5</v>
      </c>
    </row>
    <row r="288" spans="1:4" x14ac:dyDescent="0.25">
      <c r="A288" s="12">
        <v>13119</v>
      </c>
      <c r="B288" s="19">
        <f t="shared" si="9"/>
        <v>71.015916683041851</v>
      </c>
      <c r="C288" s="18">
        <f t="shared" si="8"/>
        <v>71.015916683041851</v>
      </c>
      <c r="D288" s="13">
        <v>722.8</v>
      </c>
    </row>
    <row r="289" spans="1:4" x14ac:dyDescent="0.25">
      <c r="A289" s="12">
        <v>13150</v>
      </c>
      <c r="B289" s="19">
        <f t="shared" si="9"/>
        <v>71.015916683041851</v>
      </c>
      <c r="C289" s="18">
        <f t="shared" si="8"/>
        <v>71.015916683041851</v>
      </c>
      <c r="D289" s="13">
        <v>722.8</v>
      </c>
    </row>
    <row r="290" spans="1:4" x14ac:dyDescent="0.25">
      <c r="A290" s="12">
        <v>13181</v>
      </c>
      <c r="B290" s="19">
        <f t="shared" si="9"/>
        <v>71.359795637649839</v>
      </c>
      <c r="C290" s="18">
        <f t="shared" si="8"/>
        <v>71.359795637649839</v>
      </c>
      <c r="D290" s="13">
        <v>726.3</v>
      </c>
    </row>
    <row r="291" spans="1:4" x14ac:dyDescent="0.25">
      <c r="A291" s="12">
        <v>13210</v>
      </c>
      <c r="B291" s="19">
        <f t="shared" si="9"/>
        <v>71.713499705246605</v>
      </c>
      <c r="C291" s="18">
        <f t="shared" si="8"/>
        <v>71.713499705246605</v>
      </c>
      <c r="D291" s="13">
        <v>729.9</v>
      </c>
    </row>
    <row r="292" spans="1:4" x14ac:dyDescent="0.25">
      <c r="A292" s="12">
        <v>13241</v>
      </c>
      <c r="B292" s="19">
        <f t="shared" si="9"/>
        <v>71.713499705246605</v>
      </c>
      <c r="C292" s="18">
        <f t="shared" si="8"/>
        <v>71.713499705246605</v>
      </c>
      <c r="D292" s="13">
        <v>729.9</v>
      </c>
    </row>
    <row r="293" spans="1:4" x14ac:dyDescent="0.25">
      <c r="A293" s="12">
        <v>13271</v>
      </c>
      <c r="B293" s="19">
        <f t="shared" si="9"/>
        <v>71.713499705246605</v>
      </c>
      <c r="C293" s="18">
        <f t="shared" si="8"/>
        <v>71.713499705246605</v>
      </c>
      <c r="D293" s="13">
        <v>729.9</v>
      </c>
    </row>
    <row r="294" spans="1:4" x14ac:dyDescent="0.25">
      <c r="A294" s="12">
        <v>13302</v>
      </c>
      <c r="B294" s="19">
        <f t="shared" si="9"/>
        <v>71.015916683041851</v>
      </c>
      <c r="C294" s="18">
        <f t="shared" si="8"/>
        <v>71.015916683041851</v>
      </c>
      <c r="D294" s="13">
        <v>722.8</v>
      </c>
    </row>
    <row r="295" spans="1:4" x14ac:dyDescent="0.25">
      <c r="A295" s="12">
        <v>13332</v>
      </c>
      <c r="B295" s="19">
        <f t="shared" si="9"/>
        <v>70.691687954411478</v>
      </c>
      <c r="C295" s="18">
        <f t="shared" si="8"/>
        <v>70.691687954411478</v>
      </c>
      <c r="D295" s="13">
        <v>719.5</v>
      </c>
    </row>
    <row r="296" spans="1:4" x14ac:dyDescent="0.25">
      <c r="A296" s="12">
        <v>13363</v>
      </c>
      <c r="B296" s="19">
        <f t="shared" si="9"/>
        <v>70.190607191982707</v>
      </c>
      <c r="C296" s="18">
        <f t="shared" si="8"/>
        <v>70.190607191982707</v>
      </c>
      <c r="D296" s="13">
        <v>714.4</v>
      </c>
    </row>
    <row r="297" spans="1:4" x14ac:dyDescent="0.25">
      <c r="A297" s="12">
        <v>13394</v>
      </c>
      <c r="B297" s="19">
        <f t="shared" si="9"/>
        <v>70.013755158184324</v>
      </c>
      <c r="C297" s="18">
        <f t="shared" si="8"/>
        <v>70.013755158184324</v>
      </c>
      <c r="D297" s="13">
        <v>712.6</v>
      </c>
    </row>
    <row r="298" spans="1:4" x14ac:dyDescent="0.25">
      <c r="A298" s="12">
        <v>13424</v>
      </c>
      <c r="B298" s="19">
        <f t="shared" si="9"/>
        <v>70.190607191982707</v>
      </c>
      <c r="C298" s="18">
        <f t="shared" si="8"/>
        <v>70.190607191982707</v>
      </c>
      <c r="D298" s="13">
        <v>714.4</v>
      </c>
    </row>
    <row r="299" spans="1:4" x14ac:dyDescent="0.25">
      <c r="A299" s="12">
        <v>13455</v>
      </c>
      <c r="B299" s="19">
        <f t="shared" si="9"/>
        <v>70.190607191982707</v>
      </c>
      <c r="C299" s="18">
        <f t="shared" si="8"/>
        <v>70.190607191982707</v>
      </c>
      <c r="D299" s="13">
        <v>714.4</v>
      </c>
    </row>
    <row r="300" spans="1:4" x14ac:dyDescent="0.25">
      <c r="A300" s="12">
        <v>13485</v>
      </c>
      <c r="B300" s="19">
        <f t="shared" si="9"/>
        <v>70.190607191982707</v>
      </c>
      <c r="C300" s="18">
        <f t="shared" si="8"/>
        <v>70.190607191982707</v>
      </c>
      <c r="D300" s="13">
        <v>714.4</v>
      </c>
    </row>
    <row r="301" spans="1:4" x14ac:dyDescent="0.25">
      <c r="A301" s="12">
        <v>13516</v>
      </c>
      <c r="B301" s="19">
        <f t="shared" si="9"/>
        <v>69.689526429553936</v>
      </c>
      <c r="C301" s="18">
        <f t="shared" si="8"/>
        <v>69.689526429553936</v>
      </c>
      <c r="D301" s="13">
        <v>709.3</v>
      </c>
    </row>
    <row r="302" spans="1:4" x14ac:dyDescent="0.25">
      <c r="A302" s="12">
        <v>13547</v>
      </c>
      <c r="B302" s="19">
        <f t="shared" si="9"/>
        <v>69.512674395755553</v>
      </c>
      <c r="C302" s="18">
        <f t="shared" si="8"/>
        <v>69.512674395755553</v>
      </c>
      <c r="D302" s="13">
        <v>707.5</v>
      </c>
    </row>
    <row r="303" spans="1:4" x14ac:dyDescent="0.25">
      <c r="A303" s="12">
        <v>13575</v>
      </c>
      <c r="B303" s="19">
        <f t="shared" si="9"/>
        <v>69.011593633326783</v>
      </c>
      <c r="C303" s="18">
        <f t="shared" si="8"/>
        <v>69.011593633326783</v>
      </c>
      <c r="D303" s="13">
        <v>702.4</v>
      </c>
    </row>
    <row r="304" spans="1:4" x14ac:dyDescent="0.25">
      <c r="A304" s="12">
        <v>13606</v>
      </c>
      <c r="B304" s="19">
        <f t="shared" si="9"/>
        <v>68.687364904696409</v>
      </c>
      <c r="C304" s="18">
        <f t="shared" si="8"/>
        <v>68.687364904696409</v>
      </c>
      <c r="D304" s="13">
        <v>699.1</v>
      </c>
    </row>
    <row r="305" spans="1:4" x14ac:dyDescent="0.25">
      <c r="A305" s="12">
        <v>13636</v>
      </c>
      <c r="B305" s="19">
        <f t="shared" si="9"/>
        <v>68.392611515032428</v>
      </c>
      <c r="C305" s="18">
        <f t="shared" si="8"/>
        <v>68.392611515032428</v>
      </c>
      <c r="D305" s="13">
        <v>696.1</v>
      </c>
    </row>
    <row r="306" spans="1:4" x14ac:dyDescent="0.25">
      <c r="A306" s="12">
        <v>13667</v>
      </c>
      <c r="B306" s="19">
        <f t="shared" si="9"/>
        <v>68.215759481234031</v>
      </c>
      <c r="C306" s="18">
        <f t="shared" si="8"/>
        <v>68.215759481234031</v>
      </c>
      <c r="D306" s="13">
        <v>694.3</v>
      </c>
    </row>
    <row r="307" spans="1:4" x14ac:dyDescent="0.25">
      <c r="A307" s="12">
        <v>13697</v>
      </c>
      <c r="B307" s="19">
        <f t="shared" si="9"/>
        <v>67.891530752603657</v>
      </c>
      <c r="C307" s="18">
        <f t="shared" si="8"/>
        <v>67.891530752603657</v>
      </c>
      <c r="D307" s="13">
        <v>691</v>
      </c>
    </row>
    <row r="308" spans="1:4" x14ac:dyDescent="0.25">
      <c r="A308" s="12">
        <v>13728</v>
      </c>
      <c r="B308" s="19">
        <f t="shared" si="9"/>
        <v>67.744154057771667</v>
      </c>
      <c r="C308" s="18">
        <f t="shared" si="8"/>
        <v>67.744154057771667</v>
      </c>
      <c r="D308" s="13">
        <v>689.5</v>
      </c>
    </row>
    <row r="309" spans="1:4" x14ac:dyDescent="0.25">
      <c r="A309" s="12">
        <v>13759</v>
      </c>
      <c r="B309" s="19">
        <f t="shared" si="9"/>
        <v>67.125171939477312</v>
      </c>
      <c r="C309" s="18">
        <f t="shared" si="8"/>
        <v>67.125171939477312</v>
      </c>
      <c r="D309" s="13">
        <v>683.2</v>
      </c>
    </row>
    <row r="310" spans="1:4" x14ac:dyDescent="0.25">
      <c r="A310" s="12">
        <v>13789</v>
      </c>
      <c r="B310" s="19">
        <f t="shared" si="9"/>
        <v>67.449400668107685</v>
      </c>
      <c r="C310" s="18">
        <f t="shared" si="8"/>
        <v>67.449400668107685</v>
      </c>
      <c r="D310" s="13">
        <v>686.5</v>
      </c>
    </row>
    <row r="311" spans="1:4" x14ac:dyDescent="0.25">
      <c r="A311" s="12">
        <v>13820</v>
      </c>
      <c r="B311" s="19">
        <f t="shared" si="9"/>
        <v>67.891530752603657</v>
      </c>
      <c r="C311" s="18">
        <f t="shared" si="8"/>
        <v>67.891530752603657</v>
      </c>
      <c r="D311" s="13">
        <v>691</v>
      </c>
    </row>
    <row r="312" spans="1:4" x14ac:dyDescent="0.25">
      <c r="A312" s="12">
        <v>13850</v>
      </c>
      <c r="B312" s="19">
        <f t="shared" si="9"/>
        <v>68.06838278640204</v>
      </c>
      <c r="C312" s="18">
        <f t="shared" si="8"/>
        <v>68.06838278640204</v>
      </c>
      <c r="D312" s="13">
        <v>692.8</v>
      </c>
    </row>
    <row r="313" spans="1:4" x14ac:dyDescent="0.25">
      <c r="A313" s="12">
        <v>13881</v>
      </c>
      <c r="B313" s="19">
        <f t="shared" si="9"/>
        <v>69.011593633326783</v>
      </c>
      <c r="C313" s="18">
        <f t="shared" si="8"/>
        <v>69.011593633326783</v>
      </c>
      <c r="D313" s="13">
        <v>702.4</v>
      </c>
    </row>
    <row r="314" spans="1:4" x14ac:dyDescent="0.25">
      <c r="A314" s="12">
        <v>13912</v>
      </c>
      <c r="B314" s="19">
        <f t="shared" si="9"/>
        <v>69.689526429553936</v>
      </c>
      <c r="C314" s="18">
        <f t="shared" si="8"/>
        <v>69.689526429553936</v>
      </c>
      <c r="D314" s="13">
        <v>709.3</v>
      </c>
    </row>
    <row r="315" spans="1:4" x14ac:dyDescent="0.25">
      <c r="A315" s="12">
        <v>13940</v>
      </c>
      <c r="B315" s="19">
        <f t="shared" si="9"/>
        <v>69.689526429553936</v>
      </c>
      <c r="C315" s="18">
        <f t="shared" si="8"/>
        <v>69.689526429553936</v>
      </c>
      <c r="D315" s="13">
        <v>709.3</v>
      </c>
    </row>
    <row r="316" spans="1:4" x14ac:dyDescent="0.25">
      <c r="A316" s="12">
        <v>13971</v>
      </c>
      <c r="B316" s="19">
        <f t="shared" si="9"/>
        <v>69.33582236195717</v>
      </c>
      <c r="C316" s="18">
        <f t="shared" si="8"/>
        <v>69.33582236195717</v>
      </c>
      <c r="D316" s="13">
        <v>705.7</v>
      </c>
    </row>
    <row r="317" spans="1:4" x14ac:dyDescent="0.25">
      <c r="A317" s="12">
        <v>14001</v>
      </c>
      <c r="B317" s="19">
        <f t="shared" si="9"/>
        <v>69.689526429553936</v>
      </c>
      <c r="C317" s="18">
        <f t="shared" si="8"/>
        <v>69.689526429553936</v>
      </c>
      <c r="D317" s="13">
        <v>709.3</v>
      </c>
    </row>
    <row r="318" spans="1:4" x14ac:dyDescent="0.25">
      <c r="A318" s="12">
        <v>14032</v>
      </c>
      <c r="B318" s="19">
        <f t="shared" si="9"/>
        <v>69.689526429553936</v>
      </c>
      <c r="C318" s="18">
        <f t="shared" si="8"/>
        <v>69.689526429553936</v>
      </c>
      <c r="D318" s="13">
        <v>709.3</v>
      </c>
    </row>
    <row r="319" spans="1:4" x14ac:dyDescent="0.25">
      <c r="A319" s="12">
        <v>14062</v>
      </c>
      <c r="B319" s="19">
        <f t="shared" si="9"/>
        <v>69.512674395755553</v>
      </c>
      <c r="C319" s="18">
        <f t="shared" si="8"/>
        <v>69.512674395755553</v>
      </c>
      <c r="D319" s="13">
        <v>707.5</v>
      </c>
    </row>
    <row r="320" spans="1:4" x14ac:dyDescent="0.25">
      <c r="A320" s="12">
        <v>14093</v>
      </c>
      <c r="B320" s="19">
        <f t="shared" si="9"/>
        <v>69.689526429553936</v>
      </c>
      <c r="C320" s="18">
        <f t="shared" si="8"/>
        <v>69.689526429553936</v>
      </c>
      <c r="D320" s="13">
        <v>709.3</v>
      </c>
    </row>
    <row r="321" spans="1:4" x14ac:dyDescent="0.25">
      <c r="A321" s="12">
        <v>14124</v>
      </c>
      <c r="B321" s="19">
        <f t="shared" si="9"/>
        <v>69.689526429553936</v>
      </c>
      <c r="C321" s="18">
        <f t="shared" si="8"/>
        <v>69.689526429553936</v>
      </c>
      <c r="D321" s="13">
        <v>709.3</v>
      </c>
    </row>
    <row r="322" spans="1:4" x14ac:dyDescent="0.25">
      <c r="A322" s="12">
        <v>14154</v>
      </c>
      <c r="B322" s="19">
        <f t="shared" si="9"/>
        <v>70.013755158184324</v>
      </c>
      <c r="C322" s="18">
        <f t="shared" si="8"/>
        <v>70.013755158184324</v>
      </c>
      <c r="D322" s="13">
        <v>712.6</v>
      </c>
    </row>
    <row r="323" spans="1:4" x14ac:dyDescent="0.25">
      <c r="A323" s="12">
        <v>14185</v>
      </c>
      <c r="B323" s="19">
        <f t="shared" si="9"/>
        <v>70.190607191982707</v>
      </c>
      <c r="C323" s="18">
        <f t="shared" si="8"/>
        <v>70.190607191982707</v>
      </c>
      <c r="D323" s="13">
        <v>714.4</v>
      </c>
    </row>
    <row r="324" spans="1:4" x14ac:dyDescent="0.25">
      <c r="A324" s="12">
        <v>14215</v>
      </c>
      <c r="B324" s="19">
        <f t="shared" si="9"/>
        <v>70.013755158184324</v>
      </c>
      <c r="C324" s="18">
        <f t="shared" si="8"/>
        <v>70.013755158184324</v>
      </c>
      <c r="D324" s="13">
        <v>712.6</v>
      </c>
    </row>
    <row r="325" spans="1:4" x14ac:dyDescent="0.25">
      <c r="A325" s="12">
        <v>14246</v>
      </c>
      <c r="B325" s="19">
        <f t="shared" si="9"/>
        <v>70.337983886814698</v>
      </c>
      <c r="C325" s="18">
        <f t="shared" si="8"/>
        <v>70.337983886814698</v>
      </c>
      <c r="D325" s="13">
        <v>715.9</v>
      </c>
    </row>
    <row r="326" spans="1:4" x14ac:dyDescent="0.25">
      <c r="A326" s="12">
        <v>14277</v>
      </c>
      <c r="B326" s="19">
        <f t="shared" si="9"/>
        <v>70.691687954411478</v>
      </c>
      <c r="C326" s="18">
        <f t="shared" si="8"/>
        <v>70.691687954411478</v>
      </c>
      <c r="D326" s="13">
        <v>719.5</v>
      </c>
    </row>
    <row r="327" spans="1:4" x14ac:dyDescent="0.25">
      <c r="A327" s="12">
        <v>14305</v>
      </c>
      <c r="B327" s="19">
        <f t="shared" si="9"/>
        <v>70.868539988209861</v>
      </c>
      <c r="C327" s="18">
        <f t="shared" si="8"/>
        <v>70.868539988209861</v>
      </c>
      <c r="D327" s="13">
        <v>721.3</v>
      </c>
    </row>
    <row r="328" spans="1:4" x14ac:dyDescent="0.25">
      <c r="A328" s="12">
        <v>14336</v>
      </c>
      <c r="B328" s="19">
        <f t="shared" si="9"/>
        <v>71.015916683041851</v>
      </c>
      <c r="C328" s="18">
        <f t="shared" si="8"/>
        <v>71.015916683041851</v>
      </c>
      <c r="D328" s="13">
        <v>722.8</v>
      </c>
    </row>
    <row r="329" spans="1:4" x14ac:dyDescent="0.25">
      <c r="A329" s="12">
        <v>14366</v>
      </c>
      <c r="B329" s="19">
        <f t="shared" si="9"/>
        <v>71.015916683041851</v>
      </c>
      <c r="C329" s="18">
        <f t="shared" si="8"/>
        <v>71.015916683041851</v>
      </c>
      <c r="D329" s="13">
        <v>722.8</v>
      </c>
    </row>
    <row r="330" spans="1:4" x14ac:dyDescent="0.25">
      <c r="A330" s="12">
        <v>14397</v>
      </c>
      <c r="B330" s="19">
        <f t="shared" si="9"/>
        <v>71.015916683041851</v>
      </c>
      <c r="C330" s="18">
        <f t="shared" si="8"/>
        <v>71.015916683041851</v>
      </c>
      <c r="D330" s="13">
        <v>722.8</v>
      </c>
    </row>
    <row r="331" spans="1:4" x14ac:dyDescent="0.25">
      <c r="A331" s="12">
        <v>14427</v>
      </c>
      <c r="B331" s="19">
        <f t="shared" si="9"/>
        <v>71.015916683041851</v>
      </c>
      <c r="C331" s="18">
        <f t="shared" si="8"/>
        <v>71.015916683041851</v>
      </c>
      <c r="D331" s="13">
        <v>722.8</v>
      </c>
    </row>
    <row r="332" spans="1:4" x14ac:dyDescent="0.25">
      <c r="A332" s="12">
        <v>14458</v>
      </c>
      <c r="B332" s="19">
        <f t="shared" si="9"/>
        <v>71.015916683041851</v>
      </c>
      <c r="C332" s="18">
        <f t="shared" si="8"/>
        <v>71.015916683041851</v>
      </c>
      <c r="D332" s="13">
        <v>722.8</v>
      </c>
    </row>
    <row r="333" spans="1:4" x14ac:dyDescent="0.25">
      <c r="A333" s="12">
        <v>14489</v>
      </c>
      <c r="B333" s="19">
        <f t="shared" si="9"/>
        <v>69.689526429553936</v>
      </c>
      <c r="C333" s="18">
        <f t="shared" ref="C333:C396" si="10">+B333</f>
        <v>69.689526429553936</v>
      </c>
      <c r="D333" s="13">
        <v>709.3</v>
      </c>
    </row>
    <row r="334" spans="1:4" x14ac:dyDescent="0.25">
      <c r="A334" s="12">
        <v>14519</v>
      </c>
      <c r="B334" s="19">
        <f t="shared" ref="B334:B397" si="11">D334/$D$13*$B$12</f>
        <v>70.013755158184324</v>
      </c>
      <c r="C334" s="18">
        <f t="shared" si="10"/>
        <v>70.013755158184324</v>
      </c>
      <c r="D334" s="13">
        <v>712.6</v>
      </c>
    </row>
    <row r="335" spans="1:4" x14ac:dyDescent="0.25">
      <c r="A335" s="12">
        <v>14550</v>
      </c>
      <c r="B335" s="19">
        <f t="shared" si="11"/>
        <v>70.013755158184324</v>
      </c>
      <c r="C335" s="18">
        <f t="shared" si="10"/>
        <v>70.013755158184324</v>
      </c>
      <c r="D335" s="13">
        <v>712.6</v>
      </c>
    </row>
    <row r="336" spans="1:4" x14ac:dyDescent="0.25">
      <c r="A336" s="12">
        <v>14580</v>
      </c>
      <c r="B336" s="19">
        <f t="shared" si="11"/>
        <v>70.337983886814698</v>
      </c>
      <c r="C336" s="18">
        <f t="shared" si="10"/>
        <v>70.337983886814698</v>
      </c>
      <c r="D336" s="13">
        <v>715.9</v>
      </c>
    </row>
    <row r="337" spans="1:4" x14ac:dyDescent="0.25">
      <c r="A337" s="12">
        <v>14611</v>
      </c>
      <c r="B337" s="19">
        <f t="shared" si="11"/>
        <v>70.514835920613095</v>
      </c>
      <c r="C337" s="18">
        <f t="shared" si="10"/>
        <v>70.514835920613095</v>
      </c>
      <c r="D337" s="13">
        <v>717.7</v>
      </c>
    </row>
    <row r="338" spans="1:4" x14ac:dyDescent="0.25">
      <c r="A338" s="12">
        <v>14642</v>
      </c>
      <c r="B338" s="19">
        <f t="shared" si="11"/>
        <v>70.013755158184324</v>
      </c>
      <c r="C338" s="18">
        <f t="shared" si="10"/>
        <v>70.013755158184324</v>
      </c>
      <c r="D338" s="13">
        <v>712.6</v>
      </c>
    </row>
    <row r="339" spans="1:4" x14ac:dyDescent="0.25">
      <c r="A339" s="12">
        <v>14671</v>
      </c>
      <c r="B339" s="19">
        <f t="shared" si="11"/>
        <v>70.190607191982707</v>
      </c>
      <c r="C339" s="18">
        <f t="shared" si="10"/>
        <v>70.190607191982707</v>
      </c>
      <c r="D339" s="13">
        <v>714.4</v>
      </c>
    </row>
    <row r="340" spans="1:4" x14ac:dyDescent="0.25">
      <c r="A340" s="12">
        <v>14702</v>
      </c>
      <c r="B340" s="19">
        <f t="shared" si="11"/>
        <v>70.190607191982707</v>
      </c>
      <c r="C340" s="18">
        <f t="shared" si="10"/>
        <v>70.190607191982707</v>
      </c>
      <c r="D340" s="13">
        <v>714.4</v>
      </c>
    </row>
    <row r="341" spans="1:4" x14ac:dyDescent="0.25">
      <c r="A341" s="12">
        <v>14732</v>
      </c>
      <c r="B341" s="19">
        <f t="shared" si="11"/>
        <v>70.013755158184324</v>
      </c>
      <c r="C341" s="18">
        <f t="shared" si="10"/>
        <v>70.013755158184324</v>
      </c>
      <c r="D341" s="13">
        <v>712.6</v>
      </c>
    </row>
    <row r="342" spans="1:4" x14ac:dyDescent="0.25">
      <c r="A342" s="12">
        <v>14763</v>
      </c>
      <c r="B342" s="19">
        <f t="shared" si="11"/>
        <v>69.836903124385927</v>
      </c>
      <c r="C342" s="18">
        <f t="shared" si="10"/>
        <v>69.836903124385927</v>
      </c>
      <c r="D342" s="13">
        <v>710.8</v>
      </c>
    </row>
    <row r="343" spans="1:4" x14ac:dyDescent="0.25">
      <c r="A343" s="12">
        <v>14793</v>
      </c>
      <c r="B343" s="19">
        <f t="shared" si="11"/>
        <v>70.013755158184324</v>
      </c>
      <c r="C343" s="18">
        <f t="shared" si="10"/>
        <v>70.013755158184324</v>
      </c>
      <c r="D343" s="13">
        <v>712.6</v>
      </c>
    </row>
    <row r="344" spans="1:4" x14ac:dyDescent="0.25">
      <c r="A344" s="12">
        <v>14824</v>
      </c>
      <c r="B344" s="19">
        <f t="shared" si="11"/>
        <v>70.190607191982707</v>
      </c>
      <c r="C344" s="18">
        <f t="shared" si="10"/>
        <v>70.190607191982707</v>
      </c>
      <c r="D344" s="13">
        <v>714.4</v>
      </c>
    </row>
    <row r="345" spans="1:4" x14ac:dyDescent="0.25">
      <c r="A345" s="12">
        <v>14855</v>
      </c>
      <c r="B345" s="19">
        <f t="shared" si="11"/>
        <v>70.013755158184324</v>
      </c>
      <c r="C345" s="18">
        <f t="shared" si="10"/>
        <v>70.013755158184324</v>
      </c>
      <c r="D345" s="13">
        <v>712.6</v>
      </c>
    </row>
    <row r="346" spans="1:4" x14ac:dyDescent="0.25">
      <c r="A346" s="12">
        <v>14885</v>
      </c>
      <c r="B346" s="19">
        <f t="shared" si="11"/>
        <v>70.013755158184324</v>
      </c>
      <c r="C346" s="18">
        <f t="shared" si="10"/>
        <v>70.013755158184324</v>
      </c>
      <c r="D346" s="13">
        <v>712.6</v>
      </c>
    </row>
    <row r="347" spans="1:4" x14ac:dyDescent="0.25">
      <c r="A347" s="12">
        <v>14916</v>
      </c>
      <c r="B347" s="19">
        <f t="shared" si="11"/>
        <v>70.013755158184324</v>
      </c>
      <c r="C347" s="18">
        <f t="shared" si="10"/>
        <v>70.013755158184324</v>
      </c>
      <c r="D347" s="13">
        <v>712.6</v>
      </c>
    </row>
    <row r="348" spans="1:4" x14ac:dyDescent="0.25">
      <c r="A348" s="12">
        <v>14946</v>
      </c>
      <c r="B348" s="19">
        <f t="shared" si="11"/>
        <v>69.689526429553936</v>
      </c>
      <c r="C348" s="18">
        <f t="shared" si="10"/>
        <v>69.689526429553936</v>
      </c>
      <c r="D348" s="13">
        <v>709.3</v>
      </c>
    </row>
    <row r="349" spans="1:4" x14ac:dyDescent="0.25">
      <c r="A349" s="12">
        <v>14977</v>
      </c>
      <c r="B349" s="19">
        <f t="shared" si="11"/>
        <v>69.689526429553936</v>
      </c>
      <c r="C349" s="18">
        <f t="shared" si="10"/>
        <v>69.689526429553936</v>
      </c>
      <c r="D349" s="13">
        <v>709.3</v>
      </c>
    </row>
    <row r="350" spans="1:4" x14ac:dyDescent="0.25">
      <c r="A350" s="12">
        <v>15008</v>
      </c>
      <c r="B350" s="19">
        <f t="shared" si="11"/>
        <v>69.689526429553936</v>
      </c>
      <c r="C350" s="18">
        <f t="shared" si="10"/>
        <v>69.689526429553936</v>
      </c>
      <c r="D350" s="13">
        <v>709.3</v>
      </c>
    </row>
    <row r="351" spans="1:4" x14ac:dyDescent="0.25">
      <c r="A351" s="12">
        <v>15036</v>
      </c>
      <c r="B351" s="19">
        <f t="shared" si="11"/>
        <v>69.33582236195717</v>
      </c>
      <c r="C351" s="18">
        <f t="shared" si="10"/>
        <v>69.33582236195717</v>
      </c>
      <c r="D351" s="13">
        <v>705.7</v>
      </c>
    </row>
    <row r="352" spans="1:4" x14ac:dyDescent="0.25">
      <c r="A352" s="12">
        <v>15067</v>
      </c>
      <c r="B352" s="19">
        <f t="shared" si="11"/>
        <v>68.687364904696409</v>
      </c>
      <c r="C352" s="18">
        <f t="shared" si="10"/>
        <v>68.687364904696409</v>
      </c>
      <c r="D352" s="13">
        <v>699.1</v>
      </c>
    </row>
    <row r="353" spans="1:4" x14ac:dyDescent="0.25">
      <c r="A353" s="12">
        <v>15097</v>
      </c>
      <c r="B353" s="19">
        <f t="shared" si="11"/>
        <v>68.215759481234031</v>
      </c>
      <c r="C353" s="18">
        <f t="shared" si="10"/>
        <v>68.215759481234031</v>
      </c>
      <c r="D353" s="13">
        <v>694.3</v>
      </c>
    </row>
    <row r="354" spans="1:4" x14ac:dyDescent="0.25">
      <c r="A354" s="12">
        <v>15128</v>
      </c>
      <c r="B354" s="19">
        <f t="shared" si="11"/>
        <v>66.987620357634114</v>
      </c>
      <c r="C354" s="18">
        <f t="shared" si="10"/>
        <v>66.987620357634114</v>
      </c>
      <c r="D354" s="13">
        <v>681.8</v>
      </c>
    </row>
    <row r="355" spans="1:4" x14ac:dyDescent="0.25">
      <c r="A355" s="12">
        <v>15158</v>
      </c>
      <c r="B355" s="19">
        <f t="shared" si="11"/>
        <v>66.692866967970133</v>
      </c>
      <c r="C355" s="18">
        <f t="shared" si="10"/>
        <v>66.692866967970133</v>
      </c>
      <c r="D355" s="13">
        <v>678.8</v>
      </c>
    </row>
    <row r="356" spans="1:4" x14ac:dyDescent="0.25">
      <c r="A356" s="12">
        <v>15189</v>
      </c>
      <c r="B356" s="19">
        <f t="shared" si="11"/>
        <v>66.073884849675778</v>
      </c>
      <c r="C356" s="18">
        <f t="shared" si="10"/>
        <v>66.073884849675778</v>
      </c>
      <c r="D356" s="13">
        <v>672.5</v>
      </c>
    </row>
    <row r="357" spans="1:4" x14ac:dyDescent="0.25">
      <c r="A357" s="12">
        <v>15220</v>
      </c>
      <c r="B357" s="19">
        <f t="shared" si="11"/>
        <v>64.924346629986246</v>
      </c>
      <c r="C357" s="18">
        <f t="shared" si="10"/>
        <v>64.924346629986246</v>
      </c>
      <c r="D357" s="13">
        <v>660.8</v>
      </c>
    </row>
    <row r="358" spans="1:4" x14ac:dyDescent="0.25">
      <c r="A358" s="12">
        <v>15250</v>
      </c>
      <c r="B358" s="19">
        <f t="shared" si="11"/>
        <v>64.187463155826279</v>
      </c>
      <c r="C358" s="18">
        <f t="shared" si="10"/>
        <v>64.187463155826279</v>
      </c>
      <c r="D358" s="13">
        <v>653.29999999999995</v>
      </c>
    </row>
    <row r="359" spans="1:4" x14ac:dyDescent="0.25">
      <c r="A359" s="12">
        <v>15281</v>
      </c>
      <c r="B359" s="19">
        <f t="shared" si="11"/>
        <v>63.656907054431123</v>
      </c>
      <c r="C359" s="18">
        <f t="shared" si="10"/>
        <v>63.656907054431123</v>
      </c>
      <c r="D359" s="13">
        <v>647.9</v>
      </c>
    </row>
    <row r="360" spans="1:4" x14ac:dyDescent="0.25">
      <c r="A360" s="12">
        <v>15311</v>
      </c>
      <c r="B360" s="19">
        <f t="shared" si="11"/>
        <v>63.509530359599133</v>
      </c>
      <c r="C360" s="18">
        <f t="shared" si="10"/>
        <v>63.509530359599133</v>
      </c>
      <c r="D360" s="13">
        <v>646.4</v>
      </c>
    </row>
    <row r="361" spans="1:4" x14ac:dyDescent="0.25">
      <c r="A361" s="12">
        <v>15342</v>
      </c>
      <c r="B361" s="19">
        <f t="shared" si="11"/>
        <v>62.694045981528788</v>
      </c>
      <c r="C361" s="18">
        <f t="shared" si="10"/>
        <v>62.694045981528788</v>
      </c>
      <c r="D361" s="13">
        <v>638.1</v>
      </c>
    </row>
    <row r="362" spans="1:4" x14ac:dyDescent="0.25">
      <c r="A362" s="12">
        <v>15373</v>
      </c>
      <c r="B362" s="19">
        <f t="shared" si="11"/>
        <v>62.163489880133625</v>
      </c>
      <c r="C362" s="18">
        <f t="shared" si="10"/>
        <v>62.163489880133625</v>
      </c>
      <c r="D362" s="13">
        <v>632.70000000000005</v>
      </c>
    </row>
    <row r="363" spans="1:4" x14ac:dyDescent="0.25">
      <c r="A363" s="12">
        <v>15401</v>
      </c>
      <c r="B363" s="19">
        <f t="shared" si="11"/>
        <v>61.397131067007273</v>
      </c>
      <c r="C363" s="18">
        <f t="shared" si="10"/>
        <v>61.397131067007273</v>
      </c>
      <c r="D363" s="13">
        <v>624.9</v>
      </c>
    </row>
    <row r="364" spans="1:4" x14ac:dyDescent="0.25">
      <c r="A364" s="12">
        <v>15432</v>
      </c>
      <c r="B364" s="19">
        <f t="shared" si="11"/>
        <v>61.0139516604441</v>
      </c>
      <c r="C364" s="18">
        <f t="shared" si="10"/>
        <v>61.0139516604441</v>
      </c>
      <c r="D364" s="13">
        <v>621</v>
      </c>
    </row>
    <row r="365" spans="1:4" x14ac:dyDescent="0.25">
      <c r="A365" s="12">
        <v>15462</v>
      </c>
      <c r="B365" s="19">
        <f t="shared" si="11"/>
        <v>60.365494203183331</v>
      </c>
      <c r="C365" s="18">
        <f t="shared" si="10"/>
        <v>60.365494203183331</v>
      </c>
      <c r="D365" s="13">
        <v>614.4</v>
      </c>
    </row>
    <row r="366" spans="1:4" x14ac:dyDescent="0.25">
      <c r="A366" s="12">
        <v>15493</v>
      </c>
      <c r="B366" s="19">
        <f t="shared" si="11"/>
        <v>60.247592847317755</v>
      </c>
      <c r="C366" s="18">
        <f t="shared" si="10"/>
        <v>60.247592847317755</v>
      </c>
      <c r="D366" s="13">
        <v>613.20000000000005</v>
      </c>
    </row>
    <row r="367" spans="1:4" x14ac:dyDescent="0.25">
      <c r="A367" s="12">
        <v>15523</v>
      </c>
      <c r="B367" s="19">
        <f t="shared" si="11"/>
        <v>60.011790135586565</v>
      </c>
      <c r="C367" s="18">
        <f t="shared" si="10"/>
        <v>60.011790135586565</v>
      </c>
      <c r="D367" s="13">
        <v>610.79999999999995</v>
      </c>
    </row>
    <row r="368" spans="1:4" x14ac:dyDescent="0.25">
      <c r="A368" s="12">
        <v>15554</v>
      </c>
      <c r="B368" s="19">
        <f t="shared" si="11"/>
        <v>59.628610729023379</v>
      </c>
      <c r="C368" s="18">
        <f t="shared" si="10"/>
        <v>59.628610729023379</v>
      </c>
      <c r="D368" s="13">
        <v>606.9</v>
      </c>
    </row>
    <row r="369" spans="1:4" x14ac:dyDescent="0.25">
      <c r="A369" s="12">
        <v>15585</v>
      </c>
      <c r="B369" s="19">
        <f t="shared" si="11"/>
        <v>59.510709373157802</v>
      </c>
      <c r="C369" s="18">
        <f t="shared" si="10"/>
        <v>59.510709373157802</v>
      </c>
      <c r="D369" s="13">
        <v>605.70000000000005</v>
      </c>
    </row>
    <row r="370" spans="1:4" x14ac:dyDescent="0.25">
      <c r="A370" s="12">
        <v>15615</v>
      </c>
      <c r="B370" s="19">
        <f t="shared" si="11"/>
        <v>58.931027706818625</v>
      </c>
      <c r="C370" s="18">
        <f t="shared" si="10"/>
        <v>58.931027706818625</v>
      </c>
      <c r="D370" s="13">
        <v>599.79999999999995</v>
      </c>
    </row>
    <row r="371" spans="1:4" x14ac:dyDescent="0.25">
      <c r="A371" s="12">
        <v>15646</v>
      </c>
      <c r="B371" s="19">
        <f t="shared" si="11"/>
        <v>58.577323639221859</v>
      </c>
      <c r="C371" s="18">
        <f t="shared" si="10"/>
        <v>58.577323639221859</v>
      </c>
      <c r="D371" s="13">
        <v>596.20000000000005</v>
      </c>
    </row>
    <row r="372" spans="1:4" x14ac:dyDescent="0.25">
      <c r="A372" s="12">
        <v>15676</v>
      </c>
      <c r="B372" s="19">
        <f t="shared" si="11"/>
        <v>58.105718215759481</v>
      </c>
      <c r="C372" s="18">
        <f t="shared" si="10"/>
        <v>58.105718215759481</v>
      </c>
      <c r="D372" s="13">
        <v>591.4</v>
      </c>
    </row>
    <row r="373" spans="1:4" x14ac:dyDescent="0.25">
      <c r="A373" s="12">
        <v>15707</v>
      </c>
      <c r="B373" s="19">
        <f t="shared" si="11"/>
        <v>58.105718215759481</v>
      </c>
      <c r="C373" s="18">
        <f t="shared" si="10"/>
        <v>58.105718215759481</v>
      </c>
      <c r="D373" s="13">
        <v>591.4</v>
      </c>
    </row>
    <row r="374" spans="1:4" x14ac:dyDescent="0.25">
      <c r="A374" s="12">
        <v>15738</v>
      </c>
      <c r="B374" s="19">
        <f t="shared" si="11"/>
        <v>57.98781685989389</v>
      </c>
      <c r="C374" s="18">
        <f t="shared" si="10"/>
        <v>57.98781685989389</v>
      </c>
      <c r="D374" s="13">
        <v>590.20000000000005</v>
      </c>
    </row>
    <row r="375" spans="1:4" x14ac:dyDescent="0.25">
      <c r="A375" s="12">
        <v>15766</v>
      </c>
      <c r="B375" s="19">
        <f t="shared" si="11"/>
        <v>57.103556690901961</v>
      </c>
      <c r="C375" s="18">
        <f t="shared" si="10"/>
        <v>57.103556690901961</v>
      </c>
      <c r="D375" s="13">
        <v>581.20000000000005</v>
      </c>
    </row>
    <row r="376" spans="1:4" x14ac:dyDescent="0.25">
      <c r="A376" s="12">
        <v>15797</v>
      </c>
      <c r="B376" s="19">
        <f t="shared" si="11"/>
        <v>56.425623894674793</v>
      </c>
      <c r="C376" s="18">
        <f t="shared" si="10"/>
        <v>56.425623894674793</v>
      </c>
      <c r="D376" s="13">
        <v>574.29999999999995</v>
      </c>
    </row>
    <row r="377" spans="1:4" x14ac:dyDescent="0.25">
      <c r="A377" s="12">
        <v>15827</v>
      </c>
      <c r="B377" s="19">
        <f t="shared" si="11"/>
        <v>56.012969149145221</v>
      </c>
      <c r="C377" s="18">
        <f t="shared" si="10"/>
        <v>56.012969149145221</v>
      </c>
      <c r="D377" s="13">
        <v>570.1</v>
      </c>
    </row>
    <row r="378" spans="1:4" x14ac:dyDescent="0.25">
      <c r="A378" s="12">
        <v>15858</v>
      </c>
      <c r="B378" s="19">
        <f t="shared" si="11"/>
        <v>56.101395166044412</v>
      </c>
      <c r="C378" s="18">
        <f t="shared" si="10"/>
        <v>56.101395166044412</v>
      </c>
      <c r="D378" s="13">
        <v>571</v>
      </c>
    </row>
    <row r="379" spans="1:4" x14ac:dyDescent="0.25">
      <c r="A379" s="12">
        <v>15888</v>
      </c>
      <c r="B379" s="19">
        <f t="shared" si="11"/>
        <v>56.543525250540384</v>
      </c>
      <c r="C379" s="18">
        <f t="shared" si="10"/>
        <v>56.543525250540384</v>
      </c>
      <c r="D379" s="13">
        <v>575.5</v>
      </c>
    </row>
    <row r="380" spans="1:4" x14ac:dyDescent="0.25">
      <c r="A380" s="12">
        <v>15919</v>
      </c>
      <c r="B380" s="19">
        <f t="shared" si="11"/>
        <v>56.779327962271566</v>
      </c>
      <c r="C380" s="18">
        <f t="shared" si="10"/>
        <v>56.779327962271566</v>
      </c>
      <c r="D380" s="13">
        <v>577.9</v>
      </c>
    </row>
    <row r="381" spans="1:4" x14ac:dyDescent="0.25">
      <c r="A381" s="12">
        <v>15950</v>
      </c>
      <c r="B381" s="19">
        <f t="shared" si="11"/>
        <v>56.543525250540384</v>
      </c>
      <c r="C381" s="18">
        <f t="shared" si="10"/>
        <v>56.543525250540384</v>
      </c>
      <c r="D381" s="13">
        <v>575.5</v>
      </c>
    </row>
    <row r="382" spans="1:4" x14ac:dyDescent="0.25">
      <c r="A382" s="12">
        <v>15980</v>
      </c>
      <c r="B382" s="19">
        <f t="shared" si="11"/>
        <v>56.337197877775594</v>
      </c>
      <c r="C382" s="18">
        <f t="shared" si="10"/>
        <v>56.337197877775594</v>
      </c>
      <c r="D382" s="13">
        <v>573.4</v>
      </c>
    </row>
    <row r="383" spans="1:4" x14ac:dyDescent="0.25">
      <c r="A383" s="12">
        <v>16011</v>
      </c>
      <c r="B383" s="19">
        <f t="shared" si="11"/>
        <v>56.425623894674793</v>
      </c>
      <c r="C383" s="18">
        <f t="shared" si="10"/>
        <v>56.425623894674793</v>
      </c>
      <c r="D383" s="13">
        <v>574.29999999999995</v>
      </c>
    </row>
    <row r="384" spans="1:4" x14ac:dyDescent="0.25">
      <c r="A384" s="12">
        <v>16041</v>
      </c>
      <c r="B384" s="19">
        <f t="shared" si="11"/>
        <v>56.337197877775594</v>
      </c>
      <c r="C384" s="18">
        <f t="shared" si="10"/>
        <v>56.337197877775594</v>
      </c>
      <c r="D384" s="13">
        <v>573.4</v>
      </c>
    </row>
    <row r="385" spans="1:4" x14ac:dyDescent="0.25">
      <c r="A385" s="12">
        <v>16072</v>
      </c>
      <c r="B385" s="19">
        <f t="shared" si="11"/>
        <v>56.425623894674793</v>
      </c>
      <c r="C385" s="18">
        <f t="shared" si="10"/>
        <v>56.425623894674793</v>
      </c>
      <c r="D385" s="13">
        <v>574.29999999999995</v>
      </c>
    </row>
    <row r="386" spans="1:4" x14ac:dyDescent="0.25">
      <c r="A386" s="12">
        <v>16103</v>
      </c>
      <c r="B386" s="19">
        <f t="shared" si="11"/>
        <v>56.543525250540384</v>
      </c>
      <c r="C386" s="18">
        <f t="shared" si="10"/>
        <v>56.543525250540384</v>
      </c>
      <c r="D386" s="13">
        <v>575.5</v>
      </c>
    </row>
    <row r="387" spans="1:4" x14ac:dyDescent="0.25">
      <c r="A387" s="12">
        <v>16132</v>
      </c>
      <c r="B387" s="19">
        <f t="shared" si="11"/>
        <v>56.543525250540384</v>
      </c>
      <c r="C387" s="18">
        <f t="shared" si="10"/>
        <v>56.543525250540384</v>
      </c>
      <c r="D387" s="13">
        <v>575.5</v>
      </c>
    </row>
    <row r="388" spans="1:4" x14ac:dyDescent="0.25">
      <c r="A388" s="12">
        <v>16163</v>
      </c>
      <c r="B388" s="19">
        <f t="shared" si="11"/>
        <v>56.21929652191001</v>
      </c>
      <c r="C388" s="18">
        <f t="shared" si="10"/>
        <v>56.21929652191001</v>
      </c>
      <c r="D388" s="13">
        <v>572.20000000000005</v>
      </c>
    </row>
    <row r="389" spans="1:4" x14ac:dyDescent="0.25">
      <c r="A389" s="12">
        <v>16193</v>
      </c>
      <c r="B389" s="19">
        <f t="shared" si="11"/>
        <v>56.012969149145221</v>
      </c>
      <c r="C389" s="18">
        <f t="shared" si="10"/>
        <v>56.012969149145221</v>
      </c>
      <c r="D389" s="13">
        <v>570.1</v>
      </c>
    </row>
    <row r="390" spans="1:4" x14ac:dyDescent="0.25">
      <c r="A390" s="12">
        <v>16224</v>
      </c>
      <c r="B390" s="19">
        <f t="shared" si="11"/>
        <v>55.895067793279615</v>
      </c>
      <c r="C390" s="18">
        <f t="shared" si="10"/>
        <v>55.895067793279615</v>
      </c>
      <c r="D390" s="13">
        <v>568.9</v>
      </c>
    </row>
    <row r="391" spans="1:4" x14ac:dyDescent="0.25">
      <c r="A391" s="12">
        <v>16254</v>
      </c>
      <c r="B391" s="19">
        <f t="shared" si="11"/>
        <v>55.570839064649249</v>
      </c>
      <c r="C391" s="18">
        <f t="shared" si="10"/>
        <v>55.570839064649249</v>
      </c>
      <c r="D391" s="13">
        <v>565.6</v>
      </c>
    </row>
    <row r="392" spans="1:4" x14ac:dyDescent="0.25">
      <c r="A392" s="12">
        <v>16285</v>
      </c>
      <c r="B392" s="19">
        <f t="shared" si="11"/>
        <v>55.364511691884452</v>
      </c>
      <c r="C392" s="18">
        <f t="shared" si="10"/>
        <v>55.364511691884452</v>
      </c>
      <c r="D392" s="13">
        <v>563.5</v>
      </c>
    </row>
    <row r="393" spans="1:4" x14ac:dyDescent="0.25">
      <c r="A393" s="12">
        <v>16316</v>
      </c>
      <c r="B393" s="19">
        <f t="shared" si="11"/>
        <v>55.364511691884452</v>
      </c>
      <c r="C393" s="18">
        <f t="shared" si="10"/>
        <v>55.364511691884452</v>
      </c>
      <c r="D393" s="13">
        <v>563.5</v>
      </c>
    </row>
    <row r="394" spans="1:4" x14ac:dyDescent="0.25">
      <c r="A394" s="12">
        <v>16346</v>
      </c>
      <c r="B394" s="19">
        <f t="shared" si="11"/>
        <v>55.364511691884452</v>
      </c>
      <c r="C394" s="18">
        <f t="shared" si="10"/>
        <v>55.364511691884452</v>
      </c>
      <c r="D394" s="13">
        <v>563.5</v>
      </c>
    </row>
    <row r="395" spans="1:4" x14ac:dyDescent="0.25">
      <c r="A395" s="12">
        <v>16377</v>
      </c>
      <c r="B395" s="19">
        <f t="shared" si="11"/>
        <v>55.364511691884452</v>
      </c>
      <c r="C395" s="18">
        <f t="shared" si="10"/>
        <v>55.364511691884452</v>
      </c>
      <c r="D395" s="13">
        <v>563.5</v>
      </c>
    </row>
    <row r="396" spans="1:4" x14ac:dyDescent="0.25">
      <c r="A396" s="12">
        <v>16407</v>
      </c>
      <c r="B396" s="19">
        <f t="shared" si="11"/>
        <v>55.158184319119677</v>
      </c>
      <c r="C396" s="18">
        <f t="shared" si="10"/>
        <v>55.158184319119677</v>
      </c>
      <c r="D396" s="13">
        <v>561.4</v>
      </c>
    </row>
    <row r="397" spans="1:4" x14ac:dyDescent="0.25">
      <c r="A397" s="12">
        <v>16438</v>
      </c>
      <c r="B397" s="19">
        <f t="shared" si="11"/>
        <v>55.158184319119677</v>
      </c>
      <c r="C397" s="18">
        <f t="shared" ref="C397:C460" si="12">+B397</f>
        <v>55.158184319119677</v>
      </c>
      <c r="D397" s="13">
        <v>561.4</v>
      </c>
    </row>
    <row r="398" spans="1:4" x14ac:dyDescent="0.25">
      <c r="A398" s="12">
        <v>16469</v>
      </c>
      <c r="B398" s="19">
        <f t="shared" ref="B398:B461" si="13">D398/$D$13*$B$12</f>
        <v>55.276085674985268</v>
      </c>
      <c r="C398" s="18">
        <f t="shared" si="12"/>
        <v>55.276085674985268</v>
      </c>
      <c r="D398" s="13">
        <v>562.6</v>
      </c>
    </row>
    <row r="399" spans="1:4" x14ac:dyDescent="0.25">
      <c r="A399" s="12">
        <v>16497</v>
      </c>
      <c r="B399" s="19">
        <f t="shared" si="13"/>
        <v>55.276085674985268</v>
      </c>
      <c r="C399" s="18">
        <f t="shared" si="12"/>
        <v>55.276085674985268</v>
      </c>
      <c r="D399" s="13">
        <v>562.6</v>
      </c>
    </row>
    <row r="400" spans="1:4" x14ac:dyDescent="0.25">
      <c r="A400" s="12">
        <v>16528</v>
      </c>
      <c r="B400" s="19">
        <f t="shared" si="13"/>
        <v>55.158184319119677</v>
      </c>
      <c r="C400" s="18">
        <f t="shared" si="12"/>
        <v>55.158184319119677</v>
      </c>
      <c r="D400" s="13">
        <v>561.4</v>
      </c>
    </row>
    <row r="401" spans="1:4" x14ac:dyDescent="0.25">
      <c r="A401" s="12">
        <v>16558</v>
      </c>
      <c r="B401" s="19">
        <f t="shared" si="13"/>
        <v>54.755354686578897</v>
      </c>
      <c r="C401" s="18">
        <f t="shared" si="12"/>
        <v>54.755354686578897</v>
      </c>
      <c r="D401" s="13">
        <v>557.29999999999995</v>
      </c>
    </row>
    <row r="402" spans="1:4" x14ac:dyDescent="0.25">
      <c r="A402" s="12">
        <v>16589</v>
      </c>
      <c r="B402" s="19">
        <f t="shared" si="13"/>
        <v>54.254273924150134</v>
      </c>
      <c r="C402" s="18">
        <f t="shared" si="12"/>
        <v>54.254273924150134</v>
      </c>
      <c r="D402" s="13">
        <v>552.20000000000005</v>
      </c>
    </row>
    <row r="403" spans="1:4" x14ac:dyDescent="0.25">
      <c r="A403" s="12">
        <v>16619</v>
      </c>
      <c r="B403" s="19">
        <f t="shared" si="13"/>
        <v>54.165847907250928</v>
      </c>
      <c r="C403" s="18">
        <f t="shared" si="12"/>
        <v>54.165847907250928</v>
      </c>
      <c r="D403" s="13">
        <v>551.29999999999995</v>
      </c>
    </row>
    <row r="404" spans="1:4" x14ac:dyDescent="0.25">
      <c r="A404" s="12">
        <v>16650</v>
      </c>
      <c r="B404" s="19">
        <f t="shared" si="13"/>
        <v>54.165847907250928</v>
      </c>
      <c r="C404" s="18">
        <f t="shared" si="12"/>
        <v>54.165847907250928</v>
      </c>
      <c r="D404" s="13">
        <v>551.29999999999995</v>
      </c>
    </row>
    <row r="405" spans="1:4" x14ac:dyDescent="0.25">
      <c r="A405" s="12">
        <v>16681</v>
      </c>
      <c r="B405" s="19">
        <f t="shared" si="13"/>
        <v>54.342699941049318</v>
      </c>
      <c r="C405" s="18">
        <f t="shared" si="12"/>
        <v>54.342699941049318</v>
      </c>
      <c r="D405" s="13">
        <v>553.1</v>
      </c>
    </row>
    <row r="406" spans="1:4" x14ac:dyDescent="0.25">
      <c r="A406" s="12">
        <v>16711</v>
      </c>
      <c r="B406" s="19">
        <f t="shared" si="13"/>
        <v>54.342699941049318</v>
      </c>
      <c r="C406" s="18">
        <f t="shared" si="12"/>
        <v>54.342699941049318</v>
      </c>
      <c r="D406" s="13">
        <v>553.1</v>
      </c>
    </row>
    <row r="407" spans="1:4" x14ac:dyDescent="0.25">
      <c r="A407" s="12">
        <v>16742</v>
      </c>
      <c r="B407" s="19">
        <f t="shared" si="13"/>
        <v>54.165847907250928</v>
      </c>
      <c r="C407" s="18">
        <f t="shared" si="12"/>
        <v>54.165847907250928</v>
      </c>
      <c r="D407" s="13">
        <v>551.29999999999995</v>
      </c>
    </row>
    <row r="408" spans="1:4" x14ac:dyDescent="0.25">
      <c r="A408" s="12">
        <v>16772</v>
      </c>
      <c r="B408" s="19">
        <f t="shared" si="13"/>
        <v>53.959520534486153</v>
      </c>
      <c r="C408" s="18">
        <f t="shared" si="12"/>
        <v>53.959520534486153</v>
      </c>
      <c r="D408" s="13">
        <v>549.20000000000005</v>
      </c>
    </row>
    <row r="409" spans="1:4" x14ac:dyDescent="0.25">
      <c r="A409" s="12">
        <v>16803</v>
      </c>
      <c r="B409" s="19">
        <f t="shared" si="13"/>
        <v>53.959520534486153</v>
      </c>
      <c r="C409" s="18">
        <f t="shared" si="12"/>
        <v>53.959520534486153</v>
      </c>
      <c r="D409" s="13">
        <v>549.20000000000005</v>
      </c>
    </row>
    <row r="410" spans="1:4" x14ac:dyDescent="0.25">
      <c r="A410" s="12">
        <v>16834</v>
      </c>
      <c r="B410" s="19">
        <f t="shared" si="13"/>
        <v>54.165847907250928</v>
      </c>
      <c r="C410" s="18">
        <f t="shared" si="12"/>
        <v>54.165847907250928</v>
      </c>
      <c r="D410" s="13">
        <v>551.29999999999995</v>
      </c>
    </row>
    <row r="411" spans="1:4" x14ac:dyDescent="0.25">
      <c r="A411" s="12">
        <v>16862</v>
      </c>
      <c r="B411" s="19">
        <f t="shared" si="13"/>
        <v>53.75319316172137</v>
      </c>
      <c r="C411" s="18">
        <f t="shared" si="12"/>
        <v>53.75319316172137</v>
      </c>
      <c r="D411" s="13">
        <v>547.1</v>
      </c>
    </row>
    <row r="412" spans="1:4" x14ac:dyDescent="0.25">
      <c r="A412" s="12">
        <v>16893</v>
      </c>
      <c r="B412" s="19">
        <f t="shared" si="13"/>
        <v>53.458439772057389</v>
      </c>
      <c r="C412" s="18">
        <f t="shared" si="12"/>
        <v>53.458439772057389</v>
      </c>
      <c r="D412" s="13">
        <v>544.1</v>
      </c>
    </row>
    <row r="413" spans="1:4" x14ac:dyDescent="0.25">
      <c r="A413" s="12">
        <v>16923</v>
      </c>
      <c r="B413" s="19">
        <f t="shared" si="13"/>
        <v>53.163686382393408</v>
      </c>
      <c r="C413" s="18">
        <f t="shared" si="12"/>
        <v>53.163686382393408</v>
      </c>
      <c r="D413" s="13">
        <v>541.1</v>
      </c>
    </row>
    <row r="414" spans="1:4" x14ac:dyDescent="0.25">
      <c r="A414" s="12">
        <v>16954</v>
      </c>
      <c r="B414" s="19">
        <f t="shared" si="13"/>
        <v>52.603654942031831</v>
      </c>
      <c r="C414" s="18">
        <f t="shared" si="12"/>
        <v>52.603654942031831</v>
      </c>
      <c r="D414" s="13">
        <v>535.4</v>
      </c>
    </row>
    <row r="415" spans="1:4" x14ac:dyDescent="0.25">
      <c r="A415" s="12">
        <v>16984</v>
      </c>
      <c r="B415" s="19">
        <f t="shared" si="13"/>
        <v>49.665946158380827</v>
      </c>
      <c r="C415" s="18">
        <f t="shared" si="12"/>
        <v>49.665946158380827</v>
      </c>
      <c r="D415" s="13">
        <v>505.5</v>
      </c>
    </row>
    <row r="416" spans="1:4" x14ac:dyDescent="0.25">
      <c r="A416" s="12">
        <v>17015</v>
      </c>
      <c r="B416" s="19">
        <f t="shared" si="13"/>
        <v>48.604833955590493</v>
      </c>
      <c r="C416" s="18">
        <f t="shared" si="12"/>
        <v>48.604833955590493</v>
      </c>
      <c r="D416" s="13">
        <v>494.7</v>
      </c>
    </row>
    <row r="417" spans="1:4" x14ac:dyDescent="0.25">
      <c r="A417" s="12">
        <v>17046</v>
      </c>
      <c r="B417" s="19">
        <f t="shared" si="13"/>
        <v>48.04480251522893</v>
      </c>
      <c r="C417" s="18">
        <f t="shared" si="12"/>
        <v>48.04480251522893</v>
      </c>
      <c r="D417" s="13">
        <v>489</v>
      </c>
    </row>
    <row r="418" spans="1:4" x14ac:dyDescent="0.25">
      <c r="A418" s="12">
        <v>17076</v>
      </c>
      <c r="B418" s="19">
        <f t="shared" si="13"/>
        <v>47.13106700727058</v>
      </c>
      <c r="C418" s="18">
        <f t="shared" si="12"/>
        <v>47.13106700727058</v>
      </c>
      <c r="D418" s="13">
        <v>479.7</v>
      </c>
    </row>
    <row r="419" spans="1:4" x14ac:dyDescent="0.25">
      <c r="A419" s="12">
        <v>17107</v>
      </c>
      <c r="B419" s="19">
        <f t="shared" si="13"/>
        <v>46.020829239536255</v>
      </c>
      <c r="C419" s="18">
        <f t="shared" si="12"/>
        <v>46.020829239536255</v>
      </c>
      <c r="D419" s="13">
        <v>468.4</v>
      </c>
    </row>
    <row r="420" spans="1:4" x14ac:dyDescent="0.25">
      <c r="A420" s="12">
        <v>17137</v>
      </c>
      <c r="B420" s="19">
        <f t="shared" si="13"/>
        <v>45.667125171939482</v>
      </c>
      <c r="C420" s="18">
        <f t="shared" si="12"/>
        <v>45.667125171939482</v>
      </c>
      <c r="D420" s="13">
        <v>464.8</v>
      </c>
    </row>
    <row r="421" spans="1:4" x14ac:dyDescent="0.25">
      <c r="A421" s="12">
        <v>17168</v>
      </c>
      <c r="B421" s="19">
        <f t="shared" si="13"/>
        <v>45.667125171939482</v>
      </c>
      <c r="C421" s="18">
        <f t="shared" si="12"/>
        <v>45.667125171939482</v>
      </c>
      <c r="D421" s="13">
        <v>464.8</v>
      </c>
    </row>
    <row r="422" spans="1:4" x14ac:dyDescent="0.25">
      <c r="A422" s="12">
        <v>17199</v>
      </c>
      <c r="B422" s="19">
        <f t="shared" si="13"/>
        <v>45.726075849872274</v>
      </c>
      <c r="C422" s="18">
        <f t="shared" si="12"/>
        <v>45.726075849872274</v>
      </c>
      <c r="D422" s="13">
        <v>465.4</v>
      </c>
    </row>
    <row r="423" spans="1:4" x14ac:dyDescent="0.25">
      <c r="A423" s="12">
        <v>17227</v>
      </c>
      <c r="B423" s="19">
        <f t="shared" si="13"/>
        <v>44.753389663981139</v>
      </c>
      <c r="C423" s="18">
        <f t="shared" si="12"/>
        <v>44.753389663981139</v>
      </c>
      <c r="D423" s="13">
        <v>455.5</v>
      </c>
    </row>
    <row r="424" spans="1:4" x14ac:dyDescent="0.25">
      <c r="A424" s="12">
        <v>17258</v>
      </c>
      <c r="B424" s="19">
        <f t="shared" si="13"/>
        <v>44.753389663981139</v>
      </c>
      <c r="C424" s="18">
        <f t="shared" si="12"/>
        <v>44.753389663981139</v>
      </c>
      <c r="D424" s="13">
        <v>455.5</v>
      </c>
    </row>
    <row r="425" spans="1:4" x14ac:dyDescent="0.25">
      <c r="A425" s="12">
        <v>17288</v>
      </c>
      <c r="B425" s="19">
        <f t="shared" si="13"/>
        <v>44.900766358813129</v>
      </c>
      <c r="C425" s="18">
        <f t="shared" si="12"/>
        <v>44.900766358813129</v>
      </c>
      <c r="D425" s="13">
        <v>457</v>
      </c>
    </row>
    <row r="426" spans="1:4" x14ac:dyDescent="0.25">
      <c r="A426" s="12">
        <v>17319</v>
      </c>
      <c r="B426" s="19">
        <f t="shared" si="13"/>
        <v>44.547062291216349</v>
      </c>
      <c r="C426" s="18">
        <f t="shared" si="12"/>
        <v>44.547062291216349</v>
      </c>
      <c r="D426" s="13">
        <v>453.4</v>
      </c>
    </row>
    <row r="427" spans="1:4" x14ac:dyDescent="0.25">
      <c r="A427" s="12">
        <v>17349</v>
      </c>
      <c r="B427" s="19">
        <f t="shared" si="13"/>
        <v>44.163882884653177</v>
      </c>
      <c r="C427" s="18">
        <f t="shared" si="12"/>
        <v>44.163882884653177</v>
      </c>
      <c r="D427" s="13">
        <v>449.5</v>
      </c>
    </row>
    <row r="428" spans="1:4" x14ac:dyDescent="0.25">
      <c r="A428" s="12">
        <v>17380</v>
      </c>
      <c r="B428" s="19">
        <f t="shared" si="13"/>
        <v>43.692277461190805</v>
      </c>
      <c r="C428" s="18">
        <f t="shared" si="12"/>
        <v>43.692277461190805</v>
      </c>
      <c r="D428" s="13">
        <v>444.7</v>
      </c>
    </row>
    <row r="429" spans="1:4" x14ac:dyDescent="0.25">
      <c r="A429" s="12">
        <v>17411</v>
      </c>
      <c r="B429" s="19">
        <f t="shared" si="13"/>
        <v>42.670465710355671</v>
      </c>
      <c r="C429" s="18">
        <f t="shared" si="12"/>
        <v>42.670465710355671</v>
      </c>
      <c r="D429" s="13">
        <v>434.3</v>
      </c>
    </row>
    <row r="430" spans="1:4" x14ac:dyDescent="0.25">
      <c r="A430" s="12">
        <v>17441</v>
      </c>
      <c r="B430" s="19">
        <f t="shared" si="13"/>
        <v>42.670465710355671</v>
      </c>
      <c r="C430" s="18">
        <f t="shared" si="12"/>
        <v>42.670465710355671</v>
      </c>
      <c r="D430" s="13">
        <v>434.3</v>
      </c>
    </row>
    <row r="431" spans="1:4" x14ac:dyDescent="0.25">
      <c r="A431" s="12">
        <v>17472</v>
      </c>
      <c r="B431" s="19">
        <f t="shared" si="13"/>
        <v>42.434662998624482</v>
      </c>
      <c r="C431" s="18">
        <f t="shared" si="12"/>
        <v>42.434662998624482</v>
      </c>
      <c r="D431" s="13">
        <v>431.9</v>
      </c>
    </row>
    <row r="432" spans="1:4" x14ac:dyDescent="0.25">
      <c r="A432" s="12">
        <v>17502</v>
      </c>
      <c r="B432" s="19">
        <f t="shared" si="13"/>
        <v>41.904106897229319</v>
      </c>
      <c r="C432" s="18">
        <f t="shared" si="12"/>
        <v>41.904106897229319</v>
      </c>
      <c r="D432" s="13">
        <v>426.5</v>
      </c>
    </row>
    <row r="433" spans="1:4" x14ac:dyDescent="0.25">
      <c r="A433" s="12">
        <v>17533</v>
      </c>
      <c r="B433" s="19">
        <f t="shared" si="13"/>
        <v>41.403026134800555</v>
      </c>
      <c r="C433" s="18">
        <f t="shared" si="12"/>
        <v>41.403026134800555</v>
      </c>
      <c r="D433" s="13">
        <v>421.4</v>
      </c>
    </row>
    <row r="434" spans="1:4" x14ac:dyDescent="0.25">
      <c r="A434" s="12">
        <v>17564</v>
      </c>
      <c r="B434" s="19">
        <f t="shared" si="13"/>
        <v>41.756730202397328</v>
      </c>
      <c r="C434" s="18">
        <f t="shared" si="12"/>
        <v>41.756730202397328</v>
      </c>
      <c r="D434" s="13">
        <v>425</v>
      </c>
    </row>
    <row r="435" spans="1:4" x14ac:dyDescent="0.25">
      <c r="A435" s="12">
        <v>17593</v>
      </c>
      <c r="B435" s="19">
        <f t="shared" si="13"/>
        <v>41.904106897229319</v>
      </c>
      <c r="C435" s="18">
        <f t="shared" si="12"/>
        <v>41.904106897229319</v>
      </c>
      <c r="D435" s="13">
        <v>426.5</v>
      </c>
    </row>
    <row r="436" spans="1:4" x14ac:dyDescent="0.25">
      <c r="A436" s="12">
        <v>17624</v>
      </c>
      <c r="B436" s="19">
        <f t="shared" si="13"/>
        <v>41.285124778934957</v>
      </c>
      <c r="C436" s="18">
        <f t="shared" si="12"/>
        <v>41.285124778934957</v>
      </c>
      <c r="D436" s="13">
        <v>420.2</v>
      </c>
    </row>
    <row r="437" spans="1:4" x14ac:dyDescent="0.25">
      <c r="A437" s="12">
        <v>17654</v>
      </c>
      <c r="B437" s="19">
        <f t="shared" si="13"/>
        <v>41.019846728237376</v>
      </c>
      <c r="C437" s="18">
        <f t="shared" si="12"/>
        <v>41.019846728237376</v>
      </c>
      <c r="D437" s="13">
        <v>417.5</v>
      </c>
    </row>
    <row r="438" spans="1:4" x14ac:dyDescent="0.25">
      <c r="A438" s="12">
        <v>17685</v>
      </c>
      <c r="B438" s="19">
        <f t="shared" si="13"/>
        <v>40.725093338573394</v>
      </c>
      <c r="C438" s="18">
        <f t="shared" si="12"/>
        <v>40.725093338573394</v>
      </c>
      <c r="D438" s="13">
        <v>414.5</v>
      </c>
    </row>
    <row r="439" spans="1:4" x14ac:dyDescent="0.25">
      <c r="A439" s="12">
        <v>17715</v>
      </c>
      <c r="B439" s="19">
        <f t="shared" si="13"/>
        <v>40.224012576144624</v>
      </c>
      <c r="C439" s="18">
        <f t="shared" si="12"/>
        <v>40.224012576144624</v>
      </c>
      <c r="D439" s="13">
        <v>409.4</v>
      </c>
    </row>
    <row r="440" spans="1:4" x14ac:dyDescent="0.25">
      <c r="A440" s="12">
        <v>17746</v>
      </c>
      <c r="B440" s="19">
        <f t="shared" si="13"/>
        <v>40.047160542346241</v>
      </c>
      <c r="C440" s="18">
        <f t="shared" si="12"/>
        <v>40.047160542346241</v>
      </c>
      <c r="D440" s="13">
        <v>407.6</v>
      </c>
    </row>
    <row r="441" spans="1:4" x14ac:dyDescent="0.25">
      <c r="A441" s="12">
        <v>17777</v>
      </c>
      <c r="B441" s="19">
        <f t="shared" si="13"/>
        <v>40.047160542346241</v>
      </c>
      <c r="C441" s="18">
        <f t="shared" si="12"/>
        <v>40.047160542346241</v>
      </c>
      <c r="D441" s="13">
        <v>407.6</v>
      </c>
    </row>
    <row r="442" spans="1:4" x14ac:dyDescent="0.25">
      <c r="A442" s="12">
        <v>17807</v>
      </c>
      <c r="B442" s="19">
        <f t="shared" si="13"/>
        <v>40.224012576144624</v>
      </c>
      <c r="C442" s="18">
        <f t="shared" si="12"/>
        <v>40.224012576144624</v>
      </c>
      <c r="D442" s="13">
        <v>409.4</v>
      </c>
    </row>
    <row r="443" spans="1:4" x14ac:dyDescent="0.25">
      <c r="A443" s="12">
        <v>17838</v>
      </c>
      <c r="B443" s="19">
        <f t="shared" si="13"/>
        <v>40.489290626842212</v>
      </c>
      <c r="C443" s="18">
        <f t="shared" si="12"/>
        <v>40.489290626842212</v>
      </c>
      <c r="D443" s="13">
        <v>412.1</v>
      </c>
    </row>
    <row r="444" spans="1:4" x14ac:dyDescent="0.25">
      <c r="A444" s="12">
        <v>17868</v>
      </c>
      <c r="B444" s="19">
        <f t="shared" si="13"/>
        <v>40.784044016506193</v>
      </c>
      <c r="C444" s="18">
        <f t="shared" si="12"/>
        <v>40.784044016506193</v>
      </c>
      <c r="D444" s="13">
        <v>415.1</v>
      </c>
    </row>
    <row r="445" spans="1:4" x14ac:dyDescent="0.25">
      <c r="A445" s="12">
        <v>17899</v>
      </c>
      <c r="B445" s="19">
        <f t="shared" si="13"/>
        <v>40.842994694438985</v>
      </c>
      <c r="C445" s="18">
        <f t="shared" si="12"/>
        <v>40.842994694438985</v>
      </c>
      <c r="D445" s="13">
        <v>415.7</v>
      </c>
    </row>
    <row r="446" spans="1:4" x14ac:dyDescent="0.25">
      <c r="A446" s="12">
        <v>17930</v>
      </c>
      <c r="B446" s="19">
        <f t="shared" si="13"/>
        <v>41.285124778934957</v>
      </c>
      <c r="C446" s="18">
        <f t="shared" si="12"/>
        <v>41.285124778934957</v>
      </c>
      <c r="D446" s="13">
        <v>420.2</v>
      </c>
    </row>
    <row r="447" spans="1:4" x14ac:dyDescent="0.25">
      <c r="A447" s="12">
        <v>17958</v>
      </c>
      <c r="B447" s="19">
        <f t="shared" si="13"/>
        <v>41.196698762035766</v>
      </c>
      <c r="C447" s="18">
        <f t="shared" si="12"/>
        <v>41.196698762035766</v>
      </c>
      <c r="D447" s="13">
        <v>419.3</v>
      </c>
    </row>
    <row r="448" spans="1:4" x14ac:dyDescent="0.25">
      <c r="A448" s="12">
        <v>17989</v>
      </c>
      <c r="B448" s="19">
        <f t="shared" si="13"/>
        <v>41.137748084102967</v>
      </c>
      <c r="C448" s="18">
        <f t="shared" si="12"/>
        <v>41.137748084102967</v>
      </c>
      <c r="D448" s="13">
        <v>418.7</v>
      </c>
    </row>
    <row r="449" spans="1:4" x14ac:dyDescent="0.25">
      <c r="A449" s="12">
        <v>18019</v>
      </c>
      <c r="B449" s="19">
        <f t="shared" si="13"/>
        <v>41.196698762035766</v>
      </c>
      <c r="C449" s="18">
        <f t="shared" si="12"/>
        <v>41.196698762035766</v>
      </c>
      <c r="D449" s="13">
        <v>419.3</v>
      </c>
    </row>
    <row r="450" spans="1:4" x14ac:dyDescent="0.25">
      <c r="A450" s="12">
        <v>18050</v>
      </c>
      <c r="B450" s="19">
        <f t="shared" si="13"/>
        <v>41.137748084102967</v>
      </c>
      <c r="C450" s="18">
        <f t="shared" si="12"/>
        <v>41.137748084102967</v>
      </c>
      <c r="D450" s="13">
        <v>418.7</v>
      </c>
    </row>
    <row r="451" spans="1:4" x14ac:dyDescent="0.25">
      <c r="A451" s="12">
        <v>18080</v>
      </c>
      <c r="B451" s="19">
        <f t="shared" si="13"/>
        <v>41.403026134800555</v>
      </c>
      <c r="C451" s="18">
        <f t="shared" si="12"/>
        <v>41.403026134800555</v>
      </c>
      <c r="D451" s="13">
        <v>421.4</v>
      </c>
    </row>
    <row r="452" spans="1:4" x14ac:dyDescent="0.25">
      <c r="A452" s="12">
        <v>18111</v>
      </c>
      <c r="B452" s="19">
        <f t="shared" si="13"/>
        <v>41.285124778934957</v>
      </c>
      <c r="C452" s="18">
        <f t="shared" si="12"/>
        <v>41.285124778934957</v>
      </c>
      <c r="D452" s="13">
        <v>420.2</v>
      </c>
    </row>
    <row r="453" spans="1:4" x14ac:dyDescent="0.25">
      <c r="A453" s="12">
        <v>18142</v>
      </c>
      <c r="B453" s="19">
        <f t="shared" si="13"/>
        <v>41.137748084102967</v>
      </c>
      <c r="C453" s="18">
        <f t="shared" si="12"/>
        <v>41.137748084102967</v>
      </c>
      <c r="D453" s="13">
        <v>418.7</v>
      </c>
    </row>
    <row r="454" spans="1:4" x14ac:dyDescent="0.25">
      <c r="A454" s="12">
        <v>18172</v>
      </c>
      <c r="B454" s="19">
        <f t="shared" si="13"/>
        <v>41.344075456867756</v>
      </c>
      <c r="C454" s="18">
        <f t="shared" si="12"/>
        <v>41.344075456867756</v>
      </c>
      <c r="D454" s="13">
        <v>420.8</v>
      </c>
    </row>
    <row r="455" spans="1:4" x14ac:dyDescent="0.25">
      <c r="A455" s="12">
        <v>18203</v>
      </c>
      <c r="B455" s="19">
        <f t="shared" si="13"/>
        <v>41.285124778934957</v>
      </c>
      <c r="C455" s="18">
        <f t="shared" si="12"/>
        <v>41.285124778934957</v>
      </c>
      <c r="D455" s="13">
        <v>420.2</v>
      </c>
    </row>
    <row r="456" spans="1:4" x14ac:dyDescent="0.25">
      <c r="A456" s="12">
        <v>18233</v>
      </c>
      <c r="B456" s="19">
        <f t="shared" si="13"/>
        <v>41.520927490666146</v>
      </c>
      <c r="C456" s="18">
        <f t="shared" si="12"/>
        <v>41.520927490666146</v>
      </c>
      <c r="D456" s="13">
        <v>422.6</v>
      </c>
    </row>
    <row r="457" spans="1:4" x14ac:dyDescent="0.25">
      <c r="A457" s="12">
        <v>18264</v>
      </c>
      <c r="B457" s="19">
        <f t="shared" si="13"/>
        <v>41.697779524464529</v>
      </c>
      <c r="C457" s="18">
        <f t="shared" si="12"/>
        <v>41.697779524464529</v>
      </c>
      <c r="D457" s="13">
        <v>424.4</v>
      </c>
    </row>
    <row r="458" spans="1:4" x14ac:dyDescent="0.25">
      <c r="A458" s="12">
        <v>18295</v>
      </c>
      <c r="B458" s="19">
        <f t="shared" si="13"/>
        <v>41.815680880330127</v>
      </c>
      <c r="C458" s="18">
        <f t="shared" si="12"/>
        <v>41.815680880330127</v>
      </c>
      <c r="D458" s="13">
        <v>425.6</v>
      </c>
    </row>
    <row r="459" spans="1:4" x14ac:dyDescent="0.25">
      <c r="A459" s="12">
        <v>18323</v>
      </c>
      <c r="B459" s="19">
        <f t="shared" si="13"/>
        <v>41.638828846531737</v>
      </c>
      <c r="C459" s="18">
        <f t="shared" si="12"/>
        <v>41.638828846531737</v>
      </c>
      <c r="D459" s="13">
        <v>423.8</v>
      </c>
    </row>
    <row r="460" spans="1:4" x14ac:dyDescent="0.25">
      <c r="A460" s="12">
        <v>18354</v>
      </c>
      <c r="B460" s="19">
        <f t="shared" si="13"/>
        <v>41.579878168598938</v>
      </c>
      <c r="C460" s="18">
        <f t="shared" si="12"/>
        <v>41.579878168598938</v>
      </c>
      <c r="D460" s="13">
        <v>423.2</v>
      </c>
    </row>
    <row r="461" spans="1:4" x14ac:dyDescent="0.25">
      <c r="A461" s="12">
        <v>18384</v>
      </c>
      <c r="B461" s="19">
        <f t="shared" si="13"/>
        <v>41.403026134800555</v>
      </c>
      <c r="C461" s="18">
        <f t="shared" ref="C461:C524" si="14">+B461</f>
        <v>41.403026134800555</v>
      </c>
      <c r="D461" s="13">
        <v>421.4</v>
      </c>
    </row>
    <row r="462" spans="1:4" x14ac:dyDescent="0.25">
      <c r="A462" s="12">
        <v>18415</v>
      </c>
      <c r="B462" s="19">
        <f t="shared" ref="B462:B525" si="15">D462/$D$13*$B$12</f>
        <v>41.196698762035766</v>
      </c>
      <c r="C462" s="18">
        <f t="shared" si="14"/>
        <v>41.196698762035766</v>
      </c>
      <c r="D462" s="13">
        <v>419.3</v>
      </c>
    </row>
    <row r="463" spans="1:4" x14ac:dyDescent="0.25">
      <c r="A463" s="12">
        <v>18445</v>
      </c>
      <c r="B463" s="19">
        <f t="shared" si="15"/>
        <v>40.784044016506193</v>
      </c>
      <c r="C463" s="18">
        <f t="shared" si="14"/>
        <v>40.784044016506193</v>
      </c>
      <c r="D463" s="13">
        <v>415.1</v>
      </c>
    </row>
    <row r="464" spans="1:4" x14ac:dyDescent="0.25">
      <c r="A464" s="12">
        <v>18476</v>
      </c>
      <c r="B464" s="19">
        <f t="shared" si="15"/>
        <v>40.459815287875813</v>
      </c>
      <c r="C464" s="18">
        <f t="shared" si="14"/>
        <v>40.459815287875813</v>
      </c>
      <c r="D464" s="13">
        <v>411.8</v>
      </c>
    </row>
    <row r="465" spans="1:4" x14ac:dyDescent="0.25">
      <c r="A465" s="12">
        <v>18507</v>
      </c>
      <c r="B465" s="19">
        <f t="shared" si="15"/>
        <v>40.165061898211832</v>
      </c>
      <c r="C465" s="18">
        <f t="shared" si="14"/>
        <v>40.165061898211832</v>
      </c>
      <c r="D465" s="13">
        <v>408.8</v>
      </c>
    </row>
    <row r="466" spans="1:4" x14ac:dyDescent="0.25">
      <c r="A466" s="12">
        <v>18537</v>
      </c>
      <c r="B466" s="19">
        <f t="shared" si="15"/>
        <v>39.958734525447042</v>
      </c>
      <c r="C466" s="18">
        <f t="shared" si="14"/>
        <v>39.958734525447042</v>
      </c>
      <c r="D466" s="13">
        <v>406.7</v>
      </c>
    </row>
    <row r="467" spans="1:4" x14ac:dyDescent="0.25">
      <c r="A467" s="12">
        <v>18568</v>
      </c>
      <c r="B467" s="19">
        <f t="shared" si="15"/>
        <v>39.781882491648652</v>
      </c>
      <c r="C467" s="18">
        <f t="shared" si="14"/>
        <v>39.781882491648652</v>
      </c>
      <c r="D467" s="13">
        <v>404.9</v>
      </c>
    </row>
    <row r="468" spans="1:4" x14ac:dyDescent="0.25">
      <c r="A468" s="12">
        <v>18598</v>
      </c>
      <c r="B468" s="19">
        <f t="shared" si="15"/>
        <v>39.251326390253489</v>
      </c>
      <c r="C468" s="18">
        <f t="shared" si="14"/>
        <v>39.251326390253489</v>
      </c>
      <c r="D468" s="13">
        <v>399.5</v>
      </c>
    </row>
    <row r="469" spans="1:4" x14ac:dyDescent="0.25">
      <c r="A469" s="12">
        <v>18629</v>
      </c>
      <c r="B469" s="19">
        <f t="shared" si="15"/>
        <v>38.632344271959127</v>
      </c>
      <c r="C469" s="18">
        <f t="shared" si="14"/>
        <v>38.632344271959127</v>
      </c>
      <c r="D469" s="13">
        <v>393.2</v>
      </c>
    </row>
    <row r="470" spans="1:4" x14ac:dyDescent="0.25">
      <c r="A470" s="12">
        <v>18660</v>
      </c>
      <c r="B470" s="19">
        <f t="shared" si="15"/>
        <v>38.200039300451962</v>
      </c>
      <c r="C470" s="18">
        <f t="shared" si="14"/>
        <v>38.200039300451962</v>
      </c>
      <c r="D470" s="13">
        <v>388.8</v>
      </c>
    </row>
    <row r="471" spans="1:4" x14ac:dyDescent="0.25">
      <c r="A471" s="12">
        <v>18688</v>
      </c>
      <c r="B471" s="19">
        <f t="shared" si="15"/>
        <v>38.052662605619972</v>
      </c>
      <c r="C471" s="18">
        <f t="shared" si="14"/>
        <v>38.052662605619972</v>
      </c>
      <c r="D471" s="13">
        <v>387.3</v>
      </c>
    </row>
    <row r="472" spans="1:4" x14ac:dyDescent="0.25">
      <c r="A472" s="12">
        <v>18719</v>
      </c>
      <c r="B472" s="19">
        <f t="shared" si="15"/>
        <v>37.993711927687166</v>
      </c>
      <c r="C472" s="18">
        <f t="shared" si="14"/>
        <v>37.993711927687166</v>
      </c>
      <c r="D472" s="13">
        <v>386.7</v>
      </c>
    </row>
    <row r="473" spans="1:4" x14ac:dyDescent="0.25">
      <c r="A473" s="12">
        <v>18749</v>
      </c>
      <c r="B473" s="19">
        <f t="shared" si="15"/>
        <v>37.846335232855175</v>
      </c>
      <c r="C473" s="18">
        <f t="shared" si="14"/>
        <v>37.846335232855175</v>
      </c>
      <c r="D473" s="13">
        <v>385.2</v>
      </c>
    </row>
    <row r="474" spans="1:4" x14ac:dyDescent="0.25">
      <c r="A474" s="12">
        <v>18780</v>
      </c>
      <c r="B474" s="19">
        <f t="shared" si="15"/>
        <v>37.905285910787981</v>
      </c>
      <c r="C474" s="18">
        <f t="shared" si="14"/>
        <v>37.905285910787981</v>
      </c>
      <c r="D474" s="13">
        <v>385.8</v>
      </c>
    </row>
    <row r="475" spans="1:4" x14ac:dyDescent="0.25">
      <c r="A475" s="12">
        <v>18810</v>
      </c>
      <c r="B475" s="19">
        <f t="shared" si="15"/>
        <v>37.846335232855175</v>
      </c>
      <c r="C475" s="18">
        <f t="shared" si="14"/>
        <v>37.846335232855175</v>
      </c>
      <c r="D475" s="13">
        <v>385.2</v>
      </c>
    </row>
    <row r="476" spans="1:4" x14ac:dyDescent="0.25">
      <c r="A476" s="12">
        <v>18841</v>
      </c>
      <c r="B476" s="19">
        <f t="shared" si="15"/>
        <v>37.846335232855175</v>
      </c>
      <c r="C476" s="18">
        <f t="shared" si="14"/>
        <v>37.846335232855175</v>
      </c>
      <c r="D476" s="13">
        <v>385.2</v>
      </c>
    </row>
    <row r="477" spans="1:4" x14ac:dyDescent="0.25">
      <c r="A477" s="12">
        <v>18872</v>
      </c>
      <c r="B477" s="19">
        <f t="shared" si="15"/>
        <v>37.610532521123993</v>
      </c>
      <c r="C477" s="18">
        <f t="shared" si="14"/>
        <v>37.610532521123993</v>
      </c>
      <c r="D477" s="13">
        <v>382.8</v>
      </c>
    </row>
    <row r="478" spans="1:4" x14ac:dyDescent="0.25">
      <c r="A478" s="12">
        <v>18902</v>
      </c>
      <c r="B478" s="19">
        <f t="shared" si="15"/>
        <v>37.404205148359203</v>
      </c>
      <c r="C478" s="18">
        <f t="shared" si="14"/>
        <v>37.404205148359203</v>
      </c>
      <c r="D478" s="13">
        <v>380.7</v>
      </c>
    </row>
    <row r="479" spans="1:4" x14ac:dyDescent="0.25">
      <c r="A479" s="12">
        <v>18933</v>
      </c>
      <c r="B479" s="19">
        <f t="shared" si="15"/>
        <v>37.22735311456082</v>
      </c>
      <c r="C479" s="18">
        <f t="shared" si="14"/>
        <v>37.22735311456082</v>
      </c>
      <c r="D479" s="13">
        <v>378.9</v>
      </c>
    </row>
    <row r="480" spans="1:4" x14ac:dyDescent="0.25">
      <c r="A480" s="12">
        <v>18963</v>
      </c>
      <c r="B480" s="19">
        <f t="shared" si="15"/>
        <v>37.07997641972883</v>
      </c>
      <c r="C480" s="18">
        <f t="shared" si="14"/>
        <v>37.07997641972883</v>
      </c>
      <c r="D480" s="13">
        <v>377.4</v>
      </c>
    </row>
    <row r="481" spans="1:4" x14ac:dyDescent="0.25">
      <c r="A481" s="12">
        <v>18994</v>
      </c>
      <c r="B481" s="19">
        <f t="shared" si="15"/>
        <v>37.07997641972883</v>
      </c>
      <c r="C481" s="18">
        <f t="shared" si="14"/>
        <v>37.07997641972883</v>
      </c>
      <c r="D481" s="13">
        <v>377.4</v>
      </c>
    </row>
    <row r="482" spans="1:4" x14ac:dyDescent="0.25">
      <c r="A482" s="12">
        <v>19025</v>
      </c>
      <c r="B482" s="19">
        <f t="shared" si="15"/>
        <v>37.315779131460012</v>
      </c>
      <c r="C482" s="18">
        <f t="shared" si="14"/>
        <v>37.315779131460012</v>
      </c>
      <c r="D482" s="13">
        <v>379.8</v>
      </c>
    </row>
    <row r="483" spans="1:4" x14ac:dyDescent="0.25">
      <c r="A483" s="12">
        <v>19054</v>
      </c>
      <c r="B483" s="19">
        <f t="shared" si="15"/>
        <v>37.315779131460012</v>
      </c>
      <c r="C483" s="18">
        <f t="shared" si="14"/>
        <v>37.315779131460012</v>
      </c>
      <c r="D483" s="13">
        <v>379.8</v>
      </c>
    </row>
    <row r="484" spans="1:4" x14ac:dyDescent="0.25">
      <c r="A484" s="12">
        <v>19085</v>
      </c>
      <c r="B484" s="19">
        <f t="shared" si="15"/>
        <v>37.168402436628021</v>
      </c>
      <c r="C484" s="18">
        <f t="shared" si="14"/>
        <v>37.168402436628021</v>
      </c>
      <c r="D484" s="13">
        <v>378.3</v>
      </c>
    </row>
    <row r="485" spans="1:4" x14ac:dyDescent="0.25">
      <c r="A485" s="12">
        <v>19115</v>
      </c>
      <c r="B485" s="19">
        <f t="shared" si="15"/>
        <v>37.138927097661622</v>
      </c>
      <c r="C485" s="18">
        <f t="shared" si="14"/>
        <v>37.138927097661622</v>
      </c>
      <c r="D485" s="13">
        <v>378</v>
      </c>
    </row>
    <row r="486" spans="1:4" x14ac:dyDescent="0.25">
      <c r="A486" s="12">
        <v>19146</v>
      </c>
      <c r="B486" s="19">
        <f t="shared" si="15"/>
        <v>37.021025741796031</v>
      </c>
      <c r="C486" s="18">
        <f t="shared" si="14"/>
        <v>37.021025741796031</v>
      </c>
      <c r="D486" s="13">
        <v>376.8</v>
      </c>
    </row>
    <row r="487" spans="1:4" x14ac:dyDescent="0.25">
      <c r="A487" s="12">
        <v>19176</v>
      </c>
      <c r="B487" s="19">
        <f t="shared" si="15"/>
        <v>36.755747691098449</v>
      </c>
      <c r="C487" s="18">
        <f t="shared" si="14"/>
        <v>36.755747691098449</v>
      </c>
      <c r="D487" s="13">
        <v>374.1</v>
      </c>
    </row>
    <row r="488" spans="1:4" x14ac:dyDescent="0.25">
      <c r="A488" s="12">
        <v>19207</v>
      </c>
      <c r="B488" s="19">
        <f t="shared" si="15"/>
        <v>36.696797013165657</v>
      </c>
      <c r="C488" s="18">
        <f t="shared" si="14"/>
        <v>36.696797013165657</v>
      </c>
      <c r="D488" s="13">
        <v>373.5</v>
      </c>
    </row>
    <row r="489" spans="1:4" x14ac:dyDescent="0.25">
      <c r="A489" s="12">
        <v>19238</v>
      </c>
      <c r="B489" s="19">
        <f t="shared" si="15"/>
        <v>36.755747691098449</v>
      </c>
      <c r="C489" s="18">
        <f t="shared" si="14"/>
        <v>36.755747691098449</v>
      </c>
      <c r="D489" s="13">
        <v>374.1</v>
      </c>
    </row>
    <row r="490" spans="1:4" x14ac:dyDescent="0.25">
      <c r="A490" s="12">
        <v>19268</v>
      </c>
      <c r="B490" s="19">
        <f t="shared" si="15"/>
        <v>36.696797013165657</v>
      </c>
      <c r="C490" s="18">
        <f t="shared" si="14"/>
        <v>36.696797013165657</v>
      </c>
      <c r="D490" s="13">
        <v>373.5</v>
      </c>
    </row>
    <row r="491" spans="1:4" x14ac:dyDescent="0.25">
      <c r="A491" s="12">
        <v>19299</v>
      </c>
      <c r="B491" s="19">
        <f t="shared" si="15"/>
        <v>36.696797013165657</v>
      </c>
      <c r="C491" s="18">
        <f t="shared" si="14"/>
        <v>36.696797013165657</v>
      </c>
      <c r="D491" s="13">
        <v>373.5</v>
      </c>
    </row>
    <row r="492" spans="1:4" x14ac:dyDescent="0.25">
      <c r="A492" s="12">
        <v>19329</v>
      </c>
      <c r="B492" s="19">
        <f t="shared" si="15"/>
        <v>36.755747691098449</v>
      </c>
      <c r="C492" s="18">
        <f t="shared" si="14"/>
        <v>36.755747691098449</v>
      </c>
      <c r="D492" s="13">
        <v>374.1</v>
      </c>
    </row>
    <row r="493" spans="1:4" x14ac:dyDescent="0.25">
      <c r="A493" s="12">
        <v>19360</v>
      </c>
      <c r="B493" s="19">
        <f t="shared" si="15"/>
        <v>36.844173707997648</v>
      </c>
      <c r="C493" s="18">
        <f t="shared" si="14"/>
        <v>36.844173707997648</v>
      </c>
      <c r="D493" s="13">
        <v>375</v>
      </c>
    </row>
    <row r="494" spans="1:4" x14ac:dyDescent="0.25">
      <c r="A494" s="12">
        <v>19391</v>
      </c>
      <c r="B494" s="19">
        <f t="shared" si="15"/>
        <v>37.021025741796031</v>
      </c>
      <c r="C494" s="18">
        <f t="shared" si="14"/>
        <v>37.021025741796031</v>
      </c>
      <c r="D494" s="13">
        <v>376.8</v>
      </c>
    </row>
    <row r="495" spans="1:4" x14ac:dyDescent="0.25">
      <c r="A495" s="12">
        <v>19419</v>
      </c>
      <c r="B495" s="19">
        <f t="shared" si="15"/>
        <v>36.932599724896839</v>
      </c>
      <c r="C495" s="18">
        <f t="shared" si="14"/>
        <v>36.932599724896839</v>
      </c>
      <c r="D495" s="13">
        <v>375.9</v>
      </c>
    </row>
    <row r="496" spans="1:4" x14ac:dyDescent="0.25">
      <c r="A496" s="12">
        <v>19450</v>
      </c>
      <c r="B496" s="19">
        <f t="shared" si="15"/>
        <v>36.90312438593044</v>
      </c>
      <c r="C496" s="18">
        <f t="shared" si="14"/>
        <v>36.90312438593044</v>
      </c>
      <c r="D496" s="13">
        <v>375.6</v>
      </c>
    </row>
    <row r="497" spans="1:4" x14ac:dyDescent="0.25">
      <c r="A497" s="12">
        <v>19480</v>
      </c>
      <c r="B497" s="19">
        <f t="shared" si="15"/>
        <v>36.814698369031248</v>
      </c>
      <c r="C497" s="18">
        <f t="shared" si="14"/>
        <v>36.814698369031248</v>
      </c>
      <c r="D497" s="13">
        <v>374.7</v>
      </c>
    </row>
    <row r="498" spans="1:4" x14ac:dyDescent="0.25">
      <c r="A498" s="12">
        <v>19511</v>
      </c>
      <c r="B498" s="19">
        <f t="shared" si="15"/>
        <v>36.667321674199258</v>
      </c>
      <c r="C498" s="18">
        <f t="shared" si="14"/>
        <v>36.667321674199258</v>
      </c>
      <c r="D498" s="13">
        <v>373.2</v>
      </c>
    </row>
    <row r="499" spans="1:4" x14ac:dyDescent="0.25">
      <c r="A499" s="12">
        <v>19541</v>
      </c>
      <c r="B499" s="19">
        <f t="shared" si="15"/>
        <v>36.578895657300059</v>
      </c>
      <c r="C499" s="18">
        <f t="shared" si="14"/>
        <v>36.578895657300059</v>
      </c>
      <c r="D499" s="13">
        <v>372.3</v>
      </c>
    </row>
    <row r="500" spans="1:4" x14ac:dyDescent="0.25">
      <c r="A500" s="12">
        <v>19572</v>
      </c>
      <c r="B500" s="19">
        <f t="shared" si="15"/>
        <v>36.49046964040086</v>
      </c>
      <c r="C500" s="18">
        <f t="shared" si="14"/>
        <v>36.49046964040086</v>
      </c>
      <c r="D500" s="13">
        <v>371.4</v>
      </c>
    </row>
    <row r="501" spans="1:4" x14ac:dyDescent="0.25">
      <c r="A501" s="12">
        <v>19603</v>
      </c>
      <c r="B501" s="19">
        <f t="shared" si="15"/>
        <v>36.431518962468076</v>
      </c>
      <c r="C501" s="18">
        <f t="shared" si="14"/>
        <v>36.431518962468076</v>
      </c>
      <c r="D501" s="13">
        <v>370.8</v>
      </c>
    </row>
    <row r="502" spans="1:4" x14ac:dyDescent="0.25">
      <c r="A502" s="12">
        <v>19633</v>
      </c>
      <c r="B502" s="19">
        <f t="shared" si="15"/>
        <v>36.34309294556887</v>
      </c>
      <c r="C502" s="18">
        <f t="shared" si="14"/>
        <v>36.34309294556887</v>
      </c>
      <c r="D502" s="13">
        <v>369.9</v>
      </c>
    </row>
    <row r="503" spans="1:4" x14ac:dyDescent="0.25">
      <c r="A503" s="12">
        <v>19664</v>
      </c>
      <c r="B503" s="19">
        <f t="shared" si="15"/>
        <v>36.49046964040086</v>
      </c>
      <c r="C503" s="18">
        <f t="shared" si="14"/>
        <v>36.49046964040086</v>
      </c>
      <c r="D503" s="13">
        <v>371.4</v>
      </c>
    </row>
    <row r="504" spans="1:4" x14ac:dyDescent="0.25">
      <c r="A504" s="12">
        <v>19694</v>
      </c>
      <c r="B504" s="19">
        <f t="shared" si="15"/>
        <v>36.519944979367267</v>
      </c>
      <c r="C504" s="18">
        <f t="shared" si="14"/>
        <v>36.519944979367267</v>
      </c>
      <c r="D504" s="13">
        <v>371.7</v>
      </c>
    </row>
    <row r="505" spans="1:4" x14ac:dyDescent="0.25">
      <c r="A505" s="12">
        <v>19725</v>
      </c>
      <c r="B505" s="19">
        <f t="shared" si="15"/>
        <v>36.431518962468076</v>
      </c>
      <c r="C505" s="18">
        <f t="shared" si="14"/>
        <v>36.431518962468076</v>
      </c>
      <c r="D505" s="13">
        <v>370.8</v>
      </c>
    </row>
    <row r="506" spans="1:4" x14ac:dyDescent="0.25">
      <c r="A506" s="12">
        <v>19756</v>
      </c>
      <c r="B506" s="19">
        <f t="shared" si="15"/>
        <v>36.49046964040086</v>
      </c>
      <c r="C506" s="18">
        <f t="shared" si="14"/>
        <v>36.49046964040086</v>
      </c>
      <c r="D506" s="13">
        <v>371.4</v>
      </c>
    </row>
    <row r="507" spans="1:4" x14ac:dyDescent="0.25">
      <c r="A507" s="12">
        <v>19784</v>
      </c>
      <c r="B507" s="19">
        <f t="shared" si="15"/>
        <v>36.519944979367267</v>
      </c>
      <c r="C507" s="18">
        <f t="shared" si="14"/>
        <v>36.519944979367267</v>
      </c>
      <c r="D507" s="13">
        <v>371.7</v>
      </c>
    </row>
    <row r="508" spans="1:4" x14ac:dyDescent="0.25">
      <c r="A508" s="12">
        <v>19815</v>
      </c>
      <c r="B508" s="19">
        <f t="shared" si="15"/>
        <v>36.608370996266459</v>
      </c>
      <c r="C508" s="18">
        <f t="shared" si="14"/>
        <v>36.608370996266459</v>
      </c>
      <c r="D508" s="13">
        <v>372.6</v>
      </c>
    </row>
    <row r="509" spans="1:4" x14ac:dyDescent="0.25">
      <c r="A509" s="12">
        <v>19845</v>
      </c>
      <c r="B509" s="19">
        <f t="shared" si="15"/>
        <v>36.49046964040086</v>
      </c>
      <c r="C509" s="18">
        <f t="shared" si="14"/>
        <v>36.49046964040086</v>
      </c>
      <c r="D509" s="13">
        <v>371.4</v>
      </c>
    </row>
    <row r="510" spans="1:4" x14ac:dyDescent="0.25">
      <c r="A510" s="12">
        <v>19876</v>
      </c>
      <c r="B510" s="19">
        <f t="shared" si="15"/>
        <v>36.431518962468076</v>
      </c>
      <c r="C510" s="18">
        <f t="shared" si="14"/>
        <v>36.431518962468076</v>
      </c>
      <c r="D510" s="13">
        <v>370.8</v>
      </c>
    </row>
    <row r="511" spans="1:4" x14ac:dyDescent="0.25">
      <c r="A511" s="12">
        <v>19906</v>
      </c>
      <c r="B511" s="19">
        <f t="shared" si="15"/>
        <v>36.431518962468076</v>
      </c>
      <c r="C511" s="18">
        <f t="shared" si="14"/>
        <v>36.431518962468076</v>
      </c>
      <c r="D511" s="13">
        <v>370.8</v>
      </c>
    </row>
    <row r="512" spans="1:4" x14ac:dyDescent="0.25">
      <c r="A512" s="12">
        <v>19937</v>
      </c>
      <c r="B512" s="19">
        <f t="shared" si="15"/>
        <v>36.49046964040086</v>
      </c>
      <c r="C512" s="18">
        <f t="shared" si="14"/>
        <v>36.49046964040086</v>
      </c>
      <c r="D512" s="13">
        <v>371.4</v>
      </c>
    </row>
    <row r="513" spans="1:4" x14ac:dyDescent="0.25">
      <c r="A513" s="12">
        <v>19968</v>
      </c>
      <c r="B513" s="19">
        <f t="shared" si="15"/>
        <v>36.578895657300059</v>
      </c>
      <c r="C513" s="18">
        <f t="shared" si="14"/>
        <v>36.578895657300059</v>
      </c>
      <c r="D513" s="13">
        <v>372.3</v>
      </c>
    </row>
    <row r="514" spans="1:4" x14ac:dyDescent="0.25">
      <c r="A514" s="12">
        <v>19998</v>
      </c>
      <c r="B514" s="19">
        <f t="shared" si="15"/>
        <v>36.667321674199258</v>
      </c>
      <c r="C514" s="18">
        <f t="shared" si="14"/>
        <v>36.667321674199258</v>
      </c>
      <c r="D514" s="13">
        <v>373.2</v>
      </c>
    </row>
    <row r="515" spans="1:4" x14ac:dyDescent="0.25">
      <c r="A515" s="12">
        <v>20029</v>
      </c>
      <c r="B515" s="19">
        <f t="shared" si="15"/>
        <v>36.608370996266459</v>
      </c>
      <c r="C515" s="18">
        <f t="shared" si="14"/>
        <v>36.608370996266459</v>
      </c>
      <c r="D515" s="13">
        <v>372.6</v>
      </c>
    </row>
    <row r="516" spans="1:4" x14ac:dyDescent="0.25">
      <c r="A516" s="12">
        <v>20059</v>
      </c>
      <c r="B516" s="19">
        <f t="shared" si="15"/>
        <v>36.696797013165657</v>
      </c>
      <c r="C516" s="18">
        <f t="shared" si="14"/>
        <v>36.696797013165657</v>
      </c>
      <c r="D516" s="13">
        <v>373.5</v>
      </c>
    </row>
    <row r="517" spans="1:4" x14ac:dyDescent="0.25">
      <c r="A517" s="12">
        <v>20090</v>
      </c>
      <c r="B517" s="19">
        <f t="shared" si="15"/>
        <v>36.696797013165657</v>
      </c>
      <c r="C517" s="18">
        <f t="shared" si="14"/>
        <v>36.696797013165657</v>
      </c>
      <c r="D517" s="13">
        <v>373.5</v>
      </c>
    </row>
    <row r="518" spans="1:4" x14ac:dyDescent="0.25">
      <c r="A518" s="12">
        <v>20121</v>
      </c>
      <c r="B518" s="19">
        <f t="shared" si="15"/>
        <v>36.696797013165657</v>
      </c>
      <c r="C518" s="18">
        <f t="shared" si="14"/>
        <v>36.696797013165657</v>
      </c>
      <c r="D518" s="13">
        <v>373.5</v>
      </c>
    </row>
    <row r="519" spans="1:4" x14ac:dyDescent="0.25">
      <c r="A519" s="12">
        <v>20149</v>
      </c>
      <c r="B519" s="19">
        <f t="shared" si="15"/>
        <v>36.696797013165657</v>
      </c>
      <c r="C519" s="18">
        <f t="shared" si="14"/>
        <v>36.696797013165657</v>
      </c>
      <c r="D519" s="13">
        <v>373.5</v>
      </c>
    </row>
    <row r="520" spans="1:4" x14ac:dyDescent="0.25">
      <c r="A520" s="12">
        <v>20180</v>
      </c>
      <c r="B520" s="19">
        <f t="shared" si="15"/>
        <v>36.696797013165657</v>
      </c>
      <c r="C520" s="18">
        <f t="shared" si="14"/>
        <v>36.696797013165657</v>
      </c>
      <c r="D520" s="13">
        <v>373.5</v>
      </c>
    </row>
    <row r="521" spans="1:4" x14ac:dyDescent="0.25">
      <c r="A521" s="12">
        <v>20210</v>
      </c>
      <c r="B521" s="19">
        <f t="shared" si="15"/>
        <v>36.696797013165657</v>
      </c>
      <c r="C521" s="18">
        <f t="shared" si="14"/>
        <v>36.696797013165657</v>
      </c>
      <c r="D521" s="13">
        <v>373.5</v>
      </c>
    </row>
    <row r="522" spans="1:4" x14ac:dyDescent="0.25">
      <c r="A522" s="12">
        <v>20241</v>
      </c>
      <c r="B522" s="19">
        <f t="shared" si="15"/>
        <v>36.696797013165657</v>
      </c>
      <c r="C522" s="18">
        <f t="shared" si="14"/>
        <v>36.696797013165657</v>
      </c>
      <c r="D522" s="13">
        <v>373.5</v>
      </c>
    </row>
    <row r="523" spans="1:4" x14ac:dyDescent="0.25">
      <c r="A523" s="12">
        <v>20271</v>
      </c>
      <c r="B523" s="19">
        <f t="shared" si="15"/>
        <v>36.578895657300059</v>
      </c>
      <c r="C523" s="18">
        <f t="shared" si="14"/>
        <v>36.578895657300059</v>
      </c>
      <c r="D523" s="13">
        <v>372.3</v>
      </c>
    </row>
    <row r="524" spans="1:4" x14ac:dyDescent="0.25">
      <c r="A524" s="12">
        <v>20302</v>
      </c>
      <c r="B524" s="19">
        <f t="shared" si="15"/>
        <v>36.667321674199258</v>
      </c>
      <c r="C524" s="18">
        <f t="shared" si="14"/>
        <v>36.667321674199258</v>
      </c>
      <c r="D524" s="13">
        <v>373.2</v>
      </c>
    </row>
    <row r="525" spans="1:4" x14ac:dyDescent="0.25">
      <c r="A525" s="12">
        <v>20333</v>
      </c>
      <c r="B525" s="19">
        <f t="shared" si="15"/>
        <v>36.519944979367267</v>
      </c>
      <c r="C525" s="18">
        <f t="shared" ref="C525:C588" si="16">+B525</f>
        <v>36.519944979367267</v>
      </c>
      <c r="D525" s="13">
        <v>371.7</v>
      </c>
    </row>
    <row r="526" spans="1:4" x14ac:dyDescent="0.25">
      <c r="A526" s="12">
        <v>20363</v>
      </c>
      <c r="B526" s="19">
        <f t="shared" ref="B526:B589" si="17">D526/$D$13*$B$12</f>
        <v>36.519944979367267</v>
      </c>
      <c r="C526" s="18">
        <f t="shared" si="16"/>
        <v>36.519944979367267</v>
      </c>
      <c r="D526" s="13">
        <v>371.7</v>
      </c>
    </row>
    <row r="527" spans="1:4" x14ac:dyDescent="0.25">
      <c r="A527" s="12">
        <v>20394</v>
      </c>
      <c r="B527" s="19">
        <f t="shared" si="17"/>
        <v>36.49046964040086</v>
      </c>
      <c r="C527" s="18">
        <f t="shared" si="16"/>
        <v>36.49046964040086</v>
      </c>
      <c r="D527" s="13">
        <v>371.4</v>
      </c>
    </row>
    <row r="528" spans="1:4" x14ac:dyDescent="0.25">
      <c r="A528" s="12">
        <v>20424</v>
      </c>
      <c r="B528" s="19">
        <f t="shared" si="17"/>
        <v>36.578895657300059</v>
      </c>
      <c r="C528" s="18">
        <f t="shared" si="16"/>
        <v>36.578895657300059</v>
      </c>
      <c r="D528" s="13">
        <v>372.3</v>
      </c>
    </row>
    <row r="529" spans="1:4" x14ac:dyDescent="0.25">
      <c r="A529" s="12">
        <v>20455</v>
      </c>
      <c r="B529" s="19">
        <f t="shared" si="17"/>
        <v>36.608370996266459</v>
      </c>
      <c r="C529" s="18">
        <f t="shared" si="16"/>
        <v>36.608370996266459</v>
      </c>
      <c r="D529" s="13">
        <v>372.6</v>
      </c>
    </row>
    <row r="530" spans="1:4" x14ac:dyDescent="0.25">
      <c r="A530" s="12">
        <v>20486</v>
      </c>
      <c r="B530" s="19">
        <f t="shared" si="17"/>
        <v>36.608370996266459</v>
      </c>
      <c r="C530" s="18">
        <f t="shared" si="16"/>
        <v>36.608370996266459</v>
      </c>
      <c r="D530" s="13">
        <v>372.6</v>
      </c>
    </row>
    <row r="531" spans="1:4" x14ac:dyDescent="0.25">
      <c r="A531" s="12">
        <v>20515</v>
      </c>
      <c r="B531" s="19">
        <f t="shared" si="17"/>
        <v>36.578895657300059</v>
      </c>
      <c r="C531" s="18">
        <f t="shared" si="16"/>
        <v>36.578895657300059</v>
      </c>
      <c r="D531" s="13">
        <v>372.3</v>
      </c>
    </row>
    <row r="532" spans="1:4" x14ac:dyDescent="0.25">
      <c r="A532" s="12">
        <v>20546</v>
      </c>
      <c r="B532" s="19">
        <f t="shared" si="17"/>
        <v>36.519944979367267</v>
      </c>
      <c r="C532" s="18">
        <f t="shared" si="16"/>
        <v>36.519944979367267</v>
      </c>
      <c r="D532" s="13">
        <v>371.7</v>
      </c>
    </row>
    <row r="533" spans="1:4" x14ac:dyDescent="0.25">
      <c r="A533" s="12">
        <v>20576</v>
      </c>
      <c r="B533" s="19">
        <f t="shared" si="17"/>
        <v>36.34309294556887</v>
      </c>
      <c r="C533" s="18">
        <f t="shared" si="16"/>
        <v>36.34309294556887</v>
      </c>
      <c r="D533" s="13">
        <v>369.9</v>
      </c>
    </row>
    <row r="534" spans="1:4" x14ac:dyDescent="0.25">
      <c r="A534" s="12">
        <v>20607</v>
      </c>
      <c r="B534" s="19">
        <f t="shared" si="17"/>
        <v>36.136765572804094</v>
      </c>
      <c r="C534" s="18">
        <f t="shared" si="16"/>
        <v>36.136765572804094</v>
      </c>
      <c r="D534" s="13">
        <v>367.8</v>
      </c>
    </row>
    <row r="535" spans="1:4" x14ac:dyDescent="0.25">
      <c r="A535" s="12">
        <v>20637</v>
      </c>
      <c r="B535" s="19">
        <f t="shared" si="17"/>
        <v>35.871487522106513</v>
      </c>
      <c r="C535" s="18">
        <f t="shared" si="16"/>
        <v>35.871487522106513</v>
      </c>
      <c r="D535" s="13">
        <v>365.1</v>
      </c>
    </row>
    <row r="536" spans="1:4" x14ac:dyDescent="0.25">
      <c r="A536" s="12">
        <v>20668</v>
      </c>
      <c r="B536" s="19">
        <f t="shared" si="17"/>
        <v>35.900962861072898</v>
      </c>
      <c r="C536" s="18">
        <f t="shared" si="16"/>
        <v>35.900962861072898</v>
      </c>
      <c r="D536" s="13">
        <v>365.4</v>
      </c>
    </row>
    <row r="537" spans="1:4" x14ac:dyDescent="0.25">
      <c r="A537" s="12">
        <v>20699</v>
      </c>
      <c r="B537" s="19">
        <f t="shared" si="17"/>
        <v>35.871487522106513</v>
      </c>
      <c r="C537" s="18">
        <f t="shared" si="16"/>
        <v>35.871487522106513</v>
      </c>
      <c r="D537" s="13">
        <v>365.1</v>
      </c>
    </row>
    <row r="538" spans="1:4" x14ac:dyDescent="0.25">
      <c r="A538" s="12">
        <v>20729</v>
      </c>
      <c r="B538" s="19">
        <f t="shared" si="17"/>
        <v>35.635684810375317</v>
      </c>
      <c r="C538" s="18">
        <f t="shared" si="16"/>
        <v>35.635684810375317</v>
      </c>
      <c r="D538" s="13">
        <v>362.7</v>
      </c>
    </row>
    <row r="539" spans="1:4" x14ac:dyDescent="0.25">
      <c r="A539" s="12">
        <v>20760</v>
      </c>
      <c r="B539" s="19">
        <f t="shared" si="17"/>
        <v>35.635684810375317</v>
      </c>
      <c r="C539" s="18">
        <f t="shared" si="16"/>
        <v>35.635684810375317</v>
      </c>
      <c r="D539" s="13">
        <v>362.7</v>
      </c>
    </row>
    <row r="540" spans="1:4" x14ac:dyDescent="0.25">
      <c r="A540" s="12">
        <v>20790</v>
      </c>
      <c r="B540" s="19">
        <f t="shared" si="17"/>
        <v>35.547258793476125</v>
      </c>
      <c r="C540" s="18">
        <f t="shared" si="16"/>
        <v>35.547258793476125</v>
      </c>
      <c r="D540" s="13">
        <v>361.8</v>
      </c>
    </row>
    <row r="541" spans="1:4" x14ac:dyDescent="0.25">
      <c r="A541" s="12">
        <v>20821</v>
      </c>
      <c r="B541" s="19">
        <f t="shared" si="17"/>
        <v>35.517783454509726</v>
      </c>
      <c r="C541" s="18">
        <f t="shared" si="16"/>
        <v>35.517783454509726</v>
      </c>
      <c r="D541" s="13">
        <v>361.5</v>
      </c>
    </row>
    <row r="542" spans="1:4" x14ac:dyDescent="0.25">
      <c r="A542" s="12">
        <v>20852</v>
      </c>
      <c r="B542" s="19">
        <f t="shared" si="17"/>
        <v>35.370406759677735</v>
      </c>
      <c r="C542" s="18">
        <f t="shared" si="16"/>
        <v>35.370406759677735</v>
      </c>
      <c r="D542" s="13">
        <v>360</v>
      </c>
    </row>
    <row r="543" spans="1:4" x14ac:dyDescent="0.25">
      <c r="A543" s="12">
        <v>20880</v>
      </c>
      <c r="B543" s="19">
        <f t="shared" si="17"/>
        <v>35.281980742778543</v>
      </c>
      <c r="C543" s="18">
        <f t="shared" si="16"/>
        <v>35.281980742778543</v>
      </c>
      <c r="D543" s="13">
        <v>359.1</v>
      </c>
    </row>
    <row r="544" spans="1:4" x14ac:dyDescent="0.25">
      <c r="A544" s="12">
        <v>20911</v>
      </c>
      <c r="B544" s="19">
        <f t="shared" si="17"/>
        <v>35.164079386912952</v>
      </c>
      <c r="C544" s="18">
        <f t="shared" si="16"/>
        <v>35.164079386912952</v>
      </c>
      <c r="D544" s="13">
        <v>357.9</v>
      </c>
    </row>
    <row r="545" spans="1:4" x14ac:dyDescent="0.25">
      <c r="A545" s="12">
        <v>20941</v>
      </c>
      <c r="B545" s="19">
        <f t="shared" si="17"/>
        <v>35.075653370013754</v>
      </c>
      <c r="C545" s="18">
        <f t="shared" si="16"/>
        <v>35.075653370013754</v>
      </c>
      <c r="D545" s="13">
        <v>357</v>
      </c>
    </row>
    <row r="546" spans="1:4" x14ac:dyDescent="0.25">
      <c r="A546" s="12">
        <v>20972</v>
      </c>
      <c r="B546" s="19">
        <f t="shared" si="17"/>
        <v>34.869325997248964</v>
      </c>
      <c r="C546" s="18">
        <f t="shared" si="16"/>
        <v>34.869325997248964</v>
      </c>
      <c r="D546" s="13">
        <v>354.9</v>
      </c>
    </row>
    <row r="547" spans="1:4" x14ac:dyDescent="0.25">
      <c r="A547" s="12">
        <v>21002</v>
      </c>
      <c r="B547" s="19">
        <f t="shared" si="17"/>
        <v>34.721949302416974</v>
      </c>
      <c r="C547" s="18">
        <f t="shared" si="16"/>
        <v>34.721949302416974</v>
      </c>
      <c r="D547" s="13">
        <v>353.4</v>
      </c>
    </row>
    <row r="548" spans="1:4" x14ac:dyDescent="0.25">
      <c r="A548" s="12">
        <v>21033</v>
      </c>
      <c r="B548" s="19">
        <f t="shared" si="17"/>
        <v>34.662998624484189</v>
      </c>
      <c r="C548" s="18">
        <f t="shared" si="16"/>
        <v>34.662998624484189</v>
      </c>
      <c r="D548" s="13">
        <v>352.8</v>
      </c>
    </row>
    <row r="549" spans="1:4" x14ac:dyDescent="0.25">
      <c r="A549" s="12">
        <v>21064</v>
      </c>
      <c r="B549" s="19">
        <f t="shared" si="17"/>
        <v>34.633523285517789</v>
      </c>
      <c r="C549" s="18">
        <f t="shared" si="16"/>
        <v>34.633523285517789</v>
      </c>
      <c r="D549" s="13">
        <v>352.5</v>
      </c>
    </row>
    <row r="550" spans="1:4" x14ac:dyDescent="0.25">
      <c r="A550" s="12">
        <v>21094</v>
      </c>
      <c r="B550" s="19">
        <f t="shared" si="17"/>
        <v>34.633523285517789</v>
      </c>
      <c r="C550" s="18">
        <f t="shared" si="16"/>
        <v>34.633523285517789</v>
      </c>
      <c r="D550" s="13">
        <v>352.5</v>
      </c>
    </row>
    <row r="551" spans="1:4" x14ac:dyDescent="0.25">
      <c r="A551" s="12">
        <v>21125</v>
      </c>
      <c r="B551" s="19">
        <f t="shared" si="17"/>
        <v>34.525447042640991</v>
      </c>
      <c r="C551" s="18">
        <f t="shared" si="16"/>
        <v>34.525447042640991</v>
      </c>
      <c r="D551" s="13">
        <v>351.4</v>
      </c>
    </row>
    <row r="552" spans="1:4" x14ac:dyDescent="0.25">
      <c r="A552" s="12">
        <v>21155</v>
      </c>
      <c r="B552" s="19">
        <f t="shared" si="17"/>
        <v>34.525447042640991</v>
      </c>
      <c r="C552" s="18">
        <f t="shared" si="16"/>
        <v>34.525447042640991</v>
      </c>
      <c r="D552" s="13">
        <v>351.4</v>
      </c>
    </row>
    <row r="553" spans="1:4" x14ac:dyDescent="0.25">
      <c r="A553" s="12">
        <v>21186</v>
      </c>
      <c r="B553" s="19">
        <f t="shared" si="17"/>
        <v>34.319119669876208</v>
      </c>
      <c r="C553" s="18">
        <f t="shared" si="16"/>
        <v>34.319119669876208</v>
      </c>
      <c r="D553" s="13">
        <v>349.3</v>
      </c>
    </row>
    <row r="554" spans="1:4" x14ac:dyDescent="0.25">
      <c r="A554" s="12">
        <v>21217</v>
      </c>
      <c r="B554" s="19">
        <f t="shared" si="17"/>
        <v>34.289644330909809</v>
      </c>
      <c r="C554" s="18">
        <f t="shared" si="16"/>
        <v>34.289644330909809</v>
      </c>
      <c r="D554" s="13">
        <v>349</v>
      </c>
    </row>
    <row r="555" spans="1:4" x14ac:dyDescent="0.25">
      <c r="A555" s="12">
        <v>21245</v>
      </c>
      <c r="B555" s="19">
        <f t="shared" si="17"/>
        <v>34.024366280212227</v>
      </c>
      <c r="C555" s="18">
        <f t="shared" si="16"/>
        <v>34.024366280212227</v>
      </c>
      <c r="D555" s="13">
        <v>346.3</v>
      </c>
    </row>
    <row r="556" spans="1:4" x14ac:dyDescent="0.25">
      <c r="A556" s="12">
        <v>21276</v>
      </c>
      <c r="B556" s="19">
        <f t="shared" si="17"/>
        <v>33.965415602279428</v>
      </c>
      <c r="C556" s="18">
        <f t="shared" si="16"/>
        <v>33.965415602279428</v>
      </c>
      <c r="D556" s="13">
        <v>345.7</v>
      </c>
    </row>
    <row r="557" spans="1:4" x14ac:dyDescent="0.25">
      <c r="A557" s="12">
        <v>21306</v>
      </c>
      <c r="B557" s="19">
        <f t="shared" si="17"/>
        <v>33.965415602279428</v>
      </c>
      <c r="C557" s="18">
        <f t="shared" si="16"/>
        <v>33.965415602279428</v>
      </c>
      <c r="D557" s="13">
        <v>345.7</v>
      </c>
    </row>
    <row r="558" spans="1:4" x14ac:dyDescent="0.25">
      <c r="A558" s="12">
        <v>21337</v>
      </c>
      <c r="B558" s="19">
        <f t="shared" si="17"/>
        <v>33.906464924346636</v>
      </c>
      <c r="C558" s="18">
        <f t="shared" si="16"/>
        <v>33.906464924346636</v>
      </c>
      <c r="D558" s="13">
        <v>345.1</v>
      </c>
    </row>
    <row r="559" spans="1:4" x14ac:dyDescent="0.25">
      <c r="A559" s="12">
        <v>21367</v>
      </c>
      <c r="B559" s="19">
        <f t="shared" si="17"/>
        <v>33.876989585380237</v>
      </c>
      <c r="C559" s="18">
        <f t="shared" si="16"/>
        <v>33.876989585380237</v>
      </c>
      <c r="D559" s="13">
        <v>344.8</v>
      </c>
    </row>
    <row r="560" spans="1:4" x14ac:dyDescent="0.25">
      <c r="A560" s="12">
        <v>21398</v>
      </c>
      <c r="B560" s="19">
        <f t="shared" si="17"/>
        <v>33.906464924346636</v>
      </c>
      <c r="C560" s="18">
        <f t="shared" si="16"/>
        <v>33.906464924346636</v>
      </c>
      <c r="D560" s="13">
        <v>345.1</v>
      </c>
    </row>
    <row r="561" spans="1:4" x14ac:dyDescent="0.25">
      <c r="A561" s="12">
        <v>21429</v>
      </c>
      <c r="B561" s="19">
        <f t="shared" si="17"/>
        <v>33.906464924346636</v>
      </c>
      <c r="C561" s="18">
        <f t="shared" si="16"/>
        <v>33.906464924346636</v>
      </c>
      <c r="D561" s="13">
        <v>345.1</v>
      </c>
    </row>
    <row r="562" spans="1:4" x14ac:dyDescent="0.25">
      <c r="A562" s="12">
        <v>21459</v>
      </c>
      <c r="B562" s="19">
        <f t="shared" si="17"/>
        <v>33.906464924346636</v>
      </c>
      <c r="C562" s="18">
        <f t="shared" si="16"/>
        <v>33.906464924346636</v>
      </c>
      <c r="D562" s="13">
        <v>345.1</v>
      </c>
    </row>
    <row r="563" spans="1:4" x14ac:dyDescent="0.25">
      <c r="A563" s="12">
        <v>21490</v>
      </c>
      <c r="B563" s="19">
        <f t="shared" si="17"/>
        <v>33.876989585380237</v>
      </c>
      <c r="C563" s="18">
        <f t="shared" si="16"/>
        <v>33.876989585380237</v>
      </c>
      <c r="D563" s="13">
        <v>344.8</v>
      </c>
    </row>
    <row r="564" spans="1:4" x14ac:dyDescent="0.25">
      <c r="A564" s="12">
        <v>21520</v>
      </c>
      <c r="B564" s="19">
        <f t="shared" si="17"/>
        <v>33.906464924346636</v>
      </c>
      <c r="C564" s="18">
        <f t="shared" si="16"/>
        <v>33.906464924346636</v>
      </c>
      <c r="D564" s="13">
        <v>345.1</v>
      </c>
    </row>
    <row r="565" spans="1:4" x14ac:dyDescent="0.25">
      <c r="A565" s="12">
        <v>21551</v>
      </c>
      <c r="B565" s="19">
        <f t="shared" si="17"/>
        <v>33.876989585380237</v>
      </c>
      <c r="C565" s="18">
        <f t="shared" si="16"/>
        <v>33.876989585380237</v>
      </c>
      <c r="D565" s="13">
        <v>344.8</v>
      </c>
    </row>
    <row r="566" spans="1:4" x14ac:dyDescent="0.25">
      <c r="A566" s="12">
        <v>21582</v>
      </c>
      <c r="B566" s="19">
        <f t="shared" si="17"/>
        <v>33.906464924346636</v>
      </c>
      <c r="C566" s="18">
        <f t="shared" si="16"/>
        <v>33.906464924346636</v>
      </c>
      <c r="D566" s="13">
        <v>345.1</v>
      </c>
    </row>
    <row r="567" spans="1:4" x14ac:dyDescent="0.25">
      <c r="A567" s="12">
        <v>21610</v>
      </c>
      <c r="B567" s="19">
        <f t="shared" si="17"/>
        <v>33.906464924346636</v>
      </c>
      <c r="C567" s="18">
        <f t="shared" si="16"/>
        <v>33.906464924346636</v>
      </c>
      <c r="D567" s="13">
        <v>345.1</v>
      </c>
    </row>
    <row r="568" spans="1:4" x14ac:dyDescent="0.25">
      <c r="A568" s="12">
        <v>21641</v>
      </c>
      <c r="B568" s="19">
        <f t="shared" si="17"/>
        <v>33.876989585380237</v>
      </c>
      <c r="C568" s="18">
        <f t="shared" si="16"/>
        <v>33.876989585380237</v>
      </c>
      <c r="D568" s="13">
        <v>344.8</v>
      </c>
    </row>
    <row r="569" spans="1:4" x14ac:dyDescent="0.25">
      <c r="A569" s="12">
        <v>21671</v>
      </c>
      <c r="B569" s="19">
        <f t="shared" si="17"/>
        <v>33.847514246413837</v>
      </c>
      <c r="C569" s="18">
        <f t="shared" si="16"/>
        <v>33.847514246413837</v>
      </c>
      <c r="D569" s="13">
        <v>344.5</v>
      </c>
    </row>
    <row r="570" spans="1:4" x14ac:dyDescent="0.25">
      <c r="A570" s="12">
        <v>21702</v>
      </c>
      <c r="B570" s="19">
        <f t="shared" si="17"/>
        <v>33.67066221261544</v>
      </c>
      <c r="C570" s="18">
        <f t="shared" si="16"/>
        <v>33.67066221261544</v>
      </c>
      <c r="D570" s="13">
        <v>342.7</v>
      </c>
    </row>
    <row r="571" spans="1:4" x14ac:dyDescent="0.25">
      <c r="A571" s="12">
        <v>21732</v>
      </c>
      <c r="B571" s="19">
        <f t="shared" si="17"/>
        <v>33.611711534682655</v>
      </c>
      <c r="C571" s="18">
        <f t="shared" si="16"/>
        <v>33.611711534682655</v>
      </c>
      <c r="D571" s="13">
        <v>342.1</v>
      </c>
    </row>
    <row r="572" spans="1:4" x14ac:dyDescent="0.25">
      <c r="A572" s="12">
        <v>21763</v>
      </c>
      <c r="B572" s="19">
        <f t="shared" si="17"/>
        <v>33.641186873649048</v>
      </c>
      <c r="C572" s="18">
        <f t="shared" si="16"/>
        <v>33.641186873649048</v>
      </c>
      <c r="D572" s="13">
        <v>342.4</v>
      </c>
    </row>
    <row r="573" spans="1:4" x14ac:dyDescent="0.25">
      <c r="A573" s="12">
        <v>21794</v>
      </c>
      <c r="B573" s="19">
        <f t="shared" si="17"/>
        <v>33.523285517783449</v>
      </c>
      <c r="C573" s="18">
        <f t="shared" si="16"/>
        <v>33.523285517783449</v>
      </c>
      <c r="D573" s="13">
        <v>341.2</v>
      </c>
    </row>
    <row r="574" spans="1:4" x14ac:dyDescent="0.25">
      <c r="A574" s="12">
        <v>21824</v>
      </c>
      <c r="B574" s="19">
        <f t="shared" si="17"/>
        <v>33.405384161917858</v>
      </c>
      <c r="C574" s="18">
        <f t="shared" si="16"/>
        <v>33.405384161917858</v>
      </c>
      <c r="D574" s="13">
        <v>340</v>
      </c>
    </row>
    <row r="575" spans="1:4" x14ac:dyDescent="0.25">
      <c r="A575" s="12">
        <v>21855</v>
      </c>
      <c r="B575" s="19">
        <f t="shared" si="17"/>
        <v>33.405384161917858</v>
      </c>
      <c r="C575" s="18">
        <f t="shared" si="16"/>
        <v>33.405384161917858</v>
      </c>
      <c r="D575" s="13">
        <v>340</v>
      </c>
    </row>
    <row r="576" spans="1:4" x14ac:dyDescent="0.25">
      <c r="A576" s="12">
        <v>21885</v>
      </c>
      <c r="B576" s="19">
        <f t="shared" si="17"/>
        <v>33.405384161917858</v>
      </c>
      <c r="C576" s="18">
        <f t="shared" si="16"/>
        <v>33.405384161917858</v>
      </c>
      <c r="D576" s="13">
        <v>340</v>
      </c>
    </row>
    <row r="577" spans="1:4" x14ac:dyDescent="0.25">
      <c r="A577" s="12">
        <v>21916</v>
      </c>
      <c r="B577" s="19">
        <f t="shared" si="17"/>
        <v>33.464334839850665</v>
      </c>
      <c r="C577" s="18">
        <f t="shared" si="16"/>
        <v>33.464334839850665</v>
      </c>
      <c r="D577" s="13">
        <v>340.6</v>
      </c>
    </row>
    <row r="578" spans="1:4" x14ac:dyDescent="0.25">
      <c r="A578" s="12">
        <v>21947</v>
      </c>
      <c r="B578" s="19">
        <f t="shared" si="17"/>
        <v>33.405384161917858</v>
      </c>
      <c r="C578" s="18">
        <f t="shared" si="16"/>
        <v>33.405384161917858</v>
      </c>
      <c r="D578" s="13">
        <v>340</v>
      </c>
    </row>
    <row r="579" spans="1:4" x14ac:dyDescent="0.25">
      <c r="A579" s="12">
        <v>21976</v>
      </c>
      <c r="B579" s="19">
        <f t="shared" si="17"/>
        <v>33.405384161917858</v>
      </c>
      <c r="C579" s="18">
        <f t="shared" si="16"/>
        <v>33.405384161917858</v>
      </c>
      <c r="D579" s="13">
        <v>340</v>
      </c>
    </row>
    <row r="580" spans="1:4" x14ac:dyDescent="0.25">
      <c r="A580" s="12">
        <v>22007</v>
      </c>
      <c r="B580" s="19">
        <f t="shared" si="17"/>
        <v>33.228532128119475</v>
      </c>
      <c r="C580" s="18">
        <f t="shared" si="16"/>
        <v>33.228532128119475</v>
      </c>
      <c r="D580" s="13">
        <v>338.2</v>
      </c>
    </row>
    <row r="581" spans="1:4" x14ac:dyDescent="0.25">
      <c r="A581" s="12">
        <v>22037</v>
      </c>
      <c r="B581" s="19">
        <f t="shared" si="17"/>
        <v>33.228532128119475</v>
      </c>
      <c r="C581" s="18">
        <f t="shared" si="16"/>
        <v>33.228532128119475</v>
      </c>
      <c r="D581" s="13">
        <v>338.2</v>
      </c>
    </row>
    <row r="582" spans="1:4" x14ac:dyDescent="0.25">
      <c r="A582" s="12">
        <v>22068</v>
      </c>
      <c r="B582" s="19">
        <f t="shared" si="17"/>
        <v>33.140106111220277</v>
      </c>
      <c r="C582" s="18">
        <f t="shared" si="16"/>
        <v>33.140106111220277</v>
      </c>
      <c r="D582" s="13">
        <v>337.3</v>
      </c>
    </row>
    <row r="583" spans="1:4" x14ac:dyDescent="0.25">
      <c r="A583" s="12">
        <v>22098</v>
      </c>
      <c r="B583" s="19">
        <f t="shared" si="17"/>
        <v>33.140106111220277</v>
      </c>
      <c r="C583" s="18">
        <f t="shared" si="16"/>
        <v>33.140106111220277</v>
      </c>
      <c r="D583" s="13">
        <v>337.3</v>
      </c>
    </row>
    <row r="584" spans="1:4" x14ac:dyDescent="0.25">
      <c r="A584" s="12">
        <v>22129</v>
      </c>
      <c r="B584" s="19">
        <f t="shared" si="17"/>
        <v>33.140106111220277</v>
      </c>
      <c r="C584" s="18">
        <f t="shared" si="16"/>
        <v>33.140106111220277</v>
      </c>
      <c r="D584" s="13">
        <v>337.3</v>
      </c>
    </row>
    <row r="585" spans="1:4" x14ac:dyDescent="0.25">
      <c r="A585" s="12">
        <v>22160</v>
      </c>
      <c r="B585" s="19">
        <f t="shared" si="17"/>
        <v>33.110630772253884</v>
      </c>
      <c r="C585" s="18">
        <f t="shared" si="16"/>
        <v>33.110630772253884</v>
      </c>
      <c r="D585" s="13">
        <v>337</v>
      </c>
    </row>
    <row r="586" spans="1:4" x14ac:dyDescent="0.25">
      <c r="A586" s="12">
        <v>22190</v>
      </c>
      <c r="B586" s="19">
        <f t="shared" si="17"/>
        <v>32.963254077421894</v>
      </c>
      <c r="C586" s="18">
        <f t="shared" si="16"/>
        <v>32.963254077421894</v>
      </c>
      <c r="D586" s="13">
        <v>335.5</v>
      </c>
    </row>
    <row r="587" spans="1:4" x14ac:dyDescent="0.25">
      <c r="A587" s="12">
        <v>22221</v>
      </c>
      <c r="B587" s="19">
        <f t="shared" si="17"/>
        <v>32.933778738455494</v>
      </c>
      <c r="C587" s="18">
        <f t="shared" si="16"/>
        <v>32.933778738455494</v>
      </c>
      <c r="D587" s="13">
        <v>335.2</v>
      </c>
    </row>
    <row r="588" spans="1:4" x14ac:dyDescent="0.25">
      <c r="A588" s="12">
        <v>22251</v>
      </c>
      <c r="B588" s="19">
        <f t="shared" si="17"/>
        <v>32.933778738455494</v>
      </c>
      <c r="C588" s="18">
        <f t="shared" si="16"/>
        <v>32.933778738455494</v>
      </c>
      <c r="D588" s="13">
        <v>335.2</v>
      </c>
    </row>
    <row r="589" spans="1:4" x14ac:dyDescent="0.25">
      <c r="A589" s="12">
        <v>22282</v>
      </c>
      <c r="B589" s="19">
        <f t="shared" si="17"/>
        <v>32.933778738455494</v>
      </c>
      <c r="C589" s="18">
        <f t="shared" ref="C589:C652" si="18">+B589</f>
        <v>32.933778738455494</v>
      </c>
      <c r="D589" s="13">
        <v>335.2</v>
      </c>
    </row>
    <row r="590" spans="1:4" x14ac:dyDescent="0.25">
      <c r="A590" s="12">
        <v>22313</v>
      </c>
      <c r="B590" s="19">
        <f t="shared" ref="B590:B653" si="19">D590/$D$13*$B$12</f>
        <v>32.933778738455494</v>
      </c>
      <c r="C590" s="18">
        <f t="shared" si="18"/>
        <v>32.933778738455494</v>
      </c>
      <c r="D590" s="13">
        <v>335.2</v>
      </c>
    </row>
    <row r="591" spans="1:4" x14ac:dyDescent="0.25">
      <c r="A591" s="12">
        <v>22341</v>
      </c>
      <c r="B591" s="19">
        <f t="shared" si="19"/>
        <v>32.933778738455494</v>
      </c>
      <c r="C591" s="18">
        <f t="shared" si="18"/>
        <v>32.933778738455494</v>
      </c>
      <c r="D591" s="13">
        <v>335.2</v>
      </c>
    </row>
    <row r="592" spans="1:4" x14ac:dyDescent="0.25">
      <c r="A592" s="12">
        <v>22372</v>
      </c>
      <c r="B592" s="19">
        <f t="shared" si="19"/>
        <v>32.933778738455494</v>
      </c>
      <c r="C592" s="18">
        <f t="shared" si="18"/>
        <v>32.933778738455494</v>
      </c>
      <c r="D592" s="13">
        <v>335.2</v>
      </c>
    </row>
    <row r="593" spans="1:4" x14ac:dyDescent="0.25">
      <c r="A593" s="12">
        <v>22402</v>
      </c>
      <c r="B593" s="19">
        <f t="shared" si="19"/>
        <v>32.933778738455494</v>
      </c>
      <c r="C593" s="18">
        <f t="shared" si="18"/>
        <v>32.933778738455494</v>
      </c>
      <c r="D593" s="13">
        <v>335.2</v>
      </c>
    </row>
    <row r="594" spans="1:4" x14ac:dyDescent="0.25">
      <c r="A594" s="12">
        <v>22433</v>
      </c>
      <c r="B594" s="19">
        <f t="shared" si="19"/>
        <v>32.904303399489095</v>
      </c>
      <c r="C594" s="18">
        <f t="shared" si="18"/>
        <v>32.904303399489095</v>
      </c>
      <c r="D594" s="13">
        <v>334.9</v>
      </c>
    </row>
    <row r="595" spans="1:4" x14ac:dyDescent="0.25">
      <c r="A595" s="12">
        <v>22463</v>
      </c>
      <c r="B595" s="19">
        <f t="shared" si="19"/>
        <v>32.756926704657104</v>
      </c>
      <c r="C595" s="18">
        <f t="shared" si="18"/>
        <v>32.756926704657104</v>
      </c>
      <c r="D595" s="13">
        <v>333.4</v>
      </c>
    </row>
    <row r="596" spans="1:4" x14ac:dyDescent="0.25">
      <c r="A596" s="12">
        <v>22494</v>
      </c>
      <c r="B596" s="19">
        <f t="shared" si="19"/>
        <v>32.786402043623504</v>
      </c>
      <c r="C596" s="18">
        <f t="shared" si="18"/>
        <v>32.786402043623504</v>
      </c>
      <c r="D596" s="13">
        <v>333.7</v>
      </c>
    </row>
    <row r="597" spans="1:4" x14ac:dyDescent="0.25">
      <c r="A597" s="12">
        <v>22525</v>
      </c>
      <c r="B597" s="19">
        <f t="shared" si="19"/>
        <v>32.697976026724312</v>
      </c>
      <c r="C597" s="18">
        <f t="shared" si="18"/>
        <v>32.697976026724312</v>
      </c>
      <c r="D597" s="13">
        <v>332.8</v>
      </c>
    </row>
    <row r="598" spans="1:4" x14ac:dyDescent="0.25">
      <c r="A598" s="12">
        <v>22555</v>
      </c>
      <c r="B598" s="19">
        <f t="shared" si="19"/>
        <v>32.697976026724312</v>
      </c>
      <c r="C598" s="18">
        <f t="shared" si="18"/>
        <v>32.697976026724312</v>
      </c>
      <c r="D598" s="13">
        <v>332.8</v>
      </c>
    </row>
    <row r="599" spans="1:4" x14ac:dyDescent="0.25">
      <c r="A599" s="12">
        <v>22586</v>
      </c>
      <c r="B599" s="19">
        <f t="shared" si="19"/>
        <v>32.697976026724312</v>
      </c>
      <c r="C599" s="18">
        <f t="shared" si="18"/>
        <v>32.697976026724312</v>
      </c>
      <c r="D599" s="13">
        <v>332.8</v>
      </c>
    </row>
    <row r="600" spans="1:4" x14ac:dyDescent="0.25">
      <c r="A600" s="12">
        <v>22616</v>
      </c>
      <c r="B600" s="19">
        <f t="shared" si="19"/>
        <v>32.697976026724312</v>
      </c>
      <c r="C600" s="18">
        <f t="shared" si="18"/>
        <v>32.697976026724312</v>
      </c>
      <c r="D600" s="13">
        <v>332.8</v>
      </c>
    </row>
    <row r="601" spans="1:4" x14ac:dyDescent="0.25">
      <c r="A601" s="12">
        <v>22647</v>
      </c>
      <c r="B601" s="19">
        <f t="shared" si="19"/>
        <v>32.697976026724312</v>
      </c>
      <c r="C601" s="18">
        <f t="shared" si="18"/>
        <v>32.697976026724312</v>
      </c>
      <c r="D601" s="13">
        <v>332.8</v>
      </c>
    </row>
    <row r="602" spans="1:4" x14ac:dyDescent="0.25">
      <c r="A602" s="12">
        <v>22678</v>
      </c>
      <c r="B602" s="19">
        <f t="shared" si="19"/>
        <v>32.639025348791513</v>
      </c>
      <c r="C602" s="18">
        <f t="shared" si="18"/>
        <v>32.639025348791513</v>
      </c>
      <c r="D602" s="13">
        <v>332.2</v>
      </c>
    </row>
    <row r="603" spans="1:4" x14ac:dyDescent="0.25">
      <c r="A603" s="12">
        <v>22706</v>
      </c>
      <c r="B603" s="19">
        <f t="shared" si="19"/>
        <v>32.550599331892322</v>
      </c>
      <c r="C603" s="18">
        <f t="shared" si="18"/>
        <v>32.550599331892322</v>
      </c>
      <c r="D603" s="13">
        <v>331.3</v>
      </c>
    </row>
    <row r="604" spans="1:4" x14ac:dyDescent="0.25">
      <c r="A604" s="12">
        <v>22737</v>
      </c>
      <c r="B604" s="19">
        <f t="shared" si="19"/>
        <v>32.491648653959523</v>
      </c>
      <c r="C604" s="18">
        <f t="shared" si="18"/>
        <v>32.491648653959523</v>
      </c>
      <c r="D604" s="13">
        <v>330.7</v>
      </c>
    </row>
    <row r="605" spans="1:4" x14ac:dyDescent="0.25">
      <c r="A605" s="12">
        <v>22767</v>
      </c>
      <c r="B605" s="19">
        <f t="shared" si="19"/>
        <v>32.491648653959523</v>
      </c>
      <c r="C605" s="18">
        <f t="shared" si="18"/>
        <v>32.491648653959523</v>
      </c>
      <c r="D605" s="13">
        <v>330.7</v>
      </c>
    </row>
    <row r="606" spans="1:4" x14ac:dyDescent="0.25">
      <c r="A606" s="12">
        <v>22798</v>
      </c>
      <c r="B606" s="19">
        <f t="shared" si="19"/>
        <v>32.491648653959523</v>
      </c>
      <c r="C606" s="18">
        <f t="shared" si="18"/>
        <v>32.491648653959523</v>
      </c>
      <c r="D606" s="13">
        <v>330.7</v>
      </c>
    </row>
    <row r="607" spans="1:4" x14ac:dyDescent="0.25">
      <c r="A607" s="12">
        <v>22828</v>
      </c>
      <c r="B607" s="19">
        <f t="shared" si="19"/>
        <v>32.432697976026724</v>
      </c>
      <c r="C607" s="18">
        <f t="shared" si="18"/>
        <v>32.432697976026724</v>
      </c>
      <c r="D607" s="13">
        <v>330.1</v>
      </c>
    </row>
    <row r="608" spans="1:4" x14ac:dyDescent="0.25">
      <c r="A608" s="12">
        <v>22859</v>
      </c>
      <c r="B608" s="19">
        <f t="shared" si="19"/>
        <v>32.432697976026724</v>
      </c>
      <c r="C608" s="18">
        <f t="shared" si="18"/>
        <v>32.432697976026724</v>
      </c>
      <c r="D608" s="13">
        <v>330.1</v>
      </c>
    </row>
    <row r="609" spans="1:4" x14ac:dyDescent="0.25">
      <c r="A609" s="12">
        <v>22890</v>
      </c>
      <c r="B609" s="19">
        <f t="shared" si="19"/>
        <v>32.226370603261941</v>
      </c>
      <c r="C609" s="18">
        <f t="shared" si="18"/>
        <v>32.226370603261941</v>
      </c>
      <c r="D609" s="13">
        <v>328</v>
      </c>
    </row>
    <row r="610" spans="1:4" x14ac:dyDescent="0.25">
      <c r="A610" s="12">
        <v>22920</v>
      </c>
      <c r="B610" s="19">
        <f t="shared" si="19"/>
        <v>32.28532128119474</v>
      </c>
      <c r="C610" s="18">
        <f t="shared" si="18"/>
        <v>32.28532128119474</v>
      </c>
      <c r="D610" s="13">
        <v>328.6</v>
      </c>
    </row>
    <row r="611" spans="1:4" x14ac:dyDescent="0.25">
      <c r="A611" s="12">
        <v>22951</v>
      </c>
      <c r="B611" s="19">
        <f t="shared" si="19"/>
        <v>32.28532128119474</v>
      </c>
      <c r="C611" s="18">
        <f t="shared" si="18"/>
        <v>32.28532128119474</v>
      </c>
      <c r="D611" s="13">
        <v>328.6</v>
      </c>
    </row>
    <row r="612" spans="1:4" x14ac:dyDescent="0.25">
      <c r="A612" s="12">
        <v>22981</v>
      </c>
      <c r="B612" s="19">
        <f t="shared" si="19"/>
        <v>32.314796620161133</v>
      </c>
      <c r="C612" s="18">
        <f t="shared" si="18"/>
        <v>32.314796620161133</v>
      </c>
      <c r="D612" s="13">
        <v>328.9</v>
      </c>
    </row>
    <row r="613" spans="1:4" x14ac:dyDescent="0.25">
      <c r="A613" s="12">
        <v>23012</v>
      </c>
      <c r="B613" s="19">
        <f t="shared" si="19"/>
        <v>32.28532128119474</v>
      </c>
      <c r="C613" s="18">
        <f t="shared" si="18"/>
        <v>32.28532128119474</v>
      </c>
      <c r="D613" s="13">
        <v>328.6</v>
      </c>
    </row>
    <row r="614" spans="1:4" x14ac:dyDescent="0.25">
      <c r="A614" s="12">
        <v>23043</v>
      </c>
      <c r="B614" s="19">
        <f t="shared" si="19"/>
        <v>32.226370603261941</v>
      </c>
      <c r="C614" s="18">
        <f t="shared" si="18"/>
        <v>32.226370603261941</v>
      </c>
      <c r="D614" s="13">
        <v>328</v>
      </c>
    </row>
    <row r="615" spans="1:4" x14ac:dyDescent="0.25">
      <c r="A615" s="12">
        <v>23071</v>
      </c>
      <c r="B615" s="19">
        <f t="shared" si="19"/>
        <v>32.196895264295541</v>
      </c>
      <c r="C615" s="18">
        <f t="shared" si="18"/>
        <v>32.196895264295541</v>
      </c>
      <c r="D615" s="13">
        <v>327.7</v>
      </c>
    </row>
    <row r="616" spans="1:4" x14ac:dyDescent="0.25">
      <c r="A616" s="12">
        <v>23102</v>
      </c>
      <c r="B616" s="19">
        <f t="shared" si="19"/>
        <v>32.196895264295541</v>
      </c>
      <c r="C616" s="18">
        <f t="shared" si="18"/>
        <v>32.196895264295541</v>
      </c>
      <c r="D616" s="13">
        <v>327.7</v>
      </c>
    </row>
    <row r="617" spans="1:4" x14ac:dyDescent="0.25">
      <c r="A617" s="12">
        <v>23132</v>
      </c>
      <c r="B617" s="19">
        <f t="shared" si="19"/>
        <v>32.196895264295541</v>
      </c>
      <c r="C617" s="18">
        <f t="shared" si="18"/>
        <v>32.196895264295541</v>
      </c>
      <c r="D617" s="13">
        <v>327.7</v>
      </c>
    </row>
    <row r="618" spans="1:4" x14ac:dyDescent="0.25">
      <c r="A618" s="12">
        <v>23163</v>
      </c>
      <c r="B618" s="19">
        <f t="shared" si="19"/>
        <v>32.07899390842995</v>
      </c>
      <c r="C618" s="18">
        <f t="shared" si="18"/>
        <v>32.07899390842995</v>
      </c>
      <c r="D618" s="13">
        <v>326.5</v>
      </c>
    </row>
    <row r="619" spans="1:4" x14ac:dyDescent="0.25">
      <c r="A619" s="12">
        <v>23193</v>
      </c>
      <c r="B619" s="19">
        <f t="shared" si="19"/>
        <v>31.931617213597956</v>
      </c>
      <c r="C619" s="18">
        <f t="shared" si="18"/>
        <v>31.931617213597956</v>
      </c>
      <c r="D619" s="13">
        <v>325</v>
      </c>
    </row>
    <row r="620" spans="1:4" x14ac:dyDescent="0.25">
      <c r="A620" s="12">
        <v>23224</v>
      </c>
      <c r="B620" s="19">
        <f t="shared" si="19"/>
        <v>31.931617213597956</v>
      </c>
      <c r="C620" s="18">
        <f t="shared" si="18"/>
        <v>31.931617213597956</v>
      </c>
      <c r="D620" s="13">
        <v>325</v>
      </c>
    </row>
    <row r="621" spans="1:4" x14ac:dyDescent="0.25">
      <c r="A621" s="12">
        <v>23255</v>
      </c>
      <c r="B621" s="19">
        <f t="shared" si="19"/>
        <v>31.931617213597956</v>
      </c>
      <c r="C621" s="18">
        <f t="shared" si="18"/>
        <v>31.931617213597956</v>
      </c>
      <c r="D621" s="13">
        <v>325</v>
      </c>
    </row>
    <row r="622" spans="1:4" x14ac:dyDescent="0.25">
      <c r="A622" s="12">
        <v>23285</v>
      </c>
      <c r="B622" s="19">
        <f t="shared" si="19"/>
        <v>31.902141874631557</v>
      </c>
      <c r="C622" s="18">
        <f t="shared" si="18"/>
        <v>31.902141874631557</v>
      </c>
      <c r="D622" s="13">
        <v>324.7</v>
      </c>
    </row>
    <row r="623" spans="1:4" x14ac:dyDescent="0.25">
      <c r="A623" s="12">
        <v>23316</v>
      </c>
      <c r="B623" s="19">
        <f t="shared" si="19"/>
        <v>31.843191196698768</v>
      </c>
      <c r="C623" s="18">
        <f t="shared" si="18"/>
        <v>31.843191196698768</v>
      </c>
      <c r="D623" s="13">
        <v>324.10000000000002</v>
      </c>
    </row>
    <row r="624" spans="1:4" x14ac:dyDescent="0.25">
      <c r="A624" s="12">
        <v>23346</v>
      </c>
      <c r="B624" s="19">
        <f t="shared" si="19"/>
        <v>31.784240518765966</v>
      </c>
      <c r="C624" s="18">
        <f t="shared" si="18"/>
        <v>31.784240518765966</v>
      </c>
      <c r="D624" s="13">
        <v>323.5</v>
      </c>
    </row>
    <row r="625" spans="1:4" x14ac:dyDescent="0.25">
      <c r="A625" s="12">
        <v>23377</v>
      </c>
      <c r="B625" s="19">
        <f t="shared" si="19"/>
        <v>31.754765179799566</v>
      </c>
      <c r="C625" s="18">
        <f t="shared" si="18"/>
        <v>31.754765179799566</v>
      </c>
      <c r="D625" s="13">
        <v>323.2</v>
      </c>
    </row>
    <row r="626" spans="1:4" x14ac:dyDescent="0.25">
      <c r="A626" s="12">
        <v>23408</v>
      </c>
      <c r="B626" s="19">
        <f t="shared" si="19"/>
        <v>31.784240518765966</v>
      </c>
      <c r="C626" s="18">
        <f t="shared" si="18"/>
        <v>31.784240518765966</v>
      </c>
      <c r="D626" s="13">
        <v>323.5</v>
      </c>
    </row>
    <row r="627" spans="1:4" x14ac:dyDescent="0.25">
      <c r="A627" s="12">
        <v>23437</v>
      </c>
      <c r="B627" s="19">
        <f t="shared" si="19"/>
        <v>31.754765179799566</v>
      </c>
      <c r="C627" s="18">
        <f t="shared" si="18"/>
        <v>31.754765179799566</v>
      </c>
      <c r="D627" s="13">
        <v>323.2</v>
      </c>
    </row>
    <row r="628" spans="1:4" x14ac:dyDescent="0.25">
      <c r="A628" s="12">
        <v>23468</v>
      </c>
      <c r="B628" s="19">
        <f t="shared" si="19"/>
        <v>31.72528984083317</v>
      </c>
      <c r="C628" s="18">
        <f t="shared" si="18"/>
        <v>31.72528984083317</v>
      </c>
      <c r="D628" s="13">
        <v>322.89999999999998</v>
      </c>
    </row>
    <row r="629" spans="1:4" x14ac:dyDescent="0.25">
      <c r="A629" s="12">
        <v>23498</v>
      </c>
      <c r="B629" s="19">
        <f t="shared" si="19"/>
        <v>31.72528984083317</v>
      </c>
      <c r="C629" s="18">
        <f t="shared" si="18"/>
        <v>31.72528984083317</v>
      </c>
      <c r="D629" s="13">
        <v>322.89999999999998</v>
      </c>
    </row>
    <row r="630" spans="1:4" x14ac:dyDescent="0.25">
      <c r="A630" s="12">
        <v>23529</v>
      </c>
      <c r="B630" s="19">
        <f t="shared" si="19"/>
        <v>31.636863823933975</v>
      </c>
      <c r="C630" s="18">
        <f t="shared" si="18"/>
        <v>31.636863823933975</v>
      </c>
      <c r="D630" s="13">
        <v>322</v>
      </c>
    </row>
    <row r="631" spans="1:4" x14ac:dyDescent="0.25">
      <c r="A631" s="12">
        <v>23559</v>
      </c>
      <c r="B631" s="19">
        <f t="shared" si="19"/>
        <v>31.57791314600118</v>
      </c>
      <c r="C631" s="18">
        <f t="shared" si="18"/>
        <v>31.57791314600118</v>
      </c>
      <c r="D631" s="13">
        <v>321.39999999999998</v>
      </c>
    </row>
    <row r="632" spans="1:4" x14ac:dyDescent="0.25">
      <c r="A632" s="12">
        <v>23590</v>
      </c>
      <c r="B632" s="19">
        <f t="shared" si="19"/>
        <v>31.607388484967579</v>
      </c>
      <c r="C632" s="18">
        <f t="shared" si="18"/>
        <v>31.607388484967579</v>
      </c>
      <c r="D632" s="13">
        <v>321.7</v>
      </c>
    </row>
    <row r="633" spans="1:4" x14ac:dyDescent="0.25">
      <c r="A633" s="12">
        <v>23621</v>
      </c>
      <c r="B633" s="19">
        <f t="shared" si="19"/>
        <v>31.548437807034784</v>
      </c>
      <c r="C633" s="18">
        <f t="shared" si="18"/>
        <v>31.548437807034784</v>
      </c>
      <c r="D633" s="13">
        <v>321.10000000000002</v>
      </c>
    </row>
    <row r="634" spans="1:4" x14ac:dyDescent="0.25">
      <c r="A634" s="12">
        <v>23651</v>
      </c>
      <c r="B634" s="19">
        <f t="shared" si="19"/>
        <v>31.518962468068384</v>
      </c>
      <c r="C634" s="18">
        <f t="shared" si="18"/>
        <v>31.518962468068384</v>
      </c>
      <c r="D634" s="13">
        <v>320.8</v>
      </c>
    </row>
    <row r="635" spans="1:4" x14ac:dyDescent="0.25">
      <c r="A635" s="12">
        <v>23682</v>
      </c>
      <c r="B635" s="19">
        <f t="shared" si="19"/>
        <v>31.460011790135589</v>
      </c>
      <c r="C635" s="18">
        <f t="shared" si="18"/>
        <v>31.460011790135589</v>
      </c>
      <c r="D635" s="13">
        <v>320.2</v>
      </c>
    </row>
    <row r="636" spans="1:4" x14ac:dyDescent="0.25">
      <c r="A636" s="12">
        <v>23712</v>
      </c>
      <c r="B636" s="19">
        <f t="shared" si="19"/>
        <v>31.401061112202793</v>
      </c>
      <c r="C636" s="18">
        <f t="shared" si="18"/>
        <v>31.401061112202793</v>
      </c>
      <c r="D636" s="13">
        <v>319.60000000000002</v>
      </c>
    </row>
    <row r="637" spans="1:4" x14ac:dyDescent="0.25">
      <c r="A637" s="12">
        <v>23743</v>
      </c>
      <c r="B637" s="19">
        <f t="shared" si="19"/>
        <v>31.401061112202793</v>
      </c>
      <c r="C637" s="18">
        <f t="shared" si="18"/>
        <v>31.401061112202793</v>
      </c>
      <c r="D637" s="13">
        <v>319.60000000000002</v>
      </c>
    </row>
    <row r="638" spans="1:4" x14ac:dyDescent="0.25">
      <c r="A638" s="12">
        <v>23774</v>
      </c>
      <c r="B638" s="19">
        <f t="shared" si="19"/>
        <v>31.401061112202793</v>
      </c>
      <c r="C638" s="18">
        <f t="shared" si="18"/>
        <v>31.401061112202793</v>
      </c>
      <c r="D638" s="13">
        <v>319.60000000000002</v>
      </c>
    </row>
    <row r="639" spans="1:4" x14ac:dyDescent="0.25">
      <c r="A639" s="12">
        <v>23802</v>
      </c>
      <c r="B639" s="19">
        <f t="shared" si="19"/>
        <v>31.371585773236394</v>
      </c>
      <c r="C639" s="18">
        <f t="shared" si="18"/>
        <v>31.371585773236394</v>
      </c>
      <c r="D639" s="13">
        <v>319.3</v>
      </c>
    </row>
    <row r="640" spans="1:4" x14ac:dyDescent="0.25">
      <c r="A640" s="12">
        <v>23833</v>
      </c>
      <c r="B640" s="19">
        <f t="shared" si="19"/>
        <v>31.283159756337199</v>
      </c>
      <c r="C640" s="18">
        <f t="shared" si="18"/>
        <v>31.283159756337199</v>
      </c>
      <c r="D640" s="13">
        <v>318.39999999999998</v>
      </c>
    </row>
    <row r="641" spans="1:4" x14ac:dyDescent="0.25">
      <c r="A641" s="12">
        <v>23863</v>
      </c>
      <c r="B641" s="19">
        <f t="shared" si="19"/>
        <v>31.224209078404403</v>
      </c>
      <c r="C641" s="18">
        <f t="shared" si="18"/>
        <v>31.224209078404403</v>
      </c>
      <c r="D641" s="13">
        <v>317.8</v>
      </c>
    </row>
    <row r="642" spans="1:4" x14ac:dyDescent="0.25">
      <c r="A642" s="12">
        <v>23894</v>
      </c>
      <c r="B642" s="19">
        <f t="shared" si="19"/>
        <v>31.047357044606017</v>
      </c>
      <c r="C642" s="18">
        <f t="shared" si="18"/>
        <v>31.047357044606017</v>
      </c>
      <c r="D642" s="13">
        <v>316</v>
      </c>
    </row>
    <row r="643" spans="1:4" x14ac:dyDescent="0.25">
      <c r="A643" s="12">
        <v>23924</v>
      </c>
      <c r="B643" s="19">
        <f t="shared" si="19"/>
        <v>31.017881705639617</v>
      </c>
      <c r="C643" s="18">
        <f t="shared" si="18"/>
        <v>31.017881705639617</v>
      </c>
      <c r="D643" s="13">
        <v>315.7</v>
      </c>
    </row>
    <row r="644" spans="1:4" x14ac:dyDescent="0.25">
      <c r="A644" s="12">
        <v>23955</v>
      </c>
      <c r="B644" s="19">
        <f t="shared" si="19"/>
        <v>31.076832383572413</v>
      </c>
      <c r="C644" s="18">
        <f t="shared" si="18"/>
        <v>31.076832383572413</v>
      </c>
      <c r="D644" s="13">
        <v>316.3</v>
      </c>
    </row>
    <row r="645" spans="1:4" x14ac:dyDescent="0.25">
      <c r="A645" s="12">
        <v>23986</v>
      </c>
      <c r="B645" s="19">
        <f t="shared" si="19"/>
        <v>31.017881705639617</v>
      </c>
      <c r="C645" s="18">
        <f t="shared" si="18"/>
        <v>31.017881705639617</v>
      </c>
      <c r="D645" s="13">
        <v>315.7</v>
      </c>
    </row>
    <row r="646" spans="1:4" x14ac:dyDescent="0.25">
      <c r="A646" s="12">
        <v>24016</v>
      </c>
      <c r="B646" s="19">
        <f t="shared" si="19"/>
        <v>30.988406366673217</v>
      </c>
      <c r="C646" s="18">
        <f t="shared" si="18"/>
        <v>30.988406366673217</v>
      </c>
      <c r="D646" s="13">
        <v>315.39999999999998</v>
      </c>
    </row>
    <row r="647" spans="1:4" x14ac:dyDescent="0.25">
      <c r="A647" s="12">
        <v>24047</v>
      </c>
      <c r="B647" s="19">
        <f t="shared" si="19"/>
        <v>30.929455688740422</v>
      </c>
      <c r="C647" s="18">
        <f t="shared" si="18"/>
        <v>30.929455688740422</v>
      </c>
      <c r="D647" s="13">
        <v>314.8</v>
      </c>
    </row>
    <row r="648" spans="1:4" x14ac:dyDescent="0.25">
      <c r="A648" s="12">
        <v>24077</v>
      </c>
      <c r="B648" s="19">
        <f t="shared" si="19"/>
        <v>30.811554332874831</v>
      </c>
      <c r="C648" s="18">
        <f t="shared" si="18"/>
        <v>30.811554332874831</v>
      </c>
      <c r="D648" s="13">
        <v>313.60000000000002</v>
      </c>
    </row>
    <row r="649" spans="1:4" x14ac:dyDescent="0.25">
      <c r="A649" s="12">
        <v>24108</v>
      </c>
      <c r="B649" s="19">
        <f t="shared" si="19"/>
        <v>30.811554332874831</v>
      </c>
      <c r="C649" s="18">
        <f t="shared" si="18"/>
        <v>30.811554332874831</v>
      </c>
      <c r="D649" s="13">
        <v>313.60000000000002</v>
      </c>
    </row>
    <row r="650" spans="1:4" x14ac:dyDescent="0.25">
      <c r="A650" s="12">
        <v>24139</v>
      </c>
      <c r="B650" s="19">
        <f t="shared" si="19"/>
        <v>30.634702299076444</v>
      </c>
      <c r="C650" s="18">
        <f t="shared" si="18"/>
        <v>30.634702299076444</v>
      </c>
      <c r="D650" s="13">
        <v>311.8</v>
      </c>
    </row>
    <row r="651" spans="1:4" x14ac:dyDescent="0.25">
      <c r="A651" s="12">
        <v>24167</v>
      </c>
      <c r="B651" s="19">
        <f t="shared" si="19"/>
        <v>30.516800943210846</v>
      </c>
      <c r="C651" s="18">
        <f t="shared" si="18"/>
        <v>30.516800943210846</v>
      </c>
      <c r="D651" s="13">
        <v>310.60000000000002</v>
      </c>
    </row>
    <row r="652" spans="1:4" x14ac:dyDescent="0.25">
      <c r="A652" s="12">
        <v>24198</v>
      </c>
      <c r="B652" s="19">
        <f t="shared" si="19"/>
        <v>30.408724700334055</v>
      </c>
      <c r="C652" s="18">
        <f t="shared" si="18"/>
        <v>30.408724700334055</v>
      </c>
      <c r="D652" s="13">
        <v>309.5</v>
      </c>
    </row>
    <row r="653" spans="1:4" x14ac:dyDescent="0.25">
      <c r="A653" s="12">
        <v>24228</v>
      </c>
      <c r="B653" s="19">
        <f t="shared" si="19"/>
        <v>30.379249361367656</v>
      </c>
      <c r="C653" s="18">
        <f t="shared" ref="C653:C716" si="20">+B653</f>
        <v>30.379249361367656</v>
      </c>
      <c r="D653" s="13">
        <v>309.2</v>
      </c>
    </row>
    <row r="654" spans="1:4" x14ac:dyDescent="0.25">
      <c r="A654" s="12">
        <v>24259</v>
      </c>
      <c r="B654" s="19">
        <f t="shared" ref="B654:B717" si="21">D654/$D$13*$B$12</f>
        <v>30.290823344468464</v>
      </c>
      <c r="C654" s="18">
        <f t="shared" si="20"/>
        <v>30.290823344468464</v>
      </c>
      <c r="D654" s="13">
        <v>308.3</v>
      </c>
    </row>
    <row r="655" spans="1:4" x14ac:dyDescent="0.25">
      <c r="A655" s="12">
        <v>24289</v>
      </c>
      <c r="B655" s="19">
        <f t="shared" si="21"/>
        <v>30.202397327569265</v>
      </c>
      <c r="C655" s="18">
        <f t="shared" si="20"/>
        <v>30.202397327569265</v>
      </c>
      <c r="D655" s="13">
        <v>307.39999999999998</v>
      </c>
    </row>
    <row r="656" spans="1:4" x14ac:dyDescent="0.25">
      <c r="A656" s="12">
        <v>24320</v>
      </c>
      <c r="B656" s="19">
        <f t="shared" si="21"/>
        <v>30.025545293770882</v>
      </c>
      <c r="C656" s="18">
        <f t="shared" si="20"/>
        <v>30.025545293770882</v>
      </c>
      <c r="D656" s="13">
        <v>305.60000000000002</v>
      </c>
    </row>
    <row r="657" spans="1:4" x14ac:dyDescent="0.25">
      <c r="A657" s="12">
        <v>24351</v>
      </c>
      <c r="B657" s="19">
        <f t="shared" si="21"/>
        <v>29.966594615838083</v>
      </c>
      <c r="C657" s="18">
        <f t="shared" si="20"/>
        <v>29.966594615838083</v>
      </c>
      <c r="D657" s="13">
        <v>305</v>
      </c>
    </row>
    <row r="658" spans="1:4" x14ac:dyDescent="0.25">
      <c r="A658" s="12">
        <v>24381</v>
      </c>
      <c r="B658" s="19">
        <f t="shared" si="21"/>
        <v>29.848693259972492</v>
      </c>
      <c r="C658" s="18">
        <f t="shared" si="20"/>
        <v>29.848693259972492</v>
      </c>
      <c r="D658" s="13">
        <v>303.8</v>
      </c>
    </row>
    <row r="659" spans="1:4" x14ac:dyDescent="0.25">
      <c r="A659" s="12">
        <v>24412</v>
      </c>
      <c r="B659" s="19">
        <f t="shared" si="21"/>
        <v>29.848693259972492</v>
      </c>
      <c r="C659" s="18">
        <f t="shared" si="20"/>
        <v>29.848693259972492</v>
      </c>
      <c r="D659" s="13">
        <v>303.8</v>
      </c>
    </row>
    <row r="660" spans="1:4" x14ac:dyDescent="0.25">
      <c r="A660" s="12">
        <v>24442</v>
      </c>
      <c r="B660" s="19">
        <f t="shared" si="21"/>
        <v>29.819217921006093</v>
      </c>
      <c r="C660" s="18">
        <f t="shared" si="20"/>
        <v>29.819217921006093</v>
      </c>
      <c r="D660" s="13">
        <v>303.5</v>
      </c>
    </row>
    <row r="661" spans="1:4" x14ac:dyDescent="0.25">
      <c r="A661" s="12">
        <v>24473</v>
      </c>
      <c r="B661" s="19">
        <f t="shared" si="21"/>
        <v>29.819217921006093</v>
      </c>
      <c r="C661" s="18">
        <f t="shared" si="20"/>
        <v>29.819217921006093</v>
      </c>
      <c r="D661" s="13">
        <v>303.5</v>
      </c>
    </row>
    <row r="662" spans="1:4" x14ac:dyDescent="0.25">
      <c r="A662" s="12">
        <v>24504</v>
      </c>
      <c r="B662" s="19">
        <f t="shared" si="21"/>
        <v>29.78974258203969</v>
      </c>
      <c r="C662" s="18">
        <f t="shared" si="20"/>
        <v>29.78974258203969</v>
      </c>
      <c r="D662" s="13">
        <v>303.2</v>
      </c>
    </row>
    <row r="663" spans="1:4" x14ac:dyDescent="0.25">
      <c r="A663" s="12">
        <v>24532</v>
      </c>
      <c r="B663" s="19">
        <f t="shared" si="21"/>
        <v>29.730791904106901</v>
      </c>
      <c r="C663" s="18">
        <f t="shared" si="20"/>
        <v>29.730791904106901</v>
      </c>
      <c r="D663" s="13">
        <v>302.60000000000002</v>
      </c>
    </row>
    <row r="664" spans="1:4" x14ac:dyDescent="0.25">
      <c r="A664" s="12">
        <v>24563</v>
      </c>
      <c r="B664" s="19">
        <f t="shared" si="21"/>
        <v>29.671841226174102</v>
      </c>
      <c r="C664" s="18">
        <f t="shared" si="20"/>
        <v>29.671841226174102</v>
      </c>
      <c r="D664" s="13">
        <v>302</v>
      </c>
    </row>
    <row r="665" spans="1:4" x14ac:dyDescent="0.25">
      <c r="A665" s="12">
        <v>24593</v>
      </c>
      <c r="B665" s="19">
        <f t="shared" si="21"/>
        <v>29.583415209274911</v>
      </c>
      <c r="C665" s="18">
        <f t="shared" si="20"/>
        <v>29.583415209274911</v>
      </c>
      <c r="D665" s="13">
        <v>301.10000000000002</v>
      </c>
    </row>
    <row r="666" spans="1:4" x14ac:dyDescent="0.25">
      <c r="A666" s="12">
        <v>24624</v>
      </c>
      <c r="B666" s="19">
        <f t="shared" si="21"/>
        <v>29.494989192375716</v>
      </c>
      <c r="C666" s="18">
        <f t="shared" si="20"/>
        <v>29.494989192375716</v>
      </c>
      <c r="D666" s="13">
        <v>300.2</v>
      </c>
    </row>
    <row r="667" spans="1:4" x14ac:dyDescent="0.25">
      <c r="A667" s="12">
        <v>24654</v>
      </c>
      <c r="B667" s="19">
        <f t="shared" si="21"/>
        <v>29.347612497543725</v>
      </c>
      <c r="C667" s="18">
        <f t="shared" si="20"/>
        <v>29.347612497543725</v>
      </c>
      <c r="D667" s="13">
        <v>298.7</v>
      </c>
    </row>
    <row r="668" spans="1:4" x14ac:dyDescent="0.25">
      <c r="A668" s="12">
        <v>24685</v>
      </c>
      <c r="B668" s="19">
        <f t="shared" si="21"/>
        <v>29.259186480644527</v>
      </c>
      <c r="C668" s="18">
        <f t="shared" si="20"/>
        <v>29.259186480644527</v>
      </c>
      <c r="D668" s="13">
        <v>297.8</v>
      </c>
    </row>
    <row r="669" spans="1:4" x14ac:dyDescent="0.25">
      <c r="A669" s="12">
        <v>24716</v>
      </c>
      <c r="B669" s="19">
        <f t="shared" si="21"/>
        <v>29.200235802711731</v>
      </c>
      <c r="C669" s="18">
        <f t="shared" si="20"/>
        <v>29.200235802711731</v>
      </c>
      <c r="D669" s="13">
        <v>297.2</v>
      </c>
    </row>
    <row r="670" spans="1:4" x14ac:dyDescent="0.25">
      <c r="A670" s="12">
        <v>24746</v>
      </c>
      <c r="B670" s="19">
        <f t="shared" si="21"/>
        <v>29.111809785812536</v>
      </c>
      <c r="C670" s="18">
        <f t="shared" si="20"/>
        <v>29.111809785812536</v>
      </c>
      <c r="D670" s="13">
        <v>296.3</v>
      </c>
    </row>
    <row r="671" spans="1:4" x14ac:dyDescent="0.25">
      <c r="A671" s="12">
        <v>24777</v>
      </c>
      <c r="B671" s="19">
        <f t="shared" si="21"/>
        <v>29.023383768913341</v>
      </c>
      <c r="C671" s="18">
        <f t="shared" si="20"/>
        <v>29.023383768913341</v>
      </c>
      <c r="D671" s="13">
        <v>295.39999999999998</v>
      </c>
    </row>
    <row r="672" spans="1:4" x14ac:dyDescent="0.25">
      <c r="A672" s="12">
        <v>24807</v>
      </c>
      <c r="B672" s="19">
        <f t="shared" si="21"/>
        <v>28.934957752014149</v>
      </c>
      <c r="C672" s="18">
        <f t="shared" si="20"/>
        <v>28.934957752014149</v>
      </c>
      <c r="D672" s="13">
        <v>294.5</v>
      </c>
    </row>
    <row r="673" spans="1:4" x14ac:dyDescent="0.25">
      <c r="A673" s="12">
        <v>24838</v>
      </c>
      <c r="B673" s="19">
        <f t="shared" si="21"/>
        <v>28.817056396148562</v>
      </c>
      <c r="C673" s="18">
        <f t="shared" si="20"/>
        <v>28.817056396148562</v>
      </c>
      <c r="D673" s="13">
        <v>293.3</v>
      </c>
    </row>
    <row r="674" spans="1:4" x14ac:dyDescent="0.25">
      <c r="A674" s="12">
        <v>24869</v>
      </c>
      <c r="B674" s="19">
        <f t="shared" si="21"/>
        <v>28.758105718215759</v>
      </c>
      <c r="C674" s="18">
        <f t="shared" si="20"/>
        <v>28.758105718215759</v>
      </c>
      <c r="D674" s="13">
        <v>292.7</v>
      </c>
    </row>
    <row r="675" spans="1:4" x14ac:dyDescent="0.25">
      <c r="A675" s="12">
        <v>24898</v>
      </c>
      <c r="B675" s="19">
        <f t="shared" si="21"/>
        <v>28.610729023383769</v>
      </c>
      <c r="C675" s="18">
        <f t="shared" si="20"/>
        <v>28.610729023383769</v>
      </c>
      <c r="D675" s="13">
        <v>291.2</v>
      </c>
    </row>
    <row r="676" spans="1:4" x14ac:dyDescent="0.25">
      <c r="A676" s="12">
        <v>24929</v>
      </c>
      <c r="B676" s="19">
        <f t="shared" si="21"/>
        <v>28.522303006484577</v>
      </c>
      <c r="C676" s="18">
        <f t="shared" si="20"/>
        <v>28.522303006484577</v>
      </c>
      <c r="D676" s="13">
        <v>290.3</v>
      </c>
    </row>
    <row r="677" spans="1:4" x14ac:dyDescent="0.25">
      <c r="A677" s="12">
        <v>24959</v>
      </c>
      <c r="B677" s="19">
        <f t="shared" si="21"/>
        <v>28.433876989585379</v>
      </c>
      <c r="C677" s="18">
        <f t="shared" si="20"/>
        <v>28.433876989585379</v>
      </c>
      <c r="D677" s="13">
        <v>289.39999999999998</v>
      </c>
    </row>
    <row r="678" spans="1:4" x14ac:dyDescent="0.25">
      <c r="A678" s="12">
        <v>24990</v>
      </c>
      <c r="B678" s="19">
        <f t="shared" si="21"/>
        <v>28.286500294753385</v>
      </c>
      <c r="C678" s="18">
        <f t="shared" si="20"/>
        <v>28.286500294753385</v>
      </c>
      <c r="D678" s="13">
        <v>287.89999999999998</v>
      </c>
    </row>
    <row r="679" spans="1:4" x14ac:dyDescent="0.25">
      <c r="A679" s="12">
        <v>25020</v>
      </c>
      <c r="B679" s="19">
        <f t="shared" si="21"/>
        <v>28.139123599921401</v>
      </c>
      <c r="C679" s="18">
        <f t="shared" si="20"/>
        <v>28.139123599921401</v>
      </c>
      <c r="D679" s="13">
        <v>286.39999999999998</v>
      </c>
    </row>
    <row r="680" spans="1:4" x14ac:dyDescent="0.25">
      <c r="A680" s="12">
        <v>25051</v>
      </c>
      <c r="B680" s="19">
        <f t="shared" si="21"/>
        <v>28.050697583022206</v>
      </c>
      <c r="C680" s="18">
        <f t="shared" si="20"/>
        <v>28.050697583022206</v>
      </c>
      <c r="D680" s="13">
        <v>285.5</v>
      </c>
    </row>
    <row r="681" spans="1:4" x14ac:dyDescent="0.25">
      <c r="A681" s="12">
        <v>25082</v>
      </c>
      <c r="B681" s="19">
        <f t="shared" si="21"/>
        <v>27.962271566123015</v>
      </c>
      <c r="C681" s="18">
        <f t="shared" si="20"/>
        <v>27.962271566123015</v>
      </c>
      <c r="D681" s="13">
        <v>284.60000000000002</v>
      </c>
    </row>
    <row r="682" spans="1:4" x14ac:dyDescent="0.25">
      <c r="A682" s="12">
        <v>25112</v>
      </c>
      <c r="B682" s="19">
        <f t="shared" si="21"/>
        <v>27.814894871291024</v>
      </c>
      <c r="C682" s="18">
        <f t="shared" si="20"/>
        <v>27.814894871291024</v>
      </c>
      <c r="D682" s="13">
        <v>283.10000000000002</v>
      </c>
    </row>
    <row r="683" spans="1:4" x14ac:dyDescent="0.25">
      <c r="A683" s="12">
        <v>25143</v>
      </c>
      <c r="B683" s="19">
        <f t="shared" si="21"/>
        <v>27.726468854391829</v>
      </c>
      <c r="C683" s="18">
        <f t="shared" si="20"/>
        <v>27.726468854391829</v>
      </c>
      <c r="D683" s="13">
        <v>282.2</v>
      </c>
    </row>
    <row r="684" spans="1:4" x14ac:dyDescent="0.25">
      <c r="A684" s="12">
        <v>25173</v>
      </c>
      <c r="B684" s="19">
        <f t="shared" si="21"/>
        <v>27.638042837492634</v>
      </c>
      <c r="C684" s="18">
        <f t="shared" si="20"/>
        <v>27.638042837492634</v>
      </c>
      <c r="D684" s="13">
        <v>281.3</v>
      </c>
    </row>
    <row r="685" spans="1:4" x14ac:dyDescent="0.25">
      <c r="A685" s="12">
        <v>25204</v>
      </c>
      <c r="B685" s="19">
        <f t="shared" si="21"/>
        <v>27.549616820593435</v>
      </c>
      <c r="C685" s="18">
        <f t="shared" si="20"/>
        <v>27.549616820593435</v>
      </c>
      <c r="D685" s="13">
        <v>280.39999999999998</v>
      </c>
    </row>
    <row r="686" spans="1:4" x14ac:dyDescent="0.25">
      <c r="A686" s="12">
        <v>25235</v>
      </c>
      <c r="B686" s="19">
        <f t="shared" si="21"/>
        <v>27.461190803694247</v>
      </c>
      <c r="C686" s="18">
        <f t="shared" si="20"/>
        <v>27.461190803694247</v>
      </c>
      <c r="D686" s="13">
        <v>279.5</v>
      </c>
    </row>
    <row r="687" spans="1:4" x14ac:dyDescent="0.25">
      <c r="A687" s="12">
        <v>25263</v>
      </c>
      <c r="B687" s="19">
        <f t="shared" si="21"/>
        <v>27.225388091963058</v>
      </c>
      <c r="C687" s="18">
        <f t="shared" si="20"/>
        <v>27.225388091963058</v>
      </c>
      <c r="D687" s="13">
        <v>277.10000000000002</v>
      </c>
    </row>
    <row r="688" spans="1:4" x14ac:dyDescent="0.25">
      <c r="A688" s="12">
        <v>25294</v>
      </c>
      <c r="B688" s="19">
        <f t="shared" si="21"/>
        <v>27.048536058164675</v>
      </c>
      <c r="C688" s="18">
        <f t="shared" si="20"/>
        <v>27.048536058164675</v>
      </c>
      <c r="D688" s="13">
        <v>275.3</v>
      </c>
    </row>
    <row r="689" spans="1:4" x14ac:dyDescent="0.25">
      <c r="A689" s="12">
        <v>25324</v>
      </c>
      <c r="B689" s="19">
        <f t="shared" si="21"/>
        <v>26.960110041265473</v>
      </c>
      <c r="C689" s="18">
        <f t="shared" si="20"/>
        <v>26.960110041265473</v>
      </c>
      <c r="D689" s="13">
        <v>274.39999999999998</v>
      </c>
    </row>
    <row r="690" spans="1:4" x14ac:dyDescent="0.25">
      <c r="A690" s="12">
        <v>25355</v>
      </c>
      <c r="B690" s="19">
        <f t="shared" si="21"/>
        <v>26.812733346433482</v>
      </c>
      <c r="C690" s="18">
        <f t="shared" si="20"/>
        <v>26.812733346433482</v>
      </c>
      <c r="D690" s="13">
        <v>272.89999999999998</v>
      </c>
    </row>
    <row r="691" spans="1:4" x14ac:dyDescent="0.25">
      <c r="A691" s="12">
        <v>25385</v>
      </c>
      <c r="B691" s="19">
        <f t="shared" si="21"/>
        <v>26.665356651601492</v>
      </c>
      <c r="C691" s="18">
        <f t="shared" si="20"/>
        <v>26.665356651601492</v>
      </c>
      <c r="D691" s="13">
        <v>271.39999999999998</v>
      </c>
    </row>
    <row r="692" spans="1:4" x14ac:dyDescent="0.25">
      <c r="A692" s="12">
        <v>25416</v>
      </c>
      <c r="B692" s="19">
        <f t="shared" si="21"/>
        <v>26.547455295735901</v>
      </c>
      <c r="C692" s="18">
        <f t="shared" si="20"/>
        <v>26.547455295735901</v>
      </c>
      <c r="D692" s="13">
        <v>270.2</v>
      </c>
    </row>
    <row r="693" spans="1:4" x14ac:dyDescent="0.25">
      <c r="A693" s="12">
        <v>25447</v>
      </c>
      <c r="B693" s="19">
        <f t="shared" si="21"/>
        <v>26.42955393987031</v>
      </c>
      <c r="C693" s="18">
        <f t="shared" si="20"/>
        <v>26.42955393987031</v>
      </c>
      <c r="D693" s="13">
        <v>269</v>
      </c>
    </row>
    <row r="694" spans="1:4" x14ac:dyDescent="0.25">
      <c r="A694" s="12">
        <v>25477</v>
      </c>
      <c r="B694" s="19">
        <f t="shared" si="21"/>
        <v>26.350953035959911</v>
      </c>
      <c r="C694" s="18">
        <f t="shared" si="20"/>
        <v>26.350953035959911</v>
      </c>
      <c r="D694" s="13">
        <v>268.2</v>
      </c>
    </row>
    <row r="695" spans="1:4" x14ac:dyDescent="0.25">
      <c r="A695" s="12">
        <v>25508</v>
      </c>
      <c r="B695" s="19">
        <f t="shared" si="21"/>
        <v>26.203576341127921</v>
      </c>
      <c r="C695" s="18">
        <f t="shared" si="20"/>
        <v>26.203576341127921</v>
      </c>
      <c r="D695" s="13">
        <v>266.7</v>
      </c>
    </row>
    <row r="696" spans="1:4" x14ac:dyDescent="0.25">
      <c r="A696" s="12">
        <v>25538</v>
      </c>
      <c r="B696" s="19">
        <f t="shared" si="21"/>
        <v>26.05619964629593</v>
      </c>
      <c r="C696" s="18">
        <f t="shared" si="20"/>
        <v>26.05619964629593</v>
      </c>
      <c r="D696" s="13">
        <v>265.2</v>
      </c>
    </row>
    <row r="697" spans="1:4" x14ac:dyDescent="0.25">
      <c r="A697" s="12">
        <v>25569</v>
      </c>
      <c r="B697" s="19">
        <f t="shared" si="21"/>
        <v>25.967773629396738</v>
      </c>
      <c r="C697" s="18">
        <f t="shared" si="20"/>
        <v>25.967773629396738</v>
      </c>
      <c r="D697" s="13">
        <v>264.3</v>
      </c>
    </row>
    <row r="698" spans="1:4" x14ac:dyDescent="0.25">
      <c r="A698" s="12">
        <v>25600</v>
      </c>
      <c r="B698" s="19">
        <f t="shared" si="21"/>
        <v>25.820396934564748</v>
      </c>
      <c r="C698" s="18">
        <f t="shared" si="20"/>
        <v>25.820396934564748</v>
      </c>
      <c r="D698" s="13">
        <v>262.8</v>
      </c>
    </row>
    <row r="699" spans="1:4" x14ac:dyDescent="0.25">
      <c r="A699" s="12">
        <v>25628</v>
      </c>
      <c r="B699" s="19">
        <f t="shared" si="21"/>
        <v>25.673020239732757</v>
      </c>
      <c r="C699" s="18">
        <f t="shared" si="20"/>
        <v>25.673020239732757</v>
      </c>
      <c r="D699" s="13">
        <v>261.3</v>
      </c>
    </row>
    <row r="700" spans="1:4" x14ac:dyDescent="0.25">
      <c r="A700" s="12">
        <v>25659</v>
      </c>
      <c r="B700" s="19">
        <f t="shared" si="21"/>
        <v>25.525643544900767</v>
      </c>
      <c r="C700" s="18">
        <f t="shared" si="20"/>
        <v>25.525643544900767</v>
      </c>
      <c r="D700" s="13">
        <v>259.8</v>
      </c>
    </row>
    <row r="701" spans="1:4" x14ac:dyDescent="0.25">
      <c r="A701" s="12">
        <v>25689</v>
      </c>
      <c r="B701" s="19">
        <f t="shared" si="21"/>
        <v>25.407742189035176</v>
      </c>
      <c r="C701" s="18">
        <f t="shared" si="20"/>
        <v>25.407742189035176</v>
      </c>
      <c r="D701" s="13">
        <v>258.60000000000002</v>
      </c>
    </row>
    <row r="702" spans="1:4" x14ac:dyDescent="0.25">
      <c r="A702" s="12">
        <v>25720</v>
      </c>
      <c r="B702" s="19">
        <f t="shared" si="21"/>
        <v>25.289840833169581</v>
      </c>
      <c r="C702" s="18">
        <f t="shared" si="20"/>
        <v>25.289840833169581</v>
      </c>
      <c r="D702" s="13">
        <v>257.39999999999998</v>
      </c>
    </row>
    <row r="703" spans="1:4" x14ac:dyDescent="0.25">
      <c r="A703" s="12">
        <v>25750</v>
      </c>
      <c r="B703" s="19">
        <f t="shared" si="21"/>
        <v>25.20141481627039</v>
      </c>
      <c r="C703" s="18">
        <f t="shared" si="20"/>
        <v>25.20141481627039</v>
      </c>
      <c r="D703" s="13">
        <v>256.5</v>
      </c>
    </row>
    <row r="704" spans="1:4" x14ac:dyDescent="0.25">
      <c r="A704" s="12">
        <v>25781</v>
      </c>
      <c r="B704" s="19">
        <f t="shared" si="21"/>
        <v>25.142464138337594</v>
      </c>
      <c r="C704" s="18">
        <f t="shared" si="20"/>
        <v>25.142464138337594</v>
      </c>
      <c r="D704" s="13">
        <v>255.9</v>
      </c>
    </row>
    <row r="705" spans="1:4" x14ac:dyDescent="0.25">
      <c r="A705" s="12">
        <v>25812</v>
      </c>
      <c r="B705" s="19">
        <f t="shared" si="21"/>
        <v>25.024562782472</v>
      </c>
      <c r="C705" s="18">
        <f t="shared" si="20"/>
        <v>25.024562782472</v>
      </c>
      <c r="D705" s="13">
        <v>254.7</v>
      </c>
    </row>
    <row r="706" spans="1:4" x14ac:dyDescent="0.25">
      <c r="A706" s="12">
        <v>25842</v>
      </c>
      <c r="B706" s="19">
        <f t="shared" si="21"/>
        <v>24.906661426606409</v>
      </c>
      <c r="C706" s="18">
        <f t="shared" si="20"/>
        <v>24.906661426606409</v>
      </c>
      <c r="D706" s="13">
        <v>253.5</v>
      </c>
    </row>
    <row r="707" spans="1:4" x14ac:dyDescent="0.25">
      <c r="A707" s="12">
        <v>25873</v>
      </c>
      <c r="B707" s="19">
        <f t="shared" si="21"/>
        <v>24.818235409707214</v>
      </c>
      <c r="C707" s="18">
        <f t="shared" si="20"/>
        <v>24.818235409707214</v>
      </c>
      <c r="D707" s="13">
        <v>252.6</v>
      </c>
    </row>
    <row r="708" spans="1:4" x14ac:dyDescent="0.25">
      <c r="A708" s="12">
        <v>25903</v>
      </c>
      <c r="B708" s="19">
        <f t="shared" si="21"/>
        <v>24.700334053841623</v>
      </c>
      <c r="C708" s="18">
        <f t="shared" si="20"/>
        <v>24.700334053841623</v>
      </c>
      <c r="D708" s="13">
        <v>251.4</v>
      </c>
    </row>
    <row r="709" spans="1:4" x14ac:dyDescent="0.25">
      <c r="A709" s="12">
        <v>25934</v>
      </c>
      <c r="B709" s="19">
        <f t="shared" si="21"/>
        <v>24.670858714875223</v>
      </c>
      <c r="C709" s="18">
        <f t="shared" si="20"/>
        <v>24.670858714875223</v>
      </c>
      <c r="D709" s="13">
        <v>251.1</v>
      </c>
    </row>
    <row r="710" spans="1:4" x14ac:dyDescent="0.25">
      <c r="A710" s="12">
        <v>25965</v>
      </c>
      <c r="B710" s="19">
        <f t="shared" si="21"/>
        <v>24.641383375908827</v>
      </c>
      <c r="C710" s="18">
        <f t="shared" si="20"/>
        <v>24.641383375908827</v>
      </c>
      <c r="D710" s="13">
        <v>250.8</v>
      </c>
    </row>
    <row r="711" spans="1:4" x14ac:dyDescent="0.25">
      <c r="A711" s="12">
        <v>25993</v>
      </c>
      <c r="B711" s="19">
        <f t="shared" si="21"/>
        <v>24.552957359009632</v>
      </c>
      <c r="C711" s="18">
        <f t="shared" si="20"/>
        <v>24.552957359009632</v>
      </c>
      <c r="D711" s="13">
        <v>249.9</v>
      </c>
    </row>
    <row r="712" spans="1:4" x14ac:dyDescent="0.25">
      <c r="A712" s="12">
        <v>26024</v>
      </c>
      <c r="B712" s="19">
        <f t="shared" si="21"/>
        <v>24.464531342110433</v>
      </c>
      <c r="C712" s="18">
        <f t="shared" si="20"/>
        <v>24.464531342110433</v>
      </c>
      <c r="D712" s="13">
        <v>249</v>
      </c>
    </row>
    <row r="713" spans="1:4" x14ac:dyDescent="0.25">
      <c r="A713" s="12">
        <v>26054</v>
      </c>
      <c r="B713" s="19">
        <f t="shared" si="21"/>
        <v>24.346629986244846</v>
      </c>
      <c r="C713" s="18">
        <f t="shared" si="20"/>
        <v>24.346629986244846</v>
      </c>
      <c r="D713" s="13">
        <v>247.8</v>
      </c>
    </row>
    <row r="714" spans="1:4" x14ac:dyDescent="0.25">
      <c r="A714" s="12">
        <v>26085</v>
      </c>
      <c r="B714" s="19">
        <f t="shared" si="21"/>
        <v>24.199253291412852</v>
      </c>
      <c r="C714" s="18">
        <f t="shared" si="20"/>
        <v>24.199253291412852</v>
      </c>
      <c r="D714" s="13">
        <v>246.3</v>
      </c>
    </row>
    <row r="715" spans="1:4" x14ac:dyDescent="0.25">
      <c r="A715" s="12">
        <v>26115</v>
      </c>
      <c r="B715" s="19">
        <f t="shared" si="21"/>
        <v>24.140302613480056</v>
      </c>
      <c r="C715" s="18">
        <f t="shared" si="20"/>
        <v>24.140302613480056</v>
      </c>
      <c r="D715" s="13">
        <v>245.7</v>
      </c>
    </row>
    <row r="716" spans="1:4" x14ac:dyDescent="0.25">
      <c r="A716" s="12">
        <v>26146</v>
      </c>
      <c r="B716" s="19">
        <f t="shared" si="21"/>
        <v>24.081351935547261</v>
      </c>
      <c r="C716" s="18">
        <f t="shared" si="20"/>
        <v>24.081351935547261</v>
      </c>
      <c r="D716" s="13">
        <v>245.1</v>
      </c>
    </row>
    <row r="717" spans="1:4" x14ac:dyDescent="0.25">
      <c r="A717" s="12">
        <v>26177</v>
      </c>
      <c r="B717" s="19">
        <f t="shared" si="21"/>
        <v>24.051876596580861</v>
      </c>
      <c r="C717" s="18">
        <f t="shared" ref="C717:C780" si="22">+B717</f>
        <v>24.051876596580861</v>
      </c>
      <c r="D717" s="13">
        <v>244.8</v>
      </c>
    </row>
    <row r="718" spans="1:4" x14ac:dyDescent="0.25">
      <c r="A718" s="12">
        <v>26207</v>
      </c>
      <c r="B718" s="19">
        <f t="shared" ref="B718:B781" si="23">D718/$D$13*$B$12</f>
        <v>24.022401257614465</v>
      </c>
      <c r="C718" s="18">
        <f t="shared" si="22"/>
        <v>24.022401257614465</v>
      </c>
      <c r="D718" s="13">
        <v>244.5</v>
      </c>
    </row>
    <row r="719" spans="1:4" x14ac:dyDescent="0.25">
      <c r="A719" s="12">
        <v>26238</v>
      </c>
      <c r="B719" s="19">
        <f t="shared" si="23"/>
        <v>23.992925918648066</v>
      </c>
      <c r="C719" s="18">
        <f t="shared" si="22"/>
        <v>23.992925918648066</v>
      </c>
      <c r="D719" s="13">
        <v>244.2</v>
      </c>
    </row>
    <row r="720" spans="1:4" x14ac:dyDescent="0.25">
      <c r="A720" s="12">
        <v>26268</v>
      </c>
      <c r="B720" s="19">
        <f t="shared" si="23"/>
        <v>23.875024562782475</v>
      </c>
      <c r="C720" s="18">
        <f t="shared" si="22"/>
        <v>23.875024562782475</v>
      </c>
      <c r="D720" s="13">
        <v>243</v>
      </c>
    </row>
    <row r="721" spans="1:4" x14ac:dyDescent="0.25">
      <c r="A721" s="12">
        <v>26299</v>
      </c>
      <c r="B721" s="19">
        <f t="shared" si="23"/>
        <v>23.875024562782475</v>
      </c>
      <c r="C721" s="18">
        <f t="shared" si="22"/>
        <v>23.875024562782475</v>
      </c>
      <c r="D721" s="13">
        <v>243</v>
      </c>
    </row>
    <row r="722" spans="1:4" x14ac:dyDescent="0.25">
      <c r="A722" s="12">
        <v>26330</v>
      </c>
      <c r="B722" s="19">
        <f t="shared" si="23"/>
        <v>23.757123206916884</v>
      </c>
      <c r="C722" s="18">
        <f t="shared" si="22"/>
        <v>23.757123206916884</v>
      </c>
      <c r="D722" s="13">
        <v>241.8</v>
      </c>
    </row>
    <row r="723" spans="1:4" x14ac:dyDescent="0.25">
      <c r="A723" s="12">
        <v>26359</v>
      </c>
      <c r="B723" s="19">
        <f t="shared" si="23"/>
        <v>23.698172528984081</v>
      </c>
      <c r="C723" s="18">
        <f t="shared" si="22"/>
        <v>23.698172528984081</v>
      </c>
      <c r="D723" s="13">
        <v>241.2</v>
      </c>
    </row>
    <row r="724" spans="1:4" x14ac:dyDescent="0.25">
      <c r="A724" s="12">
        <v>26390</v>
      </c>
      <c r="B724" s="19">
        <f t="shared" si="23"/>
        <v>23.668697190017689</v>
      </c>
      <c r="C724" s="18">
        <f t="shared" si="22"/>
        <v>23.668697190017689</v>
      </c>
      <c r="D724" s="13">
        <v>240.9</v>
      </c>
    </row>
    <row r="725" spans="1:4" x14ac:dyDescent="0.25">
      <c r="A725" s="12">
        <v>26420</v>
      </c>
      <c r="B725" s="19">
        <f t="shared" si="23"/>
        <v>23.58027117311849</v>
      </c>
      <c r="C725" s="18">
        <f t="shared" si="22"/>
        <v>23.58027117311849</v>
      </c>
      <c r="D725" s="13">
        <v>240</v>
      </c>
    </row>
    <row r="726" spans="1:4" x14ac:dyDescent="0.25">
      <c r="A726" s="12">
        <v>26451</v>
      </c>
      <c r="B726" s="19">
        <f t="shared" si="23"/>
        <v>23.521320495185698</v>
      </c>
      <c r="C726" s="18">
        <f t="shared" si="22"/>
        <v>23.521320495185698</v>
      </c>
      <c r="D726" s="13">
        <v>239.4</v>
      </c>
    </row>
    <row r="727" spans="1:4" x14ac:dyDescent="0.25">
      <c r="A727" s="12">
        <v>26481</v>
      </c>
      <c r="B727" s="19">
        <f t="shared" si="23"/>
        <v>23.432894478286499</v>
      </c>
      <c r="C727" s="18">
        <f t="shared" si="22"/>
        <v>23.432894478286499</v>
      </c>
      <c r="D727" s="13">
        <v>238.5</v>
      </c>
    </row>
    <row r="728" spans="1:4" x14ac:dyDescent="0.25">
      <c r="A728" s="12">
        <v>26512</v>
      </c>
      <c r="B728" s="19">
        <f t="shared" si="23"/>
        <v>23.403419139320103</v>
      </c>
      <c r="C728" s="18">
        <f t="shared" si="22"/>
        <v>23.403419139320103</v>
      </c>
      <c r="D728" s="13">
        <v>238.2</v>
      </c>
    </row>
    <row r="729" spans="1:4" x14ac:dyDescent="0.25">
      <c r="A729" s="12">
        <v>26543</v>
      </c>
      <c r="B729" s="19">
        <f t="shared" si="23"/>
        <v>23.285517783454509</v>
      </c>
      <c r="C729" s="18">
        <f t="shared" si="22"/>
        <v>23.285517783454509</v>
      </c>
      <c r="D729" s="13">
        <v>237</v>
      </c>
    </row>
    <row r="730" spans="1:4" x14ac:dyDescent="0.25">
      <c r="A730" s="12">
        <v>26573</v>
      </c>
      <c r="B730" s="19">
        <f t="shared" si="23"/>
        <v>23.226567105521713</v>
      </c>
      <c r="C730" s="18">
        <f t="shared" si="22"/>
        <v>23.226567105521713</v>
      </c>
      <c r="D730" s="13">
        <v>236.4</v>
      </c>
    </row>
    <row r="731" spans="1:4" x14ac:dyDescent="0.25">
      <c r="A731" s="12">
        <v>26604</v>
      </c>
      <c r="B731" s="19">
        <f t="shared" si="23"/>
        <v>23.167616427588918</v>
      </c>
      <c r="C731" s="18">
        <f t="shared" si="22"/>
        <v>23.167616427588918</v>
      </c>
      <c r="D731" s="13">
        <v>235.8</v>
      </c>
    </row>
    <row r="732" spans="1:4" x14ac:dyDescent="0.25">
      <c r="A732" s="12">
        <v>26634</v>
      </c>
      <c r="B732" s="19">
        <f t="shared" si="23"/>
        <v>23.108665749656122</v>
      </c>
      <c r="C732" s="18">
        <f t="shared" si="22"/>
        <v>23.108665749656122</v>
      </c>
      <c r="D732" s="13">
        <v>235.2</v>
      </c>
    </row>
    <row r="733" spans="1:4" x14ac:dyDescent="0.25">
      <c r="A733" s="12">
        <v>26665</v>
      </c>
      <c r="B733" s="19">
        <f t="shared" si="23"/>
        <v>23.020239732756927</v>
      </c>
      <c r="C733" s="18">
        <f t="shared" si="22"/>
        <v>23.020239732756927</v>
      </c>
      <c r="D733" s="13">
        <v>234.3</v>
      </c>
    </row>
    <row r="734" spans="1:4" x14ac:dyDescent="0.25">
      <c r="A734" s="12">
        <v>26696</v>
      </c>
      <c r="B734" s="19">
        <f t="shared" si="23"/>
        <v>22.872863037924937</v>
      </c>
      <c r="C734" s="18">
        <f t="shared" si="22"/>
        <v>22.872863037924937</v>
      </c>
      <c r="D734" s="13">
        <v>232.8</v>
      </c>
    </row>
    <row r="735" spans="1:4" x14ac:dyDescent="0.25">
      <c r="A735" s="12">
        <v>26724</v>
      </c>
      <c r="B735" s="19">
        <f t="shared" si="23"/>
        <v>22.637060326193755</v>
      </c>
      <c r="C735" s="18">
        <f t="shared" si="22"/>
        <v>22.637060326193755</v>
      </c>
      <c r="D735" s="13">
        <v>230.4</v>
      </c>
    </row>
    <row r="736" spans="1:4" x14ac:dyDescent="0.25">
      <c r="A736" s="12">
        <v>26755</v>
      </c>
      <c r="B736" s="19">
        <f t="shared" si="23"/>
        <v>22.489683631361761</v>
      </c>
      <c r="C736" s="18">
        <f t="shared" si="22"/>
        <v>22.489683631361761</v>
      </c>
      <c r="D736" s="13">
        <v>228.9</v>
      </c>
    </row>
    <row r="737" spans="1:4" x14ac:dyDescent="0.25">
      <c r="A737" s="12">
        <v>26785</v>
      </c>
      <c r="B737" s="19">
        <f t="shared" si="23"/>
        <v>22.35213204951857</v>
      </c>
      <c r="C737" s="18">
        <f t="shared" si="22"/>
        <v>22.35213204951857</v>
      </c>
      <c r="D737" s="13">
        <v>227.5</v>
      </c>
    </row>
    <row r="738" spans="1:4" x14ac:dyDescent="0.25">
      <c r="A738" s="12">
        <v>26816</v>
      </c>
      <c r="B738" s="19">
        <f t="shared" si="23"/>
        <v>22.204755354686583</v>
      </c>
      <c r="C738" s="18">
        <f t="shared" si="22"/>
        <v>22.204755354686583</v>
      </c>
      <c r="D738" s="13">
        <v>226</v>
      </c>
    </row>
    <row r="739" spans="1:4" x14ac:dyDescent="0.25">
      <c r="A739" s="12">
        <v>26846</v>
      </c>
      <c r="B739" s="19">
        <f t="shared" si="23"/>
        <v>22.17528001572018</v>
      </c>
      <c r="C739" s="18">
        <f t="shared" si="22"/>
        <v>22.17528001572018</v>
      </c>
      <c r="D739" s="13">
        <v>225.7</v>
      </c>
    </row>
    <row r="740" spans="1:4" x14ac:dyDescent="0.25">
      <c r="A740" s="12">
        <v>26877</v>
      </c>
      <c r="B740" s="19">
        <f t="shared" si="23"/>
        <v>21.762625270190608</v>
      </c>
      <c r="C740" s="18">
        <f t="shared" si="22"/>
        <v>21.762625270190608</v>
      </c>
      <c r="D740" s="13">
        <v>221.5</v>
      </c>
    </row>
    <row r="741" spans="1:4" x14ac:dyDescent="0.25">
      <c r="A741" s="12">
        <v>26908</v>
      </c>
      <c r="B741" s="19">
        <f t="shared" si="23"/>
        <v>21.703674592257812</v>
      </c>
      <c r="C741" s="18">
        <f t="shared" si="22"/>
        <v>21.703674592257812</v>
      </c>
      <c r="D741" s="13">
        <v>220.9</v>
      </c>
    </row>
    <row r="742" spans="1:4" x14ac:dyDescent="0.25">
      <c r="A742" s="12">
        <v>26938</v>
      </c>
      <c r="B742" s="19">
        <f t="shared" si="23"/>
        <v>21.526822558459422</v>
      </c>
      <c r="C742" s="18">
        <f t="shared" si="22"/>
        <v>21.526822558459422</v>
      </c>
      <c r="D742" s="13">
        <v>219.1</v>
      </c>
    </row>
    <row r="743" spans="1:4" x14ac:dyDescent="0.25">
      <c r="A743" s="12">
        <v>26969</v>
      </c>
      <c r="B743" s="19">
        <f t="shared" si="23"/>
        <v>21.379445863627431</v>
      </c>
      <c r="C743" s="18">
        <f t="shared" si="22"/>
        <v>21.379445863627431</v>
      </c>
      <c r="D743" s="13">
        <v>217.6</v>
      </c>
    </row>
    <row r="744" spans="1:4" x14ac:dyDescent="0.25">
      <c r="A744" s="12">
        <v>26999</v>
      </c>
      <c r="B744" s="19">
        <f t="shared" si="23"/>
        <v>21.232069168795441</v>
      </c>
      <c r="C744" s="18">
        <f t="shared" si="22"/>
        <v>21.232069168795441</v>
      </c>
      <c r="D744" s="13">
        <v>216.1</v>
      </c>
    </row>
    <row r="745" spans="1:4" x14ac:dyDescent="0.25">
      <c r="A745" s="12">
        <v>27030</v>
      </c>
      <c r="B745" s="19">
        <f t="shared" si="23"/>
        <v>21.055217134997054</v>
      </c>
      <c r="C745" s="18">
        <f t="shared" si="22"/>
        <v>21.055217134997054</v>
      </c>
      <c r="D745" s="13">
        <v>214.3</v>
      </c>
    </row>
    <row r="746" spans="1:4" x14ac:dyDescent="0.25">
      <c r="A746" s="12">
        <v>27061</v>
      </c>
      <c r="B746" s="19">
        <f t="shared" si="23"/>
        <v>20.789939084299469</v>
      </c>
      <c r="C746" s="18">
        <f t="shared" si="22"/>
        <v>20.789939084299469</v>
      </c>
      <c r="D746" s="13">
        <v>211.6</v>
      </c>
    </row>
    <row r="747" spans="1:4" x14ac:dyDescent="0.25">
      <c r="A747" s="12">
        <v>27089</v>
      </c>
      <c r="B747" s="19">
        <f t="shared" si="23"/>
        <v>20.554136372568284</v>
      </c>
      <c r="C747" s="18">
        <f t="shared" si="22"/>
        <v>20.554136372568284</v>
      </c>
      <c r="D747" s="13">
        <v>209.2</v>
      </c>
    </row>
    <row r="748" spans="1:4" x14ac:dyDescent="0.25">
      <c r="A748" s="12">
        <v>27120</v>
      </c>
      <c r="B748" s="19">
        <f t="shared" si="23"/>
        <v>20.436235016702692</v>
      </c>
      <c r="C748" s="18">
        <f t="shared" si="22"/>
        <v>20.436235016702692</v>
      </c>
      <c r="D748" s="13">
        <v>208</v>
      </c>
    </row>
    <row r="749" spans="1:4" x14ac:dyDescent="0.25">
      <c r="A749" s="12">
        <v>27150</v>
      </c>
      <c r="B749" s="19">
        <f t="shared" si="23"/>
        <v>20.200432304971507</v>
      </c>
      <c r="C749" s="18">
        <f t="shared" si="22"/>
        <v>20.200432304971507</v>
      </c>
      <c r="D749" s="13">
        <v>205.6</v>
      </c>
    </row>
    <row r="750" spans="1:4" x14ac:dyDescent="0.25">
      <c r="A750" s="12">
        <v>27181</v>
      </c>
      <c r="B750" s="19">
        <f t="shared" si="23"/>
        <v>20.02358027117312</v>
      </c>
      <c r="C750" s="18">
        <f t="shared" si="22"/>
        <v>20.02358027117312</v>
      </c>
      <c r="D750" s="13">
        <v>203.8</v>
      </c>
    </row>
    <row r="751" spans="1:4" x14ac:dyDescent="0.25">
      <c r="A751" s="12">
        <v>27211</v>
      </c>
      <c r="B751" s="19">
        <f t="shared" si="23"/>
        <v>19.87620357634113</v>
      </c>
      <c r="C751" s="18">
        <f t="shared" si="22"/>
        <v>19.87620357634113</v>
      </c>
      <c r="D751" s="13">
        <v>202.3</v>
      </c>
    </row>
    <row r="752" spans="1:4" x14ac:dyDescent="0.25">
      <c r="A752" s="12">
        <v>27242</v>
      </c>
      <c r="B752" s="19">
        <f t="shared" si="23"/>
        <v>19.610925525643545</v>
      </c>
      <c r="C752" s="18">
        <f t="shared" si="22"/>
        <v>19.610925525643545</v>
      </c>
      <c r="D752" s="13">
        <v>199.6</v>
      </c>
    </row>
    <row r="753" spans="1:4" x14ac:dyDescent="0.25">
      <c r="A753" s="12">
        <v>27273</v>
      </c>
      <c r="B753" s="19">
        <f t="shared" si="23"/>
        <v>19.375122813912359</v>
      </c>
      <c r="C753" s="18">
        <f t="shared" si="22"/>
        <v>19.375122813912359</v>
      </c>
      <c r="D753" s="13">
        <v>197.2</v>
      </c>
    </row>
    <row r="754" spans="1:4" x14ac:dyDescent="0.25">
      <c r="A754" s="12">
        <v>27303</v>
      </c>
      <c r="B754" s="19">
        <f t="shared" si="23"/>
        <v>19.227746119080368</v>
      </c>
      <c r="C754" s="18">
        <f t="shared" si="22"/>
        <v>19.227746119080368</v>
      </c>
      <c r="D754" s="13">
        <v>195.7</v>
      </c>
    </row>
    <row r="755" spans="1:4" x14ac:dyDescent="0.25">
      <c r="A755" s="12">
        <v>27334</v>
      </c>
      <c r="B755" s="19">
        <f t="shared" si="23"/>
        <v>19.050894085281982</v>
      </c>
      <c r="C755" s="18">
        <f t="shared" si="22"/>
        <v>19.050894085281982</v>
      </c>
      <c r="D755" s="13">
        <v>193.9</v>
      </c>
    </row>
    <row r="756" spans="1:4" x14ac:dyDescent="0.25">
      <c r="A756" s="12">
        <v>27364</v>
      </c>
      <c r="B756" s="19">
        <f t="shared" si="23"/>
        <v>18.932992729416387</v>
      </c>
      <c r="C756" s="18">
        <f t="shared" si="22"/>
        <v>18.932992729416387</v>
      </c>
      <c r="D756" s="13">
        <v>192.7</v>
      </c>
    </row>
    <row r="757" spans="1:4" x14ac:dyDescent="0.25">
      <c r="A757" s="12">
        <v>27395</v>
      </c>
      <c r="B757" s="19">
        <f t="shared" si="23"/>
        <v>18.844566712517196</v>
      </c>
      <c r="C757" s="18">
        <f t="shared" si="22"/>
        <v>18.844566712517196</v>
      </c>
      <c r="D757" s="13">
        <v>191.8</v>
      </c>
    </row>
    <row r="758" spans="1:4" x14ac:dyDescent="0.25">
      <c r="A758" s="12">
        <v>27426</v>
      </c>
      <c r="B758" s="19">
        <f t="shared" si="23"/>
        <v>18.697190017685205</v>
      </c>
      <c r="C758" s="18">
        <f t="shared" si="22"/>
        <v>18.697190017685205</v>
      </c>
      <c r="D758" s="13">
        <v>190.3</v>
      </c>
    </row>
    <row r="759" spans="1:4" x14ac:dyDescent="0.25">
      <c r="A759" s="12">
        <v>27454</v>
      </c>
      <c r="B759" s="19">
        <f t="shared" si="23"/>
        <v>18.638239339752406</v>
      </c>
      <c r="C759" s="18">
        <f t="shared" si="22"/>
        <v>18.638239339752406</v>
      </c>
      <c r="D759" s="13">
        <v>189.7</v>
      </c>
    </row>
    <row r="760" spans="1:4" x14ac:dyDescent="0.25">
      <c r="A760" s="12">
        <v>27485</v>
      </c>
      <c r="B760" s="19">
        <f t="shared" si="23"/>
        <v>18.549813322853215</v>
      </c>
      <c r="C760" s="18">
        <f t="shared" si="22"/>
        <v>18.549813322853215</v>
      </c>
      <c r="D760" s="13">
        <v>188.8</v>
      </c>
    </row>
    <row r="761" spans="1:4" x14ac:dyDescent="0.25">
      <c r="A761" s="12">
        <v>27515</v>
      </c>
      <c r="B761" s="19">
        <f t="shared" si="23"/>
        <v>18.46138730595402</v>
      </c>
      <c r="C761" s="18">
        <f t="shared" si="22"/>
        <v>18.46138730595402</v>
      </c>
      <c r="D761" s="13">
        <v>187.9</v>
      </c>
    </row>
    <row r="762" spans="1:4" x14ac:dyDescent="0.25">
      <c r="A762" s="12">
        <v>27546</v>
      </c>
      <c r="B762" s="19">
        <f t="shared" si="23"/>
        <v>18.314010611122029</v>
      </c>
      <c r="C762" s="18">
        <f t="shared" si="22"/>
        <v>18.314010611122029</v>
      </c>
      <c r="D762" s="13">
        <v>186.4</v>
      </c>
    </row>
    <row r="763" spans="1:4" x14ac:dyDescent="0.25">
      <c r="A763" s="12">
        <v>27576</v>
      </c>
      <c r="B763" s="19">
        <f t="shared" si="23"/>
        <v>18.117508351346043</v>
      </c>
      <c r="C763" s="18">
        <f t="shared" si="22"/>
        <v>18.117508351346043</v>
      </c>
      <c r="D763" s="13">
        <v>184.4</v>
      </c>
    </row>
    <row r="764" spans="1:4" x14ac:dyDescent="0.25">
      <c r="A764" s="12">
        <v>27607</v>
      </c>
      <c r="B764" s="19">
        <f t="shared" si="23"/>
        <v>18.058557673413247</v>
      </c>
      <c r="C764" s="18">
        <f t="shared" si="22"/>
        <v>18.058557673413247</v>
      </c>
      <c r="D764" s="13">
        <v>183.8</v>
      </c>
    </row>
    <row r="765" spans="1:4" x14ac:dyDescent="0.25">
      <c r="A765" s="12">
        <v>27638</v>
      </c>
      <c r="B765" s="19">
        <f t="shared" si="23"/>
        <v>17.970131656514052</v>
      </c>
      <c r="C765" s="18">
        <f t="shared" si="22"/>
        <v>17.970131656514052</v>
      </c>
      <c r="D765" s="13">
        <v>182.9</v>
      </c>
    </row>
    <row r="766" spans="1:4" x14ac:dyDescent="0.25">
      <c r="A766" s="12">
        <v>27668</v>
      </c>
      <c r="B766" s="19">
        <f t="shared" si="23"/>
        <v>17.881705639614857</v>
      </c>
      <c r="C766" s="18">
        <f t="shared" si="22"/>
        <v>17.881705639614857</v>
      </c>
      <c r="D766" s="13">
        <v>182</v>
      </c>
    </row>
    <row r="767" spans="1:4" x14ac:dyDescent="0.25">
      <c r="A767" s="12">
        <v>27699</v>
      </c>
      <c r="B767" s="19">
        <f t="shared" si="23"/>
        <v>17.763804283749266</v>
      </c>
      <c r="C767" s="18">
        <f t="shared" si="22"/>
        <v>17.763804283749266</v>
      </c>
      <c r="D767" s="13">
        <v>180.8</v>
      </c>
    </row>
    <row r="768" spans="1:4" x14ac:dyDescent="0.25">
      <c r="A768" s="12">
        <v>27729</v>
      </c>
      <c r="B768" s="19">
        <f t="shared" si="23"/>
        <v>17.675378266850071</v>
      </c>
      <c r="C768" s="18">
        <f t="shared" si="22"/>
        <v>17.675378266850071</v>
      </c>
      <c r="D768" s="13">
        <v>179.9</v>
      </c>
    </row>
    <row r="769" spans="1:4" x14ac:dyDescent="0.25">
      <c r="A769" s="12">
        <v>27760</v>
      </c>
      <c r="B769" s="19">
        <f t="shared" si="23"/>
        <v>17.645902927883672</v>
      </c>
      <c r="C769" s="18">
        <f t="shared" si="22"/>
        <v>17.645902927883672</v>
      </c>
      <c r="D769" s="13">
        <v>179.6</v>
      </c>
    </row>
    <row r="770" spans="1:4" x14ac:dyDescent="0.25">
      <c r="A770" s="12">
        <v>27791</v>
      </c>
      <c r="B770" s="19">
        <f t="shared" si="23"/>
        <v>17.586952249950873</v>
      </c>
      <c r="C770" s="18">
        <f t="shared" si="22"/>
        <v>17.586952249950873</v>
      </c>
      <c r="D770" s="13">
        <v>179</v>
      </c>
    </row>
    <row r="771" spans="1:4" x14ac:dyDescent="0.25">
      <c r="A771" s="12">
        <v>27820</v>
      </c>
      <c r="B771" s="19">
        <f t="shared" si="23"/>
        <v>17.557476910984477</v>
      </c>
      <c r="C771" s="18">
        <f t="shared" si="22"/>
        <v>17.557476910984477</v>
      </c>
      <c r="D771" s="13">
        <v>178.7</v>
      </c>
    </row>
    <row r="772" spans="1:4" x14ac:dyDescent="0.25">
      <c r="A772" s="12">
        <v>27851</v>
      </c>
      <c r="B772" s="19">
        <f t="shared" si="23"/>
        <v>17.498526233051681</v>
      </c>
      <c r="C772" s="18">
        <f t="shared" si="22"/>
        <v>17.498526233051681</v>
      </c>
      <c r="D772" s="13">
        <v>178.1</v>
      </c>
    </row>
    <row r="773" spans="1:4" x14ac:dyDescent="0.25">
      <c r="A773" s="12">
        <v>27881</v>
      </c>
      <c r="B773" s="19">
        <f t="shared" si="23"/>
        <v>17.380624877186087</v>
      </c>
      <c r="C773" s="18">
        <f t="shared" si="22"/>
        <v>17.380624877186087</v>
      </c>
      <c r="D773" s="13">
        <v>176.9</v>
      </c>
    </row>
    <row r="774" spans="1:4" x14ac:dyDescent="0.25">
      <c r="A774" s="12">
        <v>27912</v>
      </c>
      <c r="B774" s="19">
        <f t="shared" si="23"/>
        <v>17.292198860286895</v>
      </c>
      <c r="C774" s="18">
        <f t="shared" si="22"/>
        <v>17.292198860286895</v>
      </c>
      <c r="D774" s="13">
        <v>176</v>
      </c>
    </row>
    <row r="775" spans="1:4" x14ac:dyDescent="0.25">
      <c r="A775" s="12">
        <v>27942</v>
      </c>
      <c r="B775" s="19">
        <f t="shared" si="23"/>
        <v>17.1742975044213</v>
      </c>
      <c r="C775" s="18">
        <f t="shared" si="22"/>
        <v>17.1742975044213</v>
      </c>
      <c r="D775" s="13">
        <v>174.8</v>
      </c>
    </row>
    <row r="776" spans="1:4" x14ac:dyDescent="0.25">
      <c r="A776" s="12">
        <v>27973</v>
      </c>
      <c r="B776" s="19">
        <f t="shared" si="23"/>
        <v>17.115346826488505</v>
      </c>
      <c r="C776" s="18">
        <f t="shared" si="22"/>
        <v>17.115346826488505</v>
      </c>
      <c r="D776" s="13">
        <v>174.2</v>
      </c>
    </row>
    <row r="777" spans="1:4" x14ac:dyDescent="0.25">
      <c r="A777" s="12">
        <v>28004</v>
      </c>
      <c r="B777" s="19">
        <f t="shared" si="23"/>
        <v>17.026920809589313</v>
      </c>
      <c r="C777" s="18">
        <f t="shared" si="22"/>
        <v>17.026920809589313</v>
      </c>
      <c r="D777" s="13">
        <v>173.3</v>
      </c>
    </row>
    <row r="778" spans="1:4" x14ac:dyDescent="0.25">
      <c r="A778" s="12">
        <v>28034</v>
      </c>
      <c r="B778" s="19">
        <f t="shared" si="23"/>
        <v>16.967970131656511</v>
      </c>
      <c r="C778" s="18">
        <f t="shared" si="22"/>
        <v>16.967970131656511</v>
      </c>
      <c r="D778" s="13">
        <v>172.7</v>
      </c>
    </row>
    <row r="779" spans="1:4" x14ac:dyDescent="0.25">
      <c r="A779" s="12">
        <v>28065</v>
      </c>
      <c r="B779" s="19">
        <f t="shared" si="23"/>
        <v>16.909019453723715</v>
      </c>
      <c r="C779" s="18">
        <f t="shared" si="22"/>
        <v>16.909019453723715</v>
      </c>
      <c r="D779" s="13">
        <v>172.1</v>
      </c>
    </row>
    <row r="780" spans="1:4" x14ac:dyDescent="0.25">
      <c r="A780" s="12">
        <v>28095</v>
      </c>
      <c r="B780" s="19">
        <f t="shared" si="23"/>
        <v>16.879544114757323</v>
      </c>
      <c r="C780" s="18">
        <f t="shared" si="22"/>
        <v>16.879544114757323</v>
      </c>
      <c r="D780" s="13">
        <v>171.8</v>
      </c>
    </row>
    <row r="781" spans="1:4" x14ac:dyDescent="0.25">
      <c r="A781" s="12">
        <v>28126</v>
      </c>
      <c r="B781" s="19">
        <f t="shared" si="23"/>
        <v>16.761642758891725</v>
      </c>
      <c r="C781" s="18">
        <f t="shared" ref="C781:C844" si="24">+B781</f>
        <v>16.761642758891725</v>
      </c>
      <c r="D781" s="13">
        <v>170.6</v>
      </c>
    </row>
    <row r="782" spans="1:4" x14ac:dyDescent="0.25">
      <c r="A782" s="12">
        <v>28157</v>
      </c>
      <c r="B782" s="19">
        <f t="shared" ref="B782:B845" si="25">D782/$D$13*$B$12</f>
        <v>16.614266064059738</v>
      </c>
      <c r="C782" s="18">
        <f t="shared" si="24"/>
        <v>16.614266064059738</v>
      </c>
      <c r="D782" s="13">
        <v>169.1</v>
      </c>
    </row>
    <row r="783" spans="1:4" x14ac:dyDescent="0.25">
      <c r="A783" s="12">
        <v>28185</v>
      </c>
      <c r="B783" s="19">
        <f t="shared" si="25"/>
        <v>16.496364708194143</v>
      </c>
      <c r="C783" s="18">
        <f t="shared" si="24"/>
        <v>16.496364708194143</v>
      </c>
      <c r="D783" s="13">
        <v>167.9</v>
      </c>
    </row>
    <row r="784" spans="1:4" x14ac:dyDescent="0.25">
      <c r="A784" s="12">
        <v>28216</v>
      </c>
      <c r="B784" s="19">
        <f t="shared" si="25"/>
        <v>16.378463352328552</v>
      </c>
      <c r="C784" s="18">
        <f t="shared" si="24"/>
        <v>16.378463352328552</v>
      </c>
      <c r="D784" s="13">
        <v>166.7</v>
      </c>
    </row>
    <row r="785" spans="1:4" x14ac:dyDescent="0.25">
      <c r="A785" s="12">
        <v>28246</v>
      </c>
      <c r="B785" s="19">
        <f t="shared" si="25"/>
        <v>16.290037335429357</v>
      </c>
      <c r="C785" s="18">
        <f t="shared" si="24"/>
        <v>16.290037335429357</v>
      </c>
      <c r="D785" s="13">
        <v>165.8</v>
      </c>
    </row>
    <row r="786" spans="1:4" x14ac:dyDescent="0.25">
      <c r="A786" s="12">
        <v>28277</v>
      </c>
      <c r="B786" s="19">
        <f t="shared" si="25"/>
        <v>16.172135979563766</v>
      </c>
      <c r="C786" s="18">
        <f t="shared" si="24"/>
        <v>16.172135979563766</v>
      </c>
      <c r="D786" s="13">
        <v>164.6</v>
      </c>
    </row>
    <row r="787" spans="1:4" x14ac:dyDescent="0.25">
      <c r="A787" s="12">
        <v>28307</v>
      </c>
      <c r="B787" s="19">
        <f t="shared" si="25"/>
        <v>16.113185301630971</v>
      </c>
      <c r="C787" s="18">
        <f t="shared" si="24"/>
        <v>16.113185301630971</v>
      </c>
      <c r="D787" s="13">
        <v>164</v>
      </c>
    </row>
    <row r="788" spans="1:4" x14ac:dyDescent="0.25">
      <c r="A788" s="12">
        <v>28338</v>
      </c>
      <c r="B788" s="19">
        <f t="shared" si="25"/>
        <v>16.054234623698175</v>
      </c>
      <c r="C788" s="18">
        <f t="shared" si="24"/>
        <v>16.054234623698175</v>
      </c>
      <c r="D788" s="13">
        <v>163.4</v>
      </c>
    </row>
    <row r="789" spans="1:4" x14ac:dyDescent="0.25">
      <c r="A789" s="12">
        <v>28369</v>
      </c>
      <c r="B789" s="19">
        <f t="shared" si="25"/>
        <v>15.965808606798978</v>
      </c>
      <c r="C789" s="18">
        <f t="shared" si="24"/>
        <v>15.965808606798978</v>
      </c>
      <c r="D789" s="13">
        <v>162.5</v>
      </c>
    </row>
    <row r="790" spans="1:4" x14ac:dyDescent="0.25">
      <c r="A790" s="12">
        <v>28399</v>
      </c>
      <c r="B790" s="19">
        <f t="shared" si="25"/>
        <v>15.93633326783258</v>
      </c>
      <c r="C790" s="18">
        <f t="shared" si="24"/>
        <v>15.93633326783258</v>
      </c>
      <c r="D790" s="13">
        <v>162.19999999999999</v>
      </c>
    </row>
    <row r="791" spans="1:4" x14ac:dyDescent="0.25">
      <c r="A791" s="12">
        <v>28430</v>
      </c>
      <c r="B791" s="19">
        <f t="shared" si="25"/>
        <v>15.847907250933387</v>
      </c>
      <c r="C791" s="18">
        <f t="shared" si="24"/>
        <v>15.847907250933387</v>
      </c>
      <c r="D791" s="13">
        <v>161.30000000000001</v>
      </c>
    </row>
    <row r="792" spans="1:4" x14ac:dyDescent="0.25">
      <c r="A792" s="12">
        <v>28460</v>
      </c>
      <c r="B792" s="19">
        <f t="shared" si="25"/>
        <v>15.78895657300059</v>
      </c>
      <c r="C792" s="18">
        <f t="shared" si="24"/>
        <v>15.78895657300059</v>
      </c>
      <c r="D792" s="13">
        <v>160.69999999999999</v>
      </c>
    </row>
    <row r="793" spans="1:4" x14ac:dyDescent="0.25">
      <c r="A793" s="12">
        <v>28491</v>
      </c>
      <c r="B793" s="19">
        <f t="shared" si="25"/>
        <v>15.700530556101397</v>
      </c>
      <c r="C793" s="18">
        <f t="shared" si="24"/>
        <v>15.700530556101397</v>
      </c>
      <c r="D793" s="13">
        <v>159.80000000000001</v>
      </c>
    </row>
    <row r="794" spans="1:4" x14ac:dyDescent="0.25">
      <c r="A794" s="12">
        <v>28522</v>
      </c>
      <c r="B794" s="19">
        <f t="shared" si="25"/>
        <v>15.612104539202202</v>
      </c>
      <c r="C794" s="18">
        <f t="shared" si="24"/>
        <v>15.612104539202202</v>
      </c>
      <c r="D794" s="13">
        <v>158.9</v>
      </c>
    </row>
    <row r="795" spans="1:4" x14ac:dyDescent="0.25">
      <c r="A795" s="12">
        <v>28550</v>
      </c>
      <c r="B795" s="19">
        <f t="shared" si="25"/>
        <v>15.494203183336609</v>
      </c>
      <c r="C795" s="18">
        <f t="shared" si="24"/>
        <v>15.494203183336609</v>
      </c>
      <c r="D795" s="13">
        <v>157.69999999999999</v>
      </c>
    </row>
    <row r="796" spans="1:4" x14ac:dyDescent="0.25">
      <c r="A796" s="12">
        <v>28581</v>
      </c>
      <c r="B796" s="19">
        <f t="shared" si="25"/>
        <v>15.346826488504616</v>
      </c>
      <c r="C796" s="18">
        <f t="shared" si="24"/>
        <v>15.346826488504616</v>
      </c>
      <c r="D796" s="13">
        <v>156.19999999999999</v>
      </c>
    </row>
    <row r="797" spans="1:4" x14ac:dyDescent="0.25">
      <c r="A797" s="12">
        <v>28611</v>
      </c>
      <c r="B797" s="19">
        <f t="shared" si="25"/>
        <v>15.199449793672626</v>
      </c>
      <c r="C797" s="18">
        <f t="shared" si="24"/>
        <v>15.199449793672626</v>
      </c>
      <c r="D797" s="13">
        <v>154.69999999999999</v>
      </c>
    </row>
    <row r="798" spans="1:4" x14ac:dyDescent="0.25">
      <c r="A798" s="12">
        <v>28642</v>
      </c>
      <c r="B798" s="19">
        <f t="shared" si="25"/>
        <v>15.052073098840637</v>
      </c>
      <c r="C798" s="18">
        <f t="shared" si="24"/>
        <v>15.052073098840637</v>
      </c>
      <c r="D798" s="13">
        <v>153.19999999999999</v>
      </c>
    </row>
    <row r="799" spans="1:4" x14ac:dyDescent="0.25">
      <c r="A799" s="12">
        <v>28672</v>
      </c>
      <c r="B799" s="19">
        <f t="shared" si="25"/>
        <v>14.934171742975044</v>
      </c>
      <c r="C799" s="18">
        <f t="shared" si="24"/>
        <v>14.934171742975044</v>
      </c>
      <c r="D799" s="13">
        <v>152</v>
      </c>
    </row>
    <row r="800" spans="1:4" x14ac:dyDescent="0.25">
      <c r="A800" s="12">
        <v>28703</v>
      </c>
      <c r="B800" s="19">
        <f t="shared" si="25"/>
        <v>14.875221065042249</v>
      </c>
      <c r="C800" s="18">
        <f t="shared" si="24"/>
        <v>14.875221065042249</v>
      </c>
      <c r="D800" s="13">
        <v>151.4</v>
      </c>
    </row>
    <row r="801" spans="1:4" x14ac:dyDescent="0.25">
      <c r="A801" s="12">
        <v>28734</v>
      </c>
      <c r="B801" s="19">
        <f t="shared" si="25"/>
        <v>14.757319709176656</v>
      </c>
      <c r="C801" s="18">
        <f t="shared" si="24"/>
        <v>14.757319709176656</v>
      </c>
      <c r="D801" s="13">
        <v>150.19999999999999</v>
      </c>
    </row>
    <row r="802" spans="1:4" x14ac:dyDescent="0.25">
      <c r="A802" s="12">
        <v>28764</v>
      </c>
      <c r="B802" s="19">
        <f t="shared" si="25"/>
        <v>14.639418353311065</v>
      </c>
      <c r="C802" s="18">
        <f t="shared" si="24"/>
        <v>14.639418353311065</v>
      </c>
      <c r="D802" s="13">
        <v>149</v>
      </c>
    </row>
    <row r="803" spans="1:4" x14ac:dyDescent="0.25">
      <c r="A803" s="12">
        <v>28795</v>
      </c>
      <c r="B803" s="19">
        <f t="shared" si="25"/>
        <v>14.55099233641187</v>
      </c>
      <c r="C803" s="18">
        <f t="shared" si="24"/>
        <v>14.55099233641187</v>
      </c>
      <c r="D803" s="13">
        <v>148.1</v>
      </c>
    </row>
    <row r="804" spans="1:4" x14ac:dyDescent="0.25">
      <c r="A804" s="12">
        <v>28825</v>
      </c>
      <c r="B804" s="19">
        <f t="shared" si="25"/>
        <v>14.492041658479074</v>
      </c>
      <c r="C804" s="18">
        <f t="shared" si="24"/>
        <v>14.492041658479074</v>
      </c>
      <c r="D804" s="13">
        <v>147.5</v>
      </c>
    </row>
    <row r="805" spans="1:4" x14ac:dyDescent="0.25">
      <c r="A805" s="12">
        <v>28856</v>
      </c>
      <c r="B805" s="19">
        <f t="shared" si="25"/>
        <v>14.37414030261348</v>
      </c>
      <c r="C805" s="18">
        <f t="shared" si="24"/>
        <v>14.37414030261348</v>
      </c>
      <c r="D805" s="13">
        <v>146.30000000000001</v>
      </c>
    </row>
    <row r="806" spans="1:4" x14ac:dyDescent="0.25">
      <c r="A806" s="12">
        <v>28887</v>
      </c>
      <c r="B806" s="19">
        <f t="shared" si="25"/>
        <v>14.207113381803889</v>
      </c>
      <c r="C806" s="18">
        <f t="shared" si="24"/>
        <v>14.207113381803889</v>
      </c>
      <c r="D806" s="13">
        <v>144.6</v>
      </c>
    </row>
    <row r="807" spans="1:4" x14ac:dyDescent="0.25">
      <c r="A807" s="12">
        <v>28915</v>
      </c>
      <c r="B807" s="19">
        <f t="shared" si="25"/>
        <v>14.059736686971899</v>
      </c>
      <c r="C807" s="18">
        <f t="shared" si="24"/>
        <v>14.059736686971899</v>
      </c>
      <c r="D807" s="13">
        <v>143.1</v>
      </c>
    </row>
    <row r="808" spans="1:4" x14ac:dyDescent="0.25">
      <c r="A808" s="12">
        <v>28946</v>
      </c>
      <c r="B808" s="19">
        <f t="shared" si="25"/>
        <v>13.912359992139912</v>
      </c>
      <c r="C808" s="18">
        <f t="shared" si="24"/>
        <v>13.912359992139912</v>
      </c>
      <c r="D808" s="13">
        <v>141.6</v>
      </c>
    </row>
    <row r="809" spans="1:4" x14ac:dyDescent="0.25">
      <c r="A809" s="12">
        <v>28976</v>
      </c>
      <c r="B809" s="19">
        <f t="shared" si="25"/>
        <v>13.735507958341522</v>
      </c>
      <c r="C809" s="18">
        <f t="shared" si="24"/>
        <v>13.735507958341522</v>
      </c>
      <c r="D809" s="13">
        <v>139.80000000000001</v>
      </c>
    </row>
    <row r="810" spans="1:4" x14ac:dyDescent="0.25">
      <c r="A810" s="12">
        <v>29007</v>
      </c>
      <c r="B810" s="19">
        <f t="shared" si="25"/>
        <v>13.588131263509531</v>
      </c>
      <c r="C810" s="18">
        <f t="shared" si="24"/>
        <v>13.588131263509531</v>
      </c>
      <c r="D810" s="13">
        <v>138.30000000000001</v>
      </c>
    </row>
    <row r="811" spans="1:4" x14ac:dyDescent="0.25">
      <c r="A811" s="12">
        <v>29037</v>
      </c>
      <c r="B811" s="19">
        <f t="shared" si="25"/>
        <v>13.440754568677541</v>
      </c>
      <c r="C811" s="18">
        <f t="shared" si="24"/>
        <v>13.440754568677541</v>
      </c>
      <c r="D811" s="13">
        <v>136.80000000000001</v>
      </c>
    </row>
    <row r="812" spans="1:4" x14ac:dyDescent="0.25">
      <c r="A812" s="12">
        <v>29068</v>
      </c>
      <c r="B812" s="19">
        <f t="shared" si="25"/>
        <v>13.293377873845552</v>
      </c>
      <c r="C812" s="18">
        <f t="shared" si="24"/>
        <v>13.293377873845552</v>
      </c>
      <c r="D812" s="13">
        <v>135.30000000000001</v>
      </c>
    </row>
    <row r="813" spans="1:4" x14ac:dyDescent="0.25">
      <c r="A813" s="12">
        <v>29099</v>
      </c>
      <c r="B813" s="19">
        <f t="shared" si="25"/>
        <v>13.175476517979956</v>
      </c>
      <c r="C813" s="18">
        <f t="shared" si="24"/>
        <v>13.175476517979956</v>
      </c>
      <c r="D813" s="13">
        <v>134.1</v>
      </c>
    </row>
    <row r="814" spans="1:4" x14ac:dyDescent="0.25">
      <c r="A814" s="12">
        <v>29129</v>
      </c>
      <c r="B814" s="19">
        <f t="shared" si="25"/>
        <v>13.057575162114365</v>
      </c>
      <c r="C814" s="18">
        <f t="shared" si="24"/>
        <v>13.057575162114365</v>
      </c>
      <c r="D814" s="13">
        <v>132.9</v>
      </c>
    </row>
    <row r="815" spans="1:4" x14ac:dyDescent="0.25">
      <c r="A815" s="12">
        <v>29160</v>
      </c>
      <c r="B815" s="19">
        <f t="shared" si="25"/>
        <v>12.939673806248772</v>
      </c>
      <c r="C815" s="18">
        <f t="shared" si="24"/>
        <v>12.939673806248772</v>
      </c>
      <c r="D815" s="13">
        <v>131.69999999999999</v>
      </c>
    </row>
    <row r="816" spans="1:4" x14ac:dyDescent="0.25">
      <c r="A816" s="12">
        <v>29190</v>
      </c>
      <c r="B816" s="19">
        <f t="shared" si="25"/>
        <v>12.792297111416781</v>
      </c>
      <c r="C816" s="18">
        <f t="shared" si="24"/>
        <v>12.792297111416781</v>
      </c>
      <c r="D816" s="13">
        <v>130.19999999999999</v>
      </c>
    </row>
    <row r="817" spans="1:4" x14ac:dyDescent="0.25">
      <c r="A817" s="12">
        <v>29221</v>
      </c>
      <c r="B817" s="19">
        <f t="shared" si="25"/>
        <v>12.615445077618393</v>
      </c>
      <c r="C817" s="18">
        <f t="shared" si="24"/>
        <v>12.615445077618393</v>
      </c>
      <c r="D817" s="13">
        <v>128.4</v>
      </c>
    </row>
    <row r="818" spans="1:4" x14ac:dyDescent="0.25">
      <c r="A818" s="12">
        <v>29252</v>
      </c>
      <c r="B818" s="19">
        <f t="shared" si="25"/>
        <v>12.438593043820005</v>
      </c>
      <c r="C818" s="18">
        <f t="shared" si="24"/>
        <v>12.438593043820005</v>
      </c>
      <c r="D818" s="13">
        <v>126.6</v>
      </c>
    </row>
    <row r="819" spans="1:4" x14ac:dyDescent="0.25">
      <c r="A819" s="12">
        <v>29281</v>
      </c>
      <c r="B819" s="19">
        <f t="shared" si="25"/>
        <v>12.261741010021614</v>
      </c>
      <c r="C819" s="18">
        <f t="shared" si="24"/>
        <v>12.261741010021614</v>
      </c>
      <c r="D819" s="13">
        <v>124.8</v>
      </c>
    </row>
    <row r="820" spans="1:4" x14ac:dyDescent="0.25">
      <c r="A820" s="12">
        <v>29312</v>
      </c>
      <c r="B820" s="19">
        <f t="shared" si="25"/>
        <v>12.114364315189626</v>
      </c>
      <c r="C820" s="18">
        <f t="shared" si="24"/>
        <v>12.114364315189626</v>
      </c>
      <c r="D820" s="13">
        <v>123.3</v>
      </c>
    </row>
    <row r="821" spans="1:4" x14ac:dyDescent="0.25">
      <c r="A821" s="12">
        <v>29342</v>
      </c>
      <c r="B821" s="19">
        <f t="shared" si="25"/>
        <v>11.996462959324033</v>
      </c>
      <c r="C821" s="18">
        <f t="shared" si="24"/>
        <v>11.996462959324033</v>
      </c>
      <c r="D821" s="13">
        <v>122.1</v>
      </c>
    </row>
    <row r="822" spans="1:4" x14ac:dyDescent="0.25">
      <c r="A822" s="12">
        <v>29373</v>
      </c>
      <c r="B822" s="19">
        <f t="shared" si="25"/>
        <v>11.878561603458442</v>
      </c>
      <c r="C822" s="18">
        <f t="shared" si="24"/>
        <v>11.878561603458442</v>
      </c>
      <c r="D822" s="13">
        <v>120.9</v>
      </c>
    </row>
    <row r="823" spans="1:4" x14ac:dyDescent="0.25">
      <c r="A823" s="12">
        <v>29403</v>
      </c>
      <c r="B823" s="19">
        <f t="shared" si="25"/>
        <v>11.878561603458442</v>
      </c>
      <c r="C823" s="18">
        <f t="shared" si="24"/>
        <v>11.878561603458442</v>
      </c>
      <c r="D823" s="13">
        <v>120.9</v>
      </c>
    </row>
    <row r="824" spans="1:4" x14ac:dyDescent="0.25">
      <c r="A824" s="12">
        <v>29434</v>
      </c>
      <c r="B824" s="19">
        <f t="shared" si="25"/>
        <v>11.790135586559245</v>
      </c>
      <c r="C824" s="18">
        <f t="shared" si="24"/>
        <v>11.790135586559245</v>
      </c>
      <c r="D824" s="13">
        <v>120</v>
      </c>
    </row>
    <row r="825" spans="1:4" x14ac:dyDescent="0.25">
      <c r="A825" s="12">
        <v>29465</v>
      </c>
      <c r="B825" s="19">
        <f t="shared" si="25"/>
        <v>11.672234230693654</v>
      </c>
      <c r="C825" s="18">
        <f t="shared" si="24"/>
        <v>11.672234230693654</v>
      </c>
      <c r="D825" s="13">
        <v>118.8</v>
      </c>
    </row>
    <row r="826" spans="1:4" x14ac:dyDescent="0.25">
      <c r="A826" s="12">
        <v>29495</v>
      </c>
      <c r="B826" s="19">
        <f t="shared" si="25"/>
        <v>11.583808213794459</v>
      </c>
      <c r="C826" s="18">
        <f t="shared" si="24"/>
        <v>11.583808213794459</v>
      </c>
      <c r="D826" s="13">
        <v>117.9</v>
      </c>
    </row>
    <row r="827" spans="1:4" x14ac:dyDescent="0.25">
      <c r="A827" s="12">
        <v>29526</v>
      </c>
      <c r="B827" s="19">
        <f t="shared" si="25"/>
        <v>11.465906857928868</v>
      </c>
      <c r="C827" s="18">
        <f t="shared" si="24"/>
        <v>11.465906857928868</v>
      </c>
      <c r="D827" s="13">
        <v>116.7</v>
      </c>
    </row>
    <row r="828" spans="1:4" x14ac:dyDescent="0.25">
      <c r="A828" s="12">
        <v>29556</v>
      </c>
      <c r="B828" s="19">
        <f t="shared" si="25"/>
        <v>11.377480841029671</v>
      </c>
      <c r="C828" s="18">
        <f t="shared" si="24"/>
        <v>11.377480841029671</v>
      </c>
      <c r="D828" s="13">
        <v>115.8</v>
      </c>
    </row>
    <row r="829" spans="1:4" x14ac:dyDescent="0.25">
      <c r="A829" s="12">
        <v>29587</v>
      </c>
      <c r="B829" s="19">
        <f t="shared" si="25"/>
        <v>11.28905482413048</v>
      </c>
      <c r="C829" s="18">
        <f t="shared" si="24"/>
        <v>11.28905482413048</v>
      </c>
      <c r="D829" s="13">
        <v>114.9</v>
      </c>
    </row>
    <row r="830" spans="1:4" x14ac:dyDescent="0.25">
      <c r="A830" s="12">
        <v>29618</v>
      </c>
      <c r="B830" s="19">
        <f t="shared" si="25"/>
        <v>11.171153468264885</v>
      </c>
      <c r="C830" s="18">
        <f t="shared" si="24"/>
        <v>11.171153468264885</v>
      </c>
      <c r="D830" s="13">
        <v>113.7</v>
      </c>
    </row>
    <row r="831" spans="1:4" x14ac:dyDescent="0.25">
      <c r="A831" s="12">
        <v>29646</v>
      </c>
      <c r="B831" s="19">
        <f t="shared" si="25"/>
        <v>11.082727451365692</v>
      </c>
      <c r="C831" s="18">
        <f t="shared" si="24"/>
        <v>11.082727451365692</v>
      </c>
      <c r="D831" s="13">
        <v>112.8</v>
      </c>
    </row>
    <row r="832" spans="1:4" x14ac:dyDescent="0.25">
      <c r="A832" s="12">
        <v>29677</v>
      </c>
      <c r="B832" s="19">
        <f t="shared" si="25"/>
        <v>11.023776773432896</v>
      </c>
      <c r="C832" s="18">
        <f t="shared" si="24"/>
        <v>11.023776773432896</v>
      </c>
      <c r="D832" s="13">
        <v>112.2</v>
      </c>
    </row>
    <row r="833" spans="1:4" x14ac:dyDescent="0.25">
      <c r="A833" s="12">
        <v>29707</v>
      </c>
      <c r="B833" s="19">
        <f t="shared" si="25"/>
        <v>10.935350756533699</v>
      </c>
      <c r="C833" s="18">
        <f t="shared" si="24"/>
        <v>10.935350756533699</v>
      </c>
      <c r="D833" s="13">
        <v>111.3</v>
      </c>
    </row>
    <row r="834" spans="1:4" x14ac:dyDescent="0.25">
      <c r="A834" s="12">
        <v>29738</v>
      </c>
      <c r="B834" s="19">
        <f t="shared" si="25"/>
        <v>10.846924739634508</v>
      </c>
      <c r="C834" s="18">
        <f t="shared" si="24"/>
        <v>10.846924739634508</v>
      </c>
      <c r="D834" s="13">
        <v>110.4</v>
      </c>
    </row>
    <row r="835" spans="1:4" x14ac:dyDescent="0.25">
      <c r="A835" s="12">
        <v>29768</v>
      </c>
      <c r="B835" s="19">
        <f t="shared" si="25"/>
        <v>10.699548044802516</v>
      </c>
      <c r="C835" s="18">
        <f t="shared" si="24"/>
        <v>10.699548044802516</v>
      </c>
      <c r="D835" s="13">
        <v>108.9</v>
      </c>
    </row>
    <row r="836" spans="1:4" x14ac:dyDescent="0.25">
      <c r="A836" s="12">
        <v>29799</v>
      </c>
      <c r="B836" s="19">
        <f t="shared" si="25"/>
        <v>10.64059736686972</v>
      </c>
      <c r="C836" s="18">
        <f t="shared" si="24"/>
        <v>10.64059736686972</v>
      </c>
      <c r="D836" s="13">
        <v>108.3</v>
      </c>
    </row>
    <row r="837" spans="1:4" x14ac:dyDescent="0.25">
      <c r="A837" s="12">
        <v>29830</v>
      </c>
      <c r="B837" s="19">
        <f t="shared" si="25"/>
        <v>10.522696011004125</v>
      </c>
      <c r="C837" s="18">
        <f t="shared" si="24"/>
        <v>10.522696011004125</v>
      </c>
      <c r="D837" s="13">
        <v>107.1</v>
      </c>
    </row>
    <row r="838" spans="1:4" x14ac:dyDescent="0.25">
      <c r="A838" s="12">
        <v>29860</v>
      </c>
      <c r="B838" s="19">
        <f t="shared" si="25"/>
        <v>10.493220672037729</v>
      </c>
      <c r="C838" s="18">
        <f t="shared" si="24"/>
        <v>10.493220672037729</v>
      </c>
      <c r="D838" s="13">
        <v>106.8</v>
      </c>
    </row>
    <row r="839" spans="1:4" x14ac:dyDescent="0.25">
      <c r="A839" s="12">
        <v>29891</v>
      </c>
      <c r="B839" s="19">
        <f t="shared" si="25"/>
        <v>10.463745333071332</v>
      </c>
      <c r="C839" s="18">
        <f t="shared" si="24"/>
        <v>10.463745333071332</v>
      </c>
      <c r="D839" s="13">
        <v>106.5</v>
      </c>
    </row>
    <row r="840" spans="1:4" x14ac:dyDescent="0.25">
      <c r="A840" s="12">
        <v>29921</v>
      </c>
      <c r="B840" s="19">
        <f t="shared" si="25"/>
        <v>10.434269994104934</v>
      </c>
      <c r="C840" s="18">
        <f t="shared" si="24"/>
        <v>10.434269994104934</v>
      </c>
      <c r="D840" s="13">
        <v>106.2</v>
      </c>
    </row>
    <row r="841" spans="1:4" x14ac:dyDescent="0.25">
      <c r="A841" s="12">
        <v>29952</v>
      </c>
      <c r="B841" s="19">
        <f t="shared" si="25"/>
        <v>10.404794655138536</v>
      </c>
      <c r="C841" s="18">
        <f t="shared" si="24"/>
        <v>10.404794655138536</v>
      </c>
      <c r="D841" s="13">
        <v>105.9</v>
      </c>
    </row>
    <row r="842" spans="1:4" x14ac:dyDescent="0.25">
      <c r="A842" s="12">
        <v>29983</v>
      </c>
      <c r="B842" s="19">
        <f t="shared" si="25"/>
        <v>10.375319316172135</v>
      </c>
      <c r="C842" s="18">
        <f t="shared" si="24"/>
        <v>10.375319316172135</v>
      </c>
      <c r="D842" s="13">
        <v>105.6</v>
      </c>
    </row>
    <row r="843" spans="1:4" x14ac:dyDescent="0.25">
      <c r="A843" s="12">
        <v>30011</v>
      </c>
      <c r="B843" s="19">
        <f t="shared" si="25"/>
        <v>10.375319316172135</v>
      </c>
      <c r="C843" s="18">
        <f t="shared" si="24"/>
        <v>10.375319316172135</v>
      </c>
      <c r="D843" s="13">
        <v>105.6</v>
      </c>
    </row>
    <row r="844" spans="1:4" x14ac:dyDescent="0.25">
      <c r="A844" s="12">
        <v>30042</v>
      </c>
      <c r="B844" s="19">
        <f t="shared" si="25"/>
        <v>10.345843977205737</v>
      </c>
      <c r="C844" s="18">
        <f t="shared" si="24"/>
        <v>10.345843977205737</v>
      </c>
      <c r="D844" s="13">
        <v>105.3</v>
      </c>
    </row>
    <row r="845" spans="1:4" x14ac:dyDescent="0.25">
      <c r="A845" s="12">
        <v>30072</v>
      </c>
      <c r="B845" s="19">
        <f t="shared" si="25"/>
        <v>10.227942621340146</v>
      </c>
      <c r="C845" s="18">
        <f t="shared" ref="C845:C908" si="26">+B845</f>
        <v>10.227942621340146</v>
      </c>
      <c r="D845" s="13">
        <v>104.1</v>
      </c>
    </row>
    <row r="846" spans="1:4" x14ac:dyDescent="0.25">
      <c r="A846" s="12">
        <v>30103</v>
      </c>
      <c r="B846" s="19">
        <f t="shared" ref="B846:B909" si="27">D846/$D$13*$B$12</f>
        <v>10.119866378463353</v>
      </c>
      <c r="C846" s="18">
        <f t="shared" si="26"/>
        <v>10.119866378463353</v>
      </c>
      <c r="D846" s="13">
        <v>103</v>
      </c>
    </row>
    <row r="847" spans="1:4" x14ac:dyDescent="0.25">
      <c r="A847" s="12">
        <v>30133</v>
      </c>
      <c r="B847" s="19">
        <f t="shared" si="27"/>
        <v>10.060915700530556</v>
      </c>
      <c r="C847" s="18">
        <f t="shared" si="26"/>
        <v>10.060915700530556</v>
      </c>
      <c r="D847" s="13">
        <v>102.4</v>
      </c>
    </row>
    <row r="848" spans="1:4" x14ac:dyDescent="0.25">
      <c r="A848" s="12">
        <v>30164</v>
      </c>
      <c r="B848" s="19">
        <f t="shared" si="27"/>
        <v>10.060915700530556</v>
      </c>
      <c r="C848" s="18">
        <f t="shared" si="26"/>
        <v>10.060915700530556</v>
      </c>
      <c r="D848" s="13">
        <v>102.4</v>
      </c>
    </row>
    <row r="849" spans="1:4" x14ac:dyDescent="0.25">
      <c r="A849" s="12">
        <v>30195</v>
      </c>
      <c r="B849" s="19">
        <f t="shared" si="27"/>
        <v>10.031440361564158</v>
      </c>
      <c r="C849" s="18">
        <f t="shared" si="26"/>
        <v>10.031440361564158</v>
      </c>
      <c r="D849" s="13">
        <v>102.1</v>
      </c>
    </row>
    <row r="850" spans="1:4" x14ac:dyDescent="0.25">
      <c r="A850" s="12">
        <v>30225</v>
      </c>
      <c r="B850" s="19">
        <f t="shared" si="27"/>
        <v>10.00196502259776</v>
      </c>
      <c r="C850" s="18">
        <f t="shared" si="26"/>
        <v>10.00196502259776</v>
      </c>
      <c r="D850" s="13">
        <v>101.8</v>
      </c>
    </row>
    <row r="851" spans="1:4" x14ac:dyDescent="0.25">
      <c r="A851" s="12">
        <v>30256</v>
      </c>
      <c r="B851" s="19">
        <f t="shared" si="27"/>
        <v>10.031440361564158</v>
      </c>
      <c r="C851" s="18">
        <f t="shared" si="26"/>
        <v>10.031440361564158</v>
      </c>
      <c r="D851" s="13">
        <v>102.1</v>
      </c>
    </row>
    <row r="852" spans="1:4" x14ac:dyDescent="0.25">
      <c r="A852" s="12">
        <v>30286</v>
      </c>
      <c r="B852" s="19">
        <f t="shared" si="27"/>
        <v>10.060915700530556</v>
      </c>
      <c r="C852" s="18">
        <f t="shared" si="26"/>
        <v>10.060915700530556</v>
      </c>
      <c r="D852" s="13">
        <v>102.4</v>
      </c>
    </row>
    <row r="853" spans="1:4" x14ac:dyDescent="0.25">
      <c r="A853" s="12">
        <v>30317</v>
      </c>
      <c r="B853" s="19">
        <f t="shared" si="27"/>
        <v>10.031440361564158</v>
      </c>
      <c r="C853" s="18">
        <f t="shared" si="26"/>
        <v>10.031440361564158</v>
      </c>
      <c r="D853" s="13">
        <v>102.1</v>
      </c>
    </row>
    <row r="854" spans="1:4" x14ac:dyDescent="0.25">
      <c r="A854" s="12">
        <v>30348</v>
      </c>
      <c r="B854" s="19">
        <f t="shared" si="27"/>
        <v>10.031440361564158</v>
      </c>
      <c r="C854" s="18">
        <f t="shared" si="26"/>
        <v>10.031440361564158</v>
      </c>
      <c r="D854" s="13">
        <v>102.1</v>
      </c>
    </row>
    <row r="855" spans="1:4" x14ac:dyDescent="0.25">
      <c r="A855" s="12">
        <v>30376</v>
      </c>
      <c r="B855" s="19">
        <f t="shared" si="27"/>
        <v>10.031440361564158</v>
      </c>
      <c r="C855" s="18">
        <f t="shared" si="26"/>
        <v>10.031440361564158</v>
      </c>
      <c r="D855" s="13">
        <v>102.1</v>
      </c>
    </row>
    <row r="856" spans="1:4" x14ac:dyDescent="0.25">
      <c r="A856" s="12">
        <v>30407</v>
      </c>
      <c r="B856" s="19">
        <f t="shared" si="27"/>
        <v>9.9430143446649648</v>
      </c>
      <c r="C856" s="18">
        <f t="shared" si="26"/>
        <v>9.9430143446649648</v>
      </c>
      <c r="D856" s="13">
        <v>101.2</v>
      </c>
    </row>
    <row r="857" spans="1:4" x14ac:dyDescent="0.25">
      <c r="A857" s="12">
        <v>30437</v>
      </c>
      <c r="B857" s="19">
        <f t="shared" si="27"/>
        <v>9.9135390056985671</v>
      </c>
      <c r="C857" s="18">
        <f t="shared" si="26"/>
        <v>9.9135390056985671</v>
      </c>
      <c r="D857" s="13">
        <v>100.9</v>
      </c>
    </row>
    <row r="858" spans="1:4" x14ac:dyDescent="0.25">
      <c r="A858" s="12">
        <v>30468</v>
      </c>
      <c r="B858" s="19">
        <f t="shared" si="27"/>
        <v>9.8545883277657698</v>
      </c>
      <c r="C858" s="18">
        <f t="shared" si="26"/>
        <v>9.8545883277657698</v>
      </c>
      <c r="D858" s="13">
        <v>100.3</v>
      </c>
    </row>
    <row r="859" spans="1:4" x14ac:dyDescent="0.25">
      <c r="A859" s="12">
        <v>30498</v>
      </c>
      <c r="B859" s="19">
        <f t="shared" si="27"/>
        <v>9.825112988799372</v>
      </c>
      <c r="C859" s="18">
        <f t="shared" si="26"/>
        <v>9.825112988799372</v>
      </c>
      <c r="D859" s="13">
        <v>100</v>
      </c>
    </row>
    <row r="860" spans="1:4" x14ac:dyDescent="0.25">
      <c r="A860" s="12">
        <v>30529</v>
      </c>
      <c r="B860" s="19">
        <f t="shared" si="27"/>
        <v>9.7956376498329742</v>
      </c>
      <c r="C860" s="18">
        <f t="shared" si="26"/>
        <v>9.7956376498329742</v>
      </c>
      <c r="D860" s="13">
        <v>99.7</v>
      </c>
    </row>
    <row r="861" spans="1:4" x14ac:dyDescent="0.25">
      <c r="A861" s="12">
        <v>30560</v>
      </c>
      <c r="B861" s="19">
        <f t="shared" si="27"/>
        <v>9.736686971900177</v>
      </c>
      <c r="C861" s="18">
        <f t="shared" si="26"/>
        <v>9.736686971900177</v>
      </c>
      <c r="D861" s="13">
        <v>99.1</v>
      </c>
    </row>
    <row r="862" spans="1:4" x14ac:dyDescent="0.25">
      <c r="A862" s="12">
        <v>30590</v>
      </c>
      <c r="B862" s="19">
        <f t="shared" si="27"/>
        <v>9.7072116329337792</v>
      </c>
      <c r="C862" s="18">
        <f t="shared" si="26"/>
        <v>9.7072116329337792</v>
      </c>
      <c r="D862" s="13">
        <v>98.8</v>
      </c>
    </row>
    <row r="863" spans="1:4" x14ac:dyDescent="0.25">
      <c r="A863" s="12">
        <v>30621</v>
      </c>
      <c r="B863" s="19">
        <f t="shared" si="27"/>
        <v>9.7072116329337792</v>
      </c>
      <c r="C863" s="18">
        <f t="shared" si="26"/>
        <v>9.7072116329337792</v>
      </c>
      <c r="D863" s="13">
        <v>98.8</v>
      </c>
    </row>
    <row r="864" spans="1:4" x14ac:dyDescent="0.25">
      <c r="A864" s="12">
        <v>30651</v>
      </c>
      <c r="B864" s="19">
        <f t="shared" si="27"/>
        <v>9.6777362939673814</v>
      </c>
      <c r="C864" s="18">
        <f t="shared" si="26"/>
        <v>9.6777362939673814</v>
      </c>
      <c r="D864" s="13">
        <v>98.5</v>
      </c>
    </row>
    <row r="865" spans="1:4" x14ac:dyDescent="0.25">
      <c r="A865" s="12">
        <v>30682</v>
      </c>
      <c r="B865" s="19">
        <f t="shared" si="27"/>
        <v>9.6482609550009819</v>
      </c>
      <c r="C865" s="18">
        <f t="shared" si="26"/>
        <v>9.6482609550009819</v>
      </c>
      <c r="D865" s="13">
        <v>98.2</v>
      </c>
    </row>
    <row r="866" spans="1:4" x14ac:dyDescent="0.25">
      <c r="A866" s="12">
        <v>30713</v>
      </c>
      <c r="B866" s="19">
        <f t="shared" si="27"/>
        <v>9.5893102770681864</v>
      </c>
      <c r="C866" s="18">
        <f t="shared" si="26"/>
        <v>9.5893102770681864</v>
      </c>
      <c r="D866" s="13">
        <v>97.6</v>
      </c>
    </row>
    <row r="867" spans="1:4" x14ac:dyDescent="0.25">
      <c r="A867" s="12">
        <v>30742</v>
      </c>
      <c r="B867" s="19">
        <f t="shared" si="27"/>
        <v>9.5598349381017886</v>
      </c>
      <c r="C867" s="18">
        <f t="shared" si="26"/>
        <v>9.5598349381017886</v>
      </c>
      <c r="D867" s="13">
        <v>97.3</v>
      </c>
    </row>
    <row r="868" spans="1:4" x14ac:dyDescent="0.25">
      <c r="A868" s="12">
        <v>30773</v>
      </c>
      <c r="B868" s="19">
        <f t="shared" si="27"/>
        <v>9.5303595991353909</v>
      </c>
      <c r="C868" s="18">
        <f t="shared" si="26"/>
        <v>9.5303595991353909</v>
      </c>
      <c r="D868" s="13">
        <v>97</v>
      </c>
    </row>
    <row r="869" spans="1:4" x14ac:dyDescent="0.25">
      <c r="A869" s="12">
        <v>30803</v>
      </c>
      <c r="B869" s="19">
        <f t="shared" si="27"/>
        <v>9.5008842601689931</v>
      </c>
      <c r="C869" s="18">
        <f t="shared" si="26"/>
        <v>9.5008842601689931</v>
      </c>
      <c r="D869" s="13">
        <v>96.7</v>
      </c>
    </row>
    <row r="870" spans="1:4" x14ac:dyDescent="0.25">
      <c r="A870" s="12">
        <v>30834</v>
      </c>
      <c r="B870" s="19">
        <f t="shared" si="27"/>
        <v>9.4714089212025954</v>
      </c>
      <c r="C870" s="18">
        <f t="shared" si="26"/>
        <v>9.4714089212025954</v>
      </c>
      <c r="D870" s="13">
        <v>96.4</v>
      </c>
    </row>
    <row r="871" spans="1:4" x14ac:dyDescent="0.25">
      <c r="A871" s="12">
        <v>30864</v>
      </c>
      <c r="B871" s="19">
        <f t="shared" si="27"/>
        <v>9.4419335822361958</v>
      </c>
      <c r="C871" s="18">
        <f t="shared" si="26"/>
        <v>9.4419335822361958</v>
      </c>
      <c r="D871" s="13">
        <v>96.1</v>
      </c>
    </row>
    <row r="872" spans="1:4" x14ac:dyDescent="0.25">
      <c r="A872" s="12">
        <v>30895</v>
      </c>
      <c r="B872" s="19">
        <f t="shared" si="27"/>
        <v>9.3829829043034003</v>
      </c>
      <c r="C872" s="18">
        <f t="shared" si="26"/>
        <v>9.3829829043034003</v>
      </c>
      <c r="D872" s="13">
        <v>95.5</v>
      </c>
    </row>
    <row r="873" spans="1:4" x14ac:dyDescent="0.25">
      <c r="A873" s="12">
        <v>30926</v>
      </c>
      <c r="B873" s="19">
        <f t="shared" si="27"/>
        <v>9.3535075653370026</v>
      </c>
      <c r="C873" s="18">
        <f t="shared" si="26"/>
        <v>9.3535075653370026</v>
      </c>
      <c r="D873" s="13">
        <v>95.2</v>
      </c>
    </row>
    <row r="874" spans="1:4" x14ac:dyDescent="0.25">
      <c r="A874" s="12">
        <v>30956</v>
      </c>
      <c r="B874" s="19">
        <f t="shared" si="27"/>
        <v>9.3240322263706048</v>
      </c>
      <c r="C874" s="18">
        <f t="shared" si="26"/>
        <v>9.3240322263706048</v>
      </c>
      <c r="D874" s="13">
        <v>94.9</v>
      </c>
    </row>
    <row r="875" spans="1:4" x14ac:dyDescent="0.25">
      <c r="A875" s="12">
        <v>30987</v>
      </c>
      <c r="B875" s="19">
        <f t="shared" si="27"/>
        <v>9.3240322263706048</v>
      </c>
      <c r="C875" s="18">
        <f t="shared" si="26"/>
        <v>9.3240322263706048</v>
      </c>
      <c r="D875" s="13">
        <v>94.9</v>
      </c>
    </row>
    <row r="876" spans="1:4" x14ac:dyDescent="0.25">
      <c r="A876" s="12">
        <v>31017</v>
      </c>
      <c r="B876" s="19">
        <f t="shared" si="27"/>
        <v>9.3240322263706048</v>
      </c>
      <c r="C876" s="18">
        <f t="shared" si="26"/>
        <v>9.3240322263706048</v>
      </c>
      <c r="D876" s="13">
        <v>94.9</v>
      </c>
    </row>
    <row r="877" spans="1:4" x14ac:dyDescent="0.25">
      <c r="A877" s="12">
        <v>31048</v>
      </c>
      <c r="B877" s="19">
        <f t="shared" si="27"/>
        <v>9.2945568874042053</v>
      </c>
      <c r="C877" s="18">
        <f t="shared" si="26"/>
        <v>9.2945568874042053</v>
      </c>
      <c r="D877" s="13">
        <v>94.6</v>
      </c>
    </row>
    <row r="878" spans="1:4" x14ac:dyDescent="0.25">
      <c r="A878" s="12">
        <v>31079</v>
      </c>
      <c r="B878" s="19">
        <f t="shared" si="27"/>
        <v>9.2650815484378075</v>
      </c>
      <c r="C878" s="18">
        <f t="shared" si="26"/>
        <v>9.2650815484378075</v>
      </c>
      <c r="D878" s="13">
        <v>94.3</v>
      </c>
    </row>
    <row r="879" spans="1:4" x14ac:dyDescent="0.25">
      <c r="A879" s="12">
        <v>31107</v>
      </c>
      <c r="B879" s="19">
        <f t="shared" si="27"/>
        <v>9.235606209471408</v>
      </c>
      <c r="C879" s="18">
        <f t="shared" si="26"/>
        <v>9.235606209471408</v>
      </c>
      <c r="D879" s="13">
        <v>94</v>
      </c>
    </row>
    <row r="880" spans="1:4" x14ac:dyDescent="0.25">
      <c r="A880" s="12">
        <v>31138</v>
      </c>
      <c r="B880" s="19">
        <f t="shared" si="27"/>
        <v>9.1766555315386142</v>
      </c>
      <c r="C880" s="18">
        <f t="shared" si="26"/>
        <v>9.1766555315386142</v>
      </c>
      <c r="D880" s="13">
        <v>93.4</v>
      </c>
    </row>
    <row r="881" spans="1:4" x14ac:dyDescent="0.25">
      <c r="A881" s="12">
        <v>31168</v>
      </c>
      <c r="B881" s="19">
        <f t="shared" si="27"/>
        <v>9.1471801925722147</v>
      </c>
      <c r="C881" s="18">
        <f t="shared" si="26"/>
        <v>9.1471801925722147</v>
      </c>
      <c r="D881" s="13">
        <v>93.1</v>
      </c>
    </row>
    <row r="882" spans="1:4" x14ac:dyDescent="0.25">
      <c r="A882" s="12">
        <v>31199</v>
      </c>
      <c r="B882" s="19">
        <f t="shared" si="27"/>
        <v>9.117704853605817</v>
      </c>
      <c r="C882" s="18">
        <f t="shared" si="26"/>
        <v>9.117704853605817</v>
      </c>
      <c r="D882" s="13">
        <v>92.8</v>
      </c>
    </row>
    <row r="883" spans="1:4" x14ac:dyDescent="0.25">
      <c r="A883" s="12">
        <v>31229</v>
      </c>
      <c r="B883" s="19">
        <f t="shared" si="27"/>
        <v>9.117704853605817</v>
      </c>
      <c r="C883" s="18">
        <f t="shared" si="26"/>
        <v>9.117704853605817</v>
      </c>
      <c r="D883" s="13">
        <v>92.8</v>
      </c>
    </row>
    <row r="884" spans="1:4" x14ac:dyDescent="0.25">
      <c r="A884" s="12">
        <v>31260</v>
      </c>
      <c r="B884" s="19">
        <f t="shared" si="27"/>
        <v>9.0882295146394192</v>
      </c>
      <c r="C884" s="18">
        <f t="shared" si="26"/>
        <v>9.0882295146394192</v>
      </c>
      <c r="D884" s="13">
        <v>92.5</v>
      </c>
    </row>
    <row r="885" spans="1:4" x14ac:dyDescent="0.25">
      <c r="A885" s="12">
        <v>31291</v>
      </c>
      <c r="B885" s="19">
        <f t="shared" si="27"/>
        <v>9.0587541756730214</v>
      </c>
      <c r="C885" s="18">
        <f t="shared" si="26"/>
        <v>9.0587541756730214</v>
      </c>
      <c r="D885" s="13">
        <v>92.2</v>
      </c>
    </row>
    <row r="886" spans="1:4" x14ac:dyDescent="0.25">
      <c r="A886" s="12">
        <v>31321</v>
      </c>
      <c r="B886" s="19">
        <f t="shared" si="27"/>
        <v>9.0292788367066237</v>
      </c>
      <c r="C886" s="18">
        <f t="shared" si="26"/>
        <v>9.0292788367066237</v>
      </c>
      <c r="D886" s="13">
        <v>91.9</v>
      </c>
    </row>
    <row r="887" spans="1:4" x14ac:dyDescent="0.25">
      <c r="A887" s="12">
        <v>31352</v>
      </c>
      <c r="B887" s="19">
        <f t="shared" si="27"/>
        <v>8.9998034977402241</v>
      </c>
      <c r="C887" s="18">
        <f t="shared" si="26"/>
        <v>8.9998034977402241</v>
      </c>
      <c r="D887" s="13">
        <v>91.6</v>
      </c>
    </row>
    <row r="888" spans="1:4" x14ac:dyDescent="0.25">
      <c r="A888" s="12">
        <v>31382</v>
      </c>
      <c r="B888" s="19">
        <f t="shared" si="27"/>
        <v>8.9703281587738264</v>
      </c>
      <c r="C888" s="18">
        <f t="shared" si="26"/>
        <v>8.9703281587738264</v>
      </c>
      <c r="D888" s="13">
        <v>91.3</v>
      </c>
    </row>
    <row r="889" spans="1:4" x14ac:dyDescent="0.25">
      <c r="A889" s="12">
        <v>31413</v>
      </c>
      <c r="B889" s="19">
        <f t="shared" si="27"/>
        <v>8.9703281587738264</v>
      </c>
      <c r="C889" s="18">
        <f t="shared" si="26"/>
        <v>8.9703281587738264</v>
      </c>
      <c r="D889" s="13">
        <v>91.3</v>
      </c>
    </row>
    <row r="890" spans="1:4" x14ac:dyDescent="0.25">
      <c r="A890" s="12">
        <v>31444</v>
      </c>
      <c r="B890" s="19">
        <f t="shared" si="27"/>
        <v>8.9703281587738264</v>
      </c>
      <c r="C890" s="18">
        <f t="shared" si="26"/>
        <v>8.9703281587738264</v>
      </c>
      <c r="D890" s="13">
        <v>91.3</v>
      </c>
    </row>
    <row r="891" spans="1:4" x14ac:dyDescent="0.25">
      <c r="A891" s="12">
        <v>31472</v>
      </c>
      <c r="B891" s="19">
        <f t="shared" si="27"/>
        <v>9.0292788367066237</v>
      </c>
      <c r="C891" s="18">
        <f t="shared" si="26"/>
        <v>9.0292788367066237</v>
      </c>
      <c r="D891" s="13">
        <v>91.9</v>
      </c>
    </row>
    <row r="892" spans="1:4" x14ac:dyDescent="0.25">
      <c r="A892" s="12">
        <v>31503</v>
      </c>
      <c r="B892" s="19">
        <f t="shared" si="27"/>
        <v>9.0292788367066237</v>
      </c>
      <c r="C892" s="18">
        <f t="shared" si="26"/>
        <v>9.0292788367066237</v>
      </c>
      <c r="D892" s="13">
        <v>91.9</v>
      </c>
    </row>
    <row r="893" spans="1:4" x14ac:dyDescent="0.25">
      <c r="A893" s="12">
        <v>31533</v>
      </c>
      <c r="B893" s="19">
        <f t="shared" si="27"/>
        <v>8.9998034977402241</v>
      </c>
      <c r="C893" s="18">
        <f t="shared" si="26"/>
        <v>8.9998034977402241</v>
      </c>
      <c r="D893" s="13">
        <v>91.6</v>
      </c>
    </row>
    <row r="894" spans="1:4" x14ac:dyDescent="0.25">
      <c r="A894" s="12">
        <v>31564</v>
      </c>
      <c r="B894" s="19">
        <f t="shared" si="27"/>
        <v>8.9703281587738264</v>
      </c>
      <c r="C894" s="18">
        <f t="shared" si="26"/>
        <v>8.9703281587738264</v>
      </c>
      <c r="D894" s="13">
        <v>91.3</v>
      </c>
    </row>
    <row r="895" spans="1:4" x14ac:dyDescent="0.25">
      <c r="A895" s="12">
        <v>31594</v>
      </c>
      <c r="B895" s="19">
        <f t="shared" si="27"/>
        <v>8.9703281587738264</v>
      </c>
      <c r="C895" s="18">
        <f t="shared" si="26"/>
        <v>8.9703281587738264</v>
      </c>
      <c r="D895" s="13">
        <v>91.3</v>
      </c>
    </row>
    <row r="896" spans="1:4" x14ac:dyDescent="0.25">
      <c r="A896" s="12">
        <v>31625</v>
      </c>
      <c r="B896" s="19">
        <f t="shared" si="27"/>
        <v>8.9408528198074286</v>
      </c>
      <c r="C896" s="18">
        <f t="shared" si="26"/>
        <v>8.9408528198074286</v>
      </c>
      <c r="D896" s="13">
        <v>91</v>
      </c>
    </row>
    <row r="897" spans="1:4" x14ac:dyDescent="0.25">
      <c r="A897" s="12">
        <v>31656</v>
      </c>
      <c r="B897" s="19">
        <f t="shared" si="27"/>
        <v>8.9113774808410309</v>
      </c>
      <c r="C897" s="18">
        <f t="shared" si="26"/>
        <v>8.9113774808410309</v>
      </c>
      <c r="D897" s="13">
        <v>90.7</v>
      </c>
    </row>
    <row r="898" spans="1:4" x14ac:dyDescent="0.25">
      <c r="A898" s="12">
        <v>31686</v>
      </c>
      <c r="B898" s="19">
        <f t="shared" si="27"/>
        <v>8.9113774808410309</v>
      </c>
      <c r="C898" s="18">
        <f t="shared" si="26"/>
        <v>8.9113774808410309</v>
      </c>
      <c r="D898" s="13">
        <v>90.7</v>
      </c>
    </row>
    <row r="899" spans="1:4" x14ac:dyDescent="0.25">
      <c r="A899" s="12">
        <v>31717</v>
      </c>
      <c r="B899" s="19">
        <f t="shared" si="27"/>
        <v>8.8819021418746331</v>
      </c>
      <c r="C899" s="18">
        <f t="shared" si="26"/>
        <v>8.8819021418746331</v>
      </c>
      <c r="D899" s="13">
        <v>90.4</v>
      </c>
    </row>
    <row r="900" spans="1:4" x14ac:dyDescent="0.25">
      <c r="A900" s="12">
        <v>31747</v>
      </c>
      <c r="B900" s="19">
        <f t="shared" si="27"/>
        <v>8.8819021418746331</v>
      </c>
      <c r="C900" s="18">
        <f t="shared" si="26"/>
        <v>8.8819021418746331</v>
      </c>
      <c r="D900" s="13">
        <v>90.4</v>
      </c>
    </row>
    <row r="901" spans="1:4" x14ac:dyDescent="0.25">
      <c r="A901" s="12">
        <v>31778</v>
      </c>
      <c r="B901" s="19">
        <f t="shared" si="27"/>
        <v>8.8327765769306357</v>
      </c>
      <c r="C901" s="18">
        <f t="shared" si="26"/>
        <v>8.8327765769306357</v>
      </c>
      <c r="D901" s="13">
        <v>89.9</v>
      </c>
    </row>
    <row r="902" spans="1:4" x14ac:dyDescent="0.25">
      <c r="A902" s="12">
        <v>31809</v>
      </c>
      <c r="B902" s="19">
        <f t="shared" si="27"/>
        <v>8.7934761249754363</v>
      </c>
      <c r="C902" s="18">
        <f t="shared" si="26"/>
        <v>8.7934761249754363</v>
      </c>
      <c r="D902" s="13">
        <v>89.5</v>
      </c>
    </row>
    <row r="903" spans="1:4" x14ac:dyDescent="0.25">
      <c r="A903" s="12">
        <v>31837</v>
      </c>
      <c r="B903" s="19">
        <f t="shared" si="27"/>
        <v>8.7541756730202405</v>
      </c>
      <c r="C903" s="18">
        <f t="shared" si="26"/>
        <v>8.7541756730202405</v>
      </c>
      <c r="D903" s="13">
        <v>89.1</v>
      </c>
    </row>
    <row r="904" spans="1:4" x14ac:dyDescent="0.25">
      <c r="A904" s="12">
        <v>31868</v>
      </c>
      <c r="B904" s="19">
        <f t="shared" si="27"/>
        <v>8.705050108076243</v>
      </c>
      <c r="C904" s="18">
        <f t="shared" si="26"/>
        <v>8.705050108076243</v>
      </c>
      <c r="D904" s="13">
        <v>88.6</v>
      </c>
    </row>
    <row r="905" spans="1:4" x14ac:dyDescent="0.25">
      <c r="A905" s="12">
        <v>31898</v>
      </c>
      <c r="B905" s="19">
        <f t="shared" si="27"/>
        <v>8.6853998820986451</v>
      </c>
      <c r="C905" s="18">
        <f t="shared" si="26"/>
        <v>8.6853998820986451</v>
      </c>
      <c r="D905" s="13">
        <v>88.4</v>
      </c>
    </row>
    <row r="906" spans="1:4" x14ac:dyDescent="0.25">
      <c r="A906" s="12">
        <v>31929</v>
      </c>
      <c r="B906" s="19">
        <f t="shared" si="27"/>
        <v>8.6460994301434475</v>
      </c>
      <c r="C906" s="18">
        <f t="shared" si="26"/>
        <v>8.6460994301434475</v>
      </c>
      <c r="D906" s="13">
        <v>88</v>
      </c>
    </row>
    <row r="907" spans="1:4" x14ac:dyDescent="0.25">
      <c r="A907" s="12">
        <v>31959</v>
      </c>
      <c r="B907" s="19">
        <f t="shared" si="27"/>
        <v>8.6264492041658478</v>
      </c>
      <c r="C907" s="18">
        <f t="shared" si="26"/>
        <v>8.6264492041658478</v>
      </c>
      <c r="D907" s="13">
        <v>87.8</v>
      </c>
    </row>
    <row r="908" spans="1:4" x14ac:dyDescent="0.25">
      <c r="A908" s="12">
        <v>31990</v>
      </c>
      <c r="B908" s="19">
        <f t="shared" si="27"/>
        <v>8.5773236392218504</v>
      </c>
      <c r="C908" s="18">
        <f t="shared" si="26"/>
        <v>8.5773236392218504</v>
      </c>
      <c r="D908" s="13">
        <v>87.3</v>
      </c>
    </row>
    <row r="909" spans="1:4" x14ac:dyDescent="0.25">
      <c r="A909" s="12">
        <v>32021</v>
      </c>
      <c r="B909" s="19">
        <f t="shared" si="27"/>
        <v>8.5380231872666545</v>
      </c>
      <c r="C909" s="18">
        <f t="shared" ref="C909:C972" si="28">+B909</f>
        <v>8.5380231872666545</v>
      </c>
      <c r="D909" s="13">
        <v>86.9</v>
      </c>
    </row>
    <row r="910" spans="1:4" x14ac:dyDescent="0.25">
      <c r="A910" s="12">
        <v>32051</v>
      </c>
      <c r="B910" s="19">
        <f t="shared" ref="B910:B973" si="29">D910/$D$13*$B$12</f>
        <v>8.5183729612890566</v>
      </c>
      <c r="C910" s="18">
        <f t="shared" si="28"/>
        <v>8.5183729612890566</v>
      </c>
      <c r="D910" s="13">
        <v>86.7</v>
      </c>
    </row>
    <row r="911" spans="1:4" x14ac:dyDescent="0.25">
      <c r="A911" s="12">
        <v>32082</v>
      </c>
      <c r="B911" s="19">
        <f t="shared" si="29"/>
        <v>8.4987227353114569</v>
      </c>
      <c r="C911" s="18">
        <f t="shared" si="28"/>
        <v>8.4987227353114569</v>
      </c>
      <c r="D911" s="13">
        <v>86.5</v>
      </c>
    </row>
    <row r="912" spans="1:4" x14ac:dyDescent="0.25">
      <c r="A912" s="12">
        <v>32112</v>
      </c>
      <c r="B912" s="19">
        <f t="shared" si="29"/>
        <v>8.508547848300255</v>
      </c>
      <c r="C912" s="18">
        <f t="shared" si="28"/>
        <v>8.508547848300255</v>
      </c>
      <c r="D912" s="13">
        <v>86.6</v>
      </c>
    </row>
    <row r="913" spans="1:4" x14ac:dyDescent="0.25">
      <c r="A913" s="12">
        <v>32143</v>
      </c>
      <c r="B913" s="19">
        <f t="shared" si="29"/>
        <v>8.4888976223226589</v>
      </c>
      <c r="C913" s="18">
        <f t="shared" si="28"/>
        <v>8.4888976223226589</v>
      </c>
      <c r="D913" s="13">
        <v>86.4</v>
      </c>
    </row>
    <row r="914" spans="1:4" x14ac:dyDescent="0.25">
      <c r="A914" s="12">
        <v>32174</v>
      </c>
      <c r="B914" s="19">
        <f t="shared" si="29"/>
        <v>8.4692473963450592</v>
      </c>
      <c r="C914" s="18">
        <f t="shared" si="28"/>
        <v>8.4692473963450592</v>
      </c>
      <c r="D914" s="13">
        <v>86.2</v>
      </c>
    </row>
    <row r="915" spans="1:4" x14ac:dyDescent="0.25">
      <c r="A915" s="12">
        <v>32203</v>
      </c>
      <c r="B915" s="19">
        <f t="shared" si="29"/>
        <v>8.4299469443898598</v>
      </c>
      <c r="C915" s="18">
        <f t="shared" si="28"/>
        <v>8.4299469443898598</v>
      </c>
      <c r="D915" s="13">
        <v>85.8</v>
      </c>
    </row>
    <row r="916" spans="1:4" x14ac:dyDescent="0.25">
      <c r="A916" s="12">
        <v>32234</v>
      </c>
      <c r="B916" s="19">
        <f t="shared" si="29"/>
        <v>8.390646492434664</v>
      </c>
      <c r="C916" s="18">
        <f t="shared" si="28"/>
        <v>8.390646492434664</v>
      </c>
      <c r="D916" s="13">
        <v>85.4</v>
      </c>
    </row>
    <row r="917" spans="1:4" x14ac:dyDescent="0.25">
      <c r="A917" s="12">
        <v>32264</v>
      </c>
      <c r="B917" s="19">
        <f t="shared" si="29"/>
        <v>8.3611711534682644</v>
      </c>
      <c r="C917" s="18">
        <f t="shared" si="28"/>
        <v>8.3611711534682644</v>
      </c>
      <c r="D917" s="13">
        <v>85.1</v>
      </c>
    </row>
    <row r="918" spans="1:4" x14ac:dyDescent="0.25">
      <c r="A918" s="12">
        <v>32295</v>
      </c>
      <c r="B918" s="19">
        <f t="shared" si="29"/>
        <v>8.3218707015130668</v>
      </c>
      <c r="C918" s="18">
        <f t="shared" si="28"/>
        <v>8.3218707015130668</v>
      </c>
      <c r="D918" s="13">
        <v>84.7</v>
      </c>
    </row>
    <row r="919" spans="1:4" x14ac:dyDescent="0.25">
      <c r="A919" s="12">
        <v>32325</v>
      </c>
      <c r="B919" s="19">
        <f t="shared" si="29"/>
        <v>8.2923953625466709</v>
      </c>
      <c r="C919" s="18">
        <f t="shared" si="28"/>
        <v>8.2923953625466709</v>
      </c>
      <c r="D919" s="13">
        <v>84.4</v>
      </c>
    </row>
    <row r="920" spans="1:4" x14ac:dyDescent="0.25">
      <c r="A920" s="12">
        <v>32356</v>
      </c>
      <c r="B920" s="19">
        <f t="shared" si="29"/>
        <v>8.2530949105914733</v>
      </c>
      <c r="C920" s="18">
        <f t="shared" si="28"/>
        <v>8.2530949105914733</v>
      </c>
      <c r="D920" s="13">
        <v>84</v>
      </c>
    </row>
    <row r="921" spans="1:4" x14ac:dyDescent="0.25">
      <c r="A921" s="12">
        <v>32387</v>
      </c>
      <c r="B921" s="19">
        <f t="shared" si="29"/>
        <v>8.2039693456474758</v>
      </c>
      <c r="C921" s="18">
        <f t="shared" si="28"/>
        <v>8.2039693456474758</v>
      </c>
      <c r="D921" s="13">
        <v>83.5</v>
      </c>
    </row>
    <row r="922" spans="1:4" x14ac:dyDescent="0.25">
      <c r="A922" s="12">
        <v>32417</v>
      </c>
      <c r="B922" s="19">
        <f t="shared" si="29"/>
        <v>8.1744940066810781</v>
      </c>
      <c r="C922" s="18">
        <f t="shared" si="28"/>
        <v>8.1744940066810781</v>
      </c>
      <c r="D922" s="13">
        <v>83.2</v>
      </c>
    </row>
    <row r="923" spans="1:4" x14ac:dyDescent="0.25">
      <c r="A923" s="12">
        <v>32448</v>
      </c>
      <c r="B923" s="19">
        <f t="shared" si="29"/>
        <v>8.1646688936922764</v>
      </c>
      <c r="C923" s="18">
        <f t="shared" si="28"/>
        <v>8.1646688936922764</v>
      </c>
      <c r="D923" s="13">
        <v>83.1</v>
      </c>
    </row>
    <row r="924" spans="1:4" x14ac:dyDescent="0.25">
      <c r="A924" s="12">
        <v>32478</v>
      </c>
      <c r="B924" s="19">
        <f t="shared" si="29"/>
        <v>8.1548437807034784</v>
      </c>
      <c r="C924" s="18">
        <f t="shared" si="28"/>
        <v>8.1548437807034784</v>
      </c>
      <c r="D924" s="13">
        <v>83</v>
      </c>
    </row>
    <row r="925" spans="1:4" x14ac:dyDescent="0.25">
      <c r="A925" s="12">
        <v>32509</v>
      </c>
      <c r="B925" s="19">
        <f t="shared" si="29"/>
        <v>8.1155433287482808</v>
      </c>
      <c r="C925" s="18">
        <f t="shared" si="28"/>
        <v>8.1155433287482808</v>
      </c>
      <c r="D925" s="13">
        <v>82.6</v>
      </c>
    </row>
    <row r="926" spans="1:4" x14ac:dyDescent="0.25">
      <c r="A926" s="12">
        <v>32540</v>
      </c>
      <c r="B926" s="19">
        <f t="shared" si="29"/>
        <v>8.086067989781883</v>
      </c>
      <c r="C926" s="18">
        <f t="shared" si="28"/>
        <v>8.086067989781883</v>
      </c>
      <c r="D926" s="13">
        <v>82.3</v>
      </c>
    </row>
    <row r="927" spans="1:4" x14ac:dyDescent="0.25">
      <c r="A927" s="12">
        <v>32568</v>
      </c>
      <c r="B927" s="19">
        <f t="shared" si="29"/>
        <v>8.0369424248378856</v>
      </c>
      <c r="C927" s="18">
        <f t="shared" si="28"/>
        <v>8.0369424248378856</v>
      </c>
      <c r="D927" s="13">
        <v>81.8</v>
      </c>
    </row>
    <row r="928" spans="1:4" x14ac:dyDescent="0.25">
      <c r="A928" s="12">
        <v>32599</v>
      </c>
      <c r="B928" s="19">
        <f t="shared" si="29"/>
        <v>7.9779917469050901</v>
      </c>
      <c r="C928" s="18">
        <f t="shared" si="28"/>
        <v>7.9779917469050901</v>
      </c>
      <c r="D928" s="13">
        <v>81.2</v>
      </c>
    </row>
    <row r="929" spans="1:4" x14ac:dyDescent="0.25">
      <c r="A929" s="12">
        <v>32629</v>
      </c>
      <c r="B929" s="19">
        <f t="shared" si="29"/>
        <v>7.9386912949498916</v>
      </c>
      <c r="C929" s="18">
        <f t="shared" si="28"/>
        <v>7.9386912949498916</v>
      </c>
      <c r="D929" s="13">
        <v>80.8</v>
      </c>
    </row>
    <row r="930" spans="1:4" x14ac:dyDescent="0.25">
      <c r="A930" s="12">
        <v>32660</v>
      </c>
      <c r="B930" s="19">
        <f t="shared" si="29"/>
        <v>7.9190410689722937</v>
      </c>
      <c r="C930" s="18">
        <f t="shared" si="28"/>
        <v>7.9190410689722937</v>
      </c>
      <c r="D930" s="13">
        <v>80.599999999999994</v>
      </c>
    </row>
    <row r="931" spans="1:4" x14ac:dyDescent="0.25">
      <c r="A931" s="12">
        <v>32690</v>
      </c>
      <c r="B931" s="19">
        <f t="shared" si="29"/>
        <v>7.8993908429946957</v>
      </c>
      <c r="C931" s="18">
        <f t="shared" si="28"/>
        <v>7.8993908429946957</v>
      </c>
      <c r="D931" s="13">
        <v>80.400000000000006</v>
      </c>
    </row>
    <row r="932" spans="1:4" x14ac:dyDescent="0.25">
      <c r="A932" s="12">
        <v>32721</v>
      </c>
      <c r="B932" s="19">
        <f t="shared" si="29"/>
        <v>7.8895657300058959</v>
      </c>
      <c r="C932" s="18">
        <f t="shared" si="28"/>
        <v>7.8895657300058959</v>
      </c>
      <c r="D932" s="13">
        <v>80.3</v>
      </c>
    </row>
    <row r="933" spans="1:4" x14ac:dyDescent="0.25">
      <c r="A933" s="12">
        <v>32752</v>
      </c>
      <c r="B933" s="19">
        <f t="shared" si="29"/>
        <v>7.8600903910394964</v>
      </c>
      <c r="C933" s="18">
        <f t="shared" si="28"/>
        <v>7.8600903910394964</v>
      </c>
      <c r="D933" s="13">
        <v>80</v>
      </c>
    </row>
    <row r="934" spans="1:4" x14ac:dyDescent="0.25">
      <c r="A934" s="12">
        <v>32782</v>
      </c>
      <c r="B934" s="19">
        <f t="shared" si="29"/>
        <v>7.8207899390842996</v>
      </c>
      <c r="C934" s="18">
        <f t="shared" si="28"/>
        <v>7.8207899390842996</v>
      </c>
      <c r="D934" s="13">
        <v>79.599999999999994</v>
      </c>
    </row>
    <row r="935" spans="1:4" x14ac:dyDescent="0.25">
      <c r="A935" s="12">
        <v>32813</v>
      </c>
      <c r="B935" s="19">
        <f t="shared" si="29"/>
        <v>7.8109648260955016</v>
      </c>
      <c r="C935" s="18">
        <f t="shared" si="28"/>
        <v>7.8109648260955016</v>
      </c>
      <c r="D935" s="13">
        <v>79.5</v>
      </c>
    </row>
    <row r="936" spans="1:4" x14ac:dyDescent="0.25">
      <c r="A936" s="12">
        <v>32843</v>
      </c>
      <c r="B936" s="19">
        <f t="shared" si="29"/>
        <v>7.7913146001179019</v>
      </c>
      <c r="C936" s="18">
        <f t="shared" si="28"/>
        <v>7.7913146001179019</v>
      </c>
      <c r="D936" s="13">
        <v>79.3</v>
      </c>
    </row>
    <row r="937" spans="1:4" x14ac:dyDescent="0.25">
      <c r="A937" s="12">
        <v>32874</v>
      </c>
      <c r="B937" s="19">
        <f t="shared" si="29"/>
        <v>7.7127136962075067</v>
      </c>
      <c r="C937" s="18">
        <f t="shared" si="28"/>
        <v>7.7127136962075067</v>
      </c>
      <c r="D937" s="13">
        <v>78.5</v>
      </c>
    </row>
    <row r="938" spans="1:4" x14ac:dyDescent="0.25">
      <c r="A938" s="12">
        <v>32905</v>
      </c>
      <c r="B938" s="19">
        <f t="shared" si="29"/>
        <v>7.6832383572411098</v>
      </c>
      <c r="C938" s="18">
        <f t="shared" si="28"/>
        <v>7.6832383572411098</v>
      </c>
      <c r="D938" s="13">
        <v>78.2</v>
      </c>
    </row>
    <row r="939" spans="1:4" x14ac:dyDescent="0.25">
      <c r="A939" s="12">
        <v>32933</v>
      </c>
      <c r="B939" s="19">
        <f t="shared" si="29"/>
        <v>7.6341127922971124</v>
      </c>
      <c r="C939" s="18">
        <f t="shared" si="28"/>
        <v>7.6341127922971124</v>
      </c>
      <c r="D939" s="13">
        <v>77.7</v>
      </c>
    </row>
    <row r="940" spans="1:4" x14ac:dyDescent="0.25">
      <c r="A940" s="12">
        <v>32964</v>
      </c>
      <c r="B940" s="19">
        <f t="shared" si="29"/>
        <v>7.6242876793083116</v>
      </c>
      <c r="C940" s="18">
        <f t="shared" si="28"/>
        <v>7.6242876793083116</v>
      </c>
      <c r="D940" s="13">
        <v>77.599999999999994</v>
      </c>
    </row>
    <row r="941" spans="1:4" x14ac:dyDescent="0.25">
      <c r="A941" s="12">
        <v>32994</v>
      </c>
      <c r="B941" s="19">
        <f t="shared" si="29"/>
        <v>7.6046374533307146</v>
      </c>
      <c r="C941" s="18">
        <f t="shared" si="28"/>
        <v>7.6046374533307146</v>
      </c>
      <c r="D941" s="13">
        <v>77.400000000000006</v>
      </c>
    </row>
    <row r="942" spans="1:4" x14ac:dyDescent="0.25">
      <c r="A942" s="12">
        <v>33025</v>
      </c>
      <c r="B942" s="19">
        <f t="shared" si="29"/>
        <v>7.5653370013755161</v>
      </c>
      <c r="C942" s="18">
        <f t="shared" si="28"/>
        <v>7.5653370013755161</v>
      </c>
      <c r="D942" s="13">
        <v>77</v>
      </c>
    </row>
    <row r="943" spans="1:4" x14ac:dyDescent="0.25">
      <c r="A943" s="12">
        <v>33055</v>
      </c>
      <c r="B943" s="19">
        <f t="shared" si="29"/>
        <v>7.5358616624091184</v>
      </c>
      <c r="C943" s="18">
        <f t="shared" si="28"/>
        <v>7.5358616624091184</v>
      </c>
      <c r="D943" s="13">
        <v>76.7</v>
      </c>
    </row>
    <row r="944" spans="1:4" x14ac:dyDescent="0.25">
      <c r="A944" s="12">
        <v>33086</v>
      </c>
      <c r="B944" s="19">
        <f t="shared" si="29"/>
        <v>7.4670858714875221</v>
      </c>
      <c r="C944" s="18">
        <f t="shared" si="28"/>
        <v>7.4670858714875221</v>
      </c>
      <c r="D944" s="13">
        <v>76</v>
      </c>
    </row>
    <row r="945" spans="1:4" x14ac:dyDescent="0.25">
      <c r="A945" s="12">
        <v>33117</v>
      </c>
      <c r="B945" s="19">
        <f t="shared" si="29"/>
        <v>7.4081351935547266</v>
      </c>
      <c r="C945" s="18">
        <f t="shared" si="28"/>
        <v>7.4081351935547266</v>
      </c>
      <c r="D945" s="13">
        <v>75.400000000000006</v>
      </c>
    </row>
    <row r="946" spans="1:4" x14ac:dyDescent="0.25">
      <c r="A946" s="12">
        <v>33147</v>
      </c>
      <c r="B946" s="19">
        <f t="shared" si="29"/>
        <v>7.35900962861073</v>
      </c>
      <c r="C946" s="18">
        <f t="shared" si="28"/>
        <v>7.35900962861073</v>
      </c>
      <c r="D946" s="13">
        <v>74.900000000000006</v>
      </c>
    </row>
    <row r="947" spans="1:4" x14ac:dyDescent="0.25">
      <c r="A947" s="12">
        <v>33178</v>
      </c>
      <c r="B947" s="19">
        <f t="shared" si="29"/>
        <v>7.3491845156219302</v>
      </c>
      <c r="C947" s="18">
        <f t="shared" si="28"/>
        <v>7.3491845156219302</v>
      </c>
      <c r="D947" s="13">
        <v>74.8</v>
      </c>
    </row>
    <row r="948" spans="1:4" x14ac:dyDescent="0.25">
      <c r="A948" s="12">
        <v>33208</v>
      </c>
      <c r="B948" s="19">
        <f t="shared" si="29"/>
        <v>7.3393594026331304</v>
      </c>
      <c r="C948" s="18">
        <f t="shared" si="28"/>
        <v>7.3393594026331304</v>
      </c>
      <c r="D948" s="13">
        <v>74.7</v>
      </c>
    </row>
    <row r="949" spans="1:4" x14ac:dyDescent="0.25">
      <c r="A949" s="12">
        <v>33239</v>
      </c>
      <c r="B949" s="19">
        <f t="shared" si="29"/>
        <v>7.3000589506779328</v>
      </c>
      <c r="C949" s="18">
        <f t="shared" si="28"/>
        <v>7.3000589506779328</v>
      </c>
      <c r="D949" s="13">
        <v>74.3</v>
      </c>
    </row>
    <row r="950" spans="1:4" x14ac:dyDescent="0.25">
      <c r="A950" s="12">
        <v>33270</v>
      </c>
      <c r="B950" s="19">
        <f t="shared" si="29"/>
        <v>7.2902338376891338</v>
      </c>
      <c r="C950" s="18">
        <f t="shared" si="28"/>
        <v>7.2902338376891338</v>
      </c>
      <c r="D950" s="13">
        <v>74.2</v>
      </c>
    </row>
    <row r="951" spans="1:4" x14ac:dyDescent="0.25">
      <c r="A951" s="12">
        <v>33298</v>
      </c>
      <c r="B951" s="19">
        <f t="shared" si="29"/>
        <v>7.280408724700334</v>
      </c>
      <c r="C951" s="18">
        <f t="shared" si="28"/>
        <v>7.280408724700334</v>
      </c>
      <c r="D951" s="13">
        <v>74.099999999999994</v>
      </c>
    </row>
    <row r="952" spans="1:4" x14ac:dyDescent="0.25">
      <c r="A952" s="12">
        <v>33329</v>
      </c>
      <c r="B952" s="19">
        <f t="shared" si="29"/>
        <v>7.260758498722736</v>
      </c>
      <c r="C952" s="18">
        <f t="shared" si="28"/>
        <v>7.260758498722736</v>
      </c>
      <c r="D952" s="13">
        <v>73.900000000000006</v>
      </c>
    </row>
    <row r="953" spans="1:4" x14ac:dyDescent="0.25">
      <c r="A953" s="12">
        <v>33359</v>
      </c>
      <c r="B953" s="19">
        <f t="shared" si="29"/>
        <v>7.2411082727451381</v>
      </c>
      <c r="C953" s="18">
        <f t="shared" si="28"/>
        <v>7.2411082727451381</v>
      </c>
      <c r="D953" s="13">
        <v>73.7</v>
      </c>
    </row>
    <row r="954" spans="1:4" x14ac:dyDescent="0.25">
      <c r="A954" s="12">
        <v>33390</v>
      </c>
      <c r="B954" s="19">
        <f t="shared" si="29"/>
        <v>7.2214580467675384</v>
      </c>
      <c r="C954" s="18">
        <f t="shared" si="28"/>
        <v>7.2214580467675384</v>
      </c>
      <c r="D954" s="13">
        <v>73.5</v>
      </c>
    </row>
    <row r="955" spans="1:4" x14ac:dyDescent="0.25">
      <c r="A955" s="12">
        <v>33420</v>
      </c>
      <c r="B955" s="19">
        <f t="shared" si="29"/>
        <v>7.2116329337787386</v>
      </c>
      <c r="C955" s="18">
        <f t="shared" si="28"/>
        <v>7.2116329337787386</v>
      </c>
      <c r="D955" s="13">
        <v>73.400000000000006</v>
      </c>
    </row>
    <row r="956" spans="1:4" x14ac:dyDescent="0.25">
      <c r="A956" s="12">
        <v>33451</v>
      </c>
      <c r="B956" s="19">
        <f t="shared" si="29"/>
        <v>7.1919827078011407</v>
      </c>
      <c r="C956" s="18">
        <f t="shared" si="28"/>
        <v>7.1919827078011407</v>
      </c>
      <c r="D956" s="13">
        <v>73.2</v>
      </c>
    </row>
    <row r="957" spans="1:4" x14ac:dyDescent="0.25">
      <c r="A957" s="12">
        <v>33482</v>
      </c>
      <c r="B957" s="19">
        <f t="shared" si="29"/>
        <v>7.162507368834742</v>
      </c>
      <c r="C957" s="18">
        <f t="shared" si="28"/>
        <v>7.162507368834742</v>
      </c>
      <c r="D957" s="13">
        <v>72.900000000000006</v>
      </c>
    </row>
    <row r="958" spans="1:4" x14ac:dyDescent="0.25">
      <c r="A958" s="12">
        <v>33512</v>
      </c>
      <c r="B958" s="19">
        <f t="shared" si="29"/>
        <v>7.1526822558459422</v>
      </c>
      <c r="C958" s="18">
        <f t="shared" si="28"/>
        <v>7.1526822558459422</v>
      </c>
      <c r="D958" s="13">
        <v>72.8</v>
      </c>
    </row>
    <row r="959" spans="1:4" x14ac:dyDescent="0.25">
      <c r="A959" s="12">
        <v>33543</v>
      </c>
      <c r="B959" s="19">
        <f t="shared" si="29"/>
        <v>7.1330320298683425</v>
      </c>
      <c r="C959" s="18">
        <f t="shared" si="28"/>
        <v>7.1330320298683425</v>
      </c>
      <c r="D959" s="13">
        <v>72.599999999999994</v>
      </c>
    </row>
    <row r="960" spans="1:4" x14ac:dyDescent="0.25">
      <c r="A960" s="12">
        <v>33573</v>
      </c>
      <c r="B960" s="19">
        <f t="shared" si="29"/>
        <v>7.1232069168795444</v>
      </c>
      <c r="C960" s="18">
        <f t="shared" si="28"/>
        <v>7.1232069168795444</v>
      </c>
      <c r="D960" s="13">
        <v>72.5</v>
      </c>
    </row>
    <row r="961" spans="1:4" x14ac:dyDescent="0.25">
      <c r="A961" s="12">
        <v>33604</v>
      </c>
      <c r="B961" s="19">
        <f t="shared" si="29"/>
        <v>7.1133818038907464</v>
      </c>
      <c r="C961" s="18">
        <f t="shared" si="28"/>
        <v>7.1133818038907464</v>
      </c>
      <c r="D961" s="13">
        <v>72.400000000000006</v>
      </c>
    </row>
    <row r="962" spans="1:4" x14ac:dyDescent="0.25">
      <c r="A962" s="12">
        <v>33635</v>
      </c>
      <c r="B962" s="19">
        <f t="shared" si="29"/>
        <v>7.0937315779131467</v>
      </c>
      <c r="C962" s="18">
        <f t="shared" si="28"/>
        <v>7.0937315779131467</v>
      </c>
      <c r="D962" s="13">
        <v>72.2</v>
      </c>
    </row>
    <row r="963" spans="1:4" x14ac:dyDescent="0.25">
      <c r="A963" s="12">
        <v>33664</v>
      </c>
      <c r="B963" s="19">
        <f t="shared" si="29"/>
        <v>7.0544311259579482</v>
      </c>
      <c r="C963" s="18">
        <f t="shared" si="28"/>
        <v>7.0544311259579482</v>
      </c>
      <c r="D963" s="13">
        <v>71.8</v>
      </c>
    </row>
    <row r="964" spans="1:4" x14ac:dyDescent="0.25">
      <c r="A964" s="12">
        <v>33695</v>
      </c>
      <c r="B964" s="19">
        <f t="shared" si="29"/>
        <v>7.0446060129691501</v>
      </c>
      <c r="C964" s="18">
        <f t="shared" si="28"/>
        <v>7.0446060129691501</v>
      </c>
      <c r="D964" s="13">
        <v>71.7</v>
      </c>
    </row>
    <row r="965" spans="1:4" x14ac:dyDescent="0.25">
      <c r="A965" s="12">
        <v>33725</v>
      </c>
      <c r="B965" s="19">
        <f t="shared" si="29"/>
        <v>7.0347808999803503</v>
      </c>
      <c r="C965" s="18">
        <f t="shared" si="28"/>
        <v>7.0347808999803503</v>
      </c>
      <c r="D965" s="13">
        <v>71.599999999999994</v>
      </c>
    </row>
    <row r="966" spans="1:4" x14ac:dyDescent="0.25">
      <c r="A966" s="12">
        <v>33756</v>
      </c>
      <c r="B966" s="19">
        <f t="shared" si="29"/>
        <v>7.0053055610139507</v>
      </c>
      <c r="C966" s="18">
        <f t="shared" si="28"/>
        <v>7.0053055610139507</v>
      </c>
      <c r="D966" s="13">
        <v>71.3</v>
      </c>
    </row>
    <row r="967" spans="1:4" x14ac:dyDescent="0.25">
      <c r="A967" s="12">
        <v>33786</v>
      </c>
      <c r="B967" s="19">
        <f t="shared" si="29"/>
        <v>6.9954804480251527</v>
      </c>
      <c r="C967" s="18">
        <f t="shared" si="28"/>
        <v>6.9954804480251527</v>
      </c>
      <c r="D967" s="13">
        <v>71.2</v>
      </c>
    </row>
    <row r="968" spans="1:4" x14ac:dyDescent="0.25">
      <c r="A968" s="12">
        <v>33817</v>
      </c>
      <c r="B968" s="19">
        <f t="shared" si="29"/>
        <v>6.9758302220475539</v>
      </c>
      <c r="C968" s="18">
        <f t="shared" si="28"/>
        <v>6.9758302220475539</v>
      </c>
      <c r="D968" s="13">
        <v>71</v>
      </c>
    </row>
    <row r="969" spans="1:4" x14ac:dyDescent="0.25">
      <c r="A969" s="12">
        <v>33848</v>
      </c>
      <c r="B969" s="19">
        <f t="shared" si="29"/>
        <v>6.956179996069956</v>
      </c>
      <c r="C969" s="18">
        <f t="shared" si="28"/>
        <v>6.956179996069956</v>
      </c>
      <c r="D969" s="13">
        <v>70.8</v>
      </c>
    </row>
    <row r="970" spans="1:4" x14ac:dyDescent="0.25">
      <c r="A970" s="12">
        <v>33878</v>
      </c>
      <c r="B970" s="19">
        <f t="shared" si="29"/>
        <v>6.9267046571035564</v>
      </c>
      <c r="C970" s="18">
        <f t="shared" si="28"/>
        <v>6.9267046571035564</v>
      </c>
      <c r="D970" s="13">
        <v>70.5</v>
      </c>
    </row>
    <row r="971" spans="1:4" x14ac:dyDescent="0.25">
      <c r="A971" s="12">
        <v>33909</v>
      </c>
      <c r="B971" s="19">
        <f t="shared" si="29"/>
        <v>6.9168795441147584</v>
      </c>
      <c r="C971" s="18">
        <f t="shared" si="28"/>
        <v>6.9168795441147584</v>
      </c>
      <c r="D971" s="13">
        <v>70.400000000000006</v>
      </c>
    </row>
    <row r="972" spans="1:4" x14ac:dyDescent="0.25">
      <c r="A972" s="12">
        <v>33939</v>
      </c>
      <c r="B972" s="19">
        <f t="shared" si="29"/>
        <v>6.9267046571035564</v>
      </c>
      <c r="C972" s="18">
        <f t="shared" si="28"/>
        <v>6.9267046571035564</v>
      </c>
      <c r="D972" s="13">
        <v>70.5</v>
      </c>
    </row>
    <row r="973" spans="1:4" x14ac:dyDescent="0.25">
      <c r="A973" s="12">
        <v>33970</v>
      </c>
      <c r="B973" s="19">
        <f t="shared" si="29"/>
        <v>6.8874042051483588</v>
      </c>
      <c r="C973" s="18">
        <f t="shared" ref="C973:C1036" si="30">+B973</f>
        <v>6.8874042051483588</v>
      </c>
      <c r="D973" s="13">
        <v>70.099999999999994</v>
      </c>
    </row>
    <row r="974" spans="1:4" x14ac:dyDescent="0.25">
      <c r="A974" s="12">
        <v>34001</v>
      </c>
      <c r="B974" s="19">
        <f t="shared" ref="B974:B1037" si="31">D974/$D$13*$B$12</f>
        <v>6.8677539791707609</v>
      </c>
      <c r="C974" s="18">
        <f t="shared" si="30"/>
        <v>6.8677539791707609</v>
      </c>
      <c r="D974" s="13">
        <v>69.900000000000006</v>
      </c>
    </row>
    <row r="975" spans="1:4" x14ac:dyDescent="0.25">
      <c r="A975" s="12">
        <v>34029</v>
      </c>
      <c r="B975" s="19">
        <f t="shared" si="31"/>
        <v>6.8481037531931621</v>
      </c>
      <c r="C975" s="18">
        <f t="shared" si="30"/>
        <v>6.8481037531931621</v>
      </c>
      <c r="D975" s="13">
        <v>69.7</v>
      </c>
    </row>
    <row r="976" spans="1:4" x14ac:dyDescent="0.25">
      <c r="A976" s="12">
        <v>34060</v>
      </c>
      <c r="B976" s="19">
        <f t="shared" si="31"/>
        <v>6.8284535272155642</v>
      </c>
      <c r="C976" s="18">
        <f t="shared" si="30"/>
        <v>6.8284535272155642</v>
      </c>
      <c r="D976" s="13">
        <v>69.5</v>
      </c>
    </row>
    <row r="977" spans="1:4" x14ac:dyDescent="0.25">
      <c r="A977" s="12">
        <v>34090</v>
      </c>
      <c r="B977" s="19">
        <f t="shared" si="31"/>
        <v>6.8088033012379645</v>
      </c>
      <c r="C977" s="18">
        <f t="shared" si="30"/>
        <v>6.8088033012379645</v>
      </c>
      <c r="D977" s="13">
        <v>69.3</v>
      </c>
    </row>
    <row r="978" spans="1:4" x14ac:dyDescent="0.25">
      <c r="A978" s="12">
        <v>34121</v>
      </c>
      <c r="B978" s="19">
        <f t="shared" si="31"/>
        <v>6.8088033012379645</v>
      </c>
      <c r="C978" s="18">
        <f t="shared" si="30"/>
        <v>6.8088033012379645</v>
      </c>
      <c r="D978" s="13">
        <v>69.3</v>
      </c>
    </row>
    <row r="979" spans="1:4" x14ac:dyDescent="0.25">
      <c r="A979" s="12">
        <v>34151</v>
      </c>
      <c r="B979" s="19">
        <f t="shared" si="31"/>
        <v>6.7989781882491647</v>
      </c>
      <c r="C979" s="18">
        <f t="shared" si="30"/>
        <v>6.7989781882491647</v>
      </c>
      <c r="D979" s="13">
        <v>69.2</v>
      </c>
    </row>
    <row r="980" spans="1:4" x14ac:dyDescent="0.25">
      <c r="A980" s="12">
        <v>34182</v>
      </c>
      <c r="B980" s="19">
        <f t="shared" si="31"/>
        <v>6.7793279622715668</v>
      </c>
      <c r="C980" s="18">
        <f t="shared" si="30"/>
        <v>6.7793279622715668</v>
      </c>
      <c r="D980" s="13">
        <v>69</v>
      </c>
    </row>
    <row r="981" spans="1:4" x14ac:dyDescent="0.25">
      <c r="A981" s="12">
        <v>34213</v>
      </c>
      <c r="B981" s="19">
        <f t="shared" si="31"/>
        <v>6.7695028492827669</v>
      </c>
      <c r="C981" s="18">
        <f t="shared" si="30"/>
        <v>6.7695028492827669</v>
      </c>
      <c r="D981" s="13">
        <v>68.900000000000006</v>
      </c>
    </row>
    <row r="982" spans="1:4" x14ac:dyDescent="0.25">
      <c r="A982" s="12">
        <v>34243</v>
      </c>
      <c r="B982" s="19">
        <f t="shared" si="31"/>
        <v>6.7400275103163683</v>
      </c>
      <c r="C982" s="18">
        <f t="shared" si="30"/>
        <v>6.7400275103163683</v>
      </c>
      <c r="D982" s="13">
        <v>68.599999999999994</v>
      </c>
    </row>
    <row r="983" spans="1:4" x14ac:dyDescent="0.25">
      <c r="A983" s="12">
        <v>34274</v>
      </c>
      <c r="B983" s="19">
        <f t="shared" si="31"/>
        <v>6.7400275103163683</v>
      </c>
      <c r="C983" s="18">
        <f t="shared" si="30"/>
        <v>6.7400275103163683</v>
      </c>
      <c r="D983" s="13">
        <v>68.599999999999994</v>
      </c>
    </row>
    <row r="984" spans="1:4" x14ac:dyDescent="0.25">
      <c r="A984" s="12">
        <v>34304</v>
      </c>
      <c r="B984" s="19">
        <f t="shared" si="31"/>
        <v>6.7400275103163683</v>
      </c>
      <c r="C984" s="18">
        <f t="shared" si="30"/>
        <v>6.7400275103163683</v>
      </c>
      <c r="D984" s="13">
        <v>68.599999999999994</v>
      </c>
    </row>
    <row r="985" spans="1:4" x14ac:dyDescent="0.25">
      <c r="A985" s="12">
        <v>34335</v>
      </c>
      <c r="B985" s="19">
        <f t="shared" si="31"/>
        <v>6.7203772843387704</v>
      </c>
      <c r="C985" s="18">
        <f t="shared" si="30"/>
        <v>6.7203772843387704</v>
      </c>
      <c r="D985" s="13">
        <v>68.400000000000006</v>
      </c>
    </row>
    <row r="986" spans="1:4" x14ac:dyDescent="0.25">
      <c r="A986" s="12">
        <v>34366</v>
      </c>
      <c r="B986" s="19">
        <f t="shared" si="31"/>
        <v>6.7007270583611724</v>
      </c>
      <c r="C986" s="18">
        <f t="shared" si="30"/>
        <v>6.7007270583611724</v>
      </c>
      <c r="D986" s="13">
        <v>68.2</v>
      </c>
    </row>
    <row r="987" spans="1:4" x14ac:dyDescent="0.25">
      <c r="A987" s="12">
        <v>34394</v>
      </c>
      <c r="B987" s="19">
        <f t="shared" si="31"/>
        <v>6.6712517193947747</v>
      </c>
      <c r="C987" s="18">
        <f t="shared" si="30"/>
        <v>6.6712517193947747</v>
      </c>
      <c r="D987" s="13">
        <v>67.900000000000006</v>
      </c>
    </row>
    <row r="988" spans="1:4" x14ac:dyDescent="0.25">
      <c r="A988" s="12">
        <v>34425</v>
      </c>
      <c r="B988" s="19">
        <f t="shared" si="31"/>
        <v>6.6712517193947747</v>
      </c>
      <c r="C988" s="18">
        <f t="shared" si="30"/>
        <v>6.6712517193947747</v>
      </c>
      <c r="D988" s="13">
        <v>67.900000000000006</v>
      </c>
    </row>
    <row r="989" spans="1:4" x14ac:dyDescent="0.25">
      <c r="A989" s="12">
        <v>34455</v>
      </c>
      <c r="B989" s="19">
        <f t="shared" si="31"/>
        <v>6.6614266064059731</v>
      </c>
      <c r="C989" s="18">
        <f t="shared" si="30"/>
        <v>6.6614266064059731</v>
      </c>
      <c r="D989" s="13">
        <v>67.8</v>
      </c>
    </row>
    <row r="990" spans="1:4" x14ac:dyDescent="0.25">
      <c r="A990" s="12">
        <v>34486</v>
      </c>
      <c r="B990" s="19">
        <f t="shared" si="31"/>
        <v>6.6417763804283743</v>
      </c>
      <c r="C990" s="18">
        <f t="shared" si="30"/>
        <v>6.6417763804283743</v>
      </c>
      <c r="D990" s="13">
        <v>67.599999999999994</v>
      </c>
    </row>
    <row r="991" spans="1:4" x14ac:dyDescent="0.25">
      <c r="A991" s="12">
        <v>34516</v>
      </c>
      <c r="B991" s="19">
        <f t="shared" si="31"/>
        <v>6.6221261544507772</v>
      </c>
      <c r="C991" s="18">
        <f t="shared" si="30"/>
        <v>6.6221261544507772</v>
      </c>
      <c r="D991" s="13">
        <v>67.400000000000006</v>
      </c>
    </row>
    <row r="992" spans="1:4" x14ac:dyDescent="0.25">
      <c r="A992" s="12">
        <v>34547</v>
      </c>
      <c r="B992" s="19">
        <f t="shared" si="31"/>
        <v>6.5926508154843768</v>
      </c>
      <c r="C992" s="18">
        <f t="shared" si="30"/>
        <v>6.5926508154843768</v>
      </c>
      <c r="D992" s="13">
        <v>67.099999999999994</v>
      </c>
    </row>
    <row r="993" spans="1:4" x14ac:dyDescent="0.25">
      <c r="A993" s="12">
        <v>34578</v>
      </c>
      <c r="B993" s="19">
        <f t="shared" si="31"/>
        <v>6.5730005895067807</v>
      </c>
      <c r="C993" s="18">
        <f t="shared" si="30"/>
        <v>6.5730005895067807</v>
      </c>
      <c r="D993" s="13">
        <v>66.900000000000006</v>
      </c>
    </row>
    <row r="994" spans="1:4" x14ac:dyDescent="0.25">
      <c r="A994" s="12">
        <v>34608</v>
      </c>
      <c r="B994" s="19">
        <f t="shared" si="31"/>
        <v>6.5730005895067807</v>
      </c>
      <c r="C994" s="18">
        <f t="shared" si="30"/>
        <v>6.5730005895067807</v>
      </c>
      <c r="D994" s="13">
        <v>66.900000000000006</v>
      </c>
    </row>
    <row r="995" spans="1:4" x14ac:dyDescent="0.25">
      <c r="A995" s="12">
        <v>34639</v>
      </c>
      <c r="B995" s="19">
        <f t="shared" si="31"/>
        <v>6.5631754765179799</v>
      </c>
      <c r="C995" s="18">
        <f t="shared" si="30"/>
        <v>6.5631754765179799</v>
      </c>
      <c r="D995" s="13">
        <v>66.8</v>
      </c>
    </row>
    <row r="996" spans="1:4" x14ac:dyDescent="0.25">
      <c r="A996" s="12">
        <v>34669</v>
      </c>
      <c r="B996" s="19">
        <f t="shared" si="31"/>
        <v>6.5631754765179799</v>
      </c>
      <c r="C996" s="18">
        <f t="shared" si="30"/>
        <v>6.5631754765179799</v>
      </c>
      <c r="D996" s="13">
        <v>66.8</v>
      </c>
    </row>
    <row r="997" spans="1:4" x14ac:dyDescent="0.25">
      <c r="A997" s="12">
        <v>34700</v>
      </c>
      <c r="B997" s="19">
        <f t="shared" si="31"/>
        <v>6.5337001375515822</v>
      </c>
      <c r="C997" s="18">
        <f t="shared" si="30"/>
        <v>6.5337001375515822</v>
      </c>
      <c r="D997" s="13">
        <v>66.5</v>
      </c>
    </row>
    <row r="998" spans="1:4" x14ac:dyDescent="0.25">
      <c r="A998" s="12">
        <v>34731</v>
      </c>
      <c r="B998" s="19">
        <f t="shared" si="31"/>
        <v>6.5140499115739825</v>
      </c>
      <c r="C998" s="18">
        <f t="shared" si="30"/>
        <v>6.5140499115739825</v>
      </c>
      <c r="D998" s="13">
        <v>66.3</v>
      </c>
    </row>
    <row r="999" spans="1:4" x14ac:dyDescent="0.25">
      <c r="A999" s="12">
        <v>34759</v>
      </c>
      <c r="B999" s="19">
        <f t="shared" si="31"/>
        <v>6.4845745726075847</v>
      </c>
      <c r="C999" s="18">
        <f t="shared" si="30"/>
        <v>6.4845745726075847</v>
      </c>
      <c r="D999" s="13">
        <v>66</v>
      </c>
    </row>
    <row r="1000" spans="1:4" x14ac:dyDescent="0.25">
      <c r="A1000" s="12">
        <v>34790</v>
      </c>
      <c r="B1000" s="19">
        <f t="shared" si="31"/>
        <v>6.4649243466299868</v>
      </c>
      <c r="C1000" s="18">
        <f t="shared" si="30"/>
        <v>6.4649243466299868</v>
      </c>
      <c r="D1000" s="13">
        <v>65.8</v>
      </c>
    </row>
    <row r="1001" spans="1:4" x14ac:dyDescent="0.25">
      <c r="A1001" s="12">
        <v>34820</v>
      </c>
      <c r="B1001" s="19">
        <f t="shared" si="31"/>
        <v>6.455099233641187</v>
      </c>
      <c r="C1001" s="18">
        <f t="shared" si="30"/>
        <v>6.455099233641187</v>
      </c>
      <c r="D1001" s="13">
        <v>65.7</v>
      </c>
    </row>
    <row r="1002" spans="1:4" x14ac:dyDescent="0.25">
      <c r="A1002" s="12">
        <v>34851</v>
      </c>
      <c r="B1002" s="19">
        <f t="shared" si="31"/>
        <v>6.4452741206523871</v>
      </c>
      <c r="C1002" s="18">
        <f t="shared" si="30"/>
        <v>6.4452741206523871</v>
      </c>
      <c r="D1002" s="13">
        <v>65.599999999999994</v>
      </c>
    </row>
    <row r="1003" spans="1:4" x14ac:dyDescent="0.25">
      <c r="A1003" s="12">
        <v>34881</v>
      </c>
      <c r="B1003" s="19">
        <f t="shared" si="31"/>
        <v>6.4452741206523871</v>
      </c>
      <c r="C1003" s="18">
        <f t="shared" si="30"/>
        <v>6.4452741206523871</v>
      </c>
      <c r="D1003" s="13">
        <v>65.599999999999994</v>
      </c>
    </row>
    <row r="1004" spans="1:4" x14ac:dyDescent="0.25">
      <c r="A1004" s="12">
        <v>34912</v>
      </c>
      <c r="B1004" s="19">
        <f t="shared" si="31"/>
        <v>6.4256238946747892</v>
      </c>
      <c r="C1004" s="18">
        <f t="shared" si="30"/>
        <v>6.4256238946747892</v>
      </c>
      <c r="D1004" s="13">
        <v>65.400000000000006</v>
      </c>
    </row>
    <row r="1005" spans="1:4" x14ac:dyDescent="0.25">
      <c r="A1005" s="12">
        <v>34943</v>
      </c>
      <c r="B1005" s="19">
        <f t="shared" si="31"/>
        <v>6.4157987816859903</v>
      </c>
      <c r="C1005" s="18">
        <f t="shared" si="30"/>
        <v>6.4157987816859903</v>
      </c>
      <c r="D1005" s="13">
        <v>65.3</v>
      </c>
    </row>
    <row r="1006" spans="1:4" x14ac:dyDescent="0.25">
      <c r="A1006" s="12">
        <v>34973</v>
      </c>
      <c r="B1006" s="19">
        <f t="shared" si="31"/>
        <v>6.3961485557083906</v>
      </c>
      <c r="C1006" s="18">
        <f t="shared" si="30"/>
        <v>6.3961485557083906</v>
      </c>
      <c r="D1006" s="13">
        <v>65.099999999999994</v>
      </c>
    </row>
    <row r="1007" spans="1:4" x14ac:dyDescent="0.25">
      <c r="A1007" s="12">
        <v>35004</v>
      </c>
      <c r="B1007" s="19">
        <f t="shared" si="31"/>
        <v>6.3961485557083906</v>
      </c>
      <c r="C1007" s="18">
        <f t="shared" si="30"/>
        <v>6.3961485557083906</v>
      </c>
      <c r="D1007" s="13">
        <v>65.099999999999994</v>
      </c>
    </row>
    <row r="1008" spans="1:4" x14ac:dyDescent="0.25">
      <c r="A1008" s="12">
        <v>35034</v>
      </c>
      <c r="B1008" s="19">
        <f t="shared" si="31"/>
        <v>6.3961485557083906</v>
      </c>
      <c r="C1008" s="18">
        <f t="shared" si="30"/>
        <v>6.3961485557083906</v>
      </c>
      <c r="D1008" s="13">
        <v>65.099999999999994</v>
      </c>
    </row>
    <row r="1009" spans="1:4" x14ac:dyDescent="0.25">
      <c r="A1009" s="12">
        <v>35065</v>
      </c>
      <c r="B1009" s="19">
        <f t="shared" si="31"/>
        <v>6.3666732167419928</v>
      </c>
      <c r="C1009" s="18">
        <f t="shared" si="30"/>
        <v>6.3666732167419928</v>
      </c>
      <c r="D1009" s="13">
        <v>64.8</v>
      </c>
    </row>
    <row r="1010" spans="1:4" x14ac:dyDescent="0.25">
      <c r="A1010" s="12">
        <v>35096</v>
      </c>
      <c r="B1010" s="19">
        <f t="shared" si="31"/>
        <v>6.3371978777755951</v>
      </c>
      <c r="C1010" s="18">
        <f t="shared" si="30"/>
        <v>6.3371978777755951</v>
      </c>
      <c r="D1010" s="13">
        <v>64.5</v>
      </c>
    </row>
    <row r="1011" spans="1:4" x14ac:dyDescent="0.25">
      <c r="A1011" s="12">
        <v>35125</v>
      </c>
      <c r="B1011" s="19">
        <f t="shared" si="31"/>
        <v>6.3077225388091964</v>
      </c>
      <c r="C1011" s="18">
        <f t="shared" si="30"/>
        <v>6.3077225388091964</v>
      </c>
      <c r="D1011" s="13">
        <v>64.2</v>
      </c>
    </row>
    <row r="1012" spans="1:4" x14ac:dyDescent="0.25">
      <c r="A1012" s="12">
        <v>35156</v>
      </c>
      <c r="B1012" s="19">
        <f t="shared" si="31"/>
        <v>6.2880723128315985</v>
      </c>
      <c r="C1012" s="18">
        <f t="shared" si="30"/>
        <v>6.2880723128315985</v>
      </c>
      <c r="D1012" s="13">
        <v>64</v>
      </c>
    </row>
    <row r="1013" spans="1:4" x14ac:dyDescent="0.25">
      <c r="A1013" s="12">
        <v>35186</v>
      </c>
      <c r="B1013" s="19">
        <f t="shared" si="31"/>
        <v>6.2782471998427987</v>
      </c>
      <c r="C1013" s="18">
        <f t="shared" si="30"/>
        <v>6.2782471998427987</v>
      </c>
      <c r="D1013" s="13">
        <v>63.9</v>
      </c>
    </row>
    <row r="1014" spans="1:4" x14ac:dyDescent="0.25">
      <c r="A1014" s="12">
        <v>35217</v>
      </c>
      <c r="B1014" s="19">
        <f t="shared" si="31"/>
        <v>6.2684220868539988</v>
      </c>
      <c r="C1014" s="18">
        <f t="shared" si="30"/>
        <v>6.2684220868539988</v>
      </c>
      <c r="D1014" s="13">
        <v>63.8</v>
      </c>
    </row>
    <row r="1015" spans="1:4" x14ac:dyDescent="0.25">
      <c r="A1015" s="12">
        <v>35247</v>
      </c>
      <c r="B1015" s="19">
        <f t="shared" si="31"/>
        <v>6.2585969738652008</v>
      </c>
      <c r="C1015" s="18">
        <f t="shared" si="30"/>
        <v>6.2585969738652008</v>
      </c>
      <c r="D1015" s="13">
        <v>63.7</v>
      </c>
    </row>
    <row r="1016" spans="1:4" x14ac:dyDescent="0.25">
      <c r="A1016" s="12">
        <v>35278</v>
      </c>
      <c r="B1016" s="19">
        <f t="shared" si="31"/>
        <v>6.2487718608764</v>
      </c>
      <c r="C1016" s="18">
        <f t="shared" si="30"/>
        <v>6.2487718608764</v>
      </c>
      <c r="D1016" s="13">
        <v>63.6</v>
      </c>
    </row>
    <row r="1017" spans="1:4" x14ac:dyDescent="0.25">
      <c r="A1017" s="12">
        <v>35309</v>
      </c>
      <c r="B1017" s="19">
        <f t="shared" si="31"/>
        <v>6.2291216348988012</v>
      </c>
      <c r="C1017" s="18">
        <f t="shared" si="30"/>
        <v>6.2291216348988012</v>
      </c>
      <c r="D1017" s="13">
        <v>63.4</v>
      </c>
    </row>
    <row r="1018" spans="1:4" x14ac:dyDescent="0.25">
      <c r="A1018" s="12">
        <v>35339</v>
      </c>
      <c r="B1018" s="19">
        <f t="shared" si="31"/>
        <v>6.2094714089212033</v>
      </c>
      <c r="C1018" s="18">
        <f t="shared" si="30"/>
        <v>6.2094714089212033</v>
      </c>
      <c r="D1018" s="13">
        <v>63.2</v>
      </c>
    </row>
    <row r="1019" spans="1:4" x14ac:dyDescent="0.25">
      <c r="A1019" s="12">
        <v>35370</v>
      </c>
      <c r="B1019" s="19">
        <f t="shared" si="31"/>
        <v>6.1996462959324035</v>
      </c>
      <c r="C1019" s="18">
        <f t="shared" si="30"/>
        <v>6.1996462959324035</v>
      </c>
      <c r="D1019" s="13">
        <v>63.1</v>
      </c>
    </row>
    <row r="1020" spans="1:4" x14ac:dyDescent="0.25">
      <c r="A1020" s="12">
        <v>35400</v>
      </c>
      <c r="B1020" s="19">
        <f t="shared" si="31"/>
        <v>6.1996462959324035</v>
      </c>
      <c r="C1020" s="18">
        <f t="shared" si="30"/>
        <v>6.1996462959324035</v>
      </c>
      <c r="D1020" s="13">
        <v>63.1</v>
      </c>
    </row>
    <row r="1021" spans="1:4" x14ac:dyDescent="0.25">
      <c r="A1021" s="12">
        <v>35431</v>
      </c>
      <c r="B1021" s="19">
        <f t="shared" si="31"/>
        <v>6.1701709569660048</v>
      </c>
      <c r="C1021" s="18">
        <f t="shared" si="30"/>
        <v>6.1701709569660048</v>
      </c>
      <c r="D1021" s="13">
        <v>62.8</v>
      </c>
    </row>
    <row r="1022" spans="1:4" x14ac:dyDescent="0.25">
      <c r="A1022" s="12">
        <v>35462</v>
      </c>
      <c r="B1022" s="19">
        <f t="shared" si="31"/>
        <v>6.1505207309884069</v>
      </c>
      <c r="C1022" s="18">
        <f t="shared" si="30"/>
        <v>6.1505207309884069</v>
      </c>
      <c r="D1022" s="13">
        <v>62.6</v>
      </c>
    </row>
    <row r="1023" spans="1:4" x14ac:dyDescent="0.25">
      <c r="A1023" s="12">
        <v>35490</v>
      </c>
      <c r="B1023" s="19">
        <f t="shared" si="31"/>
        <v>6.1406956179996071</v>
      </c>
      <c r="C1023" s="18">
        <f t="shared" si="30"/>
        <v>6.1406956179996071</v>
      </c>
      <c r="D1023" s="13">
        <v>62.5</v>
      </c>
    </row>
    <row r="1024" spans="1:4" x14ac:dyDescent="0.25">
      <c r="A1024" s="12">
        <v>35521</v>
      </c>
      <c r="B1024" s="19">
        <f t="shared" si="31"/>
        <v>6.1308705050108072</v>
      </c>
      <c r="C1024" s="18">
        <f t="shared" si="30"/>
        <v>6.1308705050108072</v>
      </c>
      <c r="D1024" s="13">
        <v>62.4</v>
      </c>
    </row>
    <row r="1025" spans="1:4" x14ac:dyDescent="0.25">
      <c r="A1025" s="12">
        <v>35551</v>
      </c>
      <c r="B1025" s="19">
        <f t="shared" si="31"/>
        <v>6.1406956179996071</v>
      </c>
      <c r="C1025" s="18">
        <f t="shared" si="30"/>
        <v>6.1406956179996071</v>
      </c>
      <c r="D1025" s="13">
        <v>62.5</v>
      </c>
    </row>
    <row r="1026" spans="1:4" x14ac:dyDescent="0.25">
      <c r="A1026" s="12">
        <v>35582</v>
      </c>
      <c r="B1026" s="19">
        <f t="shared" si="31"/>
        <v>6.1308705050108072</v>
      </c>
      <c r="C1026" s="18">
        <f t="shared" si="30"/>
        <v>6.1308705050108072</v>
      </c>
      <c r="D1026" s="13">
        <v>62.4</v>
      </c>
    </row>
    <row r="1027" spans="1:4" x14ac:dyDescent="0.25">
      <c r="A1027" s="12">
        <v>35612</v>
      </c>
      <c r="B1027" s="19">
        <f t="shared" si="31"/>
        <v>6.1210453920220083</v>
      </c>
      <c r="C1027" s="18">
        <f t="shared" si="30"/>
        <v>6.1210453920220083</v>
      </c>
      <c r="D1027" s="13">
        <v>62.3</v>
      </c>
    </row>
    <row r="1028" spans="1:4" x14ac:dyDescent="0.25">
      <c r="A1028" s="12">
        <v>35643</v>
      </c>
      <c r="B1028" s="19">
        <f t="shared" si="31"/>
        <v>6.1112202790332093</v>
      </c>
      <c r="C1028" s="18">
        <f t="shared" si="30"/>
        <v>6.1112202790332093</v>
      </c>
      <c r="D1028" s="13">
        <v>62.2</v>
      </c>
    </row>
    <row r="1029" spans="1:4" x14ac:dyDescent="0.25">
      <c r="A1029" s="12">
        <v>35674</v>
      </c>
      <c r="B1029" s="19">
        <f t="shared" si="31"/>
        <v>6.0915700530556105</v>
      </c>
      <c r="C1029" s="18">
        <f t="shared" si="30"/>
        <v>6.0915700530556105</v>
      </c>
      <c r="D1029" s="13">
        <v>62</v>
      </c>
    </row>
    <row r="1030" spans="1:4" x14ac:dyDescent="0.25">
      <c r="A1030" s="12">
        <v>35704</v>
      </c>
      <c r="B1030" s="19">
        <f t="shared" si="31"/>
        <v>6.0817449400668115</v>
      </c>
      <c r="C1030" s="18">
        <f t="shared" si="30"/>
        <v>6.0817449400668115</v>
      </c>
      <c r="D1030" s="13">
        <v>61.9</v>
      </c>
    </row>
    <row r="1031" spans="1:4" x14ac:dyDescent="0.25">
      <c r="A1031" s="12">
        <v>35735</v>
      </c>
      <c r="B1031" s="19">
        <f t="shared" si="31"/>
        <v>6.0817449400668115</v>
      </c>
      <c r="C1031" s="18">
        <f t="shared" si="30"/>
        <v>6.0817449400668115</v>
      </c>
      <c r="D1031" s="13">
        <v>61.9</v>
      </c>
    </row>
    <row r="1032" spans="1:4" x14ac:dyDescent="0.25">
      <c r="A1032" s="12">
        <v>35765</v>
      </c>
      <c r="B1032" s="19">
        <f t="shared" si="31"/>
        <v>6.0915700530556105</v>
      </c>
      <c r="C1032" s="18">
        <f t="shared" si="30"/>
        <v>6.0915700530556105</v>
      </c>
      <c r="D1032" s="13">
        <v>62</v>
      </c>
    </row>
    <row r="1033" spans="1:4" x14ac:dyDescent="0.25">
      <c r="A1033" s="12">
        <v>35796</v>
      </c>
      <c r="B1033" s="19">
        <f t="shared" si="31"/>
        <v>6.0817449400668115</v>
      </c>
      <c r="C1033" s="18">
        <f t="shared" si="30"/>
        <v>6.0817449400668115</v>
      </c>
      <c r="D1033" s="13">
        <v>61.9</v>
      </c>
    </row>
    <row r="1034" spans="1:4" x14ac:dyDescent="0.25">
      <c r="A1034" s="12">
        <v>35827</v>
      </c>
      <c r="B1034" s="19">
        <f t="shared" si="31"/>
        <v>6.0719198270780117</v>
      </c>
      <c r="C1034" s="18">
        <f t="shared" si="30"/>
        <v>6.0719198270780117</v>
      </c>
      <c r="D1034" s="13">
        <v>61.8</v>
      </c>
    </row>
    <row r="1035" spans="1:4" x14ac:dyDescent="0.25">
      <c r="A1035" s="12">
        <v>35855</v>
      </c>
      <c r="B1035" s="19">
        <f t="shared" si="31"/>
        <v>6.0620947140892127</v>
      </c>
      <c r="C1035" s="18">
        <f t="shared" si="30"/>
        <v>6.0620947140892127</v>
      </c>
      <c r="D1035" s="13">
        <v>61.7</v>
      </c>
    </row>
    <row r="1036" spans="1:4" x14ac:dyDescent="0.25">
      <c r="A1036" s="12">
        <v>35886</v>
      </c>
      <c r="B1036" s="19">
        <f t="shared" si="31"/>
        <v>6.0424444881116131</v>
      </c>
      <c r="C1036" s="18">
        <f t="shared" si="30"/>
        <v>6.0424444881116131</v>
      </c>
      <c r="D1036" s="13">
        <v>61.5</v>
      </c>
    </row>
    <row r="1037" spans="1:4" x14ac:dyDescent="0.25">
      <c r="A1037" s="12">
        <v>35916</v>
      </c>
      <c r="B1037" s="19">
        <f t="shared" si="31"/>
        <v>6.0326193751228141</v>
      </c>
      <c r="C1037" s="18">
        <f t="shared" ref="C1037:C1100" si="32">+B1037</f>
        <v>6.0326193751228141</v>
      </c>
      <c r="D1037" s="13">
        <v>61.4</v>
      </c>
    </row>
    <row r="1038" spans="1:4" x14ac:dyDescent="0.25">
      <c r="A1038" s="12">
        <v>35947</v>
      </c>
      <c r="B1038" s="19">
        <f t="shared" ref="B1038:B1101" si="33">D1038/$D$13*$B$12</f>
        <v>6.0326193751228141</v>
      </c>
      <c r="C1038" s="18">
        <f t="shared" si="32"/>
        <v>6.0326193751228141</v>
      </c>
      <c r="D1038" s="13">
        <v>61.4</v>
      </c>
    </row>
    <row r="1039" spans="1:4" x14ac:dyDescent="0.25">
      <c r="A1039" s="12">
        <v>35977</v>
      </c>
      <c r="B1039" s="19">
        <f t="shared" si="33"/>
        <v>6.0227942621340143</v>
      </c>
      <c r="C1039" s="18">
        <f t="shared" si="32"/>
        <v>6.0227942621340143</v>
      </c>
      <c r="D1039" s="13">
        <v>61.3</v>
      </c>
    </row>
    <row r="1040" spans="1:4" x14ac:dyDescent="0.25">
      <c r="A1040" s="12">
        <v>36008</v>
      </c>
      <c r="B1040" s="19">
        <f t="shared" si="33"/>
        <v>6.0129691491452153</v>
      </c>
      <c r="C1040" s="18">
        <f t="shared" si="32"/>
        <v>6.0129691491452153</v>
      </c>
      <c r="D1040" s="13">
        <v>61.2</v>
      </c>
    </row>
    <row r="1041" spans="1:4" x14ac:dyDescent="0.25">
      <c r="A1041" s="12">
        <v>36039</v>
      </c>
      <c r="B1041" s="19">
        <f t="shared" si="33"/>
        <v>6.0031440361564155</v>
      </c>
      <c r="C1041" s="18">
        <f t="shared" si="32"/>
        <v>6.0031440361564155</v>
      </c>
      <c r="D1041" s="13">
        <v>61.1</v>
      </c>
    </row>
    <row r="1042" spans="1:4" x14ac:dyDescent="0.25">
      <c r="A1042" s="12">
        <v>36069</v>
      </c>
      <c r="B1042" s="19">
        <f t="shared" si="33"/>
        <v>5.9933189231676165</v>
      </c>
      <c r="C1042" s="18">
        <f t="shared" si="32"/>
        <v>5.9933189231676165</v>
      </c>
      <c r="D1042" s="13">
        <v>61</v>
      </c>
    </row>
    <row r="1043" spans="1:4" x14ac:dyDescent="0.25">
      <c r="A1043" s="12">
        <v>36100</v>
      </c>
      <c r="B1043" s="19">
        <f t="shared" si="33"/>
        <v>5.9933189231676165</v>
      </c>
      <c r="C1043" s="18">
        <f t="shared" si="32"/>
        <v>5.9933189231676165</v>
      </c>
      <c r="D1043" s="13">
        <v>61</v>
      </c>
    </row>
    <row r="1044" spans="1:4" x14ac:dyDescent="0.25">
      <c r="A1044" s="12">
        <v>36130</v>
      </c>
      <c r="B1044" s="19">
        <f t="shared" si="33"/>
        <v>5.9933189231676165</v>
      </c>
      <c r="C1044" s="18">
        <f t="shared" si="32"/>
        <v>5.9933189231676165</v>
      </c>
      <c r="D1044" s="13">
        <v>61</v>
      </c>
    </row>
    <row r="1045" spans="1:4" x14ac:dyDescent="0.25">
      <c r="A1045" s="12">
        <v>36161</v>
      </c>
      <c r="B1045" s="19">
        <f t="shared" si="33"/>
        <v>5.9736686971900177</v>
      </c>
      <c r="C1045" s="18">
        <f t="shared" si="32"/>
        <v>5.9736686971900177</v>
      </c>
      <c r="D1045" s="13">
        <v>60.8</v>
      </c>
    </row>
    <row r="1046" spans="1:4" x14ac:dyDescent="0.25">
      <c r="A1046" s="12">
        <v>36192</v>
      </c>
      <c r="B1046" s="19">
        <f t="shared" si="33"/>
        <v>5.9736686971900177</v>
      </c>
      <c r="C1046" s="18">
        <f t="shared" si="32"/>
        <v>5.9736686971900177</v>
      </c>
      <c r="D1046" s="13">
        <v>60.8</v>
      </c>
    </row>
    <row r="1047" spans="1:4" x14ac:dyDescent="0.25">
      <c r="A1047" s="12">
        <v>36220</v>
      </c>
      <c r="B1047" s="19">
        <f t="shared" si="33"/>
        <v>5.9540184712124198</v>
      </c>
      <c r="C1047" s="18">
        <f t="shared" si="32"/>
        <v>5.9540184712124198</v>
      </c>
      <c r="D1047" s="13">
        <v>60.6</v>
      </c>
    </row>
    <row r="1048" spans="1:4" x14ac:dyDescent="0.25">
      <c r="A1048" s="12">
        <v>36251</v>
      </c>
      <c r="B1048" s="19">
        <f t="shared" si="33"/>
        <v>5.9147180192572222</v>
      </c>
      <c r="C1048" s="18">
        <f t="shared" si="32"/>
        <v>5.9147180192572222</v>
      </c>
      <c r="D1048" s="13">
        <v>60.2</v>
      </c>
    </row>
    <row r="1049" spans="1:4" x14ac:dyDescent="0.25">
      <c r="A1049" s="12">
        <v>36281</v>
      </c>
      <c r="B1049" s="19">
        <f t="shared" si="33"/>
        <v>5.9147180192572222</v>
      </c>
      <c r="C1049" s="18">
        <f t="shared" si="32"/>
        <v>5.9147180192572222</v>
      </c>
      <c r="D1049" s="13">
        <v>60.2</v>
      </c>
    </row>
    <row r="1050" spans="1:4" x14ac:dyDescent="0.25">
      <c r="A1050" s="12">
        <v>36312</v>
      </c>
      <c r="B1050" s="19">
        <f t="shared" si="33"/>
        <v>5.9147180192572222</v>
      </c>
      <c r="C1050" s="18">
        <f t="shared" si="32"/>
        <v>5.9147180192572222</v>
      </c>
      <c r="D1050" s="13">
        <v>60.2</v>
      </c>
    </row>
    <row r="1051" spans="1:4" x14ac:dyDescent="0.25">
      <c r="A1051" s="12">
        <v>36342</v>
      </c>
      <c r="B1051" s="19">
        <f t="shared" si="33"/>
        <v>5.8950677932796225</v>
      </c>
      <c r="C1051" s="18">
        <f t="shared" si="32"/>
        <v>5.8950677932796225</v>
      </c>
      <c r="D1051" s="13">
        <v>60</v>
      </c>
    </row>
    <row r="1052" spans="1:4" x14ac:dyDescent="0.25">
      <c r="A1052" s="12">
        <v>36373</v>
      </c>
      <c r="B1052" s="19">
        <f t="shared" si="33"/>
        <v>5.8754175673020246</v>
      </c>
      <c r="C1052" s="18">
        <f t="shared" si="32"/>
        <v>5.8754175673020246</v>
      </c>
      <c r="D1052" s="13">
        <v>59.8</v>
      </c>
    </row>
    <row r="1053" spans="1:4" x14ac:dyDescent="0.25">
      <c r="A1053" s="12">
        <v>36404</v>
      </c>
      <c r="B1053" s="19">
        <f t="shared" si="33"/>
        <v>5.8557673413244258</v>
      </c>
      <c r="C1053" s="18">
        <f t="shared" si="32"/>
        <v>5.8557673413244258</v>
      </c>
      <c r="D1053" s="13">
        <v>59.6</v>
      </c>
    </row>
    <row r="1054" spans="1:4" x14ac:dyDescent="0.25">
      <c r="A1054" s="12">
        <v>36434</v>
      </c>
      <c r="B1054" s="19">
        <f t="shared" si="33"/>
        <v>5.836117115346827</v>
      </c>
      <c r="C1054" s="18">
        <f t="shared" si="32"/>
        <v>5.836117115346827</v>
      </c>
      <c r="D1054" s="13">
        <v>59.4</v>
      </c>
    </row>
    <row r="1055" spans="1:4" x14ac:dyDescent="0.25">
      <c r="A1055" s="12">
        <v>36465</v>
      </c>
      <c r="B1055" s="19">
        <f t="shared" si="33"/>
        <v>5.836117115346827</v>
      </c>
      <c r="C1055" s="18">
        <f t="shared" si="32"/>
        <v>5.836117115346827</v>
      </c>
      <c r="D1055" s="13">
        <v>59.4</v>
      </c>
    </row>
    <row r="1056" spans="1:4" x14ac:dyDescent="0.25">
      <c r="A1056" s="12">
        <v>36495</v>
      </c>
      <c r="B1056" s="19">
        <f t="shared" si="33"/>
        <v>5.836117115346827</v>
      </c>
      <c r="C1056" s="18">
        <f t="shared" si="32"/>
        <v>5.836117115346827</v>
      </c>
      <c r="D1056" s="13">
        <v>59.4</v>
      </c>
    </row>
    <row r="1057" spans="1:4" x14ac:dyDescent="0.25">
      <c r="A1057" s="12">
        <v>36526</v>
      </c>
      <c r="B1057" s="19">
        <f t="shared" si="33"/>
        <v>5.8164668893692282</v>
      </c>
      <c r="C1057" s="18">
        <f t="shared" si="32"/>
        <v>5.8164668893692282</v>
      </c>
      <c r="D1057" s="13">
        <v>59.2</v>
      </c>
    </row>
    <row r="1058" spans="1:4" x14ac:dyDescent="0.25">
      <c r="A1058" s="12">
        <v>36557</v>
      </c>
      <c r="B1058" s="19">
        <f t="shared" si="33"/>
        <v>5.7869915504028295</v>
      </c>
      <c r="C1058" s="18">
        <f t="shared" si="32"/>
        <v>5.7869915504028295</v>
      </c>
      <c r="D1058" s="13">
        <v>58.9</v>
      </c>
    </row>
    <row r="1059" spans="1:4" x14ac:dyDescent="0.25">
      <c r="A1059" s="12">
        <v>36586</v>
      </c>
      <c r="B1059" s="19">
        <f t="shared" si="33"/>
        <v>5.737865985458833</v>
      </c>
      <c r="C1059" s="18">
        <f t="shared" si="32"/>
        <v>5.737865985458833</v>
      </c>
      <c r="D1059" s="13">
        <v>58.4</v>
      </c>
    </row>
    <row r="1060" spans="1:4" x14ac:dyDescent="0.25">
      <c r="A1060" s="12">
        <v>36617</v>
      </c>
      <c r="B1060" s="19">
        <f t="shared" si="33"/>
        <v>5.737865985458833</v>
      </c>
      <c r="C1060" s="18">
        <f t="shared" si="32"/>
        <v>5.737865985458833</v>
      </c>
      <c r="D1060" s="13">
        <v>58.4</v>
      </c>
    </row>
    <row r="1061" spans="1:4" x14ac:dyDescent="0.25">
      <c r="A1061" s="12">
        <v>36647</v>
      </c>
      <c r="B1061" s="19">
        <f t="shared" si="33"/>
        <v>5.7280408724700331</v>
      </c>
      <c r="C1061" s="18">
        <f t="shared" si="32"/>
        <v>5.7280408724700331</v>
      </c>
      <c r="D1061" s="13">
        <v>58.3</v>
      </c>
    </row>
    <row r="1062" spans="1:4" x14ac:dyDescent="0.25">
      <c r="A1062" s="12">
        <v>36678</v>
      </c>
      <c r="B1062" s="19">
        <f t="shared" si="33"/>
        <v>5.6985655335036354</v>
      </c>
      <c r="C1062" s="18">
        <f t="shared" si="32"/>
        <v>5.6985655335036354</v>
      </c>
      <c r="D1062" s="13">
        <v>58</v>
      </c>
    </row>
    <row r="1063" spans="1:4" x14ac:dyDescent="0.25">
      <c r="A1063" s="12">
        <v>36708</v>
      </c>
      <c r="B1063" s="19">
        <f t="shared" si="33"/>
        <v>5.6887404205148355</v>
      </c>
      <c r="C1063" s="18">
        <f t="shared" si="32"/>
        <v>5.6887404205148355</v>
      </c>
      <c r="D1063" s="13">
        <v>57.9</v>
      </c>
    </row>
    <row r="1064" spans="1:4" x14ac:dyDescent="0.25">
      <c r="A1064" s="12">
        <v>36739</v>
      </c>
      <c r="B1064" s="19">
        <f t="shared" si="33"/>
        <v>5.6887404205148355</v>
      </c>
      <c r="C1064" s="18">
        <f t="shared" si="32"/>
        <v>5.6887404205148355</v>
      </c>
      <c r="D1064" s="13">
        <v>57.9</v>
      </c>
    </row>
    <row r="1065" spans="1:4" x14ac:dyDescent="0.25">
      <c r="A1065" s="12">
        <v>36770</v>
      </c>
      <c r="B1065" s="19">
        <f t="shared" si="33"/>
        <v>5.6592650815484387</v>
      </c>
      <c r="C1065" s="18">
        <f t="shared" si="32"/>
        <v>5.6592650815484387</v>
      </c>
      <c r="D1065" s="13">
        <v>57.6</v>
      </c>
    </row>
    <row r="1066" spans="1:4" x14ac:dyDescent="0.25">
      <c r="A1066" s="12">
        <v>36800</v>
      </c>
      <c r="B1066" s="19">
        <f t="shared" si="33"/>
        <v>5.6494399685596388</v>
      </c>
      <c r="C1066" s="18">
        <f t="shared" si="32"/>
        <v>5.6494399685596388</v>
      </c>
      <c r="D1066" s="13">
        <v>57.5</v>
      </c>
    </row>
    <row r="1067" spans="1:4" x14ac:dyDescent="0.25">
      <c r="A1067" s="12">
        <v>36831</v>
      </c>
      <c r="B1067" s="19">
        <f t="shared" si="33"/>
        <v>5.639614855570839</v>
      </c>
      <c r="C1067" s="18">
        <f t="shared" si="32"/>
        <v>5.639614855570839</v>
      </c>
      <c r="D1067" s="13">
        <v>57.4</v>
      </c>
    </row>
    <row r="1068" spans="1:4" x14ac:dyDescent="0.25">
      <c r="A1068" s="12">
        <v>36861</v>
      </c>
      <c r="B1068" s="19">
        <f t="shared" si="33"/>
        <v>5.6494399685596388</v>
      </c>
      <c r="C1068" s="18">
        <f t="shared" si="32"/>
        <v>5.6494399685596388</v>
      </c>
      <c r="D1068" s="13">
        <v>57.5</v>
      </c>
    </row>
    <row r="1069" spans="1:4" x14ac:dyDescent="0.25">
      <c r="A1069" s="12">
        <v>36892</v>
      </c>
      <c r="B1069" s="19">
        <f t="shared" si="33"/>
        <v>5.6101395166044412</v>
      </c>
      <c r="C1069" s="18">
        <f t="shared" si="32"/>
        <v>5.6101395166044412</v>
      </c>
      <c r="D1069" s="13">
        <v>57.1</v>
      </c>
    </row>
    <row r="1070" spans="1:4" x14ac:dyDescent="0.25">
      <c r="A1070" s="12">
        <v>36923</v>
      </c>
      <c r="B1070" s="19">
        <f t="shared" si="33"/>
        <v>5.5904892906268424</v>
      </c>
      <c r="C1070" s="18">
        <f t="shared" si="32"/>
        <v>5.5904892906268424</v>
      </c>
      <c r="D1070" s="13">
        <v>56.9</v>
      </c>
    </row>
    <row r="1071" spans="1:4" x14ac:dyDescent="0.25">
      <c r="A1071" s="12">
        <v>36951</v>
      </c>
      <c r="B1071" s="19">
        <f t="shared" si="33"/>
        <v>5.5708390646492436</v>
      </c>
      <c r="C1071" s="18">
        <f t="shared" si="32"/>
        <v>5.5708390646492436</v>
      </c>
      <c r="D1071" s="13">
        <v>56.7</v>
      </c>
    </row>
    <row r="1072" spans="1:4" x14ac:dyDescent="0.25">
      <c r="A1072" s="12">
        <v>36982</v>
      </c>
      <c r="B1072" s="19">
        <f t="shared" si="33"/>
        <v>5.5511888386716457</v>
      </c>
      <c r="C1072" s="18">
        <f t="shared" si="32"/>
        <v>5.5511888386716457</v>
      </c>
      <c r="D1072" s="13">
        <v>56.5</v>
      </c>
    </row>
    <row r="1073" spans="1:4" x14ac:dyDescent="0.25">
      <c r="A1073" s="12">
        <v>37012</v>
      </c>
      <c r="B1073" s="19">
        <f t="shared" si="33"/>
        <v>5.531538612694046</v>
      </c>
      <c r="C1073" s="18">
        <f t="shared" si="32"/>
        <v>5.531538612694046</v>
      </c>
      <c r="D1073" s="13">
        <v>56.3</v>
      </c>
    </row>
    <row r="1074" spans="1:4" x14ac:dyDescent="0.25">
      <c r="A1074" s="12">
        <v>37043</v>
      </c>
      <c r="B1074" s="19">
        <f t="shared" si="33"/>
        <v>5.5217134997052471</v>
      </c>
      <c r="C1074" s="18">
        <f t="shared" si="32"/>
        <v>5.5217134997052471</v>
      </c>
      <c r="D1074" s="13">
        <v>56.2</v>
      </c>
    </row>
    <row r="1075" spans="1:4" x14ac:dyDescent="0.25">
      <c r="A1075" s="12">
        <v>37073</v>
      </c>
      <c r="B1075" s="19">
        <f t="shared" si="33"/>
        <v>5.531538612694046</v>
      </c>
      <c r="C1075" s="18">
        <f t="shared" si="32"/>
        <v>5.531538612694046</v>
      </c>
      <c r="D1075" s="13">
        <v>56.3</v>
      </c>
    </row>
    <row r="1076" spans="1:4" x14ac:dyDescent="0.25">
      <c r="A1076" s="12">
        <v>37104</v>
      </c>
      <c r="B1076" s="19">
        <f t="shared" si="33"/>
        <v>5.531538612694046</v>
      </c>
      <c r="C1076" s="18">
        <f t="shared" si="32"/>
        <v>5.531538612694046</v>
      </c>
      <c r="D1076" s="13">
        <v>56.3</v>
      </c>
    </row>
    <row r="1077" spans="1:4" x14ac:dyDescent="0.25">
      <c r="A1077" s="12">
        <v>37135</v>
      </c>
      <c r="B1077" s="19">
        <f t="shared" si="33"/>
        <v>5.5118883867164481</v>
      </c>
      <c r="C1077" s="18">
        <f t="shared" si="32"/>
        <v>5.5118883867164481</v>
      </c>
      <c r="D1077" s="13">
        <v>56.1</v>
      </c>
    </row>
    <row r="1078" spans="1:4" x14ac:dyDescent="0.25">
      <c r="A1078" s="12">
        <v>37165</v>
      </c>
      <c r="B1078" s="19">
        <f t="shared" si="33"/>
        <v>5.531538612694046</v>
      </c>
      <c r="C1078" s="18">
        <f t="shared" si="32"/>
        <v>5.531538612694046</v>
      </c>
      <c r="D1078" s="13">
        <v>56.3</v>
      </c>
    </row>
    <row r="1079" spans="1:4" x14ac:dyDescent="0.25">
      <c r="A1079" s="12">
        <v>37196</v>
      </c>
      <c r="B1079" s="19">
        <f t="shared" si="33"/>
        <v>5.5413637256828459</v>
      </c>
      <c r="C1079" s="18">
        <f t="shared" si="32"/>
        <v>5.5413637256828459</v>
      </c>
      <c r="D1079" s="13">
        <v>56.4</v>
      </c>
    </row>
    <row r="1080" spans="1:4" x14ac:dyDescent="0.25">
      <c r="A1080" s="12">
        <v>37226</v>
      </c>
      <c r="B1080" s="19">
        <f t="shared" si="33"/>
        <v>5.5610139516604447</v>
      </c>
      <c r="C1080" s="18">
        <f t="shared" si="32"/>
        <v>5.5610139516604447</v>
      </c>
      <c r="D1080" s="13">
        <v>56.6</v>
      </c>
    </row>
    <row r="1081" spans="1:4" x14ac:dyDescent="0.25">
      <c r="A1081" s="12">
        <v>37257</v>
      </c>
      <c r="B1081" s="19">
        <f t="shared" si="33"/>
        <v>5.5511888386716457</v>
      </c>
      <c r="C1081" s="18">
        <f t="shared" si="32"/>
        <v>5.5511888386716457</v>
      </c>
      <c r="D1081" s="13">
        <v>56.5</v>
      </c>
    </row>
    <row r="1082" spans="1:4" x14ac:dyDescent="0.25">
      <c r="A1082" s="12">
        <v>37288</v>
      </c>
      <c r="B1082" s="19">
        <f t="shared" si="33"/>
        <v>5.5217134997052471</v>
      </c>
      <c r="C1082" s="18">
        <f t="shared" si="32"/>
        <v>5.5217134997052471</v>
      </c>
      <c r="D1082" s="13">
        <v>56.2</v>
      </c>
    </row>
    <row r="1083" spans="1:4" x14ac:dyDescent="0.25">
      <c r="A1083" s="12">
        <v>37316</v>
      </c>
      <c r="B1083" s="19">
        <f t="shared" si="33"/>
        <v>5.4922381607388484</v>
      </c>
      <c r="C1083" s="18">
        <f t="shared" si="32"/>
        <v>5.4922381607388484</v>
      </c>
      <c r="D1083" s="13">
        <v>55.9</v>
      </c>
    </row>
    <row r="1084" spans="1:4" x14ac:dyDescent="0.25">
      <c r="A1084" s="12">
        <v>37347</v>
      </c>
      <c r="B1084" s="19">
        <f t="shared" si="33"/>
        <v>5.4627628217724506</v>
      </c>
      <c r="C1084" s="18">
        <f t="shared" si="32"/>
        <v>5.4627628217724506</v>
      </c>
      <c r="D1084" s="13">
        <v>55.6</v>
      </c>
    </row>
    <row r="1085" spans="1:4" x14ac:dyDescent="0.25">
      <c r="A1085" s="12">
        <v>37377</v>
      </c>
      <c r="B1085" s="19">
        <f t="shared" si="33"/>
        <v>5.4627628217724506</v>
      </c>
      <c r="C1085" s="18">
        <f t="shared" si="32"/>
        <v>5.4627628217724506</v>
      </c>
      <c r="D1085" s="13">
        <v>55.6</v>
      </c>
    </row>
    <row r="1086" spans="1:4" x14ac:dyDescent="0.25">
      <c r="A1086" s="12">
        <v>37408</v>
      </c>
      <c r="B1086" s="19">
        <f t="shared" si="33"/>
        <v>5.4627628217724506</v>
      </c>
      <c r="C1086" s="18">
        <f t="shared" si="32"/>
        <v>5.4627628217724506</v>
      </c>
      <c r="D1086" s="13">
        <v>55.6</v>
      </c>
    </row>
    <row r="1087" spans="1:4" x14ac:dyDescent="0.25">
      <c r="A1087" s="12">
        <v>37438</v>
      </c>
      <c r="B1087" s="19">
        <f t="shared" si="33"/>
        <v>5.4529377087836517</v>
      </c>
      <c r="C1087" s="18">
        <f t="shared" si="32"/>
        <v>5.4529377087836517</v>
      </c>
      <c r="D1087" s="13">
        <v>55.5</v>
      </c>
    </row>
    <row r="1088" spans="1:4" x14ac:dyDescent="0.25">
      <c r="A1088" s="12">
        <v>37469</v>
      </c>
      <c r="B1088" s="19">
        <f t="shared" si="33"/>
        <v>5.4431125957948518</v>
      </c>
      <c r="C1088" s="18">
        <f t="shared" si="32"/>
        <v>5.4431125957948518</v>
      </c>
      <c r="D1088" s="13">
        <v>55.4</v>
      </c>
    </row>
    <row r="1089" spans="1:4" x14ac:dyDescent="0.25">
      <c r="A1089" s="12">
        <v>37500</v>
      </c>
      <c r="B1089" s="19">
        <f t="shared" si="33"/>
        <v>5.433287482806052</v>
      </c>
      <c r="C1089" s="18">
        <f t="shared" si="32"/>
        <v>5.433287482806052</v>
      </c>
      <c r="D1089" s="13">
        <v>55.3</v>
      </c>
    </row>
    <row r="1090" spans="1:4" x14ac:dyDescent="0.25">
      <c r="A1090" s="12">
        <v>37530</v>
      </c>
      <c r="B1090" s="19">
        <f t="shared" si="33"/>
        <v>5.4234623698172539</v>
      </c>
      <c r="C1090" s="18">
        <f t="shared" si="32"/>
        <v>5.4234623698172539</v>
      </c>
      <c r="D1090" s="13">
        <v>55.2</v>
      </c>
    </row>
    <row r="1091" spans="1:4" x14ac:dyDescent="0.25">
      <c r="A1091" s="12">
        <v>37561</v>
      </c>
      <c r="B1091" s="19">
        <f t="shared" si="33"/>
        <v>5.4234623698172539</v>
      </c>
      <c r="C1091" s="18">
        <f t="shared" si="32"/>
        <v>5.4234623698172539</v>
      </c>
      <c r="D1091" s="13">
        <v>55.2</v>
      </c>
    </row>
    <row r="1092" spans="1:4" x14ac:dyDescent="0.25">
      <c r="A1092" s="12">
        <v>37591</v>
      </c>
      <c r="B1092" s="19">
        <f t="shared" si="33"/>
        <v>5.433287482806052</v>
      </c>
      <c r="C1092" s="18">
        <f t="shared" si="32"/>
        <v>5.433287482806052</v>
      </c>
      <c r="D1092" s="13">
        <v>55.3</v>
      </c>
    </row>
    <row r="1093" spans="1:4" x14ac:dyDescent="0.25">
      <c r="A1093" s="12">
        <v>37622</v>
      </c>
      <c r="B1093" s="19">
        <f t="shared" si="33"/>
        <v>5.4038121438396542</v>
      </c>
      <c r="C1093" s="18">
        <f t="shared" si="32"/>
        <v>5.4038121438396542</v>
      </c>
      <c r="D1093" s="13">
        <v>55</v>
      </c>
    </row>
    <row r="1094" spans="1:4" x14ac:dyDescent="0.25">
      <c r="A1094" s="12">
        <v>37653</v>
      </c>
      <c r="B1094" s="19">
        <f t="shared" si="33"/>
        <v>5.3645116918844566</v>
      </c>
      <c r="C1094" s="18">
        <f t="shared" si="32"/>
        <v>5.3645116918844566</v>
      </c>
      <c r="D1094" s="13">
        <v>54.6</v>
      </c>
    </row>
    <row r="1095" spans="1:4" x14ac:dyDescent="0.25">
      <c r="A1095" s="12">
        <v>37681</v>
      </c>
      <c r="B1095" s="19">
        <f t="shared" si="33"/>
        <v>5.3350363529180589</v>
      </c>
      <c r="C1095" s="18">
        <f t="shared" si="32"/>
        <v>5.3350363529180589</v>
      </c>
      <c r="D1095" s="13">
        <v>54.3</v>
      </c>
    </row>
    <row r="1096" spans="1:4" x14ac:dyDescent="0.25">
      <c r="A1096" s="12">
        <v>37712</v>
      </c>
      <c r="B1096" s="19">
        <f t="shared" si="33"/>
        <v>5.3448614659068578</v>
      </c>
      <c r="C1096" s="18">
        <f t="shared" si="32"/>
        <v>5.3448614659068578</v>
      </c>
      <c r="D1096" s="13">
        <v>54.4</v>
      </c>
    </row>
    <row r="1097" spans="1:4" x14ac:dyDescent="0.25">
      <c r="A1097" s="12">
        <v>37742</v>
      </c>
      <c r="B1097" s="19">
        <f t="shared" si="33"/>
        <v>5.3546865788956577</v>
      </c>
      <c r="C1097" s="18">
        <f t="shared" si="32"/>
        <v>5.3546865788956577</v>
      </c>
      <c r="D1097" s="13">
        <v>54.5</v>
      </c>
    </row>
    <row r="1098" spans="1:4" x14ac:dyDescent="0.25">
      <c r="A1098" s="12">
        <v>37773</v>
      </c>
      <c r="B1098" s="19">
        <f t="shared" si="33"/>
        <v>5.3448614659068578</v>
      </c>
      <c r="C1098" s="18">
        <f t="shared" si="32"/>
        <v>5.3448614659068578</v>
      </c>
      <c r="D1098" s="13">
        <v>54.4</v>
      </c>
    </row>
    <row r="1099" spans="1:4" x14ac:dyDescent="0.25">
      <c r="A1099" s="12">
        <v>37803</v>
      </c>
      <c r="B1099" s="19">
        <f t="shared" si="33"/>
        <v>5.3448614659068578</v>
      </c>
      <c r="C1099" s="18">
        <f t="shared" si="32"/>
        <v>5.3448614659068578</v>
      </c>
      <c r="D1099" s="13">
        <v>54.4</v>
      </c>
    </row>
    <row r="1100" spans="1:4" x14ac:dyDescent="0.25">
      <c r="A1100" s="12">
        <v>37834</v>
      </c>
      <c r="B1100" s="19">
        <f t="shared" si="33"/>
        <v>5.3252112399292599</v>
      </c>
      <c r="C1100" s="18">
        <f t="shared" si="32"/>
        <v>5.3252112399292599</v>
      </c>
      <c r="D1100" s="13">
        <v>54.2</v>
      </c>
    </row>
    <row r="1101" spans="1:4" x14ac:dyDescent="0.25">
      <c r="A1101" s="12">
        <v>37865</v>
      </c>
      <c r="B1101" s="19">
        <f t="shared" si="33"/>
        <v>5.3055610139516611</v>
      </c>
      <c r="C1101" s="18">
        <f t="shared" ref="C1101:C1164" si="34">+B1101</f>
        <v>5.3055610139516611</v>
      </c>
      <c r="D1101" s="13">
        <v>54</v>
      </c>
    </row>
    <row r="1102" spans="1:4" x14ac:dyDescent="0.25">
      <c r="A1102" s="12">
        <v>37895</v>
      </c>
      <c r="B1102" s="19">
        <f t="shared" ref="B1102:B1165" si="35">D1102/$D$13*$B$12</f>
        <v>5.3055610139516611</v>
      </c>
      <c r="C1102" s="18">
        <f t="shared" si="34"/>
        <v>5.3055610139516611</v>
      </c>
      <c r="D1102" s="13">
        <v>54</v>
      </c>
    </row>
    <row r="1103" spans="1:4" x14ac:dyDescent="0.25">
      <c r="A1103" s="12">
        <v>37926</v>
      </c>
      <c r="B1103" s="19">
        <f t="shared" si="35"/>
        <v>5.3252112399292599</v>
      </c>
      <c r="C1103" s="18">
        <f t="shared" si="34"/>
        <v>5.3252112399292599</v>
      </c>
      <c r="D1103" s="13">
        <v>54.2</v>
      </c>
    </row>
    <row r="1104" spans="1:4" x14ac:dyDescent="0.25">
      <c r="A1104" s="12">
        <v>37956</v>
      </c>
      <c r="B1104" s="19">
        <f t="shared" si="35"/>
        <v>5.3350363529180589</v>
      </c>
      <c r="C1104" s="18">
        <f t="shared" si="34"/>
        <v>5.3350363529180589</v>
      </c>
      <c r="D1104" s="13">
        <v>54.3</v>
      </c>
    </row>
    <row r="1105" spans="1:4" x14ac:dyDescent="0.25">
      <c r="A1105" s="12">
        <v>37987</v>
      </c>
      <c r="B1105" s="19">
        <f t="shared" si="35"/>
        <v>5.3055610139516611</v>
      </c>
      <c r="C1105" s="18">
        <f t="shared" si="34"/>
        <v>5.3055610139516611</v>
      </c>
      <c r="D1105" s="13">
        <v>54</v>
      </c>
    </row>
    <row r="1106" spans="1:4" x14ac:dyDescent="0.25">
      <c r="A1106" s="12">
        <v>38018</v>
      </c>
      <c r="B1106" s="19">
        <f t="shared" si="35"/>
        <v>5.2760856749852625</v>
      </c>
      <c r="C1106" s="18">
        <f t="shared" si="34"/>
        <v>5.2760856749852625</v>
      </c>
      <c r="D1106" s="13">
        <v>53.7</v>
      </c>
    </row>
    <row r="1107" spans="1:4" x14ac:dyDescent="0.25">
      <c r="A1107" s="12">
        <v>38047</v>
      </c>
      <c r="B1107" s="19">
        <f t="shared" si="35"/>
        <v>5.2466103360188647</v>
      </c>
      <c r="C1107" s="18">
        <f t="shared" si="34"/>
        <v>5.2466103360188647</v>
      </c>
      <c r="D1107" s="13">
        <v>53.4</v>
      </c>
    </row>
    <row r="1108" spans="1:4" x14ac:dyDescent="0.25">
      <c r="A1108" s="12">
        <v>38078</v>
      </c>
      <c r="B1108" s="19">
        <f t="shared" si="35"/>
        <v>5.2269601100412659</v>
      </c>
      <c r="C1108" s="18">
        <f t="shared" si="34"/>
        <v>5.2269601100412659</v>
      </c>
      <c r="D1108" s="13">
        <v>53.2</v>
      </c>
    </row>
    <row r="1109" spans="1:4" x14ac:dyDescent="0.25">
      <c r="A1109" s="12">
        <v>38108</v>
      </c>
      <c r="B1109" s="19">
        <f t="shared" si="35"/>
        <v>5.1974847710748673</v>
      </c>
      <c r="C1109" s="18">
        <f t="shared" si="34"/>
        <v>5.1974847710748673</v>
      </c>
      <c r="D1109" s="13">
        <v>52.9</v>
      </c>
    </row>
    <row r="1110" spans="1:4" x14ac:dyDescent="0.25">
      <c r="A1110" s="12">
        <v>38139</v>
      </c>
      <c r="B1110" s="19">
        <f t="shared" si="35"/>
        <v>5.1778345450972694</v>
      </c>
      <c r="C1110" s="18">
        <f t="shared" si="34"/>
        <v>5.1778345450972694</v>
      </c>
      <c r="D1110" s="13">
        <v>52.7</v>
      </c>
    </row>
    <row r="1111" spans="1:4" x14ac:dyDescent="0.25">
      <c r="A1111" s="12">
        <v>38169</v>
      </c>
      <c r="B1111" s="19">
        <f t="shared" si="35"/>
        <v>5.1876596580860674</v>
      </c>
      <c r="C1111" s="18">
        <f t="shared" si="34"/>
        <v>5.1876596580860674</v>
      </c>
      <c r="D1111" s="13">
        <v>52.8</v>
      </c>
    </row>
    <row r="1112" spans="1:4" x14ac:dyDescent="0.25">
      <c r="A1112" s="12">
        <v>38200</v>
      </c>
      <c r="B1112" s="19">
        <f t="shared" si="35"/>
        <v>5.1876596580860674</v>
      </c>
      <c r="C1112" s="18">
        <f t="shared" si="34"/>
        <v>5.1876596580860674</v>
      </c>
      <c r="D1112" s="13">
        <v>52.8</v>
      </c>
    </row>
    <row r="1113" spans="1:4" x14ac:dyDescent="0.25">
      <c r="A1113" s="12">
        <v>38231</v>
      </c>
      <c r="B1113" s="19">
        <f t="shared" si="35"/>
        <v>5.1778345450972694</v>
      </c>
      <c r="C1113" s="18">
        <f t="shared" si="34"/>
        <v>5.1778345450972694</v>
      </c>
      <c r="D1113" s="13">
        <v>52.7</v>
      </c>
    </row>
    <row r="1114" spans="1:4" x14ac:dyDescent="0.25">
      <c r="A1114" s="12">
        <v>38261</v>
      </c>
      <c r="B1114" s="19">
        <f t="shared" si="35"/>
        <v>5.1483592061308698</v>
      </c>
      <c r="C1114" s="18">
        <f t="shared" si="34"/>
        <v>5.1483592061308698</v>
      </c>
      <c r="D1114" s="13">
        <v>52.4</v>
      </c>
    </row>
    <row r="1115" spans="1:4" x14ac:dyDescent="0.25">
      <c r="A1115" s="12">
        <v>38292</v>
      </c>
      <c r="B1115" s="19">
        <f t="shared" si="35"/>
        <v>5.1483592061308698</v>
      </c>
      <c r="C1115" s="18">
        <f t="shared" si="34"/>
        <v>5.1483592061308698</v>
      </c>
      <c r="D1115" s="13">
        <v>52.4</v>
      </c>
    </row>
    <row r="1116" spans="1:4" x14ac:dyDescent="0.25">
      <c r="A1116" s="12">
        <v>38322</v>
      </c>
      <c r="B1116" s="19">
        <f t="shared" si="35"/>
        <v>5.1581843191196697</v>
      </c>
      <c r="C1116" s="18">
        <f t="shared" si="34"/>
        <v>5.1581843191196697</v>
      </c>
      <c r="D1116" s="13">
        <v>52.5</v>
      </c>
    </row>
    <row r="1117" spans="1:4" x14ac:dyDescent="0.25">
      <c r="A1117" s="12">
        <v>38353</v>
      </c>
      <c r="B1117" s="19">
        <f t="shared" si="35"/>
        <v>5.1483592061308698</v>
      </c>
      <c r="C1117" s="18">
        <f t="shared" si="34"/>
        <v>5.1483592061308698</v>
      </c>
      <c r="D1117" s="13">
        <v>52.4</v>
      </c>
    </row>
    <row r="1118" spans="1:4" x14ac:dyDescent="0.25">
      <c r="A1118" s="12">
        <v>38384</v>
      </c>
      <c r="B1118" s="19">
        <f t="shared" si="35"/>
        <v>5.118883867164473</v>
      </c>
      <c r="C1118" s="18">
        <f t="shared" si="34"/>
        <v>5.118883867164473</v>
      </c>
      <c r="D1118" s="13">
        <v>52.1</v>
      </c>
    </row>
    <row r="1119" spans="1:4" x14ac:dyDescent="0.25">
      <c r="A1119" s="12">
        <v>38412</v>
      </c>
      <c r="B1119" s="19">
        <f t="shared" si="35"/>
        <v>5.0795834152092754</v>
      </c>
      <c r="C1119" s="18">
        <f t="shared" si="34"/>
        <v>5.0795834152092754</v>
      </c>
      <c r="D1119" s="13">
        <v>51.7</v>
      </c>
    </row>
    <row r="1120" spans="1:4" x14ac:dyDescent="0.25">
      <c r="A1120" s="12">
        <v>38443</v>
      </c>
      <c r="B1120" s="19">
        <f t="shared" si="35"/>
        <v>5.0501080762428767</v>
      </c>
      <c r="C1120" s="18">
        <f t="shared" si="34"/>
        <v>5.0501080762428767</v>
      </c>
      <c r="D1120" s="13">
        <v>51.4</v>
      </c>
    </row>
    <row r="1121" spans="1:4" x14ac:dyDescent="0.25">
      <c r="A1121" s="12">
        <v>38473</v>
      </c>
      <c r="B1121" s="19">
        <f t="shared" si="35"/>
        <v>5.0501080762428767</v>
      </c>
      <c r="C1121" s="18">
        <f t="shared" si="34"/>
        <v>5.0501080762428767</v>
      </c>
      <c r="D1121" s="13">
        <v>51.4</v>
      </c>
    </row>
    <row r="1122" spans="1:4" x14ac:dyDescent="0.25">
      <c r="A1122" s="12">
        <v>38504</v>
      </c>
      <c r="B1122" s="19">
        <f t="shared" si="35"/>
        <v>5.0501080762428767</v>
      </c>
      <c r="C1122" s="18">
        <f t="shared" si="34"/>
        <v>5.0501080762428767</v>
      </c>
      <c r="D1122" s="13">
        <v>51.4</v>
      </c>
    </row>
    <row r="1123" spans="1:4" x14ac:dyDescent="0.25">
      <c r="A1123" s="12">
        <v>38534</v>
      </c>
      <c r="B1123" s="19">
        <f t="shared" si="35"/>
        <v>5.0304578502652779</v>
      </c>
      <c r="C1123" s="18">
        <f t="shared" si="34"/>
        <v>5.0304578502652779</v>
      </c>
      <c r="D1123" s="13">
        <v>51.2</v>
      </c>
    </row>
    <row r="1124" spans="1:4" x14ac:dyDescent="0.25">
      <c r="A1124" s="12">
        <v>38565</v>
      </c>
      <c r="B1124" s="19">
        <f t="shared" si="35"/>
        <v>5.0009825112988802</v>
      </c>
      <c r="C1124" s="18">
        <f t="shared" si="34"/>
        <v>5.0009825112988802</v>
      </c>
      <c r="D1124" s="13">
        <v>50.9</v>
      </c>
    </row>
    <row r="1125" spans="1:4" x14ac:dyDescent="0.25">
      <c r="A1125" s="12">
        <v>38596</v>
      </c>
      <c r="B1125" s="19">
        <f t="shared" si="35"/>
        <v>4.9420318333660838</v>
      </c>
      <c r="C1125" s="18">
        <f t="shared" si="34"/>
        <v>4.9420318333660838</v>
      </c>
      <c r="D1125" s="13">
        <v>50.3</v>
      </c>
    </row>
    <row r="1126" spans="1:4" x14ac:dyDescent="0.25">
      <c r="A1126" s="12">
        <v>38626</v>
      </c>
      <c r="B1126" s="19">
        <f t="shared" si="35"/>
        <v>4.9322067203772848</v>
      </c>
      <c r="C1126" s="18">
        <f t="shared" si="34"/>
        <v>4.9322067203772848</v>
      </c>
      <c r="D1126" s="13">
        <v>50.2</v>
      </c>
    </row>
    <row r="1127" spans="1:4" x14ac:dyDescent="0.25">
      <c r="A1127" s="12">
        <v>38657</v>
      </c>
      <c r="B1127" s="19">
        <f t="shared" si="35"/>
        <v>4.9715071723324824</v>
      </c>
      <c r="C1127" s="18">
        <f t="shared" si="34"/>
        <v>4.9715071723324824</v>
      </c>
      <c r="D1127" s="13">
        <v>50.6</v>
      </c>
    </row>
    <row r="1128" spans="1:4" x14ac:dyDescent="0.25">
      <c r="A1128" s="12">
        <v>38687</v>
      </c>
      <c r="B1128" s="19">
        <f t="shared" si="35"/>
        <v>4.9911573983100803</v>
      </c>
      <c r="C1128" s="18">
        <f t="shared" si="34"/>
        <v>4.9911573983100803</v>
      </c>
      <c r="D1128" s="13">
        <v>50.8</v>
      </c>
    </row>
    <row r="1129" spans="1:4" x14ac:dyDescent="0.25">
      <c r="A1129" s="12">
        <v>38718</v>
      </c>
      <c r="B1129" s="19">
        <f t="shared" si="35"/>
        <v>4.9518569463548827</v>
      </c>
      <c r="C1129" s="18">
        <f t="shared" si="34"/>
        <v>4.9518569463548827</v>
      </c>
      <c r="D1129" s="13">
        <v>50.4</v>
      </c>
    </row>
    <row r="1130" spans="1:4" x14ac:dyDescent="0.25">
      <c r="A1130" s="12">
        <v>38749</v>
      </c>
      <c r="B1130" s="19">
        <f t="shared" si="35"/>
        <v>4.9420318333660838</v>
      </c>
      <c r="C1130" s="18">
        <f t="shared" si="34"/>
        <v>4.9420318333660838</v>
      </c>
      <c r="D1130" s="13">
        <v>50.3</v>
      </c>
    </row>
    <row r="1131" spans="1:4" x14ac:dyDescent="0.25">
      <c r="A1131" s="12">
        <v>38777</v>
      </c>
      <c r="B1131" s="19">
        <f t="shared" si="35"/>
        <v>4.912556494399686</v>
      </c>
      <c r="C1131" s="18">
        <f t="shared" si="34"/>
        <v>4.912556494399686</v>
      </c>
      <c r="D1131" s="13">
        <v>50</v>
      </c>
    </row>
    <row r="1132" spans="1:4" x14ac:dyDescent="0.25">
      <c r="A1132" s="12">
        <v>38808</v>
      </c>
      <c r="B1132" s="19">
        <f t="shared" si="35"/>
        <v>4.8732560424444884</v>
      </c>
      <c r="C1132" s="18">
        <f t="shared" si="34"/>
        <v>4.8732560424444884</v>
      </c>
      <c r="D1132" s="13">
        <v>49.6</v>
      </c>
    </row>
    <row r="1133" spans="1:4" x14ac:dyDescent="0.25">
      <c r="A1133" s="12">
        <v>38838</v>
      </c>
      <c r="B1133" s="19">
        <f t="shared" si="35"/>
        <v>4.8536058164668896</v>
      </c>
      <c r="C1133" s="18">
        <f t="shared" si="34"/>
        <v>4.8536058164668896</v>
      </c>
      <c r="D1133" s="13">
        <v>49.4</v>
      </c>
    </row>
    <row r="1134" spans="1:4" x14ac:dyDescent="0.25">
      <c r="A1134" s="12">
        <v>38869</v>
      </c>
      <c r="B1134" s="19">
        <f t="shared" si="35"/>
        <v>4.8437807034780898</v>
      </c>
      <c r="C1134" s="18">
        <f t="shared" si="34"/>
        <v>4.8437807034780898</v>
      </c>
      <c r="D1134" s="13">
        <v>49.3</v>
      </c>
    </row>
    <row r="1135" spans="1:4" x14ac:dyDescent="0.25">
      <c r="A1135" s="12">
        <v>38899</v>
      </c>
      <c r="B1135" s="19">
        <f t="shared" si="35"/>
        <v>4.824130477500491</v>
      </c>
      <c r="C1135" s="18">
        <f t="shared" si="34"/>
        <v>4.824130477500491</v>
      </c>
      <c r="D1135" s="13">
        <v>49.1</v>
      </c>
    </row>
    <row r="1136" spans="1:4" x14ac:dyDescent="0.25">
      <c r="A1136" s="12">
        <v>38930</v>
      </c>
      <c r="B1136" s="19">
        <f t="shared" si="35"/>
        <v>4.814305364511692</v>
      </c>
      <c r="C1136" s="18">
        <f t="shared" si="34"/>
        <v>4.814305364511692</v>
      </c>
      <c r="D1136" s="13">
        <v>49</v>
      </c>
    </row>
    <row r="1137" spans="1:4" x14ac:dyDescent="0.25">
      <c r="A1137" s="12">
        <v>38961</v>
      </c>
      <c r="B1137" s="19">
        <f t="shared" si="35"/>
        <v>4.8437807034780898</v>
      </c>
      <c r="C1137" s="18">
        <f t="shared" si="34"/>
        <v>4.8437807034780898</v>
      </c>
      <c r="D1137" s="13">
        <v>49.3</v>
      </c>
    </row>
    <row r="1138" spans="1:4" x14ac:dyDescent="0.25">
      <c r="A1138" s="12">
        <v>38991</v>
      </c>
      <c r="B1138" s="19">
        <f t="shared" si="35"/>
        <v>4.8634309294556886</v>
      </c>
      <c r="C1138" s="18">
        <f t="shared" si="34"/>
        <v>4.8634309294556886</v>
      </c>
      <c r="D1138" s="13">
        <v>49.5</v>
      </c>
    </row>
    <row r="1139" spans="1:4" x14ac:dyDescent="0.25">
      <c r="A1139" s="12">
        <v>39022</v>
      </c>
      <c r="B1139" s="19">
        <f t="shared" si="35"/>
        <v>4.8732560424444884</v>
      </c>
      <c r="C1139" s="18">
        <f t="shared" si="34"/>
        <v>4.8732560424444884</v>
      </c>
      <c r="D1139" s="13">
        <v>49.6</v>
      </c>
    </row>
    <row r="1140" spans="1:4" x14ac:dyDescent="0.25">
      <c r="A1140" s="12">
        <v>39052</v>
      </c>
      <c r="B1140" s="19">
        <f t="shared" si="35"/>
        <v>4.8732560424444884</v>
      </c>
      <c r="C1140" s="18">
        <f t="shared" si="34"/>
        <v>4.8732560424444884</v>
      </c>
      <c r="D1140" s="13">
        <v>49.6</v>
      </c>
    </row>
    <row r="1141" spans="1:4" x14ac:dyDescent="0.25">
      <c r="A1141" s="12">
        <v>39083</v>
      </c>
      <c r="B1141" s="19">
        <f t="shared" si="35"/>
        <v>4.8536058164668896</v>
      </c>
      <c r="C1141" s="18">
        <f t="shared" si="34"/>
        <v>4.8536058164668896</v>
      </c>
      <c r="D1141" s="13">
        <v>49.4</v>
      </c>
    </row>
    <row r="1142" spans="1:4" x14ac:dyDescent="0.25">
      <c r="A1142" s="12">
        <v>39114</v>
      </c>
      <c r="B1142" s="19">
        <f t="shared" si="35"/>
        <v>4.824130477500491</v>
      </c>
      <c r="C1142" s="18">
        <f t="shared" si="34"/>
        <v>4.824130477500491</v>
      </c>
      <c r="D1142" s="13">
        <v>49.1</v>
      </c>
    </row>
    <row r="1143" spans="1:4" x14ac:dyDescent="0.25">
      <c r="A1143" s="12">
        <v>39142</v>
      </c>
      <c r="B1143" s="19">
        <f t="shared" si="35"/>
        <v>4.7848300255452942</v>
      </c>
      <c r="C1143" s="18">
        <f t="shared" si="34"/>
        <v>4.7848300255452942</v>
      </c>
      <c r="D1143" s="13">
        <v>48.7</v>
      </c>
    </row>
    <row r="1144" spans="1:4" x14ac:dyDescent="0.25">
      <c r="A1144" s="12">
        <v>39173</v>
      </c>
      <c r="B1144" s="19">
        <f t="shared" si="35"/>
        <v>4.7553546865788956</v>
      </c>
      <c r="C1144" s="18">
        <f t="shared" si="34"/>
        <v>4.7553546865788956</v>
      </c>
      <c r="D1144" s="13">
        <v>48.4</v>
      </c>
    </row>
    <row r="1145" spans="1:4" x14ac:dyDescent="0.25">
      <c r="A1145" s="12">
        <v>39203</v>
      </c>
      <c r="B1145" s="19">
        <f t="shared" si="35"/>
        <v>4.7258793476124978</v>
      </c>
      <c r="C1145" s="18">
        <f t="shared" si="34"/>
        <v>4.7258793476124978</v>
      </c>
      <c r="D1145" s="13">
        <v>48.1</v>
      </c>
    </row>
    <row r="1146" spans="1:4" x14ac:dyDescent="0.25">
      <c r="A1146" s="12">
        <v>39234</v>
      </c>
      <c r="B1146" s="19">
        <f t="shared" si="35"/>
        <v>4.716054234623698</v>
      </c>
      <c r="C1146" s="18">
        <f t="shared" si="34"/>
        <v>4.716054234623698</v>
      </c>
      <c r="D1146" s="13">
        <v>48</v>
      </c>
    </row>
    <row r="1147" spans="1:4" x14ac:dyDescent="0.25">
      <c r="A1147" s="12">
        <v>39264</v>
      </c>
      <c r="B1147" s="19">
        <f t="shared" si="35"/>
        <v>4.716054234623698</v>
      </c>
      <c r="C1147" s="18">
        <f t="shared" si="34"/>
        <v>4.716054234623698</v>
      </c>
      <c r="D1147" s="13">
        <v>48</v>
      </c>
    </row>
    <row r="1148" spans="1:4" x14ac:dyDescent="0.25">
      <c r="A1148" s="12">
        <v>39295</v>
      </c>
      <c r="B1148" s="19">
        <f t="shared" si="35"/>
        <v>4.7258793476124978</v>
      </c>
      <c r="C1148" s="18">
        <f t="shared" si="34"/>
        <v>4.7258793476124978</v>
      </c>
      <c r="D1148" s="13">
        <v>48.1</v>
      </c>
    </row>
    <row r="1149" spans="1:4" x14ac:dyDescent="0.25">
      <c r="A1149" s="12">
        <v>39326</v>
      </c>
      <c r="B1149" s="19">
        <f t="shared" si="35"/>
        <v>4.716054234623698</v>
      </c>
      <c r="C1149" s="18">
        <f t="shared" si="34"/>
        <v>4.716054234623698</v>
      </c>
      <c r="D1149" s="13">
        <v>48</v>
      </c>
    </row>
    <row r="1150" spans="1:4" x14ac:dyDescent="0.25">
      <c r="A1150" s="12">
        <v>39356</v>
      </c>
      <c r="B1150" s="19">
        <f t="shared" si="35"/>
        <v>4.706229121634899</v>
      </c>
      <c r="C1150" s="18">
        <f t="shared" si="34"/>
        <v>4.706229121634899</v>
      </c>
      <c r="D1150" s="13">
        <v>47.9</v>
      </c>
    </row>
    <row r="1151" spans="1:4" x14ac:dyDescent="0.25">
      <c r="A1151" s="12">
        <v>39387</v>
      </c>
      <c r="B1151" s="19">
        <f t="shared" si="35"/>
        <v>4.6767537826685013</v>
      </c>
      <c r="C1151" s="18">
        <f t="shared" si="34"/>
        <v>4.6767537826685013</v>
      </c>
      <c r="D1151" s="13">
        <v>47.6</v>
      </c>
    </row>
    <row r="1152" spans="1:4" x14ac:dyDescent="0.25">
      <c r="A1152" s="12">
        <v>39417</v>
      </c>
      <c r="B1152" s="19">
        <f t="shared" si="35"/>
        <v>4.6767537826685013</v>
      </c>
      <c r="C1152" s="18">
        <f t="shared" si="34"/>
        <v>4.6767537826685013</v>
      </c>
      <c r="D1152" s="13">
        <v>47.6</v>
      </c>
    </row>
    <row r="1153" spans="1:4" x14ac:dyDescent="0.25">
      <c r="A1153" s="12">
        <v>39448</v>
      </c>
      <c r="B1153" s="19">
        <f t="shared" si="35"/>
        <v>4.6571035566909025</v>
      </c>
      <c r="C1153" s="18">
        <f t="shared" si="34"/>
        <v>4.6571035566909025</v>
      </c>
      <c r="D1153" s="13">
        <v>47.4</v>
      </c>
    </row>
    <row r="1154" spans="1:4" x14ac:dyDescent="0.25">
      <c r="A1154" s="12">
        <v>39479</v>
      </c>
      <c r="B1154" s="19">
        <f t="shared" si="35"/>
        <v>4.6374533307133037</v>
      </c>
      <c r="C1154" s="18">
        <f t="shared" si="34"/>
        <v>4.6374533307133037</v>
      </c>
      <c r="D1154" s="13">
        <v>47.2</v>
      </c>
    </row>
    <row r="1155" spans="1:4" x14ac:dyDescent="0.25">
      <c r="A1155" s="12">
        <v>39508</v>
      </c>
      <c r="B1155" s="19">
        <f t="shared" si="35"/>
        <v>4.5981528787581061</v>
      </c>
      <c r="C1155" s="18">
        <f t="shared" si="34"/>
        <v>4.5981528787581061</v>
      </c>
      <c r="D1155" s="13">
        <v>46.8</v>
      </c>
    </row>
    <row r="1156" spans="1:4" x14ac:dyDescent="0.25">
      <c r="A1156" s="12">
        <v>39539</v>
      </c>
      <c r="B1156" s="19">
        <f t="shared" si="35"/>
        <v>4.5686775397917083</v>
      </c>
      <c r="C1156" s="18">
        <f t="shared" si="34"/>
        <v>4.5686775397917083</v>
      </c>
      <c r="D1156" s="13">
        <v>46.5</v>
      </c>
    </row>
    <row r="1157" spans="1:4" x14ac:dyDescent="0.25">
      <c r="A1157" s="12">
        <v>39569</v>
      </c>
      <c r="B1157" s="19">
        <f t="shared" si="35"/>
        <v>4.5392022008253097</v>
      </c>
      <c r="C1157" s="18">
        <f t="shared" si="34"/>
        <v>4.5392022008253097</v>
      </c>
      <c r="D1157" s="13">
        <v>46.2</v>
      </c>
    </row>
    <row r="1158" spans="1:4" x14ac:dyDescent="0.25">
      <c r="A1158" s="12">
        <v>39600</v>
      </c>
      <c r="B1158" s="19">
        <f t="shared" si="35"/>
        <v>4.4900766358813131</v>
      </c>
      <c r="C1158" s="18">
        <f t="shared" si="34"/>
        <v>4.4900766358813131</v>
      </c>
      <c r="D1158" s="13">
        <v>45.7</v>
      </c>
    </row>
    <row r="1159" spans="1:4" x14ac:dyDescent="0.25">
      <c r="A1159" s="12">
        <v>39630</v>
      </c>
      <c r="B1159" s="19">
        <f t="shared" si="35"/>
        <v>4.4704264099037143</v>
      </c>
      <c r="C1159" s="18">
        <f t="shared" si="34"/>
        <v>4.4704264099037143</v>
      </c>
      <c r="D1159" s="13">
        <v>45.5</v>
      </c>
    </row>
    <row r="1160" spans="1:4" x14ac:dyDescent="0.25">
      <c r="A1160" s="12">
        <v>39661</v>
      </c>
      <c r="B1160" s="19">
        <f t="shared" si="35"/>
        <v>4.4802515228925133</v>
      </c>
      <c r="C1160" s="18">
        <f t="shared" si="34"/>
        <v>4.4802515228925133</v>
      </c>
      <c r="D1160" s="13">
        <v>45.6</v>
      </c>
    </row>
    <row r="1161" spans="1:4" x14ac:dyDescent="0.25">
      <c r="A1161" s="12">
        <v>39692</v>
      </c>
      <c r="B1161" s="19">
        <f t="shared" si="35"/>
        <v>4.4900766358813131</v>
      </c>
      <c r="C1161" s="18">
        <f t="shared" si="34"/>
        <v>4.4900766358813131</v>
      </c>
      <c r="D1161" s="13">
        <v>45.7</v>
      </c>
    </row>
    <row r="1162" spans="1:4" x14ac:dyDescent="0.25">
      <c r="A1162" s="12">
        <v>39722</v>
      </c>
      <c r="B1162" s="19">
        <f t="shared" si="35"/>
        <v>4.5392022008253097</v>
      </c>
      <c r="C1162" s="18">
        <f t="shared" si="34"/>
        <v>4.5392022008253097</v>
      </c>
      <c r="D1162" s="13">
        <v>46.2</v>
      </c>
    </row>
    <row r="1163" spans="1:4" x14ac:dyDescent="0.25">
      <c r="A1163" s="12">
        <v>39753</v>
      </c>
      <c r="B1163" s="19">
        <f t="shared" si="35"/>
        <v>4.6276282177245038</v>
      </c>
      <c r="C1163" s="18">
        <f t="shared" si="34"/>
        <v>4.6276282177245038</v>
      </c>
      <c r="D1163" s="13">
        <v>47.1</v>
      </c>
    </row>
    <row r="1164" spans="1:4" x14ac:dyDescent="0.25">
      <c r="A1164" s="12">
        <v>39783</v>
      </c>
      <c r="B1164" s="19">
        <f t="shared" si="35"/>
        <v>4.6767537826685013</v>
      </c>
      <c r="C1164" s="18">
        <f t="shared" si="34"/>
        <v>4.6767537826685013</v>
      </c>
      <c r="D1164" s="13">
        <v>47.6</v>
      </c>
    </row>
    <row r="1165" spans="1:4" x14ac:dyDescent="0.25">
      <c r="A1165" s="12">
        <v>39814</v>
      </c>
      <c r="B1165" s="19">
        <f t="shared" si="35"/>
        <v>4.6571035566909025</v>
      </c>
      <c r="C1165" s="18">
        <f t="shared" ref="C1165:C1228" si="36">+B1165</f>
        <v>4.6571035566909025</v>
      </c>
      <c r="D1165" s="13">
        <v>47.4</v>
      </c>
    </row>
    <row r="1166" spans="1:4" x14ac:dyDescent="0.25">
      <c r="A1166" s="12">
        <v>39845</v>
      </c>
      <c r="B1166" s="19">
        <f t="shared" ref="B1166:B1229" si="37">D1166/$D$13*$B$12</f>
        <v>4.6276282177245038</v>
      </c>
      <c r="C1166" s="18">
        <f t="shared" si="36"/>
        <v>4.6276282177245038</v>
      </c>
      <c r="D1166" s="13">
        <v>47.1</v>
      </c>
    </row>
    <row r="1167" spans="1:4" x14ac:dyDescent="0.25">
      <c r="A1167" s="12">
        <v>39873</v>
      </c>
      <c r="B1167" s="19">
        <f t="shared" si="37"/>
        <v>4.617803104735704</v>
      </c>
      <c r="C1167" s="18">
        <f t="shared" si="36"/>
        <v>4.617803104735704</v>
      </c>
      <c r="D1167" s="13">
        <v>47</v>
      </c>
    </row>
    <row r="1168" spans="1:4" x14ac:dyDescent="0.25">
      <c r="A1168" s="12">
        <v>39904</v>
      </c>
      <c r="B1168" s="19">
        <f t="shared" si="37"/>
        <v>4.607977991746905</v>
      </c>
      <c r="C1168" s="18">
        <f t="shared" si="36"/>
        <v>4.607977991746905</v>
      </c>
      <c r="D1168" s="13">
        <v>46.9</v>
      </c>
    </row>
    <row r="1169" spans="1:4" x14ac:dyDescent="0.25">
      <c r="A1169" s="12">
        <v>39934</v>
      </c>
      <c r="B1169" s="19">
        <f t="shared" si="37"/>
        <v>4.5981528787581061</v>
      </c>
      <c r="C1169" s="18">
        <f t="shared" si="36"/>
        <v>4.5981528787581061</v>
      </c>
      <c r="D1169" s="13">
        <v>46.8</v>
      </c>
    </row>
    <row r="1170" spans="1:4" x14ac:dyDescent="0.25">
      <c r="A1170" s="12">
        <v>39965</v>
      </c>
      <c r="B1170" s="19">
        <f t="shared" si="37"/>
        <v>4.5588524268029085</v>
      </c>
      <c r="C1170" s="18">
        <f t="shared" si="36"/>
        <v>4.5588524268029085</v>
      </c>
      <c r="D1170" s="13">
        <v>46.4</v>
      </c>
    </row>
    <row r="1171" spans="1:4" x14ac:dyDescent="0.25">
      <c r="A1171" s="12">
        <v>39995</v>
      </c>
      <c r="B1171" s="19">
        <f t="shared" si="37"/>
        <v>4.5588524268029085</v>
      </c>
      <c r="C1171" s="18">
        <f t="shared" si="36"/>
        <v>4.5588524268029085</v>
      </c>
      <c r="D1171" s="13">
        <v>46.4</v>
      </c>
    </row>
    <row r="1172" spans="1:4" x14ac:dyDescent="0.25">
      <c r="A1172" s="12">
        <v>40026</v>
      </c>
      <c r="B1172" s="19">
        <f t="shared" si="37"/>
        <v>4.5490273138141086</v>
      </c>
      <c r="C1172" s="18">
        <f t="shared" si="36"/>
        <v>4.5490273138141086</v>
      </c>
      <c r="D1172" s="13">
        <v>46.3</v>
      </c>
    </row>
    <row r="1173" spans="1:4" x14ac:dyDescent="0.25">
      <c r="A1173" s="12">
        <v>40057</v>
      </c>
      <c r="B1173" s="19">
        <f t="shared" si="37"/>
        <v>4.5490273138141086</v>
      </c>
      <c r="C1173" s="18">
        <f t="shared" si="36"/>
        <v>4.5490273138141086</v>
      </c>
      <c r="D1173" s="13">
        <v>46.3</v>
      </c>
    </row>
    <row r="1174" spans="1:4" x14ac:dyDescent="0.25">
      <c r="A1174" s="12">
        <v>40087</v>
      </c>
      <c r="B1174" s="19">
        <f t="shared" si="37"/>
        <v>4.5490273138141086</v>
      </c>
      <c r="C1174" s="18">
        <f t="shared" si="36"/>
        <v>4.5490273138141086</v>
      </c>
      <c r="D1174" s="13">
        <v>46.3</v>
      </c>
    </row>
    <row r="1175" spans="1:4" x14ac:dyDescent="0.25">
      <c r="A1175" s="12">
        <v>40118</v>
      </c>
      <c r="B1175" s="19">
        <f t="shared" si="37"/>
        <v>4.5392022008253097</v>
      </c>
      <c r="C1175" s="18">
        <f t="shared" si="36"/>
        <v>4.5392022008253097</v>
      </c>
      <c r="D1175" s="13">
        <v>46.2</v>
      </c>
    </row>
    <row r="1176" spans="1:4" x14ac:dyDescent="0.25">
      <c r="A1176" s="12">
        <v>40148</v>
      </c>
      <c r="B1176" s="19">
        <f t="shared" si="37"/>
        <v>4.5490273138141086</v>
      </c>
      <c r="C1176" s="18">
        <f t="shared" si="36"/>
        <v>4.5490273138141086</v>
      </c>
      <c r="D1176" s="13">
        <v>46.3</v>
      </c>
    </row>
    <row r="1177" spans="1:4" x14ac:dyDescent="0.25">
      <c r="A1177" s="12">
        <v>40179</v>
      </c>
      <c r="B1177" s="19">
        <f t="shared" si="37"/>
        <v>4.5293770878365107</v>
      </c>
      <c r="C1177" s="18">
        <f t="shared" si="36"/>
        <v>4.5293770878365107</v>
      </c>
      <c r="D1177" s="13">
        <v>46.1</v>
      </c>
    </row>
    <row r="1178" spans="1:4" x14ac:dyDescent="0.25">
      <c r="A1178" s="12">
        <v>40210</v>
      </c>
      <c r="B1178" s="19">
        <f t="shared" si="37"/>
        <v>4.5293770878365107</v>
      </c>
      <c r="C1178" s="18">
        <f t="shared" si="36"/>
        <v>4.5293770878365107</v>
      </c>
      <c r="D1178" s="13">
        <v>46.1</v>
      </c>
    </row>
    <row r="1179" spans="1:4" x14ac:dyDescent="0.25">
      <c r="A1179" s="12">
        <v>40238</v>
      </c>
      <c r="B1179" s="19">
        <f t="shared" si="37"/>
        <v>4.509726861858911</v>
      </c>
      <c r="C1179" s="18">
        <f t="shared" si="36"/>
        <v>4.509726861858911</v>
      </c>
      <c r="D1179" s="13">
        <v>45.9</v>
      </c>
    </row>
    <row r="1180" spans="1:4" x14ac:dyDescent="0.25">
      <c r="A1180" s="12">
        <v>40269</v>
      </c>
      <c r="B1180" s="19">
        <f t="shared" si="37"/>
        <v>4.509726861858911</v>
      </c>
      <c r="C1180" s="18">
        <f t="shared" si="36"/>
        <v>4.509726861858911</v>
      </c>
      <c r="D1180" s="13">
        <v>45.9</v>
      </c>
    </row>
    <row r="1181" spans="1:4" x14ac:dyDescent="0.25">
      <c r="A1181" s="12">
        <v>40299</v>
      </c>
      <c r="B1181" s="19">
        <f t="shared" si="37"/>
        <v>4.4999017488701121</v>
      </c>
      <c r="C1181" s="18">
        <f t="shared" si="36"/>
        <v>4.4999017488701121</v>
      </c>
      <c r="D1181" s="13">
        <v>45.8</v>
      </c>
    </row>
    <row r="1182" spans="1:4" x14ac:dyDescent="0.25">
      <c r="A1182" s="12">
        <v>40330</v>
      </c>
      <c r="B1182" s="19">
        <f t="shared" si="37"/>
        <v>4.509726861858911</v>
      </c>
      <c r="C1182" s="18">
        <f t="shared" si="36"/>
        <v>4.509726861858911</v>
      </c>
      <c r="D1182" s="13">
        <v>45.9</v>
      </c>
    </row>
    <row r="1183" spans="1:4" x14ac:dyDescent="0.25">
      <c r="A1183" s="12">
        <v>40360</v>
      </c>
      <c r="B1183" s="19">
        <f t="shared" si="37"/>
        <v>4.509726861858911</v>
      </c>
      <c r="C1183" s="18">
        <f t="shared" si="36"/>
        <v>4.509726861858911</v>
      </c>
      <c r="D1183" s="13">
        <v>45.9</v>
      </c>
    </row>
    <row r="1184" spans="1:4" x14ac:dyDescent="0.25">
      <c r="A1184" s="12">
        <v>40391</v>
      </c>
      <c r="B1184" s="19">
        <f t="shared" si="37"/>
        <v>4.4999017488701121</v>
      </c>
      <c r="C1184" s="18">
        <f t="shared" si="36"/>
        <v>4.4999017488701121</v>
      </c>
      <c r="D1184" s="13">
        <v>45.8</v>
      </c>
    </row>
    <row r="1185" spans="1:4" x14ac:dyDescent="0.25">
      <c r="A1185" s="12">
        <v>40422</v>
      </c>
      <c r="B1185" s="19">
        <f t="shared" si="37"/>
        <v>4.4999017488701121</v>
      </c>
      <c r="C1185" s="18">
        <f t="shared" si="36"/>
        <v>4.4999017488701121</v>
      </c>
      <c r="D1185" s="13">
        <v>45.8</v>
      </c>
    </row>
    <row r="1186" spans="1:4" x14ac:dyDescent="0.25">
      <c r="A1186" s="12">
        <v>40452</v>
      </c>
      <c r="B1186" s="19">
        <f t="shared" si="37"/>
        <v>4.4900766358813131</v>
      </c>
      <c r="C1186" s="18">
        <f t="shared" si="36"/>
        <v>4.4900766358813131</v>
      </c>
      <c r="D1186" s="13">
        <v>45.7</v>
      </c>
    </row>
    <row r="1187" spans="1:4" x14ac:dyDescent="0.25">
      <c r="A1187" s="12">
        <v>40483</v>
      </c>
      <c r="B1187" s="19">
        <f t="shared" si="37"/>
        <v>4.4900766358813131</v>
      </c>
      <c r="C1187" s="18">
        <f t="shared" si="36"/>
        <v>4.4900766358813131</v>
      </c>
      <c r="D1187" s="13">
        <v>45.7</v>
      </c>
    </row>
    <row r="1188" spans="1:4" x14ac:dyDescent="0.25">
      <c r="A1188" s="12">
        <v>40513</v>
      </c>
      <c r="B1188" s="19">
        <f t="shared" si="37"/>
        <v>4.4802515228925133</v>
      </c>
      <c r="C1188" s="18">
        <f t="shared" si="36"/>
        <v>4.4802515228925133</v>
      </c>
      <c r="D1188" s="13">
        <v>45.6</v>
      </c>
    </row>
    <row r="1189" spans="1:4" x14ac:dyDescent="0.25">
      <c r="A1189" s="12">
        <v>40544</v>
      </c>
      <c r="B1189" s="19">
        <f t="shared" si="37"/>
        <v>4.4606012969149145</v>
      </c>
      <c r="C1189" s="18">
        <f t="shared" si="36"/>
        <v>4.4606012969149145</v>
      </c>
      <c r="D1189" s="13">
        <v>45.4</v>
      </c>
    </row>
    <row r="1190" spans="1:4" x14ac:dyDescent="0.25">
      <c r="A1190" s="12">
        <v>40575</v>
      </c>
      <c r="B1190" s="19">
        <f t="shared" si="37"/>
        <v>4.4409510709373166</v>
      </c>
      <c r="C1190" s="18">
        <f t="shared" si="36"/>
        <v>4.4409510709373166</v>
      </c>
      <c r="D1190" s="13">
        <v>45.2</v>
      </c>
    </row>
    <row r="1191" spans="1:4" x14ac:dyDescent="0.25">
      <c r="A1191" s="12">
        <v>40603</v>
      </c>
      <c r="B1191" s="19">
        <f t="shared" si="37"/>
        <v>4.3918255059933191</v>
      </c>
      <c r="C1191" s="18">
        <f t="shared" si="36"/>
        <v>4.3918255059933191</v>
      </c>
      <c r="D1191" s="13">
        <v>44.7</v>
      </c>
    </row>
    <row r="1192" spans="1:4" x14ac:dyDescent="0.25">
      <c r="A1192" s="12">
        <v>40634</v>
      </c>
      <c r="B1192" s="19">
        <f t="shared" si="37"/>
        <v>4.3721752800157203</v>
      </c>
      <c r="C1192" s="18">
        <f t="shared" si="36"/>
        <v>4.3721752800157203</v>
      </c>
      <c r="D1192" s="13">
        <v>44.5</v>
      </c>
    </row>
    <row r="1193" spans="1:4" x14ac:dyDescent="0.25">
      <c r="A1193" s="12">
        <v>40664</v>
      </c>
      <c r="B1193" s="19">
        <f t="shared" si="37"/>
        <v>4.3525250540381215</v>
      </c>
      <c r="C1193" s="18">
        <f t="shared" si="36"/>
        <v>4.3525250540381215</v>
      </c>
      <c r="D1193" s="13">
        <v>44.3</v>
      </c>
    </row>
    <row r="1194" spans="1:4" x14ac:dyDescent="0.25">
      <c r="A1194" s="12">
        <v>40695</v>
      </c>
      <c r="B1194" s="19">
        <f t="shared" si="37"/>
        <v>4.3525250540381215</v>
      </c>
      <c r="C1194" s="18">
        <f t="shared" si="36"/>
        <v>4.3525250540381215</v>
      </c>
      <c r="D1194" s="13">
        <v>44.3</v>
      </c>
    </row>
    <row r="1195" spans="1:4" x14ac:dyDescent="0.25">
      <c r="A1195" s="12">
        <v>40725</v>
      </c>
      <c r="B1195" s="19">
        <f t="shared" si="37"/>
        <v>4.3525250540381215</v>
      </c>
      <c r="C1195" s="18">
        <f t="shared" si="36"/>
        <v>4.3525250540381215</v>
      </c>
      <c r="D1195" s="13">
        <v>44.3</v>
      </c>
    </row>
    <row r="1196" spans="1:4" x14ac:dyDescent="0.25">
      <c r="A1196" s="12">
        <v>40756</v>
      </c>
      <c r="B1196" s="19">
        <f t="shared" si="37"/>
        <v>4.3328748280605236</v>
      </c>
      <c r="C1196" s="18">
        <f t="shared" si="36"/>
        <v>4.3328748280605236</v>
      </c>
      <c r="D1196" s="13">
        <v>44.1</v>
      </c>
    </row>
    <row r="1197" spans="1:4" x14ac:dyDescent="0.25">
      <c r="A1197" s="12">
        <v>40787</v>
      </c>
      <c r="B1197" s="19">
        <f t="shared" si="37"/>
        <v>4.3328748280605236</v>
      </c>
      <c r="C1197" s="18">
        <f t="shared" si="36"/>
        <v>4.3328748280605236</v>
      </c>
      <c r="D1197" s="13">
        <v>44.1</v>
      </c>
    </row>
    <row r="1198" spans="1:4" x14ac:dyDescent="0.25">
      <c r="A1198" s="12">
        <v>40817</v>
      </c>
      <c r="B1198" s="19">
        <f t="shared" si="37"/>
        <v>4.3426999410493226</v>
      </c>
      <c r="C1198" s="18">
        <f t="shared" si="36"/>
        <v>4.3426999410493226</v>
      </c>
      <c r="D1198" s="13">
        <v>44.2</v>
      </c>
    </row>
    <row r="1199" spans="1:4" x14ac:dyDescent="0.25">
      <c r="A1199" s="12">
        <v>40848</v>
      </c>
      <c r="B1199" s="19">
        <f t="shared" si="37"/>
        <v>4.3426999410493226</v>
      </c>
      <c r="C1199" s="18">
        <f t="shared" si="36"/>
        <v>4.3426999410493226</v>
      </c>
      <c r="D1199" s="13">
        <v>44.2</v>
      </c>
    </row>
    <row r="1200" spans="1:4" x14ac:dyDescent="0.25">
      <c r="A1200" s="12">
        <v>40878</v>
      </c>
      <c r="B1200" s="19">
        <f t="shared" si="37"/>
        <v>4.3525250540381215</v>
      </c>
      <c r="C1200" s="18">
        <f t="shared" si="36"/>
        <v>4.3525250540381215</v>
      </c>
      <c r="D1200" s="13">
        <v>44.3</v>
      </c>
    </row>
    <row r="1201" spans="1:4" x14ac:dyDescent="0.25">
      <c r="A1201" s="12">
        <v>40909</v>
      </c>
      <c r="B1201" s="19">
        <f t="shared" si="37"/>
        <v>4.3328748280605236</v>
      </c>
      <c r="C1201" s="18">
        <f t="shared" si="36"/>
        <v>4.3328748280605236</v>
      </c>
      <c r="D1201" s="13">
        <v>44.1</v>
      </c>
    </row>
    <row r="1202" spans="1:4" x14ac:dyDescent="0.25">
      <c r="A1202" s="12">
        <v>40940</v>
      </c>
      <c r="B1202" s="19">
        <f t="shared" si="37"/>
        <v>4.3132246020829239</v>
      </c>
      <c r="C1202" s="18">
        <f t="shared" si="36"/>
        <v>4.3132246020829239</v>
      </c>
      <c r="D1202" s="13">
        <v>43.9</v>
      </c>
    </row>
    <row r="1203" spans="1:4" x14ac:dyDescent="0.25">
      <c r="A1203" s="12">
        <v>40969</v>
      </c>
      <c r="B1203" s="19">
        <f t="shared" si="37"/>
        <v>4.2837492631165262</v>
      </c>
      <c r="C1203" s="18">
        <f t="shared" si="36"/>
        <v>4.2837492631165262</v>
      </c>
      <c r="D1203" s="13">
        <v>43.6</v>
      </c>
    </row>
    <row r="1204" spans="1:4" x14ac:dyDescent="0.25">
      <c r="A1204" s="12">
        <v>41000</v>
      </c>
      <c r="B1204" s="19">
        <f t="shared" si="37"/>
        <v>4.2739241501277263</v>
      </c>
      <c r="C1204" s="18">
        <f t="shared" si="36"/>
        <v>4.2739241501277263</v>
      </c>
      <c r="D1204" s="13">
        <v>43.5</v>
      </c>
    </row>
    <row r="1205" spans="1:4" x14ac:dyDescent="0.25">
      <c r="A1205" s="12">
        <v>41030</v>
      </c>
      <c r="B1205" s="19">
        <f t="shared" si="37"/>
        <v>4.2739241501277263</v>
      </c>
      <c r="C1205" s="18">
        <f t="shared" si="36"/>
        <v>4.2739241501277263</v>
      </c>
      <c r="D1205" s="13">
        <v>43.5</v>
      </c>
    </row>
    <row r="1206" spans="1:4" x14ac:dyDescent="0.25">
      <c r="A1206" s="12">
        <v>41061</v>
      </c>
      <c r="B1206" s="19">
        <f t="shared" si="37"/>
        <v>4.2837492631165262</v>
      </c>
      <c r="C1206" s="18">
        <f t="shared" si="36"/>
        <v>4.2837492631165262</v>
      </c>
      <c r="D1206" s="13">
        <v>43.6</v>
      </c>
    </row>
    <row r="1207" spans="1:4" x14ac:dyDescent="0.25">
      <c r="A1207" s="12">
        <v>41091</v>
      </c>
      <c r="B1207" s="19">
        <f t="shared" si="37"/>
        <v>4.2837492631165262</v>
      </c>
      <c r="C1207" s="18">
        <f t="shared" si="36"/>
        <v>4.2837492631165262</v>
      </c>
      <c r="D1207" s="13">
        <v>43.6</v>
      </c>
    </row>
    <row r="1208" spans="1:4" x14ac:dyDescent="0.25">
      <c r="A1208" s="12">
        <v>41122</v>
      </c>
      <c r="B1208" s="19">
        <f t="shared" si="37"/>
        <v>4.2640990371389274</v>
      </c>
      <c r="C1208" s="18">
        <f t="shared" si="36"/>
        <v>4.2640990371389274</v>
      </c>
      <c r="D1208" s="13">
        <v>43.4</v>
      </c>
    </row>
    <row r="1209" spans="1:4" x14ac:dyDescent="0.25">
      <c r="A1209" s="12">
        <v>41153</v>
      </c>
      <c r="B1209" s="19">
        <f t="shared" si="37"/>
        <v>4.2444488111613294</v>
      </c>
      <c r="C1209" s="18">
        <f t="shared" si="36"/>
        <v>4.2444488111613294</v>
      </c>
      <c r="D1209" s="13">
        <v>43.2</v>
      </c>
    </row>
    <row r="1210" spans="1:4" x14ac:dyDescent="0.25">
      <c r="A1210" s="12">
        <v>41183</v>
      </c>
      <c r="B1210" s="19">
        <f t="shared" si="37"/>
        <v>4.2444488111613294</v>
      </c>
      <c r="C1210" s="18">
        <f t="shared" si="36"/>
        <v>4.2444488111613294</v>
      </c>
      <c r="D1210" s="13">
        <v>43.2</v>
      </c>
    </row>
    <row r="1211" spans="1:4" x14ac:dyDescent="0.25">
      <c r="A1211" s="12">
        <v>41214</v>
      </c>
      <c r="B1211" s="19">
        <f t="shared" si="37"/>
        <v>4.2640990371389274</v>
      </c>
      <c r="C1211" s="18">
        <f t="shared" si="36"/>
        <v>4.2640990371389274</v>
      </c>
      <c r="D1211" s="13">
        <v>43.4</v>
      </c>
    </row>
    <row r="1212" spans="1:4" x14ac:dyDescent="0.25">
      <c r="A1212" s="12">
        <v>41244</v>
      </c>
      <c r="B1212" s="19">
        <f t="shared" si="37"/>
        <v>4.2837492631165262</v>
      </c>
      <c r="C1212" s="18">
        <f t="shared" si="36"/>
        <v>4.2837492631165262</v>
      </c>
      <c r="D1212" s="13">
        <v>43.6</v>
      </c>
    </row>
    <row r="1213" spans="1:4" x14ac:dyDescent="0.25">
      <c r="A1213" s="12">
        <v>41275</v>
      </c>
      <c r="B1213" s="19">
        <f t="shared" si="37"/>
        <v>4.2640990371389274</v>
      </c>
      <c r="C1213" s="18">
        <f t="shared" si="36"/>
        <v>4.2640990371389274</v>
      </c>
      <c r="D1213" s="13">
        <v>43.4</v>
      </c>
    </row>
    <row r="1214" spans="1:4" x14ac:dyDescent="0.25">
      <c r="A1214" s="12">
        <v>41306</v>
      </c>
      <c r="B1214" s="19">
        <f t="shared" si="37"/>
        <v>4.2346236981725296</v>
      </c>
      <c r="C1214" s="18">
        <f t="shared" si="36"/>
        <v>4.2346236981725296</v>
      </c>
      <c r="D1214" s="13">
        <v>43.1</v>
      </c>
    </row>
    <row r="1215" spans="1:4" x14ac:dyDescent="0.25">
      <c r="A1215" s="12">
        <v>41334</v>
      </c>
      <c r="B1215" s="19">
        <f t="shared" si="37"/>
        <v>4.2247985851837297</v>
      </c>
      <c r="C1215" s="18">
        <f t="shared" si="36"/>
        <v>4.2247985851837297</v>
      </c>
      <c r="D1215" s="13">
        <v>43</v>
      </c>
    </row>
    <row r="1216" spans="1:4" x14ac:dyDescent="0.25">
      <c r="A1216" s="12">
        <v>41365</v>
      </c>
      <c r="B1216" s="19">
        <f t="shared" si="37"/>
        <v>4.2247985851837297</v>
      </c>
      <c r="C1216" s="18">
        <f t="shared" si="36"/>
        <v>4.2247985851837297</v>
      </c>
      <c r="D1216" s="13">
        <v>43</v>
      </c>
    </row>
    <row r="1217" spans="1:4" x14ac:dyDescent="0.25">
      <c r="A1217" s="12">
        <v>41395</v>
      </c>
      <c r="B1217" s="19">
        <f t="shared" si="37"/>
        <v>4.2149734721949299</v>
      </c>
      <c r="C1217" s="18">
        <f t="shared" si="36"/>
        <v>4.2149734721949299</v>
      </c>
      <c r="D1217" s="13">
        <v>42.9</v>
      </c>
    </row>
    <row r="1218" spans="1:4" x14ac:dyDescent="0.25">
      <c r="A1218" s="12">
        <v>41426</v>
      </c>
      <c r="B1218" s="19">
        <f t="shared" si="37"/>
        <v>4.2051483592061309</v>
      </c>
      <c r="C1218" s="18">
        <f t="shared" si="36"/>
        <v>4.2051483592061309</v>
      </c>
      <c r="D1218" s="13">
        <v>42.8</v>
      </c>
    </row>
    <row r="1219" spans="1:4" x14ac:dyDescent="0.25">
      <c r="A1219" s="12">
        <v>41456</v>
      </c>
      <c r="B1219" s="19">
        <f t="shared" si="37"/>
        <v>4.2051483592061309</v>
      </c>
      <c r="C1219" s="18">
        <f t="shared" si="36"/>
        <v>4.2051483592061309</v>
      </c>
      <c r="D1219" s="13">
        <v>42.8</v>
      </c>
    </row>
    <row r="1220" spans="1:4" x14ac:dyDescent="0.25">
      <c r="A1220" s="12">
        <v>41487</v>
      </c>
      <c r="B1220" s="19">
        <f t="shared" si="37"/>
        <v>4.2051483592061309</v>
      </c>
      <c r="C1220" s="18">
        <f t="shared" si="36"/>
        <v>4.2051483592061309</v>
      </c>
      <c r="D1220" s="13">
        <v>42.8</v>
      </c>
    </row>
    <row r="1221" spans="1:4" x14ac:dyDescent="0.25">
      <c r="A1221" s="12">
        <v>41518</v>
      </c>
      <c r="B1221" s="19">
        <f t="shared" si="37"/>
        <v>4.195323246217332</v>
      </c>
      <c r="C1221" s="18">
        <f t="shared" si="36"/>
        <v>4.195323246217332</v>
      </c>
      <c r="D1221" s="13">
        <v>42.7</v>
      </c>
    </row>
    <row r="1222" spans="1:4" x14ac:dyDescent="0.25">
      <c r="A1222" s="12">
        <v>41548</v>
      </c>
      <c r="B1222" s="19">
        <f t="shared" si="37"/>
        <v>4.2051483592061309</v>
      </c>
      <c r="C1222" s="18">
        <f t="shared" si="36"/>
        <v>4.2051483592061309</v>
      </c>
      <c r="D1222" s="13">
        <v>42.8</v>
      </c>
    </row>
    <row r="1223" spans="1:4" x14ac:dyDescent="0.25">
      <c r="A1223" s="12">
        <v>41579</v>
      </c>
      <c r="B1223" s="19">
        <f t="shared" si="37"/>
        <v>4.2149734721949299</v>
      </c>
      <c r="C1223" s="18">
        <f t="shared" si="36"/>
        <v>4.2149734721949299</v>
      </c>
      <c r="D1223" s="13">
        <v>42.9</v>
      </c>
    </row>
    <row r="1224" spans="1:4" x14ac:dyDescent="0.25">
      <c r="A1224" s="12">
        <v>41609</v>
      </c>
      <c r="B1224" s="19">
        <f t="shared" si="37"/>
        <v>4.2149734721949299</v>
      </c>
      <c r="C1224" s="18">
        <f t="shared" si="36"/>
        <v>4.2149734721949299</v>
      </c>
      <c r="D1224" s="13">
        <v>42.9</v>
      </c>
    </row>
    <row r="1225" spans="1:4" x14ac:dyDescent="0.25">
      <c r="A1225" s="12">
        <v>41640</v>
      </c>
      <c r="B1225" s="19">
        <f t="shared" si="37"/>
        <v>4.2051483592061309</v>
      </c>
      <c r="C1225" s="18">
        <f t="shared" si="36"/>
        <v>4.2051483592061309</v>
      </c>
      <c r="D1225" s="13">
        <v>42.8</v>
      </c>
    </row>
    <row r="1226" spans="1:4" x14ac:dyDescent="0.25">
      <c r="A1226" s="12">
        <v>41671</v>
      </c>
      <c r="B1226" s="19">
        <f t="shared" si="37"/>
        <v>4.1854981332285321</v>
      </c>
      <c r="C1226" s="18">
        <f t="shared" si="36"/>
        <v>4.1854981332285321</v>
      </c>
      <c r="D1226" s="13">
        <v>42.6</v>
      </c>
    </row>
    <row r="1227" spans="1:4" x14ac:dyDescent="0.25">
      <c r="A1227" s="12">
        <v>41699</v>
      </c>
      <c r="B1227" s="19">
        <f t="shared" si="37"/>
        <v>4.1560227942621344</v>
      </c>
      <c r="C1227" s="18">
        <f t="shared" si="36"/>
        <v>4.1560227942621344</v>
      </c>
      <c r="D1227" s="13">
        <v>42.3</v>
      </c>
    </row>
    <row r="1228" spans="1:4" x14ac:dyDescent="0.25">
      <c r="A1228" s="12">
        <v>41730</v>
      </c>
      <c r="B1228" s="19">
        <f t="shared" si="37"/>
        <v>4.1461976812733354</v>
      </c>
      <c r="C1228" s="18">
        <f t="shared" si="36"/>
        <v>4.1461976812733354</v>
      </c>
      <c r="D1228" s="13">
        <v>42.2</v>
      </c>
    </row>
    <row r="1229" spans="1:4" x14ac:dyDescent="0.25">
      <c r="A1229" s="12">
        <v>41760</v>
      </c>
      <c r="B1229" s="19">
        <f t="shared" si="37"/>
        <v>4.1265474552957366</v>
      </c>
      <c r="C1229" s="18">
        <f t="shared" ref="C1229:C1292" si="38">+B1229</f>
        <v>4.1265474552957366</v>
      </c>
      <c r="D1229" s="13">
        <v>42</v>
      </c>
    </row>
    <row r="1230" spans="1:4" x14ac:dyDescent="0.25">
      <c r="A1230" s="12">
        <v>41791</v>
      </c>
      <c r="B1230" s="19">
        <f t="shared" ref="B1230:B1293" si="39">D1230/$D$13*$B$12</f>
        <v>4.1265474552957366</v>
      </c>
      <c r="C1230" s="18">
        <f t="shared" si="38"/>
        <v>4.1265474552957366</v>
      </c>
      <c r="D1230" s="13">
        <v>42</v>
      </c>
    </row>
    <row r="1231" spans="1:4" x14ac:dyDescent="0.25">
      <c r="A1231" s="12">
        <v>41821</v>
      </c>
      <c r="B1231" s="19">
        <f t="shared" si="39"/>
        <v>4.1265474552957366</v>
      </c>
      <c r="C1231" s="18">
        <f t="shared" si="38"/>
        <v>4.1265474552957366</v>
      </c>
      <c r="D1231" s="13">
        <v>42</v>
      </c>
    </row>
    <row r="1232" spans="1:4" x14ac:dyDescent="0.25">
      <c r="A1232" s="12">
        <v>41852</v>
      </c>
      <c r="B1232" s="19">
        <f t="shared" si="39"/>
        <v>4.1265474552957366</v>
      </c>
      <c r="C1232" s="18">
        <f t="shared" si="38"/>
        <v>4.1265474552957366</v>
      </c>
      <c r="D1232" s="13">
        <v>42</v>
      </c>
    </row>
    <row r="1233" spans="1:4" x14ac:dyDescent="0.25">
      <c r="A1233" s="12">
        <v>41883</v>
      </c>
      <c r="B1233" s="19">
        <f t="shared" si="39"/>
        <v>4.1265474552957366</v>
      </c>
      <c r="C1233" s="18">
        <f t="shared" si="38"/>
        <v>4.1265474552957366</v>
      </c>
      <c r="D1233" s="13">
        <v>42</v>
      </c>
    </row>
    <row r="1234" spans="1:4" x14ac:dyDescent="0.25">
      <c r="A1234" s="12">
        <v>41913</v>
      </c>
      <c r="B1234" s="19">
        <f t="shared" si="39"/>
        <v>4.1363725682845356</v>
      </c>
      <c r="C1234" s="18">
        <f t="shared" si="38"/>
        <v>4.1363725682845356</v>
      </c>
      <c r="D1234" s="13">
        <v>42.1</v>
      </c>
    </row>
    <row r="1235" spans="1:4" x14ac:dyDescent="0.25">
      <c r="A1235" s="12">
        <v>41944</v>
      </c>
      <c r="B1235" s="19">
        <f t="shared" si="39"/>
        <v>4.1560227942621344</v>
      </c>
      <c r="C1235" s="18">
        <f t="shared" si="38"/>
        <v>4.1560227942621344</v>
      </c>
      <c r="D1235" s="13">
        <v>42.3</v>
      </c>
    </row>
    <row r="1236" spans="1:4" x14ac:dyDescent="0.25">
      <c r="A1236" s="12">
        <v>41974</v>
      </c>
      <c r="B1236" s="19">
        <f t="shared" si="39"/>
        <v>4.1854981332285321</v>
      </c>
      <c r="C1236" s="18">
        <f t="shared" si="38"/>
        <v>4.1854981332285321</v>
      </c>
      <c r="D1236" s="13">
        <v>42.6</v>
      </c>
    </row>
    <row r="1237" spans="1:4" x14ac:dyDescent="0.25">
      <c r="A1237" s="12">
        <v>42005</v>
      </c>
      <c r="B1237" s="19">
        <f t="shared" si="39"/>
        <v>4.2051483592061309</v>
      </c>
      <c r="C1237" s="18">
        <f t="shared" si="38"/>
        <v>4.2051483592061309</v>
      </c>
      <c r="D1237" s="13">
        <v>42.8</v>
      </c>
    </row>
    <row r="1238" spans="1:4" x14ac:dyDescent="0.25">
      <c r="A1238" s="12">
        <v>42036</v>
      </c>
      <c r="B1238" s="19">
        <f t="shared" si="39"/>
        <v>4.1854981332285321</v>
      </c>
      <c r="C1238" s="18">
        <f t="shared" si="38"/>
        <v>4.1854981332285321</v>
      </c>
      <c r="D1238" s="13">
        <v>42.6</v>
      </c>
    </row>
    <row r="1239" spans="1:4" x14ac:dyDescent="0.25">
      <c r="A1239" s="12">
        <v>42064</v>
      </c>
      <c r="B1239" s="19">
        <f t="shared" si="39"/>
        <v>4.1658479072509333</v>
      </c>
      <c r="C1239" s="18">
        <f t="shared" si="38"/>
        <v>4.1658479072509333</v>
      </c>
      <c r="D1239" s="13">
        <v>42.4</v>
      </c>
    </row>
    <row r="1240" spans="1:4" x14ac:dyDescent="0.25">
      <c r="A1240" s="12">
        <v>42095</v>
      </c>
      <c r="B1240" s="19">
        <f t="shared" si="39"/>
        <v>4.1560227942621344</v>
      </c>
      <c r="C1240" s="18">
        <f t="shared" si="38"/>
        <v>4.1560227942621344</v>
      </c>
      <c r="D1240" s="13">
        <v>42.3</v>
      </c>
    </row>
    <row r="1241" spans="1:4" x14ac:dyDescent="0.25">
      <c r="A1241" s="12">
        <v>42125</v>
      </c>
      <c r="B1241" s="19">
        <f t="shared" si="39"/>
        <v>4.1363725682845356</v>
      </c>
      <c r="C1241" s="18">
        <f t="shared" si="38"/>
        <v>4.1363725682845356</v>
      </c>
      <c r="D1241" s="13">
        <v>42.1</v>
      </c>
    </row>
    <row r="1242" spans="1:4" x14ac:dyDescent="0.25">
      <c r="A1242" s="12">
        <v>42156</v>
      </c>
      <c r="B1242" s="19">
        <f t="shared" si="39"/>
        <v>4.1167223423069368</v>
      </c>
      <c r="C1242" s="18">
        <f t="shared" si="38"/>
        <v>4.1167223423069368</v>
      </c>
      <c r="D1242" s="13">
        <v>41.9</v>
      </c>
    </row>
    <row r="1243" spans="1:4" x14ac:dyDescent="0.25">
      <c r="A1243" s="12">
        <v>42186</v>
      </c>
      <c r="B1243" s="19">
        <f t="shared" si="39"/>
        <v>4.1167223423069368</v>
      </c>
      <c r="C1243" s="18">
        <f t="shared" si="38"/>
        <v>4.1167223423069368</v>
      </c>
      <c r="D1243" s="13">
        <v>41.9</v>
      </c>
    </row>
    <row r="1244" spans="1:4" x14ac:dyDescent="0.25">
      <c r="A1244" s="12">
        <v>42217</v>
      </c>
      <c r="B1244" s="19">
        <f t="shared" si="39"/>
        <v>4.1265474552957366</v>
      </c>
      <c r="C1244" s="18">
        <f t="shared" si="38"/>
        <v>4.1265474552957366</v>
      </c>
      <c r="D1244" s="13">
        <v>42</v>
      </c>
    </row>
    <row r="1245" spans="1:4" x14ac:dyDescent="0.25">
      <c r="A1245" s="12">
        <v>42248</v>
      </c>
      <c r="B1245" s="19">
        <f t="shared" si="39"/>
        <v>4.1265474552957366</v>
      </c>
      <c r="C1245" s="18">
        <f t="shared" si="38"/>
        <v>4.1265474552957366</v>
      </c>
      <c r="D1245" s="13">
        <v>42</v>
      </c>
    </row>
    <row r="1246" spans="1:4" x14ac:dyDescent="0.25">
      <c r="A1246" s="12">
        <v>42278</v>
      </c>
      <c r="B1246" s="19">
        <f t="shared" si="39"/>
        <v>4.1265474552957366</v>
      </c>
      <c r="C1246" s="18">
        <f t="shared" si="38"/>
        <v>4.1265474552957366</v>
      </c>
      <c r="D1246" s="13">
        <v>42</v>
      </c>
    </row>
    <row r="1247" spans="1:4" x14ac:dyDescent="0.25">
      <c r="A1247" s="12">
        <v>42309</v>
      </c>
      <c r="B1247" s="19">
        <f t="shared" si="39"/>
        <v>4.1363725682845356</v>
      </c>
      <c r="C1247" s="18">
        <f t="shared" si="38"/>
        <v>4.1363725682845356</v>
      </c>
      <c r="D1247" s="13">
        <v>42.1</v>
      </c>
    </row>
    <row r="1248" spans="1:4" x14ac:dyDescent="0.25">
      <c r="A1248" s="12">
        <v>42339</v>
      </c>
      <c r="B1248" s="19">
        <f t="shared" si="39"/>
        <v>4.1560227942621344</v>
      </c>
      <c r="C1248" s="18">
        <f t="shared" si="38"/>
        <v>4.1560227942621344</v>
      </c>
      <c r="D1248" s="13">
        <v>42.3</v>
      </c>
    </row>
    <row r="1249" spans="1:4" x14ac:dyDescent="0.25">
      <c r="A1249" s="12">
        <v>42370</v>
      </c>
      <c r="B1249" s="19">
        <f t="shared" si="39"/>
        <v>4.1461976812733354</v>
      </c>
      <c r="C1249" s="18">
        <f t="shared" si="38"/>
        <v>4.1461976812733354</v>
      </c>
      <c r="D1249" s="13">
        <v>42.2</v>
      </c>
    </row>
    <row r="1250" spans="1:4" x14ac:dyDescent="0.25">
      <c r="A1250" s="12">
        <v>42401</v>
      </c>
      <c r="B1250" s="19">
        <f t="shared" si="39"/>
        <v>4.1461976812733354</v>
      </c>
      <c r="C1250" s="18">
        <f t="shared" si="38"/>
        <v>4.1461976812733354</v>
      </c>
      <c r="D1250" s="13">
        <v>42.2</v>
      </c>
    </row>
    <row r="1251" spans="1:4" x14ac:dyDescent="0.25">
      <c r="A1251" s="12">
        <v>42430</v>
      </c>
      <c r="B1251" s="19">
        <f t="shared" si="39"/>
        <v>4.1265474552957366</v>
      </c>
      <c r="C1251" s="18">
        <f t="shared" si="38"/>
        <v>4.1265474552957366</v>
      </c>
      <c r="D1251" s="13">
        <v>42</v>
      </c>
    </row>
    <row r="1252" spans="1:4" x14ac:dyDescent="0.25">
      <c r="A1252" s="12">
        <v>42461</v>
      </c>
      <c r="B1252" s="19">
        <f t="shared" si="39"/>
        <v>4.1068972293181369</v>
      </c>
      <c r="C1252" s="18">
        <f t="shared" si="38"/>
        <v>4.1068972293181369</v>
      </c>
      <c r="D1252" s="13">
        <v>41.8</v>
      </c>
    </row>
    <row r="1253" spans="1:4" x14ac:dyDescent="0.25">
      <c r="A1253" s="12">
        <v>42491</v>
      </c>
      <c r="B1253" s="19">
        <f t="shared" si="39"/>
        <v>4.087247003340539</v>
      </c>
      <c r="C1253" s="18">
        <f t="shared" si="38"/>
        <v>4.087247003340539</v>
      </c>
      <c r="D1253" s="13">
        <v>41.6</v>
      </c>
    </row>
    <row r="1254" spans="1:4" x14ac:dyDescent="0.25">
      <c r="A1254" s="12">
        <v>42522</v>
      </c>
      <c r="B1254" s="19">
        <f t="shared" si="39"/>
        <v>4.0774218903517392</v>
      </c>
      <c r="C1254" s="18">
        <f t="shared" si="38"/>
        <v>4.0774218903517392</v>
      </c>
      <c r="D1254" s="13">
        <v>41.5</v>
      </c>
    </row>
    <row r="1255" spans="1:4" x14ac:dyDescent="0.25">
      <c r="A1255" s="12">
        <v>42552</v>
      </c>
      <c r="B1255" s="19">
        <f t="shared" si="39"/>
        <v>4.087247003340539</v>
      </c>
      <c r="C1255" s="18">
        <f t="shared" si="38"/>
        <v>4.087247003340539</v>
      </c>
      <c r="D1255" s="13">
        <v>41.6</v>
      </c>
    </row>
    <row r="1256" spans="1:4" x14ac:dyDescent="0.25">
      <c r="A1256" s="12">
        <v>42583</v>
      </c>
      <c r="B1256" s="19">
        <f t="shared" si="39"/>
        <v>4.0774218903517392</v>
      </c>
      <c r="C1256" s="18">
        <f t="shared" si="38"/>
        <v>4.0774218903517392</v>
      </c>
      <c r="D1256" s="13">
        <v>41.5</v>
      </c>
    </row>
    <row r="1257" spans="1:4" x14ac:dyDescent="0.25">
      <c r="A1257" s="12">
        <v>42614</v>
      </c>
      <c r="B1257" s="19">
        <f t="shared" si="39"/>
        <v>4.0675967773629393</v>
      </c>
      <c r="C1257" s="18">
        <f t="shared" si="38"/>
        <v>4.0675967773629393</v>
      </c>
      <c r="D1257" s="13">
        <v>41.4</v>
      </c>
    </row>
    <row r="1258" spans="1:4" x14ac:dyDescent="0.25">
      <c r="A1258" s="12">
        <v>42644</v>
      </c>
      <c r="B1258" s="19">
        <f t="shared" si="39"/>
        <v>4.0675967773629393</v>
      </c>
      <c r="C1258" s="18">
        <f t="shared" si="38"/>
        <v>4.0675967773629393</v>
      </c>
      <c r="D1258" s="13">
        <v>41.4</v>
      </c>
    </row>
    <row r="1259" spans="1:4" x14ac:dyDescent="0.25">
      <c r="A1259" s="12">
        <v>42675</v>
      </c>
      <c r="B1259" s="19">
        <f t="shared" si="39"/>
        <v>4.0675967773629393</v>
      </c>
      <c r="C1259" s="18">
        <f t="shared" si="38"/>
        <v>4.0675967773629393</v>
      </c>
      <c r="D1259" s="13">
        <v>41.4</v>
      </c>
    </row>
    <row r="1260" spans="1:4" x14ac:dyDescent="0.25">
      <c r="A1260" s="12">
        <v>42705</v>
      </c>
      <c r="B1260" s="19">
        <f t="shared" si="39"/>
        <v>4.0675967773629393</v>
      </c>
      <c r="C1260" s="18">
        <f t="shared" si="38"/>
        <v>4.0675967773629393</v>
      </c>
      <c r="D1260" s="13">
        <v>41.4</v>
      </c>
    </row>
    <row r="1261" spans="1:4" x14ac:dyDescent="0.25">
      <c r="A1261" s="12">
        <v>42736</v>
      </c>
      <c r="B1261" s="19">
        <f t="shared" si="39"/>
        <v>4.0479465513853414</v>
      </c>
      <c r="C1261" s="18">
        <f t="shared" si="38"/>
        <v>4.0479465513853414</v>
      </c>
      <c r="D1261" s="13">
        <v>41.2</v>
      </c>
    </row>
    <row r="1262" spans="1:4" x14ac:dyDescent="0.25">
      <c r="A1262" s="12">
        <v>42767</v>
      </c>
      <c r="B1262" s="19">
        <f t="shared" si="39"/>
        <v>4.0381214383965425</v>
      </c>
      <c r="C1262" s="18">
        <f t="shared" si="38"/>
        <v>4.0381214383965425</v>
      </c>
      <c r="D1262" s="13">
        <v>41.1</v>
      </c>
    </row>
    <row r="1263" spans="1:4" x14ac:dyDescent="0.25">
      <c r="A1263" s="12">
        <v>42795</v>
      </c>
      <c r="B1263" s="19">
        <f t="shared" si="39"/>
        <v>4.0282963254077426</v>
      </c>
      <c r="C1263" s="18">
        <f t="shared" si="38"/>
        <v>4.0282963254077426</v>
      </c>
      <c r="D1263" s="13">
        <v>41</v>
      </c>
    </row>
    <row r="1264" spans="1:4" x14ac:dyDescent="0.25">
      <c r="A1264" s="12">
        <v>42826</v>
      </c>
      <c r="B1264" s="19">
        <f t="shared" si="39"/>
        <v>4.0184712124189428</v>
      </c>
      <c r="C1264" s="18">
        <f t="shared" si="38"/>
        <v>4.0184712124189428</v>
      </c>
      <c r="D1264" s="13">
        <v>40.9</v>
      </c>
    </row>
    <row r="1265" spans="1:4" x14ac:dyDescent="0.25">
      <c r="A1265" s="12">
        <v>42856</v>
      </c>
      <c r="B1265" s="19">
        <f t="shared" si="39"/>
        <v>4.0184712124189428</v>
      </c>
      <c r="C1265" s="18">
        <f t="shared" si="38"/>
        <v>4.0184712124189428</v>
      </c>
      <c r="D1265" s="13">
        <v>40.9</v>
      </c>
    </row>
    <row r="1266" spans="1:4" x14ac:dyDescent="0.25">
      <c r="A1266" s="12">
        <v>42887</v>
      </c>
      <c r="B1266" s="19">
        <f t="shared" si="39"/>
        <v>4.0086460994301429</v>
      </c>
      <c r="C1266" s="18">
        <f t="shared" si="38"/>
        <v>4.0086460994301429</v>
      </c>
      <c r="D1266" s="13">
        <v>40.799999999999997</v>
      </c>
    </row>
    <row r="1267" spans="1:4" x14ac:dyDescent="0.25">
      <c r="A1267" s="12">
        <v>42917</v>
      </c>
      <c r="B1267" s="19">
        <f t="shared" si="39"/>
        <v>4.0184712124189428</v>
      </c>
      <c r="C1267" s="18">
        <f t="shared" si="38"/>
        <v>4.0184712124189428</v>
      </c>
      <c r="D1267" s="13">
        <v>40.9</v>
      </c>
    </row>
    <row r="1268" spans="1:4" x14ac:dyDescent="0.25">
      <c r="A1268" s="12">
        <v>42948</v>
      </c>
      <c r="B1268" s="19">
        <f t="shared" si="39"/>
        <v>3.9988209864413449</v>
      </c>
      <c r="C1268" s="18">
        <f t="shared" si="38"/>
        <v>3.9988209864413449</v>
      </c>
      <c r="D1268" s="13">
        <v>40.700000000000003</v>
      </c>
    </row>
    <row r="1269" spans="1:4" x14ac:dyDescent="0.25">
      <c r="A1269" s="12">
        <v>42979</v>
      </c>
      <c r="B1269" s="19">
        <f t="shared" si="39"/>
        <v>3.9791707604637452</v>
      </c>
      <c r="C1269" s="18">
        <f t="shared" si="38"/>
        <v>3.9791707604637452</v>
      </c>
      <c r="D1269" s="13">
        <v>40.5</v>
      </c>
    </row>
    <row r="1270" spans="1:4" x14ac:dyDescent="0.25">
      <c r="A1270" s="12">
        <v>43009</v>
      </c>
      <c r="B1270" s="19">
        <f t="shared" si="39"/>
        <v>3.9791707604637452</v>
      </c>
      <c r="C1270" s="18">
        <f t="shared" si="38"/>
        <v>3.9791707604637452</v>
      </c>
      <c r="D1270" s="13">
        <v>40.5</v>
      </c>
    </row>
    <row r="1271" spans="1:4" x14ac:dyDescent="0.25">
      <c r="A1271" s="12">
        <v>43040</v>
      </c>
      <c r="B1271" s="19">
        <f t="shared" si="39"/>
        <v>3.9791707604637452</v>
      </c>
      <c r="C1271" s="18">
        <f t="shared" si="38"/>
        <v>3.9791707604637452</v>
      </c>
      <c r="D1271" s="13">
        <v>40.5</v>
      </c>
    </row>
    <row r="1272" spans="1:4" x14ac:dyDescent="0.25">
      <c r="A1272" s="12">
        <v>43070</v>
      </c>
      <c r="B1272" s="19">
        <f t="shared" si="39"/>
        <v>3.988995873452545</v>
      </c>
      <c r="C1272" s="18">
        <f t="shared" si="38"/>
        <v>3.988995873452545</v>
      </c>
      <c r="D1272" s="13">
        <v>40.6</v>
      </c>
    </row>
    <row r="1273" spans="1:4" x14ac:dyDescent="0.25">
      <c r="A1273" s="12">
        <v>43101</v>
      </c>
      <c r="B1273" s="19">
        <f t="shared" si="39"/>
        <v>3.9595205344861468</v>
      </c>
      <c r="C1273" s="18">
        <f t="shared" si="38"/>
        <v>3.9595205344861468</v>
      </c>
      <c r="D1273" s="13">
        <v>40.299999999999997</v>
      </c>
    </row>
    <row r="1274" spans="1:4" x14ac:dyDescent="0.25">
      <c r="A1274" s="12">
        <v>43132</v>
      </c>
      <c r="B1274" s="19">
        <f t="shared" si="39"/>
        <v>3.9496954214973479</v>
      </c>
      <c r="C1274" s="18">
        <f t="shared" si="38"/>
        <v>3.9496954214973479</v>
      </c>
      <c r="D1274" s="13">
        <v>40.200000000000003</v>
      </c>
    </row>
    <row r="1275" spans="1:4" x14ac:dyDescent="0.25">
      <c r="A1275" s="12">
        <v>43160</v>
      </c>
      <c r="B1275" s="19">
        <f t="shared" si="39"/>
        <v>3.939870308508548</v>
      </c>
      <c r="C1275" s="18">
        <f t="shared" si="38"/>
        <v>3.939870308508548</v>
      </c>
      <c r="D1275" s="13">
        <v>40.1</v>
      </c>
    </row>
    <row r="1276" spans="1:4" x14ac:dyDescent="0.25">
      <c r="A1276" s="12">
        <v>43191</v>
      </c>
      <c r="B1276" s="19">
        <f t="shared" si="39"/>
        <v>3.9202200825309492</v>
      </c>
      <c r="C1276" s="18">
        <f t="shared" si="38"/>
        <v>3.9202200825309492</v>
      </c>
      <c r="D1276" s="13">
        <v>39.9</v>
      </c>
    </row>
    <row r="1277" spans="1:4" x14ac:dyDescent="0.25">
      <c r="A1277" s="12">
        <v>43221</v>
      </c>
      <c r="B1277" s="19">
        <f t="shared" si="39"/>
        <v>3.9005698565533509</v>
      </c>
      <c r="C1277" s="18">
        <f t="shared" si="38"/>
        <v>3.9005698565533509</v>
      </c>
      <c r="D1277" s="13">
        <v>39.700000000000003</v>
      </c>
    </row>
    <row r="1278" spans="1:4" x14ac:dyDescent="0.25">
      <c r="A1278" s="12">
        <v>43252</v>
      </c>
      <c r="B1278" s="19">
        <f t="shared" si="39"/>
        <v>3.9005698565533509</v>
      </c>
      <c r="C1278" s="18">
        <f t="shared" si="38"/>
        <v>3.9005698565533509</v>
      </c>
      <c r="D1278" s="13">
        <v>39.700000000000003</v>
      </c>
    </row>
    <row r="1279" spans="1:4" x14ac:dyDescent="0.25">
      <c r="A1279" s="12">
        <v>43282</v>
      </c>
      <c r="B1279" s="19">
        <f t="shared" si="39"/>
        <v>3.9005698565533509</v>
      </c>
      <c r="C1279" s="18">
        <f t="shared" si="38"/>
        <v>3.9005698565533509</v>
      </c>
      <c r="D1279" s="13">
        <v>39.700000000000003</v>
      </c>
    </row>
    <row r="1280" spans="1:4" x14ac:dyDescent="0.25">
      <c r="A1280" s="12">
        <v>43313</v>
      </c>
      <c r="B1280" s="19">
        <f t="shared" si="39"/>
        <v>3.9005698565533509</v>
      </c>
      <c r="C1280" s="18">
        <f t="shared" si="38"/>
        <v>3.9005698565533509</v>
      </c>
      <c r="D1280" s="13">
        <v>39.700000000000003</v>
      </c>
    </row>
    <row r="1281" spans="1:4" x14ac:dyDescent="0.25">
      <c r="A1281" s="12">
        <v>43344</v>
      </c>
      <c r="B1281" s="19">
        <f t="shared" si="39"/>
        <v>3.890744743564551</v>
      </c>
      <c r="C1281" s="18">
        <f t="shared" si="38"/>
        <v>3.890744743564551</v>
      </c>
      <c r="D1281" s="13">
        <v>39.6</v>
      </c>
    </row>
    <row r="1282" spans="1:4" x14ac:dyDescent="0.25">
      <c r="A1282" s="12">
        <v>43374</v>
      </c>
      <c r="B1282" s="19">
        <f t="shared" si="39"/>
        <v>3.8809196305757521</v>
      </c>
      <c r="C1282" s="18">
        <f t="shared" si="38"/>
        <v>3.8809196305757521</v>
      </c>
      <c r="D1282" s="13">
        <v>39.5</v>
      </c>
    </row>
    <row r="1283" spans="1:4" x14ac:dyDescent="0.25">
      <c r="A1283" s="12">
        <v>43405</v>
      </c>
      <c r="B1283" s="19">
        <f t="shared" si="39"/>
        <v>3.9005698565533509</v>
      </c>
      <c r="C1283" s="18">
        <f t="shared" si="38"/>
        <v>3.9005698565533509</v>
      </c>
      <c r="D1283" s="13">
        <v>39.700000000000003</v>
      </c>
    </row>
    <row r="1284" spans="1:4" x14ac:dyDescent="0.25">
      <c r="A1284" s="12">
        <v>43435</v>
      </c>
      <c r="B1284" s="19">
        <f t="shared" si="39"/>
        <v>3.9103949695421498</v>
      </c>
      <c r="C1284" s="18">
        <f t="shared" si="38"/>
        <v>3.9103949695421498</v>
      </c>
      <c r="D1284" s="13">
        <v>39.799999999999997</v>
      </c>
    </row>
    <row r="1285" spans="1:4" x14ac:dyDescent="0.25">
      <c r="A1285" s="12">
        <v>43466</v>
      </c>
      <c r="B1285" s="19">
        <f t="shared" si="39"/>
        <v>3.9005698565533509</v>
      </c>
      <c r="C1285" s="18">
        <f t="shared" si="38"/>
        <v>3.9005698565533509</v>
      </c>
      <c r="D1285" s="13">
        <v>39.700000000000003</v>
      </c>
    </row>
    <row r="1286" spans="1:4" x14ac:dyDescent="0.25">
      <c r="A1286" s="12">
        <v>43497</v>
      </c>
      <c r="B1286" s="19">
        <f t="shared" si="39"/>
        <v>3.890744743564551</v>
      </c>
      <c r="C1286" s="18">
        <f t="shared" si="38"/>
        <v>3.890744743564551</v>
      </c>
      <c r="D1286" s="13">
        <v>39.6</v>
      </c>
    </row>
    <row r="1287" spans="1:4" x14ac:dyDescent="0.25">
      <c r="A1287" s="12">
        <v>43525</v>
      </c>
      <c r="B1287" s="19">
        <f t="shared" si="39"/>
        <v>3.8612694045981528</v>
      </c>
      <c r="C1287" s="18">
        <f t="shared" si="38"/>
        <v>3.8612694045981528</v>
      </c>
      <c r="D1287" s="13">
        <v>39.299999999999997</v>
      </c>
    </row>
    <row r="1288" spans="1:4" x14ac:dyDescent="0.25">
      <c r="A1288" s="12">
        <v>43556</v>
      </c>
      <c r="B1288" s="19">
        <f t="shared" si="39"/>
        <v>3.8416191786205549</v>
      </c>
      <c r="C1288" s="18">
        <f t="shared" si="38"/>
        <v>3.8416191786205549</v>
      </c>
      <c r="D1288" s="13">
        <v>39.1</v>
      </c>
    </row>
    <row r="1289" spans="1:4" x14ac:dyDescent="0.25">
      <c r="A1289" s="12">
        <v>43586</v>
      </c>
      <c r="B1289" s="19">
        <f t="shared" si="39"/>
        <v>3.8317940656317551</v>
      </c>
      <c r="C1289" s="18">
        <f t="shared" si="38"/>
        <v>3.8317940656317551</v>
      </c>
      <c r="D1289" s="13">
        <v>39</v>
      </c>
    </row>
    <row r="1290" spans="1:4" x14ac:dyDescent="0.25">
      <c r="A1290" s="12">
        <v>43617</v>
      </c>
      <c r="B1290" s="19">
        <f t="shared" si="39"/>
        <v>3.8317940656317551</v>
      </c>
      <c r="C1290" s="18">
        <f t="shared" si="38"/>
        <v>3.8317940656317551</v>
      </c>
      <c r="D1290" s="13">
        <v>39</v>
      </c>
    </row>
    <row r="1291" spans="1:4" x14ac:dyDescent="0.25">
      <c r="A1291" s="12">
        <v>43647</v>
      </c>
      <c r="B1291" s="19">
        <f t="shared" si="39"/>
        <v>3.8317940656317551</v>
      </c>
      <c r="C1291" s="18">
        <f t="shared" si="38"/>
        <v>3.8317940656317551</v>
      </c>
      <c r="D1291" s="13">
        <v>39</v>
      </c>
    </row>
    <row r="1292" spans="1:4" x14ac:dyDescent="0.25">
      <c r="A1292" s="12">
        <v>43678</v>
      </c>
      <c r="B1292" s="19">
        <f t="shared" si="39"/>
        <v>3.8317940656317551</v>
      </c>
      <c r="C1292" s="18">
        <f t="shared" si="38"/>
        <v>3.8317940656317551</v>
      </c>
      <c r="D1292" s="13">
        <v>39</v>
      </c>
    </row>
    <row r="1293" spans="1:4" x14ac:dyDescent="0.25">
      <c r="A1293" s="12">
        <v>43709</v>
      </c>
      <c r="B1293" s="19">
        <f t="shared" si="39"/>
        <v>3.8219689526429552</v>
      </c>
      <c r="C1293" s="18">
        <f t="shared" ref="C1293:C1317" si="40">+B1293</f>
        <v>3.8219689526429552</v>
      </c>
      <c r="D1293" s="13">
        <v>38.9</v>
      </c>
    </row>
    <row r="1294" spans="1:4" x14ac:dyDescent="0.25">
      <c r="A1294" s="12">
        <v>43739</v>
      </c>
      <c r="B1294" s="19">
        <f t="shared" ref="B1294:B1317" si="41">D1294/$D$13*$B$12</f>
        <v>3.8219689526429552</v>
      </c>
      <c r="C1294" s="18">
        <f t="shared" si="40"/>
        <v>3.8219689526429552</v>
      </c>
      <c r="D1294" s="13">
        <v>38.9</v>
      </c>
    </row>
    <row r="1295" spans="1:4" x14ac:dyDescent="0.25">
      <c r="A1295" s="12">
        <v>43770</v>
      </c>
      <c r="B1295" s="19">
        <f t="shared" si="41"/>
        <v>3.8219689526429552</v>
      </c>
      <c r="C1295" s="18">
        <f t="shared" si="40"/>
        <v>3.8219689526429552</v>
      </c>
      <c r="D1295" s="13">
        <v>38.9</v>
      </c>
    </row>
    <row r="1296" spans="1:4" x14ac:dyDescent="0.25">
      <c r="A1296" s="12">
        <v>43800</v>
      </c>
      <c r="B1296" s="19">
        <f t="shared" si="41"/>
        <v>3.8219689526429552</v>
      </c>
      <c r="C1296" s="18">
        <f t="shared" si="40"/>
        <v>3.8219689526429552</v>
      </c>
      <c r="D1296" s="13">
        <v>38.9</v>
      </c>
    </row>
    <row r="1297" spans="1:4" x14ac:dyDescent="0.25">
      <c r="A1297" s="12">
        <v>43831</v>
      </c>
      <c r="B1297" s="19">
        <f t="shared" si="41"/>
        <v>3.8121438396541558</v>
      </c>
      <c r="C1297" s="18">
        <f t="shared" si="40"/>
        <v>3.8121438396541558</v>
      </c>
      <c r="D1297" s="13">
        <v>38.799999999999997</v>
      </c>
    </row>
    <row r="1298" spans="1:4" x14ac:dyDescent="0.25">
      <c r="A1298" s="12">
        <v>43862</v>
      </c>
      <c r="B1298" s="19">
        <f t="shared" si="41"/>
        <v>3.8023187266653573</v>
      </c>
      <c r="C1298" s="18">
        <f t="shared" si="40"/>
        <v>3.8023187266653573</v>
      </c>
      <c r="D1298" s="13">
        <v>38.700000000000003</v>
      </c>
    </row>
    <row r="1299" spans="1:4" x14ac:dyDescent="0.25">
      <c r="A1299" s="12">
        <v>43891</v>
      </c>
      <c r="B1299" s="19">
        <f t="shared" si="41"/>
        <v>3.8023187266653573</v>
      </c>
      <c r="C1299" s="18">
        <f t="shared" si="40"/>
        <v>3.8023187266653573</v>
      </c>
      <c r="D1299" s="13">
        <v>38.700000000000003</v>
      </c>
    </row>
    <row r="1300" spans="1:4" x14ac:dyDescent="0.25">
      <c r="A1300" s="12">
        <v>43922</v>
      </c>
      <c r="B1300" s="19">
        <f t="shared" si="41"/>
        <v>3.8317940656317551</v>
      </c>
      <c r="C1300" s="18">
        <f t="shared" si="40"/>
        <v>3.8317940656317551</v>
      </c>
      <c r="D1300" s="13">
        <v>39</v>
      </c>
    </row>
    <row r="1301" spans="1:4" x14ac:dyDescent="0.25">
      <c r="A1301" s="12">
        <v>43952</v>
      </c>
      <c r="B1301" s="19">
        <f t="shared" si="41"/>
        <v>3.8317940656317551</v>
      </c>
      <c r="C1301" s="18">
        <f t="shared" si="40"/>
        <v>3.8317940656317551</v>
      </c>
      <c r="D1301" s="13">
        <v>39</v>
      </c>
    </row>
    <row r="1302" spans="1:4" x14ac:dyDescent="0.25">
      <c r="A1302" s="12">
        <v>43983</v>
      </c>
      <c r="B1302" s="19">
        <f t="shared" si="41"/>
        <v>3.8121438396541558</v>
      </c>
      <c r="C1302" s="18">
        <f t="shared" si="40"/>
        <v>3.8121438396541558</v>
      </c>
      <c r="D1302" s="13">
        <v>38.799999999999997</v>
      </c>
    </row>
    <row r="1303" spans="1:4" x14ac:dyDescent="0.25">
      <c r="A1303" s="12">
        <v>44013</v>
      </c>
      <c r="B1303" s="19">
        <f t="shared" si="41"/>
        <v>3.7924936136765579</v>
      </c>
      <c r="C1303" s="18">
        <f t="shared" si="40"/>
        <v>3.7924936136765579</v>
      </c>
      <c r="D1303" s="13">
        <v>38.6</v>
      </c>
    </row>
    <row r="1304" spans="1:4" x14ac:dyDescent="0.25">
      <c r="A1304" s="12">
        <v>44044</v>
      </c>
      <c r="B1304" s="19">
        <f t="shared" si="41"/>
        <v>3.7826685006877581</v>
      </c>
      <c r="C1304" s="18">
        <f t="shared" si="40"/>
        <v>3.7826685006877581</v>
      </c>
      <c r="D1304" s="13">
        <v>38.5</v>
      </c>
    </row>
    <row r="1305" spans="1:4" x14ac:dyDescent="0.25">
      <c r="A1305" s="12">
        <v>44075</v>
      </c>
      <c r="B1305" s="19">
        <f t="shared" si="41"/>
        <v>3.7728433876989582</v>
      </c>
      <c r="C1305" s="18">
        <f t="shared" si="40"/>
        <v>3.7728433876989582</v>
      </c>
      <c r="D1305" s="13">
        <v>38.4</v>
      </c>
    </row>
    <row r="1306" spans="1:4" x14ac:dyDescent="0.25">
      <c r="A1306" s="12">
        <v>44105</v>
      </c>
      <c r="B1306" s="19">
        <f t="shared" si="41"/>
        <v>3.7728433876989582</v>
      </c>
      <c r="C1306" s="18">
        <f t="shared" si="40"/>
        <v>3.7728433876989582</v>
      </c>
      <c r="D1306" s="13">
        <v>38.4</v>
      </c>
    </row>
    <row r="1307" spans="1:4" x14ac:dyDescent="0.25">
      <c r="A1307" s="12">
        <v>44136</v>
      </c>
      <c r="B1307" s="19">
        <f t="shared" si="41"/>
        <v>3.7728433876989582</v>
      </c>
      <c r="C1307" s="18">
        <f t="shared" si="40"/>
        <v>3.7728433876989582</v>
      </c>
      <c r="D1307" s="13">
        <v>38.4</v>
      </c>
    </row>
    <row r="1308" spans="1:4" x14ac:dyDescent="0.25">
      <c r="A1308" s="12">
        <v>44166</v>
      </c>
      <c r="B1308" s="19">
        <f t="shared" si="41"/>
        <v>3.7728433876989582</v>
      </c>
      <c r="C1308" s="18">
        <f t="shared" si="40"/>
        <v>3.7728433876989582</v>
      </c>
      <c r="D1308" s="13">
        <v>38.4</v>
      </c>
    </row>
    <row r="1309" spans="1:4" x14ac:dyDescent="0.25">
      <c r="A1309" s="12">
        <v>44197</v>
      </c>
      <c r="B1309" s="19">
        <f t="shared" si="41"/>
        <v>3.7531931617213603</v>
      </c>
      <c r="C1309" s="18">
        <f t="shared" si="40"/>
        <v>3.7531931617213603</v>
      </c>
      <c r="D1309" s="13">
        <v>38.200000000000003</v>
      </c>
    </row>
    <row r="1310" spans="1:4" x14ac:dyDescent="0.25">
      <c r="A1310" s="12">
        <v>44228</v>
      </c>
      <c r="B1310" s="19">
        <f t="shared" si="41"/>
        <v>3.7335429357437611</v>
      </c>
      <c r="C1310" s="18">
        <f t="shared" si="40"/>
        <v>3.7335429357437611</v>
      </c>
      <c r="D1310" s="13">
        <v>38</v>
      </c>
    </row>
    <row r="1311" spans="1:4" x14ac:dyDescent="0.25">
      <c r="A1311" s="12">
        <v>44256</v>
      </c>
      <c r="B1311" s="19">
        <f t="shared" si="41"/>
        <v>3.7138927097661623</v>
      </c>
      <c r="C1311" s="18">
        <f t="shared" si="40"/>
        <v>3.7138927097661623</v>
      </c>
      <c r="D1311" s="13">
        <v>37.799999999999997</v>
      </c>
    </row>
    <row r="1312" spans="1:4" x14ac:dyDescent="0.25">
      <c r="A1312" s="12">
        <v>44287</v>
      </c>
      <c r="B1312" s="19">
        <f t="shared" si="41"/>
        <v>3.6745922578109651</v>
      </c>
      <c r="C1312" s="18">
        <f t="shared" si="40"/>
        <v>3.6745922578109651</v>
      </c>
      <c r="D1312" s="13">
        <v>37.4</v>
      </c>
    </row>
    <row r="1313" spans="1:6" x14ac:dyDescent="0.25">
      <c r="A1313" s="12">
        <v>44317</v>
      </c>
      <c r="B1313" s="19">
        <f t="shared" si="41"/>
        <v>3.6451169188445669</v>
      </c>
      <c r="C1313" s="18">
        <f t="shared" si="40"/>
        <v>3.6451169188445669</v>
      </c>
      <c r="D1313" s="13">
        <v>37.1</v>
      </c>
    </row>
    <row r="1314" spans="1:6" x14ac:dyDescent="0.25">
      <c r="A1314" s="12">
        <v>44348</v>
      </c>
      <c r="B1314" s="19">
        <f t="shared" si="41"/>
        <v>3.6156415798781683</v>
      </c>
      <c r="C1314" s="18">
        <f t="shared" si="40"/>
        <v>3.6156415798781683</v>
      </c>
      <c r="D1314" s="13">
        <v>36.799999999999997</v>
      </c>
    </row>
    <row r="1315" spans="1:6" x14ac:dyDescent="0.25">
      <c r="A1315" s="12">
        <v>44378</v>
      </c>
      <c r="B1315" s="19">
        <f t="shared" si="41"/>
        <v>3.5959913539005703</v>
      </c>
      <c r="C1315" s="18">
        <f t="shared" si="40"/>
        <v>3.5959913539005703</v>
      </c>
      <c r="D1315" s="13">
        <v>36.6</v>
      </c>
    </row>
    <row r="1316" spans="1:6" x14ac:dyDescent="0.25">
      <c r="A1316" s="12">
        <v>44409</v>
      </c>
      <c r="B1316" s="19">
        <f t="shared" si="41"/>
        <v>3.5959913539005703</v>
      </c>
      <c r="C1316" s="18">
        <f t="shared" si="40"/>
        <v>3.5959913539005703</v>
      </c>
      <c r="D1316" s="13">
        <v>36.6</v>
      </c>
    </row>
    <row r="1317" spans="1:6" x14ac:dyDescent="0.25">
      <c r="A1317" s="12">
        <v>44440</v>
      </c>
      <c r="B1317" s="19">
        <f t="shared" si="41"/>
        <v>3.5861662409117709</v>
      </c>
      <c r="C1317" s="18">
        <f t="shared" si="40"/>
        <v>3.5861662409117709</v>
      </c>
      <c r="D1317" s="13">
        <v>36.5</v>
      </c>
    </row>
    <row r="1318" spans="1:6" x14ac:dyDescent="0.25">
      <c r="A1318" s="12">
        <v>44470</v>
      </c>
      <c r="B1318" s="19">
        <f>D1318/$D$13*$B$12</f>
        <v>3.5566909019453732</v>
      </c>
      <c r="C1318" s="18">
        <f>+B1318</f>
        <v>3.5566909019453732</v>
      </c>
      <c r="D1318" s="13">
        <v>36.200000000000003</v>
      </c>
      <c r="F1318" s="23">
        <f>100-C1325</f>
        <v>96.639811357830609</v>
      </c>
    </row>
    <row r="1319" spans="1:6" x14ac:dyDescent="0.25">
      <c r="A1319" s="12">
        <v>44501</v>
      </c>
      <c r="B1319" s="19">
        <f t="shared" ref="B1319:B1320" si="42">D1319/$D$13*$B$12</f>
        <v>3.5370406759677739</v>
      </c>
      <c r="C1319" s="18">
        <f t="shared" ref="C1319:C1320" si="43">+B1319</f>
        <v>3.5370406759677739</v>
      </c>
      <c r="D1319" s="13">
        <v>36</v>
      </c>
      <c r="F1319" s="23">
        <f>+B1325</f>
        <v>3.3601886421693852</v>
      </c>
    </row>
    <row r="1320" spans="1:6" x14ac:dyDescent="0.25">
      <c r="A1320" s="12">
        <v>44531</v>
      </c>
      <c r="B1320" s="19">
        <f t="shared" si="42"/>
        <v>3.5272155629789741</v>
      </c>
      <c r="C1320" s="18">
        <f t="shared" si="43"/>
        <v>3.5272155629789741</v>
      </c>
      <c r="D1320" s="13">
        <v>35.9</v>
      </c>
    </row>
    <row r="1321" spans="1:6" x14ac:dyDescent="0.25">
      <c r="A1321" s="12">
        <v>44562</v>
      </c>
      <c r="B1321" s="19">
        <f t="shared" ref="B1321:B1322" si="44">D1321/$D$13*$B$12</f>
        <v>3.4977402240125763</v>
      </c>
      <c r="C1321" s="18">
        <f t="shared" ref="C1321:C1322" si="45">+B1321</f>
        <v>3.4977402240125763</v>
      </c>
      <c r="D1321" s="13">
        <v>35.6</v>
      </c>
    </row>
    <row r="1322" spans="1:6" x14ac:dyDescent="0.25">
      <c r="A1322" s="12">
        <v>44593</v>
      </c>
      <c r="B1322" s="19">
        <f t="shared" si="44"/>
        <v>3.4584397720573792</v>
      </c>
      <c r="C1322" s="18">
        <f t="shared" si="45"/>
        <v>3.4584397720573792</v>
      </c>
      <c r="D1322" s="13">
        <v>35.200000000000003</v>
      </c>
    </row>
    <row r="1323" spans="1:6" x14ac:dyDescent="0.25">
      <c r="A1323" s="12">
        <v>44621</v>
      </c>
      <c r="B1323" s="19">
        <f t="shared" ref="B1323:B1325" si="46">D1323/$D$13*$B$12</f>
        <v>3.4191393201021811</v>
      </c>
      <c r="C1323" s="18">
        <f t="shared" ref="C1323:C1325" si="47">+B1323</f>
        <v>3.4191393201021811</v>
      </c>
      <c r="D1323" s="13">
        <v>34.799999999999997</v>
      </c>
    </row>
    <row r="1324" spans="1:6" x14ac:dyDescent="0.25">
      <c r="A1324" s="12">
        <v>44652</v>
      </c>
      <c r="B1324" s="19">
        <f t="shared" si="46"/>
        <v>3.3994890941245823</v>
      </c>
      <c r="C1324" s="18">
        <f t="shared" si="47"/>
        <v>3.3994890941245823</v>
      </c>
      <c r="D1324" s="13">
        <v>34.6</v>
      </c>
    </row>
    <row r="1325" spans="1:6" x14ac:dyDescent="0.25">
      <c r="A1325" s="12">
        <v>44682</v>
      </c>
      <c r="B1325" s="19">
        <f t="shared" si="46"/>
        <v>3.3601886421693852</v>
      </c>
      <c r="C1325" s="18">
        <f t="shared" si="47"/>
        <v>3.3601886421693852</v>
      </c>
      <c r="D1325" s="13">
        <v>34.200000000000003</v>
      </c>
    </row>
    <row r="1326" spans="1:6" x14ac:dyDescent="0.25">
      <c r="A1326" s="12">
        <v>44713</v>
      </c>
      <c r="B1326" s="19">
        <f t="shared" ref="B1326:B1329" si="48">D1326/$D$13*$B$12</f>
        <v>3.3110630772253886</v>
      </c>
      <c r="C1326" s="18">
        <f t="shared" ref="C1326:C1329" si="49">+B1326</f>
        <v>3.3110630772253886</v>
      </c>
      <c r="D1326" s="13">
        <v>33.700000000000003</v>
      </c>
    </row>
    <row r="1327" spans="1:6" x14ac:dyDescent="0.25">
      <c r="A1327" s="12">
        <v>44743</v>
      </c>
      <c r="B1327" s="19">
        <f t="shared" si="48"/>
        <v>3.3208881902141871</v>
      </c>
      <c r="C1327" s="18">
        <f t="shared" si="49"/>
        <v>3.3208881902141871</v>
      </c>
      <c r="D1327" s="13">
        <v>33.799999999999997</v>
      </c>
    </row>
    <row r="1328" spans="1:6" x14ac:dyDescent="0.25">
      <c r="A1328" s="12">
        <v>44774</v>
      </c>
      <c r="B1328" s="19">
        <f t="shared" si="48"/>
        <v>3.3208881902141871</v>
      </c>
      <c r="C1328" s="18">
        <f t="shared" si="49"/>
        <v>3.3208881902141871</v>
      </c>
      <c r="D1328" s="13">
        <v>33.799999999999997</v>
      </c>
    </row>
    <row r="1329" spans="1:4" x14ac:dyDescent="0.25">
      <c r="A1329" s="12">
        <v>44805</v>
      </c>
      <c r="B1329" s="19">
        <f t="shared" si="48"/>
        <v>3.3110630772253886</v>
      </c>
      <c r="C1329" s="18">
        <f t="shared" si="49"/>
        <v>3.3110630772253886</v>
      </c>
      <c r="D1329" s="13">
        <v>33.700000000000003</v>
      </c>
    </row>
    <row r="1330" spans="1:4" x14ac:dyDescent="0.25">
      <c r="A1330" s="12">
        <v>44835</v>
      </c>
      <c r="B1330" s="19">
        <f t="shared" ref="B1330:B1341" si="50">D1330/$D$13*$B$12</f>
        <v>3.3012379642365892</v>
      </c>
      <c r="C1330" s="18">
        <f t="shared" ref="C1330:C1341" si="51">+B1330</f>
        <v>3.3012379642365892</v>
      </c>
      <c r="D1330" s="13">
        <v>33.6</v>
      </c>
    </row>
    <row r="1331" spans="1:4" x14ac:dyDescent="0.25">
      <c r="A1331" s="12">
        <v>44866</v>
      </c>
      <c r="B1331" s="19">
        <f t="shared" si="50"/>
        <v>3.3012379642365892</v>
      </c>
      <c r="C1331" s="18">
        <f t="shared" si="51"/>
        <v>3.3012379642365892</v>
      </c>
      <c r="D1331" s="13">
        <v>33.6</v>
      </c>
    </row>
    <row r="1332" spans="1:4" x14ac:dyDescent="0.25">
      <c r="A1332" s="12">
        <v>44896</v>
      </c>
      <c r="B1332" s="19">
        <f t="shared" si="50"/>
        <v>3.3110630772253886</v>
      </c>
      <c r="C1332" s="18">
        <f t="shared" si="51"/>
        <v>3.3110630772253886</v>
      </c>
      <c r="D1332" s="13">
        <v>33.700000000000003</v>
      </c>
    </row>
    <row r="1333" spans="1:4" x14ac:dyDescent="0.25">
      <c r="A1333" s="12">
        <v>44927</v>
      </c>
      <c r="B1333" s="19">
        <f t="shared" si="50"/>
        <v>3.28158773825899</v>
      </c>
      <c r="C1333" s="18">
        <f t="shared" si="51"/>
        <v>3.28158773825899</v>
      </c>
      <c r="D1333" s="13">
        <v>33.4</v>
      </c>
    </row>
    <row r="1334" spans="1:4" x14ac:dyDescent="0.25">
      <c r="A1334" s="12">
        <v>44958</v>
      </c>
      <c r="B1334" s="19">
        <f t="shared" si="50"/>
        <v>3.2619375122813916</v>
      </c>
      <c r="C1334" s="18">
        <f t="shared" si="51"/>
        <v>3.2619375122813916</v>
      </c>
      <c r="D1334" s="13">
        <v>33.200000000000003</v>
      </c>
    </row>
    <row r="1335" spans="1:4" x14ac:dyDescent="0.25">
      <c r="A1335" s="12">
        <v>44986</v>
      </c>
      <c r="B1335" s="19">
        <f t="shared" si="50"/>
        <v>3.2521123992925922</v>
      </c>
      <c r="C1335" s="18">
        <f t="shared" si="51"/>
        <v>3.2521123992925922</v>
      </c>
      <c r="D1335" s="13">
        <v>33.1</v>
      </c>
    </row>
    <row r="1336" spans="1:4" x14ac:dyDescent="0.25">
      <c r="A1336" s="12">
        <v>45017</v>
      </c>
      <c r="B1336" s="19">
        <f t="shared" si="50"/>
        <v>3.2422872863037924</v>
      </c>
      <c r="C1336" s="18">
        <f t="shared" si="51"/>
        <v>3.2422872863037924</v>
      </c>
      <c r="D1336" s="13">
        <v>33</v>
      </c>
    </row>
    <row r="1337" spans="1:4" x14ac:dyDescent="0.25">
      <c r="A1337" s="12">
        <v>45047</v>
      </c>
      <c r="B1337" s="19">
        <f t="shared" si="50"/>
        <v>3.2324621733149934</v>
      </c>
      <c r="C1337" s="18">
        <f t="shared" si="51"/>
        <v>3.2324621733149934</v>
      </c>
      <c r="D1337" s="13">
        <v>32.9</v>
      </c>
    </row>
    <row r="1338" spans="1:4" x14ac:dyDescent="0.25">
      <c r="A1338" s="12">
        <v>45078</v>
      </c>
      <c r="B1338" s="19">
        <f t="shared" si="50"/>
        <v>3.2226370603261936</v>
      </c>
      <c r="C1338" s="18">
        <f t="shared" si="51"/>
        <v>3.2226370603261936</v>
      </c>
      <c r="D1338" s="13">
        <v>32.799999999999997</v>
      </c>
    </row>
    <row r="1339" spans="1:4" x14ac:dyDescent="0.25">
      <c r="A1339" s="12">
        <v>45108</v>
      </c>
      <c r="B1339" s="19">
        <f t="shared" si="50"/>
        <v>3.2128119473373946</v>
      </c>
      <c r="C1339" s="18">
        <f t="shared" si="51"/>
        <v>3.2128119473373946</v>
      </c>
      <c r="D1339" s="13">
        <v>32.700000000000003</v>
      </c>
    </row>
    <row r="1340" spans="1:4" x14ac:dyDescent="0.25">
      <c r="A1340" s="12">
        <v>45139</v>
      </c>
      <c r="B1340" s="19">
        <f t="shared" si="50"/>
        <v>3.2029868343485952</v>
      </c>
      <c r="C1340" s="18">
        <f t="shared" si="51"/>
        <v>3.2029868343485952</v>
      </c>
      <c r="D1340" s="13">
        <v>32.6</v>
      </c>
    </row>
    <row r="1341" spans="1:4" x14ac:dyDescent="0.25">
      <c r="A1341" s="12">
        <v>45170</v>
      </c>
      <c r="B1341" s="19">
        <f t="shared" si="50"/>
        <v>3.1931617213597963</v>
      </c>
      <c r="C1341" s="18">
        <f t="shared" si="51"/>
        <v>3.1931617213597963</v>
      </c>
      <c r="D1341" s="13">
        <v>32.5</v>
      </c>
    </row>
    <row r="1342" spans="1:4" x14ac:dyDescent="0.25">
      <c r="A1342" s="12">
        <v>45200</v>
      </c>
      <c r="B1342" s="19">
        <f t="shared" ref="B1342:B1344" si="52">D1342/$D$13*$B$12</f>
        <v>3.1931617213597963</v>
      </c>
      <c r="C1342" s="18">
        <f t="shared" ref="C1342:C1344" si="53">+B1342</f>
        <v>3.1931617213597963</v>
      </c>
      <c r="D1342" s="13">
        <v>32.5</v>
      </c>
    </row>
    <row r="1343" spans="1:4" x14ac:dyDescent="0.25">
      <c r="A1343" s="12">
        <v>45231</v>
      </c>
      <c r="B1343" s="19">
        <f t="shared" si="52"/>
        <v>3.2029868343485952</v>
      </c>
      <c r="C1343" s="18">
        <f t="shared" si="53"/>
        <v>3.2029868343485952</v>
      </c>
      <c r="D1343" s="13">
        <v>32.6</v>
      </c>
    </row>
    <row r="1344" spans="1:4" x14ac:dyDescent="0.25">
      <c r="A1344" s="12">
        <v>45261</v>
      </c>
      <c r="B1344" s="19">
        <f t="shared" si="52"/>
        <v>3.2029868343485952</v>
      </c>
      <c r="C1344" s="18">
        <f t="shared" si="53"/>
        <v>3.2029868343485952</v>
      </c>
      <c r="D1344" s="13">
        <v>32.6</v>
      </c>
    </row>
    <row r="1345" spans="1:4" x14ac:dyDescent="0.25">
      <c r="A1345" s="12">
        <v>45292</v>
      </c>
      <c r="B1345" s="19">
        <f t="shared" ref="B1345:B1347" si="54">D1345/$D$13*$B$12</f>
        <v>3.1833366083709964</v>
      </c>
      <c r="C1345" s="18">
        <f t="shared" ref="C1345:C1347" si="55">+B1345</f>
        <v>3.1833366083709964</v>
      </c>
      <c r="D1345" s="13">
        <v>32.4</v>
      </c>
    </row>
    <row r="1346" spans="1:4" x14ac:dyDescent="0.25">
      <c r="A1346" s="12">
        <v>45323</v>
      </c>
      <c r="B1346" s="19">
        <f t="shared" si="54"/>
        <v>3.1636863823933976</v>
      </c>
      <c r="C1346" s="18">
        <f t="shared" si="55"/>
        <v>3.1636863823933976</v>
      </c>
      <c r="D1346" s="13">
        <v>32.200000000000003</v>
      </c>
    </row>
    <row r="1347" spans="1:4" x14ac:dyDescent="0.25">
      <c r="A1347" s="12">
        <v>45352</v>
      </c>
      <c r="B1347" s="19">
        <f t="shared" si="54"/>
        <v>3.1440361564157993</v>
      </c>
      <c r="C1347" s="18">
        <f t="shared" si="55"/>
        <v>3.1440361564157993</v>
      </c>
      <c r="D1347" s="13">
        <v>32</v>
      </c>
    </row>
    <row r="1348" spans="1:4" x14ac:dyDescent="0.25">
      <c r="A1348" s="12">
        <v>45383</v>
      </c>
      <c r="B1348" s="19">
        <f t="shared" ref="B1348:B1353" si="56">D1348/$D$13*$B$12</f>
        <v>3.1342110434269994</v>
      </c>
      <c r="C1348" s="18">
        <f t="shared" ref="C1348:C1353" si="57">+B1348</f>
        <v>3.1342110434269994</v>
      </c>
      <c r="D1348" s="13">
        <v>31.9</v>
      </c>
    </row>
    <row r="1349" spans="1:4" x14ac:dyDescent="0.25">
      <c r="A1349" s="12">
        <v>45413</v>
      </c>
      <c r="B1349" s="19">
        <f t="shared" si="56"/>
        <v>3.1243859304382</v>
      </c>
      <c r="C1349" s="18">
        <f t="shared" si="57"/>
        <v>3.1243859304382</v>
      </c>
      <c r="D1349" s="13">
        <v>31.8</v>
      </c>
    </row>
    <row r="1350" spans="1:4" x14ac:dyDescent="0.25">
      <c r="A1350" s="12">
        <v>45444</v>
      </c>
      <c r="B1350" s="19">
        <f t="shared" si="56"/>
        <v>3.1243859304382</v>
      </c>
      <c r="C1350" s="18">
        <f t="shared" si="57"/>
        <v>3.1243859304382</v>
      </c>
      <c r="D1350" s="13">
        <v>31.8</v>
      </c>
    </row>
    <row r="1351" spans="1:4" x14ac:dyDescent="0.25">
      <c r="A1351" s="12">
        <v>45474</v>
      </c>
      <c r="B1351" s="19">
        <f t="shared" si="56"/>
        <v>3.1243859304382</v>
      </c>
      <c r="C1351" s="18">
        <f t="shared" si="57"/>
        <v>3.1243859304382</v>
      </c>
      <c r="D1351" s="13">
        <v>31.8</v>
      </c>
    </row>
    <row r="1352" spans="1:4" x14ac:dyDescent="0.25">
      <c r="A1352" s="12">
        <v>45505</v>
      </c>
      <c r="B1352" s="19">
        <f t="shared" si="56"/>
        <v>3.1243859304382</v>
      </c>
      <c r="C1352" s="18">
        <f t="shared" si="57"/>
        <v>3.1243859304382</v>
      </c>
      <c r="D1352" s="13">
        <v>31.8</v>
      </c>
    </row>
    <row r="1353" spans="1:4" x14ac:dyDescent="0.25">
      <c r="A1353" s="12">
        <v>45536</v>
      </c>
      <c r="B1353" s="19">
        <f t="shared" si="56"/>
        <v>3.1145608174494006</v>
      </c>
      <c r="C1353" s="18">
        <f t="shared" si="57"/>
        <v>3.1145608174494006</v>
      </c>
      <c r="D1353" s="13">
        <v>31.7</v>
      </c>
    </row>
    <row r="1354" spans="1:4" x14ac:dyDescent="0.25">
      <c r="A1354" s="12">
        <v>45566</v>
      </c>
      <c r="B1354" s="19">
        <f t="shared" ref="B1354:B1355" si="58">D1354/$D$13*$B$12</f>
        <v>3.1145608174494006</v>
      </c>
      <c r="C1354" s="18">
        <f t="shared" ref="C1354:C1355" si="59">+B1354</f>
        <v>3.1145608174494006</v>
      </c>
      <c r="D1354" s="13">
        <v>31.7</v>
      </c>
    </row>
    <row r="1355" spans="1:4" x14ac:dyDescent="0.25">
      <c r="A1355" s="12">
        <v>45597</v>
      </c>
      <c r="B1355" s="19">
        <f t="shared" si="58"/>
        <v>3.1145608174494006</v>
      </c>
      <c r="C1355" s="18">
        <f t="shared" si="59"/>
        <v>3.1145608174494006</v>
      </c>
      <c r="D1355" s="13">
        <v>31.7</v>
      </c>
    </row>
    <row r="1356" spans="1:4" x14ac:dyDescent="0.25">
      <c r="A1356" s="12">
        <v>45627</v>
      </c>
      <c r="B1356" s="19">
        <f t="shared" ref="B1356:B1371" si="60">D1356/$D$13*$B$12</f>
        <v>3.1145608174494006</v>
      </c>
      <c r="C1356" s="18">
        <f t="shared" ref="C1356:C1371" si="61">+B1356</f>
        <v>3.1145608174494006</v>
      </c>
      <c r="D1356" s="13">
        <v>31.7</v>
      </c>
    </row>
    <row r="1357" spans="1:4" x14ac:dyDescent="0.25">
      <c r="A1357" s="12">
        <v>45658</v>
      </c>
      <c r="B1357" s="19">
        <f t="shared" si="60"/>
        <v>3.0949105914718023</v>
      </c>
      <c r="C1357" s="18">
        <f t="shared" si="61"/>
        <v>3.0949105914718023</v>
      </c>
      <c r="D1357" s="13">
        <v>31.5</v>
      </c>
    </row>
    <row r="1358" spans="1:4" x14ac:dyDescent="0.25">
      <c r="A1358" s="12">
        <v>45689</v>
      </c>
      <c r="B1358" s="19">
        <f t="shared" si="60"/>
        <v>3.0752603654942035</v>
      </c>
      <c r="C1358" s="18">
        <f t="shared" si="61"/>
        <v>3.0752603654942035</v>
      </c>
      <c r="D1358" s="13">
        <v>31.3</v>
      </c>
    </row>
    <row r="1359" spans="1:4" x14ac:dyDescent="0.25">
      <c r="A1359" s="12">
        <v>45717</v>
      </c>
      <c r="B1359" s="19">
        <f t="shared" si="60"/>
        <v>3.0752603654942035</v>
      </c>
      <c r="C1359" s="18">
        <f t="shared" si="61"/>
        <v>3.0752603654942035</v>
      </c>
      <c r="D1359" s="13">
        <v>31.3</v>
      </c>
    </row>
    <row r="1360" spans="1:4" x14ac:dyDescent="0.25">
      <c r="A1360" s="12">
        <v>45748</v>
      </c>
      <c r="B1360" s="19">
        <f t="shared" si="60"/>
        <v>3.0654352525054036</v>
      </c>
      <c r="C1360" s="18">
        <f t="shared" si="61"/>
        <v>3.0654352525054036</v>
      </c>
      <c r="D1360" s="13">
        <v>31.2</v>
      </c>
    </row>
    <row r="1361" spans="1:4" x14ac:dyDescent="0.25">
      <c r="A1361" s="12">
        <v>45778</v>
      </c>
      <c r="B1361" s="19">
        <f t="shared" si="60"/>
        <v>3.0556101395166047</v>
      </c>
      <c r="C1361" s="18">
        <f t="shared" si="61"/>
        <v>3.0556101395166047</v>
      </c>
      <c r="D1361" s="13">
        <v>31.1</v>
      </c>
    </row>
    <row r="1362" spans="1:4" x14ac:dyDescent="0.25">
      <c r="A1362" s="12">
        <v>45809</v>
      </c>
      <c r="B1362" s="19">
        <f t="shared" si="60"/>
        <v>3.0457850265278053</v>
      </c>
      <c r="C1362" s="18">
        <f t="shared" si="61"/>
        <v>3.0457850265278053</v>
      </c>
      <c r="D1362" s="13">
        <v>31</v>
      </c>
    </row>
    <row r="1363" spans="1:4" x14ac:dyDescent="0.25">
      <c r="A1363" s="12">
        <v>45839</v>
      </c>
      <c r="B1363" s="19">
        <f t="shared" si="60"/>
        <v>3.0457850265278053</v>
      </c>
      <c r="C1363" s="18">
        <f t="shared" si="61"/>
        <v>3.0457850265278053</v>
      </c>
      <c r="D1363" s="13">
        <v>31</v>
      </c>
    </row>
    <row r="1364" spans="1:4" x14ac:dyDescent="0.25">
      <c r="A1364" s="12">
        <v>45870</v>
      </c>
      <c r="B1364" s="19">
        <f t="shared" si="60"/>
        <v>3.0359599135390058</v>
      </c>
      <c r="C1364" s="18">
        <f t="shared" si="61"/>
        <v>3.0359599135390058</v>
      </c>
      <c r="D1364" s="13">
        <v>30.9</v>
      </c>
    </row>
    <row r="1365" spans="1:4" x14ac:dyDescent="0.25">
      <c r="A1365" s="12">
        <v>45901</v>
      </c>
      <c r="B1365" s="19">
        <f t="shared" si="60"/>
        <v>3.0261348005502064</v>
      </c>
      <c r="C1365" s="18">
        <f t="shared" si="61"/>
        <v>3.0261348005502064</v>
      </c>
      <c r="D1365" s="13">
        <v>30.8</v>
      </c>
    </row>
    <row r="1366" spans="1:4" hidden="1" x14ac:dyDescent="0.25">
      <c r="A1366" s="12">
        <v>45931</v>
      </c>
      <c r="B1366" s="19"/>
      <c r="C1366" s="18"/>
    </row>
    <row r="1367" spans="1:4" x14ac:dyDescent="0.25">
      <c r="A1367" s="12">
        <v>45962</v>
      </c>
      <c r="B1367" s="19">
        <f t="shared" si="60"/>
        <v>3.0359599135390058</v>
      </c>
      <c r="C1367" s="18">
        <f t="shared" si="61"/>
        <v>3.0359599135390058</v>
      </c>
      <c r="D1367" s="13">
        <v>30.9</v>
      </c>
    </row>
    <row r="1368" spans="1:4" x14ac:dyDescent="0.25">
      <c r="A1368" s="12">
        <v>45992</v>
      </c>
      <c r="B1368" s="19">
        <f t="shared" si="60"/>
        <v>3.0359599135390058</v>
      </c>
      <c r="C1368" s="18">
        <f t="shared" si="61"/>
        <v>3.0359599135390058</v>
      </c>
      <c r="D1368" s="13">
        <v>30.9</v>
      </c>
    </row>
    <row r="1369" spans="1:4" x14ac:dyDescent="0.25">
      <c r="A1369" s="12">
        <v>46023</v>
      </c>
      <c r="B1369" s="19">
        <f t="shared" si="60"/>
        <v>3.016309687561407</v>
      </c>
      <c r="C1369" s="18">
        <f t="shared" si="61"/>
        <v>3.016309687561407</v>
      </c>
      <c r="D1369" s="13">
        <v>30.7</v>
      </c>
    </row>
    <row r="1370" spans="1:4" x14ac:dyDescent="0.25">
      <c r="A1370" s="12">
        <v>46054</v>
      </c>
      <c r="B1370" s="18">
        <f t="shared" si="60"/>
        <v>3.0064845745726076</v>
      </c>
      <c r="C1370" s="18">
        <f t="shared" si="61"/>
        <v>3.0064845745726076</v>
      </c>
      <c r="D1370" s="13">
        <v>30.6</v>
      </c>
    </row>
    <row r="1371" spans="1:4" x14ac:dyDescent="0.25">
      <c r="A1371" s="12">
        <v>46082</v>
      </c>
      <c r="B1371" s="18">
        <f t="shared" si="60"/>
        <v>2.9770092356062099</v>
      </c>
      <c r="C1371" s="18">
        <f t="shared" si="61"/>
        <v>2.9770092356062099</v>
      </c>
      <c r="D1371" s="13">
        <v>30.3</v>
      </c>
    </row>
  </sheetData>
  <pageMargins left="0.78740157499999996" right="0.78740157499999996" top="0.984251969" bottom="0.984251969" header="0.5" footer="0.5"/>
  <pageSetup paperSize="9" orientation="portrait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4678-1985-4841-A5DE-05E596A2D4A8}">
  <sheetPr>
    <tabColor theme="4" tint="0.59999389629810485"/>
  </sheetPr>
  <dimension ref="A1:F1347"/>
  <sheetViews>
    <sheetView topLeftCell="A1332" workbookViewId="0">
      <selection activeCell="A1300" sqref="A1300"/>
    </sheetView>
  </sheetViews>
  <sheetFormatPr defaultColWidth="9.109375" defaultRowHeight="13.2" x14ac:dyDescent="0.25"/>
  <cols>
    <col min="1" max="1" width="30.44140625" style="9" bestFit="1" customWidth="1"/>
    <col min="2" max="4" width="20.6640625" style="13" customWidth="1"/>
    <col min="5" max="258" width="20.6640625" style="9" customWidth="1"/>
    <col min="259" max="16384" width="9.109375" style="9"/>
  </cols>
  <sheetData>
    <row r="1" spans="1:4" x14ac:dyDescent="0.25">
      <c r="A1" s="9" t="s">
        <v>25</v>
      </c>
    </row>
    <row r="2" spans="1:4" x14ac:dyDescent="0.25">
      <c r="A2" s="9" t="s">
        <v>24</v>
      </c>
    </row>
    <row r="3" spans="1:4" x14ac:dyDescent="0.25">
      <c r="A3" s="9" t="s">
        <v>23</v>
      </c>
    </row>
    <row r="4" spans="1:4" x14ac:dyDescent="0.25">
      <c r="A4" s="9" t="s">
        <v>22</v>
      </c>
    </row>
    <row r="5" spans="1:4" x14ac:dyDescent="0.25">
      <c r="A5" s="9" t="s">
        <v>21</v>
      </c>
    </row>
    <row r="6" spans="1:4" x14ac:dyDescent="0.25">
      <c r="A6" s="9" t="s">
        <v>20</v>
      </c>
    </row>
    <row r="8" spans="1:4" x14ac:dyDescent="0.25">
      <c r="A8" s="9" t="s">
        <v>16</v>
      </c>
      <c r="D8" s="13" t="s">
        <v>19</v>
      </c>
    </row>
    <row r="10" spans="1:4" x14ac:dyDescent="0.25">
      <c r="A10" s="9" t="s">
        <v>18</v>
      </c>
      <c r="B10" s="13">
        <v>100</v>
      </c>
      <c r="C10" s="13">
        <v>100</v>
      </c>
    </row>
    <row r="11" spans="1:4" x14ac:dyDescent="0.25">
      <c r="A11" s="9" t="s">
        <v>28</v>
      </c>
      <c r="B11" s="17" t="s">
        <v>37</v>
      </c>
      <c r="C11" s="17" t="s">
        <v>37</v>
      </c>
      <c r="D11" s="13" t="s">
        <v>16</v>
      </c>
    </row>
    <row r="12" spans="1:4" x14ac:dyDescent="0.25">
      <c r="A12" s="21">
        <v>4719</v>
      </c>
      <c r="B12" s="18">
        <v>100</v>
      </c>
      <c r="C12" s="18">
        <f>+B12</f>
        <v>100</v>
      </c>
    </row>
    <row r="13" spans="1:4" x14ac:dyDescent="0.25">
      <c r="A13" s="21">
        <v>4750</v>
      </c>
      <c r="B13" s="19">
        <f>D13/$D$13*$B$12</f>
        <v>100</v>
      </c>
      <c r="C13" s="18">
        <f t="shared" ref="C13:C76" si="0">+B13</f>
        <v>100</v>
      </c>
      <c r="D13" s="13">
        <f>+'USD PP Chart'!D13</f>
        <v>1017.8</v>
      </c>
    </row>
    <row r="14" spans="1:4" x14ac:dyDescent="0.25">
      <c r="A14" s="21">
        <v>4781</v>
      </c>
      <c r="B14" s="19">
        <f t="shared" ref="B14:B77" si="1">D14/$D$13*$B$12</f>
        <v>100.35370406759678</v>
      </c>
      <c r="C14" s="18">
        <f t="shared" si="0"/>
        <v>100.35370406759678</v>
      </c>
      <c r="D14" s="13">
        <f>+'USD PP Chart'!D14</f>
        <v>1021.4</v>
      </c>
    </row>
    <row r="15" spans="1:4" x14ac:dyDescent="0.25">
      <c r="A15" s="21">
        <v>4809</v>
      </c>
      <c r="B15" s="19">
        <f t="shared" si="1"/>
        <v>100.35370406759678</v>
      </c>
      <c r="C15" s="18">
        <f t="shared" si="0"/>
        <v>100.35370406759678</v>
      </c>
      <c r="D15" s="13">
        <f>+'USD PP Chart'!D15</f>
        <v>1021.4</v>
      </c>
    </row>
    <row r="16" spans="1:4" x14ac:dyDescent="0.25">
      <c r="A16" s="21">
        <v>4840</v>
      </c>
      <c r="B16" s="19">
        <f t="shared" si="1"/>
        <v>100</v>
      </c>
      <c r="C16" s="18">
        <f t="shared" si="0"/>
        <v>100</v>
      </c>
      <c r="D16" s="13">
        <f>+'USD PP Chart'!D16</f>
        <v>1017.8</v>
      </c>
    </row>
    <row r="17" spans="1:4" x14ac:dyDescent="0.25">
      <c r="A17" s="21">
        <v>4870</v>
      </c>
      <c r="B17" s="19">
        <f t="shared" si="1"/>
        <v>100.70740813519356</v>
      </c>
      <c r="C17" s="18">
        <f t="shared" si="0"/>
        <v>100.70740813519356</v>
      </c>
      <c r="D17" s="13">
        <f>+'USD PP Chart'!D17</f>
        <v>1025</v>
      </c>
    </row>
    <row r="18" spans="1:4" x14ac:dyDescent="0.25">
      <c r="A18" s="21">
        <v>4901</v>
      </c>
      <c r="B18" s="19">
        <f t="shared" si="1"/>
        <v>100.35370406759678</v>
      </c>
      <c r="C18" s="18">
        <f t="shared" si="0"/>
        <v>100.35370406759678</v>
      </c>
      <c r="D18" s="13">
        <f>+'USD PP Chart'!D18</f>
        <v>1021.4</v>
      </c>
    </row>
    <row r="19" spans="1:4" x14ac:dyDescent="0.25">
      <c r="A19" s="21">
        <v>4931</v>
      </c>
      <c r="B19" s="19">
        <f t="shared" si="1"/>
        <v>99.331892316761653</v>
      </c>
      <c r="C19" s="18">
        <f t="shared" si="0"/>
        <v>99.331892316761653</v>
      </c>
      <c r="D19" s="13">
        <f>+'USD PP Chart'!D19</f>
        <v>1011</v>
      </c>
    </row>
    <row r="20" spans="1:4" x14ac:dyDescent="0.25">
      <c r="A20" s="21">
        <v>4962</v>
      </c>
      <c r="B20" s="19">
        <f t="shared" si="1"/>
        <v>98.683434859500892</v>
      </c>
      <c r="C20" s="18">
        <f t="shared" si="0"/>
        <v>98.683434859500892</v>
      </c>
      <c r="D20" s="13">
        <f>+'USD PP Chart'!D20</f>
        <v>1004.4</v>
      </c>
    </row>
    <row r="21" spans="1:4" x14ac:dyDescent="0.25">
      <c r="A21" s="21">
        <v>4993</v>
      </c>
      <c r="B21" s="19">
        <f t="shared" si="1"/>
        <v>98.329730791904097</v>
      </c>
      <c r="C21" s="18">
        <f t="shared" si="0"/>
        <v>98.329730791904097</v>
      </c>
      <c r="D21" s="13">
        <f>+'USD PP Chart'!D21</f>
        <v>1000.8</v>
      </c>
    </row>
    <row r="22" spans="1:4" x14ac:dyDescent="0.25">
      <c r="A22" s="21">
        <v>5023</v>
      </c>
      <c r="B22" s="19">
        <f t="shared" si="1"/>
        <v>97.681273334643365</v>
      </c>
      <c r="C22" s="18">
        <f t="shared" si="0"/>
        <v>97.681273334643365</v>
      </c>
      <c r="D22" s="13">
        <f>+'USD PP Chart'!D22</f>
        <v>994.2</v>
      </c>
    </row>
    <row r="23" spans="1:4" x14ac:dyDescent="0.25">
      <c r="A23" s="21">
        <v>5054</v>
      </c>
      <c r="B23" s="19">
        <f t="shared" si="1"/>
        <v>97.357044606012963</v>
      </c>
      <c r="C23" s="18">
        <f t="shared" si="0"/>
        <v>97.357044606012963</v>
      </c>
      <c r="D23" s="13">
        <f>+'USD PP Chart'!D23</f>
        <v>990.9</v>
      </c>
    </row>
    <row r="24" spans="1:4" x14ac:dyDescent="0.25">
      <c r="A24" s="21">
        <v>5084</v>
      </c>
      <c r="B24" s="19">
        <f t="shared" si="1"/>
        <v>97.681273334643365</v>
      </c>
      <c r="C24" s="18">
        <f t="shared" si="0"/>
        <v>97.681273334643365</v>
      </c>
      <c r="D24" s="13">
        <f>+'USD PP Chart'!D24</f>
        <v>994.2</v>
      </c>
    </row>
    <row r="25" spans="1:4" x14ac:dyDescent="0.25">
      <c r="A25" s="21">
        <v>5115</v>
      </c>
      <c r="B25" s="19">
        <f t="shared" si="1"/>
        <v>97.681273334643365</v>
      </c>
      <c r="C25" s="18">
        <f t="shared" si="0"/>
        <v>97.681273334643365</v>
      </c>
      <c r="D25" s="13">
        <f>+'USD PP Chart'!D25</f>
        <v>994.2</v>
      </c>
    </row>
    <row r="26" spans="1:4" x14ac:dyDescent="0.25">
      <c r="A26" s="21">
        <v>5146</v>
      </c>
      <c r="B26" s="19">
        <f t="shared" si="1"/>
        <v>98.683434859500892</v>
      </c>
      <c r="C26" s="18">
        <f t="shared" si="0"/>
        <v>98.683434859500892</v>
      </c>
      <c r="D26" s="13">
        <f>+'USD PP Chart'!D26</f>
        <v>1004.4</v>
      </c>
    </row>
    <row r="27" spans="1:4" x14ac:dyDescent="0.25">
      <c r="A27" s="21">
        <v>5174</v>
      </c>
      <c r="B27" s="19">
        <f t="shared" si="1"/>
        <v>99.007663588131265</v>
      </c>
      <c r="C27" s="18">
        <f t="shared" si="0"/>
        <v>99.007663588131265</v>
      </c>
      <c r="D27" s="13">
        <f>+'USD PP Chart'!D27</f>
        <v>1007.7</v>
      </c>
    </row>
    <row r="28" spans="1:4" x14ac:dyDescent="0.25">
      <c r="A28" s="21">
        <v>5205</v>
      </c>
      <c r="B28" s="19">
        <f t="shared" si="1"/>
        <v>100</v>
      </c>
      <c r="C28" s="18">
        <f t="shared" si="0"/>
        <v>100</v>
      </c>
      <c r="D28" s="13">
        <f>+'USD PP Chart'!D28</f>
        <v>1017.8</v>
      </c>
    </row>
    <row r="29" spans="1:4" x14ac:dyDescent="0.25">
      <c r="A29" s="21">
        <v>5235</v>
      </c>
      <c r="B29" s="19">
        <f t="shared" si="1"/>
        <v>99.331892316761653</v>
      </c>
      <c r="C29" s="18">
        <f t="shared" si="0"/>
        <v>99.331892316761653</v>
      </c>
      <c r="D29" s="13">
        <f>+'USD PP Chart'!D29</f>
        <v>1011</v>
      </c>
    </row>
    <row r="30" spans="1:4" x14ac:dyDescent="0.25">
      <c r="A30" s="21">
        <v>5266</v>
      </c>
      <c r="B30" s="19">
        <f t="shared" si="1"/>
        <v>98.683434859500892</v>
      </c>
      <c r="C30" s="18">
        <f t="shared" si="0"/>
        <v>98.683434859500892</v>
      </c>
      <c r="D30" s="13">
        <f>+'USD PP Chart'!D30</f>
        <v>1004.4</v>
      </c>
    </row>
    <row r="31" spans="1:4" x14ac:dyDescent="0.25">
      <c r="A31" s="21">
        <v>5296</v>
      </c>
      <c r="B31" s="19">
        <f t="shared" si="1"/>
        <v>97.681273334643365</v>
      </c>
      <c r="C31" s="18">
        <f t="shared" si="0"/>
        <v>97.681273334643365</v>
      </c>
      <c r="D31" s="13">
        <f>+'USD PP Chart'!D31</f>
        <v>994.2</v>
      </c>
    </row>
    <row r="32" spans="1:4" x14ac:dyDescent="0.25">
      <c r="A32" s="21">
        <v>5327</v>
      </c>
      <c r="B32" s="19">
        <f t="shared" si="1"/>
        <v>96.413833759088234</v>
      </c>
      <c r="C32" s="18">
        <f t="shared" si="0"/>
        <v>96.413833759088234</v>
      </c>
      <c r="D32" s="13">
        <f>+'USD PP Chart'!D32</f>
        <v>981.3</v>
      </c>
    </row>
    <row r="33" spans="1:4" x14ac:dyDescent="0.25">
      <c r="A33" s="21">
        <v>5358</v>
      </c>
      <c r="B33" s="19">
        <f t="shared" si="1"/>
        <v>96.089605030457861</v>
      </c>
      <c r="C33" s="18">
        <f t="shared" si="0"/>
        <v>96.089605030457861</v>
      </c>
      <c r="D33" s="13">
        <f>+'USD PP Chart'!D33</f>
        <v>978</v>
      </c>
    </row>
    <row r="34" spans="1:4" x14ac:dyDescent="0.25">
      <c r="A34" s="21">
        <v>5388</v>
      </c>
      <c r="B34" s="19">
        <f t="shared" si="1"/>
        <v>96.708587148752216</v>
      </c>
      <c r="C34" s="18">
        <f t="shared" si="0"/>
        <v>96.708587148752216</v>
      </c>
      <c r="D34" s="13">
        <f>+'USD PP Chart'!D34</f>
        <v>984.3</v>
      </c>
    </row>
    <row r="35" spans="1:4" x14ac:dyDescent="0.25">
      <c r="A35" s="21">
        <v>5419</v>
      </c>
      <c r="B35" s="19">
        <f t="shared" si="1"/>
        <v>96.413833759088234</v>
      </c>
      <c r="C35" s="18">
        <f t="shared" si="0"/>
        <v>96.413833759088234</v>
      </c>
      <c r="D35" s="13">
        <f>+'USD PP Chart'!D35</f>
        <v>981.3</v>
      </c>
    </row>
    <row r="36" spans="1:4" x14ac:dyDescent="0.25">
      <c r="A36" s="21">
        <v>5449</v>
      </c>
      <c r="B36" s="19">
        <f t="shared" si="1"/>
        <v>96.708587148752216</v>
      </c>
      <c r="C36" s="18">
        <f t="shared" si="0"/>
        <v>96.708587148752216</v>
      </c>
      <c r="D36" s="13">
        <f>+'USD PP Chart'!D36</f>
        <v>984.3</v>
      </c>
    </row>
    <row r="37" spans="1:4" x14ac:dyDescent="0.25">
      <c r="A37" s="21">
        <v>5480</v>
      </c>
      <c r="B37" s="19">
        <f t="shared" si="1"/>
        <v>97.032815877382589</v>
      </c>
      <c r="C37" s="18">
        <f t="shared" si="0"/>
        <v>97.032815877382589</v>
      </c>
      <c r="D37" s="13">
        <f>+'USD PP Chart'!D37</f>
        <v>987.6</v>
      </c>
    </row>
    <row r="38" spans="1:4" x14ac:dyDescent="0.25">
      <c r="A38" s="21">
        <v>5511</v>
      </c>
      <c r="B38" s="19">
        <f t="shared" si="1"/>
        <v>97.681273334643365</v>
      </c>
      <c r="C38" s="18">
        <f t="shared" si="0"/>
        <v>97.681273334643365</v>
      </c>
      <c r="D38" s="13">
        <f>+'USD PP Chart'!D38</f>
        <v>994.2</v>
      </c>
    </row>
    <row r="39" spans="1:4" x14ac:dyDescent="0.25">
      <c r="A39" s="21">
        <v>5539</v>
      </c>
      <c r="B39" s="19">
        <f t="shared" si="1"/>
        <v>98.683434859500892</v>
      </c>
      <c r="C39" s="18">
        <f t="shared" si="0"/>
        <v>98.683434859500892</v>
      </c>
      <c r="D39" s="13">
        <f>+'USD PP Chart'!D39</f>
        <v>1004.4</v>
      </c>
    </row>
    <row r="40" spans="1:4" x14ac:dyDescent="0.25">
      <c r="A40" s="21">
        <v>5570</v>
      </c>
      <c r="B40" s="19">
        <f t="shared" si="1"/>
        <v>97.681273334643365</v>
      </c>
      <c r="C40" s="18">
        <f t="shared" si="0"/>
        <v>97.681273334643365</v>
      </c>
      <c r="D40" s="13">
        <f>+'USD PP Chart'!D40</f>
        <v>994.2</v>
      </c>
    </row>
    <row r="41" spans="1:4" x14ac:dyDescent="0.25">
      <c r="A41" s="21">
        <v>5600</v>
      </c>
      <c r="B41" s="19">
        <f t="shared" si="1"/>
        <v>97.357044606012963</v>
      </c>
      <c r="C41" s="18">
        <f t="shared" si="0"/>
        <v>97.357044606012963</v>
      </c>
      <c r="D41" s="13">
        <f>+'USD PP Chart'!D41</f>
        <v>990.9</v>
      </c>
    </row>
    <row r="42" spans="1:4" x14ac:dyDescent="0.25">
      <c r="A42" s="21">
        <v>5631</v>
      </c>
      <c r="B42" s="19">
        <f t="shared" si="1"/>
        <v>97.032815877382589</v>
      </c>
      <c r="C42" s="18">
        <f t="shared" si="0"/>
        <v>97.032815877382589</v>
      </c>
      <c r="D42" s="13">
        <f>+'USD PP Chart'!D42</f>
        <v>987.6</v>
      </c>
    </row>
    <row r="43" spans="1:4" x14ac:dyDescent="0.25">
      <c r="A43" s="21">
        <v>5661</v>
      </c>
      <c r="B43" s="19">
        <f t="shared" si="1"/>
        <v>97.032815877382589</v>
      </c>
      <c r="C43" s="18">
        <f t="shared" si="0"/>
        <v>97.032815877382589</v>
      </c>
      <c r="D43" s="13">
        <f>+'USD PP Chart'!D43</f>
        <v>987.6</v>
      </c>
    </row>
    <row r="44" spans="1:4" x14ac:dyDescent="0.25">
      <c r="A44" s="21">
        <v>5692</v>
      </c>
      <c r="B44" s="19">
        <f t="shared" si="1"/>
        <v>97.032815877382589</v>
      </c>
      <c r="C44" s="18">
        <f t="shared" si="0"/>
        <v>97.032815877382589</v>
      </c>
      <c r="D44" s="13">
        <f>+'USD PP Chart'!D44</f>
        <v>987.6</v>
      </c>
    </row>
    <row r="45" spans="1:4" x14ac:dyDescent="0.25">
      <c r="A45" s="21">
        <v>5723</v>
      </c>
      <c r="B45" s="19">
        <f t="shared" si="1"/>
        <v>96.708587148752216</v>
      </c>
      <c r="C45" s="18">
        <f t="shared" si="0"/>
        <v>96.708587148752216</v>
      </c>
      <c r="D45" s="13">
        <f>+'USD PP Chart'!D45</f>
        <v>984.3</v>
      </c>
    </row>
    <row r="46" spans="1:4" x14ac:dyDescent="0.25">
      <c r="A46" s="21">
        <v>5753</v>
      </c>
      <c r="B46" s="19">
        <f t="shared" si="1"/>
        <v>95.765376301827473</v>
      </c>
      <c r="C46" s="18">
        <f t="shared" si="0"/>
        <v>95.765376301827473</v>
      </c>
      <c r="D46" s="13">
        <f>+'USD PP Chart'!D46</f>
        <v>974.7</v>
      </c>
    </row>
    <row r="47" spans="1:4" x14ac:dyDescent="0.25">
      <c r="A47" s="21">
        <v>5784</v>
      </c>
      <c r="B47" s="19">
        <f t="shared" si="1"/>
        <v>95.156219296521911</v>
      </c>
      <c r="C47" s="18">
        <f t="shared" si="0"/>
        <v>95.156219296521911</v>
      </c>
      <c r="D47" s="13">
        <f>+'USD PP Chart'!D47</f>
        <v>968.5</v>
      </c>
    </row>
    <row r="48" spans="1:4" x14ac:dyDescent="0.25">
      <c r="A48" s="21">
        <v>5814</v>
      </c>
      <c r="B48" s="19">
        <f t="shared" si="1"/>
        <v>94.86146590685793</v>
      </c>
      <c r="C48" s="18">
        <f t="shared" si="0"/>
        <v>94.86146590685793</v>
      </c>
      <c r="D48" s="13">
        <f>+'USD PP Chart'!D48</f>
        <v>965.5</v>
      </c>
    </row>
    <row r="49" spans="1:4" x14ac:dyDescent="0.25">
      <c r="A49" s="21">
        <v>5845</v>
      </c>
      <c r="B49" s="19">
        <f t="shared" si="1"/>
        <v>93.947730398899594</v>
      </c>
      <c r="C49" s="18">
        <f t="shared" si="0"/>
        <v>93.947730398899594</v>
      </c>
      <c r="D49" s="13">
        <f>+'USD PP Chart'!D49</f>
        <v>956.2</v>
      </c>
    </row>
    <row r="50" spans="1:4" x14ac:dyDescent="0.25">
      <c r="A50" s="21">
        <v>5876</v>
      </c>
      <c r="B50" s="19">
        <f t="shared" si="1"/>
        <v>93.947730398899594</v>
      </c>
      <c r="C50" s="18">
        <f t="shared" si="0"/>
        <v>93.947730398899594</v>
      </c>
      <c r="D50" s="13">
        <f>+'USD PP Chart'!D50</f>
        <v>956.2</v>
      </c>
    </row>
    <row r="51" spans="1:4" x14ac:dyDescent="0.25">
      <c r="A51" s="21">
        <v>5905</v>
      </c>
      <c r="B51" s="19">
        <f t="shared" si="1"/>
        <v>93.063470229907651</v>
      </c>
      <c r="C51" s="18">
        <f t="shared" si="0"/>
        <v>93.063470229907651</v>
      </c>
      <c r="D51" s="13">
        <f>+'USD PP Chart'!D51</f>
        <v>947.2</v>
      </c>
    </row>
    <row r="52" spans="1:4" x14ac:dyDescent="0.25">
      <c r="A52" s="21">
        <v>5936</v>
      </c>
      <c r="B52" s="19">
        <f t="shared" si="1"/>
        <v>92.179210060915707</v>
      </c>
      <c r="C52" s="18">
        <f t="shared" si="0"/>
        <v>92.179210060915707</v>
      </c>
      <c r="D52" s="13">
        <f>+'USD PP Chart'!D52</f>
        <v>938.2</v>
      </c>
    </row>
    <row r="53" spans="1:4" x14ac:dyDescent="0.25">
      <c r="A53" s="21">
        <v>5966</v>
      </c>
      <c r="B53" s="19">
        <f t="shared" si="1"/>
        <v>91.884456671251726</v>
      </c>
      <c r="C53" s="18">
        <f t="shared" si="0"/>
        <v>91.884456671251726</v>
      </c>
      <c r="D53" s="13">
        <f>+'USD PP Chart'!D53</f>
        <v>935.2</v>
      </c>
    </row>
    <row r="54" spans="1:4" x14ac:dyDescent="0.25">
      <c r="A54" s="21">
        <v>5997</v>
      </c>
      <c r="B54" s="19">
        <f t="shared" si="1"/>
        <v>90.744743564551001</v>
      </c>
      <c r="C54" s="18">
        <f t="shared" si="0"/>
        <v>90.744743564551001</v>
      </c>
      <c r="D54" s="13">
        <f>+'USD PP Chart'!D54</f>
        <v>923.6</v>
      </c>
    </row>
    <row r="55" spans="1:4" x14ac:dyDescent="0.25">
      <c r="A55" s="21">
        <v>6027</v>
      </c>
      <c r="B55" s="19">
        <f t="shared" si="1"/>
        <v>90.744743564551001</v>
      </c>
      <c r="C55" s="18">
        <f t="shared" si="0"/>
        <v>90.744743564551001</v>
      </c>
      <c r="D55" s="13">
        <f>+'USD PP Chart'!D55</f>
        <v>923.6</v>
      </c>
    </row>
    <row r="56" spans="1:4" x14ac:dyDescent="0.25">
      <c r="A56" s="21">
        <v>6058</v>
      </c>
      <c r="B56" s="19">
        <f t="shared" si="1"/>
        <v>89.654156022794268</v>
      </c>
      <c r="C56" s="18">
        <f t="shared" si="0"/>
        <v>89.654156022794268</v>
      </c>
      <c r="D56" s="13">
        <f>+'USD PP Chart'!D56</f>
        <v>912.5</v>
      </c>
    </row>
    <row r="57" spans="1:4" x14ac:dyDescent="0.25">
      <c r="A57" s="21">
        <v>6089</v>
      </c>
      <c r="B57" s="19">
        <f t="shared" si="1"/>
        <v>88.033012379642372</v>
      </c>
      <c r="C57" s="18">
        <f t="shared" si="0"/>
        <v>88.033012379642372</v>
      </c>
      <c r="D57" s="13">
        <f>+'USD PP Chart'!D57</f>
        <v>896</v>
      </c>
    </row>
    <row r="58" spans="1:4" x14ac:dyDescent="0.25">
      <c r="A58" s="21">
        <v>6119</v>
      </c>
      <c r="B58" s="19">
        <f t="shared" si="1"/>
        <v>87.011200628807245</v>
      </c>
      <c r="C58" s="18">
        <f t="shared" si="0"/>
        <v>87.011200628807245</v>
      </c>
      <c r="D58" s="13">
        <f>+'USD PP Chart'!D58</f>
        <v>885.6</v>
      </c>
    </row>
    <row r="59" spans="1:4" x14ac:dyDescent="0.25">
      <c r="A59" s="21">
        <v>6150</v>
      </c>
      <c r="B59" s="19">
        <f t="shared" si="1"/>
        <v>85.478483002554526</v>
      </c>
      <c r="C59" s="18">
        <f t="shared" si="0"/>
        <v>85.478483002554526</v>
      </c>
      <c r="D59" s="13">
        <f>+'USD PP Chart'!D59</f>
        <v>870</v>
      </c>
    </row>
    <row r="60" spans="1:4" x14ac:dyDescent="0.25">
      <c r="A60" s="21">
        <v>6180</v>
      </c>
      <c r="B60" s="19">
        <f t="shared" si="1"/>
        <v>84.97740224012577</v>
      </c>
      <c r="C60" s="18">
        <f t="shared" si="0"/>
        <v>84.97740224012577</v>
      </c>
      <c r="D60" s="13">
        <f>+'USD PP Chart'!D60</f>
        <v>864.9</v>
      </c>
    </row>
    <row r="61" spans="1:4" x14ac:dyDescent="0.25">
      <c r="A61" s="21">
        <v>6211</v>
      </c>
      <c r="B61" s="19">
        <f t="shared" si="1"/>
        <v>84.004716054234635</v>
      </c>
      <c r="C61" s="18">
        <f t="shared" si="0"/>
        <v>84.004716054234635</v>
      </c>
      <c r="D61" s="13">
        <f>+'USD PP Chart'!D61</f>
        <v>855</v>
      </c>
    </row>
    <row r="62" spans="1:4" x14ac:dyDescent="0.25">
      <c r="A62" s="21">
        <v>6242</v>
      </c>
      <c r="B62" s="19">
        <f t="shared" si="1"/>
        <v>82.128119473373957</v>
      </c>
      <c r="C62" s="18">
        <f t="shared" si="0"/>
        <v>82.128119473373957</v>
      </c>
      <c r="D62" s="13">
        <f>+'USD PP Chart'!D62</f>
        <v>835.9</v>
      </c>
    </row>
    <row r="63" spans="1:4" x14ac:dyDescent="0.25">
      <c r="A63" s="21">
        <v>6270</v>
      </c>
      <c r="B63" s="19">
        <f t="shared" si="1"/>
        <v>81.685989388877971</v>
      </c>
      <c r="C63" s="18">
        <f t="shared" si="0"/>
        <v>81.685989388877971</v>
      </c>
      <c r="D63" s="13">
        <f>+'USD PP Chart'!D63</f>
        <v>831.4</v>
      </c>
    </row>
    <row r="64" spans="1:4" x14ac:dyDescent="0.25">
      <c r="A64" s="21">
        <v>6301</v>
      </c>
      <c r="B64" s="19">
        <f t="shared" si="1"/>
        <v>78.217724503831803</v>
      </c>
      <c r="C64" s="18">
        <f t="shared" si="0"/>
        <v>78.217724503831803</v>
      </c>
      <c r="D64" s="13">
        <f>+'USD PP Chart'!D64</f>
        <v>796.1</v>
      </c>
    </row>
    <row r="65" spans="1:4" x14ac:dyDescent="0.25">
      <c r="A65" s="21">
        <v>6331</v>
      </c>
      <c r="B65" s="19">
        <f t="shared" si="1"/>
        <v>76.567105521713501</v>
      </c>
      <c r="C65" s="18">
        <f t="shared" si="0"/>
        <v>76.567105521713501</v>
      </c>
      <c r="D65" s="13">
        <f>+'USD PP Chart'!D65</f>
        <v>779.3</v>
      </c>
    </row>
    <row r="66" spans="1:4" x14ac:dyDescent="0.25">
      <c r="A66" s="21">
        <v>6362</v>
      </c>
      <c r="B66" s="19">
        <f t="shared" si="1"/>
        <v>75.771271369620763</v>
      </c>
      <c r="C66" s="18">
        <f t="shared" si="0"/>
        <v>75.771271369620763</v>
      </c>
      <c r="D66" s="13">
        <f>+'USD PP Chart'!D66</f>
        <v>771.2</v>
      </c>
    </row>
    <row r="67" spans="1:4" x14ac:dyDescent="0.25">
      <c r="A67" s="21">
        <v>6392</v>
      </c>
      <c r="B67" s="19">
        <f t="shared" si="1"/>
        <v>76.567105521713501</v>
      </c>
      <c r="C67" s="18">
        <f t="shared" si="0"/>
        <v>76.567105521713501</v>
      </c>
      <c r="D67" s="13">
        <f>+'USD PP Chart'!D67</f>
        <v>779.3</v>
      </c>
    </row>
    <row r="68" spans="1:4" x14ac:dyDescent="0.25">
      <c r="A68" s="21">
        <v>6423</v>
      </c>
      <c r="B68" s="19">
        <f t="shared" si="1"/>
        <v>75.388091963057562</v>
      </c>
      <c r="C68" s="18">
        <f t="shared" si="0"/>
        <v>75.388091963057562</v>
      </c>
      <c r="D68" s="13">
        <f>+'USD PP Chart'!D68</f>
        <v>767.3</v>
      </c>
    </row>
    <row r="69" spans="1:4" x14ac:dyDescent="0.25">
      <c r="A69" s="21">
        <v>6454</v>
      </c>
      <c r="B69" s="19">
        <f t="shared" si="1"/>
        <v>74.071526822558468</v>
      </c>
      <c r="C69" s="18">
        <f t="shared" si="0"/>
        <v>74.071526822558468</v>
      </c>
      <c r="D69" s="13">
        <f>+'USD PP Chart'!D69</f>
        <v>753.9</v>
      </c>
    </row>
    <row r="70" spans="1:4" x14ac:dyDescent="0.25">
      <c r="A70" s="21">
        <v>6484</v>
      </c>
      <c r="B70" s="19">
        <f t="shared" si="1"/>
        <v>72.774611908036945</v>
      </c>
      <c r="C70" s="18">
        <f t="shared" si="0"/>
        <v>72.774611908036945</v>
      </c>
      <c r="D70" s="13">
        <f>+'USD PP Chart'!D70</f>
        <v>740.7</v>
      </c>
    </row>
    <row r="71" spans="1:4" x14ac:dyDescent="0.25">
      <c r="A71" s="21">
        <v>6515</v>
      </c>
      <c r="B71" s="19">
        <f t="shared" si="1"/>
        <v>72.597759874238548</v>
      </c>
      <c r="C71" s="18">
        <f t="shared" si="0"/>
        <v>72.597759874238548</v>
      </c>
      <c r="D71" s="13">
        <f>+'USD PP Chart'!D71</f>
        <v>738.9</v>
      </c>
    </row>
    <row r="72" spans="1:4" x14ac:dyDescent="0.25">
      <c r="A72" s="21">
        <v>6545</v>
      </c>
      <c r="B72" s="19">
        <f t="shared" si="1"/>
        <v>71.713499705246605</v>
      </c>
      <c r="C72" s="18">
        <f t="shared" si="0"/>
        <v>71.713499705246605</v>
      </c>
      <c r="D72" s="13">
        <f>+'USD PP Chart'!D72</f>
        <v>729.9</v>
      </c>
    </row>
    <row r="73" spans="1:4" x14ac:dyDescent="0.25">
      <c r="A73" s="21">
        <v>6576</v>
      </c>
      <c r="B73" s="19">
        <f t="shared" si="1"/>
        <v>70.337983886814698</v>
      </c>
      <c r="C73" s="18">
        <f t="shared" si="0"/>
        <v>70.337983886814698</v>
      </c>
      <c r="D73" s="13">
        <f>+'USD PP Chart'!D73</f>
        <v>715.9</v>
      </c>
    </row>
    <row r="74" spans="1:4" x14ac:dyDescent="0.25">
      <c r="A74" s="21">
        <v>6607</v>
      </c>
      <c r="B74" s="19">
        <f t="shared" si="1"/>
        <v>69.689526429553936</v>
      </c>
      <c r="C74" s="18">
        <f t="shared" si="0"/>
        <v>69.689526429553936</v>
      </c>
      <c r="D74" s="13">
        <f>+'USD PP Chart'!D74</f>
        <v>709.3</v>
      </c>
    </row>
    <row r="75" spans="1:4" x14ac:dyDescent="0.25">
      <c r="A75" s="21">
        <v>6635</v>
      </c>
      <c r="B75" s="19">
        <f t="shared" si="1"/>
        <v>70.013755158184324</v>
      </c>
      <c r="C75" s="18">
        <f t="shared" si="0"/>
        <v>70.013755158184324</v>
      </c>
      <c r="D75" s="13">
        <f>+'USD PP Chart'!D75</f>
        <v>712.6</v>
      </c>
    </row>
    <row r="76" spans="1:4" x14ac:dyDescent="0.25">
      <c r="A76" s="21">
        <v>6666</v>
      </c>
      <c r="B76" s="19">
        <f t="shared" si="1"/>
        <v>69.18844566712518</v>
      </c>
      <c r="C76" s="18">
        <f t="shared" si="0"/>
        <v>69.18844566712518</v>
      </c>
      <c r="D76" s="13">
        <f>+'USD PP Chart'!D76</f>
        <v>704.2</v>
      </c>
    </row>
    <row r="77" spans="1:4" x14ac:dyDescent="0.25">
      <c r="A77" s="21">
        <v>6696</v>
      </c>
      <c r="B77" s="19">
        <f t="shared" si="1"/>
        <v>67.891530752603657</v>
      </c>
      <c r="C77" s="18">
        <f t="shared" ref="C77:C140" si="2">+B77</f>
        <v>67.891530752603657</v>
      </c>
      <c r="D77" s="13">
        <f>+'USD PP Chart'!D77</f>
        <v>691</v>
      </c>
    </row>
    <row r="78" spans="1:4" x14ac:dyDescent="0.25">
      <c r="A78" s="21">
        <v>6727</v>
      </c>
      <c r="B78" s="19">
        <f t="shared" ref="B78:B141" si="3">D78/$D$13*$B$12</f>
        <v>66.692866967970133</v>
      </c>
      <c r="C78" s="18">
        <f t="shared" si="2"/>
        <v>66.692866967970133</v>
      </c>
      <c r="D78" s="13">
        <f>+'USD PP Chart'!D78</f>
        <v>678.8</v>
      </c>
    </row>
    <row r="79" spans="1:4" x14ac:dyDescent="0.25">
      <c r="A79" s="21">
        <v>6757</v>
      </c>
      <c r="B79" s="19">
        <f t="shared" si="3"/>
        <v>65.042247985851844</v>
      </c>
      <c r="C79" s="18">
        <f t="shared" si="2"/>
        <v>65.042247985851844</v>
      </c>
      <c r="D79" s="13">
        <f>+'USD PP Chart'!D79</f>
        <v>662</v>
      </c>
    </row>
    <row r="80" spans="1:4" x14ac:dyDescent="0.25">
      <c r="A80" s="21">
        <v>6788</v>
      </c>
      <c r="B80" s="19">
        <f t="shared" si="3"/>
        <v>63.922185105128712</v>
      </c>
      <c r="C80" s="18">
        <f t="shared" si="2"/>
        <v>63.922185105128712</v>
      </c>
      <c r="D80" s="13">
        <f>+'USD PP Chart'!D80</f>
        <v>650.6</v>
      </c>
    </row>
    <row r="81" spans="1:4" x14ac:dyDescent="0.25">
      <c r="A81" s="21">
        <v>6819</v>
      </c>
      <c r="B81" s="19">
        <f t="shared" si="3"/>
        <v>62.428767930831206</v>
      </c>
      <c r="C81" s="18">
        <f t="shared" si="2"/>
        <v>62.428767930831206</v>
      </c>
      <c r="D81" s="13">
        <f>+'USD PP Chart'!D81</f>
        <v>635.4</v>
      </c>
    </row>
    <row r="82" spans="1:4" x14ac:dyDescent="0.25">
      <c r="A82" s="21">
        <v>6849</v>
      </c>
      <c r="B82" s="19">
        <f t="shared" si="3"/>
        <v>61.397131067007273</v>
      </c>
      <c r="C82" s="18">
        <f t="shared" si="2"/>
        <v>61.397131067007273</v>
      </c>
      <c r="D82" s="13">
        <f>+'USD PP Chart'!D82</f>
        <v>624.9</v>
      </c>
    </row>
    <row r="83" spans="1:4" x14ac:dyDescent="0.25">
      <c r="A83" s="21">
        <v>6880</v>
      </c>
      <c r="B83" s="19">
        <f t="shared" si="3"/>
        <v>60.365494203183331</v>
      </c>
      <c r="C83" s="18">
        <f t="shared" si="2"/>
        <v>60.365494203183331</v>
      </c>
      <c r="D83" s="13">
        <f>+'USD PP Chart'!D83</f>
        <v>614.4</v>
      </c>
    </row>
    <row r="84" spans="1:4" x14ac:dyDescent="0.25">
      <c r="A84" s="21">
        <v>6910</v>
      </c>
      <c r="B84" s="19">
        <f t="shared" si="3"/>
        <v>59.510709373157802</v>
      </c>
      <c r="C84" s="18">
        <f t="shared" si="2"/>
        <v>59.510709373157802</v>
      </c>
      <c r="D84" s="13">
        <f>+'USD PP Chart'!D84</f>
        <v>605.70000000000005</v>
      </c>
    </row>
    <row r="85" spans="1:4" x14ac:dyDescent="0.25">
      <c r="A85" s="21">
        <v>6941</v>
      </c>
      <c r="B85" s="19">
        <f t="shared" si="3"/>
        <v>59.392808017292197</v>
      </c>
      <c r="C85" s="18">
        <f t="shared" si="2"/>
        <v>59.392808017292197</v>
      </c>
      <c r="D85" s="13">
        <f>+'USD PP Chart'!D85</f>
        <v>604.5</v>
      </c>
    </row>
    <row r="86" spans="1:4" x14ac:dyDescent="0.25">
      <c r="A86" s="21">
        <v>6972</v>
      </c>
      <c r="B86" s="19">
        <f t="shared" si="3"/>
        <v>60.748673609746504</v>
      </c>
      <c r="C86" s="18">
        <f t="shared" si="2"/>
        <v>60.748673609746504</v>
      </c>
      <c r="D86" s="13">
        <f>+'USD PP Chart'!D86</f>
        <v>618.29999999999995</v>
      </c>
    </row>
    <row r="87" spans="1:4" x14ac:dyDescent="0.25">
      <c r="A87" s="21">
        <v>7000</v>
      </c>
      <c r="B87" s="19">
        <f t="shared" si="3"/>
        <v>60.011790135586565</v>
      </c>
      <c r="C87" s="18">
        <f t="shared" si="2"/>
        <v>60.011790135586565</v>
      </c>
      <c r="D87" s="13">
        <f>+'USD PP Chart'!D87</f>
        <v>610.79999999999995</v>
      </c>
    </row>
    <row r="88" spans="1:4" x14ac:dyDescent="0.25">
      <c r="A88" s="21">
        <v>7031</v>
      </c>
      <c r="B88" s="19">
        <f t="shared" si="3"/>
        <v>58.931027706818625</v>
      </c>
      <c r="C88" s="18">
        <f t="shared" si="2"/>
        <v>58.931027706818625</v>
      </c>
      <c r="D88" s="13">
        <f>+'USD PP Chart'!D88</f>
        <v>599.79999999999995</v>
      </c>
    </row>
    <row r="89" spans="1:4" x14ac:dyDescent="0.25">
      <c r="A89" s="21">
        <v>7061</v>
      </c>
      <c r="B89" s="19">
        <f t="shared" si="3"/>
        <v>58.105718215759481</v>
      </c>
      <c r="C89" s="18">
        <f t="shared" si="2"/>
        <v>58.105718215759481</v>
      </c>
      <c r="D89" s="13">
        <f>+'USD PP Chart'!D89</f>
        <v>591.4</v>
      </c>
    </row>
    <row r="90" spans="1:4" x14ac:dyDescent="0.25">
      <c r="A90" s="21">
        <v>7092</v>
      </c>
      <c r="B90" s="19">
        <f t="shared" si="3"/>
        <v>57.98781685989389</v>
      </c>
      <c r="C90" s="18">
        <f t="shared" si="2"/>
        <v>57.98781685989389</v>
      </c>
      <c r="D90" s="13">
        <f>+'USD PP Chart'!D90</f>
        <v>590.20000000000005</v>
      </c>
    </row>
    <row r="91" spans="1:4" x14ac:dyDescent="0.25">
      <c r="A91" s="21">
        <v>7122</v>
      </c>
      <c r="B91" s="19">
        <f t="shared" si="3"/>
        <v>56.425623894674793</v>
      </c>
      <c r="C91" s="18">
        <f t="shared" si="2"/>
        <v>56.425623894674793</v>
      </c>
      <c r="D91" s="13">
        <f>+'USD PP Chart'!D91</f>
        <v>574.29999999999995</v>
      </c>
    </row>
    <row r="92" spans="1:4" x14ac:dyDescent="0.25">
      <c r="A92" s="21">
        <v>7153</v>
      </c>
      <c r="B92" s="19">
        <f t="shared" si="3"/>
        <v>55.482413047750057</v>
      </c>
      <c r="C92" s="18">
        <f t="shared" si="2"/>
        <v>55.482413047750057</v>
      </c>
      <c r="D92" s="13">
        <f>+'USD PP Chart'!D92</f>
        <v>564.70000000000005</v>
      </c>
    </row>
    <row r="93" spans="1:4" x14ac:dyDescent="0.25">
      <c r="A93" s="21">
        <v>7184</v>
      </c>
      <c r="B93" s="19">
        <f t="shared" si="3"/>
        <v>55.158184319119677</v>
      </c>
      <c r="C93" s="18">
        <f t="shared" si="2"/>
        <v>55.158184319119677</v>
      </c>
      <c r="D93" s="13">
        <f>+'USD PP Chart'!D93</f>
        <v>561.4</v>
      </c>
    </row>
    <row r="94" spans="1:4" x14ac:dyDescent="0.25">
      <c r="A94" s="21">
        <v>7214</v>
      </c>
      <c r="B94" s="19">
        <f t="shared" si="3"/>
        <v>54.254273924150134</v>
      </c>
      <c r="C94" s="18">
        <f t="shared" si="2"/>
        <v>54.254273924150134</v>
      </c>
      <c r="D94" s="13">
        <f>+'USD PP Chart'!D94</f>
        <v>552.20000000000005</v>
      </c>
    </row>
    <row r="95" spans="1:4" x14ac:dyDescent="0.25">
      <c r="A95" s="21">
        <v>7245</v>
      </c>
      <c r="B95" s="19">
        <f t="shared" si="3"/>
        <v>52.986834348595004</v>
      </c>
      <c r="C95" s="18">
        <f t="shared" si="2"/>
        <v>52.986834348595004</v>
      </c>
      <c r="D95" s="13">
        <f>+'USD PP Chart'!D95</f>
        <v>539.29999999999995</v>
      </c>
    </row>
    <row r="96" spans="1:4" x14ac:dyDescent="0.25">
      <c r="A96" s="21">
        <v>7275</v>
      </c>
      <c r="B96" s="19">
        <f t="shared" si="3"/>
        <v>51.866771467871885</v>
      </c>
      <c r="C96" s="18">
        <f t="shared" si="2"/>
        <v>51.866771467871885</v>
      </c>
      <c r="D96" s="13">
        <f>+'USD PP Chart'!D96</f>
        <v>527.9</v>
      </c>
    </row>
    <row r="97" spans="1:4" x14ac:dyDescent="0.25">
      <c r="A97" s="21">
        <v>7306</v>
      </c>
      <c r="B97" s="19">
        <f t="shared" si="3"/>
        <v>50.864609943014351</v>
      </c>
      <c r="C97" s="18">
        <f t="shared" si="2"/>
        <v>50.864609943014351</v>
      </c>
      <c r="D97" s="13">
        <f>+'USD PP Chart'!D97</f>
        <v>517.70000000000005</v>
      </c>
    </row>
    <row r="98" spans="1:4" x14ac:dyDescent="0.25">
      <c r="A98" s="21">
        <v>7337</v>
      </c>
      <c r="B98" s="19">
        <f t="shared" si="3"/>
        <v>50.255452937708789</v>
      </c>
      <c r="C98" s="18">
        <f t="shared" si="2"/>
        <v>50.255452937708789</v>
      </c>
      <c r="D98" s="13">
        <f>+'USD PP Chart'!D98</f>
        <v>511.5</v>
      </c>
    </row>
    <row r="99" spans="1:4" x14ac:dyDescent="0.25">
      <c r="A99" s="21">
        <v>7366</v>
      </c>
      <c r="B99" s="19">
        <f t="shared" si="3"/>
        <v>49.754372175280018</v>
      </c>
      <c r="C99" s="18">
        <f t="shared" si="2"/>
        <v>49.754372175280018</v>
      </c>
      <c r="D99" s="13">
        <f>+'USD PP Chart'!D99</f>
        <v>506.4</v>
      </c>
    </row>
    <row r="100" spans="1:4" x14ac:dyDescent="0.25">
      <c r="A100" s="21">
        <v>7397</v>
      </c>
      <c r="B100" s="19">
        <f t="shared" si="3"/>
        <v>48.369031243859304</v>
      </c>
      <c r="C100" s="18">
        <f t="shared" si="2"/>
        <v>48.369031243859304</v>
      </c>
      <c r="D100" s="13">
        <f>+'USD PP Chart'!D100</f>
        <v>492.3</v>
      </c>
    </row>
    <row r="101" spans="1:4" x14ac:dyDescent="0.25">
      <c r="A101" s="21">
        <v>7427</v>
      </c>
      <c r="B101" s="19">
        <f t="shared" si="3"/>
        <v>47.573197091766559</v>
      </c>
      <c r="C101" s="18">
        <f t="shared" si="2"/>
        <v>47.573197091766559</v>
      </c>
      <c r="D101" s="13">
        <f>+'USD PP Chart'!D101</f>
        <v>484.2</v>
      </c>
    </row>
    <row r="102" spans="1:4" x14ac:dyDescent="0.25">
      <c r="A102" s="21">
        <v>7458</v>
      </c>
      <c r="B102" s="19">
        <f t="shared" si="3"/>
        <v>46.895264295539398</v>
      </c>
      <c r="C102" s="18">
        <f t="shared" si="2"/>
        <v>46.895264295539398</v>
      </c>
      <c r="D102" s="13">
        <f>+'USD PP Chart'!D102</f>
        <v>477.3</v>
      </c>
    </row>
    <row r="103" spans="1:4" x14ac:dyDescent="0.25">
      <c r="A103" s="21">
        <v>7488</v>
      </c>
      <c r="B103" s="19">
        <f t="shared" si="3"/>
        <v>47.190017685203387</v>
      </c>
      <c r="C103" s="18">
        <f t="shared" si="2"/>
        <v>47.190017685203387</v>
      </c>
      <c r="D103" s="13">
        <f>+'USD PP Chart'!D103</f>
        <v>480.3</v>
      </c>
    </row>
    <row r="104" spans="1:4" x14ac:dyDescent="0.25">
      <c r="A104" s="21">
        <v>7519</v>
      </c>
      <c r="B104" s="19">
        <f t="shared" si="3"/>
        <v>48.427981921792103</v>
      </c>
      <c r="C104" s="18">
        <f t="shared" si="2"/>
        <v>48.427981921792103</v>
      </c>
      <c r="D104" s="13">
        <f>+'USD PP Chart'!D104</f>
        <v>492.9</v>
      </c>
    </row>
    <row r="105" spans="1:4" x14ac:dyDescent="0.25">
      <c r="A105" s="21">
        <v>7550</v>
      </c>
      <c r="B105" s="19">
        <f t="shared" si="3"/>
        <v>49.017488701120065</v>
      </c>
      <c r="C105" s="18">
        <f t="shared" si="2"/>
        <v>49.017488701120065</v>
      </c>
      <c r="D105" s="13">
        <f>+'USD PP Chart'!D105</f>
        <v>498.9</v>
      </c>
    </row>
    <row r="106" spans="1:4" x14ac:dyDescent="0.25">
      <c r="A106" s="21">
        <v>7580</v>
      </c>
      <c r="B106" s="19">
        <f t="shared" si="3"/>
        <v>49.253291412851254</v>
      </c>
      <c r="C106" s="18">
        <f t="shared" si="2"/>
        <v>49.253291412851254</v>
      </c>
      <c r="D106" s="13">
        <f>+'USD PP Chart'!D106</f>
        <v>501.3</v>
      </c>
    </row>
    <row r="107" spans="1:4" x14ac:dyDescent="0.25">
      <c r="A107" s="21">
        <v>7611</v>
      </c>
      <c r="B107" s="19">
        <f t="shared" si="3"/>
        <v>49.577520141481628</v>
      </c>
      <c r="C107" s="18">
        <f t="shared" si="2"/>
        <v>49.577520141481628</v>
      </c>
      <c r="D107" s="13">
        <f>+'USD PP Chart'!D107</f>
        <v>504.6</v>
      </c>
    </row>
    <row r="108" spans="1:4" x14ac:dyDescent="0.25">
      <c r="A108" s="21">
        <v>7641</v>
      </c>
      <c r="B108" s="19">
        <f t="shared" si="3"/>
        <v>50.697583022204761</v>
      </c>
      <c r="C108" s="18">
        <f t="shared" si="2"/>
        <v>50.697583022204761</v>
      </c>
      <c r="D108" s="13">
        <f>+'USD PP Chart'!D108</f>
        <v>516</v>
      </c>
    </row>
    <row r="109" spans="1:4" x14ac:dyDescent="0.25">
      <c r="A109" s="21">
        <v>7672</v>
      </c>
      <c r="B109" s="19">
        <f t="shared" si="3"/>
        <v>51.572018078207904</v>
      </c>
      <c r="C109" s="18">
        <f t="shared" si="2"/>
        <v>51.572018078207904</v>
      </c>
      <c r="D109" s="13">
        <f>+'USD PP Chart'!D109</f>
        <v>524.9</v>
      </c>
    </row>
    <row r="110" spans="1:4" x14ac:dyDescent="0.25">
      <c r="A110" s="21">
        <v>7703</v>
      </c>
      <c r="B110" s="19">
        <f t="shared" si="3"/>
        <v>53.281587738258985</v>
      </c>
      <c r="C110" s="18">
        <f t="shared" si="2"/>
        <v>53.281587738258985</v>
      </c>
      <c r="D110" s="13">
        <f>+'USD PP Chart'!D110</f>
        <v>542.29999999999995</v>
      </c>
    </row>
    <row r="111" spans="1:4" x14ac:dyDescent="0.25">
      <c r="A111" s="21">
        <v>7731</v>
      </c>
      <c r="B111" s="19">
        <f t="shared" si="3"/>
        <v>53.664767144822164</v>
      </c>
      <c r="C111" s="18">
        <f t="shared" si="2"/>
        <v>53.664767144822164</v>
      </c>
      <c r="D111" s="13">
        <f>+'USD PP Chart'!D111</f>
        <v>546.20000000000005</v>
      </c>
    </row>
    <row r="112" spans="1:4" x14ac:dyDescent="0.25">
      <c r="A112" s="21">
        <v>7762</v>
      </c>
      <c r="B112" s="19">
        <f t="shared" si="3"/>
        <v>54.342699941049318</v>
      </c>
      <c r="C112" s="18">
        <f t="shared" si="2"/>
        <v>54.342699941049318</v>
      </c>
      <c r="D112" s="13">
        <f>+'USD PP Chart'!D112</f>
        <v>553.1</v>
      </c>
    </row>
    <row r="113" spans="1:4" x14ac:dyDescent="0.25">
      <c r="A113" s="21">
        <v>7792</v>
      </c>
      <c r="B113" s="19">
        <f t="shared" si="3"/>
        <v>55.364511691884452</v>
      </c>
      <c r="C113" s="18">
        <f t="shared" si="2"/>
        <v>55.364511691884452</v>
      </c>
      <c r="D113" s="13">
        <f>+'USD PP Chart'!D113</f>
        <v>563.5</v>
      </c>
    </row>
    <row r="114" spans="1:4" x14ac:dyDescent="0.25">
      <c r="A114" s="21">
        <v>7823</v>
      </c>
      <c r="B114" s="19">
        <f t="shared" si="3"/>
        <v>55.68874042051484</v>
      </c>
      <c r="C114" s="18">
        <f t="shared" si="2"/>
        <v>55.68874042051484</v>
      </c>
      <c r="D114" s="13">
        <f>+'USD PP Chart'!D114</f>
        <v>566.79999999999995</v>
      </c>
    </row>
    <row r="115" spans="1:4" x14ac:dyDescent="0.25">
      <c r="A115" s="21">
        <v>7853</v>
      </c>
      <c r="B115" s="19">
        <f t="shared" si="3"/>
        <v>55.570839064649249</v>
      </c>
      <c r="C115" s="18">
        <f t="shared" si="2"/>
        <v>55.570839064649249</v>
      </c>
      <c r="D115" s="13">
        <f>+'USD PP Chart'!D115</f>
        <v>565.6</v>
      </c>
    </row>
    <row r="116" spans="1:4" x14ac:dyDescent="0.25">
      <c r="A116" s="21">
        <v>7884</v>
      </c>
      <c r="B116" s="19">
        <f t="shared" si="3"/>
        <v>55.364511691884452</v>
      </c>
      <c r="C116" s="18">
        <f t="shared" si="2"/>
        <v>55.364511691884452</v>
      </c>
      <c r="D116" s="13">
        <f>+'USD PP Chart'!D116</f>
        <v>563.5</v>
      </c>
    </row>
    <row r="117" spans="1:4" x14ac:dyDescent="0.25">
      <c r="A117" s="21">
        <v>7915</v>
      </c>
      <c r="B117" s="19">
        <f t="shared" si="3"/>
        <v>56.012969149145221</v>
      </c>
      <c r="C117" s="18">
        <f t="shared" si="2"/>
        <v>56.012969149145221</v>
      </c>
      <c r="D117" s="13">
        <f>+'USD PP Chart'!D117</f>
        <v>570.1</v>
      </c>
    </row>
    <row r="118" spans="1:4" x14ac:dyDescent="0.25">
      <c r="A118" s="21">
        <v>7945</v>
      </c>
      <c r="B118" s="19">
        <f t="shared" si="3"/>
        <v>56.101395166044412</v>
      </c>
      <c r="C118" s="18">
        <f t="shared" si="2"/>
        <v>56.101395166044412</v>
      </c>
      <c r="D118" s="13">
        <f>+'USD PP Chart'!D118</f>
        <v>571</v>
      </c>
    </row>
    <row r="119" spans="1:4" x14ac:dyDescent="0.25">
      <c r="A119" s="21">
        <v>7976</v>
      </c>
      <c r="B119" s="19">
        <f t="shared" si="3"/>
        <v>56.425623894674793</v>
      </c>
      <c r="C119" s="18">
        <f t="shared" si="2"/>
        <v>56.425623894674793</v>
      </c>
      <c r="D119" s="13">
        <f>+'USD PP Chart'!D119</f>
        <v>574.29999999999995</v>
      </c>
    </row>
    <row r="120" spans="1:4" x14ac:dyDescent="0.25">
      <c r="A120" s="21">
        <v>8006</v>
      </c>
      <c r="B120" s="19">
        <f t="shared" si="3"/>
        <v>56.779327962271566</v>
      </c>
      <c r="C120" s="18">
        <f t="shared" si="2"/>
        <v>56.779327962271566</v>
      </c>
      <c r="D120" s="13">
        <f>+'USD PP Chart'!D120</f>
        <v>577.9</v>
      </c>
    </row>
    <row r="121" spans="1:4" x14ac:dyDescent="0.25">
      <c r="A121" s="21">
        <v>8037</v>
      </c>
      <c r="B121" s="19">
        <f t="shared" si="3"/>
        <v>57.98781685989389</v>
      </c>
      <c r="C121" s="18">
        <f t="shared" si="2"/>
        <v>57.98781685989389</v>
      </c>
      <c r="D121" s="13">
        <f>+'USD PP Chart'!D121</f>
        <v>590.20000000000005</v>
      </c>
    </row>
    <row r="122" spans="1:4" x14ac:dyDescent="0.25">
      <c r="A122" s="21">
        <v>8068</v>
      </c>
      <c r="B122" s="19">
        <f t="shared" si="3"/>
        <v>58.105718215759481</v>
      </c>
      <c r="C122" s="18">
        <f t="shared" si="2"/>
        <v>58.105718215759481</v>
      </c>
      <c r="D122" s="13">
        <f>+'USD PP Chart'!D122</f>
        <v>591.4</v>
      </c>
    </row>
    <row r="123" spans="1:4" x14ac:dyDescent="0.25">
      <c r="A123" s="21">
        <v>8096</v>
      </c>
      <c r="B123" s="19">
        <f t="shared" si="3"/>
        <v>58.813126350953041</v>
      </c>
      <c r="C123" s="18">
        <f t="shared" si="2"/>
        <v>58.813126350953041</v>
      </c>
      <c r="D123" s="13">
        <f>+'USD PP Chart'!D123</f>
        <v>598.6</v>
      </c>
    </row>
    <row r="124" spans="1:4" x14ac:dyDescent="0.25">
      <c r="A124" s="21">
        <v>8127</v>
      </c>
      <c r="B124" s="19">
        <f t="shared" si="3"/>
        <v>58.813126350953041</v>
      </c>
      <c r="C124" s="18">
        <f t="shared" si="2"/>
        <v>58.813126350953041</v>
      </c>
      <c r="D124" s="13">
        <f>+'USD PP Chart'!D124</f>
        <v>598.6</v>
      </c>
    </row>
    <row r="125" spans="1:4" x14ac:dyDescent="0.25">
      <c r="A125" s="21">
        <v>8157</v>
      </c>
      <c r="B125" s="19">
        <f t="shared" si="3"/>
        <v>58.813126350953041</v>
      </c>
      <c r="C125" s="18">
        <f t="shared" si="2"/>
        <v>58.813126350953041</v>
      </c>
      <c r="D125" s="13">
        <f>+'USD PP Chart'!D125</f>
        <v>598.6</v>
      </c>
    </row>
    <row r="126" spans="1:4" x14ac:dyDescent="0.25">
      <c r="A126" s="21">
        <v>8188</v>
      </c>
      <c r="B126" s="19">
        <f t="shared" si="3"/>
        <v>58.69522499508745</v>
      </c>
      <c r="C126" s="18">
        <f t="shared" si="2"/>
        <v>58.69522499508745</v>
      </c>
      <c r="D126" s="13">
        <f>+'USD PP Chart'!D126</f>
        <v>597.4</v>
      </c>
    </row>
    <row r="127" spans="1:4" x14ac:dyDescent="0.25">
      <c r="A127" s="21">
        <v>8218</v>
      </c>
      <c r="B127" s="19">
        <f t="shared" si="3"/>
        <v>58.577323639221859</v>
      </c>
      <c r="C127" s="18">
        <f t="shared" si="2"/>
        <v>58.577323639221859</v>
      </c>
      <c r="D127" s="13">
        <f>+'USD PP Chart'!D127</f>
        <v>596.20000000000005</v>
      </c>
    </row>
    <row r="128" spans="1:4" x14ac:dyDescent="0.25">
      <c r="A128" s="21">
        <v>8249</v>
      </c>
      <c r="B128" s="19">
        <f t="shared" si="3"/>
        <v>59.157005305561015</v>
      </c>
      <c r="C128" s="18">
        <f t="shared" si="2"/>
        <v>59.157005305561015</v>
      </c>
      <c r="D128" s="13">
        <f>+'USD PP Chart'!D128</f>
        <v>602.1</v>
      </c>
    </row>
    <row r="129" spans="1:4" x14ac:dyDescent="0.25">
      <c r="A129" s="21">
        <v>8280</v>
      </c>
      <c r="B129" s="19">
        <f t="shared" si="3"/>
        <v>59.039103949695424</v>
      </c>
      <c r="C129" s="18">
        <f t="shared" si="2"/>
        <v>59.039103949695424</v>
      </c>
      <c r="D129" s="13">
        <f>+'USD PP Chart'!D129</f>
        <v>600.9</v>
      </c>
    </row>
    <row r="130" spans="1:4" x14ac:dyDescent="0.25">
      <c r="A130" s="21">
        <v>8310</v>
      </c>
      <c r="B130" s="19">
        <f t="shared" si="3"/>
        <v>58.69522499508745</v>
      </c>
      <c r="C130" s="18">
        <f t="shared" si="2"/>
        <v>58.69522499508745</v>
      </c>
      <c r="D130" s="13">
        <f>+'USD PP Chart'!D130</f>
        <v>597.4</v>
      </c>
    </row>
    <row r="131" spans="1:4" x14ac:dyDescent="0.25">
      <c r="A131" s="21">
        <v>8341</v>
      </c>
      <c r="B131" s="19">
        <f t="shared" si="3"/>
        <v>58.459422283356268</v>
      </c>
      <c r="C131" s="18">
        <f t="shared" si="2"/>
        <v>58.459422283356268</v>
      </c>
      <c r="D131" s="13">
        <f>+'USD PP Chart'!D131</f>
        <v>595</v>
      </c>
    </row>
    <row r="132" spans="1:4" x14ac:dyDescent="0.25">
      <c r="A132" s="21">
        <v>8371</v>
      </c>
      <c r="B132" s="19">
        <f t="shared" si="3"/>
        <v>58.223619571625072</v>
      </c>
      <c r="C132" s="18">
        <f t="shared" si="2"/>
        <v>58.223619571625072</v>
      </c>
      <c r="D132" s="13">
        <f>+'USD PP Chart'!D132</f>
        <v>592.6</v>
      </c>
    </row>
    <row r="133" spans="1:4" x14ac:dyDescent="0.25">
      <c r="A133" s="21">
        <v>8402</v>
      </c>
      <c r="B133" s="19">
        <f t="shared" si="3"/>
        <v>58.459422283356268</v>
      </c>
      <c r="C133" s="18">
        <f t="shared" si="2"/>
        <v>58.459422283356268</v>
      </c>
      <c r="D133" s="13">
        <f>+'USD PP Chart'!D133</f>
        <v>595</v>
      </c>
    </row>
    <row r="134" spans="1:4" x14ac:dyDescent="0.25">
      <c r="A134" s="21">
        <v>8433</v>
      </c>
      <c r="B134" s="19">
        <f t="shared" si="3"/>
        <v>58.577323639221859</v>
      </c>
      <c r="C134" s="18">
        <f t="shared" si="2"/>
        <v>58.577323639221859</v>
      </c>
      <c r="D134" s="13">
        <f>+'USD PP Chart'!D134</f>
        <v>596.20000000000005</v>
      </c>
    </row>
    <row r="135" spans="1:4" x14ac:dyDescent="0.25">
      <c r="A135" s="21">
        <v>8461</v>
      </c>
      <c r="B135" s="19">
        <f t="shared" si="3"/>
        <v>58.341520927490663</v>
      </c>
      <c r="C135" s="18">
        <f t="shared" si="2"/>
        <v>58.341520927490663</v>
      </c>
      <c r="D135" s="13">
        <f>+'USD PP Chart'!D135</f>
        <v>593.79999999999995</v>
      </c>
    </row>
    <row r="136" spans="1:4" x14ac:dyDescent="0.25">
      <c r="A136" s="21">
        <v>8492</v>
      </c>
      <c r="B136" s="19">
        <f t="shared" si="3"/>
        <v>58.105718215759481</v>
      </c>
      <c r="C136" s="18">
        <f t="shared" si="2"/>
        <v>58.105718215759481</v>
      </c>
      <c r="D136" s="13">
        <f>+'USD PP Chart'!D136</f>
        <v>591.4</v>
      </c>
    </row>
    <row r="137" spans="1:4" x14ac:dyDescent="0.25">
      <c r="A137" s="21">
        <v>8522</v>
      </c>
      <c r="B137" s="19">
        <f t="shared" si="3"/>
        <v>57.98781685989389</v>
      </c>
      <c r="C137" s="18">
        <f t="shared" si="2"/>
        <v>57.98781685989389</v>
      </c>
      <c r="D137" s="13">
        <f>+'USD PP Chart'!D137</f>
        <v>590.20000000000005</v>
      </c>
    </row>
    <row r="138" spans="1:4" x14ac:dyDescent="0.25">
      <c r="A138" s="21">
        <v>8553</v>
      </c>
      <c r="B138" s="19">
        <f t="shared" si="3"/>
        <v>57.663588131263509</v>
      </c>
      <c r="C138" s="18">
        <f t="shared" si="2"/>
        <v>57.663588131263509</v>
      </c>
      <c r="D138" s="13">
        <f>+'USD PP Chart'!D138</f>
        <v>586.9</v>
      </c>
    </row>
    <row r="139" spans="1:4" x14ac:dyDescent="0.25">
      <c r="A139" s="21">
        <v>8583</v>
      </c>
      <c r="B139" s="19">
        <f t="shared" si="3"/>
        <v>57.103556690901961</v>
      </c>
      <c r="C139" s="18">
        <f t="shared" si="2"/>
        <v>57.103556690901961</v>
      </c>
      <c r="D139" s="13">
        <f>+'USD PP Chart'!D139</f>
        <v>581.20000000000005</v>
      </c>
    </row>
    <row r="140" spans="1:4" x14ac:dyDescent="0.25">
      <c r="A140" s="21">
        <v>8614</v>
      </c>
      <c r="B140" s="19">
        <f t="shared" si="3"/>
        <v>57.309884063666729</v>
      </c>
      <c r="C140" s="18">
        <f t="shared" si="2"/>
        <v>57.309884063666729</v>
      </c>
      <c r="D140" s="13">
        <f>+'USD PP Chart'!D140</f>
        <v>583.29999999999995</v>
      </c>
    </row>
    <row r="141" spans="1:4" x14ac:dyDescent="0.25">
      <c r="A141" s="21">
        <v>8645</v>
      </c>
      <c r="B141" s="19">
        <f t="shared" si="3"/>
        <v>56.985655335036355</v>
      </c>
      <c r="C141" s="18">
        <f t="shared" ref="C141:C204" si="4">+B141</f>
        <v>56.985655335036355</v>
      </c>
      <c r="D141" s="13">
        <f>+'USD PP Chart'!D141</f>
        <v>580</v>
      </c>
    </row>
    <row r="142" spans="1:4" x14ac:dyDescent="0.25">
      <c r="A142" s="21">
        <v>8675</v>
      </c>
      <c r="B142" s="19">
        <f t="shared" ref="B142:B205" si="5">D142/$D$13*$B$12</f>
        <v>56.867753979170757</v>
      </c>
      <c r="C142" s="18">
        <f t="shared" si="4"/>
        <v>56.867753979170757</v>
      </c>
      <c r="D142" s="13">
        <f>+'USD PP Chart'!D142</f>
        <v>578.79999999999995</v>
      </c>
    </row>
    <row r="143" spans="1:4" x14ac:dyDescent="0.25">
      <c r="A143" s="21">
        <v>8706</v>
      </c>
      <c r="B143" s="19">
        <f t="shared" si="5"/>
        <v>56.779327962271566</v>
      </c>
      <c r="C143" s="18">
        <f t="shared" si="4"/>
        <v>56.779327962271566</v>
      </c>
      <c r="D143" s="13">
        <f>+'USD PP Chart'!D143</f>
        <v>577.9</v>
      </c>
    </row>
    <row r="144" spans="1:4" x14ac:dyDescent="0.25">
      <c r="A144" s="21">
        <v>8736</v>
      </c>
      <c r="B144" s="19">
        <f t="shared" si="5"/>
        <v>56.779327962271566</v>
      </c>
      <c r="C144" s="18">
        <f t="shared" si="4"/>
        <v>56.779327962271566</v>
      </c>
      <c r="D144" s="13">
        <f>+'USD PP Chart'!D144</f>
        <v>577.9</v>
      </c>
    </row>
    <row r="145" spans="1:4" x14ac:dyDescent="0.25">
      <c r="A145" s="21">
        <v>8767</v>
      </c>
      <c r="B145" s="19">
        <f t="shared" si="5"/>
        <v>56.867753979170757</v>
      </c>
      <c r="C145" s="18">
        <f t="shared" si="4"/>
        <v>56.867753979170757</v>
      </c>
      <c r="D145" s="13">
        <f>+'USD PP Chart'!D145</f>
        <v>578.79999999999995</v>
      </c>
    </row>
    <row r="146" spans="1:4" x14ac:dyDescent="0.25">
      <c r="A146" s="21">
        <v>8798</v>
      </c>
      <c r="B146" s="19">
        <f t="shared" si="5"/>
        <v>57.103556690901961</v>
      </c>
      <c r="C146" s="18">
        <f t="shared" si="4"/>
        <v>57.103556690901961</v>
      </c>
      <c r="D146" s="13">
        <f>+'USD PP Chart'!D146</f>
        <v>581.20000000000005</v>
      </c>
    </row>
    <row r="147" spans="1:4" x14ac:dyDescent="0.25">
      <c r="A147" s="21">
        <v>8827</v>
      </c>
      <c r="B147" s="19">
        <f t="shared" si="5"/>
        <v>57.427785419532327</v>
      </c>
      <c r="C147" s="18">
        <f t="shared" si="4"/>
        <v>57.427785419532327</v>
      </c>
      <c r="D147" s="13">
        <f>+'USD PP Chart'!D147</f>
        <v>584.5</v>
      </c>
    </row>
    <row r="148" spans="1:4" x14ac:dyDescent="0.25">
      <c r="A148" s="21">
        <v>8858</v>
      </c>
      <c r="B148" s="19">
        <f t="shared" si="5"/>
        <v>57.663588131263509</v>
      </c>
      <c r="C148" s="18">
        <f t="shared" si="4"/>
        <v>57.663588131263509</v>
      </c>
      <c r="D148" s="13">
        <f>+'USD PP Chart'!D148</f>
        <v>586.9</v>
      </c>
    </row>
    <row r="149" spans="1:4" x14ac:dyDescent="0.25">
      <c r="A149" s="21">
        <v>8888</v>
      </c>
      <c r="B149" s="19">
        <f t="shared" si="5"/>
        <v>57.663588131263509</v>
      </c>
      <c r="C149" s="18">
        <f t="shared" si="4"/>
        <v>57.663588131263509</v>
      </c>
      <c r="D149" s="13">
        <f>+'USD PP Chart'!D149</f>
        <v>586.9</v>
      </c>
    </row>
    <row r="150" spans="1:4" x14ac:dyDescent="0.25">
      <c r="A150" s="21">
        <v>8919</v>
      </c>
      <c r="B150" s="19">
        <f t="shared" si="5"/>
        <v>57.663588131263509</v>
      </c>
      <c r="C150" s="18">
        <f t="shared" si="4"/>
        <v>57.663588131263509</v>
      </c>
      <c r="D150" s="13">
        <f>+'USD PP Chart'!D150</f>
        <v>586.9</v>
      </c>
    </row>
    <row r="151" spans="1:4" x14ac:dyDescent="0.25">
      <c r="A151" s="21">
        <v>8949</v>
      </c>
      <c r="B151" s="19">
        <f t="shared" si="5"/>
        <v>57.545686775397918</v>
      </c>
      <c r="C151" s="18">
        <f t="shared" si="4"/>
        <v>57.545686775397918</v>
      </c>
      <c r="D151" s="13">
        <f>+'USD PP Chart'!D151</f>
        <v>585.70000000000005</v>
      </c>
    </row>
    <row r="152" spans="1:4" x14ac:dyDescent="0.25">
      <c r="A152" s="21">
        <v>8980</v>
      </c>
      <c r="B152" s="19">
        <f t="shared" si="5"/>
        <v>57.663588131263509</v>
      </c>
      <c r="C152" s="18">
        <f t="shared" si="4"/>
        <v>57.663588131263509</v>
      </c>
      <c r="D152" s="13">
        <f>+'USD PP Chart'!D152</f>
        <v>586.9</v>
      </c>
    </row>
    <row r="153" spans="1:4" x14ac:dyDescent="0.25">
      <c r="A153" s="21">
        <v>9011</v>
      </c>
      <c r="B153" s="19">
        <f t="shared" si="5"/>
        <v>57.427785419532327</v>
      </c>
      <c r="C153" s="18">
        <f t="shared" si="4"/>
        <v>57.427785419532327</v>
      </c>
      <c r="D153" s="13">
        <f>+'USD PP Chart'!D153</f>
        <v>584.5</v>
      </c>
    </row>
    <row r="154" spans="1:4" x14ac:dyDescent="0.25">
      <c r="A154" s="21">
        <v>9041</v>
      </c>
      <c r="B154" s="19">
        <f t="shared" si="5"/>
        <v>57.221458046767538</v>
      </c>
      <c r="C154" s="18">
        <f t="shared" si="4"/>
        <v>57.221458046767538</v>
      </c>
      <c r="D154" s="13">
        <f>+'USD PP Chart'!D154</f>
        <v>582.4</v>
      </c>
    </row>
    <row r="155" spans="1:4" x14ac:dyDescent="0.25">
      <c r="A155" s="21">
        <v>9072</v>
      </c>
      <c r="B155" s="19">
        <f t="shared" si="5"/>
        <v>56.985655335036355</v>
      </c>
      <c r="C155" s="18">
        <f t="shared" si="4"/>
        <v>56.985655335036355</v>
      </c>
      <c r="D155" s="13">
        <f>+'USD PP Chart'!D155</f>
        <v>580</v>
      </c>
    </row>
    <row r="156" spans="1:4" x14ac:dyDescent="0.25">
      <c r="A156" s="21">
        <v>9102</v>
      </c>
      <c r="B156" s="19">
        <f t="shared" si="5"/>
        <v>56.867753979170757</v>
      </c>
      <c r="C156" s="18">
        <f t="shared" si="4"/>
        <v>56.867753979170757</v>
      </c>
      <c r="D156" s="13">
        <f>+'USD PP Chart'!D156</f>
        <v>578.79999999999995</v>
      </c>
    </row>
    <row r="157" spans="1:4" x14ac:dyDescent="0.25">
      <c r="A157" s="21">
        <v>9133</v>
      </c>
      <c r="B157" s="19">
        <f t="shared" si="5"/>
        <v>56.779327962271566</v>
      </c>
      <c r="C157" s="18">
        <f t="shared" si="4"/>
        <v>56.779327962271566</v>
      </c>
      <c r="D157" s="13">
        <f>+'USD PP Chart'!D157</f>
        <v>577.9</v>
      </c>
    </row>
    <row r="158" spans="1:4" x14ac:dyDescent="0.25">
      <c r="A158" s="21">
        <v>9164</v>
      </c>
      <c r="B158" s="19">
        <f t="shared" si="5"/>
        <v>56.985655335036355</v>
      </c>
      <c r="C158" s="18">
        <f t="shared" si="4"/>
        <v>56.985655335036355</v>
      </c>
      <c r="D158" s="13">
        <f>+'USD PP Chart'!D158</f>
        <v>580</v>
      </c>
    </row>
    <row r="159" spans="1:4" x14ac:dyDescent="0.25">
      <c r="A159" s="21">
        <v>9192</v>
      </c>
      <c r="B159" s="19">
        <f t="shared" si="5"/>
        <v>56.867753979170757</v>
      </c>
      <c r="C159" s="18">
        <f t="shared" si="4"/>
        <v>56.867753979170757</v>
      </c>
      <c r="D159" s="13">
        <f>+'USD PP Chart'!D159</f>
        <v>578.79999999999995</v>
      </c>
    </row>
    <row r="160" spans="1:4" x14ac:dyDescent="0.25">
      <c r="A160" s="21">
        <v>9223</v>
      </c>
      <c r="B160" s="19">
        <f t="shared" si="5"/>
        <v>56.985655335036355</v>
      </c>
      <c r="C160" s="18">
        <f t="shared" si="4"/>
        <v>56.985655335036355</v>
      </c>
      <c r="D160" s="13">
        <f>+'USD PP Chart'!D160</f>
        <v>580</v>
      </c>
    </row>
    <row r="161" spans="1:4" x14ac:dyDescent="0.25">
      <c r="A161" s="21">
        <v>9253</v>
      </c>
      <c r="B161" s="19">
        <f t="shared" si="5"/>
        <v>56.779327962271566</v>
      </c>
      <c r="C161" s="18">
        <f t="shared" si="4"/>
        <v>56.779327962271566</v>
      </c>
      <c r="D161" s="13">
        <f>+'USD PP Chart'!D161</f>
        <v>577.9</v>
      </c>
    </row>
    <row r="162" spans="1:4" x14ac:dyDescent="0.25">
      <c r="A162" s="21">
        <v>9284</v>
      </c>
      <c r="B162" s="19">
        <f t="shared" si="5"/>
        <v>56.101395166044412</v>
      </c>
      <c r="C162" s="18">
        <f t="shared" si="4"/>
        <v>56.101395166044412</v>
      </c>
      <c r="D162" s="13">
        <f>+'USD PP Chart'!D162</f>
        <v>571</v>
      </c>
    </row>
    <row r="163" spans="1:4" x14ac:dyDescent="0.25">
      <c r="A163" s="21">
        <v>9314</v>
      </c>
      <c r="B163" s="19">
        <f t="shared" si="5"/>
        <v>55.364511691884452</v>
      </c>
      <c r="C163" s="18">
        <f t="shared" si="4"/>
        <v>55.364511691884452</v>
      </c>
      <c r="D163" s="13">
        <f>+'USD PP Chart'!D163</f>
        <v>563.5</v>
      </c>
    </row>
    <row r="164" spans="1:4" x14ac:dyDescent="0.25">
      <c r="A164" s="21">
        <v>9345</v>
      </c>
      <c r="B164" s="19">
        <f t="shared" si="5"/>
        <v>55.364511691884452</v>
      </c>
      <c r="C164" s="18">
        <f t="shared" si="4"/>
        <v>55.364511691884452</v>
      </c>
      <c r="D164" s="13">
        <f>+'USD PP Chart'!D164</f>
        <v>563.5</v>
      </c>
    </row>
    <row r="165" spans="1:4" x14ac:dyDescent="0.25">
      <c r="A165" s="21">
        <v>9376</v>
      </c>
      <c r="B165" s="19">
        <f t="shared" si="5"/>
        <v>55.570839064649249</v>
      </c>
      <c r="C165" s="18">
        <f t="shared" si="4"/>
        <v>55.570839064649249</v>
      </c>
      <c r="D165" s="13">
        <f>+'USD PP Chart'!D165</f>
        <v>565.6</v>
      </c>
    </row>
    <row r="166" spans="1:4" x14ac:dyDescent="0.25">
      <c r="A166" s="21">
        <v>9406</v>
      </c>
      <c r="B166" s="19">
        <f t="shared" si="5"/>
        <v>55.364511691884452</v>
      </c>
      <c r="C166" s="18">
        <f t="shared" si="4"/>
        <v>55.364511691884452</v>
      </c>
      <c r="D166" s="13">
        <f>+'USD PP Chart'!D166</f>
        <v>563.5</v>
      </c>
    </row>
    <row r="167" spans="1:4" x14ac:dyDescent="0.25">
      <c r="A167" s="21">
        <v>9437</v>
      </c>
      <c r="B167" s="19">
        <f t="shared" si="5"/>
        <v>54.460601296914909</v>
      </c>
      <c r="C167" s="18">
        <f t="shared" si="4"/>
        <v>54.460601296914909</v>
      </c>
      <c r="D167" s="13">
        <f>+'USD PP Chart'!D167</f>
        <v>554.29999999999995</v>
      </c>
    </row>
    <row r="168" spans="1:4" x14ac:dyDescent="0.25">
      <c r="A168" s="21">
        <v>9467</v>
      </c>
      <c r="B168" s="19">
        <f t="shared" si="5"/>
        <v>54.755354686578897</v>
      </c>
      <c r="C168" s="18">
        <f t="shared" si="4"/>
        <v>54.755354686578897</v>
      </c>
      <c r="D168" s="13">
        <f>+'USD PP Chart'!D168</f>
        <v>557.29999999999995</v>
      </c>
    </row>
    <row r="169" spans="1:4" x14ac:dyDescent="0.25">
      <c r="A169" s="21">
        <v>9498</v>
      </c>
      <c r="B169" s="19">
        <f t="shared" si="5"/>
        <v>54.755354686578897</v>
      </c>
      <c r="C169" s="18">
        <f t="shared" si="4"/>
        <v>54.755354686578897</v>
      </c>
      <c r="D169" s="13">
        <f>+'USD PP Chart'!D169</f>
        <v>557.29999999999995</v>
      </c>
    </row>
    <row r="170" spans="1:4" x14ac:dyDescent="0.25">
      <c r="A170" s="21">
        <v>9529</v>
      </c>
      <c r="B170" s="19">
        <f t="shared" si="5"/>
        <v>54.95185694635488</v>
      </c>
      <c r="C170" s="18">
        <f t="shared" si="4"/>
        <v>54.95185694635488</v>
      </c>
      <c r="D170" s="13">
        <f>+'USD PP Chart'!D170</f>
        <v>559.29999999999995</v>
      </c>
    </row>
    <row r="171" spans="1:4" x14ac:dyDescent="0.25">
      <c r="A171" s="21">
        <v>9557</v>
      </c>
      <c r="B171" s="19">
        <f t="shared" si="5"/>
        <v>55.276085674985268</v>
      </c>
      <c r="C171" s="18">
        <f t="shared" si="4"/>
        <v>55.276085674985268</v>
      </c>
      <c r="D171" s="13">
        <f>+'USD PP Chart'!D171</f>
        <v>562.6</v>
      </c>
    </row>
    <row r="172" spans="1:4" x14ac:dyDescent="0.25">
      <c r="A172" s="21">
        <v>9588</v>
      </c>
      <c r="B172" s="19">
        <f t="shared" si="5"/>
        <v>54.755354686578897</v>
      </c>
      <c r="C172" s="18">
        <f t="shared" si="4"/>
        <v>54.755354686578897</v>
      </c>
      <c r="D172" s="13">
        <f>+'USD PP Chart'!D172</f>
        <v>557.29999999999995</v>
      </c>
    </row>
    <row r="173" spans="1:4" x14ac:dyDescent="0.25">
      <c r="A173" s="21">
        <v>9618</v>
      </c>
      <c r="B173" s="19">
        <f t="shared" si="5"/>
        <v>55.069758302220471</v>
      </c>
      <c r="C173" s="18">
        <f t="shared" si="4"/>
        <v>55.069758302220471</v>
      </c>
      <c r="D173" s="13">
        <f>+'USD PP Chart'!D173</f>
        <v>560.5</v>
      </c>
    </row>
    <row r="174" spans="1:4" x14ac:dyDescent="0.25">
      <c r="A174" s="21">
        <v>9649</v>
      </c>
      <c r="B174" s="19">
        <f t="shared" si="5"/>
        <v>55.482413047750057</v>
      </c>
      <c r="C174" s="18">
        <f t="shared" si="4"/>
        <v>55.482413047750057</v>
      </c>
      <c r="D174" s="13">
        <f>+'USD PP Chart'!D174</f>
        <v>564.70000000000005</v>
      </c>
    </row>
    <row r="175" spans="1:4" x14ac:dyDescent="0.25">
      <c r="A175" s="21">
        <v>9679</v>
      </c>
      <c r="B175" s="19">
        <f t="shared" si="5"/>
        <v>56.012969149145221</v>
      </c>
      <c r="C175" s="18">
        <f t="shared" si="4"/>
        <v>56.012969149145221</v>
      </c>
      <c r="D175" s="13">
        <f>+'USD PP Chart'!D175</f>
        <v>570.1</v>
      </c>
    </row>
    <row r="176" spans="1:4" x14ac:dyDescent="0.25">
      <c r="A176" s="21">
        <v>9710</v>
      </c>
      <c r="B176" s="19">
        <f t="shared" si="5"/>
        <v>56.337197877775594</v>
      </c>
      <c r="C176" s="18">
        <f t="shared" si="4"/>
        <v>56.337197877775594</v>
      </c>
      <c r="D176" s="13">
        <f>+'USD PP Chart'!D176</f>
        <v>573.4</v>
      </c>
    </row>
    <row r="177" spans="1:4" x14ac:dyDescent="0.25">
      <c r="A177" s="21">
        <v>9741</v>
      </c>
      <c r="B177" s="19">
        <f t="shared" si="5"/>
        <v>56.012969149145221</v>
      </c>
      <c r="C177" s="18">
        <f t="shared" si="4"/>
        <v>56.012969149145221</v>
      </c>
      <c r="D177" s="13">
        <f>+'USD PP Chart'!D177</f>
        <v>570.1</v>
      </c>
    </row>
    <row r="178" spans="1:4" x14ac:dyDescent="0.25">
      <c r="A178" s="21">
        <v>9771</v>
      </c>
      <c r="B178" s="19">
        <f t="shared" si="5"/>
        <v>55.806641776380431</v>
      </c>
      <c r="C178" s="18">
        <f t="shared" si="4"/>
        <v>55.806641776380431</v>
      </c>
      <c r="D178" s="13">
        <f>+'USD PP Chart'!D178</f>
        <v>568</v>
      </c>
    </row>
    <row r="179" spans="1:4" x14ac:dyDescent="0.25">
      <c r="A179" s="21">
        <v>9802</v>
      </c>
      <c r="B179" s="19">
        <f t="shared" si="5"/>
        <v>55.570839064649249</v>
      </c>
      <c r="C179" s="18">
        <f t="shared" si="4"/>
        <v>55.570839064649249</v>
      </c>
      <c r="D179" s="13">
        <f>+'USD PP Chart'!D179</f>
        <v>565.6</v>
      </c>
    </row>
    <row r="180" spans="1:4" x14ac:dyDescent="0.25">
      <c r="A180" s="21">
        <v>9832</v>
      </c>
      <c r="B180" s="19">
        <f t="shared" si="5"/>
        <v>55.570839064649249</v>
      </c>
      <c r="C180" s="18">
        <f t="shared" si="4"/>
        <v>55.570839064649249</v>
      </c>
      <c r="D180" s="13">
        <f>+'USD PP Chart'!D180</f>
        <v>565.6</v>
      </c>
    </row>
    <row r="181" spans="1:4" x14ac:dyDescent="0.25">
      <c r="A181" s="21">
        <v>9863</v>
      </c>
      <c r="B181" s="19">
        <f t="shared" si="5"/>
        <v>56.012969149145221</v>
      </c>
      <c r="C181" s="18">
        <f t="shared" si="4"/>
        <v>56.012969149145221</v>
      </c>
      <c r="D181" s="13">
        <f>+'USD PP Chart'!D181</f>
        <v>570.1</v>
      </c>
    </row>
    <row r="182" spans="1:4" x14ac:dyDescent="0.25">
      <c r="A182" s="21">
        <v>9894</v>
      </c>
      <c r="B182" s="19">
        <f t="shared" si="5"/>
        <v>56.425623894674793</v>
      </c>
      <c r="C182" s="18">
        <f t="shared" si="4"/>
        <v>56.425623894674793</v>
      </c>
      <c r="D182" s="13">
        <f>+'USD PP Chart'!D182</f>
        <v>574.29999999999995</v>
      </c>
    </row>
    <row r="183" spans="1:4" x14ac:dyDescent="0.25">
      <c r="A183" s="21">
        <v>9922</v>
      </c>
      <c r="B183" s="19">
        <f t="shared" si="5"/>
        <v>56.779327962271566</v>
      </c>
      <c r="C183" s="18">
        <f t="shared" si="4"/>
        <v>56.779327962271566</v>
      </c>
      <c r="D183" s="13">
        <f>+'USD PP Chart'!D183</f>
        <v>577.9</v>
      </c>
    </row>
    <row r="184" spans="1:4" x14ac:dyDescent="0.25">
      <c r="A184" s="21">
        <v>9953</v>
      </c>
      <c r="B184" s="19">
        <f t="shared" si="5"/>
        <v>56.779327962271566</v>
      </c>
      <c r="C184" s="18">
        <f t="shared" si="4"/>
        <v>56.779327962271566</v>
      </c>
      <c r="D184" s="13">
        <f>+'USD PP Chart'!D184</f>
        <v>577.9</v>
      </c>
    </row>
    <row r="185" spans="1:4" x14ac:dyDescent="0.25">
      <c r="A185" s="21">
        <v>9983</v>
      </c>
      <c r="B185" s="19">
        <f t="shared" si="5"/>
        <v>56.337197877775594</v>
      </c>
      <c r="C185" s="18">
        <f t="shared" si="4"/>
        <v>56.337197877775594</v>
      </c>
      <c r="D185" s="13">
        <f>+'USD PP Chart'!D185</f>
        <v>573.4</v>
      </c>
    </row>
    <row r="186" spans="1:4" x14ac:dyDescent="0.25">
      <c r="A186" s="21">
        <v>10014</v>
      </c>
      <c r="B186" s="19">
        <f t="shared" si="5"/>
        <v>55.806641776380431</v>
      </c>
      <c r="C186" s="18">
        <f t="shared" si="4"/>
        <v>55.806641776380431</v>
      </c>
      <c r="D186" s="13">
        <f>+'USD PP Chart'!D186</f>
        <v>568</v>
      </c>
    </row>
    <row r="187" spans="1:4" x14ac:dyDescent="0.25">
      <c r="A187" s="21">
        <v>10044</v>
      </c>
      <c r="B187" s="19">
        <f t="shared" si="5"/>
        <v>56.867753979170757</v>
      </c>
      <c r="C187" s="18">
        <f t="shared" si="4"/>
        <v>56.867753979170757</v>
      </c>
      <c r="D187" s="13">
        <f>+'USD PP Chart'!D187</f>
        <v>578.79999999999995</v>
      </c>
    </row>
    <row r="188" spans="1:4" x14ac:dyDescent="0.25">
      <c r="A188" s="21">
        <v>10075</v>
      </c>
      <c r="B188" s="19">
        <f t="shared" si="5"/>
        <v>57.221458046767538</v>
      </c>
      <c r="C188" s="18">
        <f t="shared" si="4"/>
        <v>57.221458046767538</v>
      </c>
      <c r="D188" s="13">
        <f>+'USD PP Chart'!D188</f>
        <v>582.4</v>
      </c>
    </row>
    <row r="189" spans="1:4" x14ac:dyDescent="0.25">
      <c r="A189" s="21">
        <v>10106</v>
      </c>
      <c r="B189" s="19">
        <f t="shared" si="5"/>
        <v>56.867753979170757</v>
      </c>
      <c r="C189" s="18">
        <f t="shared" si="4"/>
        <v>56.867753979170757</v>
      </c>
      <c r="D189" s="13">
        <f>+'USD PP Chart'!D189</f>
        <v>578.79999999999995</v>
      </c>
    </row>
    <row r="190" spans="1:4" x14ac:dyDescent="0.25">
      <c r="A190" s="21">
        <v>10136</v>
      </c>
      <c r="B190" s="19">
        <f t="shared" si="5"/>
        <v>56.543525250540384</v>
      </c>
      <c r="C190" s="18">
        <f t="shared" si="4"/>
        <v>56.543525250540384</v>
      </c>
      <c r="D190" s="13">
        <f>+'USD PP Chart'!D190</f>
        <v>575.5</v>
      </c>
    </row>
    <row r="191" spans="1:4" x14ac:dyDescent="0.25">
      <c r="A191" s="21">
        <v>10167</v>
      </c>
      <c r="B191" s="19">
        <f t="shared" si="5"/>
        <v>56.661426606405982</v>
      </c>
      <c r="C191" s="18">
        <f t="shared" si="4"/>
        <v>56.661426606405982</v>
      </c>
      <c r="D191" s="13">
        <f>+'USD PP Chart'!D191</f>
        <v>576.70000000000005</v>
      </c>
    </row>
    <row r="192" spans="1:4" x14ac:dyDescent="0.25">
      <c r="A192" s="21">
        <v>10197</v>
      </c>
      <c r="B192" s="19">
        <f t="shared" si="5"/>
        <v>56.779327962271566</v>
      </c>
      <c r="C192" s="18">
        <f t="shared" si="4"/>
        <v>56.779327962271566</v>
      </c>
      <c r="D192" s="13">
        <f>+'USD PP Chart'!D192</f>
        <v>577.9</v>
      </c>
    </row>
    <row r="193" spans="1:4" x14ac:dyDescent="0.25">
      <c r="A193" s="21">
        <v>10228</v>
      </c>
      <c r="B193" s="19">
        <f t="shared" si="5"/>
        <v>56.867753979170757</v>
      </c>
      <c r="C193" s="18">
        <f t="shared" si="4"/>
        <v>56.867753979170757</v>
      </c>
      <c r="D193" s="13">
        <f>+'USD PP Chart'!D193</f>
        <v>578.79999999999995</v>
      </c>
    </row>
    <row r="194" spans="1:4" x14ac:dyDescent="0.25">
      <c r="A194" s="21">
        <v>10259</v>
      </c>
      <c r="B194" s="19">
        <f t="shared" si="5"/>
        <v>57.427785419532327</v>
      </c>
      <c r="C194" s="18">
        <f t="shared" si="4"/>
        <v>57.427785419532327</v>
      </c>
      <c r="D194" s="13">
        <f>+'USD PP Chart'!D194</f>
        <v>584.5</v>
      </c>
    </row>
    <row r="195" spans="1:4" x14ac:dyDescent="0.25">
      <c r="A195" s="21">
        <v>10288</v>
      </c>
      <c r="B195" s="19">
        <f t="shared" si="5"/>
        <v>57.427785419532327</v>
      </c>
      <c r="C195" s="18">
        <f t="shared" si="4"/>
        <v>57.427785419532327</v>
      </c>
      <c r="D195" s="13">
        <f>+'USD PP Chart'!D195</f>
        <v>584.5</v>
      </c>
    </row>
    <row r="196" spans="1:4" x14ac:dyDescent="0.25">
      <c r="A196" s="21">
        <v>10319</v>
      </c>
      <c r="B196" s="19">
        <f t="shared" si="5"/>
        <v>57.309884063666729</v>
      </c>
      <c r="C196" s="18">
        <f t="shared" si="4"/>
        <v>57.309884063666729</v>
      </c>
      <c r="D196" s="13">
        <f>+'USD PP Chart'!D196</f>
        <v>583.29999999999995</v>
      </c>
    </row>
    <row r="197" spans="1:4" x14ac:dyDescent="0.25">
      <c r="A197" s="21">
        <v>10349</v>
      </c>
      <c r="B197" s="19">
        <f t="shared" si="5"/>
        <v>56.985655335036355</v>
      </c>
      <c r="C197" s="18">
        <f t="shared" si="4"/>
        <v>56.985655335036355</v>
      </c>
      <c r="D197" s="13">
        <f>+'USD PP Chart'!D197</f>
        <v>580</v>
      </c>
    </row>
    <row r="198" spans="1:4" x14ac:dyDescent="0.25">
      <c r="A198" s="21">
        <v>10380</v>
      </c>
      <c r="B198" s="19">
        <f t="shared" si="5"/>
        <v>57.427785419532327</v>
      </c>
      <c r="C198" s="18">
        <f t="shared" si="4"/>
        <v>57.427785419532327</v>
      </c>
      <c r="D198" s="13">
        <f>+'USD PP Chart'!D198</f>
        <v>584.5</v>
      </c>
    </row>
    <row r="199" spans="1:4" x14ac:dyDescent="0.25">
      <c r="A199" s="21">
        <v>10410</v>
      </c>
      <c r="B199" s="19">
        <f t="shared" si="5"/>
        <v>57.427785419532327</v>
      </c>
      <c r="C199" s="18">
        <f t="shared" si="4"/>
        <v>57.427785419532327</v>
      </c>
      <c r="D199" s="13">
        <f>+'USD PP Chart'!D199</f>
        <v>584.5</v>
      </c>
    </row>
    <row r="200" spans="1:4" x14ac:dyDescent="0.25">
      <c r="A200" s="21">
        <v>10441</v>
      </c>
      <c r="B200" s="19">
        <f t="shared" si="5"/>
        <v>57.309884063666729</v>
      </c>
      <c r="C200" s="18">
        <f t="shared" si="4"/>
        <v>57.309884063666729</v>
      </c>
      <c r="D200" s="13">
        <f>+'USD PP Chart'!D200</f>
        <v>583.29999999999995</v>
      </c>
    </row>
    <row r="201" spans="1:4" x14ac:dyDescent="0.25">
      <c r="A201" s="21">
        <v>10472</v>
      </c>
      <c r="B201" s="19">
        <f t="shared" si="5"/>
        <v>56.867753979170757</v>
      </c>
      <c r="C201" s="18">
        <f t="shared" si="4"/>
        <v>56.867753979170757</v>
      </c>
      <c r="D201" s="13">
        <f>+'USD PP Chart'!D201</f>
        <v>578.79999999999995</v>
      </c>
    </row>
    <row r="202" spans="1:4" x14ac:dyDescent="0.25">
      <c r="A202" s="21">
        <v>10502</v>
      </c>
      <c r="B202" s="19">
        <f t="shared" si="5"/>
        <v>56.985655335036355</v>
      </c>
      <c r="C202" s="18">
        <f t="shared" si="4"/>
        <v>56.985655335036355</v>
      </c>
      <c r="D202" s="13">
        <f>+'USD PP Chart'!D202</f>
        <v>580</v>
      </c>
    </row>
    <row r="203" spans="1:4" x14ac:dyDescent="0.25">
      <c r="A203" s="21">
        <v>10533</v>
      </c>
      <c r="B203" s="19">
        <f t="shared" si="5"/>
        <v>57.103556690901961</v>
      </c>
      <c r="C203" s="18">
        <f t="shared" si="4"/>
        <v>57.103556690901961</v>
      </c>
      <c r="D203" s="13">
        <f>+'USD PP Chart'!D203</f>
        <v>581.20000000000005</v>
      </c>
    </row>
    <row r="204" spans="1:4" x14ac:dyDescent="0.25">
      <c r="A204" s="21">
        <v>10563</v>
      </c>
      <c r="B204" s="19">
        <f t="shared" si="5"/>
        <v>57.309884063666729</v>
      </c>
      <c r="C204" s="18">
        <f t="shared" si="4"/>
        <v>57.309884063666729</v>
      </c>
      <c r="D204" s="13">
        <f>+'USD PP Chart'!D204</f>
        <v>583.29999999999995</v>
      </c>
    </row>
    <row r="205" spans="1:4" x14ac:dyDescent="0.25">
      <c r="A205" s="21">
        <v>10594</v>
      </c>
      <c r="B205" s="19">
        <f t="shared" si="5"/>
        <v>57.427785419532327</v>
      </c>
      <c r="C205" s="18">
        <f t="shared" ref="C205:C268" si="6">+B205</f>
        <v>57.427785419532327</v>
      </c>
      <c r="D205" s="13">
        <f>+'USD PP Chart'!D205</f>
        <v>584.5</v>
      </c>
    </row>
    <row r="206" spans="1:4" x14ac:dyDescent="0.25">
      <c r="A206" s="21">
        <v>10625</v>
      </c>
      <c r="B206" s="19">
        <f t="shared" ref="B206:B269" si="7">D206/$D$13*$B$12</f>
        <v>57.545686775397918</v>
      </c>
      <c r="C206" s="18">
        <f t="shared" si="6"/>
        <v>57.545686775397918</v>
      </c>
      <c r="D206" s="13">
        <f>+'USD PP Chart'!D206</f>
        <v>585.70000000000005</v>
      </c>
    </row>
    <row r="207" spans="1:4" x14ac:dyDescent="0.25">
      <c r="A207" s="21">
        <v>10653</v>
      </c>
      <c r="B207" s="19">
        <f t="shared" si="7"/>
        <v>57.781489487129114</v>
      </c>
      <c r="C207" s="18">
        <f t="shared" si="6"/>
        <v>57.781489487129114</v>
      </c>
      <c r="D207" s="13">
        <f>+'USD PP Chart'!D207</f>
        <v>588.1</v>
      </c>
    </row>
    <row r="208" spans="1:4" x14ac:dyDescent="0.25">
      <c r="A208" s="21">
        <v>10684</v>
      </c>
      <c r="B208" s="19">
        <f t="shared" si="7"/>
        <v>57.98781685989389</v>
      </c>
      <c r="C208" s="18">
        <f t="shared" si="6"/>
        <v>57.98781685989389</v>
      </c>
      <c r="D208" s="13">
        <f>+'USD PP Chart'!D208</f>
        <v>590.20000000000005</v>
      </c>
    </row>
    <row r="209" spans="1:4" x14ac:dyDescent="0.25">
      <c r="A209" s="21">
        <v>10714</v>
      </c>
      <c r="B209" s="19">
        <f t="shared" si="7"/>
        <v>57.663588131263509</v>
      </c>
      <c r="C209" s="18">
        <f t="shared" si="6"/>
        <v>57.663588131263509</v>
      </c>
      <c r="D209" s="13">
        <f>+'USD PP Chart'!D209</f>
        <v>586.9</v>
      </c>
    </row>
    <row r="210" spans="1:4" x14ac:dyDescent="0.25">
      <c r="A210" s="21">
        <v>10745</v>
      </c>
      <c r="B210" s="19">
        <f t="shared" si="7"/>
        <v>57.427785419532327</v>
      </c>
      <c r="C210" s="18">
        <f t="shared" si="6"/>
        <v>57.427785419532327</v>
      </c>
      <c r="D210" s="13">
        <f>+'USD PP Chart'!D210</f>
        <v>584.5</v>
      </c>
    </row>
    <row r="211" spans="1:4" x14ac:dyDescent="0.25">
      <c r="A211" s="21">
        <v>10775</v>
      </c>
      <c r="B211" s="19">
        <f t="shared" si="7"/>
        <v>56.867753979170757</v>
      </c>
      <c r="C211" s="18">
        <f t="shared" si="6"/>
        <v>56.867753979170757</v>
      </c>
      <c r="D211" s="13">
        <f>+'USD PP Chart'!D211</f>
        <v>578.79999999999995</v>
      </c>
    </row>
    <row r="212" spans="1:4" x14ac:dyDescent="0.25">
      <c r="A212" s="21">
        <v>10806</v>
      </c>
      <c r="B212" s="19">
        <f t="shared" si="7"/>
        <v>56.661426606405982</v>
      </c>
      <c r="C212" s="18">
        <f t="shared" si="6"/>
        <v>56.661426606405982</v>
      </c>
      <c r="D212" s="13">
        <f>+'USD PP Chart'!D212</f>
        <v>576.70000000000005</v>
      </c>
    </row>
    <row r="213" spans="1:4" x14ac:dyDescent="0.25">
      <c r="A213" s="21">
        <v>10837</v>
      </c>
      <c r="B213" s="19">
        <f t="shared" si="7"/>
        <v>56.779327962271566</v>
      </c>
      <c r="C213" s="18">
        <f t="shared" si="6"/>
        <v>56.779327962271566</v>
      </c>
      <c r="D213" s="13">
        <f>+'USD PP Chart'!D213</f>
        <v>577.9</v>
      </c>
    </row>
    <row r="214" spans="1:4" x14ac:dyDescent="0.25">
      <c r="A214" s="21">
        <v>10867</v>
      </c>
      <c r="B214" s="19">
        <f t="shared" si="7"/>
        <v>56.779327962271566</v>
      </c>
      <c r="C214" s="18">
        <f t="shared" si="6"/>
        <v>56.779327962271566</v>
      </c>
      <c r="D214" s="13">
        <f>+'USD PP Chart'!D214</f>
        <v>577.9</v>
      </c>
    </row>
    <row r="215" spans="1:4" x14ac:dyDescent="0.25">
      <c r="A215" s="21">
        <v>10898</v>
      </c>
      <c r="B215" s="19">
        <f t="shared" si="7"/>
        <v>56.867753979170757</v>
      </c>
      <c r="C215" s="18">
        <f t="shared" si="6"/>
        <v>56.867753979170757</v>
      </c>
      <c r="D215" s="13">
        <f>+'USD PP Chart'!D215</f>
        <v>578.79999999999995</v>
      </c>
    </row>
    <row r="216" spans="1:4" x14ac:dyDescent="0.25">
      <c r="A216" s="21">
        <v>10928</v>
      </c>
      <c r="B216" s="19">
        <f t="shared" si="7"/>
        <v>57.221458046767538</v>
      </c>
      <c r="C216" s="18">
        <f t="shared" si="6"/>
        <v>57.221458046767538</v>
      </c>
      <c r="D216" s="13">
        <f>+'USD PP Chart'!D216</f>
        <v>582.4</v>
      </c>
    </row>
    <row r="217" spans="1:4" x14ac:dyDescent="0.25">
      <c r="A217" s="21">
        <v>10959</v>
      </c>
      <c r="B217" s="19">
        <f t="shared" si="7"/>
        <v>57.427785419532327</v>
      </c>
      <c r="C217" s="18">
        <f t="shared" si="6"/>
        <v>57.427785419532327</v>
      </c>
      <c r="D217" s="13">
        <f>+'USD PP Chart'!D217</f>
        <v>584.5</v>
      </c>
    </row>
    <row r="218" spans="1:4" x14ac:dyDescent="0.25">
      <c r="A218" s="21">
        <v>10990</v>
      </c>
      <c r="B218" s="19">
        <f t="shared" si="7"/>
        <v>57.663588131263509</v>
      </c>
      <c r="C218" s="18">
        <f t="shared" si="6"/>
        <v>57.663588131263509</v>
      </c>
      <c r="D218" s="13">
        <f>+'USD PP Chart'!D218</f>
        <v>586.9</v>
      </c>
    </row>
    <row r="219" spans="1:4" x14ac:dyDescent="0.25">
      <c r="A219" s="21">
        <v>11018</v>
      </c>
      <c r="B219" s="19">
        <f t="shared" si="7"/>
        <v>57.98781685989389</v>
      </c>
      <c r="C219" s="18">
        <f t="shared" si="6"/>
        <v>57.98781685989389</v>
      </c>
      <c r="D219" s="13">
        <f>+'USD PP Chart'!D219</f>
        <v>590.20000000000005</v>
      </c>
    </row>
    <row r="220" spans="1:4" x14ac:dyDescent="0.25">
      <c r="A220" s="21">
        <v>11049</v>
      </c>
      <c r="B220" s="19">
        <f t="shared" si="7"/>
        <v>57.663588131263509</v>
      </c>
      <c r="C220" s="18">
        <f t="shared" si="6"/>
        <v>57.663588131263509</v>
      </c>
      <c r="D220" s="13">
        <f>+'USD PP Chart'!D220</f>
        <v>586.9</v>
      </c>
    </row>
    <row r="221" spans="1:4" x14ac:dyDescent="0.25">
      <c r="A221" s="21">
        <v>11079</v>
      </c>
      <c r="B221" s="19">
        <f t="shared" si="7"/>
        <v>57.98781685989389</v>
      </c>
      <c r="C221" s="18">
        <f t="shared" si="6"/>
        <v>57.98781685989389</v>
      </c>
      <c r="D221" s="13">
        <f>+'USD PP Chart'!D221</f>
        <v>590.20000000000005</v>
      </c>
    </row>
    <row r="222" spans="1:4" x14ac:dyDescent="0.25">
      <c r="A222" s="21">
        <v>11110</v>
      </c>
      <c r="B222" s="19">
        <f t="shared" si="7"/>
        <v>58.341520927490663</v>
      </c>
      <c r="C222" s="18">
        <f t="shared" si="6"/>
        <v>58.341520927490663</v>
      </c>
      <c r="D222" s="13">
        <f>+'USD PP Chart'!D222</f>
        <v>593.79999999999995</v>
      </c>
    </row>
    <row r="223" spans="1:4" x14ac:dyDescent="0.25">
      <c r="A223" s="21">
        <v>11140</v>
      </c>
      <c r="B223" s="19">
        <f t="shared" si="7"/>
        <v>59.157005305561015</v>
      </c>
      <c r="C223" s="18">
        <f t="shared" si="6"/>
        <v>59.157005305561015</v>
      </c>
      <c r="D223" s="13">
        <f>+'USD PP Chart'!D223</f>
        <v>602.1</v>
      </c>
    </row>
    <row r="224" spans="1:4" x14ac:dyDescent="0.25">
      <c r="A224" s="21">
        <v>11171</v>
      </c>
      <c r="B224" s="19">
        <f t="shared" si="7"/>
        <v>59.510709373157802</v>
      </c>
      <c r="C224" s="18">
        <f t="shared" si="6"/>
        <v>59.510709373157802</v>
      </c>
      <c r="D224" s="13">
        <f>+'USD PP Chart'!D224</f>
        <v>605.70000000000005</v>
      </c>
    </row>
    <row r="225" spans="1:4" x14ac:dyDescent="0.25">
      <c r="A225" s="21">
        <v>11202</v>
      </c>
      <c r="B225" s="19">
        <f t="shared" si="7"/>
        <v>59.157005305561015</v>
      </c>
      <c r="C225" s="18">
        <f t="shared" si="6"/>
        <v>59.157005305561015</v>
      </c>
      <c r="D225" s="13">
        <f>+'USD PP Chart'!D225</f>
        <v>602.1</v>
      </c>
    </row>
    <row r="226" spans="1:4" x14ac:dyDescent="0.25">
      <c r="A226" s="21">
        <v>11232</v>
      </c>
      <c r="B226" s="19">
        <f t="shared" si="7"/>
        <v>59.510709373157802</v>
      </c>
      <c r="C226" s="18">
        <f t="shared" si="6"/>
        <v>59.510709373157802</v>
      </c>
      <c r="D226" s="13">
        <f>+'USD PP Chart'!D226</f>
        <v>605.70000000000005</v>
      </c>
    </row>
    <row r="227" spans="1:4" x14ac:dyDescent="0.25">
      <c r="A227" s="21">
        <v>11263</v>
      </c>
      <c r="B227" s="19">
        <f t="shared" si="7"/>
        <v>60.011790135586565</v>
      </c>
      <c r="C227" s="18">
        <f t="shared" si="6"/>
        <v>60.011790135586565</v>
      </c>
      <c r="D227" s="13">
        <f>+'USD PP Chart'!D227</f>
        <v>610.79999999999995</v>
      </c>
    </row>
    <row r="228" spans="1:4" x14ac:dyDescent="0.25">
      <c r="A228" s="21">
        <v>11293</v>
      </c>
      <c r="B228" s="19">
        <f t="shared" si="7"/>
        <v>60.866574965612109</v>
      </c>
      <c r="C228" s="18">
        <f t="shared" si="6"/>
        <v>60.866574965612109</v>
      </c>
      <c r="D228" s="13">
        <f>+'USD PP Chart'!D228</f>
        <v>619.5</v>
      </c>
    </row>
    <row r="229" spans="1:4" x14ac:dyDescent="0.25">
      <c r="A229" s="21">
        <v>11324</v>
      </c>
      <c r="B229" s="19">
        <f t="shared" si="7"/>
        <v>61.780310473570445</v>
      </c>
      <c r="C229" s="18">
        <f t="shared" si="6"/>
        <v>61.780310473570445</v>
      </c>
      <c r="D229" s="13">
        <f>+'USD PP Chart'!D229</f>
        <v>628.79999999999995</v>
      </c>
    </row>
    <row r="230" spans="1:4" x14ac:dyDescent="0.25">
      <c r="A230" s="21">
        <v>11355</v>
      </c>
      <c r="B230" s="19">
        <f t="shared" si="7"/>
        <v>62.694045981528788</v>
      </c>
      <c r="C230" s="18">
        <f t="shared" si="6"/>
        <v>62.694045981528788</v>
      </c>
      <c r="D230" s="13">
        <f>+'USD PP Chart'!D230</f>
        <v>638.1</v>
      </c>
    </row>
    <row r="231" spans="1:4" x14ac:dyDescent="0.25">
      <c r="A231" s="21">
        <v>11383</v>
      </c>
      <c r="B231" s="19">
        <f t="shared" si="7"/>
        <v>63.096875614069567</v>
      </c>
      <c r="C231" s="18">
        <f t="shared" si="6"/>
        <v>63.096875614069567</v>
      </c>
      <c r="D231" s="13">
        <f>+'USD PP Chart'!D231</f>
        <v>642.20000000000005</v>
      </c>
    </row>
    <row r="232" spans="1:4" x14ac:dyDescent="0.25">
      <c r="A232" s="21">
        <v>11414</v>
      </c>
      <c r="B232" s="19">
        <f t="shared" si="7"/>
        <v>63.509530359599133</v>
      </c>
      <c r="C232" s="18">
        <f t="shared" si="6"/>
        <v>63.509530359599133</v>
      </c>
      <c r="D232" s="13">
        <f>+'USD PP Chart'!D232</f>
        <v>646.4</v>
      </c>
    </row>
    <row r="233" spans="1:4" x14ac:dyDescent="0.25">
      <c r="A233" s="21">
        <v>11444</v>
      </c>
      <c r="B233" s="19">
        <f t="shared" si="7"/>
        <v>64.187463155826279</v>
      </c>
      <c r="C233" s="18">
        <f t="shared" si="6"/>
        <v>64.187463155826279</v>
      </c>
      <c r="D233" s="13">
        <f>+'USD PP Chart'!D233</f>
        <v>653.29999999999995</v>
      </c>
    </row>
    <row r="234" spans="1:4" x14ac:dyDescent="0.25">
      <c r="A234" s="21">
        <v>11475</v>
      </c>
      <c r="B234" s="19">
        <f t="shared" si="7"/>
        <v>64.924346629986246</v>
      </c>
      <c r="C234" s="18">
        <f t="shared" si="6"/>
        <v>64.924346629986246</v>
      </c>
      <c r="D234" s="13">
        <f>+'USD PP Chart'!D234</f>
        <v>660.8</v>
      </c>
    </row>
    <row r="235" spans="1:4" x14ac:dyDescent="0.25">
      <c r="A235" s="21">
        <v>11505</v>
      </c>
      <c r="B235" s="19">
        <f t="shared" si="7"/>
        <v>65.042247985851844</v>
      </c>
      <c r="C235" s="18">
        <f t="shared" si="6"/>
        <v>65.042247985851844</v>
      </c>
      <c r="D235" s="13">
        <f>+'USD PP Chart'!D235</f>
        <v>662</v>
      </c>
    </row>
    <row r="236" spans="1:4" x14ac:dyDescent="0.25">
      <c r="A236" s="21">
        <v>11536</v>
      </c>
      <c r="B236" s="19">
        <f t="shared" si="7"/>
        <v>65.189624680683835</v>
      </c>
      <c r="C236" s="18">
        <f t="shared" si="6"/>
        <v>65.189624680683835</v>
      </c>
      <c r="D236" s="13">
        <f>+'USD PP Chart'!D236</f>
        <v>663.5</v>
      </c>
    </row>
    <row r="237" spans="1:4" x14ac:dyDescent="0.25">
      <c r="A237" s="21">
        <v>11567</v>
      </c>
      <c r="B237" s="19">
        <f t="shared" si="7"/>
        <v>65.484378070347816</v>
      </c>
      <c r="C237" s="18">
        <f t="shared" si="6"/>
        <v>65.484378070347816</v>
      </c>
      <c r="D237" s="13">
        <f>+'USD PP Chart'!D237</f>
        <v>666.5</v>
      </c>
    </row>
    <row r="238" spans="1:4" x14ac:dyDescent="0.25">
      <c r="A238" s="21">
        <v>11597</v>
      </c>
      <c r="B238" s="19">
        <f t="shared" si="7"/>
        <v>65.926508154843788</v>
      </c>
      <c r="C238" s="18">
        <f t="shared" si="6"/>
        <v>65.926508154843788</v>
      </c>
      <c r="D238" s="13">
        <f>+'USD PP Chart'!D238</f>
        <v>671</v>
      </c>
    </row>
    <row r="239" spans="1:4" x14ac:dyDescent="0.25">
      <c r="A239" s="21">
        <v>11628</v>
      </c>
      <c r="B239" s="19">
        <f t="shared" si="7"/>
        <v>66.692866967970133</v>
      </c>
      <c r="C239" s="18">
        <f t="shared" si="6"/>
        <v>66.692866967970133</v>
      </c>
      <c r="D239" s="13">
        <f>+'USD PP Chart'!D239</f>
        <v>678.8</v>
      </c>
    </row>
    <row r="240" spans="1:4" x14ac:dyDescent="0.25">
      <c r="A240" s="21">
        <v>11658</v>
      </c>
      <c r="B240" s="19">
        <f t="shared" si="7"/>
        <v>67.272548634309302</v>
      </c>
      <c r="C240" s="18">
        <f t="shared" si="6"/>
        <v>67.272548634309302</v>
      </c>
      <c r="D240" s="13">
        <f>+'USD PP Chart'!D240</f>
        <v>684.7</v>
      </c>
    </row>
    <row r="241" spans="1:4" x14ac:dyDescent="0.25">
      <c r="A241" s="21">
        <v>11689</v>
      </c>
      <c r="B241" s="19">
        <f t="shared" si="7"/>
        <v>68.687364904696409</v>
      </c>
      <c r="C241" s="18">
        <f t="shared" si="6"/>
        <v>68.687364904696409</v>
      </c>
      <c r="D241" s="13">
        <f>+'USD PP Chart'!D241</f>
        <v>699.1</v>
      </c>
    </row>
    <row r="242" spans="1:4" x14ac:dyDescent="0.25">
      <c r="A242" s="21">
        <v>11720</v>
      </c>
      <c r="B242" s="19">
        <f t="shared" si="7"/>
        <v>69.689526429553936</v>
      </c>
      <c r="C242" s="18">
        <f t="shared" si="6"/>
        <v>69.689526429553936</v>
      </c>
      <c r="D242" s="13">
        <f>+'USD PP Chart'!D242</f>
        <v>709.3</v>
      </c>
    </row>
    <row r="243" spans="1:4" x14ac:dyDescent="0.25">
      <c r="A243" s="21">
        <v>11749</v>
      </c>
      <c r="B243" s="19">
        <f t="shared" si="7"/>
        <v>70.013755158184324</v>
      </c>
      <c r="C243" s="18">
        <f t="shared" si="6"/>
        <v>70.013755158184324</v>
      </c>
      <c r="D243" s="13">
        <f>+'USD PP Chart'!D243</f>
        <v>712.6</v>
      </c>
    </row>
    <row r="244" spans="1:4" x14ac:dyDescent="0.25">
      <c r="A244" s="21">
        <v>11780</v>
      </c>
      <c r="B244" s="19">
        <f t="shared" si="7"/>
        <v>70.514835920613095</v>
      </c>
      <c r="C244" s="18">
        <f t="shared" si="6"/>
        <v>70.514835920613095</v>
      </c>
      <c r="D244" s="13">
        <f>+'USD PP Chart'!D244</f>
        <v>717.7</v>
      </c>
    </row>
    <row r="245" spans="1:4" x14ac:dyDescent="0.25">
      <c r="A245" s="21">
        <v>11810</v>
      </c>
      <c r="B245" s="19">
        <f t="shared" si="7"/>
        <v>71.536647671448222</v>
      </c>
      <c r="C245" s="18">
        <f t="shared" si="6"/>
        <v>71.536647671448222</v>
      </c>
      <c r="D245" s="13">
        <f>+'USD PP Chart'!D245</f>
        <v>728.1</v>
      </c>
    </row>
    <row r="246" spans="1:4" x14ac:dyDescent="0.25">
      <c r="A246" s="21">
        <v>11841</v>
      </c>
      <c r="B246" s="19">
        <f t="shared" si="7"/>
        <v>72.067203772843385</v>
      </c>
      <c r="C246" s="18">
        <f t="shared" si="6"/>
        <v>72.067203772843385</v>
      </c>
      <c r="D246" s="13">
        <f>+'USD PP Chart'!D246</f>
        <v>733.5</v>
      </c>
    </row>
    <row r="247" spans="1:4" x14ac:dyDescent="0.25">
      <c r="A247" s="21">
        <v>11871</v>
      </c>
      <c r="B247" s="19">
        <f t="shared" si="7"/>
        <v>72.067203772843385</v>
      </c>
      <c r="C247" s="18">
        <f t="shared" si="6"/>
        <v>72.067203772843385</v>
      </c>
      <c r="D247" s="13">
        <f>+'USD PP Chart'!D247</f>
        <v>733.5</v>
      </c>
    </row>
    <row r="248" spans="1:4" x14ac:dyDescent="0.25">
      <c r="A248" s="21">
        <v>11902</v>
      </c>
      <c r="B248" s="19">
        <f t="shared" si="7"/>
        <v>72.951463941835343</v>
      </c>
      <c r="C248" s="18">
        <f t="shared" si="6"/>
        <v>72.951463941835343</v>
      </c>
      <c r="D248" s="13">
        <f>+'USD PP Chart'!D248</f>
        <v>742.5</v>
      </c>
    </row>
    <row r="249" spans="1:4" x14ac:dyDescent="0.25">
      <c r="A249" s="21">
        <v>11933</v>
      </c>
      <c r="B249" s="19">
        <f t="shared" si="7"/>
        <v>73.334643348398515</v>
      </c>
      <c r="C249" s="18">
        <f t="shared" si="6"/>
        <v>73.334643348398515</v>
      </c>
      <c r="D249" s="13">
        <f>+'USD PP Chart'!D249</f>
        <v>746.4</v>
      </c>
    </row>
    <row r="250" spans="1:4" x14ac:dyDescent="0.25">
      <c r="A250" s="21">
        <v>11963</v>
      </c>
      <c r="B250" s="19">
        <f t="shared" si="7"/>
        <v>73.894674788760071</v>
      </c>
      <c r="C250" s="18">
        <f t="shared" si="6"/>
        <v>73.894674788760071</v>
      </c>
      <c r="D250" s="13">
        <f>+'USD PP Chart'!D250</f>
        <v>752.1</v>
      </c>
    </row>
    <row r="251" spans="1:4" x14ac:dyDescent="0.25">
      <c r="A251" s="21">
        <v>11994</v>
      </c>
      <c r="B251" s="19">
        <f t="shared" si="7"/>
        <v>74.248378856356851</v>
      </c>
      <c r="C251" s="18">
        <f t="shared" si="6"/>
        <v>74.248378856356851</v>
      </c>
      <c r="D251" s="13">
        <f>+'USD PP Chart'!D251</f>
        <v>755.7</v>
      </c>
    </row>
    <row r="252" spans="1:4" x14ac:dyDescent="0.25">
      <c r="A252" s="21">
        <v>12024</v>
      </c>
      <c r="B252" s="19">
        <f t="shared" si="7"/>
        <v>75.014737669483196</v>
      </c>
      <c r="C252" s="18">
        <f t="shared" si="6"/>
        <v>75.014737669483196</v>
      </c>
      <c r="D252" s="13">
        <f>+'USD PP Chart'!D252</f>
        <v>763.5</v>
      </c>
    </row>
    <row r="253" spans="1:4" x14ac:dyDescent="0.25">
      <c r="A253" s="21">
        <v>12055</v>
      </c>
      <c r="B253" s="19">
        <f t="shared" si="7"/>
        <v>76.183926115150328</v>
      </c>
      <c r="C253" s="18">
        <f t="shared" si="6"/>
        <v>76.183926115150328</v>
      </c>
      <c r="D253" s="13">
        <f>+'USD PP Chart'!D253</f>
        <v>775.4</v>
      </c>
    </row>
    <row r="254" spans="1:4" x14ac:dyDescent="0.25">
      <c r="A254" s="21">
        <v>12086</v>
      </c>
      <c r="B254" s="19">
        <f t="shared" si="7"/>
        <v>77.392415012772659</v>
      </c>
      <c r="C254" s="18">
        <f t="shared" si="6"/>
        <v>77.392415012772659</v>
      </c>
      <c r="D254" s="13">
        <f>+'USD PP Chart'!D254</f>
        <v>787.7</v>
      </c>
    </row>
    <row r="255" spans="1:4" x14ac:dyDescent="0.25">
      <c r="A255" s="21">
        <v>12114</v>
      </c>
      <c r="B255" s="19">
        <f t="shared" si="7"/>
        <v>78.011397131067</v>
      </c>
      <c r="C255" s="18">
        <f t="shared" si="6"/>
        <v>78.011397131067</v>
      </c>
      <c r="D255" s="13">
        <f>+'USD PP Chart'!D255</f>
        <v>794</v>
      </c>
    </row>
    <row r="256" spans="1:4" x14ac:dyDescent="0.25">
      <c r="A256" s="21">
        <v>12145</v>
      </c>
      <c r="B256" s="19">
        <f t="shared" si="7"/>
        <v>78.217724503831803</v>
      </c>
      <c r="C256" s="18">
        <f t="shared" si="6"/>
        <v>78.217724503831803</v>
      </c>
      <c r="D256" s="13">
        <f>+'USD PP Chart'!D256</f>
        <v>796.1</v>
      </c>
    </row>
    <row r="257" spans="1:4" x14ac:dyDescent="0.25">
      <c r="A257" s="21">
        <v>12175</v>
      </c>
      <c r="B257" s="19">
        <f t="shared" si="7"/>
        <v>78.011397131067</v>
      </c>
      <c r="C257" s="18">
        <f t="shared" si="6"/>
        <v>78.011397131067</v>
      </c>
      <c r="D257" s="13">
        <f>+'USD PP Chart'!D257</f>
        <v>794</v>
      </c>
    </row>
    <row r="258" spans="1:4" x14ac:dyDescent="0.25">
      <c r="A258" s="21">
        <v>12206</v>
      </c>
      <c r="B258" s="19">
        <f t="shared" si="7"/>
        <v>77.186087640007855</v>
      </c>
      <c r="C258" s="18">
        <f t="shared" si="6"/>
        <v>77.186087640007855</v>
      </c>
      <c r="D258" s="13">
        <f>+'USD PP Chart'!D258</f>
        <v>785.6</v>
      </c>
    </row>
    <row r="259" spans="1:4" x14ac:dyDescent="0.25">
      <c r="A259" s="21">
        <v>12236</v>
      </c>
      <c r="B259" s="19">
        <f t="shared" si="7"/>
        <v>75.014737669483196</v>
      </c>
      <c r="C259" s="18">
        <f t="shared" si="6"/>
        <v>75.014737669483196</v>
      </c>
      <c r="D259" s="13">
        <f>+'USD PP Chart'!D259</f>
        <v>763.5</v>
      </c>
    </row>
    <row r="260" spans="1:4" x14ac:dyDescent="0.25">
      <c r="A260" s="21">
        <v>12267</v>
      </c>
      <c r="B260" s="19">
        <f t="shared" si="7"/>
        <v>74.248378856356851</v>
      </c>
      <c r="C260" s="18">
        <f t="shared" si="6"/>
        <v>74.248378856356851</v>
      </c>
      <c r="D260" s="13">
        <f>+'USD PP Chart'!D260</f>
        <v>755.7</v>
      </c>
    </row>
    <row r="261" spans="1:4" x14ac:dyDescent="0.25">
      <c r="A261" s="21">
        <v>12298</v>
      </c>
      <c r="B261" s="19">
        <f t="shared" si="7"/>
        <v>74.248378856356851</v>
      </c>
      <c r="C261" s="18">
        <f t="shared" si="6"/>
        <v>74.248378856356851</v>
      </c>
      <c r="D261" s="13">
        <f>+'USD PP Chart'!D261</f>
        <v>755.7</v>
      </c>
    </row>
    <row r="262" spans="1:4" x14ac:dyDescent="0.25">
      <c r="A262" s="21">
        <v>12328</v>
      </c>
      <c r="B262" s="19">
        <f t="shared" si="7"/>
        <v>74.248378856356851</v>
      </c>
      <c r="C262" s="18">
        <f t="shared" si="6"/>
        <v>74.248378856356851</v>
      </c>
      <c r="D262" s="13">
        <f>+'USD PP Chart'!D262</f>
        <v>755.7</v>
      </c>
    </row>
    <row r="263" spans="1:4" x14ac:dyDescent="0.25">
      <c r="A263" s="21">
        <v>12359</v>
      </c>
      <c r="B263" s="19">
        <f t="shared" si="7"/>
        <v>74.248378856356851</v>
      </c>
      <c r="C263" s="18">
        <f t="shared" si="6"/>
        <v>74.248378856356851</v>
      </c>
      <c r="D263" s="13">
        <f>+'USD PP Chart'!D263</f>
        <v>755.7</v>
      </c>
    </row>
    <row r="264" spans="1:4" x14ac:dyDescent="0.25">
      <c r="A264" s="21">
        <v>12389</v>
      </c>
      <c r="B264" s="19">
        <f t="shared" si="7"/>
        <v>74.631558262920024</v>
      </c>
      <c r="C264" s="18">
        <f t="shared" si="6"/>
        <v>74.631558262920024</v>
      </c>
      <c r="D264" s="13">
        <f>+'USD PP Chart'!D264</f>
        <v>759.6</v>
      </c>
    </row>
    <row r="265" spans="1:4" x14ac:dyDescent="0.25">
      <c r="A265" s="21">
        <v>12420</v>
      </c>
      <c r="B265" s="19">
        <f t="shared" si="7"/>
        <v>74.248378856356851</v>
      </c>
      <c r="C265" s="18">
        <f t="shared" si="6"/>
        <v>74.248378856356851</v>
      </c>
      <c r="D265" s="13">
        <f>+'USD PP Chart'!D265</f>
        <v>755.7</v>
      </c>
    </row>
    <row r="266" spans="1:4" x14ac:dyDescent="0.25">
      <c r="A266" s="21">
        <v>12451</v>
      </c>
      <c r="B266" s="19">
        <f t="shared" si="7"/>
        <v>73.688347415995295</v>
      </c>
      <c r="C266" s="18">
        <f t="shared" si="6"/>
        <v>73.688347415995295</v>
      </c>
      <c r="D266" s="13">
        <f>+'USD PP Chart'!D266</f>
        <v>750</v>
      </c>
    </row>
    <row r="267" spans="1:4" x14ac:dyDescent="0.25">
      <c r="A267" s="21">
        <v>12479</v>
      </c>
      <c r="B267" s="19">
        <f t="shared" si="7"/>
        <v>73.688347415995295</v>
      </c>
      <c r="C267" s="18">
        <f t="shared" si="6"/>
        <v>73.688347415995295</v>
      </c>
      <c r="D267" s="13">
        <f>+'USD PP Chart'!D267</f>
        <v>750</v>
      </c>
    </row>
    <row r="268" spans="1:4" x14ac:dyDescent="0.25">
      <c r="A268" s="21">
        <v>12510</v>
      </c>
      <c r="B268" s="19">
        <f t="shared" si="7"/>
        <v>73.894674788760071</v>
      </c>
      <c r="C268" s="18">
        <f t="shared" si="6"/>
        <v>73.894674788760071</v>
      </c>
      <c r="D268" s="13">
        <f>+'USD PP Chart'!D268</f>
        <v>752.1</v>
      </c>
    </row>
    <row r="269" spans="1:4" x14ac:dyDescent="0.25">
      <c r="A269" s="21">
        <v>12540</v>
      </c>
      <c r="B269" s="19">
        <f t="shared" si="7"/>
        <v>73.688347415995295</v>
      </c>
      <c r="C269" s="18">
        <f t="shared" ref="C269:C332" si="8">+B269</f>
        <v>73.688347415995295</v>
      </c>
      <c r="D269" s="13">
        <f>+'USD PP Chart'!D269</f>
        <v>750</v>
      </c>
    </row>
    <row r="270" spans="1:4" x14ac:dyDescent="0.25">
      <c r="A270" s="21">
        <v>12571</v>
      </c>
      <c r="B270" s="19">
        <f t="shared" ref="B270:B333" si="9">D270/$D$13*$B$12</f>
        <v>73.511495382196898</v>
      </c>
      <c r="C270" s="18">
        <f t="shared" si="8"/>
        <v>73.511495382196898</v>
      </c>
      <c r="D270" s="13">
        <f>+'USD PP Chart'!D270</f>
        <v>748.2</v>
      </c>
    </row>
    <row r="271" spans="1:4" x14ac:dyDescent="0.25">
      <c r="A271" s="21">
        <v>12601</v>
      </c>
      <c r="B271" s="19">
        <f t="shared" si="9"/>
        <v>73.511495382196898</v>
      </c>
      <c r="C271" s="18">
        <f t="shared" si="8"/>
        <v>73.511495382196898</v>
      </c>
      <c r="D271" s="13">
        <f>+'USD PP Chart'!D271</f>
        <v>748.2</v>
      </c>
    </row>
    <row r="272" spans="1:4" x14ac:dyDescent="0.25">
      <c r="A272" s="21">
        <v>12632</v>
      </c>
      <c r="B272" s="19">
        <f t="shared" si="9"/>
        <v>73.334643348398515</v>
      </c>
      <c r="C272" s="18">
        <f t="shared" si="8"/>
        <v>73.334643348398515</v>
      </c>
      <c r="D272" s="13">
        <f>+'USD PP Chart'!D272</f>
        <v>746.4</v>
      </c>
    </row>
    <row r="273" spans="1:4" x14ac:dyDescent="0.25">
      <c r="A273" s="21">
        <v>12663</v>
      </c>
      <c r="B273" s="19">
        <f t="shared" si="9"/>
        <v>72.244055806641768</v>
      </c>
      <c r="C273" s="18">
        <f t="shared" si="8"/>
        <v>72.244055806641768</v>
      </c>
      <c r="D273" s="13">
        <f>+'USD PP Chart'!D273</f>
        <v>735.3</v>
      </c>
    </row>
    <row r="274" spans="1:4" x14ac:dyDescent="0.25">
      <c r="A274" s="21">
        <v>12693</v>
      </c>
      <c r="B274" s="19">
        <f t="shared" si="9"/>
        <v>72.774611908036945</v>
      </c>
      <c r="C274" s="18">
        <f t="shared" si="8"/>
        <v>72.774611908036945</v>
      </c>
      <c r="D274" s="13">
        <f>+'USD PP Chart'!D274</f>
        <v>740.7</v>
      </c>
    </row>
    <row r="275" spans="1:4" x14ac:dyDescent="0.25">
      <c r="A275" s="21">
        <v>12724</v>
      </c>
      <c r="B275" s="19">
        <f t="shared" si="9"/>
        <v>72.951463941835343</v>
      </c>
      <c r="C275" s="18">
        <f t="shared" si="8"/>
        <v>72.951463941835343</v>
      </c>
      <c r="D275" s="13">
        <f>+'USD PP Chart'!D275</f>
        <v>742.5</v>
      </c>
    </row>
    <row r="276" spans="1:4" x14ac:dyDescent="0.25">
      <c r="A276" s="21">
        <v>12754</v>
      </c>
      <c r="B276" s="19">
        <f t="shared" si="9"/>
        <v>73.157791314600118</v>
      </c>
      <c r="C276" s="18">
        <f t="shared" si="8"/>
        <v>73.157791314600118</v>
      </c>
      <c r="D276" s="13">
        <f>+'USD PP Chart'!D276</f>
        <v>744.6</v>
      </c>
    </row>
    <row r="277" spans="1:4" x14ac:dyDescent="0.25">
      <c r="A277" s="21">
        <v>12785</v>
      </c>
      <c r="B277" s="19">
        <f t="shared" si="9"/>
        <v>72.067203772843385</v>
      </c>
      <c r="C277" s="18">
        <f t="shared" si="8"/>
        <v>72.067203772843385</v>
      </c>
      <c r="D277" s="13">
        <f>+'USD PP Chart'!D277</f>
        <v>733.5</v>
      </c>
    </row>
    <row r="278" spans="1:4" x14ac:dyDescent="0.25">
      <c r="A278" s="21">
        <v>12816</v>
      </c>
      <c r="B278" s="19">
        <f t="shared" si="9"/>
        <v>71.536647671448222</v>
      </c>
      <c r="C278" s="18">
        <f t="shared" si="8"/>
        <v>71.536647671448222</v>
      </c>
      <c r="D278" s="13">
        <f>+'USD PP Chart'!D278</f>
        <v>728.1</v>
      </c>
    </row>
    <row r="279" spans="1:4" x14ac:dyDescent="0.25">
      <c r="A279" s="21">
        <v>12844</v>
      </c>
      <c r="B279" s="19">
        <f t="shared" si="9"/>
        <v>71.713499705246605</v>
      </c>
      <c r="C279" s="18">
        <f t="shared" si="8"/>
        <v>71.713499705246605</v>
      </c>
      <c r="D279" s="13">
        <f>+'USD PP Chart'!D279</f>
        <v>729.9</v>
      </c>
    </row>
    <row r="280" spans="1:4" x14ac:dyDescent="0.25">
      <c r="A280" s="21">
        <v>12875</v>
      </c>
      <c r="B280" s="19">
        <f t="shared" si="9"/>
        <v>71.015916683041851</v>
      </c>
      <c r="C280" s="18">
        <f t="shared" si="8"/>
        <v>71.015916683041851</v>
      </c>
      <c r="D280" s="13">
        <f>+'USD PP Chart'!D280</f>
        <v>722.8</v>
      </c>
    </row>
    <row r="281" spans="1:4" x14ac:dyDescent="0.25">
      <c r="A281" s="21">
        <v>12905</v>
      </c>
      <c r="B281" s="19">
        <f t="shared" si="9"/>
        <v>71.359795637649839</v>
      </c>
      <c r="C281" s="18">
        <f t="shared" si="8"/>
        <v>71.359795637649839</v>
      </c>
      <c r="D281" s="13">
        <f>+'USD PP Chart'!D281</f>
        <v>726.3</v>
      </c>
    </row>
    <row r="282" spans="1:4" x14ac:dyDescent="0.25">
      <c r="A282" s="21">
        <v>12936</v>
      </c>
      <c r="B282" s="19">
        <f t="shared" si="9"/>
        <v>71.536647671448222</v>
      </c>
      <c r="C282" s="18">
        <f t="shared" si="8"/>
        <v>71.536647671448222</v>
      </c>
      <c r="D282" s="13">
        <f>+'USD PP Chart'!D282</f>
        <v>728.1</v>
      </c>
    </row>
    <row r="283" spans="1:4" x14ac:dyDescent="0.25">
      <c r="A283" s="21">
        <v>12966</v>
      </c>
      <c r="B283" s="19">
        <f t="shared" si="9"/>
        <v>71.890351739045016</v>
      </c>
      <c r="C283" s="18">
        <f t="shared" si="8"/>
        <v>71.890351739045016</v>
      </c>
      <c r="D283" s="13">
        <f>+'USD PP Chart'!D283</f>
        <v>731.7</v>
      </c>
    </row>
    <row r="284" spans="1:4" x14ac:dyDescent="0.25">
      <c r="A284" s="21">
        <v>12997</v>
      </c>
      <c r="B284" s="19">
        <f t="shared" si="9"/>
        <v>71.890351739045016</v>
      </c>
      <c r="C284" s="18">
        <f t="shared" si="8"/>
        <v>71.890351739045016</v>
      </c>
      <c r="D284" s="13">
        <f>+'USD PP Chart'!D284</f>
        <v>731.7</v>
      </c>
    </row>
    <row r="285" spans="1:4" x14ac:dyDescent="0.25">
      <c r="A285" s="21">
        <v>13028</v>
      </c>
      <c r="B285" s="19">
        <f t="shared" si="9"/>
        <v>71.536647671448222</v>
      </c>
      <c r="C285" s="18">
        <f t="shared" si="8"/>
        <v>71.536647671448222</v>
      </c>
      <c r="D285" s="13">
        <f>+'USD PP Chart'!D285</f>
        <v>728.1</v>
      </c>
    </row>
    <row r="286" spans="1:4" x14ac:dyDescent="0.25">
      <c r="A286" s="21">
        <v>13058</v>
      </c>
      <c r="B286" s="19">
        <f t="shared" si="9"/>
        <v>71.536647671448222</v>
      </c>
      <c r="C286" s="18">
        <f t="shared" si="8"/>
        <v>71.536647671448222</v>
      </c>
      <c r="D286" s="13">
        <f>+'USD PP Chart'!D286</f>
        <v>728.1</v>
      </c>
    </row>
    <row r="287" spans="1:4" x14ac:dyDescent="0.25">
      <c r="A287" s="21">
        <v>13089</v>
      </c>
      <c r="B287" s="19">
        <f t="shared" si="9"/>
        <v>71.182943603851442</v>
      </c>
      <c r="C287" s="18">
        <f t="shared" si="8"/>
        <v>71.182943603851442</v>
      </c>
      <c r="D287" s="13">
        <f>+'USD PP Chart'!D287</f>
        <v>724.5</v>
      </c>
    </row>
    <row r="288" spans="1:4" x14ac:dyDescent="0.25">
      <c r="A288" s="21">
        <v>13119</v>
      </c>
      <c r="B288" s="19">
        <f t="shared" si="9"/>
        <v>71.015916683041851</v>
      </c>
      <c r="C288" s="18">
        <f t="shared" si="8"/>
        <v>71.015916683041851</v>
      </c>
      <c r="D288" s="13">
        <f>+'USD PP Chart'!D288</f>
        <v>722.8</v>
      </c>
    </row>
    <row r="289" spans="1:4" x14ac:dyDescent="0.25">
      <c r="A289" s="21">
        <v>13150</v>
      </c>
      <c r="B289" s="19">
        <f t="shared" si="9"/>
        <v>71.015916683041851</v>
      </c>
      <c r="C289" s="18">
        <f t="shared" si="8"/>
        <v>71.015916683041851</v>
      </c>
      <c r="D289" s="13">
        <f>+'USD PP Chart'!D289</f>
        <v>722.8</v>
      </c>
    </row>
    <row r="290" spans="1:4" x14ac:dyDescent="0.25">
      <c r="A290" s="21">
        <v>13181</v>
      </c>
      <c r="B290" s="19">
        <f t="shared" si="9"/>
        <v>71.359795637649839</v>
      </c>
      <c r="C290" s="18">
        <f t="shared" si="8"/>
        <v>71.359795637649839</v>
      </c>
      <c r="D290" s="13">
        <f>+'USD PP Chart'!D290</f>
        <v>726.3</v>
      </c>
    </row>
    <row r="291" spans="1:4" x14ac:dyDescent="0.25">
      <c r="A291" s="21">
        <v>13210</v>
      </c>
      <c r="B291" s="19">
        <f t="shared" si="9"/>
        <v>71.713499705246605</v>
      </c>
      <c r="C291" s="18">
        <f t="shared" si="8"/>
        <v>71.713499705246605</v>
      </c>
      <c r="D291" s="13">
        <f>+'USD PP Chart'!D291</f>
        <v>729.9</v>
      </c>
    </row>
    <row r="292" spans="1:4" x14ac:dyDescent="0.25">
      <c r="A292" s="21">
        <v>13241</v>
      </c>
      <c r="B292" s="19">
        <f t="shared" si="9"/>
        <v>71.713499705246605</v>
      </c>
      <c r="C292" s="18">
        <f t="shared" si="8"/>
        <v>71.713499705246605</v>
      </c>
      <c r="D292" s="13">
        <f>+'USD PP Chart'!D292</f>
        <v>729.9</v>
      </c>
    </row>
    <row r="293" spans="1:4" x14ac:dyDescent="0.25">
      <c r="A293" s="21">
        <v>13271</v>
      </c>
      <c r="B293" s="19">
        <f t="shared" si="9"/>
        <v>71.713499705246605</v>
      </c>
      <c r="C293" s="18">
        <f t="shared" si="8"/>
        <v>71.713499705246605</v>
      </c>
      <c r="D293" s="13">
        <f>+'USD PP Chart'!D293</f>
        <v>729.9</v>
      </c>
    </row>
    <row r="294" spans="1:4" x14ac:dyDescent="0.25">
      <c r="A294" s="21">
        <v>13302</v>
      </c>
      <c r="B294" s="19">
        <f t="shared" si="9"/>
        <v>71.015916683041851</v>
      </c>
      <c r="C294" s="18">
        <f t="shared" si="8"/>
        <v>71.015916683041851</v>
      </c>
      <c r="D294" s="13">
        <f>+'USD PP Chart'!D294</f>
        <v>722.8</v>
      </c>
    </row>
    <row r="295" spans="1:4" x14ac:dyDescent="0.25">
      <c r="A295" s="21">
        <v>13332</v>
      </c>
      <c r="B295" s="19">
        <f t="shared" si="9"/>
        <v>70.691687954411478</v>
      </c>
      <c r="C295" s="18">
        <f t="shared" si="8"/>
        <v>70.691687954411478</v>
      </c>
      <c r="D295" s="13">
        <f>+'USD PP Chart'!D295</f>
        <v>719.5</v>
      </c>
    </row>
    <row r="296" spans="1:4" x14ac:dyDescent="0.25">
      <c r="A296" s="21">
        <v>13363</v>
      </c>
      <c r="B296" s="19">
        <f t="shared" si="9"/>
        <v>70.190607191982707</v>
      </c>
      <c r="C296" s="18">
        <f t="shared" si="8"/>
        <v>70.190607191982707</v>
      </c>
      <c r="D296" s="13">
        <f>+'USD PP Chart'!D296</f>
        <v>714.4</v>
      </c>
    </row>
    <row r="297" spans="1:4" x14ac:dyDescent="0.25">
      <c r="A297" s="21">
        <v>13394</v>
      </c>
      <c r="B297" s="19">
        <f t="shared" si="9"/>
        <v>70.013755158184324</v>
      </c>
      <c r="C297" s="18">
        <f t="shared" si="8"/>
        <v>70.013755158184324</v>
      </c>
      <c r="D297" s="13">
        <f>+'USD PP Chart'!D297</f>
        <v>712.6</v>
      </c>
    </row>
    <row r="298" spans="1:4" x14ac:dyDescent="0.25">
      <c r="A298" s="21">
        <v>13424</v>
      </c>
      <c r="B298" s="19">
        <f t="shared" si="9"/>
        <v>70.190607191982707</v>
      </c>
      <c r="C298" s="18">
        <f t="shared" si="8"/>
        <v>70.190607191982707</v>
      </c>
      <c r="D298" s="13">
        <f>+'USD PP Chart'!D298</f>
        <v>714.4</v>
      </c>
    </row>
    <row r="299" spans="1:4" x14ac:dyDescent="0.25">
      <c r="A299" s="21">
        <v>13455</v>
      </c>
      <c r="B299" s="19">
        <f t="shared" si="9"/>
        <v>70.190607191982707</v>
      </c>
      <c r="C299" s="18">
        <f t="shared" si="8"/>
        <v>70.190607191982707</v>
      </c>
      <c r="D299" s="13">
        <f>+'USD PP Chart'!D299</f>
        <v>714.4</v>
      </c>
    </row>
    <row r="300" spans="1:4" x14ac:dyDescent="0.25">
      <c r="A300" s="21">
        <v>13485</v>
      </c>
      <c r="B300" s="19">
        <f t="shared" si="9"/>
        <v>70.190607191982707</v>
      </c>
      <c r="C300" s="18">
        <f t="shared" si="8"/>
        <v>70.190607191982707</v>
      </c>
      <c r="D300" s="13">
        <f>+'USD PP Chart'!D300</f>
        <v>714.4</v>
      </c>
    </row>
    <row r="301" spans="1:4" x14ac:dyDescent="0.25">
      <c r="A301" s="21">
        <v>13516</v>
      </c>
      <c r="B301" s="19">
        <f t="shared" si="9"/>
        <v>69.689526429553936</v>
      </c>
      <c r="C301" s="18">
        <f t="shared" si="8"/>
        <v>69.689526429553936</v>
      </c>
      <c r="D301" s="13">
        <f>+'USD PP Chart'!D301</f>
        <v>709.3</v>
      </c>
    </row>
    <row r="302" spans="1:4" x14ac:dyDescent="0.25">
      <c r="A302" s="21">
        <v>13547</v>
      </c>
      <c r="B302" s="19">
        <f t="shared" si="9"/>
        <v>69.512674395755553</v>
      </c>
      <c r="C302" s="18">
        <f t="shared" si="8"/>
        <v>69.512674395755553</v>
      </c>
      <c r="D302" s="13">
        <f>+'USD PP Chart'!D302</f>
        <v>707.5</v>
      </c>
    </row>
    <row r="303" spans="1:4" x14ac:dyDescent="0.25">
      <c r="A303" s="21">
        <v>13575</v>
      </c>
      <c r="B303" s="19">
        <f t="shared" si="9"/>
        <v>69.011593633326783</v>
      </c>
      <c r="C303" s="18">
        <f t="shared" si="8"/>
        <v>69.011593633326783</v>
      </c>
      <c r="D303" s="13">
        <f>+'USD PP Chart'!D303</f>
        <v>702.4</v>
      </c>
    </row>
    <row r="304" spans="1:4" x14ac:dyDescent="0.25">
      <c r="A304" s="21">
        <v>13606</v>
      </c>
      <c r="B304" s="19">
        <f t="shared" si="9"/>
        <v>68.687364904696409</v>
      </c>
      <c r="C304" s="18">
        <f t="shared" si="8"/>
        <v>68.687364904696409</v>
      </c>
      <c r="D304" s="13">
        <f>+'USD PP Chart'!D304</f>
        <v>699.1</v>
      </c>
    </row>
    <row r="305" spans="1:4" x14ac:dyDescent="0.25">
      <c r="A305" s="21">
        <v>13636</v>
      </c>
      <c r="B305" s="19">
        <f t="shared" si="9"/>
        <v>68.392611515032428</v>
      </c>
      <c r="C305" s="18">
        <f t="shared" si="8"/>
        <v>68.392611515032428</v>
      </c>
      <c r="D305" s="13">
        <f>+'USD PP Chart'!D305</f>
        <v>696.1</v>
      </c>
    </row>
    <row r="306" spans="1:4" x14ac:dyDescent="0.25">
      <c r="A306" s="21">
        <v>13667</v>
      </c>
      <c r="B306" s="19">
        <f t="shared" si="9"/>
        <v>68.215759481234031</v>
      </c>
      <c r="C306" s="18">
        <f t="shared" si="8"/>
        <v>68.215759481234031</v>
      </c>
      <c r="D306" s="13">
        <f>+'USD PP Chart'!D306</f>
        <v>694.3</v>
      </c>
    </row>
    <row r="307" spans="1:4" x14ac:dyDescent="0.25">
      <c r="A307" s="21">
        <v>13697</v>
      </c>
      <c r="B307" s="19">
        <f t="shared" si="9"/>
        <v>67.891530752603657</v>
      </c>
      <c r="C307" s="18">
        <f t="shared" si="8"/>
        <v>67.891530752603657</v>
      </c>
      <c r="D307" s="13">
        <f>+'USD PP Chart'!D307</f>
        <v>691</v>
      </c>
    </row>
    <row r="308" spans="1:4" x14ac:dyDescent="0.25">
      <c r="A308" s="21">
        <v>13728</v>
      </c>
      <c r="B308" s="19">
        <f t="shared" si="9"/>
        <v>67.744154057771667</v>
      </c>
      <c r="C308" s="18">
        <f t="shared" si="8"/>
        <v>67.744154057771667</v>
      </c>
      <c r="D308" s="13">
        <f>+'USD PP Chart'!D308</f>
        <v>689.5</v>
      </c>
    </row>
    <row r="309" spans="1:4" x14ac:dyDescent="0.25">
      <c r="A309" s="21">
        <v>13759</v>
      </c>
      <c r="B309" s="19">
        <f t="shared" si="9"/>
        <v>67.125171939477312</v>
      </c>
      <c r="C309" s="18">
        <f t="shared" si="8"/>
        <v>67.125171939477312</v>
      </c>
      <c r="D309" s="13">
        <f>+'USD PP Chart'!D309</f>
        <v>683.2</v>
      </c>
    </row>
    <row r="310" spans="1:4" x14ac:dyDescent="0.25">
      <c r="A310" s="21">
        <v>13789</v>
      </c>
      <c r="B310" s="19">
        <f t="shared" si="9"/>
        <v>67.449400668107685</v>
      </c>
      <c r="C310" s="18">
        <f t="shared" si="8"/>
        <v>67.449400668107685</v>
      </c>
      <c r="D310" s="13">
        <f>+'USD PP Chart'!D310</f>
        <v>686.5</v>
      </c>
    </row>
    <row r="311" spans="1:4" x14ac:dyDescent="0.25">
      <c r="A311" s="21">
        <v>13820</v>
      </c>
      <c r="B311" s="19">
        <f t="shared" si="9"/>
        <v>67.891530752603657</v>
      </c>
      <c r="C311" s="18">
        <f t="shared" si="8"/>
        <v>67.891530752603657</v>
      </c>
      <c r="D311" s="13">
        <f>+'USD PP Chart'!D311</f>
        <v>691</v>
      </c>
    </row>
    <row r="312" spans="1:4" x14ac:dyDescent="0.25">
      <c r="A312" s="21">
        <v>13850</v>
      </c>
      <c r="B312" s="19">
        <f t="shared" si="9"/>
        <v>68.06838278640204</v>
      </c>
      <c r="C312" s="18">
        <f t="shared" si="8"/>
        <v>68.06838278640204</v>
      </c>
      <c r="D312" s="13">
        <f>+'USD PP Chart'!D312</f>
        <v>692.8</v>
      </c>
    </row>
    <row r="313" spans="1:4" x14ac:dyDescent="0.25">
      <c r="A313" s="21">
        <v>13881</v>
      </c>
      <c r="B313" s="19">
        <f t="shared" si="9"/>
        <v>69.011593633326783</v>
      </c>
      <c r="C313" s="18">
        <f t="shared" si="8"/>
        <v>69.011593633326783</v>
      </c>
      <c r="D313" s="13">
        <f>+'USD PP Chart'!D313</f>
        <v>702.4</v>
      </c>
    </row>
    <row r="314" spans="1:4" x14ac:dyDescent="0.25">
      <c r="A314" s="21">
        <v>13912</v>
      </c>
      <c r="B314" s="19">
        <f t="shared" si="9"/>
        <v>69.689526429553936</v>
      </c>
      <c r="C314" s="18">
        <f t="shared" si="8"/>
        <v>69.689526429553936</v>
      </c>
      <c r="D314" s="13">
        <f>+'USD PP Chart'!D314</f>
        <v>709.3</v>
      </c>
    </row>
    <row r="315" spans="1:4" x14ac:dyDescent="0.25">
      <c r="A315" s="21">
        <v>13940</v>
      </c>
      <c r="B315" s="19">
        <f t="shared" si="9"/>
        <v>69.689526429553936</v>
      </c>
      <c r="C315" s="18">
        <f t="shared" si="8"/>
        <v>69.689526429553936</v>
      </c>
      <c r="D315" s="13">
        <f>+'USD PP Chart'!D315</f>
        <v>709.3</v>
      </c>
    </row>
    <row r="316" spans="1:4" x14ac:dyDescent="0.25">
      <c r="A316" s="21">
        <v>13971</v>
      </c>
      <c r="B316" s="19">
        <f t="shared" si="9"/>
        <v>69.33582236195717</v>
      </c>
      <c r="C316" s="18">
        <f t="shared" si="8"/>
        <v>69.33582236195717</v>
      </c>
      <c r="D316" s="13">
        <f>+'USD PP Chart'!D316</f>
        <v>705.7</v>
      </c>
    </row>
    <row r="317" spans="1:4" x14ac:dyDescent="0.25">
      <c r="A317" s="21">
        <v>14001</v>
      </c>
      <c r="B317" s="19">
        <f t="shared" si="9"/>
        <v>69.689526429553936</v>
      </c>
      <c r="C317" s="18">
        <f t="shared" si="8"/>
        <v>69.689526429553936</v>
      </c>
      <c r="D317" s="13">
        <f>+'USD PP Chart'!D317</f>
        <v>709.3</v>
      </c>
    </row>
    <row r="318" spans="1:4" x14ac:dyDescent="0.25">
      <c r="A318" s="21">
        <v>14032</v>
      </c>
      <c r="B318" s="19">
        <f t="shared" si="9"/>
        <v>69.689526429553936</v>
      </c>
      <c r="C318" s="18">
        <f t="shared" si="8"/>
        <v>69.689526429553936</v>
      </c>
      <c r="D318" s="13">
        <f>+'USD PP Chart'!D318</f>
        <v>709.3</v>
      </c>
    </row>
    <row r="319" spans="1:4" x14ac:dyDescent="0.25">
      <c r="A319" s="21">
        <v>14062</v>
      </c>
      <c r="B319" s="19">
        <f t="shared" si="9"/>
        <v>69.512674395755553</v>
      </c>
      <c r="C319" s="18">
        <f t="shared" si="8"/>
        <v>69.512674395755553</v>
      </c>
      <c r="D319" s="13">
        <f>+'USD PP Chart'!D319</f>
        <v>707.5</v>
      </c>
    </row>
    <row r="320" spans="1:4" x14ac:dyDescent="0.25">
      <c r="A320" s="21">
        <v>14093</v>
      </c>
      <c r="B320" s="19">
        <f t="shared" si="9"/>
        <v>69.689526429553936</v>
      </c>
      <c r="C320" s="18">
        <f t="shared" si="8"/>
        <v>69.689526429553936</v>
      </c>
      <c r="D320" s="13">
        <f>+'USD PP Chart'!D320</f>
        <v>709.3</v>
      </c>
    </row>
    <row r="321" spans="1:4" x14ac:dyDescent="0.25">
      <c r="A321" s="21">
        <v>14124</v>
      </c>
      <c r="B321" s="19">
        <f t="shared" si="9"/>
        <v>69.689526429553936</v>
      </c>
      <c r="C321" s="18">
        <f t="shared" si="8"/>
        <v>69.689526429553936</v>
      </c>
      <c r="D321" s="13">
        <f>+'USD PP Chart'!D321</f>
        <v>709.3</v>
      </c>
    </row>
    <row r="322" spans="1:4" x14ac:dyDescent="0.25">
      <c r="A322" s="21">
        <v>14154</v>
      </c>
      <c r="B322" s="19">
        <f t="shared" si="9"/>
        <v>70.013755158184324</v>
      </c>
      <c r="C322" s="18">
        <f t="shared" si="8"/>
        <v>70.013755158184324</v>
      </c>
      <c r="D322" s="13">
        <f>+'USD PP Chart'!D322</f>
        <v>712.6</v>
      </c>
    </row>
    <row r="323" spans="1:4" x14ac:dyDescent="0.25">
      <c r="A323" s="21">
        <v>14185</v>
      </c>
      <c r="B323" s="19">
        <f t="shared" si="9"/>
        <v>70.190607191982707</v>
      </c>
      <c r="C323" s="18">
        <f t="shared" si="8"/>
        <v>70.190607191982707</v>
      </c>
      <c r="D323" s="13">
        <f>+'USD PP Chart'!D323</f>
        <v>714.4</v>
      </c>
    </row>
    <row r="324" spans="1:4" x14ac:dyDescent="0.25">
      <c r="A324" s="21">
        <v>14215</v>
      </c>
      <c r="B324" s="19">
        <f t="shared" si="9"/>
        <v>70.013755158184324</v>
      </c>
      <c r="C324" s="18">
        <f t="shared" si="8"/>
        <v>70.013755158184324</v>
      </c>
      <c r="D324" s="13">
        <f>+'USD PP Chart'!D324</f>
        <v>712.6</v>
      </c>
    </row>
    <row r="325" spans="1:4" x14ac:dyDescent="0.25">
      <c r="A325" s="21">
        <v>14246</v>
      </c>
      <c r="B325" s="19">
        <f t="shared" si="9"/>
        <v>70.337983886814698</v>
      </c>
      <c r="C325" s="18">
        <f t="shared" si="8"/>
        <v>70.337983886814698</v>
      </c>
      <c r="D325" s="13">
        <f>+'USD PP Chart'!D325</f>
        <v>715.9</v>
      </c>
    </row>
    <row r="326" spans="1:4" x14ac:dyDescent="0.25">
      <c r="A326" s="21">
        <v>14277</v>
      </c>
      <c r="B326" s="19">
        <f t="shared" si="9"/>
        <v>70.691687954411478</v>
      </c>
      <c r="C326" s="18">
        <f t="shared" si="8"/>
        <v>70.691687954411478</v>
      </c>
      <c r="D326" s="13">
        <f>+'USD PP Chart'!D326</f>
        <v>719.5</v>
      </c>
    </row>
    <row r="327" spans="1:4" x14ac:dyDescent="0.25">
      <c r="A327" s="21">
        <v>14305</v>
      </c>
      <c r="B327" s="19">
        <f t="shared" si="9"/>
        <v>70.868539988209861</v>
      </c>
      <c r="C327" s="18">
        <f t="shared" si="8"/>
        <v>70.868539988209861</v>
      </c>
      <c r="D327" s="13">
        <f>+'USD PP Chart'!D327</f>
        <v>721.3</v>
      </c>
    </row>
    <row r="328" spans="1:4" x14ac:dyDescent="0.25">
      <c r="A328" s="21">
        <v>14336</v>
      </c>
      <c r="B328" s="19">
        <f t="shared" si="9"/>
        <v>71.015916683041851</v>
      </c>
      <c r="C328" s="18">
        <f t="shared" si="8"/>
        <v>71.015916683041851</v>
      </c>
      <c r="D328" s="13">
        <f>+'USD PP Chart'!D328</f>
        <v>722.8</v>
      </c>
    </row>
    <row r="329" spans="1:4" x14ac:dyDescent="0.25">
      <c r="A329" s="21">
        <v>14366</v>
      </c>
      <c r="B329" s="19">
        <f t="shared" si="9"/>
        <v>71.015916683041851</v>
      </c>
      <c r="C329" s="18">
        <f t="shared" si="8"/>
        <v>71.015916683041851</v>
      </c>
      <c r="D329" s="13">
        <f>+'USD PP Chart'!D329</f>
        <v>722.8</v>
      </c>
    </row>
    <row r="330" spans="1:4" x14ac:dyDescent="0.25">
      <c r="A330" s="21">
        <v>14397</v>
      </c>
      <c r="B330" s="19">
        <f t="shared" si="9"/>
        <v>71.015916683041851</v>
      </c>
      <c r="C330" s="18">
        <f t="shared" si="8"/>
        <v>71.015916683041851</v>
      </c>
      <c r="D330" s="13">
        <f>+'USD PP Chart'!D330</f>
        <v>722.8</v>
      </c>
    </row>
    <row r="331" spans="1:4" x14ac:dyDescent="0.25">
      <c r="A331" s="21">
        <v>14427</v>
      </c>
      <c r="B331" s="19">
        <f t="shared" si="9"/>
        <v>71.015916683041851</v>
      </c>
      <c r="C331" s="18">
        <f t="shared" si="8"/>
        <v>71.015916683041851</v>
      </c>
      <c r="D331" s="13">
        <f>+'USD PP Chart'!D331</f>
        <v>722.8</v>
      </c>
    </row>
    <row r="332" spans="1:4" x14ac:dyDescent="0.25">
      <c r="A332" s="21">
        <v>14458</v>
      </c>
      <c r="B332" s="19">
        <f t="shared" si="9"/>
        <v>71.015916683041851</v>
      </c>
      <c r="C332" s="18">
        <f t="shared" si="8"/>
        <v>71.015916683041851</v>
      </c>
      <c r="D332" s="13">
        <f>+'USD PP Chart'!D332</f>
        <v>722.8</v>
      </c>
    </row>
    <row r="333" spans="1:4" x14ac:dyDescent="0.25">
      <c r="A333" s="21">
        <v>14489</v>
      </c>
      <c r="B333" s="19">
        <f t="shared" si="9"/>
        <v>69.689526429553936</v>
      </c>
      <c r="C333" s="18">
        <f t="shared" ref="C333:C396" si="10">+B333</f>
        <v>69.689526429553936</v>
      </c>
      <c r="D333" s="13">
        <f>+'USD PP Chart'!D333</f>
        <v>709.3</v>
      </c>
    </row>
    <row r="334" spans="1:4" x14ac:dyDescent="0.25">
      <c r="A334" s="21">
        <v>14519</v>
      </c>
      <c r="B334" s="19">
        <f t="shared" ref="B334:B397" si="11">D334/$D$13*$B$12</f>
        <v>70.013755158184324</v>
      </c>
      <c r="C334" s="18">
        <f t="shared" si="10"/>
        <v>70.013755158184324</v>
      </c>
      <c r="D334" s="13">
        <f>+'USD PP Chart'!D334</f>
        <v>712.6</v>
      </c>
    </row>
    <row r="335" spans="1:4" x14ac:dyDescent="0.25">
      <c r="A335" s="21">
        <v>14550</v>
      </c>
      <c r="B335" s="19">
        <f t="shared" si="11"/>
        <v>70.013755158184324</v>
      </c>
      <c r="C335" s="18">
        <f t="shared" si="10"/>
        <v>70.013755158184324</v>
      </c>
      <c r="D335" s="13">
        <f>+'USD PP Chart'!D335</f>
        <v>712.6</v>
      </c>
    </row>
    <row r="336" spans="1:4" x14ac:dyDescent="0.25">
      <c r="A336" s="21">
        <v>14580</v>
      </c>
      <c r="B336" s="19">
        <f t="shared" si="11"/>
        <v>70.337983886814698</v>
      </c>
      <c r="C336" s="18">
        <f t="shared" si="10"/>
        <v>70.337983886814698</v>
      </c>
      <c r="D336" s="13">
        <f>+'USD PP Chart'!D336</f>
        <v>715.9</v>
      </c>
    </row>
    <row r="337" spans="1:4" x14ac:dyDescent="0.25">
      <c r="A337" s="21">
        <v>14611</v>
      </c>
      <c r="B337" s="19">
        <f t="shared" si="11"/>
        <v>70.514835920613095</v>
      </c>
      <c r="C337" s="18">
        <f t="shared" si="10"/>
        <v>70.514835920613095</v>
      </c>
      <c r="D337" s="13">
        <f>+'USD PP Chart'!D337</f>
        <v>717.7</v>
      </c>
    </row>
    <row r="338" spans="1:4" x14ac:dyDescent="0.25">
      <c r="A338" s="21">
        <v>14642</v>
      </c>
      <c r="B338" s="19">
        <f t="shared" si="11"/>
        <v>70.013755158184324</v>
      </c>
      <c r="C338" s="18">
        <f t="shared" si="10"/>
        <v>70.013755158184324</v>
      </c>
      <c r="D338" s="13">
        <f>+'USD PP Chart'!D338</f>
        <v>712.6</v>
      </c>
    </row>
    <row r="339" spans="1:4" x14ac:dyDescent="0.25">
      <c r="A339" s="21">
        <v>14671</v>
      </c>
      <c r="B339" s="19">
        <f t="shared" si="11"/>
        <v>70.190607191982707</v>
      </c>
      <c r="C339" s="18">
        <f t="shared" si="10"/>
        <v>70.190607191982707</v>
      </c>
      <c r="D339" s="13">
        <f>+'USD PP Chart'!D339</f>
        <v>714.4</v>
      </c>
    </row>
    <row r="340" spans="1:4" x14ac:dyDescent="0.25">
      <c r="A340" s="21">
        <v>14702</v>
      </c>
      <c r="B340" s="19">
        <f t="shared" si="11"/>
        <v>70.190607191982707</v>
      </c>
      <c r="C340" s="18">
        <f t="shared" si="10"/>
        <v>70.190607191982707</v>
      </c>
      <c r="D340" s="13">
        <f>+'USD PP Chart'!D340</f>
        <v>714.4</v>
      </c>
    </row>
    <row r="341" spans="1:4" x14ac:dyDescent="0.25">
      <c r="A341" s="21">
        <v>14732</v>
      </c>
      <c r="B341" s="19">
        <f t="shared" si="11"/>
        <v>70.013755158184324</v>
      </c>
      <c r="C341" s="18">
        <f t="shared" si="10"/>
        <v>70.013755158184324</v>
      </c>
      <c r="D341" s="13">
        <f>+'USD PP Chart'!D341</f>
        <v>712.6</v>
      </c>
    </row>
    <row r="342" spans="1:4" x14ac:dyDescent="0.25">
      <c r="A342" s="21">
        <v>14763</v>
      </c>
      <c r="B342" s="19">
        <f t="shared" si="11"/>
        <v>69.836903124385927</v>
      </c>
      <c r="C342" s="18">
        <f t="shared" si="10"/>
        <v>69.836903124385927</v>
      </c>
      <c r="D342" s="13">
        <f>+'USD PP Chart'!D342</f>
        <v>710.8</v>
      </c>
    </row>
    <row r="343" spans="1:4" x14ac:dyDescent="0.25">
      <c r="A343" s="21">
        <v>14793</v>
      </c>
      <c r="B343" s="19">
        <f t="shared" si="11"/>
        <v>70.013755158184324</v>
      </c>
      <c r="C343" s="18">
        <f t="shared" si="10"/>
        <v>70.013755158184324</v>
      </c>
      <c r="D343" s="13">
        <f>+'USD PP Chart'!D343</f>
        <v>712.6</v>
      </c>
    </row>
    <row r="344" spans="1:4" x14ac:dyDescent="0.25">
      <c r="A344" s="21">
        <v>14824</v>
      </c>
      <c r="B344" s="19">
        <f t="shared" si="11"/>
        <v>70.190607191982707</v>
      </c>
      <c r="C344" s="18">
        <f t="shared" si="10"/>
        <v>70.190607191982707</v>
      </c>
      <c r="D344" s="13">
        <f>+'USD PP Chart'!D344</f>
        <v>714.4</v>
      </c>
    </row>
    <row r="345" spans="1:4" x14ac:dyDescent="0.25">
      <c r="A345" s="21">
        <v>14855</v>
      </c>
      <c r="B345" s="19">
        <f t="shared" si="11"/>
        <v>70.013755158184324</v>
      </c>
      <c r="C345" s="18">
        <f t="shared" si="10"/>
        <v>70.013755158184324</v>
      </c>
      <c r="D345" s="13">
        <f>+'USD PP Chart'!D345</f>
        <v>712.6</v>
      </c>
    </row>
    <row r="346" spans="1:4" x14ac:dyDescent="0.25">
      <c r="A346" s="21">
        <v>14885</v>
      </c>
      <c r="B346" s="19">
        <f t="shared" si="11"/>
        <v>70.013755158184324</v>
      </c>
      <c r="C346" s="18">
        <f t="shared" si="10"/>
        <v>70.013755158184324</v>
      </c>
      <c r="D346" s="13">
        <f>+'USD PP Chart'!D346</f>
        <v>712.6</v>
      </c>
    </row>
    <row r="347" spans="1:4" x14ac:dyDescent="0.25">
      <c r="A347" s="21">
        <v>14916</v>
      </c>
      <c r="B347" s="19">
        <f t="shared" si="11"/>
        <v>70.013755158184324</v>
      </c>
      <c r="C347" s="18">
        <f t="shared" si="10"/>
        <v>70.013755158184324</v>
      </c>
      <c r="D347" s="13">
        <f>+'USD PP Chart'!D347</f>
        <v>712.6</v>
      </c>
    </row>
    <row r="348" spans="1:4" x14ac:dyDescent="0.25">
      <c r="A348" s="21">
        <v>14946</v>
      </c>
      <c r="B348" s="19">
        <f t="shared" si="11"/>
        <v>69.689526429553936</v>
      </c>
      <c r="C348" s="18">
        <f t="shared" si="10"/>
        <v>69.689526429553936</v>
      </c>
      <c r="D348" s="13">
        <f>+'USD PP Chart'!D348</f>
        <v>709.3</v>
      </c>
    </row>
    <row r="349" spans="1:4" x14ac:dyDescent="0.25">
      <c r="A349" s="21">
        <v>14977</v>
      </c>
      <c r="B349" s="19">
        <f t="shared" si="11"/>
        <v>69.689526429553936</v>
      </c>
      <c r="C349" s="18">
        <f t="shared" si="10"/>
        <v>69.689526429553936</v>
      </c>
      <c r="D349" s="13">
        <f>+'USD PP Chart'!D349</f>
        <v>709.3</v>
      </c>
    </row>
    <row r="350" spans="1:4" x14ac:dyDescent="0.25">
      <c r="A350" s="21">
        <v>15008</v>
      </c>
      <c r="B350" s="19">
        <f t="shared" si="11"/>
        <v>69.689526429553936</v>
      </c>
      <c r="C350" s="18">
        <f t="shared" si="10"/>
        <v>69.689526429553936</v>
      </c>
      <c r="D350" s="13">
        <f>+'USD PP Chart'!D350</f>
        <v>709.3</v>
      </c>
    </row>
    <row r="351" spans="1:4" x14ac:dyDescent="0.25">
      <c r="A351" s="21">
        <v>15036</v>
      </c>
      <c r="B351" s="19">
        <f t="shared" si="11"/>
        <v>69.33582236195717</v>
      </c>
      <c r="C351" s="18">
        <f t="shared" si="10"/>
        <v>69.33582236195717</v>
      </c>
      <c r="D351" s="13">
        <f>+'USD PP Chart'!D351</f>
        <v>705.7</v>
      </c>
    </row>
    <row r="352" spans="1:4" x14ac:dyDescent="0.25">
      <c r="A352" s="21">
        <v>15067</v>
      </c>
      <c r="B352" s="19">
        <f t="shared" si="11"/>
        <v>68.687364904696409</v>
      </c>
      <c r="C352" s="18">
        <f t="shared" si="10"/>
        <v>68.687364904696409</v>
      </c>
      <c r="D352" s="13">
        <f>+'USD PP Chart'!D352</f>
        <v>699.1</v>
      </c>
    </row>
    <row r="353" spans="1:4" x14ac:dyDescent="0.25">
      <c r="A353" s="21">
        <v>15097</v>
      </c>
      <c r="B353" s="19">
        <f t="shared" si="11"/>
        <v>68.215759481234031</v>
      </c>
      <c r="C353" s="18">
        <f t="shared" si="10"/>
        <v>68.215759481234031</v>
      </c>
      <c r="D353" s="13">
        <f>+'USD PP Chart'!D353</f>
        <v>694.3</v>
      </c>
    </row>
    <row r="354" spans="1:4" x14ac:dyDescent="0.25">
      <c r="A354" s="21">
        <v>15128</v>
      </c>
      <c r="B354" s="19">
        <f t="shared" si="11"/>
        <v>66.987620357634114</v>
      </c>
      <c r="C354" s="18">
        <f t="shared" si="10"/>
        <v>66.987620357634114</v>
      </c>
      <c r="D354" s="13">
        <f>+'USD PP Chart'!D354</f>
        <v>681.8</v>
      </c>
    </row>
    <row r="355" spans="1:4" x14ac:dyDescent="0.25">
      <c r="A355" s="21">
        <v>15158</v>
      </c>
      <c r="B355" s="19">
        <f t="shared" si="11"/>
        <v>66.692866967970133</v>
      </c>
      <c r="C355" s="18">
        <f t="shared" si="10"/>
        <v>66.692866967970133</v>
      </c>
      <c r="D355" s="13">
        <f>+'USD PP Chart'!D355</f>
        <v>678.8</v>
      </c>
    </row>
    <row r="356" spans="1:4" x14ac:dyDescent="0.25">
      <c r="A356" s="21">
        <v>15189</v>
      </c>
      <c r="B356" s="19">
        <f t="shared" si="11"/>
        <v>66.073884849675778</v>
      </c>
      <c r="C356" s="18">
        <f t="shared" si="10"/>
        <v>66.073884849675778</v>
      </c>
      <c r="D356" s="13">
        <f>+'USD PP Chart'!D356</f>
        <v>672.5</v>
      </c>
    </row>
    <row r="357" spans="1:4" x14ac:dyDescent="0.25">
      <c r="A357" s="21">
        <v>15220</v>
      </c>
      <c r="B357" s="19">
        <f t="shared" si="11"/>
        <v>64.924346629986246</v>
      </c>
      <c r="C357" s="18">
        <f t="shared" si="10"/>
        <v>64.924346629986246</v>
      </c>
      <c r="D357" s="13">
        <f>+'USD PP Chart'!D357</f>
        <v>660.8</v>
      </c>
    </row>
    <row r="358" spans="1:4" x14ac:dyDescent="0.25">
      <c r="A358" s="21">
        <v>15250</v>
      </c>
      <c r="B358" s="19">
        <f t="shared" si="11"/>
        <v>64.187463155826279</v>
      </c>
      <c r="C358" s="18">
        <f t="shared" si="10"/>
        <v>64.187463155826279</v>
      </c>
      <c r="D358" s="13">
        <f>+'USD PP Chart'!D358</f>
        <v>653.29999999999995</v>
      </c>
    </row>
    <row r="359" spans="1:4" x14ac:dyDescent="0.25">
      <c r="A359" s="21">
        <v>15281</v>
      </c>
      <c r="B359" s="19">
        <f t="shared" si="11"/>
        <v>63.656907054431123</v>
      </c>
      <c r="C359" s="18">
        <f t="shared" si="10"/>
        <v>63.656907054431123</v>
      </c>
      <c r="D359" s="13">
        <f>+'USD PP Chart'!D359</f>
        <v>647.9</v>
      </c>
    </row>
    <row r="360" spans="1:4" x14ac:dyDescent="0.25">
      <c r="A360" s="21">
        <v>15311</v>
      </c>
      <c r="B360" s="19">
        <f t="shared" si="11"/>
        <v>63.509530359599133</v>
      </c>
      <c r="C360" s="18">
        <f t="shared" si="10"/>
        <v>63.509530359599133</v>
      </c>
      <c r="D360" s="13">
        <f>+'USD PP Chart'!D360</f>
        <v>646.4</v>
      </c>
    </row>
    <row r="361" spans="1:4" x14ac:dyDescent="0.25">
      <c r="A361" s="21">
        <v>15342</v>
      </c>
      <c r="B361" s="19">
        <f t="shared" si="11"/>
        <v>62.694045981528788</v>
      </c>
      <c r="C361" s="18">
        <f t="shared" si="10"/>
        <v>62.694045981528788</v>
      </c>
      <c r="D361" s="13">
        <f>+'USD PP Chart'!D361</f>
        <v>638.1</v>
      </c>
    </row>
    <row r="362" spans="1:4" x14ac:dyDescent="0.25">
      <c r="A362" s="21">
        <v>15373</v>
      </c>
      <c r="B362" s="19">
        <f t="shared" si="11"/>
        <v>62.163489880133625</v>
      </c>
      <c r="C362" s="18">
        <f t="shared" si="10"/>
        <v>62.163489880133625</v>
      </c>
      <c r="D362" s="13">
        <f>+'USD PP Chart'!D362</f>
        <v>632.70000000000005</v>
      </c>
    </row>
    <row r="363" spans="1:4" x14ac:dyDescent="0.25">
      <c r="A363" s="21">
        <v>15401</v>
      </c>
      <c r="B363" s="19">
        <f t="shared" si="11"/>
        <v>61.397131067007273</v>
      </c>
      <c r="C363" s="18">
        <f t="shared" si="10"/>
        <v>61.397131067007273</v>
      </c>
      <c r="D363" s="13">
        <f>+'USD PP Chart'!D363</f>
        <v>624.9</v>
      </c>
    </row>
    <row r="364" spans="1:4" x14ac:dyDescent="0.25">
      <c r="A364" s="21">
        <v>15432</v>
      </c>
      <c r="B364" s="19">
        <f t="shared" si="11"/>
        <v>61.0139516604441</v>
      </c>
      <c r="C364" s="18">
        <f t="shared" si="10"/>
        <v>61.0139516604441</v>
      </c>
      <c r="D364" s="13">
        <f>+'USD PP Chart'!D364</f>
        <v>621</v>
      </c>
    </row>
    <row r="365" spans="1:4" x14ac:dyDescent="0.25">
      <c r="A365" s="21">
        <v>15462</v>
      </c>
      <c r="B365" s="19">
        <f t="shared" si="11"/>
        <v>60.365494203183331</v>
      </c>
      <c r="C365" s="18">
        <f t="shared" si="10"/>
        <v>60.365494203183331</v>
      </c>
      <c r="D365" s="13">
        <f>+'USD PP Chart'!D365</f>
        <v>614.4</v>
      </c>
    </row>
    <row r="366" spans="1:4" x14ac:dyDescent="0.25">
      <c r="A366" s="21">
        <v>15493</v>
      </c>
      <c r="B366" s="19">
        <f t="shared" si="11"/>
        <v>60.247592847317755</v>
      </c>
      <c r="C366" s="18">
        <f t="shared" si="10"/>
        <v>60.247592847317755</v>
      </c>
      <c r="D366" s="13">
        <f>+'USD PP Chart'!D366</f>
        <v>613.20000000000005</v>
      </c>
    </row>
    <row r="367" spans="1:4" x14ac:dyDescent="0.25">
      <c r="A367" s="21">
        <v>15523</v>
      </c>
      <c r="B367" s="19">
        <f t="shared" si="11"/>
        <v>60.011790135586565</v>
      </c>
      <c r="C367" s="18">
        <f t="shared" si="10"/>
        <v>60.011790135586565</v>
      </c>
      <c r="D367" s="13">
        <f>+'USD PP Chart'!D367</f>
        <v>610.79999999999995</v>
      </c>
    </row>
    <row r="368" spans="1:4" x14ac:dyDescent="0.25">
      <c r="A368" s="21">
        <v>15554</v>
      </c>
      <c r="B368" s="19">
        <f t="shared" si="11"/>
        <v>59.628610729023379</v>
      </c>
      <c r="C368" s="18">
        <f t="shared" si="10"/>
        <v>59.628610729023379</v>
      </c>
      <c r="D368" s="13">
        <f>+'USD PP Chart'!D368</f>
        <v>606.9</v>
      </c>
    </row>
    <row r="369" spans="1:4" x14ac:dyDescent="0.25">
      <c r="A369" s="21">
        <v>15585</v>
      </c>
      <c r="B369" s="19">
        <f t="shared" si="11"/>
        <v>59.510709373157802</v>
      </c>
      <c r="C369" s="18">
        <f t="shared" si="10"/>
        <v>59.510709373157802</v>
      </c>
      <c r="D369" s="13">
        <f>+'USD PP Chart'!D369</f>
        <v>605.70000000000005</v>
      </c>
    </row>
    <row r="370" spans="1:4" x14ac:dyDescent="0.25">
      <c r="A370" s="21">
        <v>15615</v>
      </c>
      <c r="B370" s="19">
        <f t="shared" si="11"/>
        <v>58.931027706818625</v>
      </c>
      <c r="C370" s="18">
        <f t="shared" si="10"/>
        <v>58.931027706818625</v>
      </c>
      <c r="D370" s="13">
        <f>+'USD PP Chart'!D370</f>
        <v>599.79999999999995</v>
      </c>
    </row>
    <row r="371" spans="1:4" x14ac:dyDescent="0.25">
      <c r="A371" s="21">
        <v>15646</v>
      </c>
      <c r="B371" s="19">
        <f t="shared" si="11"/>
        <v>58.577323639221859</v>
      </c>
      <c r="C371" s="18">
        <f t="shared" si="10"/>
        <v>58.577323639221859</v>
      </c>
      <c r="D371" s="13">
        <f>+'USD PP Chart'!D371</f>
        <v>596.20000000000005</v>
      </c>
    </row>
    <row r="372" spans="1:4" x14ac:dyDescent="0.25">
      <c r="A372" s="21">
        <v>15676</v>
      </c>
      <c r="B372" s="19">
        <f t="shared" si="11"/>
        <v>58.105718215759481</v>
      </c>
      <c r="C372" s="18">
        <f t="shared" si="10"/>
        <v>58.105718215759481</v>
      </c>
      <c r="D372" s="13">
        <f>+'USD PP Chart'!D372</f>
        <v>591.4</v>
      </c>
    </row>
    <row r="373" spans="1:4" x14ac:dyDescent="0.25">
      <c r="A373" s="21">
        <v>15707</v>
      </c>
      <c r="B373" s="19">
        <f t="shared" si="11"/>
        <v>58.105718215759481</v>
      </c>
      <c r="C373" s="18">
        <f t="shared" si="10"/>
        <v>58.105718215759481</v>
      </c>
      <c r="D373" s="13">
        <f>+'USD PP Chart'!D373</f>
        <v>591.4</v>
      </c>
    </row>
    <row r="374" spans="1:4" x14ac:dyDescent="0.25">
      <c r="A374" s="21">
        <v>15738</v>
      </c>
      <c r="B374" s="19">
        <f t="shared" si="11"/>
        <v>57.98781685989389</v>
      </c>
      <c r="C374" s="18">
        <f t="shared" si="10"/>
        <v>57.98781685989389</v>
      </c>
      <c r="D374" s="13">
        <f>+'USD PP Chart'!D374</f>
        <v>590.20000000000005</v>
      </c>
    </row>
    <row r="375" spans="1:4" x14ac:dyDescent="0.25">
      <c r="A375" s="21">
        <v>15766</v>
      </c>
      <c r="B375" s="19">
        <f t="shared" si="11"/>
        <v>57.103556690901961</v>
      </c>
      <c r="C375" s="18">
        <f t="shared" si="10"/>
        <v>57.103556690901961</v>
      </c>
      <c r="D375" s="13">
        <f>+'USD PP Chart'!D375</f>
        <v>581.20000000000005</v>
      </c>
    </row>
    <row r="376" spans="1:4" x14ac:dyDescent="0.25">
      <c r="A376" s="21">
        <v>15797</v>
      </c>
      <c r="B376" s="19">
        <f t="shared" si="11"/>
        <v>56.425623894674793</v>
      </c>
      <c r="C376" s="18">
        <f t="shared" si="10"/>
        <v>56.425623894674793</v>
      </c>
      <c r="D376" s="13">
        <f>+'USD PP Chart'!D376</f>
        <v>574.29999999999995</v>
      </c>
    </row>
    <row r="377" spans="1:4" x14ac:dyDescent="0.25">
      <c r="A377" s="21">
        <v>15827</v>
      </c>
      <c r="B377" s="19">
        <f t="shared" si="11"/>
        <v>56.012969149145221</v>
      </c>
      <c r="C377" s="18">
        <f t="shared" si="10"/>
        <v>56.012969149145221</v>
      </c>
      <c r="D377" s="13">
        <f>+'USD PP Chart'!D377</f>
        <v>570.1</v>
      </c>
    </row>
    <row r="378" spans="1:4" x14ac:dyDescent="0.25">
      <c r="A378" s="21">
        <v>15858</v>
      </c>
      <c r="B378" s="19">
        <f t="shared" si="11"/>
        <v>56.101395166044412</v>
      </c>
      <c r="C378" s="18">
        <f t="shared" si="10"/>
        <v>56.101395166044412</v>
      </c>
      <c r="D378" s="13">
        <f>+'USD PP Chart'!D378</f>
        <v>571</v>
      </c>
    </row>
    <row r="379" spans="1:4" x14ac:dyDescent="0.25">
      <c r="A379" s="21">
        <v>15888</v>
      </c>
      <c r="B379" s="19">
        <f t="shared" si="11"/>
        <v>56.543525250540384</v>
      </c>
      <c r="C379" s="18">
        <f t="shared" si="10"/>
        <v>56.543525250540384</v>
      </c>
      <c r="D379" s="13">
        <f>+'USD PP Chart'!D379</f>
        <v>575.5</v>
      </c>
    </row>
    <row r="380" spans="1:4" x14ac:dyDescent="0.25">
      <c r="A380" s="21">
        <v>15919</v>
      </c>
      <c r="B380" s="19">
        <f t="shared" si="11"/>
        <v>56.779327962271566</v>
      </c>
      <c r="C380" s="18">
        <f t="shared" si="10"/>
        <v>56.779327962271566</v>
      </c>
      <c r="D380" s="13">
        <f>+'USD PP Chart'!D380</f>
        <v>577.9</v>
      </c>
    </row>
    <row r="381" spans="1:4" x14ac:dyDescent="0.25">
      <c r="A381" s="21">
        <v>15950</v>
      </c>
      <c r="B381" s="19">
        <f t="shared" si="11"/>
        <v>56.543525250540384</v>
      </c>
      <c r="C381" s="18">
        <f t="shared" si="10"/>
        <v>56.543525250540384</v>
      </c>
      <c r="D381" s="13">
        <f>+'USD PP Chart'!D381</f>
        <v>575.5</v>
      </c>
    </row>
    <row r="382" spans="1:4" x14ac:dyDescent="0.25">
      <c r="A382" s="21">
        <v>15980</v>
      </c>
      <c r="B382" s="19">
        <f t="shared" si="11"/>
        <v>56.337197877775594</v>
      </c>
      <c r="C382" s="18">
        <f t="shared" si="10"/>
        <v>56.337197877775594</v>
      </c>
      <c r="D382" s="13">
        <f>+'USD PP Chart'!D382</f>
        <v>573.4</v>
      </c>
    </row>
    <row r="383" spans="1:4" x14ac:dyDescent="0.25">
      <c r="A383" s="21">
        <v>16011</v>
      </c>
      <c r="B383" s="19">
        <f t="shared" si="11"/>
        <v>56.425623894674793</v>
      </c>
      <c r="C383" s="18">
        <f t="shared" si="10"/>
        <v>56.425623894674793</v>
      </c>
      <c r="D383" s="13">
        <f>+'USD PP Chart'!D383</f>
        <v>574.29999999999995</v>
      </c>
    </row>
    <row r="384" spans="1:4" x14ac:dyDescent="0.25">
      <c r="A384" s="21">
        <v>16041</v>
      </c>
      <c r="B384" s="19">
        <f t="shared" si="11"/>
        <v>56.337197877775594</v>
      </c>
      <c r="C384" s="18">
        <f t="shared" si="10"/>
        <v>56.337197877775594</v>
      </c>
      <c r="D384" s="13">
        <f>+'USD PP Chart'!D384</f>
        <v>573.4</v>
      </c>
    </row>
    <row r="385" spans="1:4" x14ac:dyDescent="0.25">
      <c r="A385" s="21">
        <v>16072</v>
      </c>
      <c r="B385" s="19">
        <f t="shared" si="11"/>
        <v>56.425623894674793</v>
      </c>
      <c r="C385" s="18">
        <f t="shared" si="10"/>
        <v>56.425623894674793</v>
      </c>
      <c r="D385" s="13">
        <f>+'USD PP Chart'!D385</f>
        <v>574.29999999999995</v>
      </c>
    </row>
    <row r="386" spans="1:4" x14ac:dyDescent="0.25">
      <c r="A386" s="21">
        <v>16103</v>
      </c>
      <c r="B386" s="19">
        <f t="shared" si="11"/>
        <v>56.543525250540384</v>
      </c>
      <c r="C386" s="18">
        <f t="shared" si="10"/>
        <v>56.543525250540384</v>
      </c>
      <c r="D386" s="13">
        <f>+'USD PP Chart'!D386</f>
        <v>575.5</v>
      </c>
    </row>
    <row r="387" spans="1:4" x14ac:dyDescent="0.25">
      <c r="A387" s="21">
        <v>16132</v>
      </c>
      <c r="B387" s="19">
        <f t="shared" si="11"/>
        <v>56.543525250540384</v>
      </c>
      <c r="C387" s="18">
        <f t="shared" si="10"/>
        <v>56.543525250540384</v>
      </c>
      <c r="D387" s="13">
        <f>+'USD PP Chart'!D387</f>
        <v>575.5</v>
      </c>
    </row>
    <row r="388" spans="1:4" x14ac:dyDescent="0.25">
      <c r="A388" s="21">
        <v>16163</v>
      </c>
      <c r="B388" s="19">
        <f t="shared" si="11"/>
        <v>56.21929652191001</v>
      </c>
      <c r="C388" s="18">
        <f t="shared" si="10"/>
        <v>56.21929652191001</v>
      </c>
      <c r="D388" s="13">
        <f>+'USD PP Chart'!D388</f>
        <v>572.20000000000005</v>
      </c>
    </row>
    <row r="389" spans="1:4" x14ac:dyDescent="0.25">
      <c r="A389" s="21">
        <v>16193</v>
      </c>
      <c r="B389" s="19">
        <f t="shared" si="11"/>
        <v>56.012969149145221</v>
      </c>
      <c r="C389" s="18">
        <f t="shared" si="10"/>
        <v>56.012969149145221</v>
      </c>
      <c r="D389" s="13">
        <f>+'USD PP Chart'!D389</f>
        <v>570.1</v>
      </c>
    </row>
    <row r="390" spans="1:4" x14ac:dyDescent="0.25">
      <c r="A390" s="21">
        <v>16224</v>
      </c>
      <c r="B390" s="19">
        <f t="shared" si="11"/>
        <v>55.895067793279615</v>
      </c>
      <c r="C390" s="18">
        <f t="shared" si="10"/>
        <v>55.895067793279615</v>
      </c>
      <c r="D390" s="13">
        <f>+'USD PP Chart'!D390</f>
        <v>568.9</v>
      </c>
    </row>
    <row r="391" spans="1:4" x14ac:dyDescent="0.25">
      <c r="A391" s="21">
        <v>16254</v>
      </c>
      <c r="B391" s="19">
        <f t="shared" si="11"/>
        <v>55.570839064649249</v>
      </c>
      <c r="C391" s="18">
        <f t="shared" si="10"/>
        <v>55.570839064649249</v>
      </c>
      <c r="D391" s="13">
        <f>+'USD PP Chart'!D391</f>
        <v>565.6</v>
      </c>
    </row>
    <row r="392" spans="1:4" x14ac:dyDescent="0.25">
      <c r="A392" s="21">
        <v>16285</v>
      </c>
      <c r="B392" s="19">
        <f t="shared" si="11"/>
        <v>55.364511691884452</v>
      </c>
      <c r="C392" s="18">
        <f t="shared" si="10"/>
        <v>55.364511691884452</v>
      </c>
      <c r="D392" s="13">
        <f>+'USD PP Chart'!D392</f>
        <v>563.5</v>
      </c>
    </row>
    <row r="393" spans="1:4" x14ac:dyDescent="0.25">
      <c r="A393" s="21">
        <v>16316</v>
      </c>
      <c r="B393" s="19">
        <f t="shared" si="11"/>
        <v>55.364511691884452</v>
      </c>
      <c r="C393" s="18">
        <f t="shared" si="10"/>
        <v>55.364511691884452</v>
      </c>
      <c r="D393" s="13">
        <f>+'USD PP Chart'!D393</f>
        <v>563.5</v>
      </c>
    </row>
    <row r="394" spans="1:4" x14ac:dyDescent="0.25">
      <c r="A394" s="21">
        <v>16346</v>
      </c>
      <c r="B394" s="19">
        <f t="shared" si="11"/>
        <v>55.364511691884452</v>
      </c>
      <c r="C394" s="18">
        <f t="shared" si="10"/>
        <v>55.364511691884452</v>
      </c>
      <c r="D394" s="13">
        <f>+'USD PP Chart'!D394</f>
        <v>563.5</v>
      </c>
    </row>
    <row r="395" spans="1:4" x14ac:dyDescent="0.25">
      <c r="A395" s="21">
        <v>16377</v>
      </c>
      <c r="B395" s="19">
        <f t="shared" si="11"/>
        <v>55.364511691884452</v>
      </c>
      <c r="C395" s="18">
        <f t="shared" si="10"/>
        <v>55.364511691884452</v>
      </c>
      <c r="D395" s="13">
        <f>+'USD PP Chart'!D395</f>
        <v>563.5</v>
      </c>
    </row>
    <row r="396" spans="1:4" x14ac:dyDescent="0.25">
      <c r="A396" s="21">
        <v>16407</v>
      </c>
      <c r="B396" s="19">
        <f t="shared" si="11"/>
        <v>55.158184319119677</v>
      </c>
      <c r="C396" s="18">
        <f t="shared" si="10"/>
        <v>55.158184319119677</v>
      </c>
      <c r="D396" s="13">
        <f>+'USD PP Chart'!D396</f>
        <v>561.4</v>
      </c>
    </row>
    <row r="397" spans="1:4" x14ac:dyDescent="0.25">
      <c r="A397" s="21">
        <v>16438</v>
      </c>
      <c r="B397" s="19">
        <f t="shared" si="11"/>
        <v>55.158184319119677</v>
      </c>
      <c r="C397" s="18">
        <f t="shared" ref="C397:C460" si="12">+B397</f>
        <v>55.158184319119677</v>
      </c>
      <c r="D397" s="13">
        <f>+'USD PP Chart'!D397</f>
        <v>561.4</v>
      </c>
    </row>
    <row r="398" spans="1:4" x14ac:dyDescent="0.25">
      <c r="A398" s="21">
        <v>16469</v>
      </c>
      <c r="B398" s="19">
        <f t="shared" ref="B398:B461" si="13">D398/$D$13*$B$12</f>
        <v>55.276085674985268</v>
      </c>
      <c r="C398" s="18">
        <f t="shared" si="12"/>
        <v>55.276085674985268</v>
      </c>
      <c r="D398" s="13">
        <f>+'USD PP Chart'!D398</f>
        <v>562.6</v>
      </c>
    </row>
    <row r="399" spans="1:4" x14ac:dyDescent="0.25">
      <c r="A399" s="21">
        <v>16497</v>
      </c>
      <c r="B399" s="19">
        <f t="shared" si="13"/>
        <v>55.276085674985268</v>
      </c>
      <c r="C399" s="18">
        <f t="shared" si="12"/>
        <v>55.276085674985268</v>
      </c>
      <c r="D399" s="13">
        <f>+'USD PP Chart'!D399</f>
        <v>562.6</v>
      </c>
    </row>
    <row r="400" spans="1:4" x14ac:dyDescent="0.25">
      <c r="A400" s="21">
        <v>16528</v>
      </c>
      <c r="B400" s="19">
        <f t="shared" si="13"/>
        <v>55.158184319119677</v>
      </c>
      <c r="C400" s="18">
        <f t="shared" si="12"/>
        <v>55.158184319119677</v>
      </c>
      <c r="D400" s="13">
        <f>+'USD PP Chart'!D400</f>
        <v>561.4</v>
      </c>
    </row>
    <row r="401" spans="1:4" x14ac:dyDescent="0.25">
      <c r="A401" s="21">
        <v>16558</v>
      </c>
      <c r="B401" s="19">
        <f t="shared" si="13"/>
        <v>54.755354686578897</v>
      </c>
      <c r="C401" s="18">
        <f t="shared" si="12"/>
        <v>54.755354686578897</v>
      </c>
      <c r="D401" s="13">
        <f>+'USD PP Chart'!D401</f>
        <v>557.29999999999995</v>
      </c>
    </row>
    <row r="402" spans="1:4" x14ac:dyDescent="0.25">
      <c r="A402" s="21">
        <v>16589</v>
      </c>
      <c r="B402" s="19">
        <f t="shared" si="13"/>
        <v>54.254273924150134</v>
      </c>
      <c r="C402" s="18">
        <f t="shared" si="12"/>
        <v>54.254273924150134</v>
      </c>
      <c r="D402" s="13">
        <f>+'USD PP Chart'!D402</f>
        <v>552.20000000000005</v>
      </c>
    </row>
    <row r="403" spans="1:4" x14ac:dyDescent="0.25">
      <c r="A403" s="21">
        <v>16619</v>
      </c>
      <c r="B403" s="19">
        <f t="shared" si="13"/>
        <v>54.165847907250928</v>
      </c>
      <c r="C403" s="18">
        <f t="shared" si="12"/>
        <v>54.165847907250928</v>
      </c>
      <c r="D403" s="13">
        <f>+'USD PP Chart'!D403</f>
        <v>551.29999999999995</v>
      </c>
    </row>
    <row r="404" spans="1:4" x14ac:dyDescent="0.25">
      <c r="A404" s="21">
        <v>16650</v>
      </c>
      <c r="B404" s="19">
        <f t="shared" si="13"/>
        <v>54.165847907250928</v>
      </c>
      <c r="C404" s="18">
        <f t="shared" si="12"/>
        <v>54.165847907250928</v>
      </c>
      <c r="D404" s="13">
        <f>+'USD PP Chart'!D404</f>
        <v>551.29999999999995</v>
      </c>
    </row>
    <row r="405" spans="1:4" x14ac:dyDescent="0.25">
      <c r="A405" s="21">
        <v>16681</v>
      </c>
      <c r="B405" s="19">
        <f t="shared" si="13"/>
        <v>54.342699941049318</v>
      </c>
      <c r="C405" s="18">
        <f t="shared" si="12"/>
        <v>54.342699941049318</v>
      </c>
      <c r="D405" s="13">
        <f>+'USD PP Chart'!D405</f>
        <v>553.1</v>
      </c>
    </row>
    <row r="406" spans="1:4" x14ac:dyDescent="0.25">
      <c r="A406" s="21">
        <v>16711</v>
      </c>
      <c r="B406" s="19">
        <f t="shared" si="13"/>
        <v>54.342699941049318</v>
      </c>
      <c r="C406" s="18">
        <f t="shared" si="12"/>
        <v>54.342699941049318</v>
      </c>
      <c r="D406" s="13">
        <f>+'USD PP Chart'!D406</f>
        <v>553.1</v>
      </c>
    </row>
    <row r="407" spans="1:4" x14ac:dyDescent="0.25">
      <c r="A407" s="21">
        <v>16742</v>
      </c>
      <c r="B407" s="19">
        <f t="shared" si="13"/>
        <v>54.165847907250928</v>
      </c>
      <c r="C407" s="18">
        <f t="shared" si="12"/>
        <v>54.165847907250928</v>
      </c>
      <c r="D407" s="13">
        <f>+'USD PP Chart'!D407</f>
        <v>551.29999999999995</v>
      </c>
    </row>
    <row r="408" spans="1:4" x14ac:dyDescent="0.25">
      <c r="A408" s="21">
        <v>16772</v>
      </c>
      <c r="B408" s="19">
        <f t="shared" si="13"/>
        <v>53.959520534486153</v>
      </c>
      <c r="C408" s="18">
        <f t="shared" si="12"/>
        <v>53.959520534486153</v>
      </c>
      <c r="D408" s="13">
        <f>+'USD PP Chart'!D408</f>
        <v>549.20000000000005</v>
      </c>
    </row>
    <row r="409" spans="1:4" x14ac:dyDescent="0.25">
      <c r="A409" s="21">
        <v>16803</v>
      </c>
      <c r="B409" s="19">
        <f t="shared" si="13"/>
        <v>53.959520534486153</v>
      </c>
      <c r="C409" s="18">
        <f t="shared" si="12"/>
        <v>53.959520534486153</v>
      </c>
      <c r="D409" s="13">
        <f>+'USD PP Chart'!D409</f>
        <v>549.20000000000005</v>
      </c>
    </row>
    <row r="410" spans="1:4" x14ac:dyDescent="0.25">
      <c r="A410" s="21">
        <v>16834</v>
      </c>
      <c r="B410" s="19">
        <f t="shared" si="13"/>
        <v>54.165847907250928</v>
      </c>
      <c r="C410" s="18">
        <f t="shared" si="12"/>
        <v>54.165847907250928</v>
      </c>
      <c r="D410" s="13">
        <f>+'USD PP Chart'!D410</f>
        <v>551.29999999999995</v>
      </c>
    </row>
    <row r="411" spans="1:4" x14ac:dyDescent="0.25">
      <c r="A411" s="21">
        <v>16862</v>
      </c>
      <c r="B411" s="19">
        <f t="shared" si="13"/>
        <v>53.75319316172137</v>
      </c>
      <c r="C411" s="18">
        <f t="shared" si="12"/>
        <v>53.75319316172137</v>
      </c>
      <c r="D411" s="13">
        <f>+'USD PP Chart'!D411</f>
        <v>547.1</v>
      </c>
    </row>
    <row r="412" spans="1:4" x14ac:dyDescent="0.25">
      <c r="A412" s="21">
        <v>16893</v>
      </c>
      <c r="B412" s="19">
        <f t="shared" si="13"/>
        <v>53.458439772057389</v>
      </c>
      <c r="C412" s="18">
        <f t="shared" si="12"/>
        <v>53.458439772057389</v>
      </c>
      <c r="D412" s="13">
        <f>+'USD PP Chart'!D412</f>
        <v>544.1</v>
      </c>
    </row>
    <row r="413" spans="1:4" x14ac:dyDescent="0.25">
      <c r="A413" s="21">
        <v>16923</v>
      </c>
      <c r="B413" s="19">
        <f t="shared" si="13"/>
        <v>53.163686382393408</v>
      </c>
      <c r="C413" s="18">
        <f t="shared" si="12"/>
        <v>53.163686382393408</v>
      </c>
      <c r="D413" s="13">
        <f>+'USD PP Chart'!D413</f>
        <v>541.1</v>
      </c>
    </row>
    <row r="414" spans="1:4" x14ac:dyDescent="0.25">
      <c r="A414" s="21">
        <v>16954</v>
      </c>
      <c r="B414" s="19">
        <f t="shared" si="13"/>
        <v>52.603654942031831</v>
      </c>
      <c r="C414" s="18">
        <f t="shared" si="12"/>
        <v>52.603654942031831</v>
      </c>
      <c r="D414" s="13">
        <f>+'USD PP Chart'!D414</f>
        <v>535.4</v>
      </c>
    </row>
    <row r="415" spans="1:4" x14ac:dyDescent="0.25">
      <c r="A415" s="21">
        <v>16984</v>
      </c>
      <c r="B415" s="19">
        <f t="shared" si="13"/>
        <v>49.665946158380827</v>
      </c>
      <c r="C415" s="18">
        <f t="shared" si="12"/>
        <v>49.665946158380827</v>
      </c>
      <c r="D415" s="13">
        <f>+'USD PP Chart'!D415</f>
        <v>505.5</v>
      </c>
    </row>
    <row r="416" spans="1:4" x14ac:dyDescent="0.25">
      <c r="A416" s="21">
        <v>17015</v>
      </c>
      <c r="B416" s="19">
        <f t="shared" si="13"/>
        <v>48.604833955590493</v>
      </c>
      <c r="C416" s="18">
        <f t="shared" si="12"/>
        <v>48.604833955590493</v>
      </c>
      <c r="D416" s="13">
        <f>+'USD PP Chart'!D416</f>
        <v>494.7</v>
      </c>
    </row>
    <row r="417" spans="1:4" x14ac:dyDescent="0.25">
      <c r="A417" s="21">
        <v>17046</v>
      </c>
      <c r="B417" s="19">
        <f t="shared" si="13"/>
        <v>48.04480251522893</v>
      </c>
      <c r="C417" s="18">
        <f t="shared" si="12"/>
        <v>48.04480251522893</v>
      </c>
      <c r="D417" s="13">
        <f>+'USD PP Chart'!D417</f>
        <v>489</v>
      </c>
    </row>
    <row r="418" spans="1:4" x14ac:dyDescent="0.25">
      <c r="A418" s="21">
        <v>17076</v>
      </c>
      <c r="B418" s="19">
        <f t="shared" si="13"/>
        <v>47.13106700727058</v>
      </c>
      <c r="C418" s="18">
        <f t="shared" si="12"/>
        <v>47.13106700727058</v>
      </c>
      <c r="D418" s="13">
        <f>+'USD PP Chart'!D418</f>
        <v>479.7</v>
      </c>
    </row>
    <row r="419" spans="1:4" x14ac:dyDescent="0.25">
      <c r="A419" s="21">
        <v>17107</v>
      </c>
      <c r="B419" s="19">
        <f t="shared" si="13"/>
        <v>46.020829239536255</v>
      </c>
      <c r="C419" s="18">
        <f t="shared" si="12"/>
        <v>46.020829239536255</v>
      </c>
      <c r="D419" s="13">
        <f>+'USD PP Chart'!D419</f>
        <v>468.4</v>
      </c>
    </row>
    <row r="420" spans="1:4" x14ac:dyDescent="0.25">
      <c r="A420" s="21">
        <v>17137</v>
      </c>
      <c r="B420" s="19">
        <f t="shared" si="13"/>
        <v>45.667125171939482</v>
      </c>
      <c r="C420" s="18">
        <f t="shared" si="12"/>
        <v>45.667125171939482</v>
      </c>
      <c r="D420" s="13">
        <f>+'USD PP Chart'!D420</f>
        <v>464.8</v>
      </c>
    </row>
    <row r="421" spans="1:4" x14ac:dyDescent="0.25">
      <c r="A421" s="21">
        <v>17168</v>
      </c>
      <c r="B421" s="19">
        <f t="shared" si="13"/>
        <v>45.667125171939482</v>
      </c>
      <c r="C421" s="18">
        <f t="shared" si="12"/>
        <v>45.667125171939482</v>
      </c>
      <c r="D421" s="13">
        <f>+'USD PP Chart'!D421</f>
        <v>464.8</v>
      </c>
    </row>
    <row r="422" spans="1:4" x14ac:dyDescent="0.25">
      <c r="A422" s="21">
        <v>17199</v>
      </c>
      <c r="B422" s="19">
        <f t="shared" si="13"/>
        <v>45.726075849872274</v>
      </c>
      <c r="C422" s="18">
        <f t="shared" si="12"/>
        <v>45.726075849872274</v>
      </c>
      <c r="D422" s="13">
        <f>+'USD PP Chart'!D422</f>
        <v>465.4</v>
      </c>
    </row>
    <row r="423" spans="1:4" x14ac:dyDescent="0.25">
      <c r="A423" s="21">
        <v>17227</v>
      </c>
      <c r="B423" s="19">
        <f t="shared" si="13"/>
        <v>44.753389663981139</v>
      </c>
      <c r="C423" s="18">
        <f t="shared" si="12"/>
        <v>44.753389663981139</v>
      </c>
      <c r="D423" s="13">
        <f>+'USD PP Chart'!D423</f>
        <v>455.5</v>
      </c>
    </row>
    <row r="424" spans="1:4" x14ac:dyDescent="0.25">
      <c r="A424" s="21">
        <v>17258</v>
      </c>
      <c r="B424" s="19">
        <f t="shared" si="13"/>
        <v>44.753389663981139</v>
      </c>
      <c r="C424" s="18">
        <f t="shared" si="12"/>
        <v>44.753389663981139</v>
      </c>
      <c r="D424" s="13">
        <f>+'USD PP Chart'!D424</f>
        <v>455.5</v>
      </c>
    </row>
    <row r="425" spans="1:4" x14ac:dyDescent="0.25">
      <c r="A425" s="21">
        <v>17288</v>
      </c>
      <c r="B425" s="19">
        <f t="shared" si="13"/>
        <v>44.900766358813129</v>
      </c>
      <c r="C425" s="18">
        <f t="shared" si="12"/>
        <v>44.900766358813129</v>
      </c>
      <c r="D425" s="13">
        <f>+'USD PP Chart'!D425</f>
        <v>457</v>
      </c>
    </row>
    <row r="426" spans="1:4" x14ac:dyDescent="0.25">
      <c r="A426" s="21">
        <v>17319</v>
      </c>
      <c r="B426" s="19">
        <f t="shared" si="13"/>
        <v>44.547062291216349</v>
      </c>
      <c r="C426" s="18">
        <f t="shared" si="12"/>
        <v>44.547062291216349</v>
      </c>
      <c r="D426" s="13">
        <f>+'USD PP Chart'!D426</f>
        <v>453.4</v>
      </c>
    </row>
    <row r="427" spans="1:4" x14ac:dyDescent="0.25">
      <c r="A427" s="21">
        <v>17349</v>
      </c>
      <c r="B427" s="19">
        <f t="shared" si="13"/>
        <v>44.163882884653177</v>
      </c>
      <c r="C427" s="18">
        <f t="shared" si="12"/>
        <v>44.163882884653177</v>
      </c>
      <c r="D427" s="13">
        <f>+'USD PP Chart'!D427</f>
        <v>449.5</v>
      </c>
    </row>
    <row r="428" spans="1:4" x14ac:dyDescent="0.25">
      <c r="A428" s="21">
        <v>17380</v>
      </c>
      <c r="B428" s="19">
        <f t="shared" si="13"/>
        <v>43.692277461190805</v>
      </c>
      <c r="C428" s="18">
        <f t="shared" si="12"/>
        <v>43.692277461190805</v>
      </c>
      <c r="D428" s="13">
        <f>+'USD PP Chart'!D428</f>
        <v>444.7</v>
      </c>
    </row>
    <row r="429" spans="1:4" x14ac:dyDescent="0.25">
      <c r="A429" s="21">
        <v>17411</v>
      </c>
      <c r="B429" s="19">
        <f t="shared" si="13"/>
        <v>42.670465710355671</v>
      </c>
      <c r="C429" s="18">
        <f t="shared" si="12"/>
        <v>42.670465710355671</v>
      </c>
      <c r="D429" s="13">
        <f>+'USD PP Chart'!D429</f>
        <v>434.3</v>
      </c>
    </row>
    <row r="430" spans="1:4" x14ac:dyDescent="0.25">
      <c r="A430" s="21">
        <v>17441</v>
      </c>
      <c r="B430" s="19">
        <f t="shared" si="13"/>
        <v>42.670465710355671</v>
      </c>
      <c r="C430" s="18">
        <f t="shared" si="12"/>
        <v>42.670465710355671</v>
      </c>
      <c r="D430" s="13">
        <f>+'USD PP Chart'!D430</f>
        <v>434.3</v>
      </c>
    </row>
    <row r="431" spans="1:4" x14ac:dyDescent="0.25">
      <c r="A431" s="21">
        <v>17472</v>
      </c>
      <c r="B431" s="19">
        <f t="shared" si="13"/>
        <v>42.434662998624482</v>
      </c>
      <c r="C431" s="18">
        <f t="shared" si="12"/>
        <v>42.434662998624482</v>
      </c>
      <c r="D431" s="13">
        <f>+'USD PP Chart'!D431</f>
        <v>431.9</v>
      </c>
    </row>
    <row r="432" spans="1:4" x14ac:dyDescent="0.25">
      <c r="A432" s="21">
        <v>17502</v>
      </c>
      <c r="B432" s="19">
        <f t="shared" si="13"/>
        <v>41.904106897229319</v>
      </c>
      <c r="C432" s="18">
        <f t="shared" si="12"/>
        <v>41.904106897229319</v>
      </c>
      <c r="D432" s="13">
        <f>+'USD PP Chart'!D432</f>
        <v>426.5</v>
      </c>
    </row>
    <row r="433" spans="1:4" x14ac:dyDescent="0.25">
      <c r="A433" s="21">
        <v>17533</v>
      </c>
      <c r="B433" s="19">
        <f t="shared" si="13"/>
        <v>41.403026134800555</v>
      </c>
      <c r="C433" s="18">
        <f t="shared" si="12"/>
        <v>41.403026134800555</v>
      </c>
      <c r="D433" s="13">
        <f>+'USD PP Chart'!D433</f>
        <v>421.4</v>
      </c>
    </row>
    <row r="434" spans="1:4" x14ac:dyDescent="0.25">
      <c r="A434" s="21">
        <v>17564</v>
      </c>
      <c r="B434" s="19">
        <f t="shared" si="13"/>
        <v>41.756730202397328</v>
      </c>
      <c r="C434" s="18">
        <f t="shared" si="12"/>
        <v>41.756730202397328</v>
      </c>
      <c r="D434" s="13">
        <f>+'USD PP Chart'!D434</f>
        <v>425</v>
      </c>
    </row>
    <row r="435" spans="1:4" x14ac:dyDescent="0.25">
      <c r="A435" s="21">
        <v>17593</v>
      </c>
      <c r="B435" s="19">
        <f t="shared" si="13"/>
        <v>41.904106897229319</v>
      </c>
      <c r="C435" s="18">
        <f t="shared" si="12"/>
        <v>41.904106897229319</v>
      </c>
      <c r="D435" s="13">
        <f>+'USD PP Chart'!D435</f>
        <v>426.5</v>
      </c>
    </row>
    <row r="436" spans="1:4" x14ac:dyDescent="0.25">
      <c r="A436" s="21">
        <v>17624</v>
      </c>
      <c r="B436" s="19">
        <f t="shared" si="13"/>
        <v>41.285124778934957</v>
      </c>
      <c r="C436" s="18">
        <f t="shared" si="12"/>
        <v>41.285124778934957</v>
      </c>
      <c r="D436" s="13">
        <f>+'USD PP Chart'!D436</f>
        <v>420.2</v>
      </c>
    </row>
    <row r="437" spans="1:4" x14ac:dyDescent="0.25">
      <c r="A437" s="21">
        <v>17654</v>
      </c>
      <c r="B437" s="19">
        <f t="shared" si="13"/>
        <v>41.019846728237376</v>
      </c>
      <c r="C437" s="18">
        <f t="shared" si="12"/>
        <v>41.019846728237376</v>
      </c>
      <c r="D437" s="13">
        <f>+'USD PP Chart'!D437</f>
        <v>417.5</v>
      </c>
    </row>
    <row r="438" spans="1:4" x14ac:dyDescent="0.25">
      <c r="A438" s="21">
        <v>17685</v>
      </c>
      <c r="B438" s="19">
        <f t="shared" si="13"/>
        <v>40.725093338573394</v>
      </c>
      <c r="C438" s="18">
        <f t="shared" si="12"/>
        <v>40.725093338573394</v>
      </c>
      <c r="D438" s="13">
        <f>+'USD PP Chart'!D438</f>
        <v>414.5</v>
      </c>
    </row>
    <row r="439" spans="1:4" x14ac:dyDescent="0.25">
      <c r="A439" s="21">
        <v>17715</v>
      </c>
      <c r="B439" s="19">
        <f t="shared" si="13"/>
        <v>40.224012576144624</v>
      </c>
      <c r="C439" s="18">
        <f t="shared" si="12"/>
        <v>40.224012576144624</v>
      </c>
      <c r="D439" s="13">
        <f>+'USD PP Chart'!D439</f>
        <v>409.4</v>
      </c>
    </row>
    <row r="440" spans="1:4" x14ac:dyDescent="0.25">
      <c r="A440" s="21">
        <v>17746</v>
      </c>
      <c r="B440" s="19">
        <f t="shared" si="13"/>
        <v>40.047160542346241</v>
      </c>
      <c r="C440" s="18">
        <f t="shared" si="12"/>
        <v>40.047160542346241</v>
      </c>
      <c r="D440" s="13">
        <f>+'USD PP Chart'!D440</f>
        <v>407.6</v>
      </c>
    </row>
    <row r="441" spans="1:4" x14ac:dyDescent="0.25">
      <c r="A441" s="21">
        <v>17777</v>
      </c>
      <c r="B441" s="19">
        <f t="shared" si="13"/>
        <v>40.047160542346241</v>
      </c>
      <c r="C441" s="18">
        <f t="shared" si="12"/>
        <v>40.047160542346241</v>
      </c>
      <c r="D441" s="13">
        <f>+'USD PP Chart'!D441</f>
        <v>407.6</v>
      </c>
    </row>
    <row r="442" spans="1:4" x14ac:dyDescent="0.25">
      <c r="A442" s="21">
        <v>17807</v>
      </c>
      <c r="B442" s="19">
        <f t="shared" si="13"/>
        <v>40.224012576144624</v>
      </c>
      <c r="C442" s="18">
        <f t="shared" si="12"/>
        <v>40.224012576144624</v>
      </c>
      <c r="D442" s="13">
        <f>+'USD PP Chart'!D442</f>
        <v>409.4</v>
      </c>
    </row>
    <row r="443" spans="1:4" x14ac:dyDescent="0.25">
      <c r="A443" s="21">
        <v>17838</v>
      </c>
      <c r="B443" s="19">
        <f t="shared" si="13"/>
        <v>40.489290626842212</v>
      </c>
      <c r="C443" s="18">
        <f t="shared" si="12"/>
        <v>40.489290626842212</v>
      </c>
      <c r="D443" s="13">
        <f>+'USD PP Chart'!D443</f>
        <v>412.1</v>
      </c>
    </row>
    <row r="444" spans="1:4" x14ac:dyDescent="0.25">
      <c r="A444" s="21">
        <v>17868</v>
      </c>
      <c r="B444" s="19">
        <f t="shared" si="13"/>
        <v>40.784044016506193</v>
      </c>
      <c r="C444" s="18">
        <f t="shared" si="12"/>
        <v>40.784044016506193</v>
      </c>
      <c r="D444" s="13">
        <f>+'USD PP Chart'!D444</f>
        <v>415.1</v>
      </c>
    </row>
    <row r="445" spans="1:4" x14ac:dyDescent="0.25">
      <c r="A445" s="21">
        <v>17899</v>
      </c>
      <c r="B445" s="19">
        <f t="shared" si="13"/>
        <v>40.842994694438985</v>
      </c>
      <c r="C445" s="18">
        <f t="shared" si="12"/>
        <v>40.842994694438985</v>
      </c>
      <c r="D445" s="13">
        <f>+'USD PP Chart'!D445</f>
        <v>415.7</v>
      </c>
    </row>
    <row r="446" spans="1:4" x14ac:dyDescent="0.25">
      <c r="A446" s="21">
        <v>17930</v>
      </c>
      <c r="B446" s="19">
        <f t="shared" si="13"/>
        <v>41.285124778934957</v>
      </c>
      <c r="C446" s="18">
        <f t="shared" si="12"/>
        <v>41.285124778934957</v>
      </c>
      <c r="D446" s="13">
        <f>+'USD PP Chart'!D446</f>
        <v>420.2</v>
      </c>
    </row>
    <row r="447" spans="1:4" x14ac:dyDescent="0.25">
      <c r="A447" s="21">
        <v>17958</v>
      </c>
      <c r="B447" s="19">
        <f t="shared" si="13"/>
        <v>41.196698762035766</v>
      </c>
      <c r="C447" s="18">
        <f t="shared" si="12"/>
        <v>41.196698762035766</v>
      </c>
      <c r="D447" s="13">
        <f>+'USD PP Chart'!D447</f>
        <v>419.3</v>
      </c>
    </row>
    <row r="448" spans="1:4" x14ac:dyDescent="0.25">
      <c r="A448" s="21">
        <v>17989</v>
      </c>
      <c r="B448" s="19">
        <f t="shared" si="13"/>
        <v>41.137748084102967</v>
      </c>
      <c r="C448" s="18">
        <f t="shared" si="12"/>
        <v>41.137748084102967</v>
      </c>
      <c r="D448" s="13">
        <f>+'USD PP Chart'!D448</f>
        <v>418.7</v>
      </c>
    </row>
    <row r="449" spans="1:4" x14ac:dyDescent="0.25">
      <c r="A449" s="21">
        <v>18019</v>
      </c>
      <c r="B449" s="19">
        <f t="shared" si="13"/>
        <v>41.196698762035766</v>
      </c>
      <c r="C449" s="18">
        <f t="shared" si="12"/>
        <v>41.196698762035766</v>
      </c>
      <c r="D449" s="13">
        <f>+'USD PP Chart'!D449</f>
        <v>419.3</v>
      </c>
    </row>
    <row r="450" spans="1:4" x14ac:dyDescent="0.25">
      <c r="A450" s="21">
        <v>18050</v>
      </c>
      <c r="B450" s="19">
        <f t="shared" si="13"/>
        <v>41.137748084102967</v>
      </c>
      <c r="C450" s="18">
        <f t="shared" si="12"/>
        <v>41.137748084102967</v>
      </c>
      <c r="D450" s="13">
        <f>+'USD PP Chart'!D450</f>
        <v>418.7</v>
      </c>
    </row>
    <row r="451" spans="1:4" x14ac:dyDescent="0.25">
      <c r="A451" s="21">
        <v>18080</v>
      </c>
      <c r="B451" s="19">
        <f t="shared" si="13"/>
        <v>41.403026134800555</v>
      </c>
      <c r="C451" s="18">
        <f t="shared" si="12"/>
        <v>41.403026134800555</v>
      </c>
      <c r="D451" s="13">
        <f>+'USD PP Chart'!D451</f>
        <v>421.4</v>
      </c>
    </row>
    <row r="452" spans="1:4" x14ac:dyDescent="0.25">
      <c r="A452" s="21">
        <v>18111</v>
      </c>
      <c r="B452" s="19">
        <f t="shared" si="13"/>
        <v>41.285124778934957</v>
      </c>
      <c r="C452" s="18">
        <f t="shared" si="12"/>
        <v>41.285124778934957</v>
      </c>
      <c r="D452" s="13">
        <f>+'USD PP Chart'!D452</f>
        <v>420.2</v>
      </c>
    </row>
    <row r="453" spans="1:4" x14ac:dyDescent="0.25">
      <c r="A453" s="21">
        <v>18142</v>
      </c>
      <c r="B453" s="19">
        <f t="shared" si="13"/>
        <v>41.137748084102967</v>
      </c>
      <c r="C453" s="18">
        <f t="shared" si="12"/>
        <v>41.137748084102967</v>
      </c>
      <c r="D453" s="13">
        <f>+'USD PP Chart'!D453</f>
        <v>418.7</v>
      </c>
    </row>
    <row r="454" spans="1:4" x14ac:dyDescent="0.25">
      <c r="A454" s="21">
        <v>18172</v>
      </c>
      <c r="B454" s="19">
        <f t="shared" si="13"/>
        <v>41.344075456867756</v>
      </c>
      <c r="C454" s="18">
        <f t="shared" si="12"/>
        <v>41.344075456867756</v>
      </c>
      <c r="D454" s="13">
        <f>+'USD PP Chart'!D454</f>
        <v>420.8</v>
      </c>
    </row>
    <row r="455" spans="1:4" x14ac:dyDescent="0.25">
      <c r="A455" s="21">
        <v>18203</v>
      </c>
      <c r="B455" s="19">
        <f t="shared" si="13"/>
        <v>41.285124778934957</v>
      </c>
      <c r="C455" s="18">
        <f t="shared" si="12"/>
        <v>41.285124778934957</v>
      </c>
      <c r="D455" s="13">
        <f>+'USD PP Chart'!D455</f>
        <v>420.2</v>
      </c>
    </row>
    <row r="456" spans="1:4" x14ac:dyDescent="0.25">
      <c r="A456" s="21">
        <v>18233</v>
      </c>
      <c r="B456" s="19">
        <f t="shared" si="13"/>
        <v>41.520927490666146</v>
      </c>
      <c r="C456" s="18">
        <f t="shared" si="12"/>
        <v>41.520927490666146</v>
      </c>
      <c r="D456" s="13">
        <f>+'USD PP Chart'!D456</f>
        <v>422.6</v>
      </c>
    </row>
    <row r="457" spans="1:4" x14ac:dyDescent="0.25">
      <c r="A457" s="21">
        <v>18264</v>
      </c>
      <c r="B457" s="19">
        <f t="shared" si="13"/>
        <v>41.697779524464529</v>
      </c>
      <c r="C457" s="18">
        <f t="shared" si="12"/>
        <v>41.697779524464529</v>
      </c>
      <c r="D457" s="13">
        <f>+'USD PP Chart'!D457</f>
        <v>424.4</v>
      </c>
    </row>
    <row r="458" spans="1:4" x14ac:dyDescent="0.25">
      <c r="A458" s="21">
        <v>18295</v>
      </c>
      <c r="B458" s="19">
        <f t="shared" si="13"/>
        <v>41.815680880330127</v>
      </c>
      <c r="C458" s="18">
        <f t="shared" si="12"/>
        <v>41.815680880330127</v>
      </c>
      <c r="D458" s="13">
        <f>+'USD PP Chart'!D458</f>
        <v>425.6</v>
      </c>
    </row>
    <row r="459" spans="1:4" x14ac:dyDescent="0.25">
      <c r="A459" s="21">
        <v>18323</v>
      </c>
      <c r="B459" s="19">
        <f t="shared" si="13"/>
        <v>41.638828846531737</v>
      </c>
      <c r="C459" s="18">
        <f t="shared" si="12"/>
        <v>41.638828846531737</v>
      </c>
      <c r="D459" s="13">
        <f>+'USD PP Chart'!D459</f>
        <v>423.8</v>
      </c>
    </row>
    <row r="460" spans="1:4" x14ac:dyDescent="0.25">
      <c r="A460" s="21">
        <v>18354</v>
      </c>
      <c r="B460" s="19">
        <f t="shared" si="13"/>
        <v>41.579878168598938</v>
      </c>
      <c r="C460" s="18">
        <f t="shared" si="12"/>
        <v>41.579878168598938</v>
      </c>
      <c r="D460" s="13">
        <f>+'USD PP Chart'!D460</f>
        <v>423.2</v>
      </c>
    </row>
    <row r="461" spans="1:4" x14ac:dyDescent="0.25">
      <c r="A461" s="21">
        <v>18384</v>
      </c>
      <c r="B461" s="19">
        <f t="shared" si="13"/>
        <v>41.403026134800555</v>
      </c>
      <c r="C461" s="18">
        <f t="shared" ref="C461:C524" si="14">+B461</f>
        <v>41.403026134800555</v>
      </c>
      <c r="D461" s="13">
        <f>+'USD PP Chart'!D461</f>
        <v>421.4</v>
      </c>
    </row>
    <row r="462" spans="1:4" x14ac:dyDescent="0.25">
      <c r="A462" s="21">
        <v>18415</v>
      </c>
      <c r="B462" s="19">
        <f t="shared" ref="B462:B525" si="15">D462/$D$13*$B$12</f>
        <v>41.196698762035766</v>
      </c>
      <c r="C462" s="18">
        <f t="shared" si="14"/>
        <v>41.196698762035766</v>
      </c>
      <c r="D462" s="13">
        <f>+'USD PP Chart'!D462</f>
        <v>419.3</v>
      </c>
    </row>
    <row r="463" spans="1:4" x14ac:dyDescent="0.25">
      <c r="A463" s="21">
        <v>18445</v>
      </c>
      <c r="B463" s="19">
        <f t="shared" si="15"/>
        <v>40.784044016506193</v>
      </c>
      <c r="C463" s="18">
        <f t="shared" si="14"/>
        <v>40.784044016506193</v>
      </c>
      <c r="D463" s="13">
        <f>+'USD PP Chart'!D463</f>
        <v>415.1</v>
      </c>
    </row>
    <row r="464" spans="1:4" x14ac:dyDescent="0.25">
      <c r="A464" s="21">
        <v>18476</v>
      </c>
      <c r="B464" s="19">
        <f t="shared" si="15"/>
        <v>40.459815287875813</v>
      </c>
      <c r="C464" s="18">
        <f t="shared" si="14"/>
        <v>40.459815287875813</v>
      </c>
      <c r="D464" s="13">
        <f>+'USD PP Chart'!D464</f>
        <v>411.8</v>
      </c>
    </row>
    <row r="465" spans="1:4" x14ac:dyDescent="0.25">
      <c r="A465" s="21">
        <v>18507</v>
      </c>
      <c r="B465" s="19">
        <f t="shared" si="15"/>
        <v>40.165061898211832</v>
      </c>
      <c r="C465" s="18">
        <f t="shared" si="14"/>
        <v>40.165061898211832</v>
      </c>
      <c r="D465" s="13">
        <f>+'USD PP Chart'!D465</f>
        <v>408.8</v>
      </c>
    </row>
    <row r="466" spans="1:4" x14ac:dyDescent="0.25">
      <c r="A466" s="21">
        <v>18537</v>
      </c>
      <c r="B466" s="19">
        <f t="shared" si="15"/>
        <v>39.958734525447042</v>
      </c>
      <c r="C466" s="18">
        <f t="shared" si="14"/>
        <v>39.958734525447042</v>
      </c>
      <c r="D466" s="13">
        <f>+'USD PP Chart'!D466</f>
        <v>406.7</v>
      </c>
    </row>
    <row r="467" spans="1:4" x14ac:dyDescent="0.25">
      <c r="A467" s="21">
        <v>18568</v>
      </c>
      <c r="B467" s="19">
        <f t="shared" si="15"/>
        <v>39.781882491648652</v>
      </c>
      <c r="C467" s="18">
        <f t="shared" si="14"/>
        <v>39.781882491648652</v>
      </c>
      <c r="D467" s="13">
        <f>+'USD PP Chart'!D467</f>
        <v>404.9</v>
      </c>
    </row>
    <row r="468" spans="1:4" x14ac:dyDescent="0.25">
      <c r="A468" s="21">
        <v>18598</v>
      </c>
      <c r="B468" s="19">
        <f t="shared" si="15"/>
        <v>39.251326390253489</v>
      </c>
      <c r="C468" s="18">
        <f t="shared" si="14"/>
        <v>39.251326390253489</v>
      </c>
      <c r="D468" s="13">
        <f>+'USD PP Chart'!D468</f>
        <v>399.5</v>
      </c>
    </row>
    <row r="469" spans="1:4" x14ac:dyDescent="0.25">
      <c r="A469" s="21">
        <v>18629</v>
      </c>
      <c r="B469" s="19">
        <f t="shared" si="15"/>
        <v>38.632344271959127</v>
      </c>
      <c r="C469" s="18">
        <f t="shared" si="14"/>
        <v>38.632344271959127</v>
      </c>
      <c r="D469" s="13">
        <f>+'USD PP Chart'!D469</f>
        <v>393.2</v>
      </c>
    </row>
    <row r="470" spans="1:4" x14ac:dyDescent="0.25">
      <c r="A470" s="21">
        <v>18660</v>
      </c>
      <c r="B470" s="19">
        <f t="shared" si="15"/>
        <v>38.200039300451962</v>
      </c>
      <c r="C470" s="18">
        <f t="shared" si="14"/>
        <v>38.200039300451962</v>
      </c>
      <c r="D470" s="13">
        <f>+'USD PP Chart'!D470</f>
        <v>388.8</v>
      </c>
    </row>
    <row r="471" spans="1:4" x14ac:dyDescent="0.25">
      <c r="A471" s="21">
        <v>18688</v>
      </c>
      <c r="B471" s="19">
        <f t="shared" si="15"/>
        <v>38.052662605619972</v>
      </c>
      <c r="C471" s="18">
        <f t="shared" si="14"/>
        <v>38.052662605619972</v>
      </c>
      <c r="D471" s="13">
        <f>+'USD PP Chart'!D471</f>
        <v>387.3</v>
      </c>
    </row>
    <row r="472" spans="1:4" x14ac:dyDescent="0.25">
      <c r="A472" s="21">
        <v>18719</v>
      </c>
      <c r="B472" s="19">
        <f t="shared" si="15"/>
        <v>37.993711927687166</v>
      </c>
      <c r="C472" s="18">
        <f t="shared" si="14"/>
        <v>37.993711927687166</v>
      </c>
      <c r="D472" s="13">
        <f>+'USD PP Chart'!D472</f>
        <v>386.7</v>
      </c>
    </row>
    <row r="473" spans="1:4" x14ac:dyDescent="0.25">
      <c r="A473" s="21">
        <v>18749</v>
      </c>
      <c r="B473" s="19">
        <f t="shared" si="15"/>
        <v>37.846335232855175</v>
      </c>
      <c r="C473" s="18">
        <f t="shared" si="14"/>
        <v>37.846335232855175</v>
      </c>
      <c r="D473" s="13">
        <f>+'USD PP Chart'!D473</f>
        <v>385.2</v>
      </c>
    </row>
    <row r="474" spans="1:4" x14ac:dyDescent="0.25">
      <c r="A474" s="21">
        <v>18780</v>
      </c>
      <c r="B474" s="19">
        <f t="shared" si="15"/>
        <v>37.905285910787981</v>
      </c>
      <c r="C474" s="18">
        <f t="shared" si="14"/>
        <v>37.905285910787981</v>
      </c>
      <c r="D474" s="13">
        <f>+'USD PP Chart'!D474</f>
        <v>385.8</v>
      </c>
    </row>
    <row r="475" spans="1:4" x14ac:dyDescent="0.25">
      <c r="A475" s="21">
        <v>18810</v>
      </c>
      <c r="B475" s="19">
        <f t="shared" si="15"/>
        <v>37.846335232855175</v>
      </c>
      <c r="C475" s="18">
        <f t="shared" si="14"/>
        <v>37.846335232855175</v>
      </c>
      <c r="D475" s="13">
        <f>+'USD PP Chart'!D475</f>
        <v>385.2</v>
      </c>
    </row>
    <row r="476" spans="1:4" x14ac:dyDescent="0.25">
      <c r="A476" s="21">
        <v>18841</v>
      </c>
      <c r="B476" s="19">
        <f t="shared" si="15"/>
        <v>37.846335232855175</v>
      </c>
      <c r="C476" s="18">
        <f t="shared" si="14"/>
        <v>37.846335232855175</v>
      </c>
      <c r="D476" s="13">
        <f>+'USD PP Chart'!D476</f>
        <v>385.2</v>
      </c>
    </row>
    <row r="477" spans="1:4" x14ac:dyDescent="0.25">
      <c r="A477" s="21">
        <v>18872</v>
      </c>
      <c r="B477" s="19">
        <f t="shared" si="15"/>
        <v>37.610532521123993</v>
      </c>
      <c r="C477" s="18">
        <f t="shared" si="14"/>
        <v>37.610532521123993</v>
      </c>
      <c r="D477" s="13">
        <f>+'USD PP Chart'!D477</f>
        <v>382.8</v>
      </c>
    </row>
    <row r="478" spans="1:4" x14ac:dyDescent="0.25">
      <c r="A478" s="21">
        <v>18902</v>
      </c>
      <c r="B478" s="19">
        <f t="shared" si="15"/>
        <v>37.404205148359203</v>
      </c>
      <c r="C478" s="18">
        <f t="shared" si="14"/>
        <v>37.404205148359203</v>
      </c>
      <c r="D478" s="13">
        <f>+'USD PP Chart'!D478</f>
        <v>380.7</v>
      </c>
    </row>
    <row r="479" spans="1:4" x14ac:dyDescent="0.25">
      <c r="A479" s="21">
        <v>18933</v>
      </c>
      <c r="B479" s="19">
        <f t="shared" si="15"/>
        <v>37.22735311456082</v>
      </c>
      <c r="C479" s="18">
        <f t="shared" si="14"/>
        <v>37.22735311456082</v>
      </c>
      <c r="D479" s="13">
        <f>+'USD PP Chart'!D479</f>
        <v>378.9</v>
      </c>
    </row>
    <row r="480" spans="1:4" x14ac:dyDescent="0.25">
      <c r="A480" s="21">
        <v>18963</v>
      </c>
      <c r="B480" s="19">
        <f t="shared" si="15"/>
        <v>37.07997641972883</v>
      </c>
      <c r="C480" s="18">
        <f t="shared" si="14"/>
        <v>37.07997641972883</v>
      </c>
      <c r="D480" s="13">
        <f>+'USD PP Chart'!D480</f>
        <v>377.4</v>
      </c>
    </row>
    <row r="481" spans="1:4" x14ac:dyDescent="0.25">
      <c r="A481" s="21">
        <v>18994</v>
      </c>
      <c r="B481" s="19">
        <f t="shared" si="15"/>
        <v>37.07997641972883</v>
      </c>
      <c r="C481" s="18">
        <f t="shared" si="14"/>
        <v>37.07997641972883</v>
      </c>
      <c r="D481" s="13">
        <f>+'USD PP Chart'!D481</f>
        <v>377.4</v>
      </c>
    </row>
    <row r="482" spans="1:4" x14ac:dyDescent="0.25">
      <c r="A482" s="21">
        <v>19025</v>
      </c>
      <c r="B482" s="19">
        <f t="shared" si="15"/>
        <v>37.315779131460012</v>
      </c>
      <c r="C482" s="18">
        <f t="shared" si="14"/>
        <v>37.315779131460012</v>
      </c>
      <c r="D482" s="13">
        <f>+'USD PP Chart'!D482</f>
        <v>379.8</v>
      </c>
    </row>
    <row r="483" spans="1:4" x14ac:dyDescent="0.25">
      <c r="A483" s="21">
        <v>19054</v>
      </c>
      <c r="B483" s="19">
        <f t="shared" si="15"/>
        <v>37.315779131460012</v>
      </c>
      <c r="C483" s="18">
        <f t="shared" si="14"/>
        <v>37.315779131460012</v>
      </c>
      <c r="D483" s="13">
        <f>+'USD PP Chart'!D483</f>
        <v>379.8</v>
      </c>
    </row>
    <row r="484" spans="1:4" x14ac:dyDescent="0.25">
      <c r="A484" s="21">
        <v>19085</v>
      </c>
      <c r="B484" s="19">
        <f t="shared" si="15"/>
        <v>37.168402436628021</v>
      </c>
      <c r="C484" s="18">
        <f t="shared" si="14"/>
        <v>37.168402436628021</v>
      </c>
      <c r="D484" s="13">
        <f>+'USD PP Chart'!D484</f>
        <v>378.3</v>
      </c>
    </row>
    <row r="485" spans="1:4" x14ac:dyDescent="0.25">
      <c r="A485" s="21">
        <v>19115</v>
      </c>
      <c r="B485" s="19">
        <f t="shared" si="15"/>
        <v>37.138927097661622</v>
      </c>
      <c r="C485" s="18">
        <f t="shared" si="14"/>
        <v>37.138927097661622</v>
      </c>
      <c r="D485" s="13">
        <f>+'USD PP Chart'!D485</f>
        <v>378</v>
      </c>
    </row>
    <row r="486" spans="1:4" x14ac:dyDescent="0.25">
      <c r="A486" s="21">
        <v>19146</v>
      </c>
      <c r="B486" s="19">
        <f t="shared" si="15"/>
        <v>37.021025741796031</v>
      </c>
      <c r="C486" s="18">
        <f t="shared" si="14"/>
        <v>37.021025741796031</v>
      </c>
      <c r="D486" s="13">
        <f>+'USD PP Chart'!D486</f>
        <v>376.8</v>
      </c>
    </row>
    <row r="487" spans="1:4" x14ac:dyDescent="0.25">
      <c r="A487" s="21">
        <v>19176</v>
      </c>
      <c r="B487" s="19">
        <f t="shared" si="15"/>
        <v>36.755747691098449</v>
      </c>
      <c r="C487" s="18">
        <f t="shared" si="14"/>
        <v>36.755747691098449</v>
      </c>
      <c r="D487" s="13">
        <f>+'USD PP Chart'!D487</f>
        <v>374.1</v>
      </c>
    </row>
    <row r="488" spans="1:4" x14ac:dyDescent="0.25">
      <c r="A488" s="21">
        <v>19207</v>
      </c>
      <c r="B488" s="19">
        <f t="shared" si="15"/>
        <v>36.696797013165657</v>
      </c>
      <c r="C488" s="18">
        <f t="shared" si="14"/>
        <v>36.696797013165657</v>
      </c>
      <c r="D488" s="13">
        <f>+'USD PP Chart'!D488</f>
        <v>373.5</v>
      </c>
    </row>
    <row r="489" spans="1:4" x14ac:dyDescent="0.25">
      <c r="A489" s="21">
        <v>19238</v>
      </c>
      <c r="B489" s="19">
        <f t="shared" si="15"/>
        <v>36.755747691098449</v>
      </c>
      <c r="C489" s="18">
        <f t="shared" si="14"/>
        <v>36.755747691098449</v>
      </c>
      <c r="D489" s="13">
        <f>+'USD PP Chart'!D489</f>
        <v>374.1</v>
      </c>
    </row>
    <row r="490" spans="1:4" x14ac:dyDescent="0.25">
      <c r="A490" s="21">
        <v>19268</v>
      </c>
      <c r="B490" s="19">
        <f t="shared" si="15"/>
        <v>36.696797013165657</v>
      </c>
      <c r="C490" s="18">
        <f t="shared" si="14"/>
        <v>36.696797013165657</v>
      </c>
      <c r="D490" s="13">
        <f>+'USD PP Chart'!D490</f>
        <v>373.5</v>
      </c>
    </row>
    <row r="491" spans="1:4" x14ac:dyDescent="0.25">
      <c r="A491" s="21">
        <v>19299</v>
      </c>
      <c r="B491" s="19">
        <f t="shared" si="15"/>
        <v>36.696797013165657</v>
      </c>
      <c r="C491" s="18">
        <f t="shared" si="14"/>
        <v>36.696797013165657</v>
      </c>
      <c r="D491" s="13">
        <f>+'USD PP Chart'!D491</f>
        <v>373.5</v>
      </c>
    </row>
    <row r="492" spans="1:4" x14ac:dyDescent="0.25">
      <c r="A492" s="21">
        <v>19329</v>
      </c>
      <c r="B492" s="19">
        <f t="shared" si="15"/>
        <v>36.755747691098449</v>
      </c>
      <c r="C492" s="18">
        <f t="shared" si="14"/>
        <v>36.755747691098449</v>
      </c>
      <c r="D492" s="13">
        <f>+'USD PP Chart'!D492</f>
        <v>374.1</v>
      </c>
    </row>
    <row r="493" spans="1:4" x14ac:dyDescent="0.25">
      <c r="A493" s="21">
        <v>19360</v>
      </c>
      <c r="B493" s="19">
        <f t="shared" si="15"/>
        <v>36.844173707997648</v>
      </c>
      <c r="C493" s="18">
        <f t="shared" si="14"/>
        <v>36.844173707997648</v>
      </c>
      <c r="D493" s="13">
        <f>+'USD PP Chart'!D493</f>
        <v>375</v>
      </c>
    </row>
    <row r="494" spans="1:4" x14ac:dyDescent="0.25">
      <c r="A494" s="21">
        <v>19391</v>
      </c>
      <c r="B494" s="19">
        <f t="shared" si="15"/>
        <v>37.021025741796031</v>
      </c>
      <c r="C494" s="18">
        <f t="shared" si="14"/>
        <v>37.021025741796031</v>
      </c>
      <c r="D494" s="13">
        <f>+'USD PP Chart'!D494</f>
        <v>376.8</v>
      </c>
    </row>
    <row r="495" spans="1:4" x14ac:dyDescent="0.25">
      <c r="A495" s="21">
        <v>19419</v>
      </c>
      <c r="B495" s="19">
        <f t="shared" si="15"/>
        <v>36.932599724896839</v>
      </c>
      <c r="C495" s="18">
        <f t="shared" si="14"/>
        <v>36.932599724896839</v>
      </c>
      <c r="D495" s="13">
        <f>+'USD PP Chart'!D495</f>
        <v>375.9</v>
      </c>
    </row>
    <row r="496" spans="1:4" x14ac:dyDescent="0.25">
      <c r="A496" s="21">
        <v>19450</v>
      </c>
      <c r="B496" s="19">
        <f t="shared" si="15"/>
        <v>36.90312438593044</v>
      </c>
      <c r="C496" s="18">
        <f t="shared" si="14"/>
        <v>36.90312438593044</v>
      </c>
      <c r="D496" s="13">
        <f>+'USD PP Chart'!D496</f>
        <v>375.6</v>
      </c>
    </row>
    <row r="497" spans="1:4" x14ac:dyDescent="0.25">
      <c r="A497" s="21">
        <v>19480</v>
      </c>
      <c r="B497" s="19">
        <f t="shared" si="15"/>
        <v>36.814698369031248</v>
      </c>
      <c r="C497" s="18">
        <f t="shared" si="14"/>
        <v>36.814698369031248</v>
      </c>
      <c r="D497" s="13">
        <f>+'USD PP Chart'!D497</f>
        <v>374.7</v>
      </c>
    </row>
    <row r="498" spans="1:4" x14ac:dyDescent="0.25">
      <c r="A498" s="21">
        <v>19511</v>
      </c>
      <c r="B498" s="19">
        <f t="shared" si="15"/>
        <v>36.667321674199258</v>
      </c>
      <c r="C498" s="18">
        <f t="shared" si="14"/>
        <v>36.667321674199258</v>
      </c>
      <c r="D498" s="13">
        <f>+'USD PP Chart'!D498</f>
        <v>373.2</v>
      </c>
    </row>
    <row r="499" spans="1:4" x14ac:dyDescent="0.25">
      <c r="A499" s="21">
        <v>19541</v>
      </c>
      <c r="B499" s="19">
        <f t="shared" si="15"/>
        <v>36.578895657300059</v>
      </c>
      <c r="C499" s="18">
        <f t="shared" si="14"/>
        <v>36.578895657300059</v>
      </c>
      <c r="D499" s="13">
        <f>+'USD PP Chart'!D499</f>
        <v>372.3</v>
      </c>
    </row>
    <row r="500" spans="1:4" x14ac:dyDescent="0.25">
      <c r="A500" s="21">
        <v>19572</v>
      </c>
      <c r="B500" s="19">
        <f t="shared" si="15"/>
        <v>36.49046964040086</v>
      </c>
      <c r="C500" s="18">
        <f t="shared" si="14"/>
        <v>36.49046964040086</v>
      </c>
      <c r="D500" s="13">
        <f>+'USD PP Chart'!D500</f>
        <v>371.4</v>
      </c>
    </row>
    <row r="501" spans="1:4" x14ac:dyDescent="0.25">
      <c r="A501" s="21">
        <v>19603</v>
      </c>
      <c r="B501" s="19">
        <f t="shared" si="15"/>
        <v>36.431518962468076</v>
      </c>
      <c r="C501" s="18">
        <f t="shared" si="14"/>
        <v>36.431518962468076</v>
      </c>
      <c r="D501" s="13">
        <f>+'USD PP Chart'!D501</f>
        <v>370.8</v>
      </c>
    </row>
    <row r="502" spans="1:4" x14ac:dyDescent="0.25">
      <c r="A502" s="21">
        <v>19633</v>
      </c>
      <c r="B502" s="19">
        <f t="shared" si="15"/>
        <v>36.34309294556887</v>
      </c>
      <c r="C502" s="18">
        <f t="shared" si="14"/>
        <v>36.34309294556887</v>
      </c>
      <c r="D502" s="13">
        <f>+'USD PP Chart'!D502</f>
        <v>369.9</v>
      </c>
    </row>
    <row r="503" spans="1:4" x14ac:dyDescent="0.25">
      <c r="A503" s="21">
        <v>19664</v>
      </c>
      <c r="B503" s="19">
        <f t="shared" si="15"/>
        <v>36.49046964040086</v>
      </c>
      <c r="C503" s="18">
        <f t="shared" si="14"/>
        <v>36.49046964040086</v>
      </c>
      <c r="D503" s="13">
        <f>+'USD PP Chart'!D503</f>
        <v>371.4</v>
      </c>
    </row>
    <row r="504" spans="1:4" x14ac:dyDescent="0.25">
      <c r="A504" s="21">
        <v>19694</v>
      </c>
      <c r="B504" s="19">
        <f t="shared" si="15"/>
        <v>36.519944979367267</v>
      </c>
      <c r="C504" s="18">
        <f t="shared" si="14"/>
        <v>36.519944979367267</v>
      </c>
      <c r="D504" s="13">
        <f>+'USD PP Chart'!D504</f>
        <v>371.7</v>
      </c>
    </row>
    <row r="505" spans="1:4" x14ac:dyDescent="0.25">
      <c r="A505" s="21">
        <v>19725</v>
      </c>
      <c r="B505" s="19">
        <f t="shared" si="15"/>
        <v>36.431518962468076</v>
      </c>
      <c r="C505" s="18">
        <f t="shared" si="14"/>
        <v>36.431518962468076</v>
      </c>
      <c r="D505" s="13">
        <f>+'USD PP Chart'!D505</f>
        <v>370.8</v>
      </c>
    </row>
    <row r="506" spans="1:4" x14ac:dyDescent="0.25">
      <c r="A506" s="21">
        <v>19756</v>
      </c>
      <c r="B506" s="19">
        <f t="shared" si="15"/>
        <v>36.49046964040086</v>
      </c>
      <c r="C506" s="18">
        <f t="shared" si="14"/>
        <v>36.49046964040086</v>
      </c>
      <c r="D506" s="13">
        <f>+'USD PP Chart'!D506</f>
        <v>371.4</v>
      </c>
    </row>
    <row r="507" spans="1:4" x14ac:dyDescent="0.25">
      <c r="A507" s="21">
        <v>19784</v>
      </c>
      <c r="B507" s="19">
        <f t="shared" si="15"/>
        <v>36.519944979367267</v>
      </c>
      <c r="C507" s="18">
        <f t="shared" si="14"/>
        <v>36.519944979367267</v>
      </c>
      <c r="D507" s="13">
        <f>+'USD PP Chart'!D507</f>
        <v>371.7</v>
      </c>
    </row>
    <row r="508" spans="1:4" x14ac:dyDescent="0.25">
      <c r="A508" s="21">
        <v>19815</v>
      </c>
      <c r="B508" s="19">
        <f t="shared" si="15"/>
        <v>36.608370996266459</v>
      </c>
      <c r="C508" s="18">
        <f t="shared" si="14"/>
        <v>36.608370996266459</v>
      </c>
      <c r="D508" s="13">
        <f>+'USD PP Chart'!D508</f>
        <v>372.6</v>
      </c>
    </row>
    <row r="509" spans="1:4" x14ac:dyDescent="0.25">
      <c r="A509" s="21">
        <v>19845</v>
      </c>
      <c r="B509" s="19">
        <f t="shared" si="15"/>
        <v>36.49046964040086</v>
      </c>
      <c r="C509" s="18">
        <f t="shared" si="14"/>
        <v>36.49046964040086</v>
      </c>
      <c r="D509" s="13">
        <f>+'USD PP Chart'!D509</f>
        <v>371.4</v>
      </c>
    </row>
    <row r="510" spans="1:4" x14ac:dyDescent="0.25">
      <c r="A510" s="21">
        <v>19876</v>
      </c>
      <c r="B510" s="19">
        <f t="shared" si="15"/>
        <v>36.431518962468076</v>
      </c>
      <c r="C510" s="18">
        <f t="shared" si="14"/>
        <v>36.431518962468076</v>
      </c>
      <c r="D510" s="13">
        <f>+'USD PP Chart'!D510</f>
        <v>370.8</v>
      </c>
    </row>
    <row r="511" spans="1:4" x14ac:dyDescent="0.25">
      <c r="A511" s="21">
        <v>19906</v>
      </c>
      <c r="B511" s="19">
        <f t="shared" si="15"/>
        <v>36.431518962468076</v>
      </c>
      <c r="C511" s="18">
        <f t="shared" si="14"/>
        <v>36.431518962468076</v>
      </c>
      <c r="D511" s="13">
        <f>+'USD PP Chart'!D511</f>
        <v>370.8</v>
      </c>
    </row>
    <row r="512" spans="1:4" x14ac:dyDescent="0.25">
      <c r="A512" s="21">
        <v>19937</v>
      </c>
      <c r="B512" s="19">
        <f t="shared" si="15"/>
        <v>36.49046964040086</v>
      </c>
      <c r="C512" s="18">
        <f t="shared" si="14"/>
        <v>36.49046964040086</v>
      </c>
      <c r="D512" s="13">
        <f>+'USD PP Chart'!D512</f>
        <v>371.4</v>
      </c>
    </row>
    <row r="513" spans="1:4" x14ac:dyDescent="0.25">
      <c r="A513" s="21">
        <v>19968</v>
      </c>
      <c r="B513" s="19">
        <f t="shared" si="15"/>
        <v>36.578895657300059</v>
      </c>
      <c r="C513" s="18">
        <f t="shared" si="14"/>
        <v>36.578895657300059</v>
      </c>
      <c r="D513" s="13">
        <f>+'USD PP Chart'!D513</f>
        <v>372.3</v>
      </c>
    </row>
    <row r="514" spans="1:4" x14ac:dyDescent="0.25">
      <c r="A514" s="21">
        <v>19998</v>
      </c>
      <c r="B514" s="19">
        <f t="shared" si="15"/>
        <v>36.667321674199258</v>
      </c>
      <c r="C514" s="18">
        <f t="shared" si="14"/>
        <v>36.667321674199258</v>
      </c>
      <c r="D514" s="13">
        <f>+'USD PP Chart'!D514</f>
        <v>373.2</v>
      </c>
    </row>
    <row r="515" spans="1:4" x14ac:dyDescent="0.25">
      <c r="A515" s="21">
        <v>20029</v>
      </c>
      <c r="B515" s="19">
        <f t="shared" si="15"/>
        <v>36.608370996266459</v>
      </c>
      <c r="C515" s="18">
        <f t="shared" si="14"/>
        <v>36.608370996266459</v>
      </c>
      <c r="D515" s="13">
        <f>+'USD PP Chart'!D515</f>
        <v>372.6</v>
      </c>
    </row>
    <row r="516" spans="1:4" x14ac:dyDescent="0.25">
      <c r="A516" s="21">
        <v>20059</v>
      </c>
      <c r="B516" s="19">
        <f t="shared" si="15"/>
        <v>36.696797013165657</v>
      </c>
      <c r="C516" s="18">
        <f t="shared" si="14"/>
        <v>36.696797013165657</v>
      </c>
      <c r="D516" s="13">
        <f>+'USD PP Chart'!D516</f>
        <v>373.5</v>
      </c>
    </row>
    <row r="517" spans="1:4" x14ac:dyDescent="0.25">
      <c r="A517" s="21">
        <v>20090</v>
      </c>
      <c r="B517" s="19">
        <f t="shared" si="15"/>
        <v>36.696797013165657</v>
      </c>
      <c r="C517" s="18">
        <f t="shared" si="14"/>
        <v>36.696797013165657</v>
      </c>
      <c r="D517" s="13">
        <f>+'USD PP Chart'!D517</f>
        <v>373.5</v>
      </c>
    </row>
    <row r="518" spans="1:4" x14ac:dyDescent="0.25">
      <c r="A518" s="21">
        <v>20121</v>
      </c>
      <c r="B518" s="19">
        <f t="shared" si="15"/>
        <v>36.696797013165657</v>
      </c>
      <c r="C518" s="18">
        <f t="shared" si="14"/>
        <v>36.696797013165657</v>
      </c>
      <c r="D518" s="13">
        <f>+'USD PP Chart'!D518</f>
        <v>373.5</v>
      </c>
    </row>
    <row r="519" spans="1:4" x14ac:dyDescent="0.25">
      <c r="A519" s="21">
        <v>20149</v>
      </c>
      <c r="B519" s="19">
        <f t="shared" si="15"/>
        <v>36.696797013165657</v>
      </c>
      <c r="C519" s="18">
        <f t="shared" si="14"/>
        <v>36.696797013165657</v>
      </c>
      <c r="D519" s="13">
        <f>+'USD PP Chart'!D519</f>
        <v>373.5</v>
      </c>
    </row>
    <row r="520" spans="1:4" x14ac:dyDescent="0.25">
      <c r="A520" s="21">
        <v>20180</v>
      </c>
      <c r="B520" s="19">
        <f t="shared" si="15"/>
        <v>36.696797013165657</v>
      </c>
      <c r="C520" s="18">
        <f t="shared" si="14"/>
        <v>36.696797013165657</v>
      </c>
      <c r="D520" s="13">
        <f>+'USD PP Chart'!D520</f>
        <v>373.5</v>
      </c>
    </row>
    <row r="521" spans="1:4" x14ac:dyDescent="0.25">
      <c r="A521" s="21">
        <v>20210</v>
      </c>
      <c r="B521" s="19">
        <f t="shared" si="15"/>
        <v>36.696797013165657</v>
      </c>
      <c r="C521" s="18">
        <f t="shared" si="14"/>
        <v>36.696797013165657</v>
      </c>
      <c r="D521" s="13">
        <f>+'USD PP Chart'!D521</f>
        <v>373.5</v>
      </c>
    </row>
    <row r="522" spans="1:4" x14ac:dyDescent="0.25">
      <c r="A522" s="21">
        <v>20241</v>
      </c>
      <c r="B522" s="19">
        <f t="shared" si="15"/>
        <v>36.696797013165657</v>
      </c>
      <c r="C522" s="18">
        <f t="shared" si="14"/>
        <v>36.696797013165657</v>
      </c>
      <c r="D522" s="13">
        <f>+'USD PP Chart'!D522</f>
        <v>373.5</v>
      </c>
    </row>
    <row r="523" spans="1:4" x14ac:dyDescent="0.25">
      <c r="A523" s="21">
        <v>20271</v>
      </c>
      <c r="B523" s="19">
        <f t="shared" si="15"/>
        <v>36.578895657300059</v>
      </c>
      <c r="C523" s="18">
        <f t="shared" si="14"/>
        <v>36.578895657300059</v>
      </c>
      <c r="D523" s="13">
        <f>+'USD PP Chart'!D523</f>
        <v>372.3</v>
      </c>
    </row>
    <row r="524" spans="1:4" x14ac:dyDescent="0.25">
      <c r="A524" s="21">
        <v>20302</v>
      </c>
      <c r="B524" s="19">
        <f t="shared" si="15"/>
        <v>36.667321674199258</v>
      </c>
      <c r="C524" s="18">
        <f t="shared" si="14"/>
        <v>36.667321674199258</v>
      </c>
      <c r="D524" s="13">
        <f>+'USD PP Chart'!D524</f>
        <v>373.2</v>
      </c>
    </row>
    <row r="525" spans="1:4" x14ac:dyDescent="0.25">
      <c r="A525" s="21">
        <v>20333</v>
      </c>
      <c r="B525" s="19">
        <f t="shared" si="15"/>
        <v>36.519944979367267</v>
      </c>
      <c r="C525" s="18">
        <f t="shared" ref="C525:C588" si="16">+B525</f>
        <v>36.519944979367267</v>
      </c>
      <c r="D525" s="13">
        <f>+'USD PP Chart'!D525</f>
        <v>371.7</v>
      </c>
    </row>
    <row r="526" spans="1:4" x14ac:dyDescent="0.25">
      <c r="A526" s="21">
        <v>20363</v>
      </c>
      <c r="B526" s="19">
        <f t="shared" ref="B526:B589" si="17">D526/$D$13*$B$12</f>
        <v>36.519944979367267</v>
      </c>
      <c r="C526" s="18">
        <f t="shared" si="16"/>
        <v>36.519944979367267</v>
      </c>
      <c r="D526" s="13">
        <f>+'USD PP Chart'!D526</f>
        <v>371.7</v>
      </c>
    </row>
    <row r="527" spans="1:4" x14ac:dyDescent="0.25">
      <c r="A527" s="21">
        <v>20394</v>
      </c>
      <c r="B527" s="19">
        <f t="shared" si="17"/>
        <v>36.49046964040086</v>
      </c>
      <c r="C527" s="18">
        <f t="shared" si="16"/>
        <v>36.49046964040086</v>
      </c>
      <c r="D527" s="13">
        <f>+'USD PP Chart'!D527</f>
        <v>371.4</v>
      </c>
    </row>
    <row r="528" spans="1:4" x14ac:dyDescent="0.25">
      <c r="A528" s="21">
        <v>20424</v>
      </c>
      <c r="B528" s="19">
        <f t="shared" si="17"/>
        <v>36.578895657300059</v>
      </c>
      <c r="C528" s="18">
        <f t="shared" si="16"/>
        <v>36.578895657300059</v>
      </c>
      <c r="D528" s="13">
        <f>+'USD PP Chart'!D528</f>
        <v>372.3</v>
      </c>
    </row>
    <row r="529" spans="1:4" x14ac:dyDescent="0.25">
      <c r="A529" s="21">
        <v>20455</v>
      </c>
      <c r="B529" s="19">
        <f t="shared" si="17"/>
        <v>36.608370996266459</v>
      </c>
      <c r="C529" s="18">
        <f t="shared" si="16"/>
        <v>36.608370996266459</v>
      </c>
      <c r="D529" s="13">
        <f>+'USD PP Chart'!D529</f>
        <v>372.6</v>
      </c>
    </row>
    <row r="530" spans="1:4" x14ac:dyDescent="0.25">
      <c r="A530" s="21">
        <v>20486</v>
      </c>
      <c r="B530" s="19">
        <f t="shared" si="17"/>
        <v>36.608370996266459</v>
      </c>
      <c r="C530" s="18">
        <f t="shared" si="16"/>
        <v>36.608370996266459</v>
      </c>
      <c r="D530" s="13">
        <f>+'USD PP Chart'!D530</f>
        <v>372.6</v>
      </c>
    </row>
    <row r="531" spans="1:4" x14ac:dyDescent="0.25">
      <c r="A531" s="21">
        <v>20515</v>
      </c>
      <c r="B531" s="19">
        <f t="shared" si="17"/>
        <v>36.578895657300059</v>
      </c>
      <c r="C531" s="18">
        <f t="shared" si="16"/>
        <v>36.578895657300059</v>
      </c>
      <c r="D531" s="13">
        <f>+'USD PP Chart'!D531</f>
        <v>372.3</v>
      </c>
    </row>
    <row r="532" spans="1:4" x14ac:dyDescent="0.25">
      <c r="A532" s="21">
        <v>20546</v>
      </c>
      <c r="B532" s="19">
        <f t="shared" si="17"/>
        <v>36.519944979367267</v>
      </c>
      <c r="C532" s="18">
        <f t="shared" si="16"/>
        <v>36.519944979367267</v>
      </c>
      <c r="D532" s="13">
        <f>+'USD PP Chart'!D532</f>
        <v>371.7</v>
      </c>
    </row>
    <row r="533" spans="1:4" x14ac:dyDescent="0.25">
      <c r="A533" s="21">
        <v>20576</v>
      </c>
      <c r="B533" s="19">
        <f t="shared" si="17"/>
        <v>36.34309294556887</v>
      </c>
      <c r="C533" s="18">
        <f t="shared" si="16"/>
        <v>36.34309294556887</v>
      </c>
      <c r="D533" s="13">
        <f>+'USD PP Chart'!D533</f>
        <v>369.9</v>
      </c>
    </row>
    <row r="534" spans="1:4" x14ac:dyDescent="0.25">
      <c r="A534" s="21">
        <v>20607</v>
      </c>
      <c r="B534" s="19">
        <f t="shared" si="17"/>
        <v>36.136765572804094</v>
      </c>
      <c r="C534" s="18">
        <f t="shared" si="16"/>
        <v>36.136765572804094</v>
      </c>
      <c r="D534" s="13">
        <f>+'USD PP Chart'!D534</f>
        <v>367.8</v>
      </c>
    </row>
    <row r="535" spans="1:4" x14ac:dyDescent="0.25">
      <c r="A535" s="21">
        <v>20637</v>
      </c>
      <c r="B535" s="19">
        <f t="shared" si="17"/>
        <v>35.871487522106513</v>
      </c>
      <c r="C535" s="18">
        <f t="shared" si="16"/>
        <v>35.871487522106513</v>
      </c>
      <c r="D535" s="13">
        <f>+'USD PP Chart'!D535</f>
        <v>365.1</v>
      </c>
    </row>
    <row r="536" spans="1:4" x14ac:dyDescent="0.25">
      <c r="A536" s="21">
        <v>20668</v>
      </c>
      <c r="B536" s="19">
        <f t="shared" si="17"/>
        <v>35.900962861072898</v>
      </c>
      <c r="C536" s="18">
        <f t="shared" si="16"/>
        <v>35.900962861072898</v>
      </c>
      <c r="D536" s="13">
        <f>+'USD PP Chart'!D536</f>
        <v>365.4</v>
      </c>
    </row>
    <row r="537" spans="1:4" x14ac:dyDescent="0.25">
      <c r="A537" s="21">
        <v>20699</v>
      </c>
      <c r="B537" s="19">
        <f t="shared" si="17"/>
        <v>35.871487522106513</v>
      </c>
      <c r="C537" s="18">
        <f t="shared" si="16"/>
        <v>35.871487522106513</v>
      </c>
      <c r="D537" s="13">
        <f>+'USD PP Chart'!D537</f>
        <v>365.1</v>
      </c>
    </row>
    <row r="538" spans="1:4" x14ac:dyDescent="0.25">
      <c r="A538" s="21">
        <v>20729</v>
      </c>
      <c r="B538" s="19">
        <f t="shared" si="17"/>
        <v>35.635684810375317</v>
      </c>
      <c r="C538" s="18">
        <f t="shared" si="16"/>
        <v>35.635684810375317</v>
      </c>
      <c r="D538" s="13">
        <f>+'USD PP Chart'!D538</f>
        <v>362.7</v>
      </c>
    </row>
    <row r="539" spans="1:4" x14ac:dyDescent="0.25">
      <c r="A539" s="21">
        <v>20760</v>
      </c>
      <c r="B539" s="19">
        <f t="shared" si="17"/>
        <v>35.635684810375317</v>
      </c>
      <c r="C539" s="18">
        <f t="shared" si="16"/>
        <v>35.635684810375317</v>
      </c>
      <c r="D539" s="13">
        <f>+'USD PP Chart'!D539</f>
        <v>362.7</v>
      </c>
    </row>
    <row r="540" spans="1:4" x14ac:dyDescent="0.25">
      <c r="A540" s="21">
        <v>20790</v>
      </c>
      <c r="B540" s="19">
        <f t="shared" si="17"/>
        <v>35.547258793476125</v>
      </c>
      <c r="C540" s="18">
        <f t="shared" si="16"/>
        <v>35.547258793476125</v>
      </c>
      <c r="D540" s="13">
        <f>+'USD PP Chart'!D540</f>
        <v>361.8</v>
      </c>
    </row>
    <row r="541" spans="1:4" x14ac:dyDescent="0.25">
      <c r="A541" s="21">
        <v>20821</v>
      </c>
      <c r="B541" s="19">
        <f t="shared" si="17"/>
        <v>35.517783454509726</v>
      </c>
      <c r="C541" s="18">
        <f t="shared" si="16"/>
        <v>35.517783454509726</v>
      </c>
      <c r="D541" s="13">
        <f>+'USD PP Chart'!D541</f>
        <v>361.5</v>
      </c>
    </row>
    <row r="542" spans="1:4" x14ac:dyDescent="0.25">
      <c r="A542" s="21">
        <v>20852</v>
      </c>
      <c r="B542" s="19">
        <f t="shared" si="17"/>
        <v>35.370406759677735</v>
      </c>
      <c r="C542" s="18">
        <f t="shared" si="16"/>
        <v>35.370406759677735</v>
      </c>
      <c r="D542" s="13">
        <f>+'USD PP Chart'!D542</f>
        <v>360</v>
      </c>
    </row>
    <row r="543" spans="1:4" x14ac:dyDescent="0.25">
      <c r="A543" s="21">
        <v>20880</v>
      </c>
      <c r="B543" s="19">
        <f t="shared" si="17"/>
        <v>35.281980742778543</v>
      </c>
      <c r="C543" s="18">
        <f t="shared" si="16"/>
        <v>35.281980742778543</v>
      </c>
      <c r="D543" s="13">
        <f>+'USD PP Chart'!D543</f>
        <v>359.1</v>
      </c>
    </row>
    <row r="544" spans="1:4" x14ac:dyDescent="0.25">
      <c r="A544" s="21">
        <v>20911</v>
      </c>
      <c r="B544" s="19">
        <f t="shared" si="17"/>
        <v>35.164079386912952</v>
      </c>
      <c r="C544" s="18">
        <f t="shared" si="16"/>
        <v>35.164079386912952</v>
      </c>
      <c r="D544" s="13">
        <f>+'USD PP Chart'!D544</f>
        <v>357.9</v>
      </c>
    </row>
    <row r="545" spans="1:4" x14ac:dyDescent="0.25">
      <c r="A545" s="21">
        <v>20941</v>
      </c>
      <c r="B545" s="19">
        <f t="shared" si="17"/>
        <v>35.075653370013754</v>
      </c>
      <c r="C545" s="18">
        <f t="shared" si="16"/>
        <v>35.075653370013754</v>
      </c>
      <c r="D545" s="13">
        <f>+'USD PP Chart'!D545</f>
        <v>357</v>
      </c>
    </row>
    <row r="546" spans="1:4" x14ac:dyDescent="0.25">
      <c r="A546" s="21">
        <v>20972</v>
      </c>
      <c r="B546" s="19">
        <f t="shared" si="17"/>
        <v>34.869325997248964</v>
      </c>
      <c r="C546" s="18">
        <f t="shared" si="16"/>
        <v>34.869325997248964</v>
      </c>
      <c r="D546" s="13">
        <f>+'USD PP Chart'!D546</f>
        <v>354.9</v>
      </c>
    </row>
    <row r="547" spans="1:4" x14ac:dyDescent="0.25">
      <c r="A547" s="21">
        <v>21002</v>
      </c>
      <c r="B547" s="19">
        <f t="shared" si="17"/>
        <v>34.721949302416974</v>
      </c>
      <c r="C547" s="18">
        <f t="shared" si="16"/>
        <v>34.721949302416974</v>
      </c>
      <c r="D547" s="13">
        <f>+'USD PP Chart'!D547</f>
        <v>353.4</v>
      </c>
    </row>
    <row r="548" spans="1:4" x14ac:dyDescent="0.25">
      <c r="A548" s="21">
        <v>21033</v>
      </c>
      <c r="B548" s="19">
        <f t="shared" si="17"/>
        <v>34.662998624484189</v>
      </c>
      <c r="C548" s="18">
        <f t="shared" si="16"/>
        <v>34.662998624484189</v>
      </c>
      <c r="D548" s="13">
        <f>+'USD PP Chart'!D548</f>
        <v>352.8</v>
      </c>
    </row>
    <row r="549" spans="1:4" x14ac:dyDescent="0.25">
      <c r="A549" s="21">
        <v>21064</v>
      </c>
      <c r="B549" s="19">
        <f t="shared" si="17"/>
        <v>34.633523285517789</v>
      </c>
      <c r="C549" s="18">
        <f t="shared" si="16"/>
        <v>34.633523285517789</v>
      </c>
      <c r="D549" s="13">
        <f>+'USD PP Chart'!D549</f>
        <v>352.5</v>
      </c>
    </row>
    <row r="550" spans="1:4" x14ac:dyDescent="0.25">
      <c r="A550" s="21">
        <v>21094</v>
      </c>
      <c r="B550" s="19">
        <f t="shared" si="17"/>
        <v>34.633523285517789</v>
      </c>
      <c r="C550" s="18">
        <f t="shared" si="16"/>
        <v>34.633523285517789</v>
      </c>
      <c r="D550" s="13">
        <f>+'USD PP Chart'!D550</f>
        <v>352.5</v>
      </c>
    </row>
    <row r="551" spans="1:4" x14ac:dyDescent="0.25">
      <c r="A551" s="21">
        <v>21125</v>
      </c>
      <c r="B551" s="19">
        <f t="shared" si="17"/>
        <v>34.525447042640991</v>
      </c>
      <c r="C551" s="18">
        <f t="shared" si="16"/>
        <v>34.525447042640991</v>
      </c>
      <c r="D551" s="13">
        <f>+'USD PP Chart'!D551</f>
        <v>351.4</v>
      </c>
    </row>
    <row r="552" spans="1:4" x14ac:dyDescent="0.25">
      <c r="A552" s="21">
        <v>21155</v>
      </c>
      <c r="B552" s="19">
        <f t="shared" si="17"/>
        <v>34.525447042640991</v>
      </c>
      <c r="C552" s="18">
        <f t="shared" si="16"/>
        <v>34.525447042640991</v>
      </c>
      <c r="D552" s="13">
        <f>+'USD PP Chart'!D552</f>
        <v>351.4</v>
      </c>
    </row>
    <row r="553" spans="1:4" x14ac:dyDescent="0.25">
      <c r="A553" s="21">
        <v>21186</v>
      </c>
      <c r="B553" s="19">
        <f t="shared" si="17"/>
        <v>34.319119669876208</v>
      </c>
      <c r="C553" s="18">
        <f t="shared" si="16"/>
        <v>34.319119669876208</v>
      </c>
      <c r="D553" s="13">
        <f>+'USD PP Chart'!D553</f>
        <v>349.3</v>
      </c>
    </row>
    <row r="554" spans="1:4" x14ac:dyDescent="0.25">
      <c r="A554" s="21">
        <v>21217</v>
      </c>
      <c r="B554" s="19">
        <f t="shared" si="17"/>
        <v>34.289644330909809</v>
      </c>
      <c r="C554" s="18">
        <f t="shared" si="16"/>
        <v>34.289644330909809</v>
      </c>
      <c r="D554" s="13">
        <f>+'USD PP Chart'!D554</f>
        <v>349</v>
      </c>
    </row>
    <row r="555" spans="1:4" x14ac:dyDescent="0.25">
      <c r="A555" s="21">
        <v>21245</v>
      </c>
      <c r="B555" s="19">
        <f t="shared" si="17"/>
        <v>34.024366280212227</v>
      </c>
      <c r="C555" s="18">
        <f t="shared" si="16"/>
        <v>34.024366280212227</v>
      </c>
      <c r="D555" s="13">
        <f>+'USD PP Chart'!D555</f>
        <v>346.3</v>
      </c>
    </row>
    <row r="556" spans="1:4" x14ac:dyDescent="0.25">
      <c r="A556" s="21">
        <v>21276</v>
      </c>
      <c r="B556" s="19">
        <f t="shared" si="17"/>
        <v>33.965415602279428</v>
      </c>
      <c r="C556" s="18">
        <f t="shared" si="16"/>
        <v>33.965415602279428</v>
      </c>
      <c r="D556" s="13">
        <f>+'USD PP Chart'!D556</f>
        <v>345.7</v>
      </c>
    </row>
    <row r="557" spans="1:4" x14ac:dyDescent="0.25">
      <c r="A557" s="21">
        <v>21306</v>
      </c>
      <c r="B557" s="19">
        <f t="shared" si="17"/>
        <v>33.965415602279428</v>
      </c>
      <c r="C557" s="18">
        <f t="shared" si="16"/>
        <v>33.965415602279428</v>
      </c>
      <c r="D557" s="13">
        <f>+'USD PP Chart'!D557</f>
        <v>345.7</v>
      </c>
    </row>
    <row r="558" spans="1:4" x14ac:dyDescent="0.25">
      <c r="A558" s="21">
        <v>21337</v>
      </c>
      <c r="B558" s="19">
        <f t="shared" si="17"/>
        <v>33.906464924346636</v>
      </c>
      <c r="C558" s="18">
        <f t="shared" si="16"/>
        <v>33.906464924346636</v>
      </c>
      <c r="D558" s="13">
        <f>+'USD PP Chart'!D558</f>
        <v>345.1</v>
      </c>
    </row>
    <row r="559" spans="1:4" x14ac:dyDescent="0.25">
      <c r="A559" s="21">
        <v>21367</v>
      </c>
      <c r="B559" s="19">
        <f t="shared" si="17"/>
        <v>33.876989585380237</v>
      </c>
      <c r="C559" s="18">
        <f t="shared" si="16"/>
        <v>33.876989585380237</v>
      </c>
      <c r="D559" s="13">
        <f>+'USD PP Chart'!D559</f>
        <v>344.8</v>
      </c>
    </row>
    <row r="560" spans="1:4" x14ac:dyDescent="0.25">
      <c r="A560" s="21">
        <v>21398</v>
      </c>
      <c r="B560" s="19">
        <f t="shared" si="17"/>
        <v>33.906464924346636</v>
      </c>
      <c r="C560" s="18">
        <f t="shared" si="16"/>
        <v>33.906464924346636</v>
      </c>
      <c r="D560" s="13">
        <f>+'USD PP Chart'!D560</f>
        <v>345.1</v>
      </c>
    </row>
    <row r="561" spans="1:4" x14ac:dyDescent="0.25">
      <c r="A561" s="21">
        <v>21429</v>
      </c>
      <c r="B561" s="19">
        <f t="shared" si="17"/>
        <v>33.906464924346636</v>
      </c>
      <c r="C561" s="18">
        <f t="shared" si="16"/>
        <v>33.906464924346636</v>
      </c>
      <c r="D561" s="13">
        <f>+'USD PP Chart'!D561</f>
        <v>345.1</v>
      </c>
    </row>
    <row r="562" spans="1:4" x14ac:dyDescent="0.25">
      <c r="A562" s="21">
        <v>21459</v>
      </c>
      <c r="B562" s="19">
        <f t="shared" si="17"/>
        <v>33.906464924346636</v>
      </c>
      <c r="C562" s="18">
        <f t="shared" si="16"/>
        <v>33.906464924346636</v>
      </c>
      <c r="D562" s="13">
        <f>+'USD PP Chart'!D562</f>
        <v>345.1</v>
      </c>
    </row>
    <row r="563" spans="1:4" x14ac:dyDescent="0.25">
      <c r="A563" s="21">
        <v>21490</v>
      </c>
      <c r="B563" s="19">
        <f t="shared" si="17"/>
        <v>33.876989585380237</v>
      </c>
      <c r="C563" s="18">
        <f t="shared" si="16"/>
        <v>33.876989585380237</v>
      </c>
      <c r="D563" s="13">
        <f>+'USD PP Chart'!D563</f>
        <v>344.8</v>
      </c>
    </row>
    <row r="564" spans="1:4" x14ac:dyDescent="0.25">
      <c r="A564" s="21">
        <v>21520</v>
      </c>
      <c r="B564" s="19">
        <f t="shared" si="17"/>
        <v>33.906464924346636</v>
      </c>
      <c r="C564" s="18">
        <f t="shared" si="16"/>
        <v>33.906464924346636</v>
      </c>
      <c r="D564" s="13">
        <f>+'USD PP Chart'!D564</f>
        <v>345.1</v>
      </c>
    </row>
    <row r="565" spans="1:4" x14ac:dyDescent="0.25">
      <c r="A565" s="21">
        <v>21551</v>
      </c>
      <c r="B565" s="19">
        <f t="shared" si="17"/>
        <v>33.876989585380237</v>
      </c>
      <c r="C565" s="18">
        <f t="shared" si="16"/>
        <v>33.876989585380237</v>
      </c>
      <c r="D565" s="13">
        <f>+'USD PP Chart'!D565</f>
        <v>344.8</v>
      </c>
    </row>
    <row r="566" spans="1:4" x14ac:dyDescent="0.25">
      <c r="A566" s="21">
        <v>21582</v>
      </c>
      <c r="B566" s="19">
        <f t="shared" si="17"/>
        <v>33.906464924346636</v>
      </c>
      <c r="C566" s="18">
        <f t="shared" si="16"/>
        <v>33.906464924346636</v>
      </c>
      <c r="D566" s="13">
        <f>+'USD PP Chart'!D566</f>
        <v>345.1</v>
      </c>
    </row>
    <row r="567" spans="1:4" x14ac:dyDescent="0.25">
      <c r="A567" s="21">
        <v>21610</v>
      </c>
      <c r="B567" s="19">
        <f t="shared" si="17"/>
        <v>33.906464924346636</v>
      </c>
      <c r="C567" s="18">
        <f t="shared" si="16"/>
        <v>33.906464924346636</v>
      </c>
      <c r="D567" s="13">
        <f>+'USD PP Chart'!D567</f>
        <v>345.1</v>
      </c>
    </row>
    <row r="568" spans="1:4" x14ac:dyDescent="0.25">
      <c r="A568" s="21">
        <v>21641</v>
      </c>
      <c r="B568" s="19">
        <f t="shared" si="17"/>
        <v>33.876989585380237</v>
      </c>
      <c r="C568" s="18">
        <f t="shared" si="16"/>
        <v>33.876989585380237</v>
      </c>
      <c r="D568" s="13">
        <f>+'USD PP Chart'!D568</f>
        <v>344.8</v>
      </c>
    </row>
    <row r="569" spans="1:4" x14ac:dyDescent="0.25">
      <c r="A569" s="21">
        <v>21671</v>
      </c>
      <c r="B569" s="19">
        <f t="shared" si="17"/>
        <v>33.847514246413837</v>
      </c>
      <c r="C569" s="18">
        <f t="shared" si="16"/>
        <v>33.847514246413837</v>
      </c>
      <c r="D569" s="13">
        <f>+'USD PP Chart'!D569</f>
        <v>344.5</v>
      </c>
    </row>
    <row r="570" spans="1:4" x14ac:dyDescent="0.25">
      <c r="A570" s="21">
        <v>21702</v>
      </c>
      <c r="B570" s="19">
        <f t="shared" si="17"/>
        <v>33.67066221261544</v>
      </c>
      <c r="C570" s="18">
        <f t="shared" si="16"/>
        <v>33.67066221261544</v>
      </c>
      <c r="D570" s="13">
        <f>+'USD PP Chart'!D570</f>
        <v>342.7</v>
      </c>
    </row>
    <row r="571" spans="1:4" x14ac:dyDescent="0.25">
      <c r="A571" s="21">
        <v>21732</v>
      </c>
      <c r="B571" s="19">
        <f t="shared" si="17"/>
        <v>33.611711534682655</v>
      </c>
      <c r="C571" s="18">
        <f t="shared" si="16"/>
        <v>33.611711534682655</v>
      </c>
      <c r="D571" s="13">
        <f>+'USD PP Chart'!D571</f>
        <v>342.1</v>
      </c>
    </row>
    <row r="572" spans="1:4" x14ac:dyDescent="0.25">
      <c r="A572" s="21">
        <v>21763</v>
      </c>
      <c r="B572" s="19">
        <f t="shared" si="17"/>
        <v>33.641186873649048</v>
      </c>
      <c r="C572" s="18">
        <f t="shared" si="16"/>
        <v>33.641186873649048</v>
      </c>
      <c r="D572" s="13">
        <f>+'USD PP Chart'!D572</f>
        <v>342.4</v>
      </c>
    </row>
    <row r="573" spans="1:4" x14ac:dyDescent="0.25">
      <c r="A573" s="21">
        <v>21794</v>
      </c>
      <c r="B573" s="19">
        <f t="shared" si="17"/>
        <v>33.523285517783449</v>
      </c>
      <c r="C573" s="18">
        <f t="shared" si="16"/>
        <v>33.523285517783449</v>
      </c>
      <c r="D573" s="13">
        <f>+'USD PP Chart'!D573</f>
        <v>341.2</v>
      </c>
    </row>
    <row r="574" spans="1:4" x14ac:dyDescent="0.25">
      <c r="A574" s="21">
        <v>21824</v>
      </c>
      <c r="B574" s="19">
        <f t="shared" si="17"/>
        <v>33.405384161917858</v>
      </c>
      <c r="C574" s="18">
        <f t="shared" si="16"/>
        <v>33.405384161917858</v>
      </c>
      <c r="D574" s="13">
        <f>+'USD PP Chart'!D574</f>
        <v>340</v>
      </c>
    </row>
    <row r="575" spans="1:4" x14ac:dyDescent="0.25">
      <c r="A575" s="21">
        <v>21855</v>
      </c>
      <c r="B575" s="19">
        <f t="shared" si="17"/>
        <v>33.405384161917858</v>
      </c>
      <c r="C575" s="18">
        <f t="shared" si="16"/>
        <v>33.405384161917858</v>
      </c>
      <c r="D575" s="13">
        <f>+'USD PP Chart'!D575</f>
        <v>340</v>
      </c>
    </row>
    <row r="576" spans="1:4" x14ac:dyDescent="0.25">
      <c r="A576" s="21">
        <v>21885</v>
      </c>
      <c r="B576" s="19">
        <f t="shared" si="17"/>
        <v>33.405384161917858</v>
      </c>
      <c r="C576" s="18">
        <f t="shared" si="16"/>
        <v>33.405384161917858</v>
      </c>
      <c r="D576" s="13">
        <f>+'USD PP Chart'!D576</f>
        <v>340</v>
      </c>
    </row>
    <row r="577" spans="1:4" x14ac:dyDescent="0.25">
      <c r="A577" s="21">
        <v>21916</v>
      </c>
      <c r="B577" s="19">
        <f t="shared" si="17"/>
        <v>33.464334839850665</v>
      </c>
      <c r="C577" s="18">
        <f t="shared" si="16"/>
        <v>33.464334839850665</v>
      </c>
      <c r="D577" s="13">
        <f>+'USD PP Chart'!D577</f>
        <v>340.6</v>
      </c>
    </row>
    <row r="578" spans="1:4" x14ac:dyDescent="0.25">
      <c r="A578" s="21">
        <v>21947</v>
      </c>
      <c r="B578" s="19">
        <f t="shared" si="17"/>
        <v>33.405384161917858</v>
      </c>
      <c r="C578" s="18">
        <f t="shared" si="16"/>
        <v>33.405384161917858</v>
      </c>
      <c r="D578" s="13">
        <f>+'USD PP Chart'!D578</f>
        <v>340</v>
      </c>
    </row>
    <row r="579" spans="1:4" x14ac:dyDescent="0.25">
      <c r="A579" s="21">
        <v>21976</v>
      </c>
      <c r="B579" s="19">
        <f t="shared" si="17"/>
        <v>33.405384161917858</v>
      </c>
      <c r="C579" s="18">
        <f t="shared" si="16"/>
        <v>33.405384161917858</v>
      </c>
      <c r="D579" s="13">
        <f>+'USD PP Chart'!D579</f>
        <v>340</v>
      </c>
    </row>
    <row r="580" spans="1:4" x14ac:dyDescent="0.25">
      <c r="A580" s="21">
        <v>22007</v>
      </c>
      <c r="B580" s="19">
        <f t="shared" si="17"/>
        <v>33.228532128119475</v>
      </c>
      <c r="C580" s="18">
        <f t="shared" si="16"/>
        <v>33.228532128119475</v>
      </c>
      <c r="D580" s="13">
        <f>+'USD PP Chart'!D580</f>
        <v>338.2</v>
      </c>
    </row>
    <row r="581" spans="1:4" x14ac:dyDescent="0.25">
      <c r="A581" s="21">
        <v>22037</v>
      </c>
      <c r="B581" s="19">
        <f t="shared" si="17"/>
        <v>33.228532128119475</v>
      </c>
      <c r="C581" s="18">
        <f t="shared" si="16"/>
        <v>33.228532128119475</v>
      </c>
      <c r="D581" s="13">
        <f>+'USD PP Chart'!D581</f>
        <v>338.2</v>
      </c>
    </row>
    <row r="582" spans="1:4" x14ac:dyDescent="0.25">
      <c r="A582" s="21">
        <v>22068</v>
      </c>
      <c r="B582" s="19">
        <f t="shared" si="17"/>
        <v>33.140106111220277</v>
      </c>
      <c r="C582" s="18">
        <f t="shared" si="16"/>
        <v>33.140106111220277</v>
      </c>
      <c r="D582" s="13">
        <f>+'USD PP Chart'!D582</f>
        <v>337.3</v>
      </c>
    </row>
    <row r="583" spans="1:4" x14ac:dyDescent="0.25">
      <c r="A583" s="21">
        <v>22098</v>
      </c>
      <c r="B583" s="19">
        <f t="shared" si="17"/>
        <v>33.140106111220277</v>
      </c>
      <c r="C583" s="18">
        <f t="shared" si="16"/>
        <v>33.140106111220277</v>
      </c>
      <c r="D583" s="13">
        <f>+'USD PP Chart'!D583</f>
        <v>337.3</v>
      </c>
    </row>
    <row r="584" spans="1:4" x14ac:dyDescent="0.25">
      <c r="A584" s="21">
        <v>22129</v>
      </c>
      <c r="B584" s="19">
        <f t="shared" si="17"/>
        <v>33.140106111220277</v>
      </c>
      <c r="C584" s="18">
        <f t="shared" si="16"/>
        <v>33.140106111220277</v>
      </c>
      <c r="D584" s="13">
        <f>+'USD PP Chart'!D584</f>
        <v>337.3</v>
      </c>
    </row>
    <row r="585" spans="1:4" x14ac:dyDescent="0.25">
      <c r="A585" s="21">
        <v>22160</v>
      </c>
      <c r="B585" s="19">
        <f t="shared" si="17"/>
        <v>33.110630772253884</v>
      </c>
      <c r="C585" s="18">
        <f t="shared" si="16"/>
        <v>33.110630772253884</v>
      </c>
      <c r="D585" s="13">
        <f>+'USD PP Chart'!D585</f>
        <v>337</v>
      </c>
    </row>
    <row r="586" spans="1:4" x14ac:dyDescent="0.25">
      <c r="A586" s="21">
        <v>22190</v>
      </c>
      <c r="B586" s="19">
        <f t="shared" si="17"/>
        <v>32.963254077421894</v>
      </c>
      <c r="C586" s="18">
        <f t="shared" si="16"/>
        <v>32.963254077421894</v>
      </c>
      <c r="D586" s="13">
        <f>+'USD PP Chart'!D586</f>
        <v>335.5</v>
      </c>
    </row>
    <row r="587" spans="1:4" x14ac:dyDescent="0.25">
      <c r="A587" s="21">
        <v>22221</v>
      </c>
      <c r="B587" s="19">
        <f t="shared" si="17"/>
        <v>32.933778738455494</v>
      </c>
      <c r="C587" s="18">
        <f t="shared" si="16"/>
        <v>32.933778738455494</v>
      </c>
      <c r="D587" s="13">
        <f>+'USD PP Chart'!D587</f>
        <v>335.2</v>
      </c>
    </row>
    <row r="588" spans="1:4" x14ac:dyDescent="0.25">
      <c r="A588" s="21">
        <v>22251</v>
      </c>
      <c r="B588" s="19">
        <f t="shared" si="17"/>
        <v>32.933778738455494</v>
      </c>
      <c r="C588" s="18">
        <f t="shared" si="16"/>
        <v>32.933778738455494</v>
      </c>
      <c r="D588" s="13">
        <f>+'USD PP Chart'!D588</f>
        <v>335.2</v>
      </c>
    </row>
    <row r="589" spans="1:4" x14ac:dyDescent="0.25">
      <c r="A589" s="21">
        <v>22282</v>
      </c>
      <c r="B589" s="19">
        <f t="shared" si="17"/>
        <v>32.933778738455494</v>
      </c>
      <c r="C589" s="18">
        <f t="shared" ref="C589:C652" si="18">+B589</f>
        <v>32.933778738455494</v>
      </c>
      <c r="D589" s="13">
        <f>+'USD PP Chart'!D589</f>
        <v>335.2</v>
      </c>
    </row>
    <row r="590" spans="1:4" x14ac:dyDescent="0.25">
      <c r="A590" s="21">
        <v>22313</v>
      </c>
      <c r="B590" s="19">
        <f t="shared" ref="B590:B653" si="19">D590/$D$13*$B$12</f>
        <v>32.933778738455494</v>
      </c>
      <c r="C590" s="18">
        <f t="shared" si="18"/>
        <v>32.933778738455494</v>
      </c>
      <c r="D590" s="13">
        <f>+'USD PP Chart'!D590</f>
        <v>335.2</v>
      </c>
    </row>
    <row r="591" spans="1:4" x14ac:dyDescent="0.25">
      <c r="A591" s="21">
        <v>22341</v>
      </c>
      <c r="B591" s="19">
        <f t="shared" si="19"/>
        <v>32.933778738455494</v>
      </c>
      <c r="C591" s="18">
        <f t="shared" si="18"/>
        <v>32.933778738455494</v>
      </c>
      <c r="D591" s="13">
        <f>+'USD PP Chart'!D591</f>
        <v>335.2</v>
      </c>
    </row>
    <row r="592" spans="1:4" x14ac:dyDescent="0.25">
      <c r="A592" s="21">
        <v>22372</v>
      </c>
      <c r="B592" s="19">
        <f t="shared" si="19"/>
        <v>32.933778738455494</v>
      </c>
      <c r="C592" s="18">
        <f t="shared" si="18"/>
        <v>32.933778738455494</v>
      </c>
      <c r="D592" s="13">
        <f>+'USD PP Chart'!D592</f>
        <v>335.2</v>
      </c>
    </row>
    <row r="593" spans="1:4" x14ac:dyDescent="0.25">
      <c r="A593" s="21">
        <v>22402</v>
      </c>
      <c r="B593" s="19">
        <f t="shared" si="19"/>
        <v>32.933778738455494</v>
      </c>
      <c r="C593" s="18">
        <f t="shared" si="18"/>
        <v>32.933778738455494</v>
      </c>
      <c r="D593" s="13">
        <f>+'USD PP Chart'!D593</f>
        <v>335.2</v>
      </c>
    </row>
    <row r="594" spans="1:4" x14ac:dyDescent="0.25">
      <c r="A594" s="21">
        <v>22433</v>
      </c>
      <c r="B594" s="19">
        <f t="shared" si="19"/>
        <v>32.904303399489095</v>
      </c>
      <c r="C594" s="18">
        <f t="shared" si="18"/>
        <v>32.904303399489095</v>
      </c>
      <c r="D594" s="13">
        <f>+'USD PP Chart'!D594</f>
        <v>334.9</v>
      </c>
    </row>
    <row r="595" spans="1:4" x14ac:dyDescent="0.25">
      <c r="A595" s="21">
        <v>22463</v>
      </c>
      <c r="B595" s="19">
        <f t="shared" si="19"/>
        <v>32.756926704657104</v>
      </c>
      <c r="C595" s="18">
        <f t="shared" si="18"/>
        <v>32.756926704657104</v>
      </c>
      <c r="D595" s="13">
        <f>+'USD PP Chart'!D595</f>
        <v>333.4</v>
      </c>
    </row>
    <row r="596" spans="1:4" x14ac:dyDescent="0.25">
      <c r="A596" s="21">
        <v>22494</v>
      </c>
      <c r="B596" s="19">
        <f t="shared" si="19"/>
        <v>32.786402043623504</v>
      </c>
      <c r="C596" s="18">
        <f t="shared" si="18"/>
        <v>32.786402043623504</v>
      </c>
      <c r="D596" s="13">
        <f>+'USD PP Chart'!D596</f>
        <v>333.7</v>
      </c>
    </row>
    <row r="597" spans="1:4" x14ac:dyDescent="0.25">
      <c r="A597" s="21">
        <v>22525</v>
      </c>
      <c r="B597" s="19">
        <f t="shared" si="19"/>
        <v>32.697976026724312</v>
      </c>
      <c r="C597" s="18">
        <f t="shared" si="18"/>
        <v>32.697976026724312</v>
      </c>
      <c r="D597" s="13">
        <f>+'USD PP Chart'!D597</f>
        <v>332.8</v>
      </c>
    </row>
    <row r="598" spans="1:4" x14ac:dyDescent="0.25">
      <c r="A598" s="21">
        <v>22555</v>
      </c>
      <c r="B598" s="19">
        <f t="shared" si="19"/>
        <v>32.697976026724312</v>
      </c>
      <c r="C598" s="18">
        <f t="shared" si="18"/>
        <v>32.697976026724312</v>
      </c>
      <c r="D598" s="13">
        <f>+'USD PP Chart'!D598</f>
        <v>332.8</v>
      </c>
    </row>
    <row r="599" spans="1:4" x14ac:dyDescent="0.25">
      <c r="A599" s="21">
        <v>22586</v>
      </c>
      <c r="B599" s="19">
        <f t="shared" si="19"/>
        <v>32.697976026724312</v>
      </c>
      <c r="C599" s="18">
        <f t="shared" si="18"/>
        <v>32.697976026724312</v>
      </c>
      <c r="D599" s="13">
        <f>+'USD PP Chart'!D599</f>
        <v>332.8</v>
      </c>
    </row>
    <row r="600" spans="1:4" x14ac:dyDescent="0.25">
      <c r="A600" s="21">
        <v>22616</v>
      </c>
      <c r="B600" s="19">
        <f t="shared" si="19"/>
        <v>32.697976026724312</v>
      </c>
      <c r="C600" s="18">
        <f t="shared" si="18"/>
        <v>32.697976026724312</v>
      </c>
      <c r="D600" s="13">
        <f>+'USD PP Chart'!D600</f>
        <v>332.8</v>
      </c>
    </row>
    <row r="601" spans="1:4" x14ac:dyDescent="0.25">
      <c r="A601" s="21">
        <v>22647</v>
      </c>
      <c r="B601" s="19">
        <f t="shared" si="19"/>
        <v>32.697976026724312</v>
      </c>
      <c r="C601" s="18">
        <f t="shared" si="18"/>
        <v>32.697976026724312</v>
      </c>
      <c r="D601" s="13">
        <f>+'USD PP Chart'!D601</f>
        <v>332.8</v>
      </c>
    </row>
    <row r="602" spans="1:4" x14ac:dyDescent="0.25">
      <c r="A602" s="21">
        <v>22678</v>
      </c>
      <c r="B602" s="19">
        <f t="shared" si="19"/>
        <v>32.639025348791513</v>
      </c>
      <c r="C602" s="18">
        <f t="shared" si="18"/>
        <v>32.639025348791513</v>
      </c>
      <c r="D602" s="13">
        <f>+'USD PP Chart'!D602</f>
        <v>332.2</v>
      </c>
    </row>
    <row r="603" spans="1:4" x14ac:dyDescent="0.25">
      <c r="A603" s="21">
        <v>22706</v>
      </c>
      <c r="B603" s="19">
        <f t="shared" si="19"/>
        <v>32.550599331892322</v>
      </c>
      <c r="C603" s="18">
        <f t="shared" si="18"/>
        <v>32.550599331892322</v>
      </c>
      <c r="D603" s="13">
        <f>+'USD PP Chart'!D603</f>
        <v>331.3</v>
      </c>
    </row>
    <row r="604" spans="1:4" x14ac:dyDescent="0.25">
      <c r="A604" s="21">
        <v>22737</v>
      </c>
      <c r="B604" s="19">
        <f t="shared" si="19"/>
        <v>32.491648653959523</v>
      </c>
      <c r="C604" s="18">
        <f t="shared" si="18"/>
        <v>32.491648653959523</v>
      </c>
      <c r="D604" s="13">
        <f>+'USD PP Chart'!D604</f>
        <v>330.7</v>
      </c>
    </row>
    <row r="605" spans="1:4" x14ac:dyDescent="0.25">
      <c r="A605" s="21">
        <v>22767</v>
      </c>
      <c r="B605" s="19">
        <f t="shared" si="19"/>
        <v>32.491648653959523</v>
      </c>
      <c r="C605" s="18">
        <f t="shared" si="18"/>
        <v>32.491648653959523</v>
      </c>
      <c r="D605" s="13">
        <f>+'USD PP Chart'!D605</f>
        <v>330.7</v>
      </c>
    </row>
    <row r="606" spans="1:4" x14ac:dyDescent="0.25">
      <c r="A606" s="21">
        <v>22798</v>
      </c>
      <c r="B606" s="19">
        <f t="shared" si="19"/>
        <v>32.491648653959523</v>
      </c>
      <c r="C606" s="18">
        <f t="shared" si="18"/>
        <v>32.491648653959523</v>
      </c>
      <c r="D606" s="13">
        <f>+'USD PP Chart'!D606</f>
        <v>330.7</v>
      </c>
    </row>
    <row r="607" spans="1:4" x14ac:dyDescent="0.25">
      <c r="A607" s="21">
        <v>22828</v>
      </c>
      <c r="B607" s="19">
        <f t="shared" si="19"/>
        <v>32.432697976026724</v>
      </c>
      <c r="C607" s="18">
        <f t="shared" si="18"/>
        <v>32.432697976026724</v>
      </c>
      <c r="D607" s="13">
        <f>+'USD PP Chart'!D607</f>
        <v>330.1</v>
      </c>
    </row>
    <row r="608" spans="1:4" x14ac:dyDescent="0.25">
      <c r="A608" s="21">
        <v>22859</v>
      </c>
      <c r="B608" s="19">
        <f t="shared" si="19"/>
        <v>32.432697976026724</v>
      </c>
      <c r="C608" s="18">
        <f t="shared" si="18"/>
        <v>32.432697976026724</v>
      </c>
      <c r="D608" s="13">
        <f>+'USD PP Chart'!D608</f>
        <v>330.1</v>
      </c>
    </row>
    <row r="609" spans="1:4" x14ac:dyDescent="0.25">
      <c r="A609" s="21">
        <v>22890</v>
      </c>
      <c r="B609" s="19">
        <f t="shared" si="19"/>
        <v>32.226370603261941</v>
      </c>
      <c r="C609" s="18">
        <f t="shared" si="18"/>
        <v>32.226370603261941</v>
      </c>
      <c r="D609" s="13">
        <f>+'USD PP Chart'!D609</f>
        <v>328</v>
      </c>
    </row>
    <row r="610" spans="1:4" x14ac:dyDescent="0.25">
      <c r="A610" s="21">
        <v>22920</v>
      </c>
      <c r="B610" s="19">
        <f t="shared" si="19"/>
        <v>32.28532128119474</v>
      </c>
      <c r="C610" s="18">
        <f t="shared" si="18"/>
        <v>32.28532128119474</v>
      </c>
      <c r="D610" s="13">
        <f>+'USD PP Chart'!D610</f>
        <v>328.6</v>
      </c>
    </row>
    <row r="611" spans="1:4" x14ac:dyDescent="0.25">
      <c r="A611" s="21">
        <v>22951</v>
      </c>
      <c r="B611" s="19">
        <f t="shared" si="19"/>
        <v>32.28532128119474</v>
      </c>
      <c r="C611" s="18">
        <f t="shared" si="18"/>
        <v>32.28532128119474</v>
      </c>
      <c r="D611" s="13">
        <f>+'USD PP Chart'!D611</f>
        <v>328.6</v>
      </c>
    </row>
    <row r="612" spans="1:4" x14ac:dyDescent="0.25">
      <c r="A612" s="21">
        <v>22981</v>
      </c>
      <c r="B612" s="19">
        <f t="shared" si="19"/>
        <v>32.314796620161133</v>
      </c>
      <c r="C612" s="18">
        <f t="shared" si="18"/>
        <v>32.314796620161133</v>
      </c>
      <c r="D612" s="13">
        <f>+'USD PP Chart'!D612</f>
        <v>328.9</v>
      </c>
    </row>
    <row r="613" spans="1:4" x14ac:dyDescent="0.25">
      <c r="A613" s="21">
        <v>23012</v>
      </c>
      <c r="B613" s="19">
        <f t="shared" si="19"/>
        <v>32.28532128119474</v>
      </c>
      <c r="C613" s="18">
        <f t="shared" si="18"/>
        <v>32.28532128119474</v>
      </c>
      <c r="D613" s="13">
        <f>+'USD PP Chart'!D613</f>
        <v>328.6</v>
      </c>
    </row>
    <row r="614" spans="1:4" x14ac:dyDescent="0.25">
      <c r="A614" s="21">
        <v>23043</v>
      </c>
      <c r="B614" s="19">
        <f t="shared" si="19"/>
        <v>32.226370603261941</v>
      </c>
      <c r="C614" s="18">
        <f t="shared" si="18"/>
        <v>32.226370603261941</v>
      </c>
      <c r="D614" s="13">
        <f>+'USD PP Chart'!D614</f>
        <v>328</v>
      </c>
    </row>
    <row r="615" spans="1:4" x14ac:dyDescent="0.25">
      <c r="A615" s="21">
        <v>23071</v>
      </c>
      <c r="B615" s="19">
        <f t="shared" si="19"/>
        <v>32.196895264295541</v>
      </c>
      <c r="C615" s="18">
        <f t="shared" si="18"/>
        <v>32.196895264295541</v>
      </c>
      <c r="D615" s="13">
        <f>+'USD PP Chart'!D615</f>
        <v>327.7</v>
      </c>
    </row>
    <row r="616" spans="1:4" x14ac:dyDescent="0.25">
      <c r="A616" s="21">
        <v>23102</v>
      </c>
      <c r="B616" s="19">
        <f t="shared" si="19"/>
        <v>32.196895264295541</v>
      </c>
      <c r="C616" s="18">
        <f t="shared" si="18"/>
        <v>32.196895264295541</v>
      </c>
      <c r="D616" s="13">
        <f>+'USD PP Chart'!D616</f>
        <v>327.7</v>
      </c>
    </row>
    <row r="617" spans="1:4" x14ac:dyDescent="0.25">
      <c r="A617" s="21">
        <v>23132</v>
      </c>
      <c r="B617" s="19">
        <f t="shared" si="19"/>
        <v>32.196895264295541</v>
      </c>
      <c r="C617" s="18">
        <f t="shared" si="18"/>
        <v>32.196895264295541</v>
      </c>
      <c r="D617" s="13">
        <f>+'USD PP Chart'!D617</f>
        <v>327.7</v>
      </c>
    </row>
    <row r="618" spans="1:4" x14ac:dyDescent="0.25">
      <c r="A618" s="21">
        <v>23163</v>
      </c>
      <c r="B618" s="19">
        <f t="shared" si="19"/>
        <v>32.07899390842995</v>
      </c>
      <c r="C618" s="18">
        <f t="shared" si="18"/>
        <v>32.07899390842995</v>
      </c>
      <c r="D618" s="13">
        <f>+'USD PP Chart'!D618</f>
        <v>326.5</v>
      </c>
    </row>
    <row r="619" spans="1:4" x14ac:dyDescent="0.25">
      <c r="A619" s="21">
        <v>23193</v>
      </c>
      <c r="B619" s="19">
        <f t="shared" si="19"/>
        <v>31.931617213597956</v>
      </c>
      <c r="C619" s="18">
        <f t="shared" si="18"/>
        <v>31.931617213597956</v>
      </c>
      <c r="D619" s="13">
        <f>+'USD PP Chart'!D619</f>
        <v>325</v>
      </c>
    </row>
    <row r="620" spans="1:4" x14ac:dyDescent="0.25">
      <c r="A620" s="21">
        <v>23224</v>
      </c>
      <c r="B620" s="19">
        <f t="shared" si="19"/>
        <v>31.931617213597956</v>
      </c>
      <c r="C620" s="18">
        <f t="shared" si="18"/>
        <v>31.931617213597956</v>
      </c>
      <c r="D620" s="13">
        <f>+'USD PP Chart'!D620</f>
        <v>325</v>
      </c>
    </row>
    <row r="621" spans="1:4" x14ac:dyDescent="0.25">
      <c r="A621" s="21">
        <v>23255</v>
      </c>
      <c r="B621" s="19">
        <f t="shared" si="19"/>
        <v>31.931617213597956</v>
      </c>
      <c r="C621" s="18">
        <f t="shared" si="18"/>
        <v>31.931617213597956</v>
      </c>
      <c r="D621" s="13">
        <f>+'USD PP Chart'!D621</f>
        <v>325</v>
      </c>
    </row>
    <row r="622" spans="1:4" x14ac:dyDescent="0.25">
      <c r="A622" s="21">
        <v>23285</v>
      </c>
      <c r="B622" s="19">
        <f t="shared" si="19"/>
        <v>31.902141874631557</v>
      </c>
      <c r="C622" s="18">
        <f t="shared" si="18"/>
        <v>31.902141874631557</v>
      </c>
      <c r="D622" s="13">
        <f>+'USD PP Chart'!D622</f>
        <v>324.7</v>
      </c>
    </row>
    <row r="623" spans="1:4" x14ac:dyDescent="0.25">
      <c r="A623" s="21">
        <v>23316</v>
      </c>
      <c r="B623" s="19">
        <f t="shared" si="19"/>
        <v>31.843191196698768</v>
      </c>
      <c r="C623" s="18">
        <f t="shared" si="18"/>
        <v>31.843191196698768</v>
      </c>
      <c r="D623" s="13">
        <f>+'USD PP Chart'!D623</f>
        <v>324.10000000000002</v>
      </c>
    </row>
    <row r="624" spans="1:4" x14ac:dyDescent="0.25">
      <c r="A624" s="21">
        <v>23346</v>
      </c>
      <c r="B624" s="19">
        <f t="shared" si="19"/>
        <v>31.784240518765966</v>
      </c>
      <c r="C624" s="18">
        <f t="shared" si="18"/>
        <v>31.784240518765966</v>
      </c>
      <c r="D624" s="13">
        <f>+'USD PP Chart'!D624</f>
        <v>323.5</v>
      </c>
    </row>
    <row r="625" spans="1:4" x14ac:dyDescent="0.25">
      <c r="A625" s="21">
        <v>23377</v>
      </c>
      <c r="B625" s="19">
        <f t="shared" si="19"/>
        <v>31.754765179799566</v>
      </c>
      <c r="C625" s="18">
        <f t="shared" si="18"/>
        <v>31.754765179799566</v>
      </c>
      <c r="D625" s="13">
        <f>+'USD PP Chart'!D625</f>
        <v>323.2</v>
      </c>
    </row>
    <row r="626" spans="1:4" x14ac:dyDescent="0.25">
      <c r="A626" s="21">
        <v>23408</v>
      </c>
      <c r="B626" s="19">
        <f t="shared" si="19"/>
        <v>31.784240518765966</v>
      </c>
      <c r="C626" s="18">
        <f t="shared" si="18"/>
        <v>31.784240518765966</v>
      </c>
      <c r="D626" s="13">
        <f>+'USD PP Chart'!D626</f>
        <v>323.5</v>
      </c>
    </row>
    <row r="627" spans="1:4" x14ac:dyDescent="0.25">
      <c r="A627" s="21">
        <v>23437</v>
      </c>
      <c r="B627" s="19">
        <f t="shared" si="19"/>
        <v>31.754765179799566</v>
      </c>
      <c r="C627" s="18">
        <f t="shared" si="18"/>
        <v>31.754765179799566</v>
      </c>
      <c r="D627" s="13">
        <f>+'USD PP Chart'!D627</f>
        <v>323.2</v>
      </c>
    </row>
    <row r="628" spans="1:4" x14ac:dyDescent="0.25">
      <c r="A628" s="21">
        <v>23468</v>
      </c>
      <c r="B628" s="19">
        <f t="shared" si="19"/>
        <v>31.72528984083317</v>
      </c>
      <c r="C628" s="18">
        <f t="shared" si="18"/>
        <v>31.72528984083317</v>
      </c>
      <c r="D628" s="13">
        <f>+'USD PP Chart'!D628</f>
        <v>322.89999999999998</v>
      </c>
    </row>
    <row r="629" spans="1:4" x14ac:dyDescent="0.25">
      <c r="A629" s="21">
        <v>23498</v>
      </c>
      <c r="B629" s="19">
        <f t="shared" si="19"/>
        <v>31.72528984083317</v>
      </c>
      <c r="C629" s="18">
        <f t="shared" si="18"/>
        <v>31.72528984083317</v>
      </c>
      <c r="D629" s="13">
        <f>+'USD PP Chart'!D629</f>
        <v>322.89999999999998</v>
      </c>
    </row>
    <row r="630" spans="1:4" x14ac:dyDescent="0.25">
      <c r="A630" s="21">
        <v>23529</v>
      </c>
      <c r="B630" s="19">
        <f t="shared" si="19"/>
        <v>31.636863823933975</v>
      </c>
      <c r="C630" s="18">
        <f t="shared" si="18"/>
        <v>31.636863823933975</v>
      </c>
      <c r="D630" s="13">
        <f>+'USD PP Chart'!D630</f>
        <v>322</v>
      </c>
    </row>
    <row r="631" spans="1:4" x14ac:dyDescent="0.25">
      <c r="A631" s="21">
        <v>23559</v>
      </c>
      <c r="B631" s="19">
        <f t="shared" si="19"/>
        <v>31.57791314600118</v>
      </c>
      <c r="C631" s="18">
        <f t="shared" si="18"/>
        <v>31.57791314600118</v>
      </c>
      <c r="D631" s="13">
        <f>+'USD PP Chart'!D631</f>
        <v>321.39999999999998</v>
      </c>
    </row>
    <row r="632" spans="1:4" x14ac:dyDescent="0.25">
      <c r="A632" s="21">
        <v>23590</v>
      </c>
      <c r="B632" s="19">
        <f t="shared" si="19"/>
        <v>31.607388484967579</v>
      </c>
      <c r="C632" s="18">
        <f t="shared" si="18"/>
        <v>31.607388484967579</v>
      </c>
      <c r="D632" s="13">
        <f>+'USD PP Chart'!D632</f>
        <v>321.7</v>
      </c>
    </row>
    <row r="633" spans="1:4" x14ac:dyDescent="0.25">
      <c r="A633" s="21">
        <v>23621</v>
      </c>
      <c r="B633" s="19">
        <f t="shared" si="19"/>
        <v>31.548437807034784</v>
      </c>
      <c r="C633" s="18">
        <f t="shared" si="18"/>
        <v>31.548437807034784</v>
      </c>
      <c r="D633" s="13">
        <f>+'USD PP Chart'!D633</f>
        <v>321.10000000000002</v>
      </c>
    </row>
    <row r="634" spans="1:4" x14ac:dyDescent="0.25">
      <c r="A634" s="21">
        <v>23651</v>
      </c>
      <c r="B634" s="19">
        <f t="shared" si="19"/>
        <v>31.518962468068384</v>
      </c>
      <c r="C634" s="18">
        <f t="shared" si="18"/>
        <v>31.518962468068384</v>
      </c>
      <c r="D634" s="13">
        <f>+'USD PP Chart'!D634</f>
        <v>320.8</v>
      </c>
    </row>
    <row r="635" spans="1:4" x14ac:dyDescent="0.25">
      <c r="A635" s="21">
        <v>23682</v>
      </c>
      <c r="B635" s="19">
        <f t="shared" si="19"/>
        <v>31.460011790135589</v>
      </c>
      <c r="C635" s="18">
        <f t="shared" si="18"/>
        <v>31.460011790135589</v>
      </c>
      <c r="D635" s="13">
        <f>+'USD PP Chart'!D635</f>
        <v>320.2</v>
      </c>
    </row>
    <row r="636" spans="1:4" x14ac:dyDescent="0.25">
      <c r="A636" s="21">
        <v>23712</v>
      </c>
      <c r="B636" s="19">
        <f t="shared" si="19"/>
        <v>31.401061112202793</v>
      </c>
      <c r="C636" s="18">
        <f t="shared" si="18"/>
        <v>31.401061112202793</v>
      </c>
      <c r="D636" s="13">
        <f>+'USD PP Chart'!D636</f>
        <v>319.60000000000002</v>
      </c>
    </row>
    <row r="637" spans="1:4" x14ac:dyDescent="0.25">
      <c r="A637" s="21">
        <v>23743</v>
      </c>
      <c r="B637" s="19">
        <f t="shared" si="19"/>
        <v>31.401061112202793</v>
      </c>
      <c r="C637" s="18">
        <f t="shared" si="18"/>
        <v>31.401061112202793</v>
      </c>
      <c r="D637" s="13">
        <f>+'USD PP Chart'!D637</f>
        <v>319.60000000000002</v>
      </c>
    </row>
    <row r="638" spans="1:4" x14ac:dyDescent="0.25">
      <c r="A638" s="21">
        <v>23774</v>
      </c>
      <c r="B638" s="19">
        <f t="shared" si="19"/>
        <v>31.401061112202793</v>
      </c>
      <c r="C638" s="18">
        <f t="shared" si="18"/>
        <v>31.401061112202793</v>
      </c>
      <c r="D638" s="13">
        <f>+'USD PP Chart'!D638</f>
        <v>319.60000000000002</v>
      </c>
    </row>
    <row r="639" spans="1:4" x14ac:dyDescent="0.25">
      <c r="A639" s="21">
        <v>23802</v>
      </c>
      <c r="B639" s="19">
        <f t="shared" si="19"/>
        <v>31.371585773236394</v>
      </c>
      <c r="C639" s="18">
        <f t="shared" si="18"/>
        <v>31.371585773236394</v>
      </c>
      <c r="D639" s="13">
        <f>+'USD PP Chart'!D639</f>
        <v>319.3</v>
      </c>
    </row>
    <row r="640" spans="1:4" x14ac:dyDescent="0.25">
      <c r="A640" s="21">
        <v>23833</v>
      </c>
      <c r="B640" s="19">
        <f t="shared" si="19"/>
        <v>31.283159756337199</v>
      </c>
      <c r="C640" s="18">
        <f t="shared" si="18"/>
        <v>31.283159756337199</v>
      </c>
      <c r="D640" s="13">
        <f>+'USD PP Chart'!D640</f>
        <v>318.39999999999998</v>
      </c>
    </row>
    <row r="641" spans="1:4" x14ac:dyDescent="0.25">
      <c r="A641" s="21">
        <v>23863</v>
      </c>
      <c r="B641" s="19">
        <f t="shared" si="19"/>
        <v>31.224209078404403</v>
      </c>
      <c r="C641" s="18">
        <f t="shared" si="18"/>
        <v>31.224209078404403</v>
      </c>
      <c r="D641" s="13">
        <f>+'USD PP Chart'!D641</f>
        <v>317.8</v>
      </c>
    </row>
    <row r="642" spans="1:4" x14ac:dyDescent="0.25">
      <c r="A642" s="21">
        <v>23894</v>
      </c>
      <c r="B642" s="19">
        <f t="shared" si="19"/>
        <v>31.047357044606017</v>
      </c>
      <c r="C642" s="18">
        <f t="shared" si="18"/>
        <v>31.047357044606017</v>
      </c>
      <c r="D642" s="13">
        <f>+'USD PP Chart'!D642</f>
        <v>316</v>
      </c>
    </row>
    <row r="643" spans="1:4" x14ac:dyDescent="0.25">
      <c r="A643" s="21">
        <v>23924</v>
      </c>
      <c r="B643" s="19">
        <f t="shared" si="19"/>
        <v>31.017881705639617</v>
      </c>
      <c r="C643" s="18">
        <f t="shared" si="18"/>
        <v>31.017881705639617</v>
      </c>
      <c r="D643" s="13">
        <f>+'USD PP Chart'!D643</f>
        <v>315.7</v>
      </c>
    </row>
    <row r="644" spans="1:4" x14ac:dyDescent="0.25">
      <c r="A644" s="21">
        <v>23955</v>
      </c>
      <c r="B644" s="19">
        <f t="shared" si="19"/>
        <v>31.076832383572413</v>
      </c>
      <c r="C644" s="18">
        <f t="shared" si="18"/>
        <v>31.076832383572413</v>
      </c>
      <c r="D644" s="13">
        <f>+'USD PP Chart'!D644</f>
        <v>316.3</v>
      </c>
    </row>
    <row r="645" spans="1:4" x14ac:dyDescent="0.25">
      <c r="A645" s="21">
        <v>23986</v>
      </c>
      <c r="B645" s="19">
        <f t="shared" si="19"/>
        <v>31.017881705639617</v>
      </c>
      <c r="C645" s="18">
        <f t="shared" si="18"/>
        <v>31.017881705639617</v>
      </c>
      <c r="D645" s="13">
        <f>+'USD PP Chart'!D645</f>
        <v>315.7</v>
      </c>
    </row>
    <row r="646" spans="1:4" x14ac:dyDescent="0.25">
      <c r="A646" s="21">
        <v>24016</v>
      </c>
      <c r="B646" s="19">
        <f t="shared" si="19"/>
        <v>30.988406366673217</v>
      </c>
      <c r="C646" s="18">
        <f t="shared" si="18"/>
        <v>30.988406366673217</v>
      </c>
      <c r="D646" s="13">
        <f>+'USD PP Chart'!D646</f>
        <v>315.39999999999998</v>
      </c>
    </row>
    <row r="647" spans="1:4" x14ac:dyDescent="0.25">
      <c r="A647" s="21">
        <v>24047</v>
      </c>
      <c r="B647" s="19">
        <f t="shared" si="19"/>
        <v>30.929455688740422</v>
      </c>
      <c r="C647" s="18">
        <f t="shared" si="18"/>
        <v>30.929455688740422</v>
      </c>
      <c r="D647" s="13">
        <f>+'USD PP Chart'!D647</f>
        <v>314.8</v>
      </c>
    </row>
    <row r="648" spans="1:4" x14ac:dyDescent="0.25">
      <c r="A648" s="21">
        <v>24077</v>
      </c>
      <c r="B648" s="19">
        <f t="shared" si="19"/>
        <v>30.811554332874831</v>
      </c>
      <c r="C648" s="18">
        <f t="shared" si="18"/>
        <v>30.811554332874831</v>
      </c>
      <c r="D648" s="13">
        <f>+'USD PP Chart'!D648</f>
        <v>313.60000000000002</v>
      </c>
    </row>
    <row r="649" spans="1:4" x14ac:dyDescent="0.25">
      <c r="A649" s="21">
        <v>24108</v>
      </c>
      <c r="B649" s="19">
        <f t="shared" si="19"/>
        <v>30.811554332874831</v>
      </c>
      <c r="C649" s="18">
        <f t="shared" si="18"/>
        <v>30.811554332874831</v>
      </c>
      <c r="D649" s="13">
        <f>+'USD PP Chart'!D649</f>
        <v>313.60000000000002</v>
      </c>
    </row>
    <row r="650" spans="1:4" x14ac:dyDescent="0.25">
      <c r="A650" s="21">
        <v>24139</v>
      </c>
      <c r="B650" s="19">
        <f t="shared" si="19"/>
        <v>30.634702299076444</v>
      </c>
      <c r="C650" s="18">
        <f t="shared" si="18"/>
        <v>30.634702299076444</v>
      </c>
      <c r="D650" s="13">
        <f>+'USD PP Chart'!D650</f>
        <v>311.8</v>
      </c>
    </row>
    <row r="651" spans="1:4" x14ac:dyDescent="0.25">
      <c r="A651" s="21">
        <v>24167</v>
      </c>
      <c r="B651" s="19">
        <f t="shared" si="19"/>
        <v>30.516800943210846</v>
      </c>
      <c r="C651" s="18">
        <f t="shared" si="18"/>
        <v>30.516800943210846</v>
      </c>
      <c r="D651" s="13">
        <f>+'USD PP Chart'!D651</f>
        <v>310.60000000000002</v>
      </c>
    </row>
    <row r="652" spans="1:4" x14ac:dyDescent="0.25">
      <c r="A652" s="21">
        <v>24198</v>
      </c>
      <c r="B652" s="19">
        <f t="shared" si="19"/>
        <v>30.408724700334055</v>
      </c>
      <c r="C652" s="18">
        <f t="shared" si="18"/>
        <v>30.408724700334055</v>
      </c>
      <c r="D652" s="13">
        <f>+'USD PP Chart'!D652</f>
        <v>309.5</v>
      </c>
    </row>
    <row r="653" spans="1:4" x14ac:dyDescent="0.25">
      <c r="A653" s="21">
        <v>24228</v>
      </c>
      <c r="B653" s="19">
        <f t="shared" si="19"/>
        <v>30.379249361367656</v>
      </c>
      <c r="C653" s="18">
        <f t="shared" ref="C653:C716" si="20">+B653</f>
        <v>30.379249361367656</v>
      </c>
      <c r="D653" s="13">
        <f>+'USD PP Chart'!D653</f>
        <v>309.2</v>
      </c>
    </row>
    <row r="654" spans="1:4" x14ac:dyDescent="0.25">
      <c r="A654" s="21">
        <v>24259</v>
      </c>
      <c r="B654" s="19">
        <f t="shared" ref="B654:B717" si="21">D654/$D$13*$B$12</f>
        <v>30.290823344468464</v>
      </c>
      <c r="C654" s="18">
        <f t="shared" si="20"/>
        <v>30.290823344468464</v>
      </c>
      <c r="D654" s="13">
        <f>+'USD PP Chart'!D654</f>
        <v>308.3</v>
      </c>
    </row>
    <row r="655" spans="1:4" x14ac:dyDescent="0.25">
      <c r="A655" s="21">
        <v>24289</v>
      </c>
      <c r="B655" s="19">
        <f t="shared" si="21"/>
        <v>30.202397327569265</v>
      </c>
      <c r="C655" s="18">
        <f t="shared" si="20"/>
        <v>30.202397327569265</v>
      </c>
      <c r="D655" s="13">
        <f>+'USD PP Chart'!D655</f>
        <v>307.39999999999998</v>
      </c>
    </row>
    <row r="656" spans="1:4" x14ac:dyDescent="0.25">
      <c r="A656" s="21">
        <v>24320</v>
      </c>
      <c r="B656" s="19">
        <f t="shared" si="21"/>
        <v>30.025545293770882</v>
      </c>
      <c r="C656" s="18">
        <f t="shared" si="20"/>
        <v>30.025545293770882</v>
      </c>
      <c r="D656" s="13">
        <f>+'USD PP Chart'!D656</f>
        <v>305.60000000000002</v>
      </c>
    </row>
    <row r="657" spans="1:4" x14ac:dyDescent="0.25">
      <c r="A657" s="21">
        <v>24351</v>
      </c>
      <c r="B657" s="19">
        <f t="shared" si="21"/>
        <v>29.966594615838083</v>
      </c>
      <c r="C657" s="18">
        <f t="shared" si="20"/>
        <v>29.966594615838083</v>
      </c>
      <c r="D657" s="13">
        <f>+'USD PP Chart'!D657</f>
        <v>305</v>
      </c>
    </row>
    <row r="658" spans="1:4" x14ac:dyDescent="0.25">
      <c r="A658" s="21">
        <v>24381</v>
      </c>
      <c r="B658" s="19">
        <f t="shared" si="21"/>
        <v>29.848693259972492</v>
      </c>
      <c r="C658" s="18">
        <f t="shared" si="20"/>
        <v>29.848693259972492</v>
      </c>
      <c r="D658" s="13">
        <f>+'USD PP Chart'!D658</f>
        <v>303.8</v>
      </c>
    </row>
    <row r="659" spans="1:4" x14ac:dyDescent="0.25">
      <c r="A659" s="21">
        <v>24412</v>
      </c>
      <c r="B659" s="19">
        <f t="shared" si="21"/>
        <v>29.848693259972492</v>
      </c>
      <c r="C659" s="18">
        <f t="shared" si="20"/>
        <v>29.848693259972492</v>
      </c>
      <c r="D659" s="13">
        <f>+'USD PP Chart'!D659</f>
        <v>303.8</v>
      </c>
    </row>
    <row r="660" spans="1:4" x14ac:dyDescent="0.25">
      <c r="A660" s="21">
        <v>24442</v>
      </c>
      <c r="B660" s="19">
        <f t="shared" si="21"/>
        <v>29.819217921006093</v>
      </c>
      <c r="C660" s="18">
        <f t="shared" si="20"/>
        <v>29.819217921006093</v>
      </c>
      <c r="D660" s="13">
        <f>+'USD PP Chart'!D660</f>
        <v>303.5</v>
      </c>
    </row>
    <row r="661" spans="1:4" x14ac:dyDescent="0.25">
      <c r="A661" s="21">
        <v>24473</v>
      </c>
      <c r="B661" s="19">
        <f t="shared" si="21"/>
        <v>29.819217921006093</v>
      </c>
      <c r="C661" s="18">
        <f t="shared" si="20"/>
        <v>29.819217921006093</v>
      </c>
      <c r="D661" s="13">
        <f>+'USD PP Chart'!D661</f>
        <v>303.5</v>
      </c>
    </row>
    <row r="662" spans="1:4" x14ac:dyDescent="0.25">
      <c r="A662" s="21">
        <v>24504</v>
      </c>
      <c r="B662" s="19">
        <f t="shared" si="21"/>
        <v>29.78974258203969</v>
      </c>
      <c r="C662" s="18">
        <f t="shared" si="20"/>
        <v>29.78974258203969</v>
      </c>
      <c r="D662" s="13">
        <f>+'USD PP Chart'!D662</f>
        <v>303.2</v>
      </c>
    </row>
    <row r="663" spans="1:4" x14ac:dyDescent="0.25">
      <c r="A663" s="21">
        <v>24532</v>
      </c>
      <c r="B663" s="19">
        <f t="shared" si="21"/>
        <v>29.730791904106901</v>
      </c>
      <c r="C663" s="18">
        <f t="shared" si="20"/>
        <v>29.730791904106901</v>
      </c>
      <c r="D663" s="13">
        <f>+'USD PP Chart'!D663</f>
        <v>302.60000000000002</v>
      </c>
    </row>
    <row r="664" spans="1:4" x14ac:dyDescent="0.25">
      <c r="A664" s="21">
        <v>24563</v>
      </c>
      <c r="B664" s="19">
        <f t="shared" si="21"/>
        <v>29.671841226174102</v>
      </c>
      <c r="C664" s="18">
        <f t="shared" si="20"/>
        <v>29.671841226174102</v>
      </c>
      <c r="D664" s="13">
        <f>+'USD PP Chart'!D664</f>
        <v>302</v>
      </c>
    </row>
    <row r="665" spans="1:4" x14ac:dyDescent="0.25">
      <c r="A665" s="21">
        <v>24593</v>
      </c>
      <c r="B665" s="19">
        <f t="shared" si="21"/>
        <v>29.583415209274911</v>
      </c>
      <c r="C665" s="18">
        <f t="shared" si="20"/>
        <v>29.583415209274911</v>
      </c>
      <c r="D665" s="13">
        <f>+'USD PP Chart'!D665</f>
        <v>301.10000000000002</v>
      </c>
    </row>
    <row r="666" spans="1:4" x14ac:dyDescent="0.25">
      <c r="A666" s="21">
        <v>24624</v>
      </c>
      <c r="B666" s="19">
        <f t="shared" si="21"/>
        <v>29.494989192375716</v>
      </c>
      <c r="C666" s="18">
        <f t="shared" si="20"/>
        <v>29.494989192375716</v>
      </c>
      <c r="D666" s="13">
        <f>+'USD PP Chart'!D666</f>
        <v>300.2</v>
      </c>
    </row>
    <row r="667" spans="1:4" x14ac:dyDescent="0.25">
      <c r="A667" s="21">
        <v>24654</v>
      </c>
      <c r="B667" s="19">
        <f t="shared" si="21"/>
        <v>29.347612497543725</v>
      </c>
      <c r="C667" s="18">
        <f t="shared" si="20"/>
        <v>29.347612497543725</v>
      </c>
      <c r="D667" s="13">
        <f>+'USD PP Chart'!D667</f>
        <v>298.7</v>
      </c>
    </row>
    <row r="668" spans="1:4" x14ac:dyDescent="0.25">
      <c r="A668" s="21">
        <v>24685</v>
      </c>
      <c r="B668" s="19">
        <f t="shared" si="21"/>
        <v>29.259186480644527</v>
      </c>
      <c r="C668" s="18">
        <f t="shared" si="20"/>
        <v>29.259186480644527</v>
      </c>
      <c r="D668" s="13">
        <f>+'USD PP Chart'!D668</f>
        <v>297.8</v>
      </c>
    </row>
    <row r="669" spans="1:4" x14ac:dyDescent="0.25">
      <c r="A669" s="21">
        <v>24716</v>
      </c>
      <c r="B669" s="19">
        <f t="shared" si="21"/>
        <v>29.200235802711731</v>
      </c>
      <c r="C669" s="18">
        <f t="shared" si="20"/>
        <v>29.200235802711731</v>
      </c>
      <c r="D669" s="13">
        <f>+'USD PP Chart'!D669</f>
        <v>297.2</v>
      </c>
    </row>
    <row r="670" spans="1:4" x14ac:dyDescent="0.25">
      <c r="A670" s="21">
        <v>24746</v>
      </c>
      <c r="B670" s="19">
        <f t="shared" si="21"/>
        <v>29.111809785812536</v>
      </c>
      <c r="C670" s="18">
        <f t="shared" si="20"/>
        <v>29.111809785812536</v>
      </c>
      <c r="D670" s="13">
        <f>+'USD PP Chart'!D670</f>
        <v>296.3</v>
      </c>
    </row>
    <row r="671" spans="1:4" x14ac:dyDescent="0.25">
      <c r="A671" s="21">
        <v>24777</v>
      </c>
      <c r="B671" s="19">
        <f t="shared" si="21"/>
        <v>29.023383768913341</v>
      </c>
      <c r="C671" s="18">
        <f t="shared" si="20"/>
        <v>29.023383768913341</v>
      </c>
      <c r="D671" s="13">
        <f>+'USD PP Chart'!D671</f>
        <v>295.39999999999998</v>
      </c>
    </row>
    <row r="672" spans="1:4" x14ac:dyDescent="0.25">
      <c r="A672" s="21">
        <v>24807</v>
      </c>
      <c r="B672" s="19">
        <f t="shared" si="21"/>
        <v>28.934957752014149</v>
      </c>
      <c r="C672" s="18">
        <f t="shared" si="20"/>
        <v>28.934957752014149</v>
      </c>
      <c r="D672" s="13">
        <f>+'USD PP Chart'!D672</f>
        <v>294.5</v>
      </c>
    </row>
    <row r="673" spans="1:4" x14ac:dyDescent="0.25">
      <c r="A673" s="21">
        <v>24838</v>
      </c>
      <c r="B673" s="19">
        <f t="shared" si="21"/>
        <v>28.817056396148562</v>
      </c>
      <c r="C673" s="18">
        <f t="shared" si="20"/>
        <v>28.817056396148562</v>
      </c>
      <c r="D673" s="13">
        <f>+'USD PP Chart'!D673</f>
        <v>293.3</v>
      </c>
    </row>
    <row r="674" spans="1:4" x14ac:dyDescent="0.25">
      <c r="A674" s="21">
        <v>24869</v>
      </c>
      <c r="B674" s="19">
        <f t="shared" si="21"/>
        <v>28.758105718215759</v>
      </c>
      <c r="C674" s="18">
        <f t="shared" si="20"/>
        <v>28.758105718215759</v>
      </c>
      <c r="D674" s="13">
        <f>+'USD PP Chart'!D674</f>
        <v>292.7</v>
      </c>
    </row>
    <row r="675" spans="1:4" x14ac:dyDescent="0.25">
      <c r="A675" s="21">
        <v>24898</v>
      </c>
      <c r="B675" s="19">
        <f t="shared" si="21"/>
        <v>28.610729023383769</v>
      </c>
      <c r="C675" s="18">
        <f t="shared" si="20"/>
        <v>28.610729023383769</v>
      </c>
      <c r="D675" s="13">
        <f>+'USD PP Chart'!D675</f>
        <v>291.2</v>
      </c>
    </row>
    <row r="676" spans="1:4" x14ac:dyDescent="0.25">
      <c r="A676" s="21">
        <v>24929</v>
      </c>
      <c r="B676" s="19">
        <f t="shared" si="21"/>
        <v>28.522303006484577</v>
      </c>
      <c r="C676" s="18">
        <f t="shared" si="20"/>
        <v>28.522303006484577</v>
      </c>
      <c r="D676" s="13">
        <f>+'USD PP Chart'!D676</f>
        <v>290.3</v>
      </c>
    </row>
    <row r="677" spans="1:4" x14ac:dyDescent="0.25">
      <c r="A677" s="21">
        <v>24959</v>
      </c>
      <c r="B677" s="19">
        <f t="shared" si="21"/>
        <v>28.433876989585379</v>
      </c>
      <c r="C677" s="18">
        <f t="shared" si="20"/>
        <v>28.433876989585379</v>
      </c>
      <c r="D677" s="13">
        <f>+'USD PP Chart'!D677</f>
        <v>289.39999999999998</v>
      </c>
    </row>
    <row r="678" spans="1:4" x14ac:dyDescent="0.25">
      <c r="A678" s="21">
        <v>24990</v>
      </c>
      <c r="B678" s="19">
        <f t="shared" si="21"/>
        <v>28.286500294753385</v>
      </c>
      <c r="C678" s="18">
        <f t="shared" si="20"/>
        <v>28.286500294753385</v>
      </c>
      <c r="D678" s="13">
        <f>+'USD PP Chart'!D678</f>
        <v>287.89999999999998</v>
      </c>
    </row>
    <row r="679" spans="1:4" x14ac:dyDescent="0.25">
      <c r="A679" s="21">
        <v>25020</v>
      </c>
      <c r="B679" s="19">
        <f t="shared" si="21"/>
        <v>28.139123599921401</v>
      </c>
      <c r="C679" s="18">
        <f t="shared" si="20"/>
        <v>28.139123599921401</v>
      </c>
      <c r="D679" s="13">
        <f>+'USD PP Chart'!D679</f>
        <v>286.39999999999998</v>
      </c>
    </row>
    <row r="680" spans="1:4" x14ac:dyDescent="0.25">
      <c r="A680" s="21">
        <v>25051</v>
      </c>
      <c r="B680" s="19">
        <f t="shared" si="21"/>
        <v>28.050697583022206</v>
      </c>
      <c r="C680" s="18">
        <f t="shared" si="20"/>
        <v>28.050697583022206</v>
      </c>
      <c r="D680" s="13">
        <f>+'USD PP Chart'!D680</f>
        <v>285.5</v>
      </c>
    </row>
    <row r="681" spans="1:4" x14ac:dyDescent="0.25">
      <c r="A681" s="21">
        <v>25082</v>
      </c>
      <c r="B681" s="19">
        <f t="shared" si="21"/>
        <v>27.962271566123015</v>
      </c>
      <c r="C681" s="18">
        <f t="shared" si="20"/>
        <v>27.962271566123015</v>
      </c>
      <c r="D681" s="13">
        <f>+'USD PP Chart'!D681</f>
        <v>284.60000000000002</v>
      </c>
    </row>
    <row r="682" spans="1:4" x14ac:dyDescent="0.25">
      <c r="A682" s="21">
        <v>25112</v>
      </c>
      <c r="B682" s="19">
        <f t="shared" si="21"/>
        <v>27.814894871291024</v>
      </c>
      <c r="C682" s="18">
        <f t="shared" si="20"/>
        <v>27.814894871291024</v>
      </c>
      <c r="D682" s="13">
        <f>+'USD PP Chart'!D682</f>
        <v>283.10000000000002</v>
      </c>
    </row>
    <row r="683" spans="1:4" x14ac:dyDescent="0.25">
      <c r="A683" s="21">
        <v>25143</v>
      </c>
      <c r="B683" s="19">
        <f t="shared" si="21"/>
        <v>27.726468854391829</v>
      </c>
      <c r="C683" s="18">
        <f t="shared" si="20"/>
        <v>27.726468854391829</v>
      </c>
      <c r="D683" s="13">
        <f>+'USD PP Chart'!D683</f>
        <v>282.2</v>
      </c>
    </row>
    <row r="684" spans="1:4" x14ac:dyDescent="0.25">
      <c r="A684" s="21">
        <v>25173</v>
      </c>
      <c r="B684" s="19">
        <f t="shared" si="21"/>
        <v>27.638042837492634</v>
      </c>
      <c r="C684" s="18">
        <f t="shared" si="20"/>
        <v>27.638042837492634</v>
      </c>
      <c r="D684" s="13">
        <f>+'USD PP Chart'!D684</f>
        <v>281.3</v>
      </c>
    </row>
    <row r="685" spans="1:4" x14ac:dyDescent="0.25">
      <c r="A685" s="21">
        <v>25204</v>
      </c>
      <c r="B685" s="19">
        <f t="shared" si="21"/>
        <v>27.549616820593435</v>
      </c>
      <c r="C685" s="18">
        <f t="shared" si="20"/>
        <v>27.549616820593435</v>
      </c>
      <c r="D685" s="13">
        <f>+'USD PP Chart'!D685</f>
        <v>280.39999999999998</v>
      </c>
    </row>
    <row r="686" spans="1:4" x14ac:dyDescent="0.25">
      <c r="A686" s="21">
        <v>25235</v>
      </c>
      <c r="B686" s="19">
        <f t="shared" si="21"/>
        <v>27.461190803694247</v>
      </c>
      <c r="C686" s="18">
        <f t="shared" si="20"/>
        <v>27.461190803694247</v>
      </c>
      <c r="D686" s="13">
        <f>+'USD PP Chart'!D686</f>
        <v>279.5</v>
      </c>
    </row>
    <row r="687" spans="1:4" x14ac:dyDescent="0.25">
      <c r="A687" s="21">
        <v>25263</v>
      </c>
      <c r="B687" s="19">
        <f t="shared" si="21"/>
        <v>27.225388091963058</v>
      </c>
      <c r="C687" s="18">
        <f t="shared" si="20"/>
        <v>27.225388091963058</v>
      </c>
      <c r="D687" s="13">
        <f>+'USD PP Chart'!D687</f>
        <v>277.10000000000002</v>
      </c>
    </row>
    <row r="688" spans="1:4" x14ac:dyDescent="0.25">
      <c r="A688" s="21">
        <v>25294</v>
      </c>
      <c r="B688" s="19">
        <f t="shared" si="21"/>
        <v>27.048536058164675</v>
      </c>
      <c r="C688" s="18">
        <f t="shared" si="20"/>
        <v>27.048536058164675</v>
      </c>
      <c r="D688" s="13">
        <f>+'USD PP Chart'!D688</f>
        <v>275.3</v>
      </c>
    </row>
    <row r="689" spans="1:4" x14ac:dyDescent="0.25">
      <c r="A689" s="21">
        <v>25324</v>
      </c>
      <c r="B689" s="19">
        <f t="shared" si="21"/>
        <v>26.960110041265473</v>
      </c>
      <c r="C689" s="18">
        <f t="shared" si="20"/>
        <v>26.960110041265473</v>
      </c>
      <c r="D689" s="13">
        <f>+'USD PP Chart'!D689</f>
        <v>274.39999999999998</v>
      </c>
    </row>
    <row r="690" spans="1:4" x14ac:dyDescent="0.25">
      <c r="A690" s="21">
        <v>25355</v>
      </c>
      <c r="B690" s="19">
        <f t="shared" si="21"/>
        <v>26.812733346433482</v>
      </c>
      <c r="C690" s="18">
        <f t="shared" si="20"/>
        <v>26.812733346433482</v>
      </c>
      <c r="D690" s="13">
        <f>+'USD PP Chart'!D690</f>
        <v>272.89999999999998</v>
      </c>
    </row>
    <row r="691" spans="1:4" x14ac:dyDescent="0.25">
      <c r="A691" s="21">
        <v>25385</v>
      </c>
      <c r="B691" s="19">
        <f t="shared" si="21"/>
        <v>26.665356651601492</v>
      </c>
      <c r="C691" s="18">
        <f t="shared" si="20"/>
        <v>26.665356651601492</v>
      </c>
      <c r="D691" s="13">
        <f>+'USD PP Chart'!D691</f>
        <v>271.39999999999998</v>
      </c>
    </row>
    <row r="692" spans="1:4" x14ac:dyDescent="0.25">
      <c r="A692" s="21">
        <v>25416</v>
      </c>
      <c r="B692" s="19">
        <f t="shared" si="21"/>
        <v>26.547455295735901</v>
      </c>
      <c r="C692" s="18">
        <f t="shared" si="20"/>
        <v>26.547455295735901</v>
      </c>
      <c r="D692" s="13">
        <f>+'USD PP Chart'!D692</f>
        <v>270.2</v>
      </c>
    </row>
    <row r="693" spans="1:4" x14ac:dyDescent="0.25">
      <c r="A693" s="21">
        <v>25447</v>
      </c>
      <c r="B693" s="19">
        <f t="shared" si="21"/>
        <v>26.42955393987031</v>
      </c>
      <c r="C693" s="18">
        <f t="shared" si="20"/>
        <v>26.42955393987031</v>
      </c>
      <c r="D693" s="13">
        <f>+'USD PP Chart'!D693</f>
        <v>269</v>
      </c>
    </row>
    <row r="694" spans="1:4" x14ac:dyDescent="0.25">
      <c r="A694" s="21">
        <v>25477</v>
      </c>
      <c r="B694" s="19">
        <f t="shared" si="21"/>
        <v>26.350953035959911</v>
      </c>
      <c r="C694" s="18">
        <f t="shared" si="20"/>
        <v>26.350953035959911</v>
      </c>
      <c r="D694" s="13">
        <f>+'USD PP Chart'!D694</f>
        <v>268.2</v>
      </c>
    </row>
    <row r="695" spans="1:4" x14ac:dyDescent="0.25">
      <c r="A695" s="21">
        <v>25508</v>
      </c>
      <c r="B695" s="19">
        <f t="shared" si="21"/>
        <v>26.203576341127921</v>
      </c>
      <c r="C695" s="18">
        <f t="shared" si="20"/>
        <v>26.203576341127921</v>
      </c>
      <c r="D695" s="13">
        <f>+'USD PP Chart'!D695</f>
        <v>266.7</v>
      </c>
    </row>
    <row r="696" spans="1:4" x14ac:dyDescent="0.25">
      <c r="A696" s="21">
        <v>25538</v>
      </c>
      <c r="B696" s="19">
        <f t="shared" si="21"/>
        <v>26.05619964629593</v>
      </c>
      <c r="C696" s="18">
        <f t="shared" si="20"/>
        <v>26.05619964629593</v>
      </c>
      <c r="D696" s="13">
        <f>+'USD PP Chart'!D696</f>
        <v>265.2</v>
      </c>
    </row>
    <row r="697" spans="1:4" x14ac:dyDescent="0.25">
      <c r="A697" s="21">
        <v>25569</v>
      </c>
      <c r="B697" s="19">
        <f t="shared" si="21"/>
        <v>25.967773629396738</v>
      </c>
      <c r="C697" s="18">
        <f t="shared" si="20"/>
        <v>25.967773629396738</v>
      </c>
      <c r="D697" s="13">
        <f>+'USD PP Chart'!D697</f>
        <v>264.3</v>
      </c>
    </row>
    <row r="698" spans="1:4" x14ac:dyDescent="0.25">
      <c r="A698" s="21">
        <v>25600</v>
      </c>
      <c r="B698" s="19">
        <f t="shared" si="21"/>
        <v>25.820396934564748</v>
      </c>
      <c r="C698" s="18">
        <f t="shared" si="20"/>
        <v>25.820396934564748</v>
      </c>
      <c r="D698" s="13">
        <f>+'USD PP Chart'!D698</f>
        <v>262.8</v>
      </c>
    </row>
    <row r="699" spans="1:4" x14ac:dyDescent="0.25">
      <c r="A699" s="21">
        <v>25628</v>
      </c>
      <c r="B699" s="19">
        <f t="shared" si="21"/>
        <v>25.673020239732757</v>
      </c>
      <c r="C699" s="18">
        <f t="shared" si="20"/>
        <v>25.673020239732757</v>
      </c>
      <c r="D699" s="13">
        <f>+'USD PP Chart'!D699</f>
        <v>261.3</v>
      </c>
    </row>
    <row r="700" spans="1:4" x14ac:dyDescent="0.25">
      <c r="A700" s="21">
        <v>25659</v>
      </c>
      <c r="B700" s="19">
        <f t="shared" si="21"/>
        <v>25.525643544900767</v>
      </c>
      <c r="C700" s="18">
        <f t="shared" si="20"/>
        <v>25.525643544900767</v>
      </c>
      <c r="D700" s="13">
        <f>+'USD PP Chart'!D700</f>
        <v>259.8</v>
      </c>
    </row>
    <row r="701" spans="1:4" x14ac:dyDescent="0.25">
      <c r="A701" s="21">
        <v>25689</v>
      </c>
      <c r="B701" s="19">
        <f t="shared" si="21"/>
        <v>25.407742189035176</v>
      </c>
      <c r="C701" s="18">
        <f t="shared" si="20"/>
        <v>25.407742189035176</v>
      </c>
      <c r="D701" s="13">
        <f>+'USD PP Chart'!D701</f>
        <v>258.60000000000002</v>
      </c>
    </row>
    <row r="702" spans="1:4" x14ac:dyDescent="0.25">
      <c r="A702" s="21">
        <v>25720</v>
      </c>
      <c r="B702" s="19">
        <f t="shared" si="21"/>
        <v>25.289840833169581</v>
      </c>
      <c r="C702" s="18">
        <f t="shared" si="20"/>
        <v>25.289840833169581</v>
      </c>
      <c r="D702" s="13">
        <f>+'USD PP Chart'!D702</f>
        <v>257.39999999999998</v>
      </c>
    </row>
    <row r="703" spans="1:4" x14ac:dyDescent="0.25">
      <c r="A703" s="21">
        <v>25750</v>
      </c>
      <c r="B703" s="19">
        <f t="shared" si="21"/>
        <v>25.20141481627039</v>
      </c>
      <c r="C703" s="18">
        <f t="shared" si="20"/>
        <v>25.20141481627039</v>
      </c>
      <c r="D703" s="13">
        <f>+'USD PP Chart'!D703</f>
        <v>256.5</v>
      </c>
    </row>
    <row r="704" spans="1:4" x14ac:dyDescent="0.25">
      <c r="A704" s="21">
        <v>25781</v>
      </c>
      <c r="B704" s="19">
        <f t="shared" si="21"/>
        <v>25.142464138337594</v>
      </c>
      <c r="C704" s="18">
        <f t="shared" si="20"/>
        <v>25.142464138337594</v>
      </c>
      <c r="D704" s="13">
        <f>+'USD PP Chart'!D704</f>
        <v>255.9</v>
      </c>
    </row>
    <row r="705" spans="1:4" x14ac:dyDescent="0.25">
      <c r="A705" s="21">
        <v>25812</v>
      </c>
      <c r="B705" s="19">
        <f t="shared" si="21"/>
        <v>25.024562782472</v>
      </c>
      <c r="C705" s="18">
        <f t="shared" si="20"/>
        <v>25.024562782472</v>
      </c>
      <c r="D705" s="13">
        <f>+'USD PP Chart'!D705</f>
        <v>254.7</v>
      </c>
    </row>
    <row r="706" spans="1:4" x14ac:dyDescent="0.25">
      <c r="A706" s="21">
        <v>25842</v>
      </c>
      <c r="B706" s="19">
        <f t="shared" si="21"/>
        <v>24.906661426606409</v>
      </c>
      <c r="C706" s="18">
        <f t="shared" si="20"/>
        <v>24.906661426606409</v>
      </c>
      <c r="D706" s="13">
        <f>+'USD PP Chart'!D706</f>
        <v>253.5</v>
      </c>
    </row>
    <row r="707" spans="1:4" x14ac:dyDescent="0.25">
      <c r="A707" s="21">
        <v>25873</v>
      </c>
      <c r="B707" s="19">
        <f t="shared" si="21"/>
        <v>24.818235409707214</v>
      </c>
      <c r="C707" s="18">
        <f t="shared" si="20"/>
        <v>24.818235409707214</v>
      </c>
      <c r="D707" s="13">
        <f>+'USD PP Chart'!D707</f>
        <v>252.6</v>
      </c>
    </row>
    <row r="708" spans="1:4" x14ac:dyDescent="0.25">
      <c r="A708" s="21">
        <v>25903</v>
      </c>
      <c r="B708" s="19">
        <f t="shared" si="21"/>
        <v>24.700334053841623</v>
      </c>
      <c r="C708" s="18">
        <f t="shared" si="20"/>
        <v>24.700334053841623</v>
      </c>
      <c r="D708" s="13">
        <f>+'USD PP Chart'!D708</f>
        <v>251.4</v>
      </c>
    </row>
    <row r="709" spans="1:4" x14ac:dyDescent="0.25">
      <c r="A709" s="21">
        <v>25934</v>
      </c>
      <c r="B709" s="19">
        <f t="shared" si="21"/>
        <v>24.670858714875223</v>
      </c>
      <c r="C709" s="18">
        <f t="shared" si="20"/>
        <v>24.670858714875223</v>
      </c>
      <c r="D709" s="13">
        <f>+'USD PP Chart'!D709</f>
        <v>251.1</v>
      </c>
    </row>
    <row r="710" spans="1:4" x14ac:dyDescent="0.25">
      <c r="A710" s="21">
        <v>25965</v>
      </c>
      <c r="B710" s="19">
        <f t="shared" si="21"/>
        <v>24.641383375908827</v>
      </c>
      <c r="C710" s="18">
        <f t="shared" si="20"/>
        <v>24.641383375908827</v>
      </c>
      <c r="D710" s="13">
        <f>+'USD PP Chart'!D710</f>
        <v>250.8</v>
      </c>
    </row>
    <row r="711" spans="1:4" x14ac:dyDescent="0.25">
      <c r="A711" s="21">
        <v>25993</v>
      </c>
      <c r="B711" s="19">
        <f t="shared" si="21"/>
        <v>24.552957359009632</v>
      </c>
      <c r="C711" s="18">
        <f t="shared" si="20"/>
        <v>24.552957359009632</v>
      </c>
      <c r="D711" s="13">
        <f>+'USD PP Chart'!D711</f>
        <v>249.9</v>
      </c>
    </row>
    <row r="712" spans="1:4" x14ac:dyDescent="0.25">
      <c r="A712" s="21">
        <v>26024</v>
      </c>
      <c r="B712" s="19">
        <f t="shared" si="21"/>
        <v>24.464531342110433</v>
      </c>
      <c r="C712" s="18">
        <f t="shared" si="20"/>
        <v>24.464531342110433</v>
      </c>
      <c r="D712" s="13">
        <f>+'USD PP Chart'!D712</f>
        <v>249</v>
      </c>
    </row>
    <row r="713" spans="1:4" x14ac:dyDescent="0.25">
      <c r="A713" s="21">
        <v>26054</v>
      </c>
      <c r="B713" s="19">
        <f t="shared" si="21"/>
        <v>24.346629986244846</v>
      </c>
      <c r="C713" s="18">
        <f t="shared" si="20"/>
        <v>24.346629986244846</v>
      </c>
      <c r="D713" s="13">
        <f>+'USD PP Chart'!D713</f>
        <v>247.8</v>
      </c>
    </row>
    <row r="714" spans="1:4" x14ac:dyDescent="0.25">
      <c r="A714" s="21">
        <v>26085</v>
      </c>
      <c r="B714" s="19">
        <f t="shared" si="21"/>
        <v>24.199253291412852</v>
      </c>
      <c r="C714" s="18">
        <f t="shared" si="20"/>
        <v>24.199253291412852</v>
      </c>
      <c r="D714" s="13">
        <f>+'USD PP Chart'!D714</f>
        <v>246.3</v>
      </c>
    </row>
    <row r="715" spans="1:4" x14ac:dyDescent="0.25">
      <c r="A715" s="21">
        <v>26115</v>
      </c>
      <c r="B715" s="19">
        <f t="shared" si="21"/>
        <v>24.140302613480056</v>
      </c>
      <c r="C715" s="18">
        <f t="shared" si="20"/>
        <v>24.140302613480056</v>
      </c>
      <c r="D715" s="13">
        <f>+'USD PP Chart'!D715</f>
        <v>245.7</v>
      </c>
    </row>
    <row r="716" spans="1:4" x14ac:dyDescent="0.25">
      <c r="A716" s="21">
        <v>26146</v>
      </c>
      <c r="B716" s="19">
        <f t="shared" si="21"/>
        <v>24.081351935547261</v>
      </c>
      <c r="C716" s="18">
        <f t="shared" si="20"/>
        <v>24.081351935547261</v>
      </c>
      <c r="D716" s="13">
        <f>+'USD PP Chart'!D716</f>
        <v>245.1</v>
      </c>
    </row>
    <row r="717" spans="1:4" x14ac:dyDescent="0.25">
      <c r="A717" s="21">
        <v>26177</v>
      </c>
      <c r="B717" s="19">
        <f t="shared" si="21"/>
        <v>24.051876596580861</v>
      </c>
      <c r="C717" s="18">
        <f t="shared" ref="C717:C780" si="22">+B717</f>
        <v>24.051876596580861</v>
      </c>
      <c r="D717" s="13">
        <f>+'USD PP Chart'!D717</f>
        <v>244.8</v>
      </c>
    </row>
    <row r="718" spans="1:4" x14ac:dyDescent="0.25">
      <c r="A718" s="21">
        <v>26207</v>
      </c>
      <c r="B718" s="19">
        <f t="shared" ref="B718:B781" si="23">D718/$D$13*$B$12</f>
        <v>24.022401257614465</v>
      </c>
      <c r="C718" s="18">
        <f t="shared" si="22"/>
        <v>24.022401257614465</v>
      </c>
      <c r="D718" s="13">
        <f>+'USD PP Chart'!D718</f>
        <v>244.5</v>
      </c>
    </row>
    <row r="719" spans="1:4" x14ac:dyDescent="0.25">
      <c r="A719" s="21">
        <v>26238</v>
      </c>
      <c r="B719" s="19">
        <f t="shared" si="23"/>
        <v>23.992925918648066</v>
      </c>
      <c r="C719" s="18">
        <f t="shared" si="22"/>
        <v>23.992925918648066</v>
      </c>
      <c r="D719" s="13">
        <f>+'USD PP Chart'!D719</f>
        <v>244.2</v>
      </c>
    </row>
    <row r="720" spans="1:4" x14ac:dyDescent="0.25">
      <c r="A720" s="21">
        <v>26268</v>
      </c>
      <c r="B720" s="19">
        <f t="shared" si="23"/>
        <v>23.875024562782475</v>
      </c>
      <c r="C720" s="18">
        <f t="shared" si="22"/>
        <v>23.875024562782475</v>
      </c>
      <c r="D720" s="13">
        <f>+'USD PP Chart'!D720</f>
        <v>243</v>
      </c>
    </row>
    <row r="721" spans="1:4" x14ac:dyDescent="0.25">
      <c r="A721" s="21">
        <v>26299</v>
      </c>
      <c r="B721" s="19">
        <f t="shared" si="23"/>
        <v>23.875024562782475</v>
      </c>
      <c r="C721" s="18">
        <f t="shared" si="22"/>
        <v>23.875024562782475</v>
      </c>
      <c r="D721" s="13">
        <f>+'USD PP Chart'!D721</f>
        <v>243</v>
      </c>
    </row>
    <row r="722" spans="1:4" x14ac:dyDescent="0.25">
      <c r="A722" s="21">
        <v>26330</v>
      </c>
      <c r="B722" s="19">
        <f t="shared" si="23"/>
        <v>23.757123206916884</v>
      </c>
      <c r="C722" s="18">
        <f t="shared" si="22"/>
        <v>23.757123206916884</v>
      </c>
      <c r="D722" s="13">
        <f>+'USD PP Chart'!D722</f>
        <v>241.8</v>
      </c>
    </row>
    <row r="723" spans="1:4" x14ac:dyDescent="0.25">
      <c r="A723" s="21">
        <v>26359</v>
      </c>
      <c r="B723" s="19">
        <f t="shared" si="23"/>
        <v>23.698172528984081</v>
      </c>
      <c r="C723" s="18">
        <f t="shared" si="22"/>
        <v>23.698172528984081</v>
      </c>
      <c r="D723" s="13">
        <f>+'USD PP Chart'!D723</f>
        <v>241.2</v>
      </c>
    </row>
    <row r="724" spans="1:4" x14ac:dyDescent="0.25">
      <c r="A724" s="21">
        <v>26390</v>
      </c>
      <c r="B724" s="19">
        <f t="shared" si="23"/>
        <v>23.668697190017689</v>
      </c>
      <c r="C724" s="18">
        <f t="shared" si="22"/>
        <v>23.668697190017689</v>
      </c>
      <c r="D724" s="13">
        <f>+'USD PP Chart'!D724</f>
        <v>240.9</v>
      </c>
    </row>
    <row r="725" spans="1:4" x14ac:dyDescent="0.25">
      <c r="A725" s="21">
        <v>26420</v>
      </c>
      <c r="B725" s="19">
        <f t="shared" si="23"/>
        <v>23.58027117311849</v>
      </c>
      <c r="C725" s="18">
        <f t="shared" si="22"/>
        <v>23.58027117311849</v>
      </c>
      <c r="D725" s="13">
        <f>+'USD PP Chart'!D725</f>
        <v>240</v>
      </c>
    </row>
    <row r="726" spans="1:4" x14ac:dyDescent="0.25">
      <c r="A726" s="21">
        <v>26451</v>
      </c>
      <c r="B726" s="19">
        <f t="shared" si="23"/>
        <v>23.521320495185698</v>
      </c>
      <c r="C726" s="18">
        <f t="shared" si="22"/>
        <v>23.521320495185698</v>
      </c>
      <c r="D726" s="13">
        <f>+'USD PP Chart'!D726</f>
        <v>239.4</v>
      </c>
    </row>
    <row r="727" spans="1:4" x14ac:dyDescent="0.25">
      <c r="A727" s="21">
        <v>26481</v>
      </c>
      <c r="B727" s="19">
        <f t="shared" si="23"/>
        <v>23.432894478286499</v>
      </c>
      <c r="C727" s="18">
        <f t="shared" si="22"/>
        <v>23.432894478286499</v>
      </c>
      <c r="D727" s="13">
        <f>+'USD PP Chart'!D727</f>
        <v>238.5</v>
      </c>
    </row>
    <row r="728" spans="1:4" x14ac:dyDescent="0.25">
      <c r="A728" s="21">
        <v>26512</v>
      </c>
      <c r="B728" s="19">
        <f t="shared" si="23"/>
        <v>23.403419139320103</v>
      </c>
      <c r="C728" s="18">
        <f t="shared" si="22"/>
        <v>23.403419139320103</v>
      </c>
      <c r="D728" s="13">
        <f>+'USD PP Chart'!D728</f>
        <v>238.2</v>
      </c>
    </row>
    <row r="729" spans="1:4" x14ac:dyDescent="0.25">
      <c r="A729" s="21">
        <v>26543</v>
      </c>
      <c r="B729" s="19">
        <f t="shared" si="23"/>
        <v>23.285517783454509</v>
      </c>
      <c r="C729" s="18">
        <f t="shared" si="22"/>
        <v>23.285517783454509</v>
      </c>
      <c r="D729" s="13">
        <f>+'USD PP Chart'!D729</f>
        <v>237</v>
      </c>
    </row>
    <row r="730" spans="1:4" x14ac:dyDescent="0.25">
      <c r="A730" s="21">
        <v>26573</v>
      </c>
      <c r="B730" s="19">
        <f t="shared" si="23"/>
        <v>23.226567105521713</v>
      </c>
      <c r="C730" s="18">
        <f t="shared" si="22"/>
        <v>23.226567105521713</v>
      </c>
      <c r="D730" s="13">
        <f>+'USD PP Chart'!D730</f>
        <v>236.4</v>
      </c>
    </row>
    <row r="731" spans="1:4" x14ac:dyDescent="0.25">
      <c r="A731" s="21">
        <v>26604</v>
      </c>
      <c r="B731" s="19">
        <f t="shared" si="23"/>
        <v>23.167616427588918</v>
      </c>
      <c r="C731" s="18">
        <f t="shared" si="22"/>
        <v>23.167616427588918</v>
      </c>
      <c r="D731" s="13">
        <f>+'USD PP Chart'!D731</f>
        <v>235.8</v>
      </c>
    </row>
    <row r="732" spans="1:4" x14ac:dyDescent="0.25">
      <c r="A732" s="21">
        <v>26634</v>
      </c>
      <c r="B732" s="19">
        <f t="shared" si="23"/>
        <v>23.108665749656122</v>
      </c>
      <c r="C732" s="18">
        <f t="shared" si="22"/>
        <v>23.108665749656122</v>
      </c>
      <c r="D732" s="13">
        <f>+'USD PP Chart'!D732</f>
        <v>235.2</v>
      </c>
    </row>
    <row r="733" spans="1:4" x14ac:dyDescent="0.25">
      <c r="A733" s="21">
        <v>26665</v>
      </c>
      <c r="B733" s="19">
        <f t="shared" si="23"/>
        <v>23.020239732756927</v>
      </c>
      <c r="C733" s="18">
        <f t="shared" si="22"/>
        <v>23.020239732756927</v>
      </c>
      <c r="D733" s="13">
        <f>+'USD PP Chart'!D733</f>
        <v>234.3</v>
      </c>
    </row>
    <row r="734" spans="1:4" x14ac:dyDescent="0.25">
      <c r="A734" s="21">
        <v>26696</v>
      </c>
      <c r="B734" s="19">
        <f t="shared" si="23"/>
        <v>22.872863037924937</v>
      </c>
      <c r="C734" s="18">
        <f t="shared" si="22"/>
        <v>22.872863037924937</v>
      </c>
      <c r="D734" s="13">
        <f>+'USD PP Chart'!D734</f>
        <v>232.8</v>
      </c>
    </row>
    <row r="735" spans="1:4" x14ac:dyDescent="0.25">
      <c r="A735" s="21">
        <v>26724</v>
      </c>
      <c r="B735" s="19">
        <f t="shared" si="23"/>
        <v>22.637060326193755</v>
      </c>
      <c r="C735" s="18">
        <f t="shared" si="22"/>
        <v>22.637060326193755</v>
      </c>
      <c r="D735" s="13">
        <f>+'USD PP Chart'!D735</f>
        <v>230.4</v>
      </c>
    </row>
    <row r="736" spans="1:4" x14ac:dyDescent="0.25">
      <c r="A736" s="21">
        <v>26755</v>
      </c>
      <c r="B736" s="19">
        <f t="shared" si="23"/>
        <v>22.489683631361761</v>
      </c>
      <c r="C736" s="18">
        <f t="shared" si="22"/>
        <v>22.489683631361761</v>
      </c>
      <c r="D736" s="13">
        <f>+'USD PP Chart'!D736</f>
        <v>228.9</v>
      </c>
    </row>
    <row r="737" spans="1:4" x14ac:dyDescent="0.25">
      <c r="A737" s="21">
        <v>26785</v>
      </c>
      <c r="B737" s="19">
        <f t="shared" si="23"/>
        <v>22.35213204951857</v>
      </c>
      <c r="C737" s="18">
        <f t="shared" si="22"/>
        <v>22.35213204951857</v>
      </c>
      <c r="D737" s="13">
        <f>+'USD PP Chart'!D737</f>
        <v>227.5</v>
      </c>
    </row>
    <row r="738" spans="1:4" x14ac:dyDescent="0.25">
      <c r="A738" s="21">
        <v>26816</v>
      </c>
      <c r="B738" s="19">
        <f t="shared" si="23"/>
        <v>22.204755354686583</v>
      </c>
      <c r="C738" s="18">
        <f t="shared" si="22"/>
        <v>22.204755354686583</v>
      </c>
      <c r="D738" s="13">
        <f>+'USD PP Chart'!D738</f>
        <v>226</v>
      </c>
    </row>
    <row r="739" spans="1:4" x14ac:dyDescent="0.25">
      <c r="A739" s="21">
        <v>26846</v>
      </c>
      <c r="B739" s="19">
        <f t="shared" si="23"/>
        <v>22.17528001572018</v>
      </c>
      <c r="C739" s="18">
        <f t="shared" si="22"/>
        <v>22.17528001572018</v>
      </c>
      <c r="D739" s="13">
        <f>+'USD PP Chart'!D739</f>
        <v>225.7</v>
      </c>
    </row>
    <row r="740" spans="1:4" x14ac:dyDescent="0.25">
      <c r="A740" s="21">
        <v>26877</v>
      </c>
      <c r="B740" s="19">
        <f t="shared" si="23"/>
        <v>21.762625270190608</v>
      </c>
      <c r="C740" s="18">
        <f t="shared" si="22"/>
        <v>21.762625270190608</v>
      </c>
      <c r="D740" s="13">
        <f>+'USD PP Chart'!D740</f>
        <v>221.5</v>
      </c>
    </row>
    <row r="741" spans="1:4" x14ac:dyDescent="0.25">
      <c r="A741" s="21">
        <v>26908</v>
      </c>
      <c r="B741" s="19">
        <f t="shared" si="23"/>
        <v>21.703674592257812</v>
      </c>
      <c r="C741" s="18">
        <f t="shared" si="22"/>
        <v>21.703674592257812</v>
      </c>
      <c r="D741" s="13">
        <f>+'USD PP Chart'!D741</f>
        <v>220.9</v>
      </c>
    </row>
    <row r="742" spans="1:4" x14ac:dyDescent="0.25">
      <c r="A742" s="21">
        <v>26938</v>
      </c>
      <c r="B742" s="19">
        <f t="shared" si="23"/>
        <v>21.526822558459422</v>
      </c>
      <c r="C742" s="18">
        <f t="shared" si="22"/>
        <v>21.526822558459422</v>
      </c>
      <c r="D742" s="13">
        <f>+'USD PP Chart'!D742</f>
        <v>219.1</v>
      </c>
    </row>
    <row r="743" spans="1:4" x14ac:dyDescent="0.25">
      <c r="A743" s="21">
        <v>26969</v>
      </c>
      <c r="B743" s="19">
        <f t="shared" si="23"/>
        <v>21.379445863627431</v>
      </c>
      <c r="C743" s="18">
        <f t="shared" si="22"/>
        <v>21.379445863627431</v>
      </c>
      <c r="D743" s="13">
        <f>+'USD PP Chart'!D743</f>
        <v>217.6</v>
      </c>
    </row>
    <row r="744" spans="1:4" x14ac:dyDescent="0.25">
      <c r="A744" s="21">
        <v>26999</v>
      </c>
      <c r="B744" s="19">
        <f t="shared" si="23"/>
        <v>21.232069168795441</v>
      </c>
      <c r="C744" s="18">
        <f t="shared" si="22"/>
        <v>21.232069168795441</v>
      </c>
      <c r="D744" s="13">
        <f>+'USD PP Chart'!D744</f>
        <v>216.1</v>
      </c>
    </row>
    <row r="745" spans="1:4" x14ac:dyDescent="0.25">
      <c r="A745" s="21">
        <v>27030</v>
      </c>
      <c r="B745" s="19">
        <f t="shared" si="23"/>
        <v>21.055217134997054</v>
      </c>
      <c r="C745" s="18">
        <f t="shared" si="22"/>
        <v>21.055217134997054</v>
      </c>
      <c r="D745" s="13">
        <f>+'USD PP Chart'!D745</f>
        <v>214.3</v>
      </c>
    </row>
    <row r="746" spans="1:4" x14ac:dyDescent="0.25">
      <c r="A746" s="21">
        <v>27061</v>
      </c>
      <c r="B746" s="19">
        <f t="shared" si="23"/>
        <v>20.789939084299469</v>
      </c>
      <c r="C746" s="18">
        <f t="shared" si="22"/>
        <v>20.789939084299469</v>
      </c>
      <c r="D746" s="13">
        <f>+'USD PP Chart'!D746</f>
        <v>211.6</v>
      </c>
    </row>
    <row r="747" spans="1:4" x14ac:dyDescent="0.25">
      <c r="A747" s="21">
        <v>27089</v>
      </c>
      <c r="B747" s="19">
        <f t="shared" si="23"/>
        <v>20.554136372568284</v>
      </c>
      <c r="C747" s="18">
        <f t="shared" si="22"/>
        <v>20.554136372568284</v>
      </c>
      <c r="D747" s="13">
        <f>+'USD PP Chart'!D747</f>
        <v>209.2</v>
      </c>
    </row>
    <row r="748" spans="1:4" x14ac:dyDescent="0.25">
      <c r="A748" s="21">
        <v>27120</v>
      </c>
      <c r="B748" s="19">
        <f t="shared" si="23"/>
        <v>20.436235016702692</v>
      </c>
      <c r="C748" s="18">
        <f t="shared" si="22"/>
        <v>20.436235016702692</v>
      </c>
      <c r="D748" s="13">
        <f>+'USD PP Chart'!D748</f>
        <v>208</v>
      </c>
    </row>
    <row r="749" spans="1:4" x14ac:dyDescent="0.25">
      <c r="A749" s="21">
        <v>27150</v>
      </c>
      <c r="B749" s="19">
        <f t="shared" si="23"/>
        <v>20.200432304971507</v>
      </c>
      <c r="C749" s="18">
        <f t="shared" si="22"/>
        <v>20.200432304971507</v>
      </c>
      <c r="D749" s="13">
        <f>+'USD PP Chart'!D749</f>
        <v>205.6</v>
      </c>
    </row>
    <row r="750" spans="1:4" x14ac:dyDescent="0.25">
      <c r="A750" s="21">
        <v>27181</v>
      </c>
      <c r="B750" s="19">
        <f t="shared" si="23"/>
        <v>20.02358027117312</v>
      </c>
      <c r="C750" s="18">
        <f t="shared" si="22"/>
        <v>20.02358027117312</v>
      </c>
      <c r="D750" s="13">
        <f>+'USD PP Chart'!D750</f>
        <v>203.8</v>
      </c>
    </row>
    <row r="751" spans="1:4" x14ac:dyDescent="0.25">
      <c r="A751" s="21">
        <v>27211</v>
      </c>
      <c r="B751" s="19">
        <f t="shared" si="23"/>
        <v>19.87620357634113</v>
      </c>
      <c r="C751" s="18">
        <f t="shared" si="22"/>
        <v>19.87620357634113</v>
      </c>
      <c r="D751" s="13">
        <f>+'USD PP Chart'!D751</f>
        <v>202.3</v>
      </c>
    </row>
    <row r="752" spans="1:4" x14ac:dyDescent="0.25">
      <c r="A752" s="21">
        <v>27242</v>
      </c>
      <c r="B752" s="19">
        <f t="shared" si="23"/>
        <v>19.610925525643545</v>
      </c>
      <c r="C752" s="18">
        <f t="shared" si="22"/>
        <v>19.610925525643545</v>
      </c>
      <c r="D752" s="13">
        <f>+'USD PP Chart'!D752</f>
        <v>199.6</v>
      </c>
    </row>
    <row r="753" spans="1:4" x14ac:dyDescent="0.25">
      <c r="A753" s="21">
        <v>27273</v>
      </c>
      <c r="B753" s="19">
        <f t="shared" si="23"/>
        <v>19.375122813912359</v>
      </c>
      <c r="C753" s="18">
        <f t="shared" si="22"/>
        <v>19.375122813912359</v>
      </c>
      <c r="D753" s="13">
        <f>+'USD PP Chart'!D753</f>
        <v>197.2</v>
      </c>
    </row>
    <row r="754" spans="1:4" x14ac:dyDescent="0.25">
      <c r="A754" s="21">
        <v>27303</v>
      </c>
      <c r="B754" s="19">
        <f t="shared" si="23"/>
        <v>19.227746119080368</v>
      </c>
      <c r="C754" s="18">
        <f t="shared" si="22"/>
        <v>19.227746119080368</v>
      </c>
      <c r="D754" s="13">
        <f>+'USD PP Chart'!D754</f>
        <v>195.7</v>
      </c>
    </row>
    <row r="755" spans="1:4" x14ac:dyDescent="0.25">
      <c r="A755" s="21">
        <v>27334</v>
      </c>
      <c r="B755" s="19">
        <f t="shared" si="23"/>
        <v>19.050894085281982</v>
      </c>
      <c r="C755" s="18">
        <f t="shared" si="22"/>
        <v>19.050894085281982</v>
      </c>
      <c r="D755" s="13">
        <f>+'USD PP Chart'!D755</f>
        <v>193.9</v>
      </c>
    </row>
    <row r="756" spans="1:4" x14ac:dyDescent="0.25">
      <c r="A756" s="21">
        <v>27364</v>
      </c>
      <c r="B756" s="19">
        <f t="shared" si="23"/>
        <v>18.932992729416387</v>
      </c>
      <c r="C756" s="18">
        <f t="shared" si="22"/>
        <v>18.932992729416387</v>
      </c>
      <c r="D756" s="13">
        <f>+'USD PP Chart'!D756</f>
        <v>192.7</v>
      </c>
    </row>
    <row r="757" spans="1:4" x14ac:dyDescent="0.25">
      <c r="A757" s="21">
        <v>27395</v>
      </c>
      <c r="B757" s="19">
        <f t="shared" si="23"/>
        <v>18.844566712517196</v>
      </c>
      <c r="C757" s="18">
        <f t="shared" si="22"/>
        <v>18.844566712517196</v>
      </c>
      <c r="D757" s="13">
        <f>+'USD PP Chart'!D757</f>
        <v>191.8</v>
      </c>
    </row>
    <row r="758" spans="1:4" x14ac:dyDescent="0.25">
      <c r="A758" s="21">
        <v>27426</v>
      </c>
      <c r="B758" s="19">
        <f t="shared" si="23"/>
        <v>18.697190017685205</v>
      </c>
      <c r="C758" s="18">
        <f t="shared" si="22"/>
        <v>18.697190017685205</v>
      </c>
      <c r="D758" s="13">
        <f>+'USD PP Chart'!D758</f>
        <v>190.3</v>
      </c>
    </row>
    <row r="759" spans="1:4" x14ac:dyDescent="0.25">
      <c r="A759" s="21">
        <v>27454</v>
      </c>
      <c r="B759" s="19">
        <f t="shared" si="23"/>
        <v>18.638239339752406</v>
      </c>
      <c r="C759" s="18">
        <f t="shared" si="22"/>
        <v>18.638239339752406</v>
      </c>
      <c r="D759" s="13">
        <f>+'USD PP Chart'!D759</f>
        <v>189.7</v>
      </c>
    </row>
    <row r="760" spans="1:4" x14ac:dyDescent="0.25">
      <c r="A760" s="21">
        <v>27485</v>
      </c>
      <c r="B760" s="19">
        <f t="shared" si="23"/>
        <v>18.549813322853215</v>
      </c>
      <c r="C760" s="18">
        <f t="shared" si="22"/>
        <v>18.549813322853215</v>
      </c>
      <c r="D760" s="13">
        <f>+'USD PP Chart'!D760</f>
        <v>188.8</v>
      </c>
    </row>
    <row r="761" spans="1:4" x14ac:dyDescent="0.25">
      <c r="A761" s="21">
        <v>27515</v>
      </c>
      <c r="B761" s="19">
        <f t="shared" si="23"/>
        <v>18.46138730595402</v>
      </c>
      <c r="C761" s="18">
        <f t="shared" si="22"/>
        <v>18.46138730595402</v>
      </c>
      <c r="D761" s="13">
        <f>+'USD PP Chart'!D761</f>
        <v>187.9</v>
      </c>
    </row>
    <row r="762" spans="1:4" x14ac:dyDescent="0.25">
      <c r="A762" s="21">
        <v>27546</v>
      </c>
      <c r="B762" s="19">
        <f t="shared" si="23"/>
        <v>18.314010611122029</v>
      </c>
      <c r="C762" s="18">
        <f t="shared" si="22"/>
        <v>18.314010611122029</v>
      </c>
      <c r="D762" s="13">
        <f>+'USD PP Chart'!D762</f>
        <v>186.4</v>
      </c>
    </row>
    <row r="763" spans="1:4" x14ac:dyDescent="0.25">
      <c r="A763" s="21">
        <v>27576</v>
      </c>
      <c r="B763" s="19">
        <f t="shared" si="23"/>
        <v>18.117508351346043</v>
      </c>
      <c r="C763" s="18">
        <f t="shared" si="22"/>
        <v>18.117508351346043</v>
      </c>
      <c r="D763" s="13">
        <f>+'USD PP Chart'!D763</f>
        <v>184.4</v>
      </c>
    </row>
    <row r="764" spans="1:4" x14ac:dyDescent="0.25">
      <c r="A764" s="21">
        <v>27607</v>
      </c>
      <c r="B764" s="19">
        <f t="shared" si="23"/>
        <v>18.058557673413247</v>
      </c>
      <c r="C764" s="18">
        <f t="shared" si="22"/>
        <v>18.058557673413247</v>
      </c>
      <c r="D764" s="13">
        <f>+'USD PP Chart'!D764</f>
        <v>183.8</v>
      </c>
    </row>
    <row r="765" spans="1:4" x14ac:dyDescent="0.25">
      <c r="A765" s="21">
        <v>27638</v>
      </c>
      <c r="B765" s="19">
        <f t="shared" si="23"/>
        <v>17.970131656514052</v>
      </c>
      <c r="C765" s="18">
        <f t="shared" si="22"/>
        <v>17.970131656514052</v>
      </c>
      <c r="D765" s="13">
        <f>+'USD PP Chart'!D765</f>
        <v>182.9</v>
      </c>
    </row>
    <row r="766" spans="1:4" x14ac:dyDescent="0.25">
      <c r="A766" s="21">
        <v>27668</v>
      </c>
      <c r="B766" s="19">
        <f t="shared" si="23"/>
        <v>17.881705639614857</v>
      </c>
      <c r="C766" s="18">
        <f t="shared" si="22"/>
        <v>17.881705639614857</v>
      </c>
      <c r="D766" s="13">
        <f>+'USD PP Chart'!D766</f>
        <v>182</v>
      </c>
    </row>
    <row r="767" spans="1:4" x14ac:dyDescent="0.25">
      <c r="A767" s="21">
        <v>27699</v>
      </c>
      <c r="B767" s="19">
        <f t="shared" si="23"/>
        <v>17.763804283749266</v>
      </c>
      <c r="C767" s="18">
        <f t="shared" si="22"/>
        <v>17.763804283749266</v>
      </c>
      <c r="D767" s="13">
        <f>+'USD PP Chart'!D767</f>
        <v>180.8</v>
      </c>
    </row>
    <row r="768" spans="1:4" x14ac:dyDescent="0.25">
      <c r="A768" s="21">
        <v>27729</v>
      </c>
      <c r="B768" s="19">
        <f t="shared" si="23"/>
        <v>17.675378266850071</v>
      </c>
      <c r="C768" s="18">
        <f t="shared" si="22"/>
        <v>17.675378266850071</v>
      </c>
      <c r="D768" s="13">
        <f>+'USD PP Chart'!D768</f>
        <v>179.9</v>
      </c>
    </row>
    <row r="769" spans="1:4" x14ac:dyDescent="0.25">
      <c r="A769" s="21">
        <v>27760</v>
      </c>
      <c r="B769" s="19">
        <f t="shared" si="23"/>
        <v>17.645902927883672</v>
      </c>
      <c r="C769" s="18">
        <f t="shared" si="22"/>
        <v>17.645902927883672</v>
      </c>
      <c r="D769" s="13">
        <f>+'USD PP Chart'!D769</f>
        <v>179.6</v>
      </c>
    </row>
    <row r="770" spans="1:4" x14ac:dyDescent="0.25">
      <c r="A770" s="21">
        <v>27791</v>
      </c>
      <c r="B770" s="19">
        <f t="shared" si="23"/>
        <v>17.586952249950873</v>
      </c>
      <c r="C770" s="18">
        <f t="shared" si="22"/>
        <v>17.586952249950873</v>
      </c>
      <c r="D770" s="13">
        <f>+'USD PP Chart'!D770</f>
        <v>179</v>
      </c>
    </row>
    <row r="771" spans="1:4" x14ac:dyDescent="0.25">
      <c r="A771" s="21">
        <v>27820</v>
      </c>
      <c r="B771" s="19">
        <f t="shared" si="23"/>
        <v>17.557476910984477</v>
      </c>
      <c r="C771" s="18">
        <f t="shared" si="22"/>
        <v>17.557476910984477</v>
      </c>
      <c r="D771" s="13">
        <f>+'USD PP Chart'!D771</f>
        <v>178.7</v>
      </c>
    </row>
    <row r="772" spans="1:4" x14ac:dyDescent="0.25">
      <c r="A772" s="21">
        <v>27851</v>
      </c>
      <c r="B772" s="19">
        <f t="shared" si="23"/>
        <v>17.498526233051681</v>
      </c>
      <c r="C772" s="18">
        <f t="shared" si="22"/>
        <v>17.498526233051681</v>
      </c>
      <c r="D772" s="13">
        <f>+'USD PP Chart'!D772</f>
        <v>178.1</v>
      </c>
    </row>
    <row r="773" spans="1:4" x14ac:dyDescent="0.25">
      <c r="A773" s="21">
        <v>27881</v>
      </c>
      <c r="B773" s="19">
        <f t="shared" si="23"/>
        <v>17.380624877186087</v>
      </c>
      <c r="C773" s="18">
        <f t="shared" si="22"/>
        <v>17.380624877186087</v>
      </c>
      <c r="D773" s="13">
        <f>+'USD PP Chart'!D773</f>
        <v>176.9</v>
      </c>
    </row>
    <row r="774" spans="1:4" x14ac:dyDescent="0.25">
      <c r="A774" s="21">
        <v>27912</v>
      </c>
      <c r="B774" s="19">
        <f t="shared" si="23"/>
        <v>17.292198860286895</v>
      </c>
      <c r="C774" s="18">
        <f t="shared" si="22"/>
        <v>17.292198860286895</v>
      </c>
      <c r="D774" s="13">
        <f>+'USD PP Chart'!D774</f>
        <v>176</v>
      </c>
    </row>
    <row r="775" spans="1:4" x14ac:dyDescent="0.25">
      <c r="A775" s="21">
        <v>27942</v>
      </c>
      <c r="B775" s="19">
        <f t="shared" si="23"/>
        <v>17.1742975044213</v>
      </c>
      <c r="C775" s="18">
        <f t="shared" si="22"/>
        <v>17.1742975044213</v>
      </c>
      <c r="D775" s="13">
        <f>+'USD PP Chart'!D775</f>
        <v>174.8</v>
      </c>
    </row>
    <row r="776" spans="1:4" x14ac:dyDescent="0.25">
      <c r="A776" s="21">
        <v>27973</v>
      </c>
      <c r="B776" s="19">
        <f t="shared" si="23"/>
        <v>17.115346826488505</v>
      </c>
      <c r="C776" s="18">
        <f t="shared" si="22"/>
        <v>17.115346826488505</v>
      </c>
      <c r="D776" s="13">
        <f>+'USD PP Chart'!D776</f>
        <v>174.2</v>
      </c>
    </row>
    <row r="777" spans="1:4" x14ac:dyDescent="0.25">
      <c r="A777" s="21">
        <v>28004</v>
      </c>
      <c r="B777" s="19">
        <f t="shared" si="23"/>
        <v>17.026920809589313</v>
      </c>
      <c r="C777" s="18">
        <f t="shared" si="22"/>
        <v>17.026920809589313</v>
      </c>
      <c r="D777" s="13">
        <f>+'USD PP Chart'!D777</f>
        <v>173.3</v>
      </c>
    </row>
    <row r="778" spans="1:4" x14ac:dyDescent="0.25">
      <c r="A778" s="21">
        <v>28034</v>
      </c>
      <c r="B778" s="19">
        <f t="shared" si="23"/>
        <v>16.967970131656511</v>
      </c>
      <c r="C778" s="18">
        <f t="shared" si="22"/>
        <v>16.967970131656511</v>
      </c>
      <c r="D778" s="13">
        <f>+'USD PP Chart'!D778</f>
        <v>172.7</v>
      </c>
    </row>
    <row r="779" spans="1:4" x14ac:dyDescent="0.25">
      <c r="A779" s="21">
        <v>28065</v>
      </c>
      <c r="B779" s="19">
        <f t="shared" si="23"/>
        <v>16.909019453723715</v>
      </c>
      <c r="C779" s="18">
        <f t="shared" si="22"/>
        <v>16.909019453723715</v>
      </c>
      <c r="D779" s="13">
        <f>+'USD PP Chart'!D779</f>
        <v>172.1</v>
      </c>
    </row>
    <row r="780" spans="1:4" x14ac:dyDescent="0.25">
      <c r="A780" s="21">
        <v>28095</v>
      </c>
      <c r="B780" s="19">
        <f t="shared" si="23"/>
        <v>16.879544114757323</v>
      </c>
      <c r="C780" s="18">
        <f t="shared" si="22"/>
        <v>16.879544114757323</v>
      </c>
      <c r="D780" s="13">
        <f>+'USD PP Chart'!D780</f>
        <v>171.8</v>
      </c>
    </row>
    <row r="781" spans="1:4" x14ac:dyDescent="0.25">
      <c r="A781" s="21">
        <v>28126</v>
      </c>
      <c r="B781" s="19">
        <f t="shared" si="23"/>
        <v>16.761642758891725</v>
      </c>
      <c r="C781" s="18">
        <f t="shared" ref="C781:C844" si="24">+B781</f>
        <v>16.761642758891725</v>
      </c>
      <c r="D781" s="13">
        <f>+'USD PP Chart'!D781</f>
        <v>170.6</v>
      </c>
    </row>
    <row r="782" spans="1:4" x14ac:dyDescent="0.25">
      <c r="A782" s="21">
        <v>28157</v>
      </c>
      <c r="B782" s="19">
        <f t="shared" ref="B782:B845" si="25">D782/$D$13*$B$12</f>
        <v>16.614266064059738</v>
      </c>
      <c r="C782" s="18">
        <f t="shared" si="24"/>
        <v>16.614266064059738</v>
      </c>
      <c r="D782" s="13">
        <f>+'USD PP Chart'!D782</f>
        <v>169.1</v>
      </c>
    </row>
    <row r="783" spans="1:4" x14ac:dyDescent="0.25">
      <c r="A783" s="21">
        <v>28185</v>
      </c>
      <c r="B783" s="19">
        <f t="shared" si="25"/>
        <v>16.496364708194143</v>
      </c>
      <c r="C783" s="18">
        <f t="shared" si="24"/>
        <v>16.496364708194143</v>
      </c>
      <c r="D783" s="13">
        <f>+'USD PP Chart'!D783</f>
        <v>167.9</v>
      </c>
    </row>
    <row r="784" spans="1:4" x14ac:dyDescent="0.25">
      <c r="A784" s="21">
        <v>28216</v>
      </c>
      <c r="B784" s="19">
        <f t="shared" si="25"/>
        <v>16.378463352328552</v>
      </c>
      <c r="C784" s="18">
        <f t="shared" si="24"/>
        <v>16.378463352328552</v>
      </c>
      <c r="D784" s="13">
        <f>+'USD PP Chart'!D784</f>
        <v>166.7</v>
      </c>
    </row>
    <row r="785" spans="1:4" x14ac:dyDescent="0.25">
      <c r="A785" s="21">
        <v>28246</v>
      </c>
      <c r="B785" s="19">
        <f t="shared" si="25"/>
        <v>16.290037335429357</v>
      </c>
      <c r="C785" s="18">
        <f t="shared" si="24"/>
        <v>16.290037335429357</v>
      </c>
      <c r="D785" s="13">
        <f>+'USD PP Chart'!D785</f>
        <v>165.8</v>
      </c>
    </row>
    <row r="786" spans="1:4" x14ac:dyDescent="0.25">
      <c r="A786" s="21">
        <v>28277</v>
      </c>
      <c r="B786" s="19">
        <f t="shared" si="25"/>
        <v>16.172135979563766</v>
      </c>
      <c r="C786" s="18">
        <f t="shared" si="24"/>
        <v>16.172135979563766</v>
      </c>
      <c r="D786" s="13">
        <f>+'USD PP Chart'!D786</f>
        <v>164.6</v>
      </c>
    </row>
    <row r="787" spans="1:4" x14ac:dyDescent="0.25">
      <c r="A787" s="21">
        <v>28307</v>
      </c>
      <c r="B787" s="19">
        <f t="shared" si="25"/>
        <v>16.113185301630971</v>
      </c>
      <c r="C787" s="18">
        <f t="shared" si="24"/>
        <v>16.113185301630971</v>
      </c>
      <c r="D787" s="13">
        <f>+'USD PP Chart'!D787</f>
        <v>164</v>
      </c>
    </row>
    <row r="788" spans="1:4" x14ac:dyDescent="0.25">
      <c r="A788" s="21">
        <v>28338</v>
      </c>
      <c r="B788" s="19">
        <f t="shared" si="25"/>
        <v>16.054234623698175</v>
      </c>
      <c r="C788" s="18">
        <f t="shared" si="24"/>
        <v>16.054234623698175</v>
      </c>
      <c r="D788" s="13">
        <f>+'USD PP Chart'!D788</f>
        <v>163.4</v>
      </c>
    </row>
    <row r="789" spans="1:4" x14ac:dyDescent="0.25">
      <c r="A789" s="21">
        <v>28369</v>
      </c>
      <c r="B789" s="19">
        <f t="shared" si="25"/>
        <v>15.965808606798978</v>
      </c>
      <c r="C789" s="18">
        <f t="shared" si="24"/>
        <v>15.965808606798978</v>
      </c>
      <c r="D789" s="13">
        <f>+'USD PP Chart'!D789</f>
        <v>162.5</v>
      </c>
    </row>
    <row r="790" spans="1:4" x14ac:dyDescent="0.25">
      <c r="A790" s="21">
        <v>28399</v>
      </c>
      <c r="B790" s="19">
        <f t="shared" si="25"/>
        <v>15.93633326783258</v>
      </c>
      <c r="C790" s="18">
        <f t="shared" si="24"/>
        <v>15.93633326783258</v>
      </c>
      <c r="D790" s="13">
        <f>+'USD PP Chart'!D790</f>
        <v>162.19999999999999</v>
      </c>
    </row>
    <row r="791" spans="1:4" x14ac:dyDescent="0.25">
      <c r="A791" s="21">
        <v>28430</v>
      </c>
      <c r="B791" s="19">
        <f t="shared" si="25"/>
        <v>15.847907250933387</v>
      </c>
      <c r="C791" s="18">
        <f t="shared" si="24"/>
        <v>15.847907250933387</v>
      </c>
      <c r="D791" s="13">
        <f>+'USD PP Chart'!D791</f>
        <v>161.30000000000001</v>
      </c>
    </row>
    <row r="792" spans="1:4" x14ac:dyDescent="0.25">
      <c r="A792" s="21">
        <v>28460</v>
      </c>
      <c r="B792" s="19">
        <f t="shared" si="25"/>
        <v>15.78895657300059</v>
      </c>
      <c r="C792" s="18">
        <f t="shared" si="24"/>
        <v>15.78895657300059</v>
      </c>
      <c r="D792" s="13">
        <f>+'USD PP Chart'!D792</f>
        <v>160.69999999999999</v>
      </c>
    </row>
    <row r="793" spans="1:4" x14ac:dyDescent="0.25">
      <c r="A793" s="21">
        <v>28491</v>
      </c>
      <c r="B793" s="19">
        <f t="shared" si="25"/>
        <v>15.700530556101397</v>
      </c>
      <c r="C793" s="18">
        <f t="shared" si="24"/>
        <v>15.700530556101397</v>
      </c>
      <c r="D793" s="13">
        <f>+'USD PP Chart'!D793</f>
        <v>159.80000000000001</v>
      </c>
    </row>
    <row r="794" spans="1:4" x14ac:dyDescent="0.25">
      <c r="A794" s="21">
        <v>28522</v>
      </c>
      <c r="B794" s="19">
        <f t="shared" si="25"/>
        <v>15.612104539202202</v>
      </c>
      <c r="C794" s="18">
        <f t="shared" si="24"/>
        <v>15.612104539202202</v>
      </c>
      <c r="D794" s="13">
        <f>+'USD PP Chart'!D794</f>
        <v>158.9</v>
      </c>
    </row>
    <row r="795" spans="1:4" x14ac:dyDescent="0.25">
      <c r="A795" s="21">
        <v>28550</v>
      </c>
      <c r="B795" s="19">
        <f t="shared" si="25"/>
        <v>15.494203183336609</v>
      </c>
      <c r="C795" s="18">
        <f t="shared" si="24"/>
        <v>15.494203183336609</v>
      </c>
      <c r="D795" s="13">
        <f>+'USD PP Chart'!D795</f>
        <v>157.69999999999999</v>
      </c>
    </row>
    <row r="796" spans="1:4" x14ac:dyDescent="0.25">
      <c r="A796" s="21">
        <v>28581</v>
      </c>
      <c r="B796" s="19">
        <f t="shared" si="25"/>
        <v>15.346826488504616</v>
      </c>
      <c r="C796" s="18">
        <f t="shared" si="24"/>
        <v>15.346826488504616</v>
      </c>
      <c r="D796" s="13">
        <f>+'USD PP Chart'!D796</f>
        <v>156.19999999999999</v>
      </c>
    </row>
    <row r="797" spans="1:4" x14ac:dyDescent="0.25">
      <c r="A797" s="21">
        <v>28611</v>
      </c>
      <c r="B797" s="19">
        <f t="shared" si="25"/>
        <v>15.199449793672626</v>
      </c>
      <c r="C797" s="18">
        <f t="shared" si="24"/>
        <v>15.199449793672626</v>
      </c>
      <c r="D797" s="13">
        <f>+'USD PP Chart'!D797</f>
        <v>154.69999999999999</v>
      </c>
    </row>
    <row r="798" spans="1:4" x14ac:dyDescent="0.25">
      <c r="A798" s="21">
        <v>28642</v>
      </c>
      <c r="B798" s="19">
        <f t="shared" si="25"/>
        <v>15.052073098840637</v>
      </c>
      <c r="C798" s="18">
        <f t="shared" si="24"/>
        <v>15.052073098840637</v>
      </c>
      <c r="D798" s="13">
        <f>+'USD PP Chart'!D798</f>
        <v>153.19999999999999</v>
      </c>
    </row>
    <row r="799" spans="1:4" x14ac:dyDescent="0.25">
      <c r="A799" s="21">
        <v>28672</v>
      </c>
      <c r="B799" s="19">
        <f t="shared" si="25"/>
        <v>14.934171742975044</v>
      </c>
      <c r="C799" s="18">
        <f t="shared" si="24"/>
        <v>14.934171742975044</v>
      </c>
      <c r="D799" s="13">
        <f>+'USD PP Chart'!D799</f>
        <v>152</v>
      </c>
    </row>
    <row r="800" spans="1:4" x14ac:dyDescent="0.25">
      <c r="A800" s="21">
        <v>28703</v>
      </c>
      <c r="B800" s="19">
        <f t="shared" si="25"/>
        <v>14.875221065042249</v>
      </c>
      <c r="C800" s="18">
        <f t="shared" si="24"/>
        <v>14.875221065042249</v>
      </c>
      <c r="D800" s="13">
        <f>+'USD PP Chart'!D800</f>
        <v>151.4</v>
      </c>
    </row>
    <row r="801" spans="1:4" x14ac:dyDescent="0.25">
      <c r="A801" s="21">
        <v>28734</v>
      </c>
      <c r="B801" s="19">
        <f t="shared" si="25"/>
        <v>14.757319709176656</v>
      </c>
      <c r="C801" s="18">
        <f t="shared" si="24"/>
        <v>14.757319709176656</v>
      </c>
      <c r="D801" s="13">
        <f>+'USD PP Chart'!D801</f>
        <v>150.19999999999999</v>
      </c>
    </row>
    <row r="802" spans="1:4" x14ac:dyDescent="0.25">
      <c r="A802" s="21">
        <v>28764</v>
      </c>
      <c r="B802" s="19">
        <f t="shared" si="25"/>
        <v>14.639418353311065</v>
      </c>
      <c r="C802" s="18">
        <f t="shared" si="24"/>
        <v>14.639418353311065</v>
      </c>
      <c r="D802" s="13">
        <f>+'USD PP Chart'!D802</f>
        <v>149</v>
      </c>
    </row>
    <row r="803" spans="1:4" x14ac:dyDescent="0.25">
      <c r="A803" s="21">
        <v>28795</v>
      </c>
      <c r="B803" s="19">
        <f t="shared" si="25"/>
        <v>14.55099233641187</v>
      </c>
      <c r="C803" s="18">
        <f t="shared" si="24"/>
        <v>14.55099233641187</v>
      </c>
      <c r="D803" s="13">
        <f>+'USD PP Chart'!D803</f>
        <v>148.1</v>
      </c>
    </row>
    <row r="804" spans="1:4" x14ac:dyDescent="0.25">
      <c r="A804" s="21">
        <v>28825</v>
      </c>
      <c r="B804" s="19">
        <f t="shared" si="25"/>
        <v>14.492041658479074</v>
      </c>
      <c r="C804" s="18">
        <f t="shared" si="24"/>
        <v>14.492041658479074</v>
      </c>
      <c r="D804" s="13">
        <f>+'USD PP Chart'!D804</f>
        <v>147.5</v>
      </c>
    </row>
    <row r="805" spans="1:4" x14ac:dyDescent="0.25">
      <c r="A805" s="21">
        <v>28856</v>
      </c>
      <c r="B805" s="19">
        <f t="shared" si="25"/>
        <v>14.37414030261348</v>
      </c>
      <c r="C805" s="18">
        <f t="shared" si="24"/>
        <v>14.37414030261348</v>
      </c>
      <c r="D805" s="13">
        <f>+'USD PP Chart'!D805</f>
        <v>146.30000000000001</v>
      </c>
    </row>
    <row r="806" spans="1:4" x14ac:dyDescent="0.25">
      <c r="A806" s="21">
        <v>28887</v>
      </c>
      <c r="B806" s="19">
        <f t="shared" si="25"/>
        <v>14.207113381803889</v>
      </c>
      <c r="C806" s="18">
        <f t="shared" si="24"/>
        <v>14.207113381803889</v>
      </c>
      <c r="D806" s="13">
        <f>+'USD PP Chart'!D806</f>
        <v>144.6</v>
      </c>
    </row>
    <row r="807" spans="1:4" x14ac:dyDescent="0.25">
      <c r="A807" s="21">
        <v>28915</v>
      </c>
      <c r="B807" s="19">
        <f t="shared" si="25"/>
        <v>14.059736686971899</v>
      </c>
      <c r="C807" s="18">
        <f t="shared" si="24"/>
        <v>14.059736686971899</v>
      </c>
      <c r="D807" s="13">
        <f>+'USD PP Chart'!D807</f>
        <v>143.1</v>
      </c>
    </row>
    <row r="808" spans="1:4" x14ac:dyDescent="0.25">
      <c r="A808" s="21">
        <v>28946</v>
      </c>
      <c r="B808" s="19">
        <f t="shared" si="25"/>
        <v>13.912359992139912</v>
      </c>
      <c r="C808" s="18">
        <f t="shared" si="24"/>
        <v>13.912359992139912</v>
      </c>
      <c r="D808" s="13">
        <f>+'USD PP Chart'!D808</f>
        <v>141.6</v>
      </c>
    </row>
    <row r="809" spans="1:4" x14ac:dyDescent="0.25">
      <c r="A809" s="21">
        <v>28976</v>
      </c>
      <c r="B809" s="19">
        <f t="shared" si="25"/>
        <v>13.735507958341522</v>
      </c>
      <c r="C809" s="18">
        <f t="shared" si="24"/>
        <v>13.735507958341522</v>
      </c>
      <c r="D809" s="13">
        <f>+'USD PP Chart'!D809</f>
        <v>139.80000000000001</v>
      </c>
    </row>
    <row r="810" spans="1:4" x14ac:dyDescent="0.25">
      <c r="A810" s="21">
        <v>29007</v>
      </c>
      <c r="B810" s="19">
        <f t="shared" si="25"/>
        <v>13.588131263509531</v>
      </c>
      <c r="C810" s="18">
        <f t="shared" si="24"/>
        <v>13.588131263509531</v>
      </c>
      <c r="D810" s="13">
        <f>+'USD PP Chart'!D810</f>
        <v>138.30000000000001</v>
      </c>
    </row>
    <row r="811" spans="1:4" x14ac:dyDescent="0.25">
      <c r="A811" s="21">
        <v>29037</v>
      </c>
      <c r="B811" s="19">
        <f t="shared" si="25"/>
        <v>13.440754568677541</v>
      </c>
      <c r="C811" s="18">
        <f t="shared" si="24"/>
        <v>13.440754568677541</v>
      </c>
      <c r="D811" s="13">
        <f>+'USD PP Chart'!D811</f>
        <v>136.80000000000001</v>
      </c>
    </row>
    <row r="812" spans="1:4" x14ac:dyDescent="0.25">
      <c r="A812" s="21">
        <v>29068</v>
      </c>
      <c r="B812" s="19">
        <f t="shared" si="25"/>
        <v>13.293377873845552</v>
      </c>
      <c r="C812" s="18">
        <f t="shared" si="24"/>
        <v>13.293377873845552</v>
      </c>
      <c r="D812" s="13">
        <f>+'USD PP Chart'!D812</f>
        <v>135.30000000000001</v>
      </c>
    </row>
    <row r="813" spans="1:4" x14ac:dyDescent="0.25">
      <c r="A813" s="21">
        <v>29099</v>
      </c>
      <c r="B813" s="19">
        <f t="shared" si="25"/>
        <v>13.175476517979956</v>
      </c>
      <c r="C813" s="18">
        <f t="shared" si="24"/>
        <v>13.175476517979956</v>
      </c>
      <c r="D813" s="13">
        <f>+'USD PP Chart'!D813</f>
        <v>134.1</v>
      </c>
    </row>
    <row r="814" spans="1:4" x14ac:dyDescent="0.25">
      <c r="A814" s="21">
        <v>29129</v>
      </c>
      <c r="B814" s="19">
        <f t="shared" si="25"/>
        <v>13.057575162114365</v>
      </c>
      <c r="C814" s="18">
        <f t="shared" si="24"/>
        <v>13.057575162114365</v>
      </c>
      <c r="D814" s="13">
        <f>+'USD PP Chart'!D814</f>
        <v>132.9</v>
      </c>
    </row>
    <row r="815" spans="1:4" x14ac:dyDescent="0.25">
      <c r="A815" s="21">
        <v>29160</v>
      </c>
      <c r="B815" s="19">
        <f t="shared" si="25"/>
        <v>12.939673806248772</v>
      </c>
      <c r="C815" s="18">
        <f t="shared" si="24"/>
        <v>12.939673806248772</v>
      </c>
      <c r="D815" s="13">
        <f>+'USD PP Chart'!D815</f>
        <v>131.69999999999999</v>
      </c>
    </row>
    <row r="816" spans="1:4" x14ac:dyDescent="0.25">
      <c r="A816" s="21">
        <v>29190</v>
      </c>
      <c r="B816" s="19">
        <f t="shared" si="25"/>
        <v>12.792297111416781</v>
      </c>
      <c r="C816" s="18">
        <f t="shared" si="24"/>
        <v>12.792297111416781</v>
      </c>
      <c r="D816" s="13">
        <f>+'USD PP Chart'!D816</f>
        <v>130.19999999999999</v>
      </c>
    </row>
    <row r="817" spans="1:4" x14ac:dyDescent="0.25">
      <c r="A817" s="21">
        <v>29221</v>
      </c>
      <c r="B817" s="19">
        <f t="shared" si="25"/>
        <v>12.615445077618393</v>
      </c>
      <c r="C817" s="18">
        <f t="shared" si="24"/>
        <v>12.615445077618393</v>
      </c>
      <c r="D817" s="13">
        <f>+'USD PP Chart'!D817</f>
        <v>128.4</v>
      </c>
    </row>
    <row r="818" spans="1:4" x14ac:dyDescent="0.25">
      <c r="A818" s="21">
        <v>29252</v>
      </c>
      <c r="B818" s="19">
        <f t="shared" si="25"/>
        <v>12.438593043820005</v>
      </c>
      <c r="C818" s="18">
        <f t="shared" si="24"/>
        <v>12.438593043820005</v>
      </c>
      <c r="D818" s="13">
        <f>+'USD PP Chart'!D818</f>
        <v>126.6</v>
      </c>
    </row>
    <row r="819" spans="1:4" x14ac:dyDescent="0.25">
      <c r="A819" s="21">
        <v>29281</v>
      </c>
      <c r="B819" s="19">
        <f t="shared" si="25"/>
        <v>12.261741010021614</v>
      </c>
      <c r="C819" s="18">
        <f t="shared" si="24"/>
        <v>12.261741010021614</v>
      </c>
      <c r="D819" s="13">
        <f>+'USD PP Chart'!D819</f>
        <v>124.8</v>
      </c>
    </row>
    <row r="820" spans="1:4" x14ac:dyDescent="0.25">
      <c r="A820" s="21">
        <v>29312</v>
      </c>
      <c r="B820" s="19">
        <f t="shared" si="25"/>
        <v>12.114364315189626</v>
      </c>
      <c r="C820" s="18">
        <f t="shared" si="24"/>
        <v>12.114364315189626</v>
      </c>
      <c r="D820" s="13">
        <f>+'USD PP Chart'!D820</f>
        <v>123.3</v>
      </c>
    </row>
    <row r="821" spans="1:4" x14ac:dyDescent="0.25">
      <c r="A821" s="21">
        <v>29342</v>
      </c>
      <c r="B821" s="19">
        <f t="shared" si="25"/>
        <v>11.996462959324033</v>
      </c>
      <c r="C821" s="18">
        <f t="shared" si="24"/>
        <v>11.996462959324033</v>
      </c>
      <c r="D821" s="13">
        <f>+'USD PP Chart'!D821</f>
        <v>122.1</v>
      </c>
    </row>
    <row r="822" spans="1:4" x14ac:dyDescent="0.25">
      <c r="A822" s="21">
        <v>29373</v>
      </c>
      <c r="B822" s="19">
        <f t="shared" si="25"/>
        <v>11.878561603458442</v>
      </c>
      <c r="C822" s="18">
        <f t="shared" si="24"/>
        <v>11.878561603458442</v>
      </c>
      <c r="D822" s="13">
        <f>+'USD PP Chart'!D822</f>
        <v>120.9</v>
      </c>
    </row>
    <row r="823" spans="1:4" x14ac:dyDescent="0.25">
      <c r="A823" s="21">
        <v>29403</v>
      </c>
      <c r="B823" s="19">
        <f t="shared" si="25"/>
        <v>11.878561603458442</v>
      </c>
      <c r="C823" s="18">
        <f t="shared" si="24"/>
        <v>11.878561603458442</v>
      </c>
      <c r="D823" s="13">
        <f>+'USD PP Chart'!D823</f>
        <v>120.9</v>
      </c>
    </row>
    <row r="824" spans="1:4" x14ac:dyDescent="0.25">
      <c r="A824" s="21">
        <v>29434</v>
      </c>
      <c r="B824" s="19">
        <f t="shared" si="25"/>
        <v>11.790135586559245</v>
      </c>
      <c r="C824" s="18">
        <f t="shared" si="24"/>
        <v>11.790135586559245</v>
      </c>
      <c r="D824" s="13">
        <f>+'USD PP Chart'!D824</f>
        <v>120</v>
      </c>
    </row>
    <row r="825" spans="1:4" x14ac:dyDescent="0.25">
      <c r="A825" s="21">
        <v>29465</v>
      </c>
      <c r="B825" s="19">
        <f t="shared" si="25"/>
        <v>11.672234230693654</v>
      </c>
      <c r="C825" s="18">
        <f t="shared" si="24"/>
        <v>11.672234230693654</v>
      </c>
      <c r="D825" s="13">
        <f>+'USD PP Chart'!D825</f>
        <v>118.8</v>
      </c>
    </row>
    <row r="826" spans="1:4" x14ac:dyDescent="0.25">
      <c r="A826" s="21">
        <v>29495</v>
      </c>
      <c r="B826" s="19">
        <f t="shared" si="25"/>
        <v>11.583808213794459</v>
      </c>
      <c r="C826" s="18">
        <f t="shared" si="24"/>
        <v>11.583808213794459</v>
      </c>
      <c r="D826" s="13">
        <f>+'USD PP Chart'!D826</f>
        <v>117.9</v>
      </c>
    </row>
    <row r="827" spans="1:4" x14ac:dyDescent="0.25">
      <c r="A827" s="21">
        <v>29526</v>
      </c>
      <c r="B827" s="19">
        <f t="shared" si="25"/>
        <v>11.465906857928868</v>
      </c>
      <c r="C827" s="18">
        <f t="shared" si="24"/>
        <v>11.465906857928868</v>
      </c>
      <c r="D827" s="13">
        <f>+'USD PP Chart'!D827</f>
        <v>116.7</v>
      </c>
    </row>
    <row r="828" spans="1:4" x14ac:dyDescent="0.25">
      <c r="A828" s="21">
        <v>29556</v>
      </c>
      <c r="B828" s="19">
        <f t="shared" si="25"/>
        <v>11.377480841029671</v>
      </c>
      <c r="C828" s="18">
        <f t="shared" si="24"/>
        <v>11.377480841029671</v>
      </c>
      <c r="D828" s="13">
        <f>+'USD PP Chart'!D828</f>
        <v>115.8</v>
      </c>
    </row>
    <row r="829" spans="1:4" x14ac:dyDescent="0.25">
      <c r="A829" s="21">
        <v>29587</v>
      </c>
      <c r="B829" s="19">
        <f t="shared" si="25"/>
        <v>11.28905482413048</v>
      </c>
      <c r="C829" s="18">
        <f t="shared" si="24"/>
        <v>11.28905482413048</v>
      </c>
      <c r="D829" s="13">
        <f>+'USD PP Chart'!D829</f>
        <v>114.9</v>
      </c>
    </row>
    <row r="830" spans="1:4" x14ac:dyDescent="0.25">
      <c r="A830" s="21">
        <v>29618</v>
      </c>
      <c r="B830" s="19">
        <f t="shared" si="25"/>
        <v>11.171153468264885</v>
      </c>
      <c r="C830" s="18">
        <f t="shared" si="24"/>
        <v>11.171153468264885</v>
      </c>
      <c r="D830" s="13">
        <f>+'USD PP Chart'!D830</f>
        <v>113.7</v>
      </c>
    </row>
    <row r="831" spans="1:4" x14ac:dyDescent="0.25">
      <c r="A831" s="21">
        <v>29646</v>
      </c>
      <c r="B831" s="19">
        <f t="shared" si="25"/>
        <v>11.082727451365692</v>
      </c>
      <c r="C831" s="18">
        <f t="shared" si="24"/>
        <v>11.082727451365692</v>
      </c>
      <c r="D831" s="13">
        <f>+'USD PP Chart'!D831</f>
        <v>112.8</v>
      </c>
    </row>
    <row r="832" spans="1:4" x14ac:dyDescent="0.25">
      <c r="A832" s="21">
        <v>29677</v>
      </c>
      <c r="B832" s="19">
        <f t="shared" si="25"/>
        <v>11.023776773432896</v>
      </c>
      <c r="C832" s="18">
        <f t="shared" si="24"/>
        <v>11.023776773432896</v>
      </c>
      <c r="D832" s="13">
        <f>+'USD PP Chart'!D832</f>
        <v>112.2</v>
      </c>
    </row>
    <row r="833" spans="1:4" x14ac:dyDescent="0.25">
      <c r="A833" s="21">
        <v>29707</v>
      </c>
      <c r="B833" s="19">
        <f t="shared" si="25"/>
        <v>10.935350756533699</v>
      </c>
      <c r="C833" s="18">
        <f t="shared" si="24"/>
        <v>10.935350756533699</v>
      </c>
      <c r="D833" s="13">
        <f>+'USD PP Chart'!D833</f>
        <v>111.3</v>
      </c>
    </row>
    <row r="834" spans="1:4" x14ac:dyDescent="0.25">
      <c r="A834" s="21">
        <v>29738</v>
      </c>
      <c r="B834" s="19">
        <f t="shared" si="25"/>
        <v>10.846924739634508</v>
      </c>
      <c r="C834" s="18">
        <f t="shared" si="24"/>
        <v>10.846924739634508</v>
      </c>
      <c r="D834" s="13">
        <f>+'USD PP Chart'!D834</f>
        <v>110.4</v>
      </c>
    </row>
    <row r="835" spans="1:4" x14ac:dyDescent="0.25">
      <c r="A835" s="21">
        <v>29768</v>
      </c>
      <c r="B835" s="19">
        <f t="shared" si="25"/>
        <v>10.699548044802516</v>
      </c>
      <c r="C835" s="18">
        <f t="shared" si="24"/>
        <v>10.699548044802516</v>
      </c>
      <c r="D835" s="13">
        <f>+'USD PP Chart'!D835</f>
        <v>108.9</v>
      </c>
    </row>
    <row r="836" spans="1:4" x14ac:dyDescent="0.25">
      <c r="A836" s="21">
        <v>29799</v>
      </c>
      <c r="B836" s="19">
        <f t="shared" si="25"/>
        <v>10.64059736686972</v>
      </c>
      <c r="C836" s="18">
        <f t="shared" si="24"/>
        <v>10.64059736686972</v>
      </c>
      <c r="D836" s="13">
        <f>+'USD PP Chart'!D836</f>
        <v>108.3</v>
      </c>
    </row>
    <row r="837" spans="1:4" x14ac:dyDescent="0.25">
      <c r="A837" s="21">
        <v>29830</v>
      </c>
      <c r="B837" s="19">
        <f t="shared" si="25"/>
        <v>10.522696011004125</v>
      </c>
      <c r="C837" s="18">
        <f t="shared" si="24"/>
        <v>10.522696011004125</v>
      </c>
      <c r="D837" s="13">
        <f>+'USD PP Chart'!D837</f>
        <v>107.1</v>
      </c>
    </row>
    <row r="838" spans="1:4" x14ac:dyDescent="0.25">
      <c r="A838" s="21">
        <v>29860</v>
      </c>
      <c r="B838" s="19">
        <f t="shared" si="25"/>
        <v>10.493220672037729</v>
      </c>
      <c r="C838" s="18">
        <f t="shared" si="24"/>
        <v>10.493220672037729</v>
      </c>
      <c r="D838" s="13">
        <f>+'USD PP Chart'!D838</f>
        <v>106.8</v>
      </c>
    </row>
    <row r="839" spans="1:4" x14ac:dyDescent="0.25">
      <c r="A839" s="21">
        <v>29891</v>
      </c>
      <c r="B839" s="19">
        <f t="shared" si="25"/>
        <v>10.463745333071332</v>
      </c>
      <c r="C839" s="18">
        <f t="shared" si="24"/>
        <v>10.463745333071332</v>
      </c>
      <c r="D839" s="13">
        <f>+'USD PP Chart'!D839</f>
        <v>106.5</v>
      </c>
    </row>
    <row r="840" spans="1:4" x14ac:dyDescent="0.25">
      <c r="A840" s="21">
        <v>29921</v>
      </c>
      <c r="B840" s="19">
        <f t="shared" si="25"/>
        <v>10.434269994104934</v>
      </c>
      <c r="C840" s="18">
        <f t="shared" si="24"/>
        <v>10.434269994104934</v>
      </c>
      <c r="D840" s="13">
        <f>+'USD PP Chart'!D840</f>
        <v>106.2</v>
      </c>
    </row>
    <row r="841" spans="1:4" x14ac:dyDescent="0.25">
      <c r="A841" s="21">
        <v>29952</v>
      </c>
      <c r="B841" s="19">
        <f t="shared" si="25"/>
        <v>10.404794655138536</v>
      </c>
      <c r="C841" s="18">
        <f t="shared" si="24"/>
        <v>10.404794655138536</v>
      </c>
      <c r="D841" s="13">
        <f>+'USD PP Chart'!D841</f>
        <v>105.9</v>
      </c>
    </row>
    <row r="842" spans="1:4" x14ac:dyDescent="0.25">
      <c r="A842" s="21">
        <v>29983</v>
      </c>
      <c r="B842" s="19">
        <f t="shared" si="25"/>
        <v>10.375319316172135</v>
      </c>
      <c r="C842" s="18">
        <f t="shared" si="24"/>
        <v>10.375319316172135</v>
      </c>
      <c r="D842" s="13">
        <f>+'USD PP Chart'!D842</f>
        <v>105.6</v>
      </c>
    </row>
    <row r="843" spans="1:4" x14ac:dyDescent="0.25">
      <c r="A843" s="21">
        <v>30011</v>
      </c>
      <c r="B843" s="19">
        <f t="shared" si="25"/>
        <v>10.375319316172135</v>
      </c>
      <c r="C843" s="18">
        <f t="shared" si="24"/>
        <v>10.375319316172135</v>
      </c>
      <c r="D843" s="13">
        <f>+'USD PP Chart'!D843</f>
        <v>105.6</v>
      </c>
    </row>
    <row r="844" spans="1:4" x14ac:dyDescent="0.25">
      <c r="A844" s="21">
        <v>30042</v>
      </c>
      <c r="B844" s="19">
        <f t="shared" si="25"/>
        <v>10.345843977205737</v>
      </c>
      <c r="C844" s="18">
        <f t="shared" si="24"/>
        <v>10.345843977205737</v>
      </c>
      <c r="D844" s="13">
        <f>+'USD PP Chart'!D844</f>
        <v>105.3</v>
      </c>
    </row>
    <row r="845" spans="1:4" x14ac:dyDescent="0.25">
      <c r="A845" s="21">
        <v>30072</v>
      </c>
      <c r="B845" s="19">
        <f t="shared" si="25"/>
        <v>10.227942621340146</v>
      </c>
      <c r="C845" s="18">
        <f t="shared" ref="C845:C908" si="26">+B845</f>
        <v>10.227942621340146</v>
      </c>
      <c r="D845" s="13">
        <f>+'USD PP Chart'!D845</f>
        <v>104.1</v>
      </c>
    </row>
    <row r="846" spans="1:4" x14ac:dyDescent="0.25">
      <c r="A846" s="21">
        <v>30103</v>
      </c>
      <c r="B846" s="19">
        <f t="shared" ref="B846:B909" si="27">D846/$D$13*$B$12</f>
        <v>10.119866378463353</v>
      </c>
      <c r="C846" s="18">
        <f t="shared" si="26"/>
        <v>10.119866378463353</v>
      </c>
      <c r="D846" s="13">
        <f>+'USD PP Chart'!D846</f>
        <v>103</v>
      </c>
    </row>
    <row r="847" spans="1:4" x14ac:dyDescent="0.25">
      <c r="A847" s="21">
        <v>30133</v>
      </c>
      <c r="B847" s="19">
        <f t="shared" si="27"/>
        <v>10.060915700530556</v>
      </c>
      <c r="C847" s="18">
        <f t="shared" si="26"/>
        <v>10.060915700530556</v>
      </c>
      <c r="D847" s="13">
        <f>+'USD PP Chart'!D847</f>
        <v>102.4</v>
      </c>
    </row>
    <row r="848" spans="1:4" x14ac:dyDescent="0.25">
      <c r="A848" s="21">
        <v>30164</v>
      </c>
      <c r="B848" s="19">
        <f t="shared" si="27"/>
        <v>10.060915700530556</v>
      </c>
      <c r="C848" s="18">
        <f t="shared" si="26"/>
        <v>10.060915700530556</v>
      </c>
      <c r="D848" s="13">
        <f>+'USD PP Chart'!D848</f>
        <v>102.4</v>
      </c>
    </row>
    <row r="849" spans="1:4" x14ac:dyDescent="0.25">
      <c r="A849" s="21">
        <v>30195</v>
      </c>
      <c r="B849" s="19">
        <f t="shared" si="27"/>
        <v>10.031440361564158</v>
      </c>
      <c r="C849" s="18">
        <f t="shared" si="26"/>
        <v>10.031440361564158</v>
      </c>
      <c r="D849" s="13">
        <f>+'USD PP Chart'!D849</f>
        <v>102.1</v>
      </c>
    </row>
    <row r="850" spans="1:4" x14ac:dyDescent="0.25">
      <c r="A850" s="21">
        <v>30225</v>
      </c>
      <c r="B850" s="19">
        <f t="shared" si="27"/>
        <v>10.00196502259776</v>
      </c>
      <c r="C850" s="18">
        <f t="shared" si="26"/>
        <v>10.00196502259776</v>
      </c>
      <c r="D850" s="13">
        <f>+'USD PP Chart'!D850</f>
        <v>101.8</v>
      </c>
    </row>
    <row r="851" spans="1:4" x14ac:dyDescent="0.25">
      <c r="A851" s="21">
        <v>30256</v>
      </c>
      <c r="B851" s="19">
        <f t="shared" si="27"/>
        <v>10.031440361564158</v>
      </c>
      <c r="C851" s="18">
        <f t="shared" si="26"/>
        <v>10.031440361564158</v>
      </c>
      <c r="D851" s="13">
        <f>+'USD PP Chart'!D851</f>
        <v>102.1</v>
      </c>
    </row>
    <row r="852" spans="1:4" x14ac:dyDescent="0.25">
      <c r="A852" s="21">
        <v>30286</v>
      </c>
      <c r="B852" s="19">
        <f t="shared" si="27"/>
        <v>10.060915700530556</v>
      </c>
      <c r="C852" s="18">
        <f t="shared" si="26"/>
        <v>10.060915700530556</v>
      </c>
      <c r="D852" s="13">
        <f>+'USD PP Chart'!D852</f>
        <v>102.4</v>
      </c>
    </row>
    <row r="853" spans="1:4" x14ac:dyDescent="0.25">
      <c r="A853" s="21">
        <v>30317</v>
      </c>
      <c r="B853" s="19">
        <f t="shared" si="27"/>
        <v>10.031440361564158</v>
      </c>
      <c r="C853" s="18">
        <f t="shared" si="26"/>
        <v>10.031440361564158</v>
      </c>
      <c r="D853" s="13">
        <f>+'USD PP Chart'!D853</f>
        <v>102.1</v>
      </c>
    </row>
    <row r="854" spans="1:4" x14ac:dyDescent="0.25">
      <c r="A854" s="21">
        <v>30348</v>
      </c>
      <c r="B854" s="19">
        <f t="shared" si="27"/>
        <v>10.031440361564158</v>
      </c>
      <c r="C854" s="18">
        <f t="shared" si="26"/>
        <v>10.031440361564158</v>
      </c>
      <c r="D854" s="13">
        <f>+'USD PP Chart'!D854</f>
        <v>102.1</v>
      </c>
    </row>
    <row r="855" spans="1:4" x14ac:dyDescent="0.25">
      <c r="A855" s="21">
        <v>30376</v>
      </c>
      <c r="B855" s="19">
        <f t="shared" si="27"/>
        <v>10.031440361564158</v>
      </c>
      <c r="C855" s="18">
        <f t="shared" si="26"/>
        <v>10.031440361564158</v>
      </c>
      <c r="D855" s="13">
        <f>+'USD PP Chart'!D855</f>
        <v>102.1</v>
      </c>
    </row>
    <row r="856" spans="1:4" x14ac:dyDescent="0.25">
      <c r="A856" s="21">
        <v>30407</v>
      </c>
      <c r="B856" s="19">
        <f t="shared" si="27"/>
        <v>9.9430143446649648</v>
      </c>
      <c r="C856" s="18">
        <f t="shared" si="26"/>
        <v>9.9430143446649648</v>
      </c>
      <c r="D856" s="13">
        <f>+'USD PP Chart'!D856</f>
        <v>101.2</v>
      </c>
    </row>
    <row r="857" spans="1:4" x14ac:dyDescent="0.25">
      <c r="A857" s="21">
        <v>30437</v>
      </c>
      <c r="B857" s="19">
        <f t="shared" si="27"/>
        <v>9.9135390056985671</v>
      </c>
      <c r="C857" s="18">
        <f t="shared" si="26"/>
        <v>9.9135390056985671</v>
      </c>
      <c r="D857" s="13">
        <f>+'USD PP Chart'!D857</f>
        <v>100.9</v>
      </c>
    </row>
    <row r="858" spans="1:4" x14ac:dyDescent="0.25">
      <c r="A858" s="21">
        <v>30468</v>
      </c>
      <c r="B858" s="19">
        <f t="shared" si="27"/>
        <v>9.8545883277657698</v>
      </c>
      <c r="C858" s="18">
        <f t="shared" si="26"/>
        <v>9.8545883277657698</v>
      </c>
      <c r="D858" s="13">
        <f>+'USD PP Chart'!D858</f>
        <v>100.3</v>
      </c>
    </row>
    <row r="859" spans="1:4" x14ac:dyDescent="0.25">
      <c r="A859" s="21">
        <v>30498</v>
      </c>
      <c r="B859" s="19">
        <f t="shared" si="27"/>
        <v>9.825112988799372</v>
      </c>
      <c r="C859" s="18">
        <f t="shared" si="26"/>
        <v>9.825112988799372</v>
      </c>
      <c r="D859" s="13">
        <f>+'USD PP Chart'!D859</f>
        <v>100</v>
      </c>
    </row>
    <row r="860" spans="1:4" x14ac:dyDescent="0.25">
      <c r="A860" s="21">
        <v>30529</v>
      </c>
      <c r="B860" s="19">
        <f t="shared" si="27"/>
        <v>9.7956376498329742</v>
      </c>
      <c r="C860" s="18">
        <f t="shared" si="26"/>
        <v>9.7956376498329742</v>
      </c>
      <c r="D860" s="13">
        <f>+'USD PP Chart'!D860</f>
        <v>99.7</v>
      </c>
    </row>
    <row r="861" spans="1:4" x14ac:dyDescent="0.25">
      <c r="A861" s="21">
        <v>30560</v>
      </c>
      <c r="B861" s="19">
        <f t="shared" si="27"/>
        <v>9.736686971900177</v>
      </c>
      <c r="C861" s="18">
        <f t="shared" si="26"/>
        <v>9.736686971900177</v>
      </c>
      <c r="D861" s="13">
        <f>+'USD PP Chart'!D861</f>
        <v>99.1</v>
      </c>
    </row>
    <row r="862" spans="1:4" x14ac:dyDescent="0.25">
      <c r="A862" s="21">
        <v>30590</v>
      </c>
      <c r="B862" s="19">
        <f t="shared" si="27"/>
        <v>9.7072116329337792</v>
      </c>
      <c r="C862" s="18">
        <f t="shared" si="26"/>
        <v>9.7072116329337792</v>
      </c>
      <c r="D862" s="13">
        <f>+'USD PP Chart'!D862</f>
        <v>98.8</v>
      </c>
    </row>
    <row r="863" spans="1:4" x14ac:dyDescent="0.25">
      <c r="A863" s="21">
        <v>30621</v>
      </c>
      <c r="B863" s="19">
        <f t="shared" si="27"/>
        <v>9.7072116329337792</v>
      </c>
      <c r="C863" s="18">
        <f t="shared" si="26"/>
        <v>9.7072116329337792</v>
      </c>
      <c r="D863" s="13">
        <f>+'USD PP Chart'!D863</f>
        <v>98.8</v>
      </c>
    </row>
    <row r="864" spans="1:4" x14ac:dyDescent="0.25">
      <c r="A864" s="21">
        <v>30651</v>
      </c>
      <c r="B864" s="19">
        <f t="shared" si="27"/>
        <v>9.6777362939673814</v>
      </c>
      <c r="C864" s="18">
        <f t="shared" si="26"/>
        <v>9.6777362939673814</v>
      </c>
      <c r="D864" s="13">
        <f>+'USD PP Chart'!D864</f>
        <v>98.5</v>
      </c>
    </row>
    <row r="865" spans="1:4" x14ac:dyDescent="0.25">
      <c r="A865" s="21">
        <v>30682</v>
      </c>
      <c r="B865" s="19">
        <f t="shared" si="27"/>
        <v>9.6482609550009819</v>
      </c>
      <c r="C865" s="18">
        <f t="shared" si="26"/>
        <v>9.6482609550009819</v>
      </c>
      <c r="D865" s="13">
        <f>+'USD PP Chart'!D865</f>
        <v>98.2</v>
      </c>
    </row>
    <row r="866" spans="1:4" x14ac:dyDescent="0.25">
      <c r="A866" s="21">
        <v>30713</v>
      </c>
      <c r="B866" s="19">
        <f t="shared" si="27"/>
        <v>9.5893102770681864</v>
      </c>
      <c r="C866" s="18">
        <f t="shared" si="26"/>
        <v>9.5893102770681864</v>
      </c>
      <c r="D866" s="13">
        <f>+'USD PP Chart'!D866</f>
        <v>97.6</v>
      </c>
    </row>
    <row r="867" spans="1:4" x14ac:dyDescent="0.25">
      <c r="A867" s="21">
        <v>30742</v>
      </c>
      <c r="B867" s="19">
        <f t="shared" si="27"/>
        <v>9.5598349381017886</v>
      </c>
      <c r="C867" s="18">
        <f t="shared" si="26"/>
        <v>9.5598349381017886</v>
      </c>
      <c r="D867" s="13">
        <f>+'USD PP Chart'!D867</f>
        <v>97.3</v>
      </c>
    </row>
    <row r="868" spans="1:4" x14ac:dyDescent="0.25">
      <c r="A868" s="21">
        <v>30773</v>
      </c>
      <c r="B868" s="19">
        <f t="shared" si="27"/>
        <v>9.5303595991353909</v>
      </c>
      <c r="C868" s="18">
        <f t="shared" si="26"/>
        <v>9.5303595991353909</v>
      </c>
      <c r="D868" s="13">
        <f>+'USD PP Chart'!D868</f>
        <v>97</v>
      </c>
    </row>
    <row r="869" spans="1:4" x14ac:dyDescent="0.25">
      <c r="A869" s="21">
        <v>30803</v>
      </c>
      <c r="B869" s="19">
        <f t="shared" si="27"/>
        <v>9.5008842601689931</v>
      </c>
      <c r="C869" s="18">
        <f t="shared" si="26"/>
        <v>9.5008842601689931</v>
      </c>
      <c r="D869" s="13">
        <f>+'USD PP Chart'!D869</f>
        <v>96.7</v>
      </c>
    </row>
    <row r="870" spans="1:4" x14ac:dyDescent="0.25">
      <c r="A870" s="21">
        <v>30834</v>
      </c>
      <c r="B870" s="19">
        <f t="shared" si="27"/>
        <v>9.4714089212025954</v>
      </c>
      <c r="C870" s="18">
        <f t="shared" si="26"/>
        <v>9.4714089212025954</v>
      </c>
      <c r="D870" s="13">
        <f>+'USD PP Chart'!D870</f>
        <v>96.4</v>
      </c>
    </row>
    <row r="871" spans="1:4" x14ac:dyDescent="0.25">
      <c r="A871" s="21">
        <v>30864</v>
      </c>
      <c r="B871" s="19">
        <f t="shared" si="27"/>
        <v>9.4419335822361958</v>
      </c>
      <c r="C871" s="18">
        <f t="shared" si="26"/>
        <v>9.4419335822361958</v>
      </c>
      <c r="D871" s="13">
        <f>+'USD PP Chart'!D871</f>
        <v>96.1</v>
      </c>
    </row>
    <row r="872" spans="1:4" x14ac:dyDescent="0.25">
      <c r="A872" s="21">
        <v>30895</v>
      </c>
      <c r="B872" s="19">
        <f t="shared" si="27"/>
        <v>9.3829829043034003</v>
      </c>
      <c r="C872" s="18">
        <f t="shared" si="26"/>
        <v>9.3829829043034003</v>
      </c>
      <c r="D872" s="13">
        <f>+'USD PP Chart'!D872</f>
        <v>95.5</v>
      </c>
    </row>
    <row r="873" spans="1:4" x14ac:dyDescent="0.25">
      <c r="A873" s="21">
        <v>30926</v>
      </c>
      <c r="B873" s="19">
        <f t="shared" si="27"/>
        <v>9.3535075653370026</v>
      </c>
      <c r="C873" s="18">
        <f t="shared" si="26"/>
        <v>9.3535075653370026</v>
      </c>
      <c r="D873" s="13">
        <f>+'USD PP Chart'!D873</f>
        <v>95.2</v>
      </c>
    </row>
    <row r="874" spans="1:4" x14ac:dyDescent="0.25">
      <c r="A874" s="21">
        <v>30956</v>
      </c>
      <c r="B874" s="19">
        <f t="shared" si="27"/>
        <v>9.3240322263706048</v>
      </c>
      <c r="C874" s="18">
        <f t="shared" si="26"/>
        <v>9.3240322263706048</v>
      </c>
      <c r="D874" s="13">
        <f>+'USD PP Chart'!D874</f>
        <v>94.9</v>
      </c>
    </row>
    <row r="875" spans="1:4" x14ac:dyDescent="0.25">
      <c r="A875" s="21">
        <v>30987</v>
      </c>
      <c r="B875" s="19">
        <f t="shared" si="27"/>
        <v>9.3240322263706048</v>
      </c>
      <c r="C875" s="18">
        <f t="shared" si="26"/>
        <v>9.3240322263706048</v>
      </c>
      <c r="D875" s="13">
        <f>+'USD PP Chart'!D875</f>
        <v>94.9</v>
      </c>
    </row>
    <row r="876" spans="1:4" x14ac:dyDescent="0.25">
      <c r="A876" s="21">
        <v>31017</v>
      </c>
      <c r="B876" s="19">
        <f t="shared" si="27"/>
        <v>9.3240322263706048</v>
      </c>
      <c r="C876" s="18">
        <f t="shared" si="26"/>
        <v>9.3240322263706048</v>
      </c>
      <c r="D876" s="13">
        <f>+'USD PP Chart'!D876</f>
        <v>94.9</v>
      </c>
    </row>
    <row r="877" spans="1:4" x14ac:dyDescent="0.25">
      <c r="A877" s="21">
        <v>31048</v>
      </c>
      <c r="B877" s="19">
        <f t="shared" si="27"/>
        <v>9.2945568874042053</v>
      </c>
      <c r="C877" s="18">
        <f t="shared" si="26"/>
        <v>9.2945568874042053</v>
      </c>
      <c r="D877" s="13">
        <f>+'USD PP Chart'!D877</f>
        <v>94.6</v>
      </c>
    </row>
    <row r="878" spans="1:4" x14ac:dyDescent="0.25">
      <c r="A878" s="21">
        <v>31079</v>
      </c>
      <c r="B878" s="19">
        <f t="shared" si="27"/>
        <v>9.2650815484378075</v>
      </c>
      <c r="C878" s="18">
        <f t="shared" si="26"/>
        <v>9.2650815484378075</v>
      </c>
      <c r="D878" s="13">
        <f>+'USD PP Chart'!D878</f>
        <v>94.3</v>
      </c>
    </row>
    <row r="879" spans="1:4" x14ac:dyDescent="0.25">
      <c r="A879" s="21">
        <v>31107</v>
      </c>
      <c r="B879" s="19">
        <f t="shared" si="27"/>
        <v>9.235606209471408</v>
      </c>
      <c r="C879" s="18">
        <f t="shared" si="26"/>
        <v>9.235606209471408</v>
      </c>
      <c r="D879" s="13">
        <f>+'USD PP Chart'!D879</f>
        <v>94</v>
      </c>
    </row>
    <row r="880" spans="1:4" x14ac:dyDescent="0.25">
      <c r="A880" s="21">
        <v>31138</v>
      </c>
      <c r="B880" s="19">
        <f t="shared" si="27"/>
        <v>9.1766555315386142</v>
      </c>
      <c r="C880" s="18">
        <f t="shared" si="26"/>
        <v>9.1766555315386142</v>
      </c>
      <c r="D880" s="13">
        <f>+'USD PP Chart'!D880</f>
        <v>93.4</v>
      </c>
    </row>
    <row r="881" spans="1:4" x14ac:dyDescent="0.25">
      <c r="A881" s="21">
        <v>31168</v>
      </c>
      <c r="B881" s="19">
        <f t="shared" si="27"/>
        <v>9.1471801925722147</v>
      </c>
      <c r="C881" s="18">
        <f t="shared" si="26"/>
        <v>9.1471801925722147</v>
      </c>
      <c r="D881" s="13">
        <f>+'USD PP Chart'!D881</f>
        <v>93.1</v>
      </c>
    </row>
    <row r="882" spans="1:4" x14ac:dyDescent="0.25">
      <c r="A882" s="21">
        <v>31199</v>
      </c>
      <c r="B882" s="19">
        <f t="shared" si="27"/>
        <v>9.117704853605817</v>
      </c>
      <c r="C882" s="18">
        <f t="shared" si="26"/>
        <v>9.117704853605817</v>
      </c>
      <c r="D882" s="13">
        <f>+'USD PP Chart'!D882</f>
        <v>92.8</v>
      </c>
    </row>
    <row r="883" spans="1:4" x14ac:dyDescent="0.25">
      <c r="A883" s="21">
        <v>31229</v>
      </c>
      <c r="B883" s="19">
        <f t="shared" si="27"/>
        <v>9.117704853605817</v>
      </c>
      <c r="C883" s="18">
        <f t="shared" si="26"/>
        <v>9.117704853605817</v>
      </c>
      <c r="D883" s="13">
        <f>+'USD PP Chart'!D883</f>
        <v>92.8</v>
      </c>
    </row>
    <row r="884" spans="1:4" x14ac:dyDescent="0.25">
      <c r="A884" s="21">
        <v>31260</v>
      </c>
      <c r="B884" s="19">
        <f t="shared" si="27"/>
        <v>9.0882295146394192</v>
      </c>
      <c r="C884" s="18">
        <f t="shared" si="26"/>
        <v>9.0882295146394192</v>
      </c>
      <c r="D884" s="13">
        <f>+'USD PP Chart'!D884</f>
        <v>92.5</v>
      </c>
    </row>
    <row r="885" spans="1:4" x14ac:dyDescent="0.25">
      <c r="A885" s="21">
        <v>31291</v>
      </c>
      <c r="B885" s="19">
        <f t="shared" si="27"/>
        <v>9.0587541756730214</v>
      </c>
      <c r="C885" s="18">
        <f t="shared" si="26"/>
        <v>9.0587541756730214</v>
      </c>
      <c r="D885" s="13">
        <f>+'USD PP Chart'!D885</f>
        <v>92.2</v>
      </c>
    </row>
    <row r="886" spans="1:4" x14ac:dyDescent="0.25">
      <c r="A886" s="21">
        <v>31321</v>
      </c>
      <c r="B886" s="19">
        <f t="shared" si="27"/>
        <v>9.0292788367066237</v>
      </c>
      <c r="C886" s="18">
        <f t="shared" si="26"/>
        <v>9.0292788367066237</v>
      </c>
      <c r="D886" s="13">
        <f>+'USD PP Chart'!D886</f>
        <v>91.9</v>
      </c>
    </row>
    <row r="887" spans="1:4" x14ac:dyDescent="0.25">
      <c r="A887" s="21">
        <v>31352</v>
      </c>
      <c r="B887" s="19">
        <f t="shared" si="27"/>
        <v>8.9998034977402241</v>
      </c>
      <c r="C887" s="18">
        <f t="shared" si="26"/>
        <v>8.9998034977402241</v>
      </c>
      <c r="D887" s="13">
        <f>+'USD PP Chart'!D887</f>
        <v>91.6</v>
      </c>
    </row>
    <row r="888" spans="1:4" x14ac:dyDescent="0.25">
      <c r="A888" s="21">
        <v>31382</v>
      </c>
      <c r="B888" s="19">
        <f t="shared" si="27"/>
        <v>8.9703281587738264</v>
      </c>
      <c r="C888" s="18">
        <f t="shared" si="26"/>
        <v>8.9703281587738264</v>
      </c>
      <c r="D888" s="13">
        <f>+'USD PP Chart'!D888</f>
        <v>91.3</v>
      </c>
    </row>
    <row r="889" spans="1:4" x14ac:dyDescent="0.25">
      <c r="A889" s="21">
        <v>31413</v>
      </c>
      <c r="B889" s="19">
        <f t="shared" si="27"/>
        <v>8.9703281587738264</v>
      </c>
      <c r="C889" s="18">
        <f t="shared" si="26"/>
        <v>8.9703281587738264</v>
      </c>
      <c r="D889" s="13">
        <f>+'USD PP Chart'!D889</f>
        <v>91.3</v>
      </c>
    </row>
    <row r="890" spans="1:4" x14ac:dyDescent="0.25">
      <c r="A890" s="21">
        <v>31444</v>
      </c>
      <c r="B890" s="19">
        <f t="shared" si="27"/>
        <v>8.9703281587738264</v>
      </c>
      <c r="C890" s="18">
        <f t="shared" si="26"/>
        <v>8.9703281587738264</v>
      </c>
      <c r="D890" s="13">
        <f>+'USD PP Chart'!D890</f>
        <v>91.3</v>
      </c>
    </row>
    <row r="891" spans="1:4" x14ac:dyDescent="0.25">
      <c r="A891" s="21">
        <v>31472</v>
      </c>
      <c r="B891" s="19">
        <f t="shared" si="27"/>
        <v>9.0292788367066237</v>
      </c>
      <c r="C891" s="18">
        <f t="shared" si="26"/>
        <v>9.0292788367066237</v>
      </c>
      <c r="D891" s="13">
        <f>+'USD PP Chart'!D891</f>
        <v>91.9</v>
      </c>
    </row>
    <row r="892" spans="1:4" x14ac:dyDescent="0.25">
      <c r="A892" s="21">
        <v>31503</v>
      </c>
      <c r="B892" s="19">
        <f t="shared" si="27"/>
        <v>9.0292788367066237</v>
      </c>
      <c r="C892" s="18">
        <f t="shared" si="26"/>
        <v>9.0292788367066237</v>
      </c>
      <c r="D892" s="13">
        <f>+'USD PP Chart'!D892</f>
        <v>91.9</v>
      </c>
    </row>
    <row r="893" spans="1:4" x14ac:dyDescent="0.25">
      <c r="A893" s="21">
        <v>31533</v>
      </c>
      <c r="B893" s="19">
        <f t="shared" si="27"/>
        <v>8.9998034977402241</v>
      </c>
      <c r="C893" s="18">
        <f t="shared" si="26"/>
        <v>8.9998034977402241</v>
      </c>
      <c r="D893" s="13">
        <f>+'USD PP Chart'!D893</f>
        <v>91.6</v>
      </c>
    </row>
    <row r="894" spans="1:4" x14ac:dyDescent="0.25">
      <c r="A894" s="21">
        <v>31564</v>
      </c>
      <c r="B894" s="19">
        <f t="shared" si="27"/>
        <v>8.9703281587738264</v>
      </c>
      <c r="C894" s="18">
        <f t="shared" si="26"/>
        <v>8.9703281587738264</v>
      </c>
      <c r="D894" s="13">
        <f>+'USD PP Chart'!D894</f>
        <v>91.3</v>
      </c>
    </row>
    <row r="895" spans="1:4" x14ac:dyDescent="0.25">
      <c r="A895" s="21">
        <v>31594</v>
      </c>
      <c r="B895" s="19">
        <f t="shared" si="27"/>
        <v>8.9703281587738264</v>
      </c>
      <c r="C895" s="18">
        <f t="shared" si="26"/>
        <v>8.9703281587738264</v>
      </c>
      <c r="D895" s="13">
        <f>+'USD PP Chart'!D895</f>
        <v>91.3</v>
      </c>
    </row>
    <row r="896" spans="1:4" x14ac:dyDescent="0.25">
      <c r="A896" s="21">
        <v>31625</v>
      </c>
      <c r="B896" s="19">
        <f t="shared" si="27"/>
        <v>8.9408528198074286</v>
      </c>
      <c r="C896" s="18">
        <f t="shared" si="26"/>
        <v>8.9408528198074286</v>
      </c>
      <c r="D896" s="13">
        <f>+'USD PP Chart'!D896</f>
        <v>91</v>
      </c>
    </row>
    <row r="897" spans="1:4" x14ac:dyDescent="0.25">
      <c r="A897" s="21">
        <v>31656</v>
      </c>
      <c r="B897" s="19">
        <f t="shared" si="27"/>
        <v>8.9113774808410309</v>
      </c>
      <c r="C897" s="18">
        <f t="shared" si="26"/>
        <v>8.9113774808410309</v>
      </c>
      <c r="D897" s="13">
        <f>+'USD PP Chart'!D897</f>
        <v>90.7</v>
      </c>
    </row>
    <row r="898" spans="1:4" x14ac:dyDescent="0.25">
      <c r="A898" s="21">
        <v>31686</v>
      </c>
      <c r="B898" s="19">
        <f t="shared" si="27"/>
        <v>8.9113774808410309</v>
      </c>
      <c r="C898" s="18">
        <f t="shared" si="26"/>
        <v>8.9113774808410309</v>
      </c>
      <c r="D898" s="13">
        <f>+'USD PP Chart'!D898</f>
        <v>90.7</v>
      </c>
    </row>
    <row r="899" spans="1:4" x14ac:dyDescent="0.25">
      <c r="A899" s="21">
        <v>31717</v>
      </c>
      <c r="B899" s="19">
        <f t="shared" si="27"/>
        <v>8.8819021418746331</v>
      </c>
      <c r="C899" s="18">
        <f t="shared" si="26"/>
        <v>8.8819021418746331</v>
      </c>
      <c r="D899" s="13">
        <f>+'USD PP Chart'!D899</f>
        <v>90.4</v>
      </c>
    </row>
    <row r="900" spans="1:4" x14ac:dyDescent="0.25">
      <c r="A900" s="21">
        <v>31747</v>
      </c>
      <c r="B900" s="19">
        <f t="shared" si="27"/>
        <v>8.8819021418746331</v>
      </c>
      <c r="C900" s="18">
        <f t="shared" si="26"/>
        <v>8.8819021418746331</v>
      </c>
      <c r="D900" s="13">
        <f>+'USD PP Chart'!D900</f>
        <v>90.4</v>
      </c>
    </row>
    <row r="901" spans="1:4" x14ac:dyDescent="0.25">
      <c r="A901" s="21">
        <v>31778</v>
      </c>
      <c r="B901" s="19">
        <f t="shared" si="27"/>
        <v>8.8327765769306357</v>
      </c>
      <c r="C901" s="18">
        <f t="shared" si="26"/>
        <v>8.8327765769306357</v>
      </c>
      <c r="D901" s="13">
        <f>+'USD PP Chart'!D901</f>
        <v>89.9</v>
      </c>
    </row>
    <row r="902" spans="1:4" x14ac:dyDescent="0.25">
      <c r="A902" s="21">
        <v>31809</v>
      </c>
      <c r="B902" s="19">
        <f t="shared" si="27"/>
        <v>8.7934761249754363</v>
      </c>
      <c r="C902" s="18">
        <f t="shared" si="26"/>
        <v>8.7934761249754363</v>
      </c>
      <c r="D902" s="13">
        <f>+'USD PP Chart'!D902</f>
        <v>89.5</v>
      </c>
    </row>
    <row r="903" spans="1:4" x14ac:dyDescent="0.25">
      <c r="A903" s="21">
        <v>31837</v>
      </c>
      <c r="B903" s="19">
        <f t="shared" si="27"/>
        <v>8.7541756730202405</v>
      </c>
      <c r="C903" s="18">
        <f t="shared" si="26"/>
        <v>8.7541756730202405</v>
      </c>
      <c r="D903" s="13">
        <f>+'USD PP Chart'!D903</f>
        <v>89.1</v>
      </c>
    </row>
    <row r="904" spans="1:4" x14ac:dyDescent="0.25">
      <c r="A904" s="21">
        <v>31868</v>
      </c>
      <c r="B904" s="19">
        <f t="shared" si="27"/>
        <v>8.705050108076243</v>
      </c>
      <c r="C904" s="18">
        <f t="shared" si="26"/>
        <v>8.705050108076243</v>
      </c>
      <c r="D904" s="13">
        <f>+'USD PP Chart'!D904</f>
        <v>88.6</v>
      </c>
    </row>
    <row r="905" spans="1:4" x14ac:dyDescent="0.25">
      <c r="A905" s="21">
        <v>31898</v>
      </c>
      <c r="B905" s="19">
        <f t="shared" si="27"/>
        <v>8.6853998820986451</v>
      </c>
      <c r="C905" s="18">
        <f t="shared" si="26"/>
        <v>8.6853998820986451</v>
      </c>
      <c r="D905" s="13">
        <f>+'USD PP Chart'!D905</f>
        <v>88.4</v>
      </c>
    </row>
    <row r="906" spans="1:4" x14ac:dyDescent="0.25">
      <c r="A906" s="21">
        <v>31929</v>
      </c>
      <c r="B906" s="19">
        <f t="shared" si="27"/>
        <v>8.6460994301434475</v>
      </c>
      <c r="C906" s="18">
        <f t="shared" si="26"/>
        <v>8.6460994301434475</v>
      </c>
      <c r="D906" s="13">
        <f>+'USD PP Chart'!D906</f>
        <v>88</v>
      </c>
    </row>
    <row r="907" spans="1:4" x14ac:dyDescent="0.25">
      <c r="A907" s="21">
        <v>31959</v>
      </c>
      <c r="B907" s="19">
        <f t="shared" si="27"/>
        <v>8.6264492041658478</v>
      </c>
      <c r="C907" s="18">
        <f t="shared" si="26"/>
        <v>8.6264492041658478</v>
      </c>
      <c r="D907" s="13">
        <f>+'USD PP Chart'!D907</f>
        <v>87.8</v>
      </c>
    </row>
    <row r="908" spans="1:4" x14ac:dyDescent="0.25">
      <c r="A908" s="21">
        <v>31990</v>
      </c>
      <c r="B908" s="19">
        <f t="shared" si="27"/>
        <v>8.5773236392218504</v>
      </c>
      <c r="C908" s="18">
        <f t="shared" si="26"/>
        <v>8.5773236392218504</v>
      </c>
      <c r="D908" s="13">
        <f>+'USD PP Chart'!D908</f>
        <v>87.3</v>
      </c>
    </row>
    <row r="909" spans="1:4" x14ac:dyDescent="0.25">
      <c r="A909" s="21">
        <v>32021</v>
      </c>
      <c r="B909" s="19">
        <f t="shared" si="27"/>
        <v>8.5380231872666545</v>
      </c>
      <c r="C909" s="18">
        <f t="shared" ref="C909:C972" si="28">+B909</f>
        <v>8.5380231872666545</v>
      </c>
      <c r="D909" s="13">
        <f>+'USD PP Chart'!D909</f>
        <v>86.9</v>
      </c>
    </row>
    <row r="910" spans="1:4" x14ac:dyDescent="0.25">
      <c r="A910" s="21">
        <v>32051</v>
      </c>
      <c r="B910" s="19">
        <f t="shared" ref="B910:B973" si="29">D910/$D$13*$B$12</f>
        <v>8.5183729612890566</v>
      </c>
      <c r="C910" s="18">
        <f t="shared" si="28"/>
        <v>8.5183729612890566</v>
      </c>
      <c r="D910" s="13">
        <f>+'USD PP Chart'!D910</f>
        <v>86.7</v>
      </c>
    </row>
    <row r="911" spans="1:4" x14ac:dyDescent="0.25">
      <c r="A911" s="21">
        <v>32082</v>
      </c>
      <c r="B911" s="19">
        <f t="shared" si="29"/>
        <v>8.4987227353114569</v>
      </c>
      <c r="C911" s="18">
        <f t="shared" si="28"/>
        <v>8.4987227353114569</v>
      </c>
      <c r="D911" s="13">
        <f>+'USD PP Chart'!D911</f>
        <v>86.5</v>
      </c>
    </row>
    <row r="912" spans="1:4" x14ac:dyDescent="0.25">
      <c r="A912" s="21">
        <v>32112</v>
      </c>
      <c r="B912" s="19">
        <f t="shared" si="29"/>
        <v>8.508547848300255</v>
      </c>
      <c r="C912" s="18">
        <f t="shared" si="28"/>
        <v>8.508547848300255</v>
      </c>
      <c r="D912" s="13">
        <f>+'USD PP Chart'!D912</f>
        <v>86.6</v>
      </c>
    </row>
    <row r="913" spans="1:4" x14ac:dyDescent="0.25">
      <c r="A913" s="21">
        <v>32143</v>
      </c>
      <c r="B913" s="19">
        <f t="shared" si="29"/>
        <v>8.4888976223226589</v>
      </c>
      <c r="C913" s="18">
        <f t="shared" si="28"/>
        <v>8.4888976223226589</v>
      </c>
      <c r="D913" s="13">
        <f>+'USD PP Chart'!D913</f>
        <v>86.4</v>
      </c>
    </row>
    <row r="914" spans="1:4" x14ac:dyDescent="0.25">
      <c r="A914" s="21">
        <v>32174</v>
      </c>
      <c r="B914" s="19">
        <f t="shared" si="29"/>
        <v>8.4692473963450592</v>
      </c>
      <c r="C914" s="18">
        <f t="shared" si="28"/>
        <v>8.4692473963450592</v>
      </c>
      <c r="D914" s="13">
        <f>+'USD PP Chart'!D914</f>
        <v>86.2</v>
      </c>
    </row>
    <row r="915" spans="1:4" x14ac:dyDescent="0.25">
      <c r="A915" s="21">
        <v>32203</v>
      </c>
      <c r="B915" s="19">
        <f t="shared" si="29"/>
        <v>8.4299469443898598</v>
      </c>
      <c r="C915" s="18">
        <f t="shared" si="28"/>
        <v>8.4299469443898598</v>
      </c>
      <c r="D915" s="13">
        <f>+'USD PP Chart'!D915</f>
        <v>85.8</v>
      </c>
    </row>
    <row r="916" spans="1:4" x14ac:dyDescent="0.25">
      <c r="A916" s="21">
        <v>32234</v>
      </c>
      <c r="B916" s="19">
        <f t="shared" si="29"/>
        <v>8.390646492434664</v>
      </c>
      <c r="C916" s="18">
        <f t="shared" si="28"/>
        <v>8.390646492434664</v>
      </c>
      <c r="D916" s="13">
        <f>+'USD PP Chart'!D916</f>
        <v>85.4</v>
      </c>
    </row>
    <row r="917" spans="1:4" x14ac:dyDescent="0.25">
      <c r="A917" s="21">
        <v>32264</v>
      </c>
      <c r="B917" s="19">
        <f t="shared" si="29"/>
        <v>8.3611711534682644</v>
      </c>
      <c r="C917" s="18">
        <f t="shared" si="28"/>
        <v>8.3611711534682644</v>
      </c>
      <c r="D917" s="13">
        <f>+'USD PP Chart'!D917</f>
        <v>85.1</v>
      </c>
    </row>
    <row r="918" spans="1:4" x14ac:dyDescent="0.25">
      <c r="A918" s="21">
        <v>32295</v>
      </c>
      <c r="B918" s="19">
        <f t="shared" si="29"/>
        <v>8.3218707015130668</v>
      </c>
      <c r="C918" s="18">
        <f t="shared" si="28"/>
        <v>8.3218707015130668</v>
      </c>
      <c r="D918" s="13">
        <f>+'USD PP Chart'!D918</f>
        <v>84.7</v>
      </c>
    </row>
    <row r="919" spans="1:4" x14ac:dyDescent="0.25">
      <c r="A919" s="21">
        <v>32325</v>
      </c>
      <c r="B919" s="19">
        <f t="shared" si="29"/>
        <v>8.2923953625466709</v>
      </c>
      <c r="C919" s="18">
        <f t="shared" si="28"/>
        <v>8.2923953625466709</v>
      </c>
      <c r="D919" s="13">
        <f>+'USD PP Chart'!D919</f>
        <v>84.4</v>
      </c>
    </row>
    <row r="920" spans="1:4" x14ac:dyDescent="0.25">
      <c r="A920" s="21">
        <v>32356</v>
      </c>
      <c r="B920" s="19">
        <f t="shared" si="29"/>
        <v>8.2530949105914733</v>
      </c>
      <c r="C920" s="18">
        <f t="shared" si="28"/>
        <v>8.2530949105914733</v>
      </c>
      <c r="D920" s="13">
        <f>+'USD PP Chart'!D920</f>
        <v>84</v>
      </c>
    </row>
    <row r="921" spans="1:4" x14ac:dyDescent="0.25">
      <c r="A921" s="21">
        <v>32387</v>
      </c>
      <c r="B921" s="19">
        <f t="shared" si="29"/>
        <v>8.2039693456474758</v>
      </c>
      <c r="C921" s="18">
        <f t="shared" si="28"/>
        <v>8.2039693456474758</v>
      </c>
      <c r="D921" s="13">
        <f>+'USD PP Chart'!D921</f>
        <v>83.5</v>
      </c>
    </row>
    <row r="922" spans="1:4" x14ac:dyDescent="0.25">
      <c r="A922" s="21">
        <v>32417</v>
      </c>
      <c r="B922" s="19">
        <f t="shared" si="29"/>
        <v>8.1744940066810781</v>
      </c>
      <c r="C922" s="18">
        <f t="shared" si="28"/>
        <v>8.1744940066810781</v>
      </c>
      <c r="D922" s="13">
        <f>+'USD PP Chart'!D922</f>
        <v>83.2</v>
      </c>
    </row>
    <row r="923" spans="1:4" x14ac:dyDescent="0.25">
      <c r="A923" s="21">
        <v>32448</v>
      </c>
      <c r="B923" s="19">
        <f t="shared" si="29"/>
        <v>8.1646688936922764</v>
      </c>
      <c r="C923" s="18">
        <f t="shared" si="28"/>
        <v>8.1646688936922764</v>
      </c>
      <c r="D923" s="13">
        <f>+'USD PP Chart'!D923</f>
        <v>83.1</v>
      </c>
    </row>
    <row r="924" spans="1:4" x14ac:dyDescent="0.25">
      <c r="A924" s="21">
        <v>32478</v>
      </c>
      <c r="B924" s="19">
        <f t="shared" si="29"/>
        <v>8.1548437807034784</v>
      </c>
      <c r="C924" s="18">
        <f t="shared" si="28"/>
        <v>8.1548437807034784</v>
      </c>
      <c r="D924" s="13">
        <f>+'USD PP Chart'!D924</f>
        <v>83</v>
      </c>
    </row>
    <row r="925" spans="1:4" x14ac:dyDescent="0.25">
      <c r="A925" s="21">
        <v>32509</v>
      </c>
      <c r="B925" s="19">
        <f t="shared" si="29"/>
        <v>8.1155433287482808</v>
      </c>
      <c r="C925" s="18">
        <f t="shared" si="28"/>
        <v>8.1155433287482808</v>
      </c>
      <c r="D925" s="13">
        <f>+'USD PP Chart'!D925</f>
        <v>82.6</v>
      </c>
    </row>
    <row r="926" spans="1:4" x14ac:dyDescent="0.25">
      <c r="A926" s="21">
        <v>32540</v>
      </c>
      <c r="B926" s="19">
        <f t="shared" si="29"/>
        <v>8.086067989781883</v>
      </c>
      <c r="C926" s="18">
        <f t="shared" si="28"/>
        <v>8.086067989781883</v>
      </c>
      <c r="D926" s="13">
        <f>+'USD PP Chart'!D926</f>
        <v>82.3</v>
      </c>
    </row>
    <row r="927" spans="1:4" x14ac:dyDescent="0.25">
      <c r="A927" s="21">
        <v>32568</v>
      </c>
      <c r="B927" s="19">
        <f t="shared" si="29"/>
        <v>8.0369424248378856</v>
      </c>
      <c r="C927" s="18">
        <f t="shared" si="28"/>
        <v>8.0369424248378856</v>
      </c>
      <c r="D927" s="13">
        <f>+'USD PP Chart'!D927</f>
        <v>81.8</v>
      </c>
    </row>
    <row r="928" spans="1:4" x14ac:dyDescent="0.25">
      <c r="A928" s="21">
        <v>32599</v>
      </c>
      <c r="B928" s="19">
        <f t="shared" si="29"/>
        <v>7.9779917469050901</v>
      </c>
      <c r="C928" s="18">
        <f t="shared" si="28"/>
        <v>7.9779917469050901</v>
      </c>
      <c r="D928" s="13">
        <f>+'USD PP Chart'!D928</f>
        <v>81.2</v>
      </c>
    </row>
    <row r="929" spans="1:4" x14ac:dyDescent="0.25">
      <c r="A929" s="21">
        <v>32629</v>
      </c>
      <c r="B929" s="19">
        <f t="shared" si="29"/>
        <v>7.9386912949498916</v>
      </c>
      <c r="C929" s="18">
        <f t="shared" si="28"/>
        <v>7.9386912949498916</v>
      </c>
      <c r="D929" s="13">
        <f>+'USD PP Chart'!D929</f>
        <v>80.8</v>
      </c>
    </row>
    <row r="930" spans="1:4" x14ac:dyDescent="0.25">
      <c r="A930" s="21">
        <v>32660</v>
      </c>
      <c r="B930" s="19">
        <f t="shared" si="29"/>
        <v>7.9190410689722937</v>
      </c>
      <c r="C930" s="18">
        <f t="shared" si="28"/>
        <v>7.9190410689722937</v>
      </c>
      <c r="D930" s="13">
        <f>+'USD PP Chart'!D930</f>
        <v>80.599999999999994</v>
      </c>
    </row>
    <row r="931" spans="1:4" x14ac:dyDescent="0.25">
      <c r="A931" s="21">
        <v>32690</v>
      </c>
      <c r="B931" s="19">
        <f t="shared" si="29"/>
        <v>7.8993908429946957</v>
      </c>
      <c r="C931" s="18">
        <f t="shared" si="28"/>
        <v>7.8993908429946957</v>
      </c>
      <c r="D931" s="13">
        <f>+'USD PP Chart'!D931</f>
        <v>80.400000000000006</v>
      </c>
    </row>
    <row r="932" spans="1:4" x14ac:dyDescent="0.25">
      <c r="A932" s="21">
        <v>32721</v>
      </c>
      <c r="B932" s="19">
        <f t="shared" si="29"/>
        <v>7.8895657300058959</v>
      </c>
      <c r="C932" s="18">
        <f t="shared" si="28"/>
        <v>7.8895657300058959</v>
      </c>
      <c r="D932" s="13">
        <f>+'USD PP Chart'!D932</f>
        <v>80.3</v>
      </c>
    </row>
    <row r="933" spans="1:4" x14ac:dyDescent="0.25">
      <c r="A933" s="21">
        <v>32752</v>
      </c>
      <c r="B933" s="19">
        <f t="shared" si="29"/>
        <v>7.8600903910394964</v>
      </c>
      <c r="C933" s="18">
        <f t="shared" si="28"/>
        <v>7.8600903910394964</v>
      </c>
      <c r="D933" s="13">
        <f>+'USD PP Chart'!D933</f>
        <v>80</v>
      </c>
    </row>
    <row r="934" spans="1:4" x14ac:dyDescent="0.25">
      <c r="A934" s="21">
        <v>32782</v>
      </c>
      <c r="B934" s="19">
        <f t="shared" si="29"/>
        <v>7.8207899390842996</v>
      </c>
      <c r="C934" s="18">
        <f t="shared" si="28"/>
        <v>7.8207899390842996</v>
      </c>
      <c r="D934" s="13">
        <f>+'USD PP Chart'!D934</f>
        <v>79.599999999999994</v>
      </c>
    </row>
    <row r="935" spans="1:4" x14ac:dyDescent="0.25">
      <c r="A935" s="21">
        <v>32813</v>
      </c>
      <c r="B935" s="19">
        <f t="shared" si="29"/>
        <v>7.8109648260955016</v>
      </c>
      <c r="C935" s="18">
        <f t="shared" si="28"/>
        <v>7.8109648260955016</v>
      </c>
      <c r="D935" s="13">
        <f>+'USD PP Chart'!D935</f>
        <v>79.5</v>
      </c>
    </row>
    <row r="936" spans="1:4" x14ac:dyDescent="0.25">
      <c r="A936" s="21">
        <v>32843</v>
      </c>
      <c r="B936" s="19">
        <f t="shared" si="29"/>
        <v>7.7913146001179019</v>
      </c>
      <c r="C936" s="18">
        <f t="shared" si="28"/>
        <v>7.7913146001179019</v>
      </c>
      <c r="D936" s="13">
        <f>+'USD PP Chart'!D936</f>
        <v>79.3</v>
      </c>
    </row>
    <row r="937" spans="1:4" x14ac:dyDescent="0.25">
      <c r="A937" s="21">
        <v>32874</v>
      </c>
      <c r="B937" s="19">
        <f t="shared" si="29"/>
        <v>7.7127136962075067</v>
      </c>
      <c r="C937" s="18">
        <f t="shared" si="28"/>
        <v>7.7127136962075067</v>
      </c>
      <c r="D937" s="13">
        <f>+'USD PP Chart'!D937</f>
        <v>78.5</v>
      </c>
    </row>
    <row r="938" spans="1:4" x14ac:dyDescent="0.25">
      <c r="A938" s="21">
        <v>32905</v>
      </c>
      <c r="B938" s="19">
        <f t="shared" si="29"/>
        <v>7.6832383572411098</v>
      </c>
      <c r="C938" s="18">
        <f t="shared" si="28"/>
        <v>7.6832383572411098</v>
      </c>
      <c r="D938" s="13">
        <f>+'USD PP Chart'!D938</f>
        <v>78.2</v>
      </c>
    </row>
    <row r="939" spans="1:4" x14ac:dyDescent="0.25">
      <c r="A939" s="21">
        <v>32933</v>
      </c>
      <c r="B939" s="19">
        <f t="shared" si="29"/>
        <v>7.6341127922971124</v>
      </c>
      <c r="C939" s="18">
        <f t="shared" si="28"/>
        <v>7.6341127922971124</v>
      </c>
      <c r="D939" s="13">
        <f>+'USD PP Chart'!D939</f>
        <v>77.7</v>
      </c>
    </row>
    <row r="940" spans="1:4" x14ac:dyDescent="0.25">
      <c r="A940" s="21">
        <v>32964</v>
      </c>
      <c r="B940" s="19">
        <f t="shared" si="29"/>
        <v>7.6242876793083116</v>
      </c>
      <c r="C940" s="18">
        <f t="shared" si="28"/>
        <v>7.6242876793083116</v>
      </c>
      <c r="D940" s="13">
        <f>+'USD PP Chart'!D940</f>
        <v>77.599999999999994</v>
      </c>
    </row>
    <row r="941" spans="1:4" x14ac:dyDescent="0.25">
      <c r="A941" s="21">
        <v>32994</v>
      </c>
      <c r="B941" s="19">
        <f t="shared" si="29"/>
        <v>7.6046374533307146</v>
      </c>
      <c r="C941" s="18">
        <f t="shared" si="28"/>
        <v>7.6046374533307146</v>
      </c>
      <c r="D941" s="13">
        <f>+'USD PP Chart'!D941</f>
        <v>77.400000000000006</v>
      </c>
    </row>
    <row r="942" spans="1:4" x14ac:dyDescent="0.25">
      <c r="A942" s="21">
        <v>33025</v>
      </c>
      <c r="B942" s="19">
        <f t="shared" si="29"/>
        <v>7.5653370013755161</v>
      </c>
      <c r="C942" s="18">
        <f t="shared" si="28"/>
        <v>7.5653370013755161</v>
      </c>
      <c r="D942" s="13">
        <f>+'USD PP Chart'!D942</f>
        <v>77</v>
      </c>
    </row>
    <row r="943" spans="1:4" x14ac:dyDescent="0.25">
      <c r="A943" s="21">
        <v>33055</v>
      </c>
      <c r="B943" s="19">
        <f t="shared" si="29"/>
        <v>7.5358616624091184</v>
      </c>
      <c r="C943" s="18">
        <f t="shared" si="28"/>
        <v>7.5358616624091184</v>
      </c>
      <c r="D943" s="13">
        <f>+'USD PP Chart'!D943</f>
        <v>76.7</v>
      </c>
    </row>
    <row r="944" spans="1:4" x14ac:dyDescent="0.25">
      <c r="A944" s="21">
        <v>33086</v>
      </c>
      <c r="B944" s="19">
        <f t="shared" si="29"/>
        <v>7.4670858714875221</v>
      </c>
      <c r="C944" s="18">
        <f t="shared" si="28"/>
        <v>7.4670858714875221</v>
      </c>
      <c r="D944" s="13">
        <f>+'USD PP Chart'!D944</f>
        <v>76</v>
      </c>
    </row>
    <row r="945" spans="1:4" x14ac:dyDescent="0.25">
      <c r="A945" s="21">
        <v>33117</v>
      </c>
      <c r="B945" s="19">
        <f t="shared" si="29"/>
        <v>7.4081351935547266</v>
      </c>
      <c r="C945" s="18">
        <f t="shared" si="28"/>
        <v>7.4081351935547266</v>
      </c>
      <c r="D945" s="13">
        <f>+'USD PP Chart'!D945</f>
        <v>75.400000000000006</v>
      </c>
    </row>
    <row r="946" spans="1:4" x14ac:dyDescent="0.25">
      <c r="A946" s="21">
        <v>33147</v>
      </c>
      <c r="B946" s="19">
        <f t="shared" si="29"/>
        <v>7.35900962861073</v>
      </c>
      <c r="C946" s="18">
        <f t="shared" si="28"/>
        <v>7.35900962861073</v>
      </c>
      <c r="D946" s="13">
        <f>+'USD PP Chart'!D946</f>
        <v>74.900000000000006</v>
      </c>
    </row>
    <row r="947" spans="1:4" x14ac:dyDescent="0.25">
      <c r="A947" s="21">
        <v>33178</v>
      </c>
      <c r="B947" s="19">
        <f t="shared" si="29"/>
        <v>7.3491845156219302</v>
      </c>
      <c r="C947" s="18">
        <f t="shared" si="28"/>
        <v>7.3491845156219302</v>
      </c>
      <c r="D947" s="13">
        <f>+'USD PP Chart'!D947</f>
        <v>74.8</v>
      </c>
    </row>
    <row r="948" spans="1:4" x14ac:dyDescent="0.25">
      <c r="A948" s="21">
        <v>33208</v>
      </c>
      <c r="B948" s="19">
        <f t="shared" si="29"/>
        <v>7.3393594026331304</v>
      </c>
      <c r="C948" s="18">
        <f t="shared" si="28"/>
        <v>7.3393594026331304</v>
      </c>
      <c r="D948" s="13">
        <f>+'USD PP Chart'!D948</f>
        <v>74.7</v>
      </c>
    </row>
    <row r="949" spans="1:4" x14ac:dyDescent="0.25">
      <c r="A949" s="21">
        <v>33239</v>
      </c>
      <c r="B949" s="19">
        <f t="shared" si="29"/>
        <v>7.3000589506779328</v>
      </c>
      <c r="C949" s="18">
        <f t="shared" si="28"/>
        <v>7.3000589506779328</v>
      </c>
      <c r="D949" s="13">
        <f>+'USD PP Chart'!D949</f>
        <v>74.3</v>
      </c>
    </row>
    <row r="950" spans="1:4" x14ac:dyDescent="0.25">
      <c r="A950" s="21">
        <v>33270</v>
      </c>
      <c r="B950" s="19">
        <f t="shared" si="29"/>
        <v>7.2902338376891338</v>
      </c>
      <c r="C950" s="18">
        <f t="shared" si="28"/>
        <v>7.2902338376891338</v>
      </c>
      <c r="D950" s="13">
        <f>+'USD PP Chart'!D950</f>
        <v>74.2</v>
      </c>
    </row>
    <row r="951" spans="1:4" x14ac:dyDescent="0.25">
      <c r="A951" s="21">
        <v>33298</v>
      </c>
      <c r="B951" s="19">
        <f t="shared" si="29"/>
        <v>7.280408724700334</v>
      </c>
      <c r="C951" s="18">
        <f t="shared" si="28"/>
        <v>7.280408724700334</v>
      </c>
      <c r="D951" s="13">
        <f>+'USD PP Chart'!D951</f>
        <v>74.099999999999994</v>
      </c>
    </row>
    <row r="952" spans="1:4" x14ac:dyDescent="0.25">
      <c r="A952" s="21">
        <v>33329</v>
      </c>
      <c r="B952" s="19">
        <f t="shared" si="29"/>
        <v>7.260758498722736</v>
      </c>
      <c r="C952" s="18">
        <f t="shared" si="28"/>
        <v>7.260758498722736</v>
      </c>
      <c r="D952" s="13">
        <f>+'USD PP Chart'!D952</f>
        <v>73.900000000000006</v>
      </c>
    </row>
    <row r="953" spans="1:4" x14ac:dyDescent="0.25">
      <c r="A953" s="21">
        <v>33359</v>
      </c>
      <c r="B953" s="19">
        <f t="shared" si="29"/>
        <v>7.2411082727451381</v>
      </c>
      <c r="C953" s="18">
        <f t="shared" si="28"/>
        <v>7.2411082727451381</v>
      </c>
      <c r="D953" s="13">
        <f>+'USD PP Chart'!D953</f>
        <v>73.7</v>
      </c>
    </row>
    <row r="954" spans="1:4" x14ac:dyDescent="0.25">
      <c r="A954" s="21">
        <v>33390</v>
      </c>
      <c r="B954" s="19">
        <f t="shared" si="29"/>
        <v>7.2214580467675384</v>
      </c>
      <c r="C954" s="18">
        <f t="shared" si="28"/>
        <v>7.2214580467675384</v>
      </c>
      <c r="D954" s="13">
        <f>+'USD PP Chart'!D954</f>
        <v>73.5</v>
      </c>
    </row>
    <row r="955" spans="1:4" x14ac:dyDescent="0.25">
      <c r="A955" s="21">
        <v>33420</v>
      </c>
      <c r="B955" s="19">
        <f t="shared" si="29"/>
        <v>7.2116329337787386</v>
      </c>
      <c r="C955" s="18">
        <f t="shared" si="28"/>
        <v>7.2116329337787386</v>
      </c>
      <c r="D955" s="13">
        <f>+'USD PP Chart'!D955</f>
        <v>73.400000000000006</v>
      </c>
    </row>
    <row r="956" spans="1:4" x14ac:dyDescent="0.25">
      <c r="A956" s="21">
        <v>33451</v>
      </c>
      <c r="B956" s="19">
        <f t="shared" si="29"/>
        <v>7.1919827078011407</v>
      </c>
      <c r="C956" s="18">
        <f t="shared" si="28"/>
        <v>7.1919827078011407</v>
      </c>
      <c r="D956" s="13">
        <f>+'USD PP Chart'!D956</f>
        <v>73.2</v>
      </c>
    </row>
    <row r="957" spans="1:4" x14ac:dyDescent="0.25">
      <c r="A957" s="21">
        <v>33482</v>
      </c>
      <c r="B957" s="19">
        <f t="shared" si="29"/>
        <v>7.162507368834742</v>
      </c>
      <c r="C957" s="18">
        <f t="shared" si="28"/>
        <v>7.162507368834742</v>
      </c>
      <c r="D957" s="13">
        <f>+'USD PP Chart'!D957</f>
        <v>72.900000000000006</v>
      </c>
    </row>
    <row r="958" spans="1:4" x14ac:dyDescent="0.25">
      <c r="A958" s="21">
        <v>33512</v>
      </c>
      <c r="B958" s="19">
        <f t="shared" si="29"/>
        <v>7.1526822558459422</v>
      </c>
      <c r="C958" s="18">
        <f t="shared" si="28"/>
        <v>7.1526822558459422</v>
      </c>
      <c r="D958" s="13">
        <f>+'USD PP Chart'!D958</f>
        <v>72.8</v>
      </c>
    </row>
    <row r="959" spans="1:4" x14ac:dyDescent="0.25">
      <c r="A959" s="21">
        <v>33543</v>
      </c>
      <c r="B959" s="19">
        <f t="shared" si="29"/>
        <v>7.1330320298683425</v>
      </c>
      <c r="C959" s="18">
        <f t="shared" si="28"/>
        <v>7.1330320298683425</v>
      </c>
      <c r="D959" s="13">
        <f>+'USD PP Chart'!D959</f>
        <v>72.599999999999994</v>
      </c>
    </row>
    <row r="960" spans="1:4" x14ac:dyDescent="0.25">
      <c r="A960" s="21">
        <v>33573</v>
      </c>
      <c r="B960" s="19">
        <f t="shared" si="29"/>
        <v>7.1232069168795444</v>
      </c>
      <c r="C960" s="18">
        <f t="shared" si="28"/>
        <v>7.1232069168795444</v>
      </c>
      <c r="D960" s="13">
        <f>+'USD PP Chart'!D960</f>
        <v>72.5</v>
      </c>
    </row>
    <row r="961" spans="1:4" x14ac:dyDescent="0.25">
      <c r="A961" s="21">
        <v>33604</v>
      </c>
      <c r="B961" s="19">
        <f t="shared" si="29"/>
        <v>7.1133818038907464</v>
      </c>
      <c r="C961" s="18">
        <f t="shared" si="28"/>
        <v>7.1133818038907464</v>
      </c>
      <c r="D961" s="13">
        <f>+'USD PP Chart'!D961</f>
        <v>72.400000000000006</v>
      </c>
    </row>
    <row r="962" spans="1:4" x14ac:dyDescent="0.25">
      <c r="A962" s="21">
        <v>33635</v>
      </c>
      <c r="B962" s="19">
        <f t="shared" si="29"/>
        <v>7.0937315779131467</v>
      </c>
      <c r="C962" s="18">
        <f t="shared" si="28"/>
        <v>7.0937315779131467</v>
      </c>
      <c r="D962" s="13">
        <f>+'USD PP Chart'!D962</f>
        <v>72.2</v>
      </c>
    </row>
    <row r="963" spans="1:4" x14ac:dyDescent="0.25">
      <c r="A963" s="21">
        <v>33664</v>
      </c>
      <c r="B963" s="19">
        <f t="shared" si="29"/>
        <v>7.0544311259579482</v>
      </c>
      <c r="C963" s="18">
        <f t="shared" si="28"/>
        <v>7.0544311259579482</v>
      </c>
      <c r="D963" s="13">
        <f>+'USD PP Chart'!D963</f>
        <v>71.8</v>
      </c>
    </row>
    <row r="964" spans="1:4" x14ac:dyDescent="0.25">
      <c r="A964" s="21">
        <v>33695</v>
      </c>
      <c r="B964" s="19">
        <f t="shared" si="29"/>
        <v>7.0446060129691501</v>
      </c>
      <c r="C964" s="18">
        <f t="shared" si="28"/>
        <v>7.0446060129691501</v>
      </c>
      <c r="D964" s="13">
        <f>+'USD PP Chart'!D964</f>
        <v>71.7</v>
      </c>
    </row>
    <row r="965" spans="1:4" x14ac:dyDescent="0.25">
      <c r="A965" s="21">
        <v>33725</v>
      </c>
      <c r="B965" s="19">
        <f t="shared" si="29"/>
        <v>7.0347808999803503</v>
      </c>
      <c r="C965" s="18">
        <f t="shared" si="28"/>
        <v>7.0347808999803503</v>
      </c>
      <c r="D965" s="13">
        <f>+'USD PP Chart'!D965</f>
        <v>71.599999999999994</v>
      </c>
    </row>
    <row r="966" spans="1:4" x14ac:dyDescent="0.25">
      <c r="A966" s="21">
        <v>33756</v>
      </c>
      <c r="B966" s="19">
        <f t="shared" si="29"/>
        <v>7.0053055610139507</v>
      </c>
      <c r="C966" s="18">
        <f t="shared" si="28"/>
        <v>7.0053055610139507</v>
      </c>
      <c r="D966" s="13">
        <f>+'USD PP Chart'!D966</f>
        <v>71.3</v>
      </c>
    </row>
    <row r="967" spans="1:4" x14ac:dyDescent="0.25">
      <c r="A967" s="21">
        <v>33786</v>
      </c>
      <c r="B967" s="19">
        <f t="shared" si="29"/>
        <v>6.9954804480251527</v>
      </c>
      <c r="C967" s="18">
        <f t="shared" si="28"/>
        <v>6.9954804480251527</v>
      </c>
      <c r="D967" s="13">
        <f>+'USD PP Chart'!D967</f>
        <v>71.2</v>
      </c>
    </row>
    <row r="968" spans="1:4" x14ac:dyDescent="0.25">
      <c r="A968" s="21">
        <v>33817</v>
      </c>
      <c r="B968" s="19">
        <f t="shared" si="29"/>
        <v>6.9758302220475539</v>
      </c>
      <c r="C968" s="18">
        <f t="shared" si="28"/>
        <v>6.9758302220475539</v>
      </c>
      <c r="D968" s="13">
        <f>+'USD PP Chart'!D968</f>
        <v>71</v>
      </c>
    </row>
    <row r="969" spans="1:4" x14ac:dyDescent="0.25">
      <c r="A969" s="21">
        <v>33848</v>
      </c>
      <c r="B969" s="19">
        <f t="shared" si="29"/>
        <v>6.956179996069956</v>
      </c>
      <c r="C969" s="18">
        <f t="shared" si="28"/>
        <v>6.956179996069956</v>
      </c>
      <c r="D969" s="13">
        <f>+'USD PP Chart'!D969</f>
        <v>70.8</v>
      </c>
    </row>
    <row r="970" spans="1:4" x14ac:dyDescent="0.25">
      <c r="A970" s="21">
        <v>33878</v>
      </c>
      <c r="B970" s="19">
        <f t="shared" si="29"/>
        <v>6.9267046571035564</v>
      </c>
      <c r="C970" s="18">
        <f t="shared" si="28"/>
        <v>6.9267046571035564</v>
      </c>
      <c r="D970" s="13">
        <f>+'USD PP Chart'!D970</f>
        <v>70.5</v>
      </c>
    </row>
    <row r="971" spans="1:4" x14ac:dyDescent="0.25">
      <c r="A971" s="21">
        <v>33909</v>
      </c>
      <c r="B971" s="19">
        <f t="shared" si="29"/>
        <v>6.9168795441147584</v>
      </c>
      <c r="C971" s="18">
        <f t="shared" si="28"/>
        <v>6.9168795441147584</v>
      </c>
      <c r="D971" s="13">
        <f>+'USD PP Chart'!D971</f>
        <v>70.400000000000006</v>
      </c>
    </row>
    <row r="972" spans="1:4" x14ac:dyDescent="0.25">
      <c r="A972" s="21">
        <v>33939</v>
      </c>
      <c r="B972" s="19">
        <f t="shared" si="29"/>
        <v>6.9267046571035564</v>
      </c>
      <c r="C972" s="18">
        <f t="shared" si="28"/>
        <v>6.9267046571035564</v>
      </c>
      <c r="D972" s="13">
        <f>+'USD PP Chart'!D972</f>
        <v>70.5</v>
      </c>
    </row>
    <row r="973" spans="1:4" x14ac:dyDescent="0.25">
      <c r="A973" s="21">
        <v>33970</v>
      </c>
      <c r="B973" s="19">
        <f t="shared" si="29"/>
        <v>6.8874042051483588</v>
      </c>
      <c r="C973" s="18">
        <f t="shared" ref="C973:C1036" si="30">+B973</f>
        <v>6.8874042051483588</v>
      </c>
      <c r="D973" s="13">
        <f>+'USD PP Chart'!D973</f>
        <v>70.099999999999994</v>
      </c>
    </row>
    <row r="974" spans="1:4" x14ac:dyDescent="0.25">
      <c r="A974" s="21">
        <v>34001</v>
      </c>
      <c r="B974" s="19">
        <f t="shared" ref="B974:B1037" si="31">D974/$D$13*$B$12</f>
        <v>6.8677539791707609</v>
      </c>
      <c r="C974" s="18">
        <f t="shared" si="30"/>
        <v>6.8677539791707609</v>
      </c>
      <c r="D974" s="13">
        <f>+'USD PP Chart'!D974</f>
        <v>69.900000000000006</v>
      </c>
    </row>
    <row r="975" spans="1:4" x14ac:dyDescent="0.25">
      <c r="A975" s="21">
        <v>34029</v>
      </c>
      <c r="B975" s="19">
        <f t="shared" si="31"/>
        <v>6.8481037531931621</v>
      </c>
      <c r="C975" s="18">
        <f t="shared" si="30"/>
        <v>6.8481037531931621</v>
      </c>
      <c r="D975" s="13">
        <f>+'USD PP Chart'!D975</f>
        <v>69.7</v>
      </c>
    </row>
    <row r="976" spans="1:4" x14ac:dyDescent="0.25">
      <c r="A976" s="21">
        <v>34060</v>
      </c>
      <c r="B976" s="19">
        <f t="shared" si="31"/>
        <v>6.8284535272155642</v>
      </c>
      <c r="C976" s="18">
        <f t="shared" si="30"/>
        <v>6.8284535272155642</v>
      </c>
      <c r="D976" s="13">
        <f>+'USD PP Chart'!D976</f>
        <v>69.5</v>
      </c>
    </row>
    <row r="977" spans="1:4" x14ac:dyDescent="0.25">
      <c r="A977" s="21">
        <v>34090</v>
      </c>
      <c r="B977" s="19">
        <f t="shared" si="31"/>
        <v>6.8088033012379645</v>
      </c>
      <c r="C977" s="18">
        <f t="shared" si="30"/>
        <v>6.8088033012379645</v>
      </c>
      <c r="D977" s="13">
        <f>+'USD PP Chart'!D977</f>
        <v>69.3</v>
      </c>
    </row>
    <row r="978" spans="1:4" x14ac:dyDescent="0.25">
      <c r="A978" s="21">
        <v>34121</v>
      </c>
      <c r="B978" s="19">
        <f t="shared" si="31"/>
        <v>6.8088033012379645</v>
      </c>
      <c r="C978" s="18">
        <f t="shared" si="30"/>
        <v>6.8088033012379645</v>
      </c>
      <c r="D978" s="13">
        <f>+'USD PP Chart'!D978</f>
        <v>69.3</v>
      </c>
    </row>
    <row r="979" spans="1:4" x14ac:dyDescent="0.25">
      <c r="A979" s="21">
        <v>34151</v>
      </c>
      <c r="B979" s="19">
        <f t="shared" si="31"/>
        <v>6.7989781882491647</v>
      </c>
      <c r="C979" s="18">
        <f t="shared" si="30"/>
        <v>6.7989781882491647</v>
      </c>
      <c r="D979" s="13">
        <f>+'USD PP Chart'!D979</f>
        <v>69.2</v>
      </c>
    </row>
    <row r="980" spans="1:4" x14ac:dyDescent="0.25">
      <c r="A980" s="21">
        <v>34182</v>
      </c>
      <c r="B980" s="19">
        <f t="shared" si="31"/>
        <v>6.7793279622715668</v>
      </c>
      <c r="C980" s="18">
        <f t="shared" si="30"/>
        <v>6.7793279622715668</v>
      </c>
      <c r="D980" s="13">
        <f>+'USD PP Chart'!D980</f>
        <v>69</v>
      </c>
    </row>
    <row r="981" spans="1:4" x14ac:dyDescent="0.25">
      <c r="A981" s="21">
        <v>34213</v>
      </c>
      <c r="B981" s="19">
        <f t="shared" si="31"/>
        <v>6.7695028492827669</v>
      </c>
      <c r="C981" s="18">
        <f t="shared" si="30"/>
        <v>6.7695028492827669</v>
      </c>
      <c r="D981" s="13">
        <f>+'USD PP Chart'!D981</f>
        <v>68.900000000000006</v>
      </c>
    </row>
    <row r="982" spans="1:4" x14ac:dyDescent="0.25">
      <c r="A982" s="21">
        <v>34243</v>
      </c>
      <c r="B982" s="19">
        <f t="shared" si="31"/>
        <v>6.7400275103163683</v>
      </c>
      <c r="C982" s="18">
        <f t="shared" si="30"/>
        <v>6.7400275103163683</v>
      </c>
      <c r="D982" s="13">
        <f>+'USD PP Chart'!D982</f>
        <v>68.599999999999994</v>
      </c>
    </row>
    <row r="983" spans="1:4" x14ac:dyDescent="0.25">
      <c r="A983" s="21">
        <v>34274</v>
      </c>
      <c r="B983" s="19">
        <f t="shared" si="31"/>
        <v>6.7400275103163683</v>
      </c>
      <c r="C983" s="18">
        <f t="shared" si="30"/>
        <v>6.7400275103163683</v>
      </c>
      <c r="D983" s="13">
        <f>+'USD PP Chart'!D983</f>
        <v>68.599999999999994</v>
      </c>
    </row>
    <row r="984" spans="1:4" x14ac:dyDescent="0.25">
      <c r="A984" s="21">
        <v>34304</v>
      </c>
      <c r="B984" s="19">
        <f t="shared" si="31"/>
        <v>6.7400275103163683</v>
      </c>
      <c r="C984" s="18">
        <f t="shared" si="30"/>
        <v>6.7400275103163683</v>
      </c>
      <c r="D984" s="13">
        <f>+'USD PP Chart'!D984</f>
        <v>68.599999999999994</v>
      </c>
    </row>
    <row r="985" spans="1:4" x14ac:dyDescent="0.25">
      <c r="A985" s="21">
        <v>34335</v>
      </c>
      <c r="B985" s="19">
        <f t="shared" si="31"/>
        <v>6.7203772843387704</v>
      </c>
      <c r="C985" s="18">
        <f t="shared" si="30"/>
        <v>6.7203772843387704</v>
      </c>
      <c r="D985" s="13">
        <f>+'USD PP Chart'!D985</f>
        <v>68.400000000000006</v>
      </c>
    </row>
    <row r="986" spans="1:4" x14ac:dyDescent="0.25">
      <c r="A986" s="21">
        <v>34366</v>
      </c>
      <c r="B986" s="19">
        <f t="shared" si="31"/>
        <v>6.7007270583611724</v>
      </c>
      <c r="C986" s="18">
        <f t="shared" si="30"/>
        <v>6.7007270583611724</v>
      </c>
      <c r="D986" s="13">
        <f>+'USD PP Chart'!D986</f>
        <v>68.2</v>
      </c>
    </row>
    <row r="987" spans="1:4" x14ac:dyDescent="0.25">
      <c r="A987" s="21">
        <v>34394</v>
      </c>
      <c r="B987" s="19">
        <f t="shared" si="31"/>
        <v>6.6712517193947747</v>
      </c>
      <c r="C987" s="18">
        <f t="shared" si="30"/>
        <v>6.6712517193947747</v>
      </c>
      <c r="D987" s="13">
        <f>+'USD PP Chart'!D987</f>
        <v>67.900000000000006</v>
      </c>
    </row>
    <row r="988" spans="1:4" x14ac:dyDescent="0.25">
      <c r="A988" s="21">
        <v>34425</v>
      </c>
      <c r="B988" s="19">
        <f t="shared" si="31"/>
        <v>6.6712517193947747</v>
      </c>
      <c r="C988" s="18">
        <f t="shared" si="30"/>
        <v>6.6712517193947747</v>
      </c>
      <c r="D988" s="13">
        <f>+'USD PP Chart'!D988</f>
        <v>67.900000000000006</v>
      </c>
    </row>
    <row r="989" spans="1:4" x14ac:dyDescent="0.25">
      <c r="A989" s="21">
        <v>34455</v>
      </c>
      <c r="B989" s="19">
        <f t="shared" si="31"/>
        <v>6.6614266064059731</v>
      </c>
      <c r="C989" s="18">
        <f t="shared" si="30"/>
        <v>6.6614266064059731</v>
      </c>
      <c r="D989" s="13">
        <f>+'USD PP Chart'!D989</f>
        <v>67.8</v>
      </c>
    </row>
    <row r="990" spans="1:4" x14ac:dyDescent="0.25">
      <c r="A990" s="21">
        <v>34486</v>
      </c>
      <c r="B990" s="19">
        <f t="shared" si="31"/>
        <v>6.6417763804283743</v>
      </c>
      <c r="C990" s="18">
        <f t="shared" si="30"/>
        <v>6.6417763804283743</v>
      </c>
      <c r="D990" s="13">
        <f>+'USD PP Chart'!D990</f>
        <v>67.599999999999994</v>
      </c>
    </row>
    <row r="991" spans="1:4" x14ac:dyDescent="0.25">
      <c r="A991" s="21">
        <v>34516</v>
      </c>
      <c r="B991" s="19">
        <f t="shared" si="31"/>
        <v>6.6221261544507772</v>
      </c>
      <c r="C991" s="18">
        <f t="shared" si="30"/>
        <v>6.6221261544507772</v>
      </c>
      <c r="D991" s="13">
        <f>+'USD PP Chart'!D991</f>
        <v>67.400000000000006</v>
      </c>
    </row>
    <row r="992" spans="1:4" x14ac:dyDescent="0.25">
      <c r="A992" s="21">
        <v>34547</v>
      </c>
      <c r="B992" s="19">
        <f t="shared" si="31"/>
        <v>6.5926508154843768</v>
      </c>
      <c r="C992" s="18">
        <f t="shared" si="30"/>
        <v>6.5926508154843768</v>
      </c>
      <c r="D992" s="13">
        <f>+'USD PP Chart'!D992</f>
        <v>67.099999999999994</v>
      </c>
    </row>
    <row r="993" spans="1:4" x14ac:dyDescent="0.25">
      <c r="A993" s="21">
        <v>34578</v>
      </c>
      <c r="B993" s="19">
        <f t="shared" si="31"/>
        <v>6.5730005895067807</v>
      </c>
      <c r="C993" s="18">
        <f t="shared" si="30"/>
        <v>6.5730005895067807</v>
      </c>
      <c r="D993" s="13">
        <f>+'USD PP Chart'!D993</f>
        <v>66.900000000000006</v>
      </c>
    </row>
    <row r="994" spans="1:4" x14ac:dyDescent="0.25">
      <c r="A994" s="21">
        <v>34608</v>
      </c>
      <c r="B994" s="19">
        <f t="shared" si="31"/>
        <v>6.5730005895067807</v>
      </c>
      <c r="C994" s="18">
        <f t="shared" si="30"/>
        <v>6.5730005895067807</v>
      </c>
      <c r="D994" s="13">
        <f>+'USD PP Chart'!D994</f>
        <v>66.900000000000006</v>
      </c>
    </row>
    <row r="995" spans="1:4" x14ac:dyDescent="0.25">
      <c r="A995" s="21">
        <v>34639</v>
      </c>
      <c r="B995" s="19">
        <f t="shared" si="31"/>
        <v>6.5631754765179799</v>
      </c>
      <c r="C995" s="18">
        <f t="shared" si="30"/>
        <v>6.5631754765179799</v>
      </c>
      <c r="D995" s="13">
        <f>+'USD PP Chart'!D995</f>
        <v>66.8</v>
      </c>
    </row>
    <row r="996" spans="1:4" x14ac:dyDescent="0.25">
      <c r="A996" s="21">
        <v>34669</v>
      </c>
      <c r="B996" s="19">
        <f t="shared" si="31"/>
        <v>6.5631754765179799</v>
      </c>
      <c r="C996" s="18">
        <f t="shared" si="30"/>
        <v>6.5631754765179799</v>
      </c>
      <c r="D996" s="13">
        <f>+'USD PP Chart'!D996</f>
        <v>66.8</v>
      </c>
    </row>
    <row r="997" spans="1:4" x14ac:dyDescent="0.25">
      <c r="A997" s="21">
        <v>34700</v>
      </c>
      <c r="B997" s="19">
        <f t="shared" si="31"/>
        <v>6.5337001375515822</v>
      </c>
      <c r="C997" s="18">
        <f t="shared" si="30"/>
        <v>6.5337001375515822</v>
      </c>
      <c r="D997" s="13">
        <f>+'USD PP Chart'!D997</f>
        <v>66.5</v>
      </c>
    </row>
    <row r="998" spans="1:4" x14ac:dyDescent="0.25">
      <c r="A998" s="21">
        <v>34731</v>
      </c>
      <c r="B998" s="19">
        <f t="shared" si="31"/>
        <v>6.5140499115739825</v>
      </c>
      <c r="C998" s="18">
        <f t="shared" si="30"/>
        <v>6.5140499115739825</v>
      </c>
      <c r="D998" s="13">
        <f>+'USD PP Chart'!D998</f>
        <v>66.3</v>
      </c>
    </row>
    <row r="999" spans="1:4" x14ac:dyDescent="0.25">
      <c r="A999" s="21">
        <v>34759</v>
      </c>
      <c r="B999" s="19">
        <f t="shared" si="31"/>
        <v>6.4845745726075847</v>
      </c>
      <c r="C999" s="18">
        <f t="shared" si="30"/>
        <v>6.4845745726075847</v>
      </c>
      <c r="D999" s="13">
        <f>+'USD PP Chart'!D999</f>
        <v>66</v>
      </c>
    </row>
    <row r="1000" spans="1:4" x14ac:dyDescent="0.25">
      <c r="A1000" s="21">
        <v>34790</v>
      </c>
      <c r="B1000" s="19">
        <f t="shared" si="31"/>
        <v>6.4649243466299868</v>
      </c>
      <c r="C1000" s="18">
        <f t="shared" si="30"/>
        <v>6.4649243466299868</v>
      </c>
      <c r="D1000" s="13">
        <f>+'USD PP Chart'!D1000</f>
        <v>65.8</v>
      </c>
    </row>
    <row r="1001" spans="1:4" x14ac:dyDescent="0.25">
      <c r="A1001" s="21">
        <v>34820</v>
      </c>
      <c r="B1001" s="19">
        <f t="shared" si="31"/>
        <v>6.455099233641187</v>
      </c>
      <c r="C1001" s="18">
        <f t="shared" si="30"/>
        <v>6.455099233641187</v>
      </c>
      <c r="D1001" s="13">
        <f>+'USD PP Chart'!D1001</f>
        <v>65.7</v>
      </c>
    </row>
    <row r="1002" spans="1:4" x14ac:dyDescent="0.25">
      <c r="A1002" s="21">
        <v>34851</v>
      </c>
      <c r="B1002" s="19">
        <f t="shared" si="31"/>
        <v>6.4452741206523871</v>
      </c>
      <c r="C1002" s="18">
        <f t="shared" si="30"/>
        <v>6.4452741206523871</v>
      </c>
      <c r="D1002" s="13">
        <f>+'USD PP Chart'!D1002</f>
        <v>65.599999999999994</v>
      </c>
    </row>
    <row r="1003" spans="1:4" x14ac:dyDescent="0.25">
      <c r="A1003" s="21">
        <v>34881</v>
      </c>
      <c r="B1003" s="19">
        <f t="shared" si="31"/>
        <v>6.4452741206523871</v>
      </c>
      <c r="C1003" s="18">
        <f t="shared" si="30"/>
        <v>6.4452741206523871</v>
      </c>
      <c r="D1003" s="13">
        <f>+'USD PP Chart'!D1003</f>
        <v>65.599999999999994</v>
      </c>
    </row>
    <row r="1004" spans="1:4" x14ac:dyDescent="0.25">
      <c r="A1004" s="21">
        <v>34912</v>
      </c>
      <c r="B1004" s="19">
        <f t="shared" si="31"/>
        <v>6.4256238946747892</v>
      </c>
      <c r="C1004" s="18">
        <f t="shared" si="30"/>
        <v>6.4256238946747892</v>
      </c>
      <c r="D1004" s="13">
        <f>+'USD PP Chart'!D1004</f>
        <v>65.400000000000006</v>
      </c>
    </row>
    <row r="1005" spans="1:4" x14ac:dyDescent="0.25">
      <c r="A1005" s="21">
        <v>34943</v>
      </c>
      <c r="B1005" s="19">
        <f t="shared" si="31"/>
        <v>6.4157987816859903</v>
      </c>
      <c r="C1005" s="18">
        <f t="shared" si="30"/>
        <v>6.4157987816859903</v>
      </c>
      <c r="D1005" s="13">
        <f>+'USD PP Chart'!D1005</f>
        <v>65.3</v>
      </c>
    </row>
    <row r="1006" spans="1:4" x14ac:dyDescent="0.25">
      <c r="A1006" s="21">
        <v>34973</v>
      </c>
      <c r="B1006" s="19">
        <f t="shared" si="31"/>
        <v>6.3961485557083906</v>
      </c>
      <c r="C1006" s="18">
        <f t="shared" si="30"/>
        <v>6.3961485557083906</v>
      </c>
      <c r="D1006" s="13">
        <f>+'USD PP Chart'!D1006</f>
        <v>65.099999999999994</v>
      </c>
    </row>
    <row r="1007" spans="1:4" x14ac:dyDescent="0.25">
      <c r="A1007" s="21">
        <v>35004</v>
      </c>
      <c r="B1007" s="19">
        <f t="shared" si="31"/>
        <v>6.3961485557083906</v>
      </c>
      <c r="C1007" s="18">
        <f t="shared" si="30"/>
        <v>6.3961485557083906</v>
      </c>
      <c r="D1007" s="13">
        <f>+'USD PP Chart'!D1007</f>
        <v>65.099999999999994</v>
      </c>
    </row>
    <row r="1008" spans="1:4" x14ac:dyDescent="0.25">
      <c r="A1008" s="21">
        <v>35034</v>
      </c>
      <c r="B1008" s="19">
        <f t="shared" si="31"/>
        <v>6.3961485557083906</v>
      </c>
      <c r="C1008" s="18">
        <f t="shared" si="30"/>
        <v>6.3961485557083906</v>
      </c>
      <c r="D1008" s="13">
        <f>+'USD PP Chart'!D1008</f>
        <v>65.099999999999994</v>
      </c>
    </row>
    <row r="1009" spans="1:4" x14ac:dyDescent="0.25">
      <c r="A1009" s="21">
        <v>35065</v>
      </c>
      <c r="B1009" s="19">
        <f t="shared" si="31"/>
        <v>6.3666732167419928</v>
      </c>
      <c r="C1009" s="18">
        <f t="shared" si="30"/>
        <v>6.3666732167419928</v>
      </c>
      <c r="D1009" s="13">
        <f>+'USD PP Chart'!D1009</f>
        <v>64.8</v>
      </c>
    </row>
    <row r="1010" spans="1:4" x14ac:dyDescent="0.25">
      <c r="A1010" s="21">
        <v>35096</v>
      </c>
      <c r="B1010" s="19">
        <f t="shared" si="31"/>
        <v>6.3371978777755951</v>
      </c>
      <c r="C1010" s="18">
        <f t="shared" si="30"/>
        <v>6.3371978777755951</v>
      </c>
      <c r="D1010" s="13">
        <f>+'USD PP Chart'!D1010</f>
        <v>64.5</v>
      </c>
    </row>
    <row r="1011" spans="1:4" x14ac:dyDescent="0.25">
      <c r="A1011" s="21">
        <v>35125</v>
      </c>
      <c r="B1011" s="19">
        <f t="shared" si="31"/>
        <v>6.3077225388091964</v>
      </c>
      <c r="C1011" s="18">
        <f t="shared" si="30"/>
        <v>6.3077225388091964</v>
      </c>
      <c r="D1011" s="13">
        <f>+'USD PP Chart'!D1011</f>
        <v>64.2</v>
      </c>
    </row>
    <row r="1012" spans="1:4" x14ac:dyDescent="0.25">
      <c r="A1012" s="21">
        <v>35156</v>
      </c>
      <c r="B1012" s="19">
        <f t="shared" si="31"/>
        <v>6.2880723128315985</v>
      </c>
      <c r="C1012" s="18">
        <f t="shared" si="30"/>
        <v>6.2880723128315985</v>
      </c>
      <c r="D1012" s="13">
        <f>+'USD PP Chart'!D1012</f>
        <v>64</v>
      </c>
    </row>
    <row r="1013" spans="1:4" x14ac:dyDescent="0.25">
      <c r="A1013" s="21">
        <v>35186</v>
      </c>
      <c r="B1013" s="19">
        <f t="shared" si="31"/>
        <v>6.2782471998427987</v>
      </c>
      <c r="C1013" s="18">
        <f t="shared" si="30"/>
        <v>6.2782471998427987</v>
      </c>
      <c r="D1013" s="13">
        <f>+'USD PP Chart'!D1013</f>
        <v>63.9</v>
      </c>
    </row>
    <row r="1014" spans="1:4" x14ac:dyDescent="0.25">
      <c r="A1014" s="21">
        <v>35217</v>
      </c>
      <c r="B1014" s="19">
        <f t="shared" si="31"/>
        <v>6.2684220868539988</v>
      </c>
      <c r="C1014" s="18">
        <f t="shared" si="30"/>
        <v>6.2684220868539988</v>
      </c>
      <c r="D1014" s="13">
        <f>+'USD PP Chart'!D1014</f>
        <v>63.8</v>
      </c>
    </row>
    <row r="1015" spans="1:4" x14ac:dyDescent="0.25">
      <c r="A1015" s="21">
        <v>35247</v>
      </c>
      <c r="B1015" s="19">
        <f t="shared" si="31"/>
        <v>6.2585969738652008</v>
      </c>
      <c r="C1015" s="18">
        <f t="shared" si="30"/>
        <v>6.2585969738652008</v>
      </c>
      <c r="D1015" s="13">
        <f>+'USD PP Chart'!D1015</f>
        <v>63.7</v>
      </c>
    </row>
    <row r="1016" spans="1:4" x14ac:dyDescent="0.25">
      <c r="A1016" s="21">
        <v>35278</v>
      </c>
      <c r="B1016" s="19">
        <f t="shared" si="31"/>
        <v>6.2487718608764</v>
      </c>
      <c r="C1016" s="18">
        <f t="shared" si="30"/>
        <v>6.2487718608764</v>
      </c>
      <c r="D1016" s="13">
        <f>+'USD PP Chart'!D1016</f>
        <v>63.6</v>
      </c>
    </row>
    <row r="1017" spans="1:4" x14ac:dyDescent="0.25">
      <c r="A1017" s="21">
        <v>35309</v>
      </c>
      <c r="B1017" s="19">
        <f t="shared" si="31"/>
        <v>6.2291216348988012</v>
      </c>
      <c r="C1017" s="18">
        <f t="shared" si="30"/>
        <v>6.2291216348988012</v>
      </c>
      <c r="D1017" s="13">
        <f>+'USD PP Chart'!D1017</f>
        <v>63.4</v>
      </c>
    </row>
    <row r="1018" spans="1:4" x14ac:dyDescent="0.25">
      <c r="A1018" s="21">
        <v>35339</v>
      </c>
      <c r="B1018" s="19">
        <f t="shared" si="31"/>
        <v>6.2094714089212033</v>
      </c>
      <c r="C1018" s="18">
        <f t="shared" si="30"/>
        <v>6.2094714089212033</v>
      </c>
      <c r="D1018" s="13">
        <f>+'USD PP Chart'!D1018</f>
        <v>63.2</v>
      </c>
    </row>
    <row r="1019" spans="1:4" x14ac:dyDescent="0.25">
      <c r="A1019" s="21">
        <v>35370</v>
      </c>
      <c r="B1019" s="19">
        <f t="shared" si="31"/>
        <v>6.1996462959324035</v>
      </c>
      <c r="C1019" s="18">
        <f t="shared" si="30"/>
        <v>6.1996462959324035</v>
      </c>
      <c r="D1019" s="13">
        <f>+'USD PP Chart'!D1019</f>
        <v>63.1</v>
      </c>
    </row>
    <row r="1020" spans="1:4" x14ac:dyDescent="0.25">
      <c r="A1020" s="21">
        <v>35400</v>
      </c>
      <c r="B1020" s="19">
        <f t="shared" si="31"/>
        <v>6.1996462959324035</v>
      </c>
      <c r="C1020" s="18">
        <f t="shared" si="30"/>
        <v>6.1996462959324035</v>
      </c>
      <c r="D1020" s="13">
        <f>+'USD PP Chart'!D1020</f>
        <v>63.1</v>
      </c>
    </row>
    <row r="1021" spans="1:4" x14ac:dyDescent="0.25">
      <c r="A1021" s="21">
        <v>35431</v>
      </c>
      <c r="B1021" s="19">
        <f t="shared" si="31"/>
        <v>6.1701709569660048</v>
      </c>
      <c r="C1021" s="18">
        <f t="shared" si="30"/>
        <v>6.1701709569660048</v>
      </c>
      <c r="D1021" s="13">
        <f>+'USD PP Chart'!D1021</f>
        <v>62.8</v>
      </c>
    </row>
    <row r="1022" spans="1:4" x14ac:dyDescent="0.25">
      <c r="A1022" s="21">
        <v>35462</v>
      </c>
      <c r="B1022" s="19">
        <f t="shared" si="31"/>
        <v>6.1505207309884069</v>
      </c>
      <c r="C1022" s="18">
        <f t="shared" si="30"/>
        <v>6.1505207309884069</v>
      </c>
      <c r="D1022" s="13">
        <f>+'USD PP Chart'!D1022</f>
        <v>62.6</v>
      </c>
    </row>
    <row r="1023" spans="1:4" x14ac:dyDescent="0.25">
      <c r="A1023" s="21">
        <v>35490</v>
      </c>
      <c r="B1023" s="19">
        <f t="shared" si="31"/>
        <v>6.1406956179996071</v>
      </c>
      <c r="C1023" s="18">
        <f t="shared" si="30"/>
        <v>6.1406956179996071</v>
      </c>
      <c r="D1023" s="13">
        <f>+'USD PP Chart'!D1023</f>
        <v>62.5</v>
      </c>
    </row>
    <row r="1024" spans="1:4" x14ac:dyDescent="0.25">
      <c r="A1024" s="21">
        <v>35521</v>
      </c>
      <c r="B1024" s="19">
        <f t="shared" si="31"/>
        <v>6.1308705050108072</v>
      </c>
      <c r="C1024" s="18">
        <f t="shared" si="30"/>
        <v>6.1308705050108072</v>
      </c>
      <c r="D1024" s="13">
        <f>+'USD PP Chart'!D1024</f>
        <v>62.4</v>
      </c>
    </row>
    <row r="1025" spans="1:4" x14ac:dyDescent="0.25">
      <c r="A1025" s="21">
        <v>35551</v>
      </c>
      <c r="B1025" s="19">
        <f t="shared" si="31"/>
        <v>6.1406956179996071</v>
      </c>
      <c r="C1025" s="18">
        <f t="shared" si="30"/>
        <v>6.1406956179996071</v>
      </c>
      <c r="D1025" s="13">
        <f>+'USD PP Chart'!D1025</f>
        <v>62.5</v>
      </c>
    </row>
    <row r="1026" spans="1:4" x14ac:dyDescent="0.25">
      <c r="A1026" s="21">
        <v>35582</v>
      </c>
      <c r="B1026" s="19">
        <f t="shared" si="31"/>
        <v>6.1308705050108072</v>
      </c>
      <c r="C1026" s="18">
        <f t="shared" si="30"/>
        <v>6.1308705050108072</v>
      </c>
      <c r="D1026" s="13">
        <f>+'USD PP Chart'!D1026</f>
        <v>62.4</v>
      </c>
    </row>
    <row r="1027" spans="1:4" x14ac:dyDescent="0.25">
      <c r="A1027" s="21">
        <v>35612</v>
      </c>
      <c r="B1027" s="19">
        <f t="shared" si="31"/>
        <v>6.1210453920220083</v>
      </c>
      <c r="C1027" s="18">
        <f t="shared" si="30"/>
        <v>6.1210453920220083</v>
      </c>
      <c r="D1027" s="13">
        <f>+'USD PP Chart'!D1027</f>
        <v>62.3</v>
      </c>
    </row>
    <row r="1028" spans="1:4" x14ac:dyDescent="0.25">
      <c r="A1028" s="21">
        <v>35643</v>
      </c>
      <c r="B1028" s="19">
        <f t="shared" si="31"/>
        <v>6.1112202790332093</v>
      </c>
      <c r="C1028" s="18">
        <f t="shared" si="30"/>
        <v>6.1112202790332093</v>
      </c>
      <c r="D1028" s="13">
        <f>+'USD PP Chart'!D1028</f>
        <v>62.2</v>
      </c>
    </row>
    <row r="1029" spans="1:4" x14ac:dyDescent="0.25">
      <c r="A1029" s="21">
        <v>35674</v>
      </c>
      <c r="B1029" s="19">
        <f t="shared" si="31"/>
        <v>6.0915700530556105</v>
      </c>
      <c r="C1029" s="18">
        <f t="shared" si="30"/>
        <v>6.0915700530556105</v>
      </c>
      <c r="D1029" s="13">
        <f>+'USD PP Chart'!D1029</f>
        <v>62</v>
      </c>
    </row>
    <row r="1030" spans="1:4" x14ac:dyDescent="0.25">
      <c r="A1030" s="21">
        <v>35704</v>
      </c>
      <c r="B1030" s="19">
        <f t="shared" si="31"/>
        <v>6.0817449400668115</v>
      </c>
      <c r="C1030" s="18">
        <f t="shared" si="30"/>
        <v>6.0817449400668115</v>
      </c>
      <c r="D1030" s="13">
        <f>+'USD PP Chart'!D1030</f>
        <v>61.9</v>
      </c>
    </row>
    <row r="1031" spans="1:4" x14ac:dyDescent="0.25">
      <c r="A1031" s="21">
        <v>35735</v>
      </c>
      <c r="B1031" s="19">
        <f t="shared" si="31"/>
        <v>6.0817449400668115</v>
      </c>
      <c r="C1031" s="18">
        <f t="shared" si="30"/>
        <v>6.0817449400668115</v>
      </c>
      <c r="D1031" s="13">
        <f>+'USD PP Chart'!D1031</f>
        <v>61.9</v>
      </c>
    </row>
    <row r="1032" spans="1:4" x14ac:dyDescent="0.25">
      <c r="A1032" s="21">
        <v>35765</v>
      </c>
      <c r="B1032" s="19">
        <f t="shared" si="31"/>
        <v>6.0915700530556105</v>
      </c>
      <c r="C1032" s="18">
        <f t="shared" si="30"/>
        <v>6.0915700530556105</v>
      </c>
      <c r="D1032" s="13">
        <f>+'USD PP Chart'!D1032</f>
        <v>62</v>
      </c>
    </row>
    <row r="1033" spans="1:4" x14ac:dyDescent="0.25">
      <c r="A1033" s="21">
        <v>35796</v>
      </c>
      <c r="B1033" s="19">
        <f t="shared" si="31"/>
        <v>6.0817449400668115</v>
      </c>
      <c r="C1033" s="18">
        <f t="shared" si="30"/>
        <v>6.0817449400668115</v>
      </c>
      <c r="D1033" s="13">
        <f>+'USD PP Chart'!D1033</f>
        <v>61.9</v>
      </c>
    </row>
    <row r="1034" spans="1:4" x14ac:dyDescent="0.25">
      <c r="A1034" s="21">
        <v>35827</v>
      </c>
      <c r="B1034" s="19">
        <f t="shared" si="31"/>
        <v>6.0719198270780117</v>
      </c>
      <c r="C1034" s="18">
        <f t="shared" si="30"/>
        <v>6.0719198270780117</v>
      </c>
      <c r="D1034" s="13">
        <f>+'USD PP Chart'!D1034</f>
        <v>61.8</v>
      </c>
    </row>
    <row r="1035" spans="1:4" x14ac:dyDescent="0.25">
      <c r="A1035" s="21">
        <v>35855</v>
      </c>
      <c r="B1035" s="19">
        <f t="shared" si="31"/>
        <v>6.0620947140892127</v>
      </c>
      <c r="C1035" s="18">
        <f t="shared" si="30"/>
        <v>6.0620947140892127</v>
      </c>
      <c r="D1035" s="13">
        <f>+'USD PP Chart'!D1035</f>
        <v>61.7</v>
      </c>
    </row>
    <row r="1036" spans="1:4" x14ac:dyDescent="0.25">
      <c r="A1036" s="21">
        <v>35886</v>
      </c>
      <c r="B1036" s="19">
        <f t="shared" si="31"/>
        <v>6.0424444881116131</v>
      </c>
      <c r="C1036" s="18">
        <f t="shared" si="30"/>
        <v>6.0424444881116131</v>
      </c>
      <c r="D1036" s="13">
        <f>+'USD PP Chart'!D1036</f>
        <v>61.5</v>
      </c>
    </row>
    <row r="1037" spans="1:4" x14ac:dyDescent="0.25">
      <c r="A1037" s="21">
        <v>35916</v>
      </c>
      <c r="B1037" s="19">
        <f t="shared" si="31"/>
        <v>6.0326193751228141</v>
      </c>
      <c r="C1037" s="18">
        <f t="shared" ref="C1037:C1100" si="32">+B1037</f>
        <v>6.0326193751228141</v>
      </c>
      <c r="D1037" s="13">
        <f>+'USD PP Chart'!D1037</f>
        <v>61.4</v>
      </c>
    </row>
    <row r="1038" spans="1:4" x14ac:dyDescent="0.25">
      <c r="A1038" s="21">
        <v>35947</v>
      </c>
      <c r="B1038" s="19">
        <f t="shared" ref="B1038:B1101" si="33">D1038/$D$13*$B$12</f>
        <v>6.0326193751228141</v>
      </c>
      <c r="C1038" s="18">
        <f t="shared" si="32"/>
        <v>6.0326193751228141</v>
      </c>
      <c r="D1038" s="13">
        <f>+'USD PP Chart'!D1038</f>
        <v>61.4</v>
      </c>
    </row>
    <row r="1039" spans="1:4" x14ac:dyDescent="0.25">
      <c r="A1039" s="21">
        <v>35977</v>
      </c>
      <c r="B1039" s="19">
        <f t="shared" si="33"/>
        <v>6.0227942621340143</v>
      </c>
      <c r="C1039" s="18">
        <f t="shared" si="32"/>
        <v>6.0227942621340143</v>
      </c>
      <c r="D1039" s="13">
        <f>+'USD PP Chart'!D1039</f>
        <v>61.3</v>
      </c>
    </row>
    <row r="1040" spans="1:4" x14ac:dyDescent="0.25">
      <c r="A1040" s="21">
        <v>36008</v>
      </c>
      <c r="B1040" s="19">
        <f t="shared" si="33"/>
        <v>6.0129691491452153</v>
      </c>
      <c r="C1040" s="18">
        <f t="shared" si="32"/>
        <v>6.0129691491452153</v>
      </c>
      <c r="D1040" s="13">
        <f>+'USD PP Chart'!D1040</f>
        <v>61.2</v>
      </c>
    </row>
    <row r="1041" spans="1:4" x14ac:dyDescent="0.25">
      <c r="A1041" s="21">
        <v>36039</v>
      </c>
      <c r="B1041" s="19">
        <f t="shared" si="33"/>
        <v>6.0031440361564155</v>
      </c>
      <c r="C1041" s="18">
        <f t="shared" si="32"/>
        <v>6.0031440361564155</v>
      </c>
      <c r="D1041" s="13">
        <f>+'USD PP Chart'!D1041</f>
        <v>61.1</v>
      </c>
    </row>
    <row r="1042" spans="1:4" x14ac:dyDescent="0.25">
      <c r="A1042" s="21">
        <v>36069</v>
      </c>
      <c r="B1042" s="19">
        <f t="shared" si="33"/>
        <v>5.9933189231676165</v>
      </c>
      <c r="C1042" s="18">
        <f t="shared" si="32"/>
        <v>5.9933189231676165</v>
      </c>
      <c r="D1042" s="13">
        <f>+'USD PP Chart'!D1042</f>
        <v>61</v>
      </c>
    </row>
    <row r="1043" spans="1:4" x14ac:dyDescent="0.25">
      <c r="A1043" s="21">
        <v>36100</v>
      </c>
      <c r="B1043" s="19">
        <f t="shared" si="33"/>
        <v>5.9933189231676165</v>
      </c>
      <c r="C1043" s="18">
        <f t="shared" si="32"/>
        <v>5.9933189231676165</v>
      </c>
      <c r="D1043" s="13">
        <f>+'USD PP Chart'!D1043</f>
        <v>61</v>
      </c>
    </row>
    <row r="1044" spans="1:4" x14ac:dyDescent="0.25">
      <c r="A1044" s="21">
        <v>36130</v>
      </c>
      <c r="B1044" s="19">
        <f t="shared" si="33"/>
        <v>5.9933189231676165</v>
      </c>
      <c r="C1044" s="18">
        <f t="shared" si="32"/>
        <v>5.9933189231676165</v>
      </c>
      <c r="D1044" s="13">
        <f>+'USD PP Chart'!D1044</f>
        <v>61</v>
      </c>
    </row>
    <row r="1045" spans="1:4" x14ac:dyDescent="0.25">
      <c r="A1045" s="21">
        <v>36161</v>
      </c>
      <c r="B1045" s="19">
        <f t="shared" si="33"/>
        <v>5.9736686971900177</v>
      </c>
      <c r="C1045" s="18">
        <f t="shared" si="32"/>
        <v>5.9736686971900177</v>
      </c>
      <c r="D1045" s="13">
        <f>+'USD PP Chart'!D1045</f>
        <v>60.8</v>
      </c>
    </row>
    <row r="1046" spans="1:4" x14ac:dyDescent="0.25">
      <c r="A1046" s="21">
        <v>36192</v>
      </c>
      <c r="B1046" s="19">
        <f t="shared" si="33"/>
        <v>5.9736686971900177</v>
      </c>
      <c r="C1046" s="18">
        <f t="shared" si="32"/>
        <v>5.9736686971900177</v>
      </c>
      <c r="D1046" s="13">
        <f>+'USD PP Chart'!D1046</f>
        <v>60.8</v>
      </c>
    </row>
    <row r="1047" spans="1:4" x14ac:dyDescent="0.25">
      <c r="A1047" s="21">
        <v>36220</v>
      </c>
      <c r="B1047" s="19">
        <f t="shared" si="33"/>
        <v>5.9540184712124198</v>
      </c>
      <c r="C1047" s="18">
        <f t="shared" si="32"/>
        <v>5.9540184712124198</v>
      </c>
      <c r="D1047" s="13">
        <f>+'USD PP Chart'!D1047</f>
        <v>60.6</v>
      </c>
    </row>
    <row r="1048" spans="1:4" x14ac:dyDescent="0.25">
      <c r="A1048" s="21">
        <v>36251</v>
      </c>
      <c r="B1048" s="19">
        <f t="shared" si="33"/>
        <v>5.9147180192572222</v>
      </c>
      <c r="C1048" s="18">
        <f t="shared" si="32"/>
        <v>5.9147180192572222</v>
      </c>
      <c r="D1048" s="13">
        <f>+'USD PP Chart'!D1048</f>
        <v>60.2</v>
      </c>
    </row>
    <row r="1049" spans="1:4" x14ac:dyDescent="0.25">
      <c r="A1049" s="21">
        <v>36281</v>
      </c>
      <c r="B1049" s="19">
        <f t="shared" si="33"/>
        <v>5.9147180192572222</v>
      </c>
      <c r="C1049" s="18">
        <f t="shared" si="32"/>
        <v>5.9147180192572222</v>
      </c>
      <c r="D1049" s="13">
        <f>+'USD PP Chart'!D1049</f>
        <v>60.2</v>
      </c>
    </row>
    <row r="1050" spans="1:4" x14ac:dyDescent="0.25">
      <c r="A1050" s="21">
        <v>36312</v>
      </c>
      <c r="B1050" s="19">
        <f t="shared" si="33"/>
        <v>5.9147180192572222</v>
      </c>
      <c r="C1050" s="18">
        <f t="shared" si="32"/>
        <v>5.9147180192572222</v>
      </c>
      <c r="D1050" s="13">
        <f>+'USD PP Chart'!D1050</f>
        <v>60.2</v>
      </c>
    </row>
    <row r="1051" spans="1:4" x14ac:dyDescent="0.25">
      <c r="A1051" s="21">
        <v>36342</v>
      </c>
      <c r="B1051" s="19">
        <f t="shared" si="33"/>
        <v>5.8950677932796225</v>
      </c>
      <c r="C1051" s="18">
        <f t="shared" si="32"/>
        <v>5.8950677932796225</v>
      </c>
      <c r="D1051" s="13">
        <f>+'USD PP Chart'!D1051</f>
        <v>60</v>
      </c>
    </row>
    <row r="1052" spans="1:4" x14ac:dyDescent="0.25">
      <c r="A1052" s="21">
        <v>36373</v>
      </c>
      <c r="B1052" s="19">
        <f t="shared" si="33"/>
        <v>5.8754175673020246</v>
      </c>
      <c r="C1052" s="18">
        <f t="shared" si="32"/>
        <v>5.8754175673020246</v>
      </c>
      <c r="D1052" s="13">
        <f>+'USD PP Chart'!D1052</f>
        <v>59.8</v>
      </c>
    </row>
    <row r="1053" spans="1:4" x14ac:dyDescent="0.25">
      <c r="A1053" s="21">
        <v>36404</v>
      </c>
      <c r="B1053" s="19">
        <f t="shared" si="33"/>
        <v>5.8557673413244258</v>
      </c>
      <c r="C1053" s="18">
        <f t="shared" si="32"/>
        <v>5.8557673413244258</v>
      </c>
      <c r="D1053" s="13">
        <f>+'USD PP Chart'!D1053</f>
        <v>59.6</v>
      </c>
    </row>
    <row r="1054" spans="1:4" x14ac:dyDescent="0.25">
      <c r="A1054" s="21">
        <v>36434</v>
      </c>
      <c r="B1054" s="19">
        <f t="shared" si="33"/>
        <v>5.836117115346827</v>
      </c>
      <c r="C1054" s="18">
        <f t="shared" si="32"/>
        <v>5.836117115346827</v>
      </c>
      <c r="D1054" s="13">
        <f>+'USD PP Chart'!D1054</f>
        <v>59.4</v>
      </c>
    </row>
    <row r="1055" spans="1:4" x14ac:dyDescent="0.25">
      <c r="A1055" s="21">
        <v>36465</v>
      </c>
      <c r="B1055" s="19">
        <f t="shared" si="33"/>
        <v>5.836117115346827</v>
      </c>
      <c r="C1055" s="18">
        <f t="shared" si="32"/>
        <v>5.836117115346827</v>
      </c>
      <c r="D1055" s="13">
        <f>+'USD PP Chart'!D1055</f>
        <v>59.4</v>
      </c>
    </row>
    <row r="1056" spans="1:4" x14ac:dyDescent="0.25">
      <c r="A1056" s="21">
        <v>36495</v>
      </c>
      <c r="B1056" s="19">
        <f t="shared" si="33"/>
        <v>5.836117115346827</v>
      </c>
      <c r="C1056" s="18">
        <f t="shared" si="32"/>
        <v>5.836117115346827</v>
      </c>
      <c r="D1056" s="13">
        <f>+'USD PP Chart'!D1056</f>
        <v>59.4</v>
      </c>
    </row>
    <row r="1057" spans="1:4" x14ac:dyDescent="0.25">
      <c r="A1057" s="21">
        <v>36526</v>
      </c>
      <c r="B1057" s="19">
        <f t="shared" si="33"/>
        <v>5.8164668893692282</v>
      </c>
      <c r="C1057" s="18">
        <f t="shared" si="32"/>
        <v>5.8164668893692282</v>
      </c>
      <c r="D1057" s="13">
        <f>+'USD PP Chart'!D1057</f>
        <v>59.2</v>
      </c>
    </row>
    <row r="1058" spans="1:4" x14ac:dyDescent="0.25">
      <c r="A1058" s="21">
        <v>36557</v>
      </c>
      <c r="B1058" s="19">
        <f t="shared" si="33"/>
        <v>5.7869915504028295</v>
      </c>
      <c r="C1058" s="18">
        <f t="shared" si="32"/>
        <v>5.7869915504028295</v>
      </c>
      <c r="D1058" s="13">
        <f>+'USD PP Chart'!D1058</f>
        <v>58.9</v>
      </c>
    </row>
    <row r="1059" spans="1:4" x14ac:dyDescent="0.25">
      <c r="A1059" s="21">
        <v>36586</v>
      </c>
      <c r="B1059" s="19">
        <f t="shared" si="33"/>
        <v>5.737865985458833</v>
      </c>
      <c r="C1059" s="18">
        <f t="shared" si="32"/>
        <v>5.737865985458833</v>
      </c>
      <c r="D1059" s="13">
        <f>+'USD PP Chart'!D1059</f>
        <v>58.4</v>
      </c>
    </row>
    <row r="1060" spans="1:4" x14ac:dyDescent="0.25">
      <c r="A1060" s="21">
        <v>36617</v>
      </c>
      <c r="B1060" s="19">
        <f t="shared" si="33"/>
        <v>5.737865985458833</v>
      </c>
      <c r="C1060" s="18">
        <f t="shared" si="32"/>
        <v>5.737865985458833</v>
      </c>
      <c r="D1060" s="13">
        <f>+'USD PP Chart'!D1060</f>
        <v>58.4</v>
      </c>
    </row>
    <row r="1061" spans="1:4" x14ac:dyDescent="0.25">
      <c r="A1061" s="21">
        <v>36647</v>
      </c>
      <c r="B1061" s="19">
        <f t="shared" si="33"/>
        <v>5.7280408724700331</v>
      </c>
      <c r="C1061" s="18">
        <f t="shared" si="32"/>
        <v>5.7280408724700331</v>
      </c>
      <c r="D1061" s="13">
        <f>+'USD PP Chart'!D1061</f>
        <v>58.3</v>
      </c>
    </row>
    <row r="1062" spans="1:4" x14ac:dyDescent="0.25">
      <c r="A1062" s="21">
        <v>36678</v>
      </c>
      <c r="B1062" s="19">
        <f t="shared" si="33"/>
        <v>5.6985655335036354</v>
      </c>
      <c r="C1062" s="18">
        <f t="shared" si="32"/>
        <v>5.6985655335036354</v>
      </c>
      <c r="D1062" s="13">
        <f>+'USD PP Chart'!D1062</f>
        <v>58</v>
      </c>
    </row>
    <row r="1063" spans="1:4" x14ac:dyDescent="0.25">
      <c r="A1063" s="21">
        <v>36708</v>
      </c>
      <c r="B1063" s="19">
        <f t="shared" si="33"/>
        <v>5.6887404205148355</v>
      </c>
      <c r="C1063" s="18">
        <f t="shared" si="32"/>
        <v>5.6887404205148355</v>
      </c>
      <c r="D1063" s="13">
        <f>+'USD PP Chart'!D1063</f>
        <v>57.9</v>
      </c>
    </row>
    <row r="1064" spans="1:4" x14ac:dyDescent="0.25">
      <c r="A1064" s="21">
        <v>36739</v>
      </c>
      <c r="B1064" s="19">
        <f t="shared" si="33"/>
        <v>5.6887404205148355</v>
      </c>
      <c r="C1064" s="18">
        <f t="shared" si="32"/>
        <v>5.6887404205148355</v>
      </c>
      <c r="D1064" s="13">
        <f>+'USD PP Chart'!D1064</f>
        <v>57.9</v>
      </c>
    </row>
    <row r="1065" spans="1:4" x14ac:dyDescent="0.25">
      <c r="A1065" s="21">
        <v>36770</v>
      </c>
      <c r="B1065" s="19">
        <f t="shared" si="33"/>
        <v>5.6592650815484387</v>
      </c>
      <c r="C1065" s="18">
        <f t="shared" si="32"/>
        <v>5.6592650815484387</v>
      </c>
      <c r="D1065" s="13">
        <f>+'USD PP Chart'!D1065</f>
        <v>57.6</v>
      </c>
    </row>
    <row r="1066" spans="1:4" x14ac:dyDescent="0.25">
      <c r="A1066" s="21">
        <v>36800</v>
      </c>
      <c r="B1066" s="19">
        <f t="shared" si="33"/>
        <v>5.6494399685596388</v>
      </c>
      <c r="C1066" s="18">
        <f t="shared" si="32"/>
        <v>5.6494399685596388</v>
      </c>
      <c r="D1066" s="13">
        <f>+'USD PP Chart'!D1066</f>
        <v>57.5</v>
      </c>
    </row>
    <row r="1067" spans="1:4" x14ac:dyDescent="0.25">
      <c r="A1067" s="21">
        <v>36831</v>
      </c>
      <c r="B1067" s="19">
        <f t="shared" si="33"/>
        <v>5.639614855570839</v>
      </c>
      <c r="C1067" s="18">
        <f t="shared" si="32"/>
        <v>5.639614855570839</v>
      </c>
      <c r="D1067" s="13">
        <f>+'USD PP Chart'!D1067</f>
        <v>57.4</v>
      </c>
    </row>
    <row r="1068" spans="1:4" x14ac:dyDescent="0.25">
      <c r="A1068" s="21">
        <v>36861</v>
      </c>
      <c r="B1068" s="19">
        <f t="shared" si="33"/>
        <v>5.6494399685596388</v>
      </c>
      <c r="C1068" s="18">
        <f t="shared" si="32"/>
        <v>5.6494399685596388</v>
      </c>
      <c r="D1068" s="13">
        <f>+'USD PP Chart'!D1068</f>
        <v>57.5</v>
      </c>
    </row>
    <row r="1069" spans="1:4" x14ac:dyDescent="0.25">
      <c r="A1069" s="21">
        <v>36892</v>
      </c>
      <c r="B1069" s="19">
        <f t="shared" si="33"/>
        <v>5.6101395166044412</v>
      </c>
      <c r="C1069" s="18">
        <f t="shared" si="32"/>
        <v>5.6101395166044412</v>
      </c>
      <c r="D1069" s="13">
        <f>+'USD PP Chart'!D1069</f>
        <v>57.1</v>
      </c>
    </row>
    <row r="1070" spans="1:4" x14ac:dyDescent="0.25">
      <c r="A1070" s="21">
        <v>36923</v>
      </c>
      <c r="B1070" s="19">
        <f t="shared" si="33"/>
        <v>5.5904892906268424</v>
      </c>
      <c r="C1070" s="18">
        <f t="shared" si="32"/>
        <v>5.5904892906268424</v>
      </c>
      <c r="D1070" s="13">
        <f>+'USD PP Chart'!D1070</f>
        <v>56.9</v>
      </c>
    </row>
    <row r="1071" spans="1:4" x14ac:dyDescent="0.25">
      <c r="A1071" s="21">
        <v>36951</v>
      </c>
      <c r="B1071" s="19">
        <f t="shared" si="33"/>
        <v>5.5708390646492436</v>
      </c>
      <c r="C1071" s="18">
        <f t="shared" si="32"/>
        <v>5.5708390646492436</v>
      </c>
      <c r="D1071" s="13">
        <f>+'USD PP Chart'!D1071</f>
        <v>56.7</v>
      </c>
    </row>
    <row r="1072" spans="1:4" x14ac:dyDescent="0.25">
      <c r="A1072" s="21">
        <v>36982</v>
      </c>
      <c r="B1072" s="19">
        <f t="shared" si="33"/>
        <v>5.5511888386716457</v>
      </c>
      <c r="C1072" s="18">
        <f t="shared" si="32"/>
        <v>5.5511888386716457</v>
      </c>
      <c r="D1072" s="13">
        <f>+'USD PP Chart'!D1072</f>
        <v>56.5</v>
      </c>
    </row>
    <row r="1073" spans="1:4" x14ac:dyDescent="0.25">
      <c r="A1073" s="21">
        <v>37012</v>
      </c>
      <c r="B1073" s="19">
        <f t="shared" si="33"/>
        <v>5.531538612694046</v>
      </c>
      <c r="C1073" s="18">
        <f t="shared" si="32"/>
        <v>5.531538612694046</v>
      </c>
      <c r="D1073" s="13">
        <f>+'USD PP Chart'!D1073</f>
        <v>56.3</v>
      </c>
    </row>
    <row r="1074" spans="1:4" x14ac:dyDescent="0.25">
      <c r="A1074" s="21">
        <v>37043</v>
      </c>
      <c r="B1074" s="19">
        <f t="shared" si="33"/>
        <v>5.5217134997052471</v>
      </c>
      <c r="C1074" s="18">
        <f t="shared" si="32"/>
        <v>5.5217134997052471</v>
      </c>
      <c r="D1074" s="13">
        <f>+'USD PP Chart'!D1074</f>
        <v>56.2</v>
      </c>
    </row>
    <row r="1075" spans="1:4" x14ac:dyDescent="0.25">
      <c r="A1075" s="21">
        <v>37073</v>
      </c>
      <c r="B1075" s="19">
        <f t="shared" si="33"/>
        <v>5.531538612694046</v>
      </c>
      <c r="C1075" s="18">
        <f t="shared" si="32"/>
        <v>5.531538612694046</v>
      </c>
      <c r="D1075" s="13">
        <f>+'USD PP Chart'!D1075</f>
        <v>56.3</v>
      </c>
    </row>
    <row r="1076" spans="1:4" x14ac:dyDescent="0.25">
      <c r="A1076" s="21">
        <v>37104</v>
      </c>
      <c r="B1076" s="19">
        <f t="shared" si="33"/>
        <v>5.531538612694046</v>
      </c>
      <c r="C1076" s="18">
        <f t="shared" si="32"/>
        <v>5.531538612694046</v>
      </c>
      <c r="D1076" s="13">
        <f>+'USD PP Chart'!D1076</f>
        <v>56.3</v>
      </c>
    </row>
    <row r="1077" spans="1:4" x14ac:dyDescent="0.25">
      <c r="A1077" s="21">
        <v>37135</v>
      </c>
      <c r="B1077" s="19">
        <f t="shared" si="33"/>
        <v>5.5118883867164481</v>
      </c>
      <c r="C1077" s="18">
        <f t="shared" si="32"/>
        <v>5.5118883867164481</v>
      </c>
      <c r="D1077" s="13">
        <f>+'USD PP Chart'!D1077</f>
        <v>56.1</v>
      </c>
    </row>
    <row r="1078" spans="1:4" x14ac:dyDescent="0.25">
      <c r="A1078" s="21">
        <v>37165</v>
      </c>
      <c r="B1078" s="19">
        <f t="shared" si="33"/>
        <v>5.531538612694046</v>
      </c>
      <c r="C1078" s="18">
        <f t="shared" si="32"/>
        <v>5.531538612694046</v>
      </c>
      <c r="D1078" s="13">
        <f>+'USD PP Chart'!D1078</f>
        <v>56.3</v>
      </c>
    </row>
    <row r="1079" spans="1:4" x14ac:dyDescent="0.25">
      <c r="A1079" s="21">
        <v>37196</v>
      </c>
      <c r="B1079" s="19">
        <f t="shared" si="33"/>
        <v>5.5413637256828459</v>
      </c>
      <c r="C1079" s="18">
        <f t="shared" si="32"/>
        <v>5.5413637256828459</v>
      </c>
      <c r="D1079" s="13">
        <f>+'USD PP Chart'!D1079</f>
        <v>56.4</v>
      </c>
    </row>
    <row r="1080" spans="1:4" x14ac:dyDescent="0.25">
      <c r="A1080" s="21">
        <v>37226</v>
      </c>
      <c r="B1080" s="19">
        <f t="shared" si="33"/>
        <v>5.5610139516604447</v>
      </c>
      <c r="C1080" s="18">
        <f t="shared" si="32"/>
        <v>5.5610139516604447</v>
      </c>
      <c r="D1080" s="13">
        <f>+'USD PP Chart'!D1080</f>
        <v>56.6</v>
      </c>
    </row>
    <row r="1081" spans="1:4" x14ac:dyDescent="0.25">
      <c r="A1081" s="21">
        <v>37257</v>
      </c>
      <c r="B1081" s="19">
        <f t="shared" si="33"/>
        <v>5.5511888386716457</v>
      </c>
      <c r="C1081" s="18">
        <f t="shared" si="32"/>
        <v>5.5511888386716457</v>
      </c>
      <c r="D1081" s="13">
        <f>+'USD PP Chart'!D1081</f>
        <v>56.5</v>
      </c>
    </row>
    <row r="1082" spans="1:4" x14ac:dyDescent="0.25">
      <c r="A1082" s="21">
        <v>37288</v>
      </c>
      <c r="B1082" s="19">
        <f t="shared" si="33"/>
        <v>5.5217134997052471</v>
      </c>
      <c r="C1082" s="18">
        <f t="shared" si="32"/>
        <v>5.5217134997052471</v>
      </c>
      <c r="D1082" s="13">
        <f>+'USD PP Chart'!D1082</f>
        <v>56.2</v>
      </c>
    </row>
    <row r="1083" spans="1:4" x14ac:dyDescent="0.25">
      <c r="A1083" s="21">
        <v>37316</v>
      </c>
      <c r="B1083" s="19">
        <f t="shared" si="33"/>
        <v>5.4922381607388484</v>
      </c>
      <c r="C1083" s="18">
        <f t="shared" si="32"/>
        <v>5.4922381607388484</v>
      </c>
      <c r="D1083" s="13">
        <f>+'USD PP Chart'!D1083</f>
        <v>55.9</v>
      </c>
    </row>
    <row r="1084" spans="1:4" x14ac:dyDescent="0.25">
      <c r="A1084" s="21">
        <v>37347</v>
      </c>
      <c r="B1084" s="19">
        <f t="shared" si="33"/>
        <v>5.4627628217724506</v>
      </c>
      <c r="C1084" s="18">
        <f t="shared" si="32"/>
        <v>5.4627628217724506</v>
      </c>
      <c r="D1084" s="13">
        <f>+'USD PP Chart'!D1084</f>
        <v>55.6</v>
      </c>
    </row>
    <row r="1085" spans="1:4" x14ac:dyDescent="0.25">
      <c r="A1085" s="21">
        <v>37377</v>
      </c>
      <c r="B1085" s="19">
        <f t="shared" si="33"/>
        <v>5.4627628217724506</v>
      </c>
      <c r="C1085" s="18">
        <f t="shared" si="32"/>
        <v>5.4627628217724506</v>
      </c>
      <c r="D1085" s="13">
        <f>+'USD PP Chart'!D1085</f>
        <v>55.6</v>
      </c>
    </row>
    <row r="1086" spans="1:4" x14ac:dyDescent="0.25">
      <c r="A1086" s="21">
        <v>37408</v>
      </c>
      <c r="B1086" s="19">
        <f t="shared" si="33"/>
        <v>5.4627628217724506</v>
      </c>
      <c r="C1086" s="18">
        <f t="shared" si="32"/>
        <v>5.4627628217724506</v>
      </c>
      <c r="D1086" s="13">
        <f>+'USD PP Chart'!D1086</f>
        <v>55.6</v>
      </c>
    </row>
    <row r="1087" spans="1:4" x14ac:dyDescent="0.25">
      <c r="A1087" s="21">
        <v>37438</v>
      </c>
      <c r="B1087" s="19">
        <f t="shared" si="33"/>
        <v>5.4529377087836517</v>
      </c>
      <c r="C1087" s="18">
        <f t="shared" si="32"/>
        <v>5.4529377087836517</v>
      </c>
      <c r="D1087" s="13">
        <f>+'USD PP Chart'!D1087</f>
        <v>55.5</v>
      </c>
    </row>
    <row r="1088" spans="1:4" x14ac:dyDescent="0.25">
      <c r="A1088" s="21">
        <v>37469</v>
      </c>
      <c r="B1088" s="19">
        <f t="shared" si="33"/>
        <v>5.4431125957948518</v>
      </c>
      <c r="C1088" s="18">
        <f t="shared" si="32"/>
        <v>5.4431125957948518</v>
      </c>
      <c r="D1088" s="13">
        <f>+'USD PP Chart'!D1088</f>
        <v>55.4</v>
      </c>
    </row>
    <row r="1089" spans="1:4" x14ac:dyDescent="0.25">
      <c r="A1089" s="21">
        <v>37500</v>
      </c>
      <c r="B1089" s="19">
        <f t="shared" si="33"/>
        <v>5.433287482806052</v>
      </c>
      <c r="C1089" s="18">
        <f t="shared" si="32"/>
        <v>5.433287482806052</v>
      </c>
      <c r="D1089" s="13">
        <f>+'USD PP Chart'!D1089</f>
        <v>55.3</v>
      </c>
    </row>
    <row r="1090" spans="1:4" x14ac:dyDescent="0.25">
      <c r="A1090" s="21">
        <v>37530</v>
      </c>
      <c r="B1090" s="19">
        <f t="shared" si="33"/>
        <v>5.4234623698172539</v>
      </c>
      <c r="C1090" s="18">
        <f t="shared" si="32"/>
        <v>5.4234623698172539</v>
      </c>
      <c r="D1090" s="13">
        <f>+'USD PP Chart'!D1090</f>
        <v>55.2</v>
      </c>
    </row>
    <row r="1091" spans="1:4" x14ac:dyDescent="0.25">
      <c r="A1091" s="21">
        <v>37561</v>
      </c>
      <c r="B1091" s="19">
        <f t="shared" si="33"/>
        <v>5.4234623698172539</v>
      </c>
      <c r="C1091" s="18">
        <f t="shared" si="32"/>
        <v>5.4234623698172539</v>
      </c>
      <c r="D1091" s="13">
        <f>+'USD PP Chart'!D1091</f>
        <v>55.2</v>
      </c>
    </row>
    <row r="1092" spans="1:4" x14ac:dyDescent="0.25">
      <c r="A1092" s="21">
        <v>37591</v>
      </c>
      <c r="B1092" s="19">
        <f t="shared" si="33"/>
        <v>5.433287482806052</v>
      </c>
      <c r="C1092" s="18">
        <f t="shared" si="32"/>
        <v>5.433287482806052</v>
      </c>
      <c r="D1092" s="13">
        <f>+'USD PP Chart'!D1092</f>
        <v>55.3</v>
      </c>
    </row>
    <row r="1093" spans="1:4" x14ac:dyDescent="0.25">
      <c r="A1093" s="21">
        <v>37622</v>
      </c>
      <c r="B1093" s="19">
        <f t="shared" si="33"/>
        <v>5.4038121438396542</v>
      </c>
      <c r="C1093" s="18">
        <f t="shared" si="32"/>
        <v>5.4038121438396542</v>
      </c>
      <c r="D1093" s="13">
        <f>+'USD PP Chart'!D1093</f>
        <v>55</v>
      </c>
    </row>
    <row r="1094" spans="1:4" x14ac:dyDescent="0.25">
      <c r="A1094" s="21">
        <v>37653</v>
      </c>
      <c r="B1094" s="19">
        <f t="shared" si="33"/>
        <v>5.3645116918844566</v>
      </c>
      <c r="C1094" s="18">
        <f t="shared" si="32"/>
        <v>5.3645116918844566</v>
      </c>
      <c r="D1094" s="13">
        <f>+'USD PP Chart'!D1094</f>
        <v>54.6</v>
      </c>
    </row>
    <row r="1095" spans="1:4" x14ac:dyDescent="0.25">
      <c r="A1095" s="21">
        <v>37681</v>
      </c>
      <c r="B1095" s="19">
        <f t="shared" si="33"/>
        <v>5.3350363529180589</v>
      </c>
      <c r="C1095" s="18">
        <f t="shared" si="32"/>
        <v>5.3350363529180589</v>
      </c>
      <c r="D1095" s="13">
        <f>+'USD PP Chart'!D1095</f>
        <v>54.3</v>
      </c>
    </row>
    <row r="1096" spans="1:4" x14ac:dyDescent="0.25">
      <c r="A1096" s="21">
        <v>37712</v>
      </c>
      <c r="B1096" s="19">
        <f t="shared" si="33"/>
        <v>5.3448614659068578</v>
      </c>
      <c r="C1096" s="18">
        <f t="shared" si="32"/>
        <v>5.3448614659068578</v>
      </c>
      <c r="D1096" s="13">
        <f>+'USD PP Chart'!D1096</f>
        <v>54.4</v>
      </c>
    </row>
    <row r="1097" spans="1:4" x14ac:dyDescent="0.25">
      <c r="A1097" s="21">
        <v>37742</v>
      </c>
      <c r="B1097" s="19">
        <f t="shared" si="33"/>
        <v>5.3546865788956577</v>
      </c>
      <c r="C1097" s="18">
        <f t="shared" si="32"/>
        <v>5.3546865788956577</v>
      </c>
      <c r="D1097" s="13">
        <f>+'USD PP Chart'!D1097</f>
        <v>54.5</v>
      </c>
    </row>
    <row r="1098" spans="1:4" x14ac:dyDescent="0.25">
      <c r="A1098" s="21">
        <v>37773</v>
      </c>
      <c r="B1098" s="19">
        <f t="shared" si="33"/>
        <v>5.3448614659068578</v>
      </c>
      <c r="C1098" s="18">
        <f t="shared" si="32"/>
        <v>5.3448614659068578</v>
      </c>
      <c r="D1098" s="13">
        <f>+'USD PP Chart'!D1098</f>
        <v>54.4</v>
      </c>
    </row>
    <row r="1099" spans="1:4" x14ac:dyDescent="0.25">
      <c r="A1099" s="21">
        <v>37803</v>
      </c>
      <c r="B1099" s="19">
        <f t="shared" si="33"/>
        <v>5.3448614659068578</v>
      </c>
      <c r="C1099" s="18">
        <f t="shared" si="32"/>
        <v>5.3448614659068578</v>
      </c>
      <c r="D1099" s="13">
        <f>+'USD PP Chart'!D1099</f>
        <v>54.4</v>
      </c>
    </row>
    <row r="1100" spans="1:4" x14ac:dyDescent="0.25">
      <c r="A1100" s="21">
        <v>37834</v>
      </c>
      <c r="B1100" s="19">
        <f t="shared" si="33"/>
        <v>5.3252112399292599</v>
      </c>
      <c r="C1100" s="18">
        <f t="shared" si="32"/>
        <v>5.3252112399292599</v>
      </c>
      <c r="D1100" s="13">
        <f>+'USD PP Chart'!D1100</f>
        <v>54.2</v>
      </c>
    </row>
    <row r="1101" spans="1:4" x14ac:dyDescent="0.25">
      <c r="A1101" s="21">
        <v>37865</v>
      </c>
      <c r="B1101" s="19">
        <f t="shared" si="33"/>
        <v>5.3055610139516611</v>
      </c>
      <c r="C1101" s="18">
        <f t="shared" ref="C1101:C1164" si="34">+B1101</f>
        <v>5.3055610139516611</v>
      </c>
      <c r="D1101" s="13">
        <f>+'USD PP Chart'!D1101</f>
        <v>54</v>
      </c>
    </row>
    <row r="1102" spans="1:4" x14ac:dyDescent="0.25">
      <c r="A1102" s="21">
        <v>37895</v>
      </c>
      <c r="B1102" s="19">
        <f t="shared" ref="B1102:B1165" si="35">D1102/$D$13*$B$12</f>
        <v>5.3055610139516611</v>
      </c>
      <c r="C1102" s="18">
        <f t="shared" si="34"/>
        <v>5.3055610139516611</v>
      </c>
      <c r="D1102" s="13">
        <f>+'USD PP Chart'!D1102</f>
        <v>54</v>
      </c>
    </row>
    <row r="1103" spans="1:4" x14ac:dyDescent="0.25">
      <c r="A1103" s="21">
        <v>37926</v>
      </c>
      <c r="B1103" s="19">
        <f t="shared" si="35"/>
        <v>5.3252112399292599</v>
      </c>
      <c r="C1103" s="18">
        <f t="shared" si="34"/>
        <v>5.3252112399292599</v>
      </c>
      <c r="D1103" s="13">
        <f>+'USD PP Chart'!D1103</f>
        <v>54.2</v>
      </c>
    </row>
    <row r="1104" spans="1:4" x14ac:dyDescent="0.25">
      <c r="A1104" s="21">
        <v>37956</v>
      </c>
      <c r="B1104" s="19">
        <f t="shared" si="35"/>
        <v>5.3350363529180589</v>
      </c>
      <c r="C1104" s="18">
        <f t="shared" si="34"/>
        <v>5.3350363529180589</v>
      </c>
      <c r="D1104" s="13">
        <f>+'USD PP Chart'!D1104</f>
        <v>54.3</v>
      </c>
    </row>
    <row r="1105" spans="1:4" x14ac:dyDescent="0.25">
      <c r="A1105" s="21">
        <v>37987</v>
      </c>
      <c r="B1105" s="19">
        <f t="shared" si="35"/>
        <v>5.3055610139516611</v>
      </c>
      <c r="C1105" s="18">
        <f t="shared" si="34"/>
        <v>5.3055610139516611</v>
      </c>
      <c r="D1105" s="13">
        <f>+'USD PP Chart'!D1105</f>
        <v>54</v>
      </c>
    </row>
    <row r="1106" spans="1:4" x14ac:dyDescent="0.25">
      <c r="A1106" s="21">
        <v>38018</v>
      </c>
      <c r="B1106" s="19">
        <f t="shared" si="35"/>
        <v>5.2760856749852625</v>
      </c>
      <c r="C1106" s="18">
        <f t="shared" si="34"/>
        <v>5.2760856749852625</v>
      </c>
      <c r="D1106" s="13">
        <f>+'USD PP Chart'!D1106</f>
        <v>53.7</v>
      </c>
    </row>
    <row r="1107" spans="1:4" x14ac:dyDescent="0.25">
      <c r="A1107" s="21">
        <v>38047</v>
      </c>
      <c r="B1107" s="19">
        <f t="shared" si="35"/>
        <v>5.2466103360188647</v>
      </c>
      <c r="C1107" s="18">
        <f t="shared" si="34"/>
        <v>5.2466103360188647</v>
      </c>
      <c r="D1107" s="13">
        <f>+'USD PP Chart'!D1107</f>
        <v>53.4</v>
      </c>
    </row>
    <row r="1108" spans="1:4" x14ac:dyDescent="0.25">
      <c r="A1108" s="21">
        <v>38078</v>
      </c>
      <c r="B1108" s="19">
        <f t="shared" si="35"/>
        <v>5.2269601100412659</v>
      </c>
      <c r="C1108" s="18">
        <f t="shared" si="34"/>
        <v>5.2269601100412659</v>
      </c>
      <c r="D1108" s="13">
        <f>+'USD PP Chart'!D1108</f>
        <v>53.2</v>
      </c>
    </row>
    <row r="1109" spans="1:4" x14ac:dyDescent="0.25">
      <c r="A1109" s="21">
        <v>38108</v>
      </c>
      <c r="B1109" s="19">
        <f t="shared" si="35"/>
        <v>5.1974847710748673</v>
      </c>
      <c r="C1109" s="18">
        <f t="shared" si="34"/>
        <v>5.1974847710748673</v>
      </c>
      <c r="D1109" s="13">
        <f>+'USD PP Chart'!D1109</f>
        <v>52.9</v>
      </c>
    </row>
    <row r="1110" spans="1:4" x14ac:dyDescent="0.25">
      <c r="A1110" s="21">
        <v>38139</v>
      </c>
      <c r="B1110" s="19">
        <f t="shared" si="35"/>
        <v>5.1778345450972694</v>
      </c>
      <c r="C1110" s="18">
        <f t="shared" si="34"/>
        <v>5.1778345450972694</v>
      </c>
      <c r="D1110" s="13">
        <f>+'USD PP Chart'!D1110</f>
        <v>52.7</v>
      </c>
    </row>
    <row r="1111" spans="1:4" x14ac:dyDescent="0.25">
      <c r="A1111" s="21">
        <v>38169</v>
      </c>
      <c r="B1111" s="19">
        <f t="shared" si="35"/>
        <v>5.1876596580860674</v>
      </c>
      <c r="C1111" s="18">
        <f t="shared" si="34"/>
        <v>5.1876596580860674</v>
      </c>
      <c r="D1111" s="13">
        <f>+'USD PP Chart'!D1111</f>
        <v>52.8</v>
      </c>
    </row>
    <row r="1112" spans="1:4" x14ac:dyDescent="0.25">
      <c r="A1112" s="21">
        <v>38200</v>
      </c>
      <c r="B1112" s="19">
        <f t="shared" si="35"/>
        <v>5.1876596580860674</v>
      </c>
      <c r="C1112" s="18">
        <f t="shared" si="34"/>
        <v>5.1876596580860674</v>
      </c>
      <c r="D1112" s="13">
        <f>+'USD PP Chart'!D1112</f>
        <v>52.8</v>
      </c>
    </row>
    <row r="1113" spans="1:4" x14ac:dyDescent="0.25">
      <c r="A1113" s="21">
        <v>38231</v>
      </c>
      <c r="B1113" s="19">
        <f t="shared" si="35"/>
        <v>5.1778345450972694</v>
      </c>
      <c r="C1113" s="18">
        <f t="shared" si="34"/>
        <v>5.1778345450972694</v>
      </c>
      <c r="D1113" s="13">
        <f>+'USD PP Chart'!D1113</f>
        <v>52.7</v>
      </c>
    </row>
    <row r="1114" spans="1:4" x14ac:dyDescent="0.25">
      <c r="A1114" s="21">
        <v>38261</v>
      </c>
      <c r="B1114" s="19">
        <f t="shared" si="35"/>
        <v>5.1483592061308698</v>
      </c>
      <c r="C1114" s="18">
        <f t="shared" si="34"/>
        <v>5.1483592061308698</v>
      </c>
      <c r="D1114" s="13">
        <f>+'USD PP Chart'!D1114</f>
        <v>52.4</v>
      </c>
    </row>
    <row r="1115" spans="1:4" x14ac:dyDescent="0.25">
      <c r="A1115" s="21">
        <v>38292</v>
      </c>
      <c r="B1115" s="19">
        <f t="shared" si="35"/>
        <v>5.1483592061308698</v>
      </c>
      <c r="C1115" s="18">
        <f t="shared" si="34"/>
        <v>5.1483592061308698</v>
      </c>
      <c r="D1115" s="13">
        <f>+'USD PP Chart'!D1115</f>
        <v>52.4</v>
      </c>
    </row>
    <row r="1116" spans="1:4" x14ac:dyDescent="0.25">
      <c r="A1116" s="21">
        <v>38322</v>
      </c>
      <c r="B1116" s="19">
        <f t="shared" si="35"/>
        <v>5.1581843191196697</v>
      </c>
      <c r="C1116" s="18">
        <f t="shared" si="34"/>
        <v>5.1581843191196697</v>
      </c>
      <c r="D1116" s="13">
        <f>+'USD PP Chart'!D1116</f>
        <v>52.5</v>
      </c>
    </row>
    <row r="1117" spans="1:4" x14ac:dyDescent="0.25">
      <c r="A1117" s="21">
        <v>38353</v>
      </c>
      <c r="B1117" s="19">
        <f t="shared" si="35"/>
        <v>5.1483592061308698</v>
      </c>
      <c r="C1117" s="18">
        <f t="shared" si="34"/>
        <v>5.1483592061308698</v>
      </c>
      <c r="D1117" s="13">
        <f>+'USD PP Chart'!D1117</f>
        <v>52.4</v>
      </c>
    </row>
    <row r="1118" spans="1:4" x14ac:dyDescent="0.25">
      <c r="A1118" s="21">
        <v>38384</v>
      </c>
      <c r="B1118" s="19">
        <f t="shared" si="35"/>
        <v>5.118883867164473</v>
      </c>
      <c r="C1118" s="18">
        <f t="shared" si="34"/>
        <v>5.118883867164473</v>
      </c>
      <c r="D1118" s="13">
        <f>+'USD PP Chart'!D1118</f>
        <v>52.1</v>
      </c>
    </row>
    <row r="1119" spans="1:4" x14ac:dyDescent="0.25">
      <c r="A1119" s="21">
        <v>38412</v>
      </c>
      <c r="B1119" s="19">
        <f t="shared" si="35"/>
        <v>5.0795834152092754</v>
      </c>
      <c r="C1119" s="18">
        <f t="shared" si="34"/>
        <v>5.0795834152092754</v>
      </c>
      <c r="D1119" s="13">
        <f>+'USD PP Chart'!D1119</f>
        <v>51.7</v>
      </c>
    </row>
    <row r="1120" spans="1:4" x14ac:dyDescent="0.25">
      <c r="A1120" s="21">
        <v>38443</v>
      </c>
      <c r="B1120" s="19">
        <f t="shared" si="35"/>
        <v>5.0501080762428767</v>
      </c>
      <c r="C1120" s="18">
        <f t="shared" si="34"/>
        <v>5.0501080762428767</v>
      </c>
      <c r="D1120" s="13">
        <f>+'USD PP Chart'!D1120</f>
        <v>51.4</v>
      </c>
    </row>
    <row r="1121" spans="1:4" x14ac:dyDescent="0.25">
      <c r="A1121" s="21">
        <v>38473</v>
      </c>
      <c r="B1121" s="19">
        <f t="shared" si="35"/>
        <v>5.0501080762428767</v>
      </c>
      <c r="C1121" s="18">
        <f t="shared" si="34"/>
        <v>5.0501080762428767</v>
      </c>
      <c r="D1121" s="13">
        <f>+'USD PP Chart'!D1121</f>
        <v>51.4</v>
      </c>
    </row>
    <row r="1122" spans="1:4" x14ac:dyDescent="0.25">
      <c r="A1122" s="21">
        <v>38504</v>
      </c>
      <c r="B1122" s="19">
        <f t="shared" si="35"/>
        <v>5.0501080762428767</v>
      </c>
      <c r="C1122" s="18">
        <f t="shared" si="34"/>
        <v>5.0501080762428767</v>
      </c>
      <c r="D1122" s="13">
        <f>+'USD PP Chart'!D1122</f>
        <v>51.4</v>
      </c>
    </row>
    <row r="1123" spans="1:4" x14ac:dyDescent="0.25">
      <c r="A1123" s="21">
        <v>38534</v>
      </c>
      <c r="B1123" s="19">
        <f t="shared" si="35"/>
        <v>5.0304578502652779</v>
      </c>
      <c r="C1123" s="18">
        <f t="shared" si="34"/>
        <v>5.0304578502652779</v>
      </c>
      <c r="D1123" s="13">
        <f>+'USD PP Chart'!D1123</f>
        <v>51.2</v>
      </c>
    </row>
    <row r="1124" spans="1:4" x14ac:dyDescent="0.25">
      <c r="A1124" s="21">
        <v>38565</v>
      </c>
      <c r="B1124" s="19">
        <f t="shared" si="35"/>
        <v>5.0009825112988802</v>
      </c>
      <c r="C1124" s="18">
        <f t="shared" si="34"/>
        <v>5.0009825112988802</v>
      </c>
      <c r="D1124" s="13">
        <f>+'USD PP Chart'!D1124</f>
        <v>50.9</v>
      </c>
    </row>
    <row r="1125" spans="1:4" x14ac:dyDescent="0.25">
      <c r="A1125" s="21">
        <v>38596</v>
      </c>
      <c r="B1125" s="19">
        <f t="shared" si="35"/>
        <v>4.9420318333660838</v>
      </c>
      <c r="C1125" s="18">
        <f t="shared" si="34"/>
        <v>4.9420318333660838</v>
      </c>
      <c r="D1125" s="13">
        <f>+'USD PP Chart'!D1125</f>
        <v>50.3</v>
      </c>
    </row>
    <row r="1126" spans="1:4" x14ac:dyDescent="0.25">
      <c r="A1126" s="21">
        <v>38626</v>
      </c>
      <c r="B1126" s="19">
        <f t="shared" si="35"/>
        <v>4.9322067203772848</v>
      </c>
      <c r="C1126" s="18">
        <f t="shared" si="34"/>
        <v>4.9322067203772848</v>
      </c>
      <c r="D1126" s="13">
        <f>+'USD PP Chart'!D1126</f>
        <v>50.2</v>
      </c>
    </row>
    <row r="1127" spans="1:4" x14ac:dyDescent="0.25">
      <c r="A1127" s="21">
        <v>38657</v>
      </c>
      <c r="B1127" s="19">
        <f t="shared" si="35"/>
        <v>4.9715071723324824</v>
      </c>
      <c r="C1127" s="18">
        <f t="shared" si="34"/>
        <v>4.9715071723324824</v>
      </c>
      <c r="D1127" s="13">
        <f>+'USD PP Chart'!D1127</f>
        <v>50.6</v>
      </c>
    </row>
    <row r="1128" spans="1:4" x14ac:dyDescent="0.25">
      <c r="A1128" s="21">
        <v>38687</v>
      </c>
      <c r="B1128" s="19">
        <f t="shared" si="35"/>
        <v>4.9911573983100803</v>
      </c>
      <c r="C1128" s="18">
        <f t="shared" si="34"/>
        <v>4.9911573983100803</v>
      </c>
      <c r="D1128" s="13">
        <f>+'USD PP Chart'!D1128</f>
        <v>50.8</v>
      </c>
    </row>
    <row r="1129" spans="1:4" x14ac:dyDescent="0.25">
      <c r="A1129" s="21">
        <v>38718</v>
      </c>
      <c r="B1129" s="19">
        <f t="shared" si="35"/>
        <v>4.9518569463548827</v>
      </c>
      <c r="C1129" s="18">
        <f t="shared" si="34"/>
        <v>4.9518569463548827</v>
      </c>
      <c r="D1129" s="13">
        <f>+'USD PP Chart'!D1129</f>
        <v>50.4</v>
      </c>
    </row>
    <row r="1130" spans="1:4" x14ac:dyDescent="0.25">
      <c r="A1130" s="21">
        <v>38749</v>
      </c>
      <c r="B1130" s="19">
        <f t="shared" si="35"/>
        <v>4.9420318333660838</v>
      </c>
      <c r="C1130" s="18">
        <f t="shared" si="34"/>
        <v>4.9420318333660838</v>
      </c>
      <c r="D1130" s="13">
        <f>+'USD PP Chart'!D1130</f>
        <v>50.3</v>
      </c>
    </row>
    <row r="1131" spans="1:4" x14ac:dyDescent="0.25">
      <c r="A1131" s="21">
        <v>38777</v>
      </c>
      <c r="B1131" s="19">
        <f t="shared" si="35"/>
        <v>4.912556494399686</v>
      </c>
      <c r="C1131" s="18">
        <f t="shared" si="34"/>
        <v>4.912556494399686</v>
      </c>
      <c r="D1131" s="13">
        <f>+'USD PP Chart'!D1131</f>
        <v>50</v>
      </c>
    </row>
    <row r="1132" spans="1:4" x14ac:dyDescent="0.25">
      <c r="A1132" s="21">
        <v>38808</v>
      </c>
      <c r="B1132" s="19">
        <f t="shared" si="35"/>
        <v>4.8732560424444884</v>
      </c>
      <c r="C1132" s="18">
        <f t="shared" si="34"/>
        <v>4.8732560424444884</v>
      </c>
      <c r="D1132" s="13">
        <f>+'USD PP Chart'!D1132</f>
        <v>49.6</v>
      </c>
    </row>
    <row r="1133" spans="1:4" x14ac:dyDescent="0.25">
      <c r="A1133" s="21">
        <v>38838</v>
      </c>
      <c r="B1133" s="19">
        <f t="shared" si="35"/>
        <v>4.8536058164668896</v>
      </c>
      <c r="C1133" s="18">
        <f t="shared" si="34"/>
        <v>4.8536058164668896</v>
      </c>
      <c r="D1133" s="13">
        <f>+'USD PP Chart'!D1133</f>
        <v>49.4</v>
      </c>
    </row>
    <row r="1134" spans="1:4" x14ac:dyDescent="0.25">
      <c r="A1134" s="21">
        <v>38869</v>
      </c>
      <c r="B1134" s="19">
        <f t="shared" si="35"/>
        <v>4.8437807034780898</v>
      </c>
      <c r="C1134" s="18">
        <f t="shared" si="34"/>
        <v>4.8437807034780898</v>
      </c>
      <c r="D1134" s="13">
        <f>+'USD PP Chart'!D1134</f>
        <v>49.3</v>
      </c>
    </row>
    <row r="1135" spans="1:4" x14ac:dyDescent="0.25">
      <c r="A1135" s="21">
        <v>38899</v>
      </c>
      <c r="B1135" s="19">
        <f t="shared" si="35"/>
        <v>4.824130477500491</v>
      </c>
      <c r="C1135" s="18">
        <f t="shared" si="34"/>
        <v>4.824130477500491</v>
      </c>
      <c r="D1135" s="13">
        <f>+'USD PP Chart'!D1135</f>
        <v>49.1</v>
      </c>
    </row>
    <row r="1136" spans="1:4" x14ac:dyDescent="0.25">
      <c r="A1136" s="21">
        <v>38930</v>
      </c>
      <c r="B1136" s="19">
        <f t="shared" si="35"/>
        <v>4.814305364511692</v>
      </c>
      <c r="C1136" s="18">
        <f t="shared" si="34"/>
        <v>4.814305364511692</v>
      </c>
      <c r="D1136" s="13">
        <f>+'USD PP Chart'!D1136</f>
        <v>49</v>
      </c>
    </row>
    <row r="1137" spans="1:4" x14ac:dyDescent="0.25">
      <c r="A1137" s="21">
        <v>38961</v>
      </c>
      <c r="B1137" s="19">
        <f t="shared" si="35"/>
        <v>4.8437807034780898</v>
      </c>
      <c r="C1137" s="18">
        <f t="shared" si="34"/>
        <v>4.8437807034780898</v>
      </c>
      <c r="D1137" s="13">
        <f>+'USD PP Chart'!D1137</f>
        <v>49.3</v>
      </c>
    </row>
    <row r="1138" spans="1:4" x14ac:dyDescent="0.25">
      <c r="A1138" s="21">
        <v>38991</v>
      </c>
      <c r="B1138" s="19">
        <f t="shared" si="35"/>
        <v>4.8634309294556886</v>
      </c>
      <c r="C1138" s="18">
        <f t="shared" si="34"/>
        <v>4.8634309294556886</v>
      </c>
      <c r="D1138" s="13">
        <f>+'USD PP Chart'!D1138</f>
        <v>49.5</v>
      </c>
    </row>
    <row r="1139" spans="1:4" x14ac:dyDescent="0.25">
      <c r="A1139" s="21">
        <v>39022</v>
      </c>
      <c r="B1139" s="19">
        <f t="shared" si="35"/>
        <v>4.8732560424444884</v>
      </c>
      <c r="C1139" s="18">
        <f t="shared" si="34"/>
        <v>4.8732560424444884</v>
      </c>
      <c r="D1139" s="13">
        <f>+'USD PP Chart'!D1139</f>
        <v>49.6</v>
      </c>
    </row>
    <row r="1140" spans="1:4" x14ac:dyDescent="0.25">
      <c r="A1140" s="21">
        <v>39052</v>
      </c>
      <c r="B1140" s="19">
        <f t="shared" si="35"/>
        <v>4.8732560424444884</v>
      </c>
      <c r="C1140" s="18">
        <f t="shared" si="34"/>
        <v>4.8732560424444884</v>
      </c>
      <c r="D1140" s="13">
        <f>+'USD PP Chart'!D1140</f>
        <v>49.6</v>
      </c>
    </row>
    <row r="1141" spans="1:4" x14ac:dyDescent="0.25">
      <c r="A1141" s="21">
        <v>39083</v>
      </c>
      <c r="B1141" s="19">
        <f t="shared" si="35"/>
        <v>4.8536058164668896</v>
      </c>
      <c r="C1141" s="18">
        <f t="shared" si="34"/>
        <v>4.8536058164668896</v>
      </c>
      <c r="D1141" s="13">
        <f>+'USD PP Chart'!D1141</f>
        <v>49.4</v>
      </c>
    </row>
    <row r="1142" spans="1:4" x14ac:dyDescent="0.25">
      <c r="A1142" s="21">
        <v>39114</v>
      </c>
      <c r="B1142" s="19">
        <f t="shared" si="35"/>
        <v>4.824130477500491</v>
      </c>
      <c r="C1142" s="18">
        <f t="shared" si="34"/>
        <v>4.824130477500491</v>
      </c>
      <c r="D1142" s="13">
        <f>+'USD PP Chart'!D1142</f>
        <v>49.1</v>
      </c>
    </row>
    <row r="1143" spans="1:4" x14ac:dyDescent="0.25">
      <c r="A1143" s="21">
        <v>39142</v>
      </c>
      <c r="B1143" s="19">
        <f t="shared" si="35"/>
        <v>4.7848300255452942</v>
      </c>
      <c r="C1143" s="18">
        <f t="shared" si="34"/>
        <v>4.7848300255452942</v>
      </c>
      <c r="D1143" s="13">
        <f>+'USD PP Chart'!D1143</f>
        <v>48.7</v>
      </c>
    </row>
    <row r="1144" spans="1:4" x14ac:dyDescent="0.25">
      <c r="A1144" s="21">
        <v>39173</v>
      </c>
      <c r="B1144" s="19">
        <f t="shared" si="35"/>
        <v>4.7553546865788956</v>
      </c>
      <c r="C1144" s="18">
        <f t="shared" si="34"/>
        <v>4.7553546865788956</v>
      </c>
      <c r="D1144" s="13">
        <f>+'USD PP Chart'!D1144</f>
        <v>48.4</v>
      </c>
    </row>
    <row r="1145" spans="1:4" x14ac:dyDescent="0.25">
      <c r="A1145" s="21">
        <v>39203</v>
      </c>
      <c r="B1145" s="19">
        <f t="shared" si="35"/>
        <v>4.7258793476124978</v>
      </c>
      <c r="C1145" s="18">
        <f t="shared" si="34"/>
        <v>4.7258793476124978</v>
      </c>
      <c r="D1145" s="13">
        <f>+'USD PP Chart'!D1145</f>
        <v>48.1</v>
      </c>
    </row>
    <row r="1146" spans="1:4" x14ac:dyDescent="0.25">
      <c r="A1146" s="21">
        <v>39234</v>
      </c>
      <c r="B1146" s="19">
        <f t="shared" si="35"/>
        <v>4.716054234623698</v>
      </c>
      <c r="C1146" s="18">
        <f t="shared" si="34"/>
        <v>4.716054234623698</v>
      </c>
      <c r="D1146" s="13">
        <f>+'USD PP Chart'!D1146</f>
        <v>48</v>
      </c>
    </row>
    <row r="1147" spans="1:4" x14ac:dyDescent="0.25">
      <c r="A1147" s="21">
        <v>39264</v>
      </c>
      <c r="B1147" s="19">
        <f t="shared" si="35"/>
        <v>4.716054234623698</v>
      </c>
      <c r="C1147" s="18">
        <f t="shared" si="34"/>
        <v>4.716054234623698</v>
      </c>
      <c r="D1147" s="13">
        <f>+'USD PP Chart'!D1147</f>
        <v>48</v>
      </c>
    </row>
    <row r="1148" spans="1:4" x14ac:dyDescent="0.25">
      <c r="A1148" s="21">
        <v>39295</v>
      </c>
      <c r="B1148" s="19">
        <f t="shared" si="35"/>
        <v>4.7258793476124978</v>
      </c>
      <c r="C1148" s="18">
        <f t="shared" si="34"/>
        <v>4.7258793476124978</v>
      </c>
      <c r="D1148" s="13">
        <f>+'USD PP Chart'!D1148</f>
        <v>48.1</v>
      </c>
    </row>
    <row r="1149" spans="1:4" x14ac:dyDescent="0.25">
      <c r="A1149" s="21">
        <v>39326</v>
      </c>
      <c r="B1149" s="19">
        <f t="shared" si="35"/>
        <v>4.716054234623698</v>
      </c>
      <c r="C1149" s="18">
        <f t="shared" si="34"/>
        <v>4.716054234623698</v>
      </c>
      <c r="D1149" s="13">
        <f>+'USD PP Chart'!D1149</f>
        <v>48</v>
      </c>
    </row>
    <row r="1150" spans="1:4" x14ac:dyDescent="0.25">
      <c r="A1150" s="21">
        <v>39356</v>
      </c>
      <c r="B1150" s="19">
        <f t="shared" si="35"/>
        <v>4.706229121634899</v>
      </c>
      <c r="C1150" s="18">
        <f t="shared" si="34"/>
        <v>4.706229121634899</v>
      </c>
      <c r="D1150" s="13">
        <f>+'USD PP Chart'!D1150</f>
        <v>47.9</v>
      </c>
    </row>
    <row r="1151" spans="1:4" x14ac:dyDescent="0.25">
      <c r="A1151" s="21">
        <v>39387</v>
      </c>
      <c r="B1151" s="19">
        <f t="shared" si="35"/>
        <v>4.6767537826685013</v>
      </c>
      <c r="C1151" s="18">
        <f t="shared" si="34"/>
        <v>4.6767537826685013</v>
      </c>
      <c r="D1151" s="13">
        <f>+'USD PP Chart'!D1151</f>
        <v>47.6</v>
      </c>
    </row>
    <row r="1152" spans="1:4" x14ac:dyDescent="0.25">
      <c r="A1152" s="21">
        <v>39417</v>
      </c>
      <c r="B1152" s="19">
        <f t="shared" si="35"/>
        <v>4.6767537826685013</v>
      </c>
      <c r="C1152" s="18">
        <f t="shared" si="34"/>
        <v>4.6767537826685013</v>
      </c>
      <c r="D1152" s="13">
        <f>+'USD PP Chart'!D1152</f>
        <v>47.6</v>
      </c>
    </row>
    <row r="1153" spans="1:4" x14ac:dyDescent="0.25">
      <c r="A1153" s="21">
        <v>39448</v>
      </c>
      <c r="B1153" s="19">
        <f t="shared" si="35"/>
        <v>4.6571035566909025</v>
      </c>
      <c r="C1153" s="18">
        <f t="shared" si="34"/>
        <v>4.6571035566909025</v>
      </c>
      <c r="D1153" s="13">
        <f>+'USD PP Chart'!D1153</f>
        <v>47.4</v>
      </c>
    </row>
    <row r="1154" spans="1:4" x14ac:dyDescent="0.25">
      <c r="A1154" s="21">
        <v>39479</v>
      </c>
      <c r="B1154" s="19">
        <f t="shared" si="35"/>
        <v>4.6374533307133037</v>
      </c>
      <c r="C1154" s="18">
        <f t="shared" si="34"/>
        <v>4.6374533307133037</v>
      </c>
      <c r="D1154" s="13">
        <f>+'USD PP Chart'!D1154</f>
        <v>47.2</v>
      </c>
    </row>
    <row r="1155" spans="1:4" x14ac:dyDescent="0.25">
      <c r="A1155" s="21">
        <v>39508</v>
      </c>
      <c r="B1155" s="19">
        <f t="shared" si="35"/>
        <v>4.5981528787581061</v>
      </c>
      <c r="C1155" s="18">
        <f t="shared" si="34"/>
        <v>4.5981528787581061</v>
      </c>
      <c r="D1155" s="13">
        <f>+'USD PP Chart'!D1155</f>
        <v>46.8</v>
      </c>
    </row>
    <row r="1156" spans="1:4" x14ac:dyDescent="0.25">
      <c r="A1156" s="21">
        <v>39539</v>
      </c>
      <c r="B1156" s="19">
        <f t="shared" si="35"/>
        <v>4.5686775397917083</v>
      </c>
      <c r="C1156" s="18">
        <f t="shared" si="34"/>
        <v>4.5686775397917083</v>
      </c>
      <c r="D1156" s="13">
        <f>+'USD PP Chart'!D1156</f>
        <v>46.5</v>
      </c>
    </row>
    <row r="1157" spans="1:4" x14ac:dyDescent="0.25">
      <c r="A1157" s="21">
        <v>39569</v>
      </c>
      <c r="B1157" s="19">
        <f t="shared" si="35"/>
        <v>4.5392022008253097</v>
      </c>
      <c r="C1157" s="18">
        <f t="shared" si="34"/>
        <v>4.5392022008253097</v>
      </c>
      <c r="D1157" s="13">
        <f>+'USD PP Chart'!D1157</f>
        <v>46.2</v>
      </c>
    </row>
    <row r="1158" spans="1:4" x14ac:dyDescent="0.25">
      <c r="A1158" s="21">
        <v>39600</v>
      </c>
      <c r="B1158" s="19">
        <f t="shared" si="35"/>
        <v>4.4900766358813131</v>
      </c>
      <c r="C1158" s="18">
        <f t="shared" si="34"/>
        <v>4.4900766358813131</v>
      </c>
      <c r="D1158" s="13">
        <f>+'USD PP Chart'!D1158</f>
        <v>45.7</v>
      </c>
    </row>
    <row r="1159" spans="1:4" x14ac:dyDescent="0.25">
      <c r="A1159" s="21">
        <v>39630</v>
      </c>
      <c r="B1159" s="19">
        <f t="shared" si="35"/>
        <v>4.4704264099037143</v>
      </c>
      <c r="C1159" s="18">
        <f t="shared" si="34"/>
        <v>4.4704264099037143</v>
      </c>
      <c r="D1159" s="13">
        <f>+'USD PP Chart'!D1159</f>
        <v>45.5</v>
      </c>
    </row>
    <row r="1160" spans="1:4" x14ac:dyDescent="0.25">
      <c r="A1160" s="21">
        <v>39661</v>
      </c>
      <c r="B1160" s="19">
        <f t="shared" si="35"/>
        <v>4.4802515228925133</v>
      </c>
      <c r="C1160" s="18">
        <f t="shared" si="34"/>
        <v>4.4802515228925133</v>
      </c>
      <c r="D1160" s="13">
        <f>+'USD PP Chart'!D1160</f>
        <v>45.6</v>
      </c>
    </row>
    <row r="1161" spans="1:4" x14ac:dyDescent="0.25">
      <c r="A1161" s="21">
        <v>39692</v>
      </c>
      <c r="B1161" s="19">
        <f t="shared" si="35"/>
        <v>4.4900766358813131</v>
      </c>
      <c r="C1161" s="18">
        <f t="shared" si="34"/>
        <v>4.4900766358813131</v>
      </c>
      <c r="D1161" s="13">
        <f>+'USD PP Chart'!D1161</f>
        <v>45.7</v>
      </c>
    </row>
    <row r="1162" spans="1:4" x14ac:dyDescent="0.25">
      <c r="A1162" s="21">
        <v>39722</v>
      </c>
      <c r="B1162" s="19">
        <f t="shared" si="35"/>
        <v>4.5392022008253097</v>
      </c>
      <c r="C1162" s="18">
        <f t="shared" si="34"/>
        <v>4.5392022008253097</v>
      </c>
      <c r="D1162" s="13">
        <f>+'USD PP Chart'!D1162</f>
        <v>46.2</v>
      </c>
    </row>
    <row r="1163" spans="1:4" x14ac:dyDescent="0.25">
      <c r="A1163" s="21">
        <v>39753</v>
      </c>
      <c r="B1163" s="19">
        <f t="shared" si="35"/>
        <v>4.6276282177245038</v>
      </c>
      <c r="C1163" s="18">
        <f t="shared" si="34"/>
        <v>4.6276282177245038</v>
      </c>
      <c r="D1163" s="13">
        <f>+'USD PP Chart'!D1163</f>
        <v>47.1</v>
      </c>
    </row>
    <row r="1164" spans="1:4" x14ac:dyDescent="0.25">
      <c r="A1164" s="21">
        <v>39783</v>
      </c>
      <c r="B1164" s="19">
        <f t="shared" si="35"/>
        <v>4.6767537826685013</v>
      </c>
      <c r="C1164" s="18">
        <f t="shared" si="34"/>
        <v>4.6767537826685013</v>
      </c>
      <c r="D1164" s="13">
        <f>+'USD PP Chart'!D1164</f>
        <v>47.6</v>
      </c>
    </row>
    <row r="1165" spans="1:4" x14ac:dyDescent="0.25">
      <c r="A1165" s="21">
        <v>39814</v>
      </c>
      <c r="B1165" s="19">
        <f t="shared" si="35"/>
        <v>4.6571035566909025</v>
      </c>
      <c r="C1165" s="18">
        <f t="shared" ref="C1165:C1228" si="36">+B1165</f>
        <v>4.6571035566909025</v>
      </c>
      <c r="D1165" s="13">
        <f>+'USD PP Chart'!D1165</f>
        <v>47.4</v>
      </c>
    </row>
    <row r="1166" spans="1:4" x14ac:dyDescent="0.25">
      <c r="A1166" s="21">
        <v>39845</v>
      </c>
      <c r="B1166" s="19">
        <f t="shared" ref="B1166:B1229" si="37">D1166/$D$13*$B$12</f>
        <v>4.6276282177245038</v>
      </c>
      <c r="C1166" s="18">
        <f t="shared" si="36"/>
        <v>4.6276282177245038</v>
      </c>
      <c r="D1166" s="13">
        <f>+'USD PP Chart'!D1166</f>
        <v>47.1</v>
      </c>
    </row>
    <row r="1167" spans="1:4" x14ac:dyDescent="0.25">
      <c r="A1167" s="21">
        <v>39873</v>
      </c>
      <c r="B1167" s="19">
        <f t="shared" si="37"/>
        <v>4.617803104735704</v>
      </c>
      <c r="C1167" s="18">
        <f t="shared" si="36"/>
        <v>4.617803104735704</v>
      </c>
      <c r="D1167" s="13">
        <f>+'USD PP Chart'!D1167</f>
        <v>47</v>
      </c>
    </row>
    <row r="1168" spans="1:4" x14ac:dyDescent="0.25">
      <c r="A1168" s="21">
        <v>39904</v>
      </c>
      <c r="B1168" s="19">
        <f t="shared" si="37"/>
        <v>4.607977991746905</v>
      </c>
      <c r="C1168" s="18">
        <f t="shared" si="36"/>
        <v>4.607977991746905</v>
      </c>
      <c r="D1168" s="13">
        <f>+'USD PP Chart'!D1168</f>
        <v>46.9</v>
      </c>
    </row>
    <row r="1169" spans="1:4" x14ac:dyDescent="0.25">
      <c r="A1169" s="21">
        <v>39934</v>
      </c>
      <c r="B1169" s="19">
        <f t="shared" si="37"/>
        <v>4.5981528787581061</v>
      </c>
      <c r="C1169" s="18">
        <f t="shared" si="36"/>
        <v>4.5981528787581061</v>
      </c>
      <c r="D1169" s="13">
        <f>+'USD PP Chart'!D1169</f>
        <v>46.8</v>
      </c>
    </row>
    <row r="1170" spans="1:4" x14ac:dyDescent="0.25">
      <c r="A1170" s="21">
        <v>39965</v>
      </c>
      <c r="B1170" s="19">
        <f t="shared" si="37"/>
        <v>4.5588524268029085</v>
      </c>
      <c r="C1170" s="18">
        <f t="shared" si="36"/>
        <v>4.5588524268029085</v>
      </c>
      <c r="D1170" s="13">
        <f>+'USD PP Chart'!D1170</f>
        <v>46.4</v>
      </c>
    </row>
    <row r="1171" spans="1:4" x14ac:dyDescent="0.25">
      <c r="A1171" s="21">
        <v>39995</v>
      </c>
      <c r="B1171" s="19">
        <f t="shared" si="37"/>
        <v>4.5588524268029085</v>
      </c>
      <c r="C1171" s="18">
        <f t="shared" si="36"/>
        <v>4.5588524268029085</v>
      </c>
      <c r="D1171" s="13">
        <f>+'USD PP Chart'!D1171</f>
        <v>46.4</v>
      </c>
    </row>
    <row r="1172" spans="1:4" x14ac:dyDescent="0.25">
      <c r="A1172" s="21">
        <v>40026</v>
      </c>
      <c r="B1172" s="19">
        <f t="shared" si="37"/>
        <v>4.5490273138141086</v>
      </c>
      <c r="C1172" s="18">
        <f t="shared" si="36"/>
        <v>4.5490273138141086</v>
      </c>
      <c r="D1172" s="13">
        <f>+'USD PP Chart'!D1172</f>
        <v>46.3</v>
      </c>
    </row>
    <row r="1173" spans="1:4" x14ac:dyDescent="0.25">
      <c r="A1173" s="21">
        <v>40057</v>
      </c>
      <c r="B1173" s="19">
        <f t="shared" si="37"/>
        <v>4.5490273138141086</v>
      </c>
      <c r="C1173" s="18">
        <f t="shared" si="36"/>
        <v>4.5490273138141086</v>
      </c>
      <c r="D1173" s="13">
        <f>+'USD PP Chart'!D1173</f>
        <v>46.3</v>
      </c>
    </row>
    <row r="1174" spans="1:4" x14ac:dyDescent="0.25">
      <c r="A1174" s="21">
        <v>40087</v>
      </c>
      <c r="B1174" s="19">
        <f t="shared" si="37"/>
        <v>4.5490273138141086</v>
      </c>
      <c r="C1174" s="18">
        <f t="shared" si="36"/>
        <v>4.5490273138141086</v>
      </c>
      <c r="D1174" s="13">
        <f>+'USD PP Chart'!D1174</f>
        <v>46.3</v>
      </c>
    </row>
    <row r="1175" spans="1:4" x14ac:dyDescent="0.25">
      <c r="A1175" s="21">
        <v>40118</v>
      </c>
      <c r="B1175" s="19">
        <f t="shared" si="37"/>
        <v>4.5392022008253097</v>
      </c>
      <c r="C1175" s="18">
        <f t="shared" si="36"/>
        <v>4.5392022008253097</v>
      </c>
      <c r="D1175" s="13">
        <f>+'USD PP Chart'!D1175</f>
        <v>46.2</v>
      </c>
    </row>
    <row r="1176" spans="1:4" x14ac:dyDescent="0.25">
      <c r="A1176" s="21">
        <v>40148</v>
      </c>
      <c r="B1176" s="19">
        <f t="shared" si="37"/>
        <v>4.5490273138141086</v>
      </c>
      <c r="C1176" s="18">
        <f t="shared" si="36"/>
        <v>4.5490273138141086</v>
      </c>
      <c r="D1176" s="13">
        <f>+'USD PP Chart'!D1176</f>
        <v>46.3</v>
      </c>
    </row>
    <row r="1177" spans="1:4" x14ac:dyDescent="0.25">
      <c r="A1177" s="21">
        <v>40179</v>
      </c>
      <c r="B1177" s="19">
        <f t="shared" si="37"/>
        <v>4.5293770878365107</v>
      </c>
      <c r="C1177" s="18">
        <f t="shared" si="36"/>
        <v>4.5293770878365107</v>
      </c>
      <c r="D1177" s="13">
        <f>+'USD PP Chart'!D1177</f>
        <v>46.1</v>
      </c>
    </row>
    <row r="1178" spans="1:4" x14ac:dyDescent="0.25">
      <c r="A1178" s="21">
        <v>40210</v>
      </c>
      <c r="B1178" s="19">
        <f t="shared" si="37"/>
        <v>4.5293770878365107</v>
      </c>
      <c r="C1178" s="18">
        <f t="shared" si="36"/>
        <v>4.5293770878365107</v>
      </c>
      <c r="D1178" s="13">
        <f>+'USD PP Chart'!D1178</f>
        <v>46.1</v>
      </c>
    </row>
    <row r="1179" spans="1:4" x14ac:dyDescent="0.25">
      <c r="A1179" s="21">
        <v>40238</v>
      </c>
      <c r="B1179" s="19">
        <f t="shared" si="37"/>
        <v>4.509726861858911</v>
      </c>
      <c r="C1179" s="18">
        <f t="shared" si="36"/>
        <v>4.509726861858911</v>
      </c>
      <c r="D1179" s="13">
        <f>+'USD PP Chart'!D1179</f>
        <v>45.9</v>
      </c>
    </row>
    <row r="1180" spans="1:4" x14ac:dyDescent="0.25">
      <c r="A1180" s="21">
        <v>40269</v>
      </c>
      <c r="B1180" s="19">
        <f t="shared" si="37"/>
        <v>4.509726861858911</v>
      </c>
      <c r="C1180" s="18">
        <f t="shared" si="36"/>
        <v>4.509726861858911</v>
      </c>
      <c r="D1180" s="13">
        <f>+'USD PP Chart'!D1180</f>
        <v>45.9</v>
      </c>
    </row>
    <row r="1181" spans="1:4" x14ac:dyDescent="0.25">
      <c r="A1181" s="21">
        <v>40299</v>
      </c>
      <c r="B1181" s="19">
        <f t="shared" si="37"/>
        <v>4.4999017488701121</v>
      </c>
      <c r="C1181" s="18">
        <f t="shared" si="36"/>
        <v>4.4999017488701121</v>
      </c>
      <c r="D1181" s="13">
        <f>+'USD PP Chart'!D1181</f>
        <v>45.8</v>
      </c>
    </row>
    <row r="1182" spans="1:4" x14ac:dyDescent="0.25">
      <c r="A1182" s="21">
        <v>40330</v>
      </c>
      <c r="B1182" s="19">
        <f t="shared" si="37"/>
        <v>4.509726861858911</v>
      </c>
      <c r="C1182" s="18">
        <f t="shared" si="36"/>
        <v>4.509726861858911</v>
      </c>
      <c r="D1182" s="13">
        <f>+'USD PP Chart'!D1182</f>
        <v>45.9</v>
      </c>
    </row>
    <row r="1183" spans="1:4" x14ac:dyDescent="0.25">
      <c r="A1183" s="21">
        <v>40360</v>
      </c>
      <c r="B1183" s="19">
        <f t="shared" si="37"/>
        <v>4.509726861858911</v>
      </c>
      <c r="C1183" s="18">
        <f t="shared" si="36"/>
        <v>4.509726861858911</v>
      </c>
      <c r="D1183" s="13">
        <f>+'USD PP Chart'!D1183</f>
        <v>45.9</v>
      </c>
    </row>
    <row r="1184" spans="1:4" x14ac:dyDescent="0.25">
      <c r="A1184" s="21">
        <v>40391</v>
      </c>
      <c r="B1184" s="19">
        <f t="shared" si="37"/>
        <v>4.4999017488701121</v>
      </c>
      <c r="C1184" s="18">
        <f t="shared" si="36"/>
        <v>4.4999017488701121</v>
      </c>
      <c r="D1184" s="13">
        <f>+'USD PP Chart'!D1184</f>
        <v>45.8</v>
      </c>
    </row>
    <row r="1185" spans="1:4" x14ac:dyDescent="0.25">
      <c r="A1185" s="21">
        <v>40422</v>
      </c>
      <c r="B1185" s="19">
        <f t="shared" si="37"/>
        <v>4.4999017488701121</v>
      </c>
      <c r="C1185" s="18">
        <f t="shared" si="36"/>
        <v>4.4999017488701121</v>
      </c>
      <c r="D1185" s="13">
        <f>+'USD PP Chart'!D1185</f>
        <v>45.8</v>
      </c>
    </row>
    <row r="1186" spans="1:4" x14ac:dyDescent="0.25">
      <c r="A1186" s="21">
        <v>40452</v>
      </c>
      <c r="B1186" s="19">
        <f t="shared" si="37"/>
        <v>4.4900766358813131</v>
      </c>
      <c r="C1186" s="18">
        <f t="shared" si="36"/>
        <v>4.4900766358813131</v>
      </c>
      <c r="D1186" s="13">
        <f>+'USD PP Chart'!D1186</f>
        <v>45.7</v>
      </c>
    </row>
    <row r="1187" spans="1:4" x14ac:dyDescent="0.25">
      <c r="A1187" s="21">
        <v>40483</v>
      </c>
      <c r="B1187" s="19">
        <f t="shared" si="37"/>
        <v>4.4900766358813131</v>
      </c>
      <c r="C1187" s="18">
        <f t="shared" si="36"/>
        <v>4.4900766358813131</v>
      </c>
      <c r="D1187" s="13">
        <f>+'USD PP Chart'!D1187</f>
        <v>45.7</v>
      </c>
    </row>
    <row r="1188" spans="1:4" x14ac:dyDescent="0.25">
      <c r="A1188" s="21">
        <v>40513</v>
      </c>
      <c r="B1188" s="19">
        <f t="shared" si="37"/>
        <v>4.4802515228925133</v>
      </c>
      <c r="C1188" s="18">
        <f t="shared" si="36"/>
        <v>4.4802515228925133</v>
      </c>
      <c r="D1188" s="13">
        <f>+'USD PP Chart'!D1188</f>
        <v>45.6</v>
      </c>
    </row>
    <row r="1189" spans="1:4" x14ac:dyDescent="0.25">
      <c r="A1189" s="21">
        <v>40544</v>
      </c>
      <c r="B1189" s="19">
        <f t="shared" si="37"/>
        <v>4.4606012969149145</v>
      </c>
      <c r="C1189" s="18">
        <f t="shared" si="36"/>
        <v>4.4606012969149145</v>
      </c>
      <c r="D1189" s="13">
        <f>+'USD PP Chart'!D1189</f>
        <v>45.4</v>
      </c>
    </row>
    <row r="1190" spans="1:4" x14ac:dyDescent="0.25">
      <c r="A1190" s="21">
        <v>40575</v>
      </c>
      <c r="B1190" s="19">
        <f t="shared" si="37"/>
        <v>4.4409510709373166</v>
      </c>
      <c r="C1190" s="18">
        <f t="shared" si="36"/>
        <v>4.4409510709373166</v>
      </c>
      <c r="D1190" s="13">
        <f>+'USD PP Chart'!D1190</f>
        <v>45.2</v>
      </c>
    </row>
    <row r="1191" spans="1:4" x14ac:dyDescent="0.25">
      <c r="A1191" s="21">
        <v>40603</v>
      </c>
      <c r="B1191" s="19">
        <f t="shared" si="37"/>
        <v>4.3918255059933191</v>
      </c>
      <c r="C1191" s="18">
        <f t="shared" si="36"/>
        <v>4.3918255059933191</v>
      </c>
      <c r="D1191" s="13">
        <f>+'USD PP Chart'!D1191</f>
        <v>44.7</v>
      </c>
    </row>
    <row r="1192" spans="1:4" x14ac:dyDescent="0.25">
      <c r="A1192" s="21">
        <v>40634</v>
      </c>
      <c r="B1192" s="19">
        <f t="shared" si="37"/>
        <v>4.3721752800157203</v>
      </c>
      <c r="C1192" s="18">
        <f t="shared" si="36"/>
        <v>4.3721752800157203</v>
      </c>
      <c r="D1192" s="13">
        <f>+'USD PP Chart'!D1192</f>
        <v>44.5</v>
      </c>
    </row>
    <row r="1193" spans="1:4" x14ac:dyDescent="0.25">
      <c r="A1193" s="21">
        <v>40664</v>
      </c>
      <c r="B1193" s="19">
        <f t="shared" si="37"/>
        <v>4.3525250540381215</v>
      </c>
      <c r="C1193" s="18">
        <f t="shared" si="36"/>
        <v>4.3525250540381215</v>
      </c>
      <c r="D1193" s="13">
        <f>+'USD PP Chart'!D1193</f>
        <v>44.3</v>
      </c>
    </row>
    <row r="1194" spans="1:4" x14ac:dyDescent="0.25">
      <c r="A1194" s="21">
        <v>40695</v>
      </c>
      <c r="B1194" s="19">
        <f t="shared" si="37"/>
        <v>4.3525250540381215</v>
      </c>
      <c r="C1194" s="18">
        <f t="shared" si="36"/>
        <v>4.3525250540381215</v>
      </c>
      <c r="D1194" s="13">
        <f>+'USD PP Chart'!D1194</f>
        <v>44.3</v>
      </c>
    </row>
    <row r="1195" spans="1:4" x14ac:dyDescent="0.25">
      <c r="A1195" s="21">
        <v>40725</v>
      </c>
      <c r="B1195" s="19">
        <f t="shared" si="37"/>
        <v>4.3525250540381215</v>
      </c>
      <c r="C1195" s="18">
        <f t="shared" si="36"/>
        <v>4.3525250540381215</v>
      </c>
      <c r="D1195" s="13">
        <f>+'USD PP Chart'!D1195</f>
        <v>44.3</v>
      </c>
    </row>
    <row r="1196" spans="1:4" x14ac:dyDescent="0.25">
      <c r="A1196" s="21">
        <v>40756</v>
      </c>
      <c r="B1196" s="19">
        <f t="shared" si="37"/>
        <v>4.3328748280605236</v>
      </c>
      <c r="C1196" s="18">
        <f t="shared" si="36"/>
        <v>4.3328748280605236</v>
      </c>
      <c r="D1196" s="13">
        <f>+'USD PP Chart'!D1196</f>
        <v>44.1</v>
      </c>
    </row>
    <row r="1197" spans="1:4" x14ac:dyDescent="0.25">
      <c r="A1197" s="21">
        <v>40787</v>
      </c>
      <c r="B1197" s="19">
        <f t="shared" si="37"/>
        <v>4.3328748280605236</v>
      </c>
      <c r="C1197" s="18">
        <f t="shared" si="36"/>
        <v>4.3328748280605236</v>
      </c>
      <c r="D1197" s="13">
        <f>+'USD PP Chart'!D1197</f>
        <v>44.1</v>
      </c>
    </row>
    <row r="1198" spans="1:4" x14ac:dyDescent="0.25">
      <c r="A1198" s="21">
        <v>40817</v>
      </c>
      <c r="B1198" s="19">
        <f t="shared" si="37"/>
        <v>4.3426999410493226</v>
      </c>
      <c r="C1198" s="18">
        <f t="shared" si="36"/>
        <v>4.3426999410493226</v>
      </c>
      <c r="D1198" s="13">
        <f>+'USD PP Chart'!D1198</f>
        <v>44.2</v>
      </c>
    </row>
    <row r="1199" spans="1:4" x14ac:dyDescent="0.25">
      <c r="A1199" s="21">
        <v>40848</v>
      </c>
      <c r="B1199" s="19">
        <f t="shared" si="37"/>
        <v>4.3426999410493226</v>
      </c>
      <c r="C1199" s="18">
        <f t="shared" si="36"/>
        <v>4.3426999410493226</v>
      </c>
      <c r="D1199" s="13">
        <f>+'USD PP Chart'!D1199</f>
        <v>44.2</v>
      </c>
    </row>
    <row r="1200" spans="1:4" x14ac:dyDescent="0.25">
      <c r="A1200" s="21">
        <v>40878</v>
      </c>
      <c r="B1200" s="19">
        <f t="shared" si="37"/>
        <v>4.3525250540381215</v>
      </c>
      <c r="C1200" s="18">
        <f t="shared" si="36"/>
        <v>4.3525250540381215</v>
      </c>
      <c r="D1200" s="13">
        <f>+'USD PP Chart'!D1200</f>
        <v>44.3</v>
      </c>
    </row>
    <row r="1201" spans="1:4" x14ac:dyDescent="0.25">
      <c r="A1201" s="21">
        <v>40909</v>
      </c>
      <c r="B1201" s="19">
        <f t="shared" si="37"/>
        <v>4.3328748280605236</v>
      </c>
      <c r="C1201" s="18">
        <f t="shared" si="36"/>
        <v>4.3328748280605236</v>
      </c>
      <c r="D1201" s="13">
        <f>+'USD PP Chart'!D1201</f>
        <v>44.1</v>
      </c>
    </row>
    <row r="1202" spans="1:4" x14ac:dyDescent="0.25">
      <c r="A1202" s="21">
        <v>40940</v>
      </c>
      <c r="B1202" s="19">
        <f t="shared" si="37"/>
        <v>4.3132246020829239</v>
      </c>
      <c r="C1202" s="18">
        <f t="shared" si="36"/>
        <v>4.3132246020829239</v>
      </c>
      <c r="D1202" s="13">
        <f>+'USD PP Chart'!D1202</f>
        <v>43.9</v>
      </c>
    </row>
    <row r="1203" spans="1:4" x14ac:dyDescent="0.25">
      <c r="A1203" s="21">
        <v>40969</v>
      </c>
      <c r="B1203" s="19">
        <f t="shared" si="37"/>
        <v>4.2837492631165262</v>
      </c>
      <c r="C1203" s="18">
        <f t="shared" si="36"/>
        <v>4.2837492631165262</v>
      </c>
      <c r="D1203" s="13">
        <f>+'USD PP Chart'!D1203</f>
        <v>43.6</v>
      </c>
    </row>
    <row r="1204" spans="1:4" x14ac:dyDescent="0.25">
      <c r="A1204" s="21">
        <v>41000</v>
      </c>
      <c r="B1204" s="19">
        <f t="shared" si="37"/>
        <v>4.2739241501277263</v>
      </c>
      <c r="C1204" s="18">
        <f t="shared" si="36"/>
        <v>4.2739241501277263</v>
      </c>
      <c r="D1204" s="13">
        <f>+'USD PP Chart'!D1204</f>
        <v>43.5</v>
      </c>
    </row>
    <row r="1205" spans="1:4" x14ac:dyDescent="0.25">
      <c r="A1205" s="21">
        <v>41030</v>
      </c>
      <c r="B1205" s="19">
        <f t="shared" si="37"/>
        <v>4.2739241501277263</v>
      </c>
      <c r="C1205" s="18">
        <f t="shared" si="36"/>
        <v>4.2739241501277263</v>
      </c>
      <c r="D1205" s="13">
        <f>+'USD PP Chart'!D1205</f>
        <v>43.5</v>
      </c>
    </row>
    <row r="1206" spans="1:4" x14ac:dyDescent="0.25">
      <c r="A1206" s="21">
        <v>41061</v>
      </c>
      <c r="B1206" s="19">
        <f t="shared" si="37"/>
        <v>4.2837492631165262</v>
      </c>
      <c r="C1206" s="18">
        <f t="shared" si="36"/>
        <v>4.2837492631165262</v>
      </c>
      <c r="D1206" s="13">
        <f>+'USD PP Chart'!D1206</f>
        <v>43.6</v>
      </c>
    </row>
    <row r="1207" spans="1:4" x14ac:dyDescent="0.25">
      <c r="A1207" s="21">
        <v>41091</v>
      </c>
      <c r="B1207" s="19">
        <f t="shared" si="37"/>
        <v>4.2837492631165262</v>
      </c>
      <c r="C1207" s="18">
        <f t="shared" si="36"/>
        <v>4.2837492631165262</v>
      </c>
      <c r="D1207" s="13">
        <f>+'USD PP Chart'!D1207</f>
        <v>43.6</v>
      </c>
    </row>
    <row r="1208" spans="1:4" x14ac:dyDescent="0.25">
      <c r="A1208" s="21">
        <v>41122</v>
      </c>
      <c r="B1208" s="19">
        <f t="shared" si="37"/>
        <v>4.2640990371389274</v>
      </c>
      <c r="C1208" s="18">
        <f t="shared" si="36"/>
        <v>4.2640990371389274</v>
      </c>
      <c r="D1208" s="13">
        <f>+'USD PP Chart'!D1208</f>
        <v>43.4</v>
      </c>
    </row>
    <row r="1209" spans="1:4" x14ac:dyDescent="0.25">
      <c r="A1209" s="21">
        <v>41153</v>
      </c>
      <c r="B1209" s="19">
        <f t="shared" si="37"/>
        <v>4.2444488111613294</v>
      </c>
      <c r="C1209" s="18">
        <f t="shared" si="36"/>
        <v>4.2444488111613294</v>
      </c>
      <c r="D1209" s="13">
        <f>+'USD PP Chart'!D1209</f>
        <v>43.2</v>
      </c>
    </row>
    <row r="1210" spans="1:4" x14ac:dyDescent="0.25">
      <c r="A1210" s="21">
        <v>41183</v>
      </c>
      <c r="B1210" s="19">
        <f t="shared" si="37"/>
        <v>4.2444488111613294</v>
      </c>
      <c r="C1210" s="18">
        <f t="shared" si="36"/>
        <v>4.2444488111613294</v>
      </c>
      <c r="D1210" s="13">
        <f>+'USD PP Chart'!D1210</f>
        <v>43.2</v>
      </c>
    </row>
    <row r="1211" spans="1:4" x14ac:dyDescent="0.25">
      <c r="A1211" s="21">
        <v>41214</v>
      </c>
      <c r="B1211" s="19">
        <f t="shared" si="37"/>
        <v>4.2640990371389274</v>
      </c>
      <c r="C1211" s="18">
        <f t="shared" si="36"/>
        <v>4.2640990371389274</v>
      </c>
      <c r="D1211" s="13">
        <f>+'USD PP Chart'!D1211</f>
        <v>43.4</v>
      </c>
    </row>
    <row r="1212" spans="1:4" x14ac:dyDescent="0.25">
      <c r="A1212" s="21">
        <v>41244</v>
      </c>
      <c r="B1212" s="19">
        <f t="shared" si="37"/>
        <v>4.2837492631165262</v>
      </c>
      <c r="C1212" s="18">
        <f t="shared" si="36"/>
        <v>4.2837492631165262</v>
      </c>
      <c r="D1212" s="13">
        <f>+'USD PP Chart'!D1212</f>
        <v>43.6</v>
      </c>
    </row>
    <row r="1213" spans="1:4" x14ac:dyDescent="0.25">
      <c r="A1213" s="21">
        <v>41275</v>
      </c>
      <c r="B1213" s="19">
        <f t="shared" si="37"/>
        <v>4.2640990371389274</v>
      </c>
      <c r="C1213" s="18">
        <f t="shared" si="36"/>
        <v>4.2640990371389274</v>
      </c>
      <c r="D1213" s="13">
        <f>+'USD PP Chart'!D1213</f>
        <v>43.4</v>
      </c>
    </row>
    <row r="1214" spans="1:4" x14ac:dyDescent="0.25">
      <c r="A1214" s="21">
        <v>41306</v>
      </c>
      <c r="B1214" s="19">
        <f t="shared" si="37"/>
        <v>4.2346236981725296</v>
      </c>
      <c r="C1214" s="18">
        <f t="shared" si="36"/>
        <v>4.2346236981725296</v>
      </c>
      <c r="D1214" s="13">
        <f>+'USD PP Chart'!D1214</f>
        <v>43.1</v>
      </c>
    </row>
    <row r="1215" spans="1:4" x14ac:dyDescent="0.25">
      <c r="A1215" s="21">
        <v>41334</v>
      </c>
      <c r="B1215" s="19">
        <f t="shared" si="37"/>
        <v>4.2247985851837297</v>
      </c>
      <c r="C1215" s="18">
        <f t="shared" si="36"/>
        <v>4.2247985851837297</v>
      </c>
      <c r="D1215" s="13">
        <f>+'USD PP Chart'!D1215</f>
        <v>43</v>
      </c>
    </row>
    <row r="1216" spans="1:4" x14ac:dyDescent="0.25">
      <c r="A1216" s="21">
        <v>41365</v>
      </c>
      <c r="B1216" s="19">
        <f t="shared" si="37"/>
        <v>4.2247985851837297</v>
      </c>
      <c r="C1216" s="18">
        <f t="shared" si="36"/>
        <v>4.2247985851837297</v>
      </c>
      <c r="D1216" s="13">
        <f>+'USD PP Chart'!D1216</f>
        <v>43</v>
      </c>
    </row>
    <row r="1217" spans="1:4" x14ac:dyDescent="0.25">
      <c r="A1217" s="21">
        <v>41395</v>
      </c>
      <c r="B1217" s="19">
        <f t="shared" si="37"/>
        <v>4.2149734721949299</v>
      </c>
      <c r="C1217" s="18">
        <f t="shared" si="36"/>
        <v>4.2149734721949299</v>
      </c>
      <c r="D1217" s="13">
        <f>+'USD PP Chart'!D1217</f>
        <v>42.9</v>
      </c>
    </row>
    <row r="1218" spans="1:4" x14ac:dyDescent="0.25">
      <c r="A1218" s="21">
        <v>41426</v>
      </c>
      <c r="B1218" s="19">
        <f t="shared" si="37"/>
        <v>4.2051483592061309</v>
      </c>
      <c r="C1218" s="18">
        <f t="shared" si="36"/>
        <v>4.2051483592061309</v>
      </c>
      <c r="D1218" s="13">
        <f>+'USD PP Chart'!D1218</f>
        <v>42.8</v>
      </c>
    </row>
    <row r="1219" spans="1:4" x14ac:dyDescent="0.25">
      <c r="A1219" s="21">
        <v>41456</v>
      </c>
      <c r="B1219" s="19">
        <f t="shared" si="37"/>
        <v>4.2051483592061309</v>
      </c>
      <c r="C1219" s="18">
        <f t="shared" si="36"/>
        <v>4.2051483592061309</v>
      </c>
      <c r="D1219" s="13">
        <f>+'USD PP Chart'!D1219</f>
        <v>42.8</v>
      </c>
    </row>
    <row r="1220" spans="1:4" x14ac:dyDescent="0.25">
      <c r="A1220" s="21">
        <v>41487</v>
      </c>
      <c r="B1220" s="19">
        <f t="shared" si="37"/>
        <v>4.2051483592061309</v>
      </c>
      <c r="C1220" s="18">
        <f t="shared" si="36"/>
        <v>4.2051483592061309</v>
      </c>
      <c r="D1220" s="13">
        <f>+'USD PP Chart'!D1220</f>
        <v>42.8</v>
      </c>
    </row>
    <row r="1221" spans="1:4" x14ac:dyDescent="0.25">
      <c r="A1221" s="21">
        <v>41518</v>
      </c>
      <c r="B1221" s="19">
        <f t="shared" si="37"/>
        <v>4.195323246217332</v>
      </c>
      <c r="C1221" s="18">
        <f t="shared" si="36"/>
        <v>4.195323246217332</v>
      </c>
      <c r="D1221" s="13">
        <f>+'USD PP Chart'!D1221</f>
        <v>42.7</v>
      </c>
    </row>
    <row r="1222" spans="1:4" x14ac:dyDescent="0.25">
      <c r="A1222" s="21">
        <v>41548</v>
      </c>
      <c r="B1222" s="19">
        <f t="shared" si="37"/>
        <v>4.2051483592061309</v>
      </c>
      <c r="C1222" s="18">
        <f t="shared" si="36"/>
        <v>4.2051483592061309</v>
      </c>
      <c r="D1222" s="13">
        <f>+'USD PP Chart'!D1222</f>
        <v>42.8</v>
      </c>
    </row>
    <row r="1223" spans="1:4" x14ac:dyDescent="0.25">
      <c r="A1223" s="21">
        <v>41579</v>
      </c>
      <c r="B1223" s="19">
        <f t="shared" si="37"/>
        <v>4.2149734721949299</v>
      </c>
      <c r="C1223" s="18">
        <f t="shared" si="36"/>
        <v>4.2149734721949299</v>
      </c>
      <c r="D1223" s="13">
        <f>+'USD PP Chart'!D1223</f>
        <v>42.9</v>
      </c>
    </row>
    <row r="1224" spans="1:4" x14ac:dyDescent="0.25">
      <c r="A1224" s="21">
        <v>41609</v>
      </c>
      <c r="B1224" s="19">
        <f t="shared" si="37"/>
        <v>4.2149734721949299</v>
      </c>
      <c r="C1224" s="18">
        <f t="shared" si="36"/>
        <v>4.2149734721949299</v>
      </c>
      <c r="D1224" s="13">
        <f>+'USD PP Chart'!D1224</f>
        <v>42.9</v>
      </c>
    </row>
    <row r="1225" spans="1:4" x14ac:dyDescent="0.25">
      <c r="A1225" s="21">
        <v>41640</v>
      </c>
      <c r="B1225" s="19">
        <f t="shared" si="37"/>
        <v>4.2051483592061309</v>
      </c>
      <c r="C1225" s="18">
        <f t="shared" si="36"/>
        <v>4.2051483592061309</v>
      </c>
      <c r="D1225" s="13">
        <f>+'USD PP Chart'!D1225</f>
        <v>42.8</v>
      </c>
    </row>
    <row r="1226" spans="1:4" x14ac:dyDescent="0.25">
      <c r="A1226" s="21">
        <v>41671</v>
      </c>
      <c r="B1226" s="19">
        <f t="shared" si="37"/>
        <v>4.1854981332285321</v>
      </c>
      <c r="C1226" s="18">
        <f t="shared" si="36"/>
        <v>4.1854981332285321</v>
      </c>
      <c r="D1226" s="13">
        <f>+'USD PP Chart'!D1226</f>
        <v>42.6</v>
      </c>
    </row>
    <row r="1227" spans="1:4" x14ac:dyDescent="0.25">
      <c r="A1227" s="21">
        <v>41699</v>
      </c>
      <c r="B1227" s="19">
        <f t="shared" si="37"/>
        <v>4.1560227942621344</v>
      </c>
      <c r="C1227" s="18">
        <f t="shared" si="36"/>
        <v>4.1560227942621344</v>
      </c>
      <c r="D1227" s="13">
        <f>+'USD PP Chart'!D1227</f>
        <v>42.3</v>
      </c>
    </row>
    <row r="1228" spans="1:4" x14ac:dyDescent="0.25">
      <c r="A1228" s="21">
        <v>41730</v>
      </c>
      <c r="B1228" s="19">
        <f t="shared" si="37"/>
        <v>4.1461976812733354</v>
      </c>
      <c r="C1228" s="18">
        <f t="shared" si="36"/>
        <v>4.1461976812733354</v>
      </c>
      <c r="D1228" s="13">
        <f>+'USD PP Chart'!D1228</f>
        <v>42.2</v>
      </c>
    </row>
    <row r="1229" spans="1:4" x14ac:dyDescent="0.25">
      <c r="A1229" s="21">
        <v>41760</v>
      </c>
      <c r="B1229" s="19">
        <f t="shared" si="37"/>
        <v>4.1265474552957366</v>
      </c>
      <c r="C1229" s="18">
        <f t="shared" ref="C1229:C1292" si="38">+B1229</f>
        <v>4.1265474552957366</v>
      </c>
      <c r="D1229" s="13">
        <f>+'USD PP Chart'!D1229</f>
        <v>42</v>
      </c>
    </row>
    <row r="1230" spans="1:4" x14ac:dyDescent="0.25">
      <c r="A1230" s="21">
        <v>41791</v>
      </c>
      <c r="B1230" s="19">
        <f t="shared" ref="B1230:B1293" si="39">D1230/$D$13*$B$12</f>
        <v>4.1265474552957366</v>
      </c>
      <c r="C1230" s="18">
        <f t="shared" si="38"/>
        <v>4.1265474552957366</v>
      </c>
      <c r="D1230" s="13">
        <f>+'USD PP Chart'!D1230</f>
        <v>42</v>
      </c>
    </row>
    <row r="1231" spans="1:4" x14ac:dyDescent="0.25">
      <c r="A1231" s="21">
        <v>41821</v>
      </c>
      <c r="B1231" s="19">
        <f t="shared" si="39"/>
        <v>4.1265474552957366</v>
      </c>
      <c r="C1231" s="18">
        <f t="shared" si="38"/>
        <v>4.1265474552957366</v>
      </c>
      <c r="D1231" s="13">
        <f>+'USD PP Chart'!D1231</f>
        <v>42</v>
      </c>
    </row>
    <row r="1232" spans="1:4" x14ac:dyDescent="0.25">
      <c r="A1232" s="21">
        <v>41852</v>
      </c>
      <c r="B1232" s="19">
        <f t="shared" si="39"/>
        <v>4.1265474552957366</v>
      </c>
      <c r="C1232" s="18">
        <f t="shared" si="38"/>
        <v>4.1265474552957366</v>
      </c>
      <c r="D1232" s="13">
        <f>+'USD PP Chart'!D1232</f>
        <v>42</v>
      </c>
    </row>
    <row r="1233" spans="1:4" x14ac:dyDescent="0.25">
      <c r="A1233" s="21">
        <v>41883</v>
      </c>
      <c r="B1233" s="19">
        <f t="shared" si="39"/>
        <v>4.1265474552957366</v>
      </c>
      <c r="C1233" s="18">
        <f t="shared" si="38"/>
        <v>4.1265474552957366</v>
      </c>
      <c r="D1233" s="13">
        <f>+'USD PP Chart'!D1233</f>
        <v>42</v>
      </c>
    </row>
    <row r="1234" spans="1:4" x14ac:dyDescent="0.25">
      <c r="A1234" s="21">
        <v>41913</v>
      </c>
      <c r="B1234" s="19">
        <f t="shared" si="39"/>
        <v>4.1363725682845356</v>
      </c>
      <c r="C1234" s="18">
        <f t="shared" si="38"/>
        <v>4.1363725682845356</v>
      </c>
      <c r="D1234" s="13">
        <f>+'USD PP Chart'!D1234</f>
        <v>42.1</v>
      </c>
    </row>
    <row r="1235" spans="1:4" x14ac:dyDescent="0.25">
      <c r="A1235" s="21">
        <v>41944</v>
      </c>
      <c r="B1235" s="19">
        <f t="shared" si="39"/>
        <v>4.1560227942621344</v>
      </c>
      <c r="C1235" s="18">
        <f t="shared" si="38"/>
        <v>4.1560227942621344</v>
      </c>
      <c r="D1235" s="13">
        <f>+'USD PP Chart'!D1235</f>
        <v>42.3</v>
      </c>
    </row>
    <row r="1236" spans="1:4" x14ac:dyDescent="0.25">
      <c r="A1236" s="21">
        <v>41974</v>
      </c>
      <c r="B1236" s="19">
        <f t="shared" si="39"/>
        <v>4.1854981332285321</v>
      </c>
      <c r="C1236" s="18">
        <f t="shared" si="38"/>
        <v>4.1854981332285321</v>
      </c>
      <c r="D1236" s="13">
        <f>+'USD PP Chart'!D1236</f>
        <v>42.6</v>
      </c>
    </row>
    <row r="1237" spans="1:4" x14ac:dyDescent="0.25">
      <c r="A1237" s="21">
        <v>42005</v>
      </c>
      <c r="B1237" s="19">
        <f t="shared" si="39"/>
        <v>4.2051483592061309</v>
      </c>
      <c r="C1237" s="18">
        <f t="shared" si="38"/>
        <v>4.2051483592061309</v>
      </c>
      <c r="D1237" s="13">
        <f>+'USD PP Chart'!D1237</f>
        <v>42.8</v>
      </c>
    </row>
    <row r="1238" spans="1:4" x14ac:dyDescent="0.25">
      <c r="A1238" s="21">
        <v>42036</v>
      </c>
      <c r="B1238" s="19">
        <f t="shared" si="39"/>
        <v>4.1854981332285321</v>
      </c>
      <c r="C1238" s="18">
        <f t="shared" si="38"/>
        <v>4.1854981332285321</v>
      </c>
      <c r="D1238" s="13">
        <f>+'USD PP Chart'!D1238</f>
        <v>42.6</v>
      </c>
    </row>
    <row r="1239" spans="1:4" x14ac:dyDescent="0.25">
      <c r="A1239" s="21">
        <v>42064</v>
      </c>
      <c r="B1239" s="19">
        <f t="shared" si="39"/>
        <v>4.1658479072509333</v>
      </c>
      <c r="C1239" s="18">
        <f t="shared" si="38"/>
        <v>4.1658479072509333</v>
      </c>
      <c r="D1239" s="13">
        <f>+'USD PP Chart'!D1239</f>
        <v>42.4</v>
      </c>
    </row>
    <row r="1240" spans="1:4" x14ac:dyDescent="0.25">
      <c r="A1240" s="21">
        <v>42095</v>
      </c>
      <c r="B1240" s="19">
        <f t="shared" si="39"/>
        <v>4.1560227942621344</v>
      </c>
      <c r="C1240" s="18">
        <f t="shared" si="38"/>
        <v>4.1560227942621344</v>
      </c>
      <c r="D1240" s="13">
        <f>+'USD PP Chart'!D1240</f>
        <v>42.3</v>
      </c>
    </row>
    <row r="1241" spans="1:4" x14ac:dyDescent="0.25">
      <c r="A1241" s="21">
        <v>42125</v>
      </c>
      <c r="B1241" s="19">
        <f t="shared" si="39"/>
        <v>4.1363725682845356</v>
      </c>
      <c r="C1241" s="18">
        <f t="shared" si="38"/>
        <v>4.1363725682845356</v>
      </c>
      <c r="D1241" s="13">
        <f>+'USD PP Chart'!D1241</f>
        <v>42.1</v>
      </c>
    </row>
    <row r="1242" spans="1:4" x14ac:dyDescent="0.25">
      <c r="A1242" s="21">
        <v>42156</v>
      </c>
      <c r="B1242" s="19">
        <f t="shared" si="39"/>
        <v>4.1167223423069368</v>
      </c>
      <c r="C1242" s="18">
        <f t="shared" si="38"/>
        <v>4.1167223423069368</v>
      </c>
      <c r="D1242" s="13">
        <f>+'USD PP Chart'!D1242</f>
        <v>41.9</v>
      </c>
    </row>
    <row r="1243" spans="1:4" x14ac:dyDescent="0.25">
      <c r="A1243" s="21">
        <v>42186</v>
      </c>
      <c r="B1243" s="19">
        <f t="shared" si="39"/>
        <v>4.1167223423069368</v>
      </c>
      <c r="C1243" s="18">
        <f t="shared" si="38"/>
        <v>4.1167223423069368</v>
      </c>
      <c r="D1243" s="13">
        <f>+'USD PP Chart'!D1243</f>
        <v>41.9</v>
      </c>
    </row>
    <row r="1244" spans="1:4" x14ac:dyDescent="0.25">
      <c r="A1244" s="21">
        <v>42217</v>
      </c>
      <c r="B1244" s="19">
        <f t="shared" si="39"/>
        <v>4.1265474552957366</v>
      </c>
      <c r="C1244" s="18">
        <f t="shared" si="38"/>
        <v>4.1265474552957366</v>
      </c>
      <c r="D1244" s="13">
        <f>+'USD PP Chart'!D1244</f>
        <v>42</v>
      </c>
    </row>
    <row r="1245" spans="1:4" x14ac:dyDescent="0.25">
      <c r="A1245" s="21">
        <v>42248</v>
      </c>
      <c r="B1245" s="19">
        <f t="shared" si="39"/>
        <v>4.1265474552957366</v>
      </c>
      <c r="C1245" s="18">
        <f t="shared" si="38"/>
        <v>4.1265474552957366</v>
      </c>
      <c r="D1245" s="13">
        <f>+'USD PP Chart'!D1245</f>
        <v>42</v>
      </c>
    </row>
    <row r="1246" spans="1:4" x14ac:dyDescent="0.25">
      <c r="A1246" s="21">
        <v>42278</v>
      </c>
      <c r="B1246" s="19">
        <f t="shared" si="39"/>
        <v>4.1265474552957366</v>
      </c>
      <c r="C1246" s="18">
        <f t="shared" si="38"/>
        <v>4.1265474552957366</v>
      </c>
      <c r="D1246" s="13">
        <f>+'USD PP Chart'!D1246</f>
        <v>42</v>
      </c>
    </row>
    <row r="1247" spans="1:4" x14ac:dyDescent="0.25">
      <c r="A1247" s="21">
        <v>42309</v>
      </c>
      <c r="B1247" s="19">
        <f t="shared" si="39"/>
        <v>4.1363725682845356</v>
      </c>
      <c r="C1247" s="18">
        <f t="shared" si="38"/>
        <v>4.1363725682845356</v>
      </c>
      <c r="D1247" s="13">
        <f>+'USD PP Chart'!D1247</f>
        <v>42.1</v>
      </c>
    </row>
    <row r="1248" spans="1:4" x14ac:dyDescent="0.25">
      <c r="A1248" s="21">
        <v>42339</v>
      </c>
      <c r="B1248" s="19">
        <f t="shared" si="39"/>
        <v>4.1560227942621344</v>
      </c>
      <c r="C1248" s="18">
        <f t="shared" si="38"/>
        <v>4.1560227942621344</v>
      </c>
      <c r="D1248" s="13">
        <f>+'USD PP Chart'!D1248</f>
        <v>42.3</v>
      </c>
    </row>
    <row r="1249" spans="1:4" x14ac:dyDescent="0.25">
      <c r="A1249" s="21">
        <v>42370</v>
      </c>
      <c r="B1249" s="19">
        <f t="shared" si="39"/>
        <v>4.1461976812733354</v>
      </c>
      <c r="C1249" s="18">
        <f t="shared" si="38"/>
        <v>4.1461976812733354</v>
      </c>
      <c r="D1249" s="13">
        <f>+'USD PP Chart'!D1249</f>
        <v>42.2</v>
      </c>
    </row>
    <row r="1250" spans="1:4" x14ac:dyDescent="0.25">
      <c r="A1250" s="21">
        <v>42401</v>
      </c>
      <c r="B1250" s="19">
        <f t="shared" si="39"/>
        <v>4.1461976812733354</v>
      </c>
      <c r="C1250" s="18">
        <f t="shared" si="38"/>
        <v>4.1461976812733354</v>
      </c>
      <c r="D1250" s="13">
        <f>+'USD PP Chart'!D1250</f>
        <v>42.2</v>
      </c>
    </row>
    <row r="1251" spans="1:4" x14ac:dyDescent="0.25">
      <c r="A1251" s="21">
        <v>42430</v>
      </c>
      <c r="B1251" s="19">
        <f t="shared" si="39"/>
        <v>4.1265474552957366</v>
      </c>
      <c r="C1251" s="18">
        <f t="shared" si="38"/>
        <v>4.1265474552957366</v>
      </c>
      <c r="D1251" s="13">
        <f>+'USD PP Chart'!D1251</f>
        <v>42</v>
      </c>
    </row>
    <row r="1252" spans="1:4" x14ac:dyDescent="0.25">
      <c r="A1252" s="21">
        <v>42461</v>
      </c>
      <c r="B1252" s="19">
        <f t="shared" si="39"/>
        <v>4.1068972293181369</v>
      </c>
      <c r="C1252" s="18">
        <f t="shared" si="38"/>
        <v>4.1068972293181369</v>
      </c>
      <c r="D1252" s="13">
        <f>+'USD PP Chart'!D1252</f>
        <v>41.8</v>
      </c>
    </row>
    <row r="1253" spans="1:4" x14ac:dyDescent="0.25">
      <c r="A1253" s="21">
        <v>42491</v>
      </c>
      <c r="B1253" s="19">
        <f t="shared" si="39"/>
        <v>4.087247003340539</v>
      </c>
      <c r="C1253" s="18">
        <f t="shared" si="38"/>
        <v>4.087247003340539</v>
      </c>
      <c r="D1253" s="13">
        <f>+'USD PP Chart'!D1253</f>
        <v>41.6</v>
      </c>
    </row>
    <row r="1254" spans="1:4" x14ac:dyDescent="0.25">
      <c r="A1254" s="21">
        <v>42522</v>
      </c>
      <c r="B1254" s="19">
        <f t="shared" si="39"/>
        <v>4.0774218903517392</v>
      </c>
      <c r="C1254" s="18">
        <f t="shared" si="38"/>
        <v>4.0774218903517392</v>
      </c>
      <c r="D1254" s="13">
        <f>+'USD PP Chart'!D1254</f>
        <v>41.5</v>
      </c>
    </row>
    <row r="1255" spans="1:4" x14ac:dyDescent="0.25">
      <c r="A1255" s="21">
        <v>42552</v>
      </c>
      <c r="B1255" s="19">
        <f t="shared" si="39"/>
        <v>4.087247003340539</v>
      </c>
      <c r="C1255" s="18">
        <f t="shared" si="38"/>
        <v>4.087247003340539</v>
      </c>
      <c r="D1255" s="13">
        <f>+'USD PP Chart'!D1255</f>
        <v>41.6</v>
      </c>
    </row>
    <row r="1256" spans="1:4" x14ac:dyDescent="0.25">
      <c r="A1256" s="21">
        <v>42583</v>
      </c>
      <c r="B1256" s="19">
        <f t="shared" si="39"/>
        <v>4.0774218903517392</v>
      </c>
      <c r="C1256" s="18">
        <f t="shared" si="38"/>
        <v>4.0774218903517392</v>
      </c>
      <c r="D1256" s="13">
        <f>+'USD PP Chart'!D1256</f>
        <v>41.5</v>
      </c>
    </row>
    <row r="1257" spans="1:4" x14ac:dyDescent="0.25">
      <c r="A1257" s="21">
        <v>42614</v>
      </c>
      <c r="B1257" s="19">
        <f t="shared" si="39"/>
        <v>4.0675967773629393</v>
      </c>
      <c r="C1257" s="18">
        <f t="shared" si="38"/>
        <v>4.0675967773629393</v>
      </c>
      <c r="D1257" s="13">
        <f>+'USD PP Chart'!D1257</f>
        <v>41.4</v>
      </c>
    </row>
    <row r="1258" spans="1:4" x14ac:dyDescent="0.25">
      <c r="A1258" s="21">
        <v>42644</v>
      </c>
      <c r="B1258" s="19">
        <f t="shared" si="39"/>
        <v>4.0675967773629393</v>
      </c>
      <c r="C1258" s="18">
        <f t="shared" si="38"/>
        <v>4.0675967773629393</v>
      </c>
      <c r="D1258" s="13">
        <f>+'USD PP Chart'!D1258</f>
        <v>41.4</v>
      </c>
    </row>
    <row r="1259" spans="1:4" x14ac:dyDescent="0.25">
      <c r="A1259" s="21">
        <v>42675</v>
      </c>
      <c r="B1259" s="19">
        <f t="shared" si="39"/>
        <v>4.0675967773629393</v>
      </c>
      <c r="C1259" s="18">
        <f t="shared" si="38"/>
        <v>4.0675967773629393</v>
      </c>
      <c r="D1259" s="13">
        <f>+'USD PP Chart'!D1259</f>
        <v>41.4</v>
      </c>
    </row>
    <row r="1260" spans="1:4" x14ac:dyDescent="0.25">
      <c r="A1260" s="21">
        <v>42705</v>
      </c>
      <c r="B1260" s="19">
        <f t="shared" si="39"/>
        <v>4.0675967773629393</v>
      </c>
      <c r="C1260" s="18">
        <f t="shared" si="38"/>
        <v>4.0675967773629393</v>
      </c>
      <c r="D1260" s="13">
        <f>+'USD PP Chart'!D1260</f>
        <v>41.4</v>
      </c>
    </row>
    <row r="1261" spans="1:4" x14ac:dyDescent="0.25">
      <c r="A1261" s="21">
        <v>42736</v>
      </c>
      <c r="B1261" s="19">
        <f t="shared" si="39"/>
        <v>4.0479465513853414</v>
      </c>
      <c r="C1261" s="18">
        <f t="shared" si="38"/>
        <v>4.0479465513853414</v>
      </c>
      <c r="D1261" s="13">
        <f>+'USD PP Chart'!D1261</f>
        <v>41.2</v>
      </c>
    </row>
    <row r="1262" spans="1:4" x14ac:dyDescent="0.25">
      <c r="A1262" s="21">
        <v>42767</v>
      </c>
      <c r="B1262" s="19">
        <f t="shared" si="39"/>
        <v>4.0381214383965425</v>
      </c>
      <c r="C1262" s="18">
        <f t="shared" si="38"/>
        <v>4.0381214383965425</v>
      </c>
      <c r="D1262" s="13">
        <f>+'USD PP Chart'!D1262</f>
        <v>41.1</v>
      </c>
    </row>
    <row r="1263" spans="1:4" x14ac:dyDescent="0.25">
      <c r="A1263" s="21">
        <v>42795</v>
      </c>
      <c r="B1263" s="19">
        <f t="shared" si="39"/>
        <v>4.0282963254077426</v>
      </c>
      <c r="C1263" s="18">
        <f t="shared" si="38"/>
        <v>4.0282963254077426</v>
      </c>
      <c r="D1263" s="13">
        <f>+'USD PP Chart'!D1263</f>
        <v>41</v>
      </c>
    </row>
    <row r="1264" spans="1:4" x14ac:dyDescent="0.25">
      <c r="A1264" s="21">
        <v>42826</v>
      </c>
      <c r="B1264" s="19">
        <f t="shared" si="39"/>
        <v>4.0184712124189428</v>
      </c>
      <c r="C1264" s="18">
        <f t="shared" si="38"/>
        <v>4.0184712124189428</v>
      </c>
      <c r="D1264" s="13">
        <f>+'USD PP Chart'!D1264</f>
        <v>40.9</v>
      </c>
    </row>
    <row r="1265" spans="1:4" x14ac:dyDescent="0.25">
      <c r="A1265" s="21">
        <v>42856</v>
      </c>
      <c r="B1265" s="19">
        <f t="shared" si="39"/>
        <v>4.0184712124189428</v>
      </c>
      <c r="C1265" s="18">
        <f t="shared" si="38"/>
        <v>4.0184712124189428</v>
      </c>
      <c r="D1265" s="13">
        <f>+'USD PP Chart'!D1265</f>
        <v>40.9</v>
      </c>
    </row>
    <row r="1266" spans="1:4" x14ac:dyDescent="0.25">
      <c r="A1266" s="21">
        <v>42887</v>
      </c>
      <c r="B1266" s="19">
        <f t="shared" si="39"/>
        <v>4.0086460994301429</v>
      </c>
      <c r="C1266" s="18">
        <f t="shared" si="38"/>
        <v>4.0086460994301429</v>
      </c>
      <c r="D1266" s="13">
        <f>+'USD PP Chart'!D1266</f>
        <v>40.799999999999997</v>
      </c>
    </row>
    <row r="1267" spans="1:4" x14ac:dyDescent="0.25">
      <c r="A1267" s="21">
        <v>42917</v>
      </c>
      <c r="B1267" s="19">
        <f t="shared" si="39"/>
        <v>4.0184712124189428</v>
      </c>
      <c r="C1267" s="18">
        <f t="shared" si="38"/>
        <v>4.0184712124189428</v>
      </c>
      <c r="D1267" s="13">
        <f>+'USD PP Chart'!D1267</f>
        <v>40.9</v>
      </c>
    </row>
    <row r="1268" spans="1:4" x14ac:dyDescent="0.25">
      <c r="A1268" s="21">
        <v>42948</v>
      </c>
      <c r="B1268" s="19">
        <f t="shared" si="39"/>
        <v>3.9988209864413449</v>
      </c>
      <c r="C1268" s="18">
        <f t="shared" si="38"/>
        <v>3.9988209864413449</v>
      </c>
      <c r="D1268" s="13">
        <f>+'USD PP Chart'!D1268</f>
        <v>40.700000000000003</v>
      </c>
    </row>
    <row r="1269" spans="1:4" x14ac:dyDescent="0.25">
      <c r="A1269" s="21">
        <v>42979</v>
      </c>
      <c r="B1269" s="19">
        <f t="shared" si="39"/>
        <v>3.9791707604637452</v>
      </c>
      <c r="C1269" s="18">
        <f t="shared" si="38"/>
        <v>3.9791707604637452</v>
      </c>
      <c r="D1269" s="13">
        <f>+'USD PP Chart'!D1269</f>
        <v>40.5</v>
      </c>
    </row>
    <row r="1270" spans="1:4" x14ac:dyDescent="0.25">
      <c r="A1270" s="21">
        <v>43009</v>
      </c>
      <c r="B1270" s="19">
        <f t="shared" si="39"/>
        <v>3.9791707604637452</v>
      </c>
      <c r="C1270" s="18">
        <f t="shared" si="38"/>
        <v>3.9791707604637452</v>
      </c>
      <c r="D1270" s="13">
        <f>+'USD PP Chart'!D1270</f>
        <v>40.5</v>
      </c>
    </row>
    <row r="1271" spans="1:4" x14ac:dyDescent="0.25">
      <c r="A1271" s="21">
        <v>43040</v>
      </c>
      <c r="B1271" s="19">
        <f t="shared" si="39"/>
        <v>3.9791707604637452</v>
      </c>
      <c r="C1271" s="18">
        <f t="shared" si="38"/>
        <v>3.9791707604637452</v>
      </c>
      <c r="D1271" s="13">
        <f>+'USD PP Chart'!D1271</f>
        <v>40.5</v>
      </c>
    </row>
    <row r="1272" spans="1:4" x14ac:dyDescent="0.25">
      <c r="A1272" s="21">
        <v>43070</v>
      </c>
      <c r="B1272" s="19">
        <f t="shared" si="39"/>
        <v>3.988995873452545</v>
      </c>
      <c r="C1272" s="18">
        <f t="shared" si="38"/>
        <v>3.988995873452545</v>
      </c>
      <c r="D1272" s="13">
        <f>+'USD PP Chart'!D1272</f>
        <v>40.6</v>
      </c>
    </row>
    <row r="1273" spans="1:4" x14ac:dyDescent="0.25">
      <c r="A1273" s="21">
        <v>43101</v>
      </c>
      <c r="B1273" s="19">
        <f t="shared" si="39"/>
        <v>3.9595205344861468</v>
      </c>
      <c r="C1273" s="18">
        <f t="shared" si="38"/>
        <v>3.9595205344861468</v>
      </c>
      <c r="D1273" s="13">
        <f>+'USD PP Chart'!D1273</f>
        <v>40.299999999999997</v>
      </c>
    </row>
    <row r="1274" spans="1:4" x14ac:dyDescent="0.25">
      <c r="A1274" s="21">
        <v>43132</v>
      </c>
      <c r="B1274" s="19">
        <f t="shared" si="39"/>
        <v>3.9496954214973479</v>
      </c>
      <c r="C1274" s="18">
        <f t="shared" si="38"/>
        <v>3.9496954214973479</v>
      </c>
      <c r="D1274" s="13">
        <f>+'USD PP Chart'!D1274</f>
        <v>40.200000000000003</v>
      </c>
    </row>
    <row r="1275" spans="1:4" x14ac:dyDescent="0.25">
      <c r="A1275" s="21">
        <v>43160</v>
      </c>
      <c r="B1275" s="19">
        <f t="shared" si="39"/>
        <v>3.939870308508548</v>
      </c>
      <c r="C1275" s="18">
        <f t="shared" si="38"/>
        <v>3.939870308508548</v>
      </c>
      <c r="D1275" s="13">
        <f>+'USD PP Chart'!D1275</f>
        <v>40.1</v>
      </c>
    </row>
    <row r="1276" spans="1:4" x14ac:dyDescent="0.25">
      <c r="A1276" s="21">
        <v>43191</v>
      </c>
      <c r="B1276" s="19">
        <f t="shared" si="39"/>
        <v>3.9202200825309492</v>
      </c>
      <c r="C1276" s="18">
        <f t="shared" si="38"/>
        <v>3.9202200825309492</v>
      </c>
      <c r="D1276" s="13">
        <f>+'USD PP Chart'!D1276</f>
        <v>39.9</v>
      </c>
    </row>
    <row r="1277" spans="1:4" x14ac:dyDescent="0.25">
      <c r="A1277" s="21">
        <v>43221</v>
      </c>
      <c r="B1277" s="19">
        <f t="shared" si="39"/>
        <v>3.9005698565533509</v>
      </c>
      <c r="C1277" s="18">
        <f t="shared" si="38"/>
        <v>3.9005698565533509</v>
      </c>
      <c r="D1277" s="13">
        <f>+'USD PP Chart'!D1277</f>
        <v>39.700000000000003</v>
      </c>
    </row>
    <row r="1278" spans="1:4" x14ac:dyDescent="0.25">
      <c r="A1278" s="21">
        <v>43252</v>
      </c>
      <c r="B1278" s="19">
        <f t="shared" si="39"/>
        <v>3.9005698565533509</v>
      </c>
      <c r="C1278" s="18">
        <f t="shared" si="38"/>
        <v>3.9005698565533509</v>
      </c>
      <c r="D1278" s="13">
        <f>+'USD PP Chart'!D1278</f>
        <v>39.700000000000003</v>
      </c>
    </row>
    <row r="1279" spans="1:4" x14ac:dyDescent="0.25">
      <c r="A1279" s="21">
        <v>43282</v>
      </c>
      <c r="B1279" s="19">
        <f t="shared" si="39"/>
        <v>3.9005698565533509</v>
      </c>
      <c r="C1279" s="18">
        <f t="shared" si="38"/>
        <v>3.9005698565533509</v>
      </c>
      <c r="D1279" s="13">
        <f>+'USD PP Chart'!D1279</f>
        <v>39.700000000000003</v>
      </c>
    </row>
    <row r="1280" spans="1:4" x14ac:dyDescent="0.25">
      <c r="A1280" s="21">
        <v>43313</v>
      </c>
      <c r="B1280" s="19">
        <f t="shared" si="39"/>
        <v>3.9005698565533509</v>
      </c>
      <c r="C1280" s="18">
        <f t="shared" si="38"/>
        <v>3.9005698565533509</v>
      </c>
      <c r="D1280" s="13">
        <f>+'USD PP Chart'!D1280</f>
        <v>39.700000000000003</v>
      </c>
    </row>
    <row r="1281" spans="1:4" x14ac:dyDescent="0.25">
      <c r="A1281" s="21">
        <v>43344</v>
      </c>
      <c r="B1281" s="19">
        <f t="shared" si="39"/>
        <v>3.890744743564551</v>
      </c>
      <c r="C1281" s="18">
        <f t="shared" si="38"/>
        <v>3.890744743564551</v>
      </c>
      <c r="D1281" s="13">
        <f>+'USD PP Chart'!D1281</f>
        <v>39.6</v>
      </c>
    </row>
    <row r="1282" spans="1:4" x14ac:dyDescent="0.25">
      <c r="A1282" s="21">
        <v>43374</v>
      </c>
      <c r="B1282" s="19">
        <f t="shared" si="39"/>
        <v>3.8809196305757521</v>
      </c>
      <c r="C1282" s="18">
        <f t="shared" si="38"/>
        <v>3.8809196305757521</v>
      </c>
      <c r="D1282" s="13">
        <f>+'USD PP Chart'!D1282</f>
        <v>39.5</v>
      </c>
    </row>
    <row r="1283" spans="1:4" x14ac:dyDescent="0.25">
      <c r="A1283" s="21">
        <v>43405</v>
      </c>
      <c r="B1283" s="19">
        <f t="shared" si="39"/>
        <v>3.9005698565533509</v>
      </c>
      <c r="C1283" s="18">
        <f t="shared" si="38"/>
        <v>3.9005698565533509</v>
      </c>
      <c r="D1283" s="13">
        <f>+'USD PP Chart'!D1283</f>
        <v>39.700000000000003</v>
      </c>
    </row>
    <row r="1284" spans="1:4" x14ac:dyDescent="0.25">
      <c r="A1284" s="21">
        <v>43435</v>
      </c>
      <c r="B1284" s="19">
        <f t="shared" si="39"/>
        <v>3.9103949695421498</v>
      </c>
      <c r="C1284" s="18">
        <f t="shared" si="38"/>
        <v>3.9103949695421498</v>
      </c>
      <c r="D1284" s="13">
        <f>+'USD PP Chart'!D1284</f>
        <v>39.799999999999997</v>
      </c>
    </row>
    <row r="1285" spans="1:4" x14ac:dyDescent="0.25">
      <c r="A1285" s="21">
        <v>43466</v>
      </c>
      <c r="B1285" s="19">
        <f t="shared" si="39"/>
        <v>3.9005698565533509</v>
      </c>
      <c r="C1285" s="18">
        <f t="shared" si="38"/>
        <v>3.9005698565533509</v>
      </c>
      <c r="D1285" s="13">
        <f>+'USD PP Chart'!D1285</f>
        <v>39.700000000000003</v>
      </c>
    </row>
    <row r="1286" spans="1:4" x14ac:dyDescent="0.25">
      <c r="A1286" s="21">
        <v>43497</v>
      </c>
      <c r="B1286" s="19">
        <f t="shared" si="39"/>
        <v>3.890744743564551</v>
      </c>
      <c r="C1286" s="18">
        <f t="shared" si="38"/>
        <v>3.890744743564551</v>
      </c>
      <c r="D1286" s="13">
        <f>+'USD PP Chart'!D1286</f>
        <v>39.6</v>
      </c>
    </row>
    <row r="1287" spans="1:4" x14ac:dyDescent="0.25">
      <c r="A1287" s="21">
        <v>43525</v>
      </c>
      <c r="B1287" s="19">
        <f t="shared" si="39"/>
        <v>3.8612694045981528</v>
      </c>
      <c r="C1287" s="18">
        <f t="shared" si="38"/>
        <v>3.8612694045981528</v>
      </c>
      <c r="D1287" s="13">
        <f>+'USD PP Chart'!D1287</f>
        <v>39.299999999999997</v>
      </c>
    </row>
    <row r="1288" spans="1:4" x14ac:dyDescent="0.25">
      <c r="A1288" s="21">
        <v>43556</v>
      </c>
      <c r="B1288" s="19">
        <f t="shared" si="39"/>
        <v>3.8416191786205549</v>
      </c>
      <c r="C1288" s="18">
        <f t="shared" si="38"/>
        <v>3.8416191786205549</v>
      </c>
      <c r="D1288" s="13">
        <f>+'USD PP Chart'!D1288</f>
        <v>39.1</v>
      </c>
    </row>
    <row r="1289" spans="1:4" x14ac:dyDescent="0.25">
      <c r="A1289" s="21">
        <v>43586</v>
      </c>
      <c r="B1289" s="19">
        <f t="shared" si="39"/>
        <v>3.8317940656317551</v>
      </c>
      <c r="C1289" s="18">
        <f t="shared" si="38"/>
        <v>3.8317940656317551</v>
      </c>
      <c r="D1289" s="13">
        <f>+'USD PP Chart'!D1289</f>
        <v>39</v>
      </c>
    </row>
    <row r="1290" spans="1:4" x14ac:dyDescent="0.25">
      <c r="A1290" s="21">
        <v>43617</v>
      </c>
      <c r="B1290" s="19">
        <f t="shared" si="39"/>
        <v>3.8317940656317551</v>
      </c>
      <c r="C1290" s="18">
        <f t="shared" si="38"/>
        <v>3.8317940656317551</v>
      </c>
      <c r="D1290" s="13">
        <f>+'USD PP Chart'!D1290</f>
        <v>39</v>
      </c>
    </row>
    <row r="1291" spans="1:4" x14ac:dyDescent="0.25">
      <c r="A1291" s="21">
        <v>43647</v>
      </c>
      <c r="B1291" s="19">
        <f t="shared" si="39"/>
        <v>3.8317940656317551</v>
      </c>
      <c r="C1291" s="18">
        <f t="shared" si="38"/>
        <v>3.8317940656317551</v>
      </c>
      <c r="D1291" s="13">
        <f>+'USD PP Chart'!D1291</f>
        <v>39</v>
      </c>
    </row>
    <row r="1292" spans="1:4" x14ac:dyDescent="0.25">
      <c r="A1292" s="21">
        <v>43678</v>
      </c>
      <c r="B1292" s="19">
        <f t="shared" si="39"/>
        <v>3.8317940656317551</v>
      </c>
      <c r="C1292" s="18">
        <f t="shared" si="38"/>
        <v>3.8317940656317551</v>
      </c>
      <c r="D1292" s="13">
        <f>+'USD PP Chart'!D1292</f>
        <v>39</v>
      </c>
    </row>
    <row r="1293" spans="1:4" x14ac:dyDescent="0.25">
      <c r="A1293" s="21">
        <v>43709</v>
      </c>
      <c r="B1293" s="19">
        <f t="shared" si="39"/>
        <v>3.8219689526429552</v>
      </c>
      <c r="C1293" s="18">
        <f t="shared" ref="C1293:C1317" si="40">+B1293</f>
        <v>3.8219689526429552</v>
      </c>
      <c r="D1293" s="13">
        <f>+'USD PP Chart'!D1293</f>
        <v>38.9</v>
      </c>
    </row>
    <row r="1294" spans="1:4" x14ac:dyDescent="0.25">
      <c r="A1294" s="21">
        <v>43739</v>
      </c>
      <c r="B1294" s="19">
        <f t="shared" ref="B1294:B1317" si="41">D1294/$D$13*$B$12</f>
        <v>3.8219689526429552</v>
      </c>
      <c r="C1294" s="18">
        <f t="shared" si="40"/>
        <v>3.8219689526429552</v>
      </c>
      <c r="D1294" s="13">
        <f>+'USD PP Chart'!D1294</f>
        <v>38.9</v>
      </c>
    </row>
    <row r="1295" spans="1:4" x14ac:dyDescent="0.25">
      <c r="A1295" s="21">
        <v>43770</v>
      </c>
      <c r="B1295" s="19">
        <f t="shared" si="41"/>
        <v>3.8219689526429552</v>
      </c>
      <c r="C1295" s="18">
        <f t="shared" si="40"/>
        <v>3.8219689526429552</v>
      </c>
      <c r="D1295" s="13">
        <f>+'USD PP Chart'!D1295</f>
        <v>38.9</v>
      </c>
    </row>
    <row r="1296" spans="1:4" x14ac:dyDescent="0.25">
      <c r="A1296" s="21">
        <v>43800</v>
      </c>
      <c r="B1296" s="19">
        <f t="shared" si="41"/>
        <v>3.8219689526429552</v>
      </c>
      <c r="C1296" s="18">
        <f t="shared" si="40"/>
        <v>3.8219689526429552</v>
      </c>
      <c r="D1296" s="13">
        <f>+'USD PP Chart'!D1296</f>
        <v>38.9</v>
      </c>
    </row>
    <row r="1297" spans="1:4" x14ac:dyDescent="0.25">
      <c r="A1297" s="21">
        <v>43831</v>
      </c>
      <c r="B1297" s="19">
        <f t="shared" si="41"/>
        <v>3.8121438396541558</v>
      </c>
      <c r="C1297" s="18">
        <f t="shared" si="40"/>
        <v>3.8121438396541558</v>
      </c>
      <c r="D1297" s="13">
        <f>+'USD PP Chart'!D1297</f>
        <v>38.799999999999997</v>
      </c>
    </row>
    <row r="1298" spans="1:4" x14ac:dyDescent="0.25">
      <c r="A1298" s="21">
        <v>43862</v>
      </c>
      <c r="B1298" s="19">
        <f t="shared" si="41"/>
        <v>3.8023187266653573</v>
      </c>
      <c r="C1298" s="18">
        <f t="shared" si="40"/>
        <v>3.8023187266653573</v>
      </c>
      <c r="D1298" s="13">
        <f>+'USD PP Chart'!D1298</f>
        <v>38.700000000000003</v>
      </c>
    </row>
    <row r="1299" spans="1:4" x14ac:dyDescent="0.25">
      <c r="A1299" s="21">
        <v>43891</v>
      </c>
      <c r="B1299" s="19">
        <f t="shared" si="41"/>
        <v>3.8023187266653573</v>
      </c>
      <c r="C1299" s="18">
        <f t="shared" si="40"/>
        <v>3.8023187266653573</v>
      </c>
      <c r="D1299" s="13">
        <f>+'USD PP Chart'!D1299</f>
        <v>38.700000000000003</v>
      </c>
    </row>
    <row r="1300" spans="1:4" x14ac:dyDescent="0.25">
      <c r="A1300" s="21">
        <v>43922</v>
      </c>
      <c r="B1300" s="19">
        <f t="shared" si="41"/>
        <v>3.8317940656317551</v>
      </c>
      <c r="C1300" s="18">
        <f t="shared" si="40"/>
        <v>3.8317940656317551</v>
      </c>
      <c r="D1300" s="13">
        <f>+'USD PP Chart'!D1300</f>
        <v>39</v>
      </c>
    </row>
    <row r="1301" spans="1:4" x14ac:dyDescent="0.25">
      <c r="A1301" s="21">
        <v>43952</v>
      </c>
      <c r="B1301" s="19">
        <f t="shared" si="41"/>
        <v>3.8317940656317551</v>
      </c>
      <c r="C1301" s="18">
        <f t="shared" si="40"/>
        <v>3.8317940656317551</v>
      </c>
      <c r="D1301" s="13">
        <f>+'USD PP Chart'!D1301</f>
        <v>39</v>
      </c>
    </row>
    <row r="1302" spans="1:4" x14ac:dyDescent="0.25">
      <c r="A1302" s="21">
        <v>43983</v>
      </c>
      <c r="B1302" s="19">
        <f t="shared" si="41"/>
        <v>3.8121438396541558</v>
      </c>
      <c r="C1302" s="18">
        <f t="shared" si="40"/>
        <v>3.8121438396541558</v>
      </c>
      <c r="D1302" s="13">
        <f>+'USD PP Chart'!D1302</f>
        <v>38.799999999999997</v>
      </c>
    </row>
    <row r="1303" spans="1:4" x14ac:dyDescent="0.25">
      <c r="A1303" s="21">
        <v>44013</v>
      </c>
      <c r="B1303" s="19">
        <f t="shared" si="41"/>
        <v>3.7924936136765579</v>
      </c>
      <c r="C1303" s="18">
        <f t="shared" si="40"/>
        <v>3.7924936136765579</v>
      </c>
      <c r="D1303" s="13">
        <f>+'USD PP Chart'!D1303</f>
        <v>38.6</v>
      </c>
    </row>
    <row r="1304" spans="1:4" x14ac:dyDescent="0.25">
      <c r="A1304" s="21">
        <v>44044</v>
      </c>
      <c r="B1304" s="19">
        <f t="shared" si="41"/>
        <v>3.7826685006877581</v>
      </c>
      <c r="C1304" s="18">
        <f t="shared" si="40"/>
        <v>3.7826685006877581</v>
      </c>
      <c r="D1304" s="13">
        <f>+'USD PP Chart'!D1304</f>
        <v>38.5</v>
      </c>
    </row>
    <row r="1305" spans="1:4" x14ac:dyDescent="0.25">
      <c r="A1305" s="21">
        <v>44075</v>
      </c>
      <c r="B1305" s="19">
        <f t="shared" si="41"/>
        <v>3.7728433876989582</v>
      </c>
      <c r="C1305" s="18">
        <f t="shared" si="40"/>
        <v>3.7728433876989582</v>
      </c>
      <c r="D1305" s="13">
        <f>+'USD PP Chart'!D1305</f>
        <v>38.4</v>
      </c>
    </row>
    <row r="1306" spans="1:4" x14ac:dyDescent="0.25">
      <c r="A1306" s="21">
        <v>44105</v>
      </c>
      <c r="B1306" s="19">
        <f t="shared" si="41"/>
        <v>3.7728433876989582</v>
      </c>
      <c r="C1306" s="18">
        <f t="shared" si="40"/>
        <v>3.7728433876989582</v>
      </c>
      <c r="D1306" s="13">
        <f>+'USD PP Chart'!D1306</f>
        <v>38.4</v>
      </c>
    </row>
    <row r="1307" spans="1:4" x14ac:dyDescent="0.25">
      <c r="A1307" s="21">
        <v>44136</v>
      </c>
      <c r="B1307" s="19">
        <f t="shared" si="41"/>
        <v>3.7728433876989582</v>
      </c>
      <c r="C1307" s="18">
        <f t="shared" si="40"/>
        <v>3.7728433876989582</v>
      </c>
      <c r="D1307" s="13">
        <f>+'USD PP Chart'!D1307</f>
        <v>38.4</v>
      </c>
    </row>
    <row r="1308" spans="1:4" x14ac:dyDescent="0.25">
      <c r="A1308" s="21">
        <v>44166</v>
      </c>
      <c r="B1308" s="19">
        <f t="shared" si="41"/>
        <v>3.7728433876989582</v>
      </c>
      <c r="C1308" s="18">
        <f t="shared" si="40"/>
        <v>3.7728433876989582</v>
      </c>
      <c r="D1308" s="13">
        <f>+'USD PP Chart'!D1308</f>
        <v>38.4</v>
      </c>
    </row>
    <row r="1309" spans="1:4" x14ac:dyDescent="0.25">
      <c r="A1309" s="21">
        <v>44197</v>
      </c>
      <c r="B1309" s="19">
        <f t="shared" si="41"/>
        <v>3.7531931617213603</v>
      </c>
      <c r="C1309" s="18">
        <f t="shared" si="40"/>
        <v>3.7531931617213603</v>
      </c>
      <c r="D1309" s="13">
        <f>+'USD PP Chart'!D1309</f>
        <v>38.200000000000003</v>
      </c>
    </row>
    <row r="1310" spans="1:4" x14ac:dyDescent="0.25">
      <c r="A1310" s="21">
        <v>44228</v>
      </c>
      <c r="B1310" s="19">
        <f t="shared" si="41"/>
        <v>3.7335429357437611</v>
      </c>
      <c r="C1310" s="18">
        <f t="shared" si="40"/>
        <v>3.7335429357437611</v>
      </c>
      <c r="D1310" s="13">
        <f>+'USD PP Chart'!D1310</f>
        <v>38</v>
      </c>
    </row>
    <row r="1311" spans="1:4" x14ac:dyDescent="0.25">
      <c r="A1311" s="21">
        <v>44256</v>
      </c>
      <c r="B1311" s="19">
        <f t="shared" si="41"/>
        <v>3.7138927097661623</v>
      </c>
      <c r="C1311" s="18">
        <f t="shared" si="40"/>
        <v>3.7138927097661623</v>
      </c>
      <c r="D1311" s="13">
        <f>+'USD PP Chart'!D1311</f>
        <v>37.799999999999997</v>
      </c>
    </row>
    <row r="1312" spans="1:4" x14ac:dyDescent="0.25">
      <c r="A1312" s="21">
        <v>44287</v>
      </c>
      <c r="B1312" s="19">
        <f t="shared" si="41"/>
        <v>3.6745922578109651</v>
      </c>
      <c r="C1312" s="18">
        <f t="shared" si="40"/>
        <v>3.6745922578109651</v>
      </c>
      <c r="D1312" s="13">
        <f>+'USD PP Chart'!D1312</f>
        <v>37.4</v>
      </c>
    </row>
    <row r="1313" spans="1:6" x14ac:dyDescent="0.25">
      <c r="A1313" s="21">
        <v>44317</v>
      </c>
      <c r="B1313" s="19">
        <f t="shared" si="41"/>
        <v>3.6451169188445669</v>
      </c>
      <c r="C1313" s="18">
        <f t="shared" si="40"/>
        <v>3.6451169188445669</v>
      </c>
      <c r="D1313" s="13">
        <f>+'USD PP Chart'!D1313</f>
        <v>37.1</v>
      </c>
    </row>
    <row r="1314" spans="1:6" x14ac:dyDescent="0.25">
      <c r="A1314" s="21">
        <v>44348</v>
      </c>
      <c r="B1314" s="19">
        <f t="shared" si="41"/>
        <v>3.6156415798781683</v>
      </c>
      <c r="C1314" s="18">
        <f t="shared" si="40"/>
        <v>3.6156415798781683</v>
      </c>
      <c r="D1314" s="13">
        <f>+'USD PP Chart'!D1314</f>
        <v>36.799999999999997</v>
      </c>
    </row>
    <row r="1315" spans="1:6" x14ac:dyDescent="0.25">
      <c r="A1315" s="21">
        <v>44378</v>
      </c>
      <c r="B1315" s="19">
        <f t="shared" si="41"/>
        <v>3.5959913539005703</v>
      </c>
      <c r="C1315" s="18">
        <f t="shared" si="40"/>
        <v>3.5959913539005703</v>
      </c>
      <c r="D1315" s="13">
        <f>+'USD PP Chart'!D1315</f>
        <v>36.6</v>
      </c>
    </row>
    <row r="1316" spans="1:6" x14ac:dyDescent="0.25">
      <c r="A1316" s="21">
        <v>44409</v>
      </c>
      <c r="B1316" s="19">
        <f t="shared" si="41"/>
        <v>3.5959913539005703</v>
      </c>
      <c r="C1316" s="18">
        <f t="shared" si="40"/>
        <v>3.5959913539005703</v>
      </c>
      <c r="D1316" s="13">
        <f>+'USD PP Chart'!D1316</f>
        <v>36.6</v>
      </c>
    </row>
    <row r="1317" spans="1:6" x14ac:dyDescent="0.25">
      <c r="A1317" s="21">
        <v>44440</v>
      </c>
      <c r="B1317" s="19">
        <f t="shared" si="41"/>
        <v>3.5861662409117709</v>
      </c>
      <c r="C1317" s="18">
        <f t="shared" si="40"/>
        <v>3.5861662409117709</v>
      </c>
      <c r="D1317" s="13">
        <f>+'USD PP Chart'!D1317</f>
        <v>36.5</v>
      </c>
    </row>
    <row r="1318" spans="1:6" x14ac:dyDescent="0.25">
      <c r="A1318" s="21">
        <v>44470</v>
      </c>
      <c r="B1318" s="19">
        <f>D1318/$D$13*$B$12</f>
        <v>3.5566909019453732</v>
      </c>
      <c r="C1318" s="18">
        <f>+B1318</f>
        <v>3.5566909019453732</v>
      </c>
      <c r="D1318" s="13">
        <f>+'USD PP Chart'!D1318</f>
        <v>36.200000000000003</v>
      </c>
      <c r="F1318" s="20">
        <f>100-C1317</f>
        <v>96.413833759088234</v>
      </c>
    </row>
    <row r="1319" spans="1:6" x14ac:dyDescent="0.25">
      <c r="A1319" s="21">
        <v>44501</v>
      </c>
      <c r="B1319" s="19">
        <f t="shared" ref="B1319:B1341" si="42">D1319/$D$13*$B$12</f>
        <v>3.5370406759677739</v>
      </c>
      <c r="C1319" s="18">
        <f t="shared" ref="C1319:C1341" si="43">+B1319</f>
        <v>3.5370406759677739</v>
      </c>
      <c r="D1319" s="13">
        <f>+'USD PP Chart'!D1319</f>
        <v>36</v>
      </c>
    </row>
    <row r="1320" spans="1:6" x14ac:dyDescent="0.25">
      <c r="A1320" s="21">
        <v>44531</v>
      </c>
      <c r="B1320" s="19">
        <f t="shared" si="42"/>
        <v>3.5272155629789741</v>
      </c>
      <c r="C1320" s="18">
        <f t="shared" si="43"/>
        <v>3.5272155629789741</v>
      </c>
      <c r="D1320" s="13">
        <f>+'USD PP Chart'!D1320</f>
        <v>35.9</v>
      </c>
    </row>
    <row r="1321" spans="1:6" x14ac:dyDescent="0.25">
      <c r="A1321" s="21">
        <v>44562</v>
      </c>
      <c r="B1321" s="19">
        <f t="shared" si="42"/>
        <v>3.4977402240125763</v>
      </c>
      <c r="C1321" s="18">
        <f t="shared" si="43"/>
        <v>3.4977402240125763</v>
      </c>
      <c r="D1321" s="13">
        <f>+'USD PP Chart'!D1321</f>
        <v>35.6</v>
      </c>
    </row>
    <row r="1322" spans="1:6" x14ac:dyDescent="0.25">
      <c r="A1322" s="21">
        <v>44593</v>
      </c>
      <c r="B1322" s="19">
        <f t="shared" si="42"/>
        <v>3.4584397720573792</v>
      </c>
      <c r="C1322" s="18">
        <f t="shared" si="43"/>
        <v>3.4584397720573792</v>
      </c>
      <c r="D1322" s="13">
        <f>+'USD PP Chart'!D1322</f>
        <v>35.200000000000003</v>
      </c>
    </row>
    <row r="1323" spans="1:6" x14ac:dyDescent="0.25">
      <c r="A1323" s="21">
        <v>44621</v>
      </c>
      <c r="B1323" s="19">
        <f t="shared" si="42"/>
        <v>3.4191393201021811</v>
      </c>
      <c r="C1323" s="18">
        <f t="shared" si="43"/>
        <v>3.4191393201021811</v>
      </c>
      <c r="D1323" s="13">
        <f>+'USD PP Chart'!D1323</f>
        <v>34.799999999999997</v>
      </c>
    </row>
    <row r="1324" spans="1:6" x14ac:dyDescent="0.25">
      <c r="A1324" s="21">
        <v>44652</v>
      </c>
      <c r="B1324" s="19">
        <f t="shared" si="42"/>
        <v>3.3994890941245823</v>
      </c>
      <c r="C1324" s="18">
        <f t="shared" si="43"/>
        <v>3.3994890941245823</v>
      </c>
      <c r="D1324" s="13">
        <f>+'USD PP Chart'!D1324</f>
        <v>34.6</v>
      </c>
    </row>
    <row r="1325" spans="1:6" x14ac:dyDescent="0.25">
      <c r="A1325" s="21">
        <v>44682</v>
      </c>
      <c r="B1325" s="19">
        <f t="shared" si="42"/>
        <v>3.3601886421693852</v>
      </c>
      <c r="C1325" s="18">
        <f t="shared" si="43"/>
        <v>3.3601886421693852</v>
      </c>
      <c r="D1325" s="13">
        <f>+'USD PP Chart'!D1325</f>
        <v>34.200000000000003</v>
      </c>
    </row>
    <row r="1326" spans="1:6" x14ac:dyDescent="0.25">
      <c r="A1326" s="21">
        <v>44713</v>
      </c>
      <c r="B1326" s="19">
        <f t="shared" si="42"/>
        <v>3.3110630772253886</v>
      </c>
      <c r="C1326" s="18">
        <f t="shared" si="43"/>
        <v>3.3110630772253886</v>
      </c>
      <c r="D1326" s="13">
        <f>+'USD PP Chart'!D1326</f>
        <v>33.700000000000003</v>
      </c>
    </row>
    <row r="1327" spans="1:6" x14ac:dyDescent="0.25">
      <c r="A1327" s="21">
        <v>44743</v>
      </c>
      <c r="B1327" s="19">
        <f t="shared" si="42"/>
        <v>3.3208881902141871</v>
      </c>
      <c r="C1327" s="18">
        <f t="shared" si="43"/>
        <v>3.3208881902141871</v>
      </c>
      <c r="D1327" s="13">
        <f>+'USD PP Chart'!D1327</f>
        <v>33.799999999999997</v>
      </c>
    </row>
    <row r="1328" spans="1:6" x14ac:dyDescent="0.25">
      <c r="A1328" s="21">
        <v>44774</v>
      </c>
      <c r="B1328" s="19">
        <f t="shared" si="42"/>
        <v>3.3208881902141871</v>
      </c>
      <c r="C1328" s="18">
        <f t="shared" si="43"/>
        <v>3.3208881902141871</v>
      </c>
      <c r="D1328" s="13">
        <f>+'USD PP Chart'!D1328</f>
        <v>33.799999999999997</v>
      </c>
    </row>
    <row r="1329" spans="1:4" x14ac:dyDescent="0.25">
      <c r="A1329" s="21">
        <v>44805</v>
      </c>
      <c r="B1329" s="19">
        <f t="shared" si="42"/>
        <v>3.3110630772253886</v>
      </c>
      <c r="C1329" s="18">
        <f t="shared" si="43"/>
        <v>3.3110630772253886</v>
      </c>
      <c r="D1329" s="13">
        <f>+'USD PP Chart'!D1329</f>
        <v>33.700000000000003</v>
      </c>
    </row>
    <row r="1330" spans="1:4" x14ac:dyDescent="0.25">
      <c r="A1330" s="21">
        <v>44835</v>
      </c>
      <c r="B1330" s="19">
        <f t="shared" si="42"/>
        <v>3.3012379642365892</v>
      </c>
      <c r="C1330" s="18">
        <f t="shared" si="43"/>
        <v>3.3012379642365892</v>
      </c>
      <c r="D1330" s="13">
        <f>+'USD PP Chart'!D1330</f>
        <v>33.6</v>
      </c>
    </row>
    <row r="1331" spans="1:4" x14ac:dyDescent="0.25">
      <c r="A1331" s="21">
        <v>44866</v>
      </c>
      <c r="B1331" s="19">
        <f t="shared" si="42"/>
        <v>3.3012379642365892</v>
      </c>
      <c r="C1331" s="18">
        <f t="shared" si="43"/>
        <v>3.3012379642365892</v>
      </c>
      <c r="D1331" s="13">
        <f>+'USD PP Chart'!D1331</f>
        <v>33.6</v>
      </c>
    </row>
    <row r="1332" spans="1:4" x14ac:dyDescent="0.25">
      <c r="A1332" s="21">
        <v>44896</v>
      </c>
      <c r="B1332" s="19">
        <f t="shared" si="42"/>
        <v>3.3110630772253886</v>
      </c>
      <c r="C1332" s="18">
        <f t="shared" si="43"/>
        <v>3.3110630772253886</v>
      </c>
      <c r="D1332" s="13">
        <f>+'USD PP Chart'!D1332</f>
        <v>33.700000000000003</v>
      </c>
    </row>
    <row r="1333" spans="1:4" x14ac:dyDescent="0.25">
      <c r="A1333" s="21">
        <v>44927</v>
      </c>
      <c r="B1333" s="19">
        <f t="shared" si="42"/>
        <v>3.28158773825899</v>
      </c>
      <c r="C1333" s="18">
        <f t="shared" si="43"/>
        <v>3.28158773825899</v>
      </c>
      <c r="D1333" s="13">
        <f>+'USD PP Chart'!D1333</f>
        <v>33.4</v>
      </c>
    </row>
    <row r="1334" spans="1:4" x14ac:dyDescent="0.25">
      <c r="A1334" s="21">
        <v>44958</v>
      </c>
      <c r="B1334" s="19">
        <f t="shared" si="42"/>
        <v>3.2619375122813916</v>
      </c>
      <c r="C1334" s="18">
        <f t="shared" si="43"/>
        <v>3.2619375122813916</v>
      </c>
      <c r="D1334" s="13">
        <f>+'USD PP Chart'!D1334</f>
        <v>33.200000000000003</v>
      </c>
    </row>
    <row r="1335" spans="1:4" x14ac:dyDescent="0.25">
      <c r="A1335" s="21">
        <v>44986</v>
      </c>
      <c r="B1335" s="19">
        <f t="shared" si="42"/>
        <v>3.2521123992925922</v>
      </c>
      <c r="C1335" s="18">
        <f t="shared" si="43"/>
        <v>3.2521123992925922</v>
      </c>
      <c r="D1335" s="13">
        <f>+'USD PP Chart'!D1335</f>
        <v>33.1</v>
      </c>
    </row>
    <row r="1336" spans="1:4" x14ac:dyDescent="0.25">
      <c r="A1336" s="21">
        <v>45017</v>
      </c>
      <c r="B1336" s="19">
        <f t="shared" si="42"/>
        <v>3.2422872863037924</v>
      </c>
      <c r="C1336" s="18">
        <f t="shared" si="43"/>
        <v>3.2422872863037924</v>
      </c>
      <c r="D1336" s="13">
        <f>+'USD PP Chart'!D1336</f>
        <v>33</v>
      </c>
    </row>
    <row r="1337" spans="1:4" x14ac:dyDescent="0.25">
      <c r="A1337" s="21">
        <v>45047</v>
      </c>
      <c r="B1337" s="19">
        <f t="shared" si="42"/>
        <v>3.2324621733149934</v>
      </c>
      <c r="C1337" s="18">
        <f t="shared" si="43"/>
        <v>3.2324621733149934</v>
      </c>
      <c r="D1337" s="13">
        <f>+'USD PP Chart'!D1337</f>
        <v>32.9</v>
      </c>
    </row>
    <row r="1338" spans="1:4" x14ac:dyDescent="0.25">
      <c r="A1338" s="21">
        <v>45078</v>
      </c>
      <c r="B1338" s="19">
        <f t="shared" si="42"/>
        <v>3.2226370603261936</v>
      </c>
      <c r="C1338" s="18">
        <f t="shared" si="43"/>
        <v>3.2226370603261936</v>
      </c>
      <c r="D1338" s="13">
        <f>+'USD PP Chart'!D1338</f>
        <v>32.799999999999997</v>
      </c>
    </row>
    <row r="1339" spans="1:4" x14ac:dyDescent="0.25">
      <c r="A1339" s="21">
        <v>45108</v>
      </c>
      <c r="B1339" s="19">
        <f t="shared" si="42"/>
        <v>3.2128119473373946</v>
      </c>
      <c r="C1339" s="18">
        <f t="shared" si="43"/>
        <v>3.2128119473373946</v>
      </c>
      <c r="D1339" s="13">
        <f>+'USD PP Chart'!D1339</f>
        <v>32.700000000000003</v>
      </c>
    </row>
    <row r="1340" spans="1:4" x14ac:dyDescent="0.25">
      <c r="A1340" s="21">
        <v>45139</v>
      </c>
      <c r="B1340" s="19">
        <f t="shared" si="42"/>
        <v>3.2029868343485952</v>
      </c>
      <c r="C1340" s="18">
        <f t="shared" si="43"/>
        <v>3.2029868343485952</v>
      </c>
      <c r="D1340" s="13">
        <f>+'USD PP Chart'!D1340</f>
        <v>32.6</v>
      </c>
    </row>
    <row r="1341" spans="1:4" x14ac:dyDescent="0.25">
      <c r="A1341" s="21">
        <v>45170</v>
      </c>
      <c r="B1341" s="19">
        <f t="shared" si="42"/>
        <v>3.1931617213597963</v>
      </c>
      <c r="C1341" s="18">
        <f t="shared" si="43"/>
        <v>3.1931617213597963</v>
      </c>
      <c r="D1341" s="13">
        <f>+'USD PP Chart'!D1341</f>
        <v>32.5</v>
      </c>
    </row>
    <row r="1342" spans="1:4" x14ac:dyDescent="0.25">
      <c r="A1342" s="21">
        <v>45200</v>
      </c>
      <c r="B1342" s="19">
        <f t="shared" ref="B1342:B1344" si="44">D1342/$D$13*$B$12</f>
        <v>3.1931617213597963</v>
      </c>
      <c r="C1342" s="18">
        <f t="shared" ref="C1342:C1344" si="45">+B1342</f>
        <v>3.1931617213597963</v>
      </c>
      <c r="D1342" s="13">
        <f>+'USD PP Chart'!D1342</f>
        <v>32.5</v>
      </c>
    </row>
    <row r="1343" spans="1:4" x14ac:dyDescent="0.25">
      <c r="A1343" s="21">
        <v>45231</v>
      </c>
      <c r="B1343" s="19">
        <f t="shared" si="44"/>
        <v>3.2029868343485952</v>
      </c>
      <c r="C1343" s="18">
        <f t="shared" si="45"/>
        <v>3.2029868343485952</v>
      </c>
      <c r="D1343" s="13">
        <f>+'USD PP Chart'!D1343</f>
        <v>32.6</v>
      </c>
    </row>
    <row r="1344" spans="1:4" x14ac:dyDescent="0.25">
      <c r="A1344" s="21">
        <v>45261</v>
      </c>
      <c r="B1344" s="19">
        <f t="shared" si="44"/>
        <v>3.2029868343485952</v>
      </c>
      <c r="C1344" s="18">
        <f t="shared" si="45"/>
        <v>3.2029868343485952</v>
      </c>
      <c r="D1344" s="13">
        <f>+'USD PP Chart'!D1344</f>
        <v>32.6</v>
      </c>
    </row>
    <row r="1345" spans="1:1" x14ac:dyDescent="0.25">
      <c r="A1345" s="21"/>
    </row>
    <row r="1346" spans="1:1" x14ac:dyDescent="0.25">
      <c r="A1346" s="21"/>
    </row>
    <row r="1347" spans="1:1" x14ac:dyDescent="0.25">
      <c r="A1347" s="21"/>
    </row>
  </sheetData>
  <pageMargins left="0.78740157499999996" right="0.78740157499999996" top="0.984251969" bottom="0.984251969" header="0.5" footer="0.5"/>
  <pageSetup paperSize="9" orientation="portrait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375"/>
  <sheetViews>
    <sheetView topLeftCell="A1354" workbookViewId="0">
      <selection activeCell="C1376" sqref="C1376"/>
    </sheetView>
  </sheetViews>
  <sheetFormatPr defaultColWidth="9.109375" defaultRowHeight="13.2" x14ac:dyDescent="0.25"/>
  <cols>
    <col min="1" max="256" width="20.6640625" style="9" customWidth="1"/>
    <col min="257" max="16384" width="9.109375" style="9"/>
  </cols>
  <sheetData>
    <row r="1" spans="1:2" x14ac:dyDescent="0.25">
      <c r="A1" s="9" t="s">
        <v>25</v>
      </c>
    </row>
    <row r="2" spans="1:2" x14ac:dyDescent="0.25">
      <c r="A2" s="9" t="s">
        <v>24</v>
      </c>
    </row>
    <row r="3" spans="1:2" x14ac:dyDescent="0.25">
      <c r="A3" s="9" t="s">
        <v>23</v>
      </c>
    </row>
    <row r="4" spans="1:2" x14ac:dyDescent="0.25">
      <c r="A4" s="9" t="s">
        <v>22</v>
      </c>
    </row>
    <row r="5" spans="1:2" x14ac:dyDescent="0.25">
      <c r="A5" s="9" t="s">
        <v>21</v>
      </c>
    </row>
    <row r="6" spans="1:2" x14ac:dyDescent="0.25">
      <c r="A6" s="9" t="s">
        <v>20</v>
      </c>
    </row>
    <row r="8" spans="1:2" x14ac:dyDescent="0.25">
      <c r="A8" s="9" t="s">
        <v>16</v>
      </c>
      <c r="B8" s="9" t="s">
        <v>19</v>
      </c>
    </row>
    <row r="10" spans="1:2" x14ac:dyDescent="0.25">
      <c r="A10" s="9" t="s">
        <v>18</v>
      </c>
    </row>
    <row r="11" spans="1:2" x14ac:dyDescent="0.25">
      <c r="A11" s="9" t="s">
        <v>17</v>
      </c>
      <c r="B11" s="9" t="s">
        <v>16</v>
      </c>
    </row>
    <row r="12" spans="1:2" x14ac:dyDescent="0.25">
      <c r="A12" s="11">
        <v>4750</v>
      </c>
      <c r="B12" s="10">
        <v>1017.8</v>
      </c>
    </row>
    <row r="13" spans="1:2" x14ac:dyDescent="0.25">
      <c r="A13" s="11">
        <v>4781</v>
      </c>
      <c r="B13" s="10">
        <v>1021.4</v>
      </c>
    </row>
    <row r="14" spans="1:2" x14ac:dyDescent="0.25">
      <c r="A14" s="11">
        <v>4809</v>
      </c>
      <c r="B14" s="10">
        <v>1021.4</v>
      </c>
    </row>
    <row r="15" spans="1:2" x14ac:dyDescent="0.25">
      <c r="A15" s="11">
        <v>4840</v>
      </c>
      <c r="B15" s="10">
        <v>1017.8</v>
      </c>
    </row>
    <row r="16" spans="1:2" x14ac:dyDescent="0.25">
      <c r="A16" s="11">
        <v>4870</v>
      </c>
      <c r="B16" s="10">
        <v>1025</v>
      </c>
    </row>
    <row r="17" spans="1:2" x14ac:dyDescent="0.25">
      <c r="A17" s="11">
        <v>4901</v>
      </c>
      <c r="B17" s="10">
        <v>1021.4</v>
      </c>
    </row>
    <row r="18" spans="1:2" x14ac:dyDescent="0.25">
      <c r="A18" s="11">
        <v>4931</v>
      </c>
      <c r="B18" s="10">
        <v>1011</v>
      </c>
    </row>
    <row r="19" spans="1:2" x14ac:dyDescent="0.25">
      <c r="A19" s="11">
        <v>4962</v>
      </c>
      <c r="B19" s="10">
        <v>1004.4</v>
      </c>
    </row>
    <row r="20" spans="1:2" x14ac:dyDescent="0.25">
      <c r="A20" s="11">
        <v>4993</v>
      </c>
      <c r="B20" s="10">
        <v>1000.8</v>
      </c>
    </row>
    <row r="21" spans="1:2" x14ac:dyDescent="0.25">
      <c r="A21" s="11">
        <v>5023</v>
      </c>
      <c r="B21" s="10">
        <v>994.2</v>
      </c>
    </row>
    <row r="22" spans="1:2" x14ac:dyDescent="0.25">
      <c r="A22" s="11">
        <v>5054</v>
      </c>
      <c r="B22" s="10">
        <v>990.9</v>
      </c>
    </row>
    <row r="23" spans="1:2" x14ac:dyDescent="0.25">
      <c r="A23" s="11">
        <v>5084</v>
      </c>
      <c r="B23" s="10">
        <v>994.2</v>
      </c>
    </row>
    <row r="24" spans="1:2" x14ac:dyDescent="0.25">
      <c r="A24" s="11">
        <v>5115</v>
      </c>
      <c r="B24" s="10">
        <v>994.2</v>
      </c>
    </row>
    <row r="25" spans="1:2" x14ac:dyDescent="0.25">
      <c r="A25" s="11">
        <v>5146</v>
      </c>
      <c r="B25" s="10">
        <v>1004.4</v>
      </c>
    </row>
    <row r="26" spans="1:2" x14ac:dyDescent="0.25">
      <c r="A26" s="11">
        <v>5174</v>
      </c>
      <c r="B26" s="10">
        <v>1007.7</v>
      </c>
    </row>
    <row r="27" spans="1:2" x14ac:dyDescent="0.25">
      <c r="A27" s="11">
        <v>5205</v>
      </c>
      <c r="B27" s="10">
        <v>1017.8</v>
      </c>
    </row>
    <row r="28" spans="1:2" x14ac:dyDescent="0.25">
      <c r="A28" s="11">
        <v>5235</v>
      </c>
      <c r="B28" s="10">
        <v>1011</v>
      </c>
    </row>
    <row r="29" spans="1:2" x14ac:dyDescent="0.25">
      <c r="A29" s="11">
        <v>5266</v>
      </c>
      <c r="B29" s="10">
        <v>1004.4</v>
      </c>
    </row>
    <row r="30" spans="1:2" x14ac:dyDescent="0.25">
      <c r="A30" s="11">
        <v>5296</v>
      </c>
      <c r="B30" s="10">
        <v>994.2</v>
      </c>
    </row>
    <row r="31" spans="1:2" x14ac:dyDescent="0.25">
      <c r="A31" s="11">
        <v>5327</v>
      </c>
      <c r="B31" s="10">
        <v>981.3</v>
      </c>
    </row>
    <row r="32" spans="1:2" x14ac:dyDescent="0.25">
      <c r="A32" s="11">
        <v>5358</v>
      </c>
      <c r="B32" s="10">
        <v>978</v>
      </c>
    </row>
    <row r="33" spans="1:2" x14ac:dyDescent="0.25">
      <c r="A33" s="11">
        <v>5388</v>
      </c>
      <c r="B33" s="10">
        <v>984.3</v>
      </c>
    </row>
    <row r="34" spans="1:2" x14ac:dyDescent="0.25">
      <c r="A34" s="11">
        <v>5419</v>
      </c>
      <c r="B34" s="10">
        <v>981.3</v>
      </c>
    </row>
    <row r="35" spans="1:2" x14ac:dyDescent="0.25">
      <c r="A35" s="11">
        <v>5449</v>
      </c>
      <c r="B35" s="10">
        <v>984.3</v>
      </c>
    </row>
    <row r="36" spans="1:2" x14ac:dyDescent="0.25">
      <c r="A36" s="11">
        <v>5480</v>
      </c>
      <c r="B36" s="10">
        <v>987.6</v>
      </c>
    </row>
    <row r="37" spans="1:2" x14ac:dyDescent="0.25">
      <c r="A37" s="11">
        <v>5511</v>
      </c>
      <c r="B37" s="10">
        <v>994.2</v>
      </c>
    </row>
    <row r="38" spans="1:2" x14ac:dyDescent="0.25">
      <c r="A38" s="11">
        <v>5539</v>
      </c>
      <c r="B38" s="10">
        <v>1004.4</v>
      </c>
    </row>
    <row r="39" spans="1:2" x14ac:dyDescent="0.25">
      <c r="A39" s="11">
        <v>5570</v>
      </c>
      <c r="B39" s="10">
        <v>994.2</v>
      </c>
    </row>
    <row r="40" spans="1:2" x14ac:dyDescent="0.25">
      <c r="A40" s="11">
        <v>5600</v>
      </c>
      <c r="B40" s="10">
        <v>990.9</v>
      </c>
    </row>
    <row r="41" spans="1:2" x14ac:dyDescent="0.25">
      <c r="A41" s="11">
        <v>5631</v>
      </c>
      <c r="B41" s="10">
        <v>987.6</v>
      </c>
    </row>
    <row r="42" spans="1:2" x14ac:dyDescent="0.25">
      <c r="A42" s="11">
        <v>5661</v>
      </c>
      <c r="B42" s="10">
        <v>987.6</v>
      </c>
    </row>
    <row r="43" spans="1:2" x14ac:dyDescent="0.25">
      <c r="A43" s="11">
        <v>5692</v>
      </c>
      <c r="B43" s="10">
        <v>987.6</v>
      </c>
    </row>
    <row r="44" spans="1:2" x14ac:dyDescent="0.25">
      <c r="A44" s="11">
        <v>5723</v>
      </c>
      <c r="B44" s="10">
        <v>984.3</v>
      </c>
    </row>
    <row r="45" spans="1:2" x14ac:dyDescent="0.25">
      <c r="A45" s="11">
        <v>5753</v>
      </c>
      <c r="B45" s="10">
        <v>974.7</v>
      </c>
    </row>
    <row r="46" spans="1:2" x14ac:dyDescent="0.25">
      <c r="A46" s="11">
        <v>5784</v>
      </c>
      <c r="B46" s="10">
        <v>968.5</v>
      </c>
    </row>
    <row r="47" spans="1:2" x14ac:dyDescent="0.25">
      <c r="A47" s="11">
        <v>5814</v>
      </c>
      <c r="B47" s="10">
        <v>965.5</v>
      </c>
    </row>
    <row r="48" spans="1:2" x14ac:dyDescent="0.25">
      <c r="A48" s="11">
        <v>5845</v>
      </c>
      <c r="B48" s="10">
        <v>956.2</v>
      </c>
    </row>
    <row r="49" spans="1:2" x14ac:dyDescent="0.25">
      <c r="A49" s="11">
        <v>5876</v>
      </c>
      <c r="B49" s="10">
        <v>956.2</v>
      </c>
    </row>
    <row r="50" spans="1:2" x14ac:dyDescent="0.25">
      <c r="A50" s="11">
        <v>5905</v>
      </c>
      <c r="B50" s="10">
        <v>947.2</v>
      </c>
    </row>
    <row r="51" spans="1:2" x14ac:dyDescent="0.25">
      <c r="A51" s="11">
        <v>5936</v>
      </c>
      <c r="B51" s="10">
        <v>938.2</v>
      </c>
    </row>
    <row r="52" spans="1:2" x14ac:dyDescent="0.25">
      <c r="A52" s="11">
        <v>5966</v>
      </c>
      <c r="B52" s="10">
        <v>935.2</v>
      </c>
    </row>
    <row r="53" spans="1:2" x14ac:dyDescent="0.25">
      <c r="A53" s="11">
        <v>5997</v>
      </c>
      <c r="B53" s="10">
        <v>923.6</v>
      </c>
    </row>
    <row r="54" spans="1:2" x14ac:dyDescent="0.25">
      <c r="A54" s="11">
        <v>6027</v>
      </c>
      <c r="B54" s="10">
        <v>923.6</v>
      </c>
    </row>
    <row r="55" spans="1:2" x14ac:dyDescent="0.25">
      <c r="A55" s="11">
        <v>6058</v>
      </c>
      <c r="B55" s="10">
        <v>912.5</v>
      </c>
    </row>
    <row r="56" spans="1:2" x14ac:dyDescent="0.25">
      <c r="A56" s="11">
        <v>6089</v>
      </c>
      <c r="B56" s="10">
        <v>896</v>
      </c>
    </row>
    <row r="57" spans="1:2" x14ac:dyDescent="0.25">
      <c r="A57" s="11">
        <v>6119</v>
      </c>
      <c r="B57" s="10">
        <v>885.6</v>
      </c>
    </row>
    <row r="58" spans="1:2" x14ac:dyDescent="0.25">
      <c r="A58" s="11">
        <v>6150</v>
      </c>
      <c r="B58" s="10">
        <v>870</v>
      </c>
    </row>
    <row r="59" spans="1:2" x14ac:dyDescent="0.25">
      <c r="A59" s="11">
        <v>6180</v>
      </c>
      <c r="B59" s="10">
        <v>864.9</v>
      </c>
    </row>
    <row r="60" spans="1:2" x14ac:dyDescent="0.25">
      <c r="A60" s="11">
        <v>6211</v>
      </c>
      <c r="B60" s="10">
        <v>855</v>
      </c>
    </row>
    <row r="61" spans="1:2" x14ac:dyDescent="0.25">
      <c r="A61" s="11">
        <v>6242</v>
      </c>
      <c r="B61" s="10">
        <v>835.9</v>
      </c>
    </row>
    <row r="62" spans="1:2" x14ac:dyDescent="0.25">
      <c r="A62" s="11">
        <v>6270</v>
      </c>
      <c r="B62" s="10">
        <v>831.4</v>
      </c>
    </row>
    <row r="63" spans="1:2" x14ac:dyDescent="0.25">
      <c r="A63" s="11">
        <v>6301</v>
      </c>
      <c r="B63" s="10">
        <v>796.1</v>
      </c>
    </row>
    <row r="64" spans="1:2" x14ac:dyDescent="0.25">
      <c r="A64" s="11">
        <v>6331</v>
      </c>
      <c r="B64" s="10">
        <v>779.3</v>
      </c>
    </row>
    <row r="65" spans="1:2" x14ac:dyDescent="0.25">
      <c r="A65" s="11">
        <v>6362</v>
      </c>
      <c r="B65" s="10">
        <v>771.2</v>
      </c>
    </row>
    <row r="66" spans="1:2" x14ac:dyDescent="0.25">
      <c r="A66" s="11">
        <v>6392</v>
      </c>
      <c r="B66" s="10">
        <v>779.3</v>
      </c>
    </row>
    <row r="67" spans="1:2" x14ac:dyDescent="0.25">
      <c r="A67" s="11">
        <v>6423</v>
      </c>
      <c r="B67" s="10">
        <v>767.3</v>
      </c>
    </row>
    <row r="68" spans="1:2" x14ac:dyDescent="0.25">
      <c r="A68" s="11">
        <v>6454</v>
      </c>
      <c r="B68" s="10">
        <v>753.9</v>
      </c>
    </row>
    <row r="69" spans="1:2" x14ac:dyDescent="0.25">
      <c r="A69" s="11">
        <v>6484</v>
      </c>
      <c r="B69" s="10">
        <v>740.7</v>
      </c>
    </row>
    <row r="70" spans="1:2" x14ac:dyDescent="0.25">
      <c r="A70" s="11">
        <v>6515</v>
      </c>
      <c r="B70" s="10">
        <v>738.9</v>
      </c>
    </row>
    <row r="71" spans="1:2" x14ac:dyDescent="0.25">
      <c r="A71" s="11">
        <v>6545</v>
      </c>
      <c r="B71" s="10">
        <v>729.9</v>
      </c>
    </row>
    <row r="72" spans="1:2" x14ac:dyDescent="0.25">
      <c r="A72" s="11">
        <v>6576</v>
      </c>
      <c r="B72" s="10">
        <v>715.9</v>
      </c>
    </row>
    <row r="73" spans="1:2" x14ac:dyDescent="0.25">
      <c r="A73" s="11">
        <v>6607</v>
      </c>
      <c r="B73" s="10">
        <v>709.3</v>
      </c>
    </row>
    <row r="74" spans="1:2" x14ac:dyDescent="0.25">
      <c r="A74" s="11">
        <v>6635</v>
      </c>
      <c r="B74" s="10">
        <v>712.6</v>
      </c>
    </row>
    <row r="75" spans="1:2" x14ac:dyDescent="0.25">
      <c r="A75" s="11">
        <v>6666</v>
      </c>
      <c r="B75" s="10">
        <v>704.2</v>
      </c>
    </row>
    <row r="76" spans="1:2" x14ac:dyDescent="0.25">
      <c r="A76" s="11">
        <v>6696</v>
      </c>
      <c r="B76" s="10">
        <v>691</v>
      </c>
    </row>
    <row r="77" spans="1:2" x14ac:dyDescent="0.25">
      <c r="A77" s="11">
        <v>6727</v>
      </c>
      <c r="B77" s="10">
        <v>678.8</v>
      </c>
    </row>
    <row r="78" spans="1:2" x14ac:dyDescent="0.25">
      <c r="A78" s="11">
        <v>6757</v>
      </c>
      <c r="B78" s="10">
        <v>662</v>
      </c>
    </row>
    <row r="79" spans="1:2" x14ac:dyDescent="0.25">
      <c r="A79" s="11">
        <v>6788</v>
      </c>
      <c r="B79" s="10">
        <v>650.6</v>
      </c>
    </row>
    <row r="80" spans="1:2" x14ac:dyDescent="0.25">
      <c r="A80" s="11">
        <v>6819</v>
      </c>
      <c r="B80" s="10">
        <v>635.4</v>
      </c>
    </row>
    <row r="81" spans="1:2" x14ac:dyDescent="0.25">
      <c r="A81" s="11">
        <v>6849</v>
      </c>
      <c r="B81" s="10">
        <v>624.9</v>
      </c>
    </row>
    <row r="82" spans="1:2" x14ac:dyDescent="0.25">
      <c r="A82" s="11">
        <v>6880</v>
      </c>
      <c r="B82" s="10">
        <v>614.4</v>
      </c>
    </row>
    <row r="83" spans="1:2" x14ac:dyDescent="0.25">
      <c r="A83" s="11">
        <v>6910</v>
      </c>
      <c r="B83" s="10">
        <v>605.70000000000005</v>
      </c>
    </row>
    <row r="84" spans="1:2" x14ac:dyDescent="0.25">
      <c r="A84" s="11">
        <v>6941</v>
      </c>
      <c r="B84" s="10">
        <v>604.5</v>
      </c>
    </row>
    <row r="85" spans="1:2" x14ac:dyDescent="0.25">
      <c r="A85" s="11">
        <v>6972</v>
      </c>
      <c r="B85" s="10">
        <v>618.29999999999995</v>
      </c>
    </row>
    <row r="86" spans="1:2" x14ac:dyDescent="0.25">
      <c r="A86" s="11">
        <v>7000</v>
      </c>
      <c r="B86" s="10">
        <v>610.79999999999995</v>
      </c>
    </row>
    <row r="87" spans="1:2" x14ac:dyDescent="0.25">
      <c r="A87" s="11">
        <v>7031</v>
      </c>
      <c r="B87" s="10">
        <v>599.79999999999995</v>
      </c>
    </row>
    <row r="88" spans="1:2" x14ac:dyDescent="0.25">
      <c r="A88" s="11">
        <v>7061</v>
      </c>
      <c r="B88" s="10">
        <v>591.4</v>
      </c>
    </row>
    <row r="89" spans="1:2" x14ac:dyDescent="0.25">
      <c r="A89" s="11">
        <v>7092</v>
      </c>
      <c r="B89" s="10">
        <v>590.20000000000005</v>
      </c>
    </row>
    <row r="90" spans="1:2" x14ac:dyDescent="0.25">
      <c r="A90" s="11">
        <v>7122</v>
      </c>
      <c r="B90" s="10">
        <v>574.29999999999995</v>
      </c>
    </row>
    <row r="91" spans="1:2" x14ac:dyDescent="0.25">
      <c r="A91" s="11">
        <v>7153</v>
      </c>
      <c r="B91" s="10">
        <v>564.70000000000005</v>
      </c>
    </row>
    <row r="92" spans="1:2" x14ac:dyDescent="0.25">
      <c r="A92" s="11">
        <v>7184</v>
      </c>
      <c r="B92" s="10">
        <v>561.4</v>
      </c>
    </row>
    <row r="93" spans="1:2" x14ac:dyDescent="0.25">
      <c r="A93" s="11">
        <v>7214</v>
      </c>
      <c r="B93" s="10">
        <v>552.20000000000005</v>
      </c>
    </row>
    <row r="94" spans="1:2" x14ac:dyDescent="0.25">
      <c r="A94" s="11">
        <v>7245</v>
      </c>
      <c r="B94" s="10">
        <v>539.29999999999995</v>
      </c>
    </row>
    <row r="95" spans="1:2" x14ac:dyDescent="0.25">
      <c r="A95" s="11">
        <v>7275</v>
      </c>
      <c r="B95" s="10">
        <v>527.9</v>
      </c>
    </row>
    <row r="96" spans="1:2" x14ac:dyDescent="0.25">
      <c r="A96" s="11">
        <v>7306</v>
      </c>
      <c r="B96" s="10">
        <v>517.70000000000005</v>
      </c>
    </row>
    <row r="97" spans="1:2" x14ac:dyDescent="0.25">
      <c r="A97" s="11">
        <v>7337</v>
      </c>
      <c r="B97" s="10">
        <v>511.5</v>
      </c>
    </row>
    <row r="98" spans="1:2" x14ac:dyDescent="0.25">
      <c r="A98" s="11">
        <v>7366</v>
      </c>
      <c r="B98" s="10">
        <v>506.4</v>
      </c>
    </row>
    <row r="99" spans="1:2" x14ac:dyDescent="0.25">
      <c r="A99" s="11">
        <v>7397</v>
      </c>
      <c r="B99" s="10">
        <v>492.3</v>
      </c>
    </row>
    <row r="100" spans="1:2" x14ac:dyDescent="0.25">
      <c r="A100" s="11">
        <v>7427</v>
      </c>
      <c r="B100" s="10">
        <v>484.2</v>
      </c>
    </row>
    <row r="101" spans="1:2" x14ac:dyDescent="0.25">
      <c r="A101" s="11">
        <v>7458</v>
      </c>
      <c r="B101" s="10">
        <v>477.3</v>
      </c>
    </row>
    <row r="102" spans="1:2" x14ac:dyDescent="0.25">
      <c r="A102" s="11">
        <v>7488</v>
      </c>
      <c r="B102" s="10">
        <v>480.3</v>
      </c>
    </row>
    <row r="103" spans="1:2" x14ac:dyDescent="0.25">
      <c r="A103" s="11">
        <v>7519</v>
      </c>
      <c r="B103" s="10">
        <v>492.9</v>
      </c>
    </row>
    <row r="104" spans="1:2" x14ac:dyDescent="0.25">
      <c r="A104" s="11">
        <v>7550</v>
      </c>
      <c r="B104" s="10">
        <v>498.9</v>
      </c>
    </row>
    <row r="105" spans="1:2" x14ac:dyDescent="0.25">
      <c r="A105" s="11">
        <v>7580</v>
      </c>
      <c r="B105" s="10">
        <v>501.3</v>
      </c>
    </row>
    <row r="106" spans="1:2" x14ac:dyDescent="0.25">
      <c r="A106" s="11">
        <v>7611</v>
      </c>
      <c r="B106" s="10">
        <v>504.6</v>
      </c>
    </row>
    <row r="107" spans="1:2" x14ac:dyDescent="0.25">
      <c r="A107" s="11">
        <v>7641</v>
      </c>
      <c r="B107" s="10">
        <v>516</v>
      </c>
    </row>
    <row r="108" spans="1:2" x14ac:dyDescent="0.25">
      <c r="A108" s="11">
        <v>7672</v>
      </c>
      <c r="B108" s="10">
        <v>524.9</v>
      </c>
    </row>
    <row r="109" spans="1:2" x14ac:dyDescent="0.25">
      <c r="A109" s="11">
        <v>7703</v>
      </c>
      <c r="B109" s="10">
        <v>542.29999999999995</v>
      </c>
    </row>
    <row r="110" spans="1:2" x14ac:dyDescent="0.25">
      <c r="A110" s="11">
        <v>7731</v>
      </c>
      <c r="B110" s="10">
        <v>546.20000000000005</v>
      </c>
    </row>
    <row r="111" spans="1:2" x14ac:dyDescent="0.25">
      <c r="A111" s="11">
        <v>7762</v>
      </c>
      <c r="B111" s="10">
        <v>553.1</v>
      </c>
    </row>
    <row r="112" spans="1:2" x14ac:dyDescent="0.25">
      <c r="A112" s="11">
        <v>7792</v>
      </c>
      <c r="B112" s="10">
        <v>563.5</v>
      </c>
    </row>
    <row r="113" spans="1:2" x14ac:dyDescent="0.25">
      <c r="A113" s="11">
        <v>7823</v>
      </c>
      <c r="B113" s="10">
        <v>566.79999999999995</v>
      </c>
    </row>
    <row r="114" spans="1:2" x14ac:dyDescent="0.25">
      <c r="A114" s="11">
        <v>7853</v>
      </c>
      <c r="B114" s="10">
        <v>565.6</v>
      </c>
    </row>
    <row r="115" spans="1:2" x14ac:dyDescent="0.25">
      <c r="A115" s="11">
        <v>7884</v>
      </c>
      <c r="B115" s="10">
        <v>563.5</v>
      </c>
    </row>
    <row r="116" spans="1:2" x14ac:dyDescent="0.25">
      <c r="A116" s="11">
        <v>7915</v>
      </c>
      <c r="B116" s="10">
        <v>570.1</v>
      </c>
    </row>
    <row r="117" spans="1:2" x14ac:dyDescent="0.25">
      <c r="A117" s="11">
        <v>7945</v>
      </c>
      <c r="B117" s="10">
        <v>571</v>
      </c>
    </row>
    <row r="118" spans="1:2" x14ac:dyDescent="0.25">
      <c r="A118" s="11">
        <v>7976</v>
      </c>
      <c r="B118" s="10">
        <v>574.29999999999995</v>
      </c>
    </row>
    <row r="119" spans="1:2" x14ac:dyDescent="0.25">
      <c r="A119" s="11">
        <v>8006</v>
      </c>
      <c r="B119" s="10">
        <v>577.9</v>
      </c>
    </row>
    <row r="120" spans="1:2" x14ac:dyDescent="0.25">
      <c r="A120" s="11">
        <v>8037</v>
      </c>
      <c r="B120" s="10">
        <v>590.20000000000005</v>
      </c>
    </row>
    <row r="121" spans="1:2" x14ac:dyDescent="0.25">
      <c r="A121" s="11">
        <v>8068</v>
      </c>
      <c r="B121" s="10">
        <v>591.4</v>
      </c>
    </row>
    <row r="122" spans="1:2" x14ac:dyDescent="0.25">
      <c r="A122" s="11">
        <v>8096</v>
      </c>
      <c r="B122" s="10">
        <v>598.6</v>
      </c>
    </row>
    <row r="123" spans="1:2" x14ac:dyDescent="0.25">
      <c r="A123" s="11">
        <v>8127</v>
      </c>
      <c r="B123" s="10">
        <v>598.6</v>
      </c>
    </row>
    <row r="124" spans="1:2" x14ac:dyDescent="0.25">
      <c r="A124" s="11">
        <v>8157</v>
      </c>
      <c r="B124" s="10">
        <v>598.6</v>
      </c>
    </row>
    <row r="125" spans="1:2" x14ac:dyDescent="0.25">
      <c r="A125" s="11">
        <v>8188</v>
      </c>
      <c r="B125" s="10">
        <v>597.4</v>
      </c>
    </row>
    <row r="126" spans="1:2" x14ac:dyDescent="0.25">
      <c r="A126" s="11">
        <v>8218</v>
      </c>
      <c r="B126" s="10">
        <v>596.20000000000005</v>
      </c>
    </row>
    <row r="127" spans="1:2" x14ac:dyDescent="0.25">
      <c r="A127" s="11">
        <v>8249</v>
      </c>
      <c r="B127" s="10">
        <v>602.1</v>
      </c>
    </row>
    <row r="128" spans="1:2" x14ac:dyDescent="0.25">
      <c r="A128" s="11">
        <v>8280</v>
      </c>
      <c r="B128" s="10">
        <v>600.9</v>
      </c>
    </row>
    <row r="129" spans="1:2" x14ac:dyDescent="0.25">
      <c r="A129" s="11">
        <v>8310</v>
      </c>
      <c r="B129" s="10">
        <v>597.4</v>
      </c>
    </row>
    <row r="130" spans="1:2" x14ac:dyDescent="0.25">
      <c r="A130" s="11">
        <v>8341</v>
      </c>
      <c r="B130" s="10">
        <v>595</v>
      </c>
    </row>
    <row r="131" spans="1:2" x14ac:dyDescent="0.25">
      <c r="A131" s="11">
        <v>8371</v>
      </c>
      <c r="B131" s="10">
        <v>592.6</v>
      </c>
    </row>
    <row r="132" spans="1:2" x14ac:dyDescent="0.25">
      <c r="A132" s="11">
        <v>8402</v>
      </c>
      <c r="B132" s="10">
        <v>595</v>
      </c>
    </row>
    <row r="133" spans="1:2" x14ac:dyDescent="0.25">
      <c r="A133" s="11">
        <v>8433</v>
      </c>
      <c r="B133" s="10">
        <v>596.20000000000005</v>
      </c>
    </row>
    <row r="134" spans="1:2" x14ac:dyDescent="0.25">
      <c r="A134" s="11">
        <v>8461</v>
      </c>
      <c r="B134" s="10">
        <v>593.79999999999995</v>
      </c>
    </row>
    <row r="135" spans="1:2" x14ac:dyDescent="0.25">
      <c r="A135" s="11">
        <v>8492</v>
      </c>
      <c r="B135" s="10">
        <v>591.4</v>
      </c>
    </row>
    <row r="136" spans="1:2" x14ac:dyDescent="0.25">
      <c r="A136" s="11">
        <v>8522</v>
      </c>
      <c r="B136" s="10">
        <v>590.20000000000005</v>
      </c>
    </row>
    <row r="137" spans="1:2" x14ac:dyDescent="0.25">
      <c r="A137" s="11">
        <v>8553</v>
      </c>
      <c r="B137" s="10">
        <v>586.9</v>
      </c>
    </row>
    <row r="138" spans="1:2" x14ac:dyDescent="0.25">
      <c r="A138" s="11">
        <v>8583</v>
      </c>
      <c r="B138" s="10">
        <v>581.20000000000005</v>
      </c>
    </row>
    <row r="139" spans="1:2" x14ac:dyDescent="0.25">
      <c r="A139" s="11">
        <v>8614</v>
      </c>
      <c r="B139" s="10">
        <v>583.29999999999995</v>
      </c>
    </row>
    <row r="140" spans="1:2" x14ac:dyDescent="0.25">
      <c r="A140" s="11">
        <v>8645</v>
      </c>
      <c r="B140" s="10">
        <v>580</v>
      </c>
    </row>
    <row r="141" spans="1:2" x14ac:dyDescent="0.25">
      <c r="A141" s="11">
        <v>8675</v>
      </c>
      <c r="B141" s="10">
        <v>578.79999999999995</v>
      </c>
    </row>
    <row r="142" spans="1:2" x14ac:dyDescent="0.25">
      <c r="A142" s="11">
        <v>8706</v>
      </c>
      <c r="B142" s="10">
        <v>577.9</v>
      </c>
    </row>
    <row r="143" spans="1:2" x14ac:dyDescent="0.25">
      <c r="A143" s="11">
        <v>8736</v>
      </c>
      <c r="B143" s="10">
        <v>577.9</v>
      </c>
    </row>
    <row r="144" spans="1:2" x14ac:dyDescent="0.25">
      <c r="A144" s="11">
        <v>8767</v>
      </c>
      <c r="B144" s="10">
        <v>578.79999999999995</v>
      </c>
    </row>
    <row r="145" spans="1:2" x14ac:dyDescent="0.25">
      <c r="A145" s="11">
        <v>8798</v>
      </c>
      <c r="B145" s="10">
        <v>581.20000000000005</v>
      </c>
    </row>
    <row r="146" spans="1:2" x14ac:dyDescent="0.25">
      <c r="A146" s="11">
        <v>8827</v>
      </c>
      <c r="B146" s="10">
        <v>584.5</v>
      </c>
    </row>
    <row r="147" spans="1:2" x14ac:dyDescent="0.25">
      <c r="A147" s="11">
        <v>8858</v>
      </c>
      <c r="B147" s="10">
        <v>586.9</v>
      </c>
    </row>
    <row r="148" spans="1:2" x14ac:dyDescent="0.25">
      <c r="A148" s="11">
        <v>8888</v>
      </c>
      <c r="B148" s="10">
        <v>586.9</v>
      </c>
    </row>
    <row r="149" spans="1:2" x14ac:dyDescent="0.25">
      <c r="A149" s="11">
        <v>8919</v>
      </c>
      <c r="B149" s="10">
        <v>586.9</v>
      </c>
    </row>
    <row r="150" spans="1:2" x14ac:dyDescent="0.25">
      <c r="A150" s="11">
        <v>8949</v>
      </c>
      <c r="B150" s="10">
        <v>585.70000000000005</v>
      </c>
    </row>
    <row r="151" spans="1:2" x14ac:dyDescent="0.25">
      <c r="A151" s="11">
        <v>8980</v>
      </c>
      <c r="B151" s="10">
        <v>586.9</v>
      </c>
    </row>
    <row r="152" spans="1:2" x14ac:dyDescent="0.25">
      <c r="A152" s="11">
        <v>9011</v>
      </c>
      <c r="B152" s="10">
        <v>584.5</v>
      </c>
    </row>
    <row r="153" spans="1:2" x14ac:dyDescent="0.25">
      <c r="A153" s="11">
        <v>9041</v>
      </c>
      <c r="B153" s="10">
        <v>582.4</v>
      </c>
    </row>
    <row r="154" spans="1:2" x14ac:dyDescent="0.25">
      <c r="A154" s="11">
        <v>9072</v>
      </c>
      <c r="B154" s="10">
        <v>580</v>
      </c>
    </row>
    <row r="155" spans="1:2" x14ac:dyDescent="0.25">
      <c r="A155" s="11">
        <v>9102</v>
      </c>
      <c r="B155" s="10">
        <v>578.79999999999995</v>
      </c>
    </row>
    <row r="156" spans="1:2" x14ac:dyDescent="0.25">
      <c r="A156" s="11">
        <v>9133</v>
      </c>
      <c r="B156" s="10">
        <v>577.9</v>
      </c>
    </row>
    <row r="157" spans="1:2" x14ac:dyDescent="0.25">
      <c r="A157" s="11">
        <v>9164</v>
      </c>
      <c r="B157" s="10">
        <v>580</v>
      </c>
    </row>
    <row r="158" spans="1:2" x14ac:dyDescent="0.25">
      <c r="A158" s="11">
        <v>9192</v>
      </c>
      <c r="B158" s="10">
        <v>578.79999999999995</v>
      </c>
    </row>
    <row r="159" spans="1:2" x14ac:dyDescent="0.25">
      <c r="A159" s="11">
        <v>9223</v>
      </c>
      <c r="B159" s="10">
        <v>580</v>
      </c>
    </row>
    <row r="160" spans="1:2" x14ac:dyDescent="0.25">
      <c r="A160" s="11">
        <v>9253</v>
      </c>
      <c r="B160" s="10">
        <v>577.9</v>
      </c>
    </row>
    <row r="161" spans="1:2" x14ac:dyDescent="0.25">
      <c r="A161" s="11">
        <v>9284</v>
      </c>
      <c r="B161" s="10">
        <v>571</v>
      </c>
    </row>
    <row r="162" spans="1:2" x14ac:dyDescent="0.25">
      <c r="A162" s="11">
        <v>9314</v>
      </c>
      <c r="B162" s="10">
        <v>563.5</v>
      </c>
    </row>
    <row r="163" spans="1:2" x14ac:dyDescent="0.25">
      <c r="A163" s="11">
        <v>9345</v>
      </c>
      <c r="B163" s="10">
        <v>563.5</v>
      </c>
    </row>
    <row r="164" spans="1:2" x14ac:dyDescent="0.25">
      <c r="A164" s="11">
        <v>9376</v>
      </c>
      <c r="B164" s="10">
        <v>565.6</v>
      </c>
    </row>
    <row r="165" spans="1:2" x14ac:dyDescent="0.25">
      <c r="A165" s="11">
        <v>9406</v>
      </c>
      <c r="B165" s="10">
        <v>563.5</v>
      </c>
    </row>
    <row r="166" spans="1:2" x14ac:dyDescent="0.25">
      <c r="A166" s="11">
        <v>9437</v>
      </c>
      <c r="B166" s="10">
        <v>554.29999999999995</v>
      </c>
    </row>
    <row r="167" spans="1:2" x14ac:dyDescent="0.25">
      <c r="A167" s="11">
        <v>9467</v>
      </c>
      <c r="B167" s="10">
        <v>557.29999999999995</v>
      </c>
    </row>
    <row r="168" spans="1:2" x14ac:dyDescent="0.25">
      <c r="A168" s="11">
        <v>9498</v>
      </c>
      <c r="B168" s="10">
        <v>557.29999999999995</v>
      </c>
    </row>
    <row r="169" spans="1:2" x14ac:dyDescent="0.25">
      <c r="A169" s="11">
        <v>9529</v>
      </c>
      <c r="B169" s="10">
        <v>559.29999999999995</v>
      </c>
    </row>
    <row r="170" spans="1:2" x14ac:dyDescent="0.25">
      <c r="A170" s="11">
        <v>9557</v>
      </c>
      <c r="B170" s="10">
        <v>562.6</v>
      </c>
    </row>
    <row r="171" spans="1:2" x14ac:dyDescent="0.25">
      <c r="A171" s="11">
        <v>9588</v>
      </c>
      <c r="B171" s="10">
        <v>557.29999999999995</v>
      </c>
    </row>
    <row r="172" spans="1:2" x14ac:dyDescent="0.25">
      <c r="A172" s="11">
        <v>9618</v>
      </c>
      <c r="B172" s="10">
        <v>560.5</v>
      </c>
    </row>
    <row r="173" spans="1:2" x14ac:dyDescent="0.25">
      <c r="A173" s="11">
        <v>9649</v>
      </c>
      <c r="B173" s="10">
        <v>564.70000000000005</v>
      </c>
    </row>
    <row r="174" spans="1:2" x14ac:dyDescent="0.25">
      <c r="A174" s="11">
        <v>9679</v>
      </c>
      <c r="B174" s="10">
        <v>570.1</v>
      </c>
    </row>
    <row r="175" spans="1:2" x14ac:dyDescent="0.25">
      <c r="A175" s="11">
        <v>9710</v>
      </c>
      <c r="B175" s="10">
        <v>573.4</v>
      </c>
    </row>
    <row r="176" spans="1:2" x14ac:dyDescent="0.25">
      <c r="A176" s="11">
        <v>9741</v>
      </c>
      <c r="B176" s="10">
        <v>570.1</v>
      </c>
    </row>
    <row r="177" spans="1:2" x14ac:dyDescent="0.25">
      <c r="A177" s="11">
        <v>9771</v>
      </c>
      <c r="B177" s="10">
        <v>568</v>
      </c>
    </row>
    <row r="178" spans="1:2" x14ac:dyDescent="0.25">
      <c r="A178" s="11">
        <v>9802</v>
      </c>
      <c r="B178" s="10">
        <v>565.6</v>
      </c>
    </row>
    <row r="179" spans="1:2" x14ac:dyDescent="0.25">
      <c r="A179" s="11">
        <v>9832</v>
      </c>
      <c r="B179" s="10">
        <v>565.6</v>
      </c>
    </row>
    <row r="180" spans="1:2" x14ac:dyDescent="0.25">
      <c r="A180" s="11">
        <v>9863</v>
      </c>
      <c r="B180" s="10">
        <v>570.1</v>
      </c>
    </row>
    <row r="181" spans="1:2" x14ac:dyDescent="0.25">
      <c r="A181" s="11">
        <v>9894</v>
      </c>
      <c r="B181" s="10">
        <v>574.29999999999995</v>
      </c>
    </row>
    <row r="182" spans="1:2" x14ac:dyDescent="0.25">
      <c r="A182" s="11">
        <v>9922</v>
      </c>
      <c r="B182" s="10">
        <v>577.9</v>
      </c>
    </row>
    <row r="183" spans="1:2" x14ac:dyDescent="0.25">
      <c r="A183" s="11">
        <v>9953</v>
      </c>
      <c r="B183" s="10">
        <v>577.9</v>
      </c>
    </row>
    <row r="184" spans="1:2" x14ac:dyDescent="0.25">
      <c r="A184" s="11">
        <v>9983</v>
      </c>
      <c r="B184" s="10">
        <v>573.4</v>
      </c>
    </row>
    <row r="185" spans="1:2" x14ac:dyDescent="0.25">
      <c r="A185" s="11">
        <v>10014</v>
      </c>
      <c r="B185" s="10">
        <v>568</v>
      </c>
    </row>
    <row r="186" spans="1:2" x14ac:dyDescent="0.25">
      <c r="A186" s="11">
        <v>10044</v>
      </c>
      <c r="B186" s="10">
        <v>578.79999999999995</v>
      </c>
    </row>
    <row r="187" spans="1:2" x14ac:dyDescent="0.25">
      <c r="A187" s="11">
        <v>10075</v>
      </c>
      <c r="B187" s="10">
        <v>582.4</v>
      </c>
    </row>
    <row r="188" spans="1:2" x14ac:dyDescent="0.25">
      <c r="A188" s="11">
        <v>10106</v>
      </c>
      <c r="B188" s="10">
        <v>578.79999999999995</v>
      </c>
    </row>
    <row r="189" spans="1:2" x14ac:dyDescent="0.25">
      <c r="A189" s="11">
        <v>10136</v>
      </c>
      <c r="B189" s="10">
        <v>575.5</v>
      </c>
    </row>
    <row r="190" spans="1:2" x14ac:dyDescent="0.25">
      <c r="A190" s="11">
        <v>10167</v>
      </c>
      <c r="B190" s="10">
        <v>576.70000000000005</v>
      </c>
    </row>
    <row r="191" spans="1:2" x14ac:dyDescent="0.25">
      <c r="A191" s="11">
        <v>10197</v>
      </c>
      <c r="B191" s="10">
        <v>577.9</v>
      </c>
    </row>
    <row r="192" spans="1:2" x14ac:dyDescent="0.25">
      <c r="A192" s="11">
        <v>10228</v>
      </c>
      <c r="B192" s="10">
        <v>578.79999999999995</v>
      </c>
    </row>
    <row r="193" spans="1:2" x14ac:dyDescent="0.25">
      <c r="A193" s="11">
        <v>10259</v>
      </c>
      <c r="B193" s="10">
        <v>584.5</v>
      </c>
    </row>
    <row r="194" spans="1:2" x14ac:dyDescent="0.25">
      <c r="A194" s="11">
        <v>10288</v>
      </c>
      <c r="B194" s="10">
        <v>584.5</v>
      </c>
    </row>
    <row r="195" spans="1:2" x14ac:dyDescent="0.25">
      <c r="A195" s="11">
        <v>10319</v>
      </c>
      <c r="B195" s="10">
        <v>583.29999999999995</v>
      </c>
    </row>
    <row r="196" spans="1:2" x14ac:dyDescent="0.25">
      <c r="A196" s="11">
        <v>10349</v>
      </c>
      <c r="B196" s="10">
        <v>580</v>
      </c>
    </row>
    <row r="197" spans="1:2" x14ac:dyDescent="0.25">
      <c r="A197" s="11">
        <v>10380</v>
      </c>
      <c r="B197" s="10">
        <v>584.5</v>
      </c>
    </row>
    <row r="198" spans="1:2" x14ac:dyDescent="0.25">
      <c r="A198" s="11">
        <v>10410</v>
      </c>
      <c r="B198" s="10">
        <v>584.5</v>
      </c>
    </row>
    <row r="199" spans="1:2" x14ac:dyDescent="0.25">
      <c r="A199" s="11">
        <v>10441</v>
      </c>
      <c r="B199" s="10">
        <v>583.29999999999995</v>
      </c>
    </row>
    <row r="200" spans="1:2" x14ac:dyDescent="0.25">
      <c r="A200" s="11">
        <v>10472</v>
      </c>
      <c r="B200" s="10">
        <v>578.79999999999995</v>
      </c>
    </row>
    <row r="201" spans="1:2" x14ac:dyDescent="0.25">
      <c r="A201" s="11">
        <v>10502</v>
      </c>
      <c r="B201" s="10">
        <v>580</v>
      </c>
    </row>
    <row r="202" spans="1:2" x14ac:dyDescent="0.25">
      <c r="A202" s="11">
        <v>10533</v>
      </c>
      <c r="B202" s="10">
        <v>581.20000000000005</v>
      </c>
    </row>
    <row r="203" spans="1:2" x14ac:dyDescent="0.25">
      <c r="A203" s="11">
        <v>10563</v>
      </c>
      <c r="B203" s="10">
        <v>583.29999999999995</v>
      </c>
    </row>
    <row r="204" spans="1:2" x14ac:dyDescent="0.25">
      <c r="A204" s="11">
        <v>10594</v>
      </c>
      <c r="B204" s="10">
        <v>584.5</v>
      </c>
    </row>
    <row r="205" spans="1:2" x14ac:dyDescent="0.25">
      <c r="A205" s="11">
        <v>10625</v>
      </c>
      <c r="B205" s="10">
        <v>585.70000000000005</v>
      </c>
    </row>
    <row r="206" spans="1:2" x14ac:dyDescent="0.25">
      <c r="A206" s="11">
        <v>10653</v>
      </c>
      <c r="B206" s="10">
        <v>588.1</v>
      </c>
    </row>
    <row r="207" spans="1:2" x14ac:dyDescent="0.25">
      <c r="A207" s="11">
        <v>10684</v>
      </c>
      <c r="B207" s="10">
        <v>590.20000000000005</v>
      </c>
    </row>
    <row r="208" spans="1:2" x14ac:dyDescent="0.25">
      <c r="A208" s="11">
        <v>10714</v>
      </c>
      <c r="B208" s="10">
        <v>586.9</v>
      </c>
    </row>
    <row r="209" spans="1:2" x14ac:dyDescent="0.25">
      <c r="A209" s="11">
        <v>10745</v>
      </c>
      <c r="B209" s="10">
        <v>584.5</v>
      </c>
    </row>
    <row r="210" spans="1:2" x14ac:dyDescent="0.25">
      <c r="A210" s="11">
        <v>10775</v>
      </c>
      <c r="B210" s="10">
        <v>578.79999999999995</v>
      </c>
    </row>
    <row r="211" spans="1:2" x14ac:dyDescent="0.25">
      <c r="A211" s="11">
        <v>10806</v>
      </c>
      <c r="B211" s="10">
        <v>576.70000000000005</v>
      </c>
    </row>
    <row r="212" spans="1:2" x14ac:dyDescent="0.25">
      <c r="A212" s="11">
        <v>10837</v>
      </c>
      <c r="B212" s="10">
        <v>577.9</v>
      </c>
    </row>
    <row r="213" spans="1:2" x14ac:dyDescent="0.25">
      <c r="A213" s="11">
        <v>10867</v>
      </c>
      <c r="B213" s="10">
        <v>577.9</v>
      </c>
    </row>
    <row r="214" spans="1:2" x14ac:dyDescent="0.25">
      <c r="A214" s="11">
        <v>10898</v>
      </c>
      <c r="B214" s="10">
        <v>578.79999999999995</v>
      </c>
    </row>
    <row r="215" spans="1:2" x14ac:dyDescent="0.25">
      <c r="A215" s="11">
        <v>10928</v>
      </c>
      <c r="B215" s="10">
        <v>582.4</v>
      </c>
    </row>
    <row r="216" spans="1:2" x14ac:dyDescent="0.25">
      <c r="A216" s="11">
        <v>10959</v>
      </c>
      <c r="B216" s="10">
        <v>584.5</v>
      </c>
    </row>
    <row r="217" spans="1:2" x14ac:dyDescent="0.25">
      <c r="A217" s="11">
        <v>10990</v>
      </c>
      <c r="B217" s="10">
        <v>586.9</v>
      </c>
    </row>
    <row r="218" spans="1:2" x14ac:dyDescent="0.25">
      <c r="A218" s="11">
        <v>11018</v>
      </c>
      <c r="B218" s="10">
        <v>590.20000000000005</v>
      </c>
    </row>
    <row r="219" spans="1:2" x14ac:dyDescent="0.25">
      <c r="A219" s="11">
        <v>11049</v>
      </c>
      <c r="B219" s="10">
        <v>586.9</v>
      </c>
    </row>
    <row r="220" spans="1:2" x14ac:dyDescent="0.25">
      <c r="A220" s="11">
        <v>11079</v>
      </c>
      <c r="B220" s="10">
        <v>590.20000000000005</v>
      </c>
    </row>
    <row r="221" spans="1:2" x14ac:dyDescent="0.25">
      <c r="A221" s="11">
        <v>11110</v>
      </c>
      <c r="B221" s="10">
        <v>593.79999999999995</v>
      </c>
    </row>
    <row r="222" spans="1:2" x14ac:dyDescent="0.25">
      <c r="A222" s="11">
        <v>11140</v>
      </c>
      <c r="B222" s="10">
        <v>602.1</v>
      </c>
    </row>
    <row r="223" spans="1:2" x14ac:dyDescent="0.25">
      <c r="A223" s="11">
        <v>11171</v>
      </c>
      <c r="B223" s="10">
        <v>605.70000000000005</v>
      </c>
    </row>
    <row r="224" spans="1:2" x14ac:dyDescent="0.25">
      <c r="A224" s="11">
        <v>11202</v>
      </c>
      <c r="B224" s="10">
        <v>602.1</v>
      </c>
    </row>
    <row r="225" spans="1:2" x14ac:dyDescent="0.25">
      <c r="A225" s="11">
        <v>11232</v>
      </c>
      <c r="B225" s="10">
        <v>605.70000000000005</v>
      </c>
    </row>
    <row r="226" spans="1:2" x14ac:dyDescent="0.25">
      <c r="A226" s="11">
        <v>11263</v>
      </c>
      <c r="B226" s="10">
        <v>610.79999999999995</v>
      </c>
    </row>
    <row r="227" spans="1:2" x14ac:dyDescent="0.25">
      <c r="A227" s="11">
        <v>11293</v>
      </c>
      <c r="B227" s="10">
        <v>619.5</v>
      </c>
    </row>
    <row r="228" spans="1:2" x14ac:dyDescent="0.25">
      <c r="A228" s="11">
        <v>11324</v>
      </c>
      <c r="B228" s="10">
        <v>628.79999999999995</v>
      </c>
    </row>
    <row r="229" spans="1:2" x14ac:dyDescent="0.25">
      <c r="A229" s="11">
        <v>11355</v>
      </c>
      <c r="B229" s="10">
        <v>638.1</v>
      </c>
    </row>
    <row r="230" spans="1:2" x14ac:dyDescent="0.25">
      <c r="A230" s="11">
        <v>11383</v>
      </c>
      <c r="B230" s="10">
        <v>642.20000000000005</v>
      </c>
    </row>
    <row r="231" spans="1:2" x14ac:dyDescent="0.25">
      <c r="A231" s="11">
        <v>11414</v>
      </c>
      <c r="B231" s="10">
        <v>646.4</v>
      </c>
    </row>
    <row r="232" spans="1:2" x14ac:dyDescent="0.25">
      <c r="A232" s="11">
        <v>11444</v>
      </c>
      <c r="B232" s="10">
        <v>653.29999999999995</v>
      </c>
    </row>
    <row r="233" spans="1:2" x14ac:dyDescent="0.25">
      <c r="A233" s="11">
        <v>11475</v>
      </c>
      <c r="B233" s="10">
        <v>660.8</v>
      </c>
    </row>
    <row r="234" spans="1:2" x14ac:dyDescent="0.25">
      <c r="A234" s="11">
        <v>11505</v>
      </c>
      <c r="B234" s="10">
        <v>662</v>
      </c>
    </row>
    <row r="235" spans="1:2" x14ac:dyDescent="0.25">
      <c r="A235" s="11">
        <v>11536</v>
      </c>
      <c r="B235" s="10">
        <v>663.5</v>
      </c>
    </row>
    <row r="236" spans="1:2" x14ac:dyDescent="0.25">
      <c r="A236" s="11">
        <v>11567</v>
      </c>
      <c r="B236" s="10">
        <v>666.5</v>
      </c>
    </row>
    <row r="237" spans="1:2" x14ac:dyDescent="0.25">
      <c r="A237" s="11">
        <v>11597</v>
      </c>
      <c r="B237" s="10">
        <v>671</v>
      </c>
    </row>
    <row r="238" spans="1:2" x14ac:dyDescent="0.25">
      <c r="A238" s="11">
        <v>11628</v>
      </c>
      <c r="B238" s="10">
        <v>678.8</v>
      </c>
    </row>
    <row r="239" spans="1:2" x14ac:dyDescent="0.25">
      <c r="A239" s="11">
        <v>11658</v>
      </c>
      <c r="B239" s="10">
        <v>684.7</v>
      </c>
    </row>
    <row r="240" spans="1:2" x14ac:dyDescent="0.25">
      <c r="A240" s="11">
        <v>11689</v>
      </c>
      <c r="B240" s="10">
        <v>699.1</v>
      </c>
    </row>
    <row r="241" spans="1:2" x14ac:dyDescent="0.25">
      <c r="A241" s="11">
        <v>11720</v>
      </c>
      <c r="B241" s="10">
        <v>709.3</v>
      </c>
    </row>
    <row r="242" spans="1:2" x14ac:dyDescent="0.25">
      <c r="A242" s="11">
        <v>11749</v>
      </c>
      <c r="B242" s="10">
        <v>712.6</v>
      </c>
    </row>
    <row r="243" spans="1:2" x14ac:dyDescent="0.25">
      <c r="A243" s="11">
        <v>11780</v>
      </c>
      <c r="B243" s="10">
        <v>717.7</v>
      </c>
    </row>
    <row r="244" spans="1:2" x14ac:dyDescent="0.25">
      <c r="A244" s="11">
        <v>11810</v>
      </c>
      <c r="B244" s="10">
        <v>728.1</v>
      </c>
    </row>
    <row r="245" spans="1:2" x14ac:dyDescent="0.25">
      <c r="A245" s="11">
        <v>11841</v>
      </c>
      <c r="B245" s="10">
        <v>733.5</v>
      </c>
    </row>
    <row r="246" spans="1:2" x14ac:dyDescent="0.25">
      <c r="A246" s="11">
        <v>11871</v>
      </c>
      <c r="B246" s="10">
        <v>733.5</v>
      </c>
    </row>
    <row r="247" spans="1:2" x14ac:dyDescent="0.25">
      <c r="A247" s="11">
        <v>11902</v>
      </c>
      <c r="B247" s="10">
        <v>742.5</v>
      </c>
    </row>
    <row r="248" spans="1:2" x14ac:dyDescent="0.25">
      <c r="A248" s="11">
        <v>11933</v>
      </c>
      <c r="B248" s="10">
        <v>746.4</v>
      </c>
    </row>
    <row r="249" spans="1:2" x14ac:dyDescent="0.25">
      <c r="A249" s="11">
        <v>11963</v>
      </c>
      <c r="B249" s="10">
        <v>752.1</v>
      </c>
    </row>
    <row r="250" spans="1:2" x14ac:dyDescent="0.25">
      <c r="A250" s="11">
        <v>11994</v>
      </c>
      <c r="B250" s="10">
        <v>755.7</v>
      </c>
    </row>
    <row r="251" spans="1:2" x14ac:dyDescent="0.25">
      <c r="A251" s="11">
        <v>12024</v>
      </c>
      <c r="B251" s="10">
        <v>763.5</v>
      </c>
    </row>
    <row r="252" spans="1:2" x14ac:dyDescent="0.25">
      <c r="A252" s="11">
        <v>12055</v>
      </c>
      <c r="B252" s="10">
        <v>775.4</v>
      </c>
    </row>
    <row r="253" spans="1:2" x14ac:dyDescent="0.25">
      <c r="A253" s="11">
        <v>12086</v>
      </c>
      <c r="B253" s="10">
        <v>787.7</v>
      </c>
    </row>
    <row r="254" spans="1:2" x14ac:dyDescent="0.25">
      <c r="A254" s="11">
        <v>12114</v>
      </c>
      <c r="B254" s="10">
        <v>794</v>
      </c>
    </row>
    <row r="255" spans="1:2" x14ac:dyDescent="0.25">
      <c r="A255" s="11">
        <v>12145</v>
      </c>
      <c r="B255" s="10">
        <v>796.1</v>
      </c>
    </row>
    <row r="256" spans="1:2" x14ac:dyDescent="0.25">
      <c r="A256" s="11">
        <v>12175</v>
      </c>
      <c r="B256" s="10">
        <v>794</v>
      </c>
    </row>
    <row r="257" spans="1:2" x14ac:dyDescent="0.25">
      <c r="A257" s="11">
        <v>12206</v>
      </c>
      <c r="B257" s="10">
        <v>785.6</v>
      </c>
    </row>
    <row r="258" spans="1:2" x14ac:dyDescent="0.25">
      <c r="A258" s="11">
        <v>12236</v>
      </c>
      <c r="B258" s="10">
        <v>763.5</v>
      </c>
    </row>
    <row r="259" spans="1:2" x14ac:dyDescent="0.25">
      <c r="A259" s="11">
        <v>12267</v>
      </c>
      <c r="B259" s="10">
        <v>755.7</v>
      </c>
    </row>
    <row r="260" spans="1:2" x14ac:dyDescent="0.25">
      <c r="A260" s="11">
        <v>12298</v>
      </c>
      <c r="B260" s="10">
        <v>755.7</v>
      </c>
    </row>
    <row r="261" spans="1:2" x14ac:dyDescent="0.25">
      <c r="A261" s="11">
        <v>12328</v>
      </c>
      <c r="B261" s="10">
        <v>755.7</v>
      </c>
    </row>
    <row r="262" spans="1:2" x14ac:dyDescent="0.25">
      <c r="A262" s="11">
        <v>12359</v>
      </c>
      <c r="B262" s="10">
        <v>755.7</v>
      </c>
    </row>
    <row r="263" spans="1:2" x14ac:dyDescent="0.25">
      <c r="A263" s="11">
        <v>12389</v>
      </c>
      <c r="B263" s="10">
        <v>759.6</v>
      </c>
    </row>
    <row r="264" spans="1:2" x14ac:dyDescent="0.25">
      <c r="A264" s="11">
        <v>12420</v>
      </c>
      <c r="B264" s="10">
        <v>755.7</v>
      </c>
    </row>
    <row r="265" spans="1:2" x14ac:dyDescent="0.25">
      <c r="A265" s="11">
        <v>12451</v>
      </c>
      <c r="B265" s="10">
        <v>750</v>
      </c>
    </row>
    <row r="266" spans="1:2" x14ac:dyDescent="0.25">
      <c r="A266" s="11">
        <v>12479</v>
      </c>
      <c r="B266" s="10">
        <v>750</v>
      </c>
    </row>
    <row r="267" spans="1:2" x14ac:dyDescent="0.25">
      <c r="A267" s="11">
        <v>12510</v>
      </c>
      <c r="B267" s="10">
        <v>752.1</v>
      </c>
    </row>
    <row r="268" spans="1:2" x14ac:dyDescent="0.25">
      <c r="A268" s="11">
        <v>12540</v>
      </c>
      <c r="B268" s="10">
        <v>750</v>
      </c>
    </row>
    <row r="269" spans="1:2" x14ac:dyDescent="0.25">
      <c r="A269" s="11">
        <v>12571</v>
      </c>
      <c r="B269" s="10">
        <v>748.2</v>
      </c>
    </row>
    <row r="270" spans="1:2" x14ac:dyDescent="0.25">
      <c r="A270" s="11">
        <v>12601</v>
      </c>
      <c r="B270" s="10">
        <v>748.2</v>
      </c>
    </row>
    <row r="271" spans="1:2" x14ac:dyDescent="0.25">
      <c r="A271" s="11">
        <v>12632</v>
      </c>
      <c r="B271" s="10">
        <v>746.4</v>
      </c>
    </row>
    <row r="272" spans="1:2" x14ac:dyDescent="0.25">
      <c r="A272" s="11">
        <v>12663</v>
      </c>
      <c r="B272" s="10">
        <v>735.3</v>
      </c>
    </row>
    <row r="273" spans="1:2" x14ac:dyDescent="0.25">
      <c r="A273" s="11">
        <v>12693</v>
      </c>
      <c r="B273" s="10">
        <v>740.7</v>
      </c>
    </row>
    <row r="274" spans="1:2" x14ac:dyDescent="0.25">
      <c r="A274" s="11">
        <v>12724</v>
      </c>
      <c r="B274" s="10">
        <v>742.5</v>
      </c>
    </row>
    <row r="275" spans="1:2" x14ac:dyDescent="0.25">
      <c r="A275" s="11">
        <v>12754</v>
      </c>
      <c r="B275" s="10">
        <v>744.6</v>
      </c>
    </row>
    <row r="276" spans="1:2" x14ac:dyDescent="0.25">
      <c r="A276" s="11">
        <v>12785</v>
      </c>
      <c r="B276" s="10">
        <v>733.5</v>
      </c>
    </row>
    <row r="277" spans="1:2" x14ac:dyDescent="0.25">
      <c r="A277" s="11">
        <v>12816</v>
      </c>
      <c r="B277" s="10">
        <v>728.1</v>
      </c>
    </row>
    <row r="278" spans="1:2" x14ac:dyDescent="0.25">
      <c r="A278" s="11">
        <v>12844</v>
      </c>
      <c r="B278" s="10">
        <v>729.9</v>
      </c>
    </row>
    <row r="279" spans="1:2" x14ac:dyDescent="0.25">
      <c r="A279" s="11">
        <v>12875</v>
      </c>
      <c r="B279" s="10">
        <v>722.8</v>
      </c>
    </row>
    <row r="280" spans="1:2" x14ac:dyDescent="0.25">
      <c r="A280" s="11">
        <v>12905</v>
      </c>
      <c r="B280" s="10">
        <v>726.3</v>
      </c>
    </row>
    <row r="281" spans="1:2" x14ac:dyDescent="0.25">
      <c r="A281" s="11">
        <v>12936</v>
      </c>
      <c r="B281" s="10">
        <v>728.1</v>
      </c>
    </row>
    <row r="282" spans="1:2" x14ac:dyDescent="0.25">
      <c r="A282" s="11">
        <v>12966</v>
      </c>
      <c r="B282" s="10">
        <v>731.7</v>
      </c>
    </row>
    <row r="283" spans="1:2" x14ac:dyDescent="0.25">
      <c r="A283" s="11">
        <v>12997</v>
      </c>
      <c r="B283" s="10">
        <v>731.7</v>
      </c>
    </row>
    <row r="284" spans="1:2" x14ac:dyDescent="0.25">
      <c r="A284" s="11">
        <v>13028</v>
      </c>
      <c r="B284" s="10">
        <v>728.1</v>
      </c>
    </row>
    <row r="285" spans="1:2" x14ac:dyDescent="0.25">
      <c r="A285" s="11">
        <v>13058</v>
      </c>
      <c r="B285" s="10">
        <v>728.1</v>
      </c>
    </row>
    <row r="286" spans="1:2" x14ac:dyDescent="0.25">
      <c r="A286" s="11">
        <v>13089</v>
      </c>
      <c r="B286" s="10">
        <v>724.5</v>
      </c>
    </row>
    <row r="287" spans="1:2" x14ac:dyDescent="0.25">
      <c r="A287" s="11">
        <v>13119</v>
      </c>
      <c r="B287" s="10">
        <v>722.8</v>
      </c>
    </row>
    <row r="288" spans="1:2" x14ac:dyDescent="0.25">
      <c r="A288" s="11">
        <v>13150</v>
      </c>
      <c r="B288" s="10">
        <v>722.8</v>
      </c>
    </row>
    <row r="289" spans="1:2" x14ac:dyDescent="0.25">
      <c r="A289" s="11">
        <v>13181</v>
      </c>
      <c r="B289" s="10">
        <v>726.3</v>
      </c>
    </row>
    <row r="290" spans="1:2" x14ac:dyDescent="0.25">
      <c r="A290" s="11">
        <v>13210</v>
      </c>
      <c r="B290" s="10">
        <v>729.9</v>
      </c>
    </row>
    <row r="291" spans="1:2" x14ac:dyDescent="0.25">
      <c r="A291" s="11">
        <v>13241</v>
      </c>
      <c r="B291" s="10">
        <v>729.9</v>
      </c>
    </row>
    <row r="292" spans="1:2" x14ac:dyDescent="0.25">
      <c r="A292" s="11">
        <v>13271</v>
      </c>
      <c r="B292" s="10">
        <v>729.9</v>
      </c>
    </row>
    <row r="293" spans="1:2" x14ac:dyDescent="0.25">
      <c r="A293" s="11">
        <v>13302</v>
      </c>
      <c r="B293" s="10">
        <v>722.8</v>
      </c>
    </row>
    <row r="294" spans="1:2" x14ac:dyDescent="0.25">
      <c r="A294" s="11">
        <v>13332</v>
      </c>
      <c r="B294" s="10">
        <v>719.5</v>
      </c>
    </row>
    <row r="295" spans="1:2" x14ac:dyDescent="0.25">
      <c r="A295" s="11">
        <v>13363</v>
      </c>
      <c r="B295" s="10">
        <v>714.4</v>
      </c>
    </row>
    <row r="296" spans="1:2" x14ac:dyDescent="0.25">
      <c r="A296" s="11">
        <v>13394</v>
      </c>
      <c r="B296" s="10">
        <v>712.6</v>
      </c>
    </row>
    <row r="297" spans="1:2" x14ac:dyDescent="0.25">
      <c r="A297" s="11">
        <v>13424</v>
      </c>
      <c r="B297" s="10">
        <v>714.4</v>
      </c>
    </row>
    <row r="298" spans="1:2" x14ac:dyDescent="0.25">
      <c r="A298" s="11">
        <v>13455</v>
      </c>
      <c r="B298" s="10">
        <v>714.4</v>
      </c>
    </row>
    <row r="299" spans="1:2" x14ac:dyDescent="0.25">
      <c r="A299" s="11">
        <v>13485</v>
      </c>
      <c r="B299" s="10">
        <v>714.4</v>
      </c>
    </row>
    <row r="300" spans="1:2" x14ac:dyDescent="0.25">
      <c r="A300" s="11">
        <v>13516</v>
      </c>
      <c r="B300" s="10">
        <v>709.3</v>
      </c>
    </row>
    <row r="301" spans="1:2" x14ac:dyDescent="0.25">
      <c r="A301" s="11">
        <v>13547</v>
      </c>
      <c r="B301" s="10">
        <v>707.5</v>
      </c>
    </row>
    <row r="302" spans="1:2" x14ac:dyDescent="0.25">
      <c r="A302" s="11">
        <v>13575</v>
      </c>
      <c r="B302" s="10">
        <v>702.4</v>
      </c>
    </row>
    <row r="303" spans="1:2" x14ac:dyDescent="0.25">
      <c r="A303" s="11">
        <v>13606</v>
      </c>
      <c r="B303" s="10">
        <v>699.1</v>
      </c>
    </row>
    <row r="304" spans="1:2" x14ac:dyDescent="0.25">
      <c r="A304" s="11">
        <v>13636</v>
      </c>
      <c r="B304" s="10">
        <v>696.1</v>
      </c>
    </row>
    <row r="305" spans="1:2" x14ac:dyDescent="0.25">
      <c r="A305" s="11">
        <v>13667</v>
      </c>
      <c r="B305" s="10">
        <v>694.3</v>
      </c>
    </row>
    <row r="306" spans="1:2" x14ac:dyDescent="0.25">
      <c r="A306" s="11">
        <v>13697</v>
      </c>
      <c r="B306" s="10">
        <v>691</v>
      </c>
    </row>
    <row r="307" spans="1:2" x14ac:dyDescent="0.25">
      <c r="A307" s="11">
        <v>13728</v>
      </c>
      <c r="B307" s="10">
        <v>689.5</v>
      </c>
    </row>
    <row r="308" spans="1:2" x14ac:dyDescent="0.25">
      <c r="A308" s="11">
        <v>13759</v>
      </c>
      <c r="B308" s="10">
        <v>683.2</v>
      </c>
    </row>
    <row r="309" spans="1:2" x14ac:dyDescent="0.25">
      <c r="A309" s="11">
        <v>13789</v>
      </c>
      <c r="B309" s="10">
        <v>686.5</v>
      </c>
    </row>
    <row r="310" spans="1:2" x14ac:dyDescent="0.25">
      <c r="A310" s="11">
        <v>13820</v>
      </c>
      <c r="B310" s="10">
        <v>691</v>
      </c>
    </row>
    <row r="311" spans="1:2" x14ac:dyDescent="0.25">
      <c r="A311" s="11">
        <v>13850</v>
      </c>
      <c r="B311" s="10">
        <v>692.8</v>
      </c>
    </row>
    <row r="312" spans="1:2" x14ac:dyDescent="0.25">
      <c r="A312" s="11">
        <v>13881</v>
      </c>
      <c r="B312" s="10">
        <v>702.4</v>
      </c>
    </row>
    <row r="313" spans="1:2" x14ac:dyDescent="0.25">
      <c r="A313" s="11">
        <v>13912</v>
      </c>
      <c r="B313" s="10">
        <v>709.3</v>
      </c>
    </row>
    <row r="314" spans="1:2" x14ac:dyDescent="0.25">
      <c r="A314" s="11">
        <v>13940</v>
      </c>
      <c r="B314" s="10">
        <v>709.3</v>
      </c>
    </row>
    <row r="315" spans="1:2" x14ac:dyDescent="0.25">
      <c r="A315" s="11">
        <v>13971</v>
      </c>
      <c r="B315" s="10">
        <v>705.7</v>
      </c>
    </row>
    <row r="316" spans="1:2" x14ac:dyDescent="0.25">
      <c r="A316" s="11">
        <v>14001</v>
      </c>
      <c r="B316" s="10">
        <v>709.3</v>
      </c>
    </row>
    <row r="317" spans="1:2" x14ac:dyDescent="0.25">
      <c r="A317" s="11">
        <v>14032</v>
      </c>
      <c r="B317" s="10">
        <v>709.3</v>
      </c>
    </row>
    <row r="318" spans="1:2" x14ac:dyDescent="0.25">
      <c r="A318" s="11">
        <v>14062</v>
      </c>
      <c r="B318" s="10">
        <v>707.5</v>
      </c>
    </row>
    <row r="319" spans="1:2" x14ac:dyDescent="0.25">
      <c r="A319" s="11">
        <v>14093</v>
      </c>
      <c r="B319" s="10">
        <v>709.3</v>
      </c>
    </row>
    <row r="320" spans="1:2" x14ac:dyDescent="0.25">
      <c r="A320" s="11">
        <v>14124</v>
      </c>
      <c r="B320" s="10">
        <v>709.3</v>
      </c>
    </row>
    <row r="321" spans="1:2" x14ac:dyDescent="0.25">
      <c r="A321" s="11">
        <v>14154</v>
      </c>
      <c r="B321" s="10">
        <v>712.6</v>
      </c>
    </row>
    <row r="322" spans="1:2" x14ac:dyDescent="0.25">
      <c r="A322" s="11">
        <v>14185</v>
      </c>
      <c r="B322" s="10">
        <v>714.4</v>
      </c>
    </row>
    <row r="323" spans="1:2" x14ac:dyDescent="0.25">
      <c r="A323" s="11">
        <v>14215</v>
      </c>
      <c r="B323" s="10">
        <v>712.6</v>
      </c>
    </row>
    <row r="324" spans="1:2" x14ac:dyDescent="0.25">
      <c r="A324" s="11">
        <v>14246</v>
      </c>
      <c r="B324" s="10">
        <v>715.9</v>
      </c>
    </row>
    <row r="325" spans="1:2" x14ac:dyDescent="0.25">
      <c r="A325" s="11">
        <v>14277</v>
      </c>
      <c r="B325" s="10">
        <v>719.5</v>
      </c>
    </row>
    <row r="326" spans="1:2" x14ac:dyDescent="0.25">
      <c r="A326" s="11">
        <v>14305</v>
      </c>
      <c r="B326" s="10">
        <v>721.3</v>
      </c>
    </row>
    <row r="327" spans="1:2" x14ac:dyDescent="0.25">
      <c r="A327" s="11">
        <v>14336</v>
      </c>
      <c r="B327" s="10">
        <v>722.8</v>
      </c>
    </row>
    <row r="328" spans="1:2" x14ac:dyDescent="0.25">
      <c r="A328" s="11">
        <v>14366</v>
      </c>
      <c r="B328" s="10">
        <v>722.8</v>
      </c>
    </row>
    <row r="329" spans="1:2" x14ac:dyDescent="0.25">
      <c r="A329" s="11">
        <v>14397</v>
      </c>
      <c r="B329" s="10">
        <v>722.8</v>
      </c>
    </row>
    <row r="330" spans="1:2" x14ac:dyDescent="0.25">
      <c r="A330" s="11">
        <v>14427</v>
      </c>
      <c r="B330" s="10">
        <v>722.8</v>
      </c>
    </row>
    <row r="331" spans="1:2" x14ac:dyDescent="0.25">
      <c r="A331" s="11">
        <v>14458</v>
      </c>
      <c r="B331" s="10">
        <v>722.8</v>
      </c>
    </row>
    <row r="332" spans="1:2" x14ac:dyDescent="0.25">
      <c r="A332" s="11">
        <v>14489</v>
      </c>
      <c r="B332" s="10">
        <v>709.3</v>
      </c>
    </row>
    <row r="333" spans="1:2" x14ac:dyDescent="0.25">
      <c r="A333" s="11">
        <v>14519</v>
      </c>
      <c r="B333" s="10">
        <v>712.6</v>
      </c>
    </row>
    <row r="334" spans="1:2" x14ac:dyDescent="0.25">
      <c r="A334" s="11">
        <v>14550</v>
      </c>
      <c r="B334" s="10">
        <v>712.6</v>
      </c>
    </row>
    <row r="335" spans="1:2" x14ac:dyDescent="0.25">
      <c r="A335" s="11">
        <v>14580</v>
      </c>
      <c r="B335" s="10">
        <v>715.9</v>
      </c>
    </row>
    <row r="336" spans="1:2" x14ac:dyDescent="0.25">
      <c r="A336" s="11">
        <v>14611</v>
      </c>
      <c r="B336" s="10">
        <v>717.7</v>
      </c>
    </row>
    <row r="337" spans="1:2" x14ac:dyDescent="0.25">
      <c r="A337" s="11">
        <v>14642</v>
      </c>
      <c r="B337" s="10">
        <v>712.6</v>
      </c>
    </row>
    <row r="338" spans="1:2" x14ac:dyDescent="0.25">
      <c r="A338" s="11">
        <v>14671</v>
      </c>
      <c r="B338" s="10">
        <v>714.4</v>
      </c>
    </row>
    <row r="339" spans="1:2" x14ac:dyDescent="0.25">
      <c r="A339" s="11">
        <v>14702</v>
      </c>
      <c r="B339" s="10">
        <v>714.4</v>
      </c>
    </row>
    <row r="340" spans="1:2" x14ac:dyDescent="0.25">
      <c r="A340" s="11">
        <v>14732</v>
      </c>
      <c r="B340" s="10">
        <v>712.6</v>
      </c>
    </row>
    <row r="341" spans="1:2" x14ac:dyDescent="0.25">
      <c r="A341" s="11">
        <v>14763</v>
      </c>
      <c r="B341" s="10">
        <v>710.8</v>
      </c>
    </row>
    <row r="342" spans="1:2" x14ac:dyDescent="0.25">
      <c r="A342" s="11">
        <v>14793</v>
      </c>
      <c r="B342" s="10">
        <v>712.6</v>
      </c>
    </row>
    <row r="343" spans="1:2" x14ac:dyDescent="0.25">
      <c r="A343" s="11">
        <v>14824</v>
      </c>
      <c r="B343" s="10">
        <v>714.4</v>
      </c>
    </row>
    <row r="344" spans="1:2" x14ac:dyDescent="0.25">
      <c r="A344" s="11">
        <v>14855</v>
      </c>
      <c r="B344" s="10">
        <v>712.6</v>
      </c>
    </row>
    <row r="345" spans="1:2" x14ac:dyDescent="0.25">
      <c r="A345" s="11">
        <v>14885</v>
      </c>
      <c r="B345" s="10">
        <v>712.6</v>
      </c>
    </row>
    <row r="346" spans="1:2" x14ac:dyDescent="0.25">
      <c r="A346" s="11">
        <v>14916</v>
      </c>
      <c r="B346" s="10">
        <v>712.6</v>
      </c>
    </row>
    <row r="347" spans="1:2" x14ac:dyDescent="0.25">
      <c r="A347" s="11">
        <v>14946</v>
      </c>
      <c r="B347" s="10">
        <v>709.3</v>
      </c>
    </row>
    <row r="348" spans="1:2" x14ac:dyDescent="0.25">
      <c r="A348" s="11">
        <v>14977</v>
      </c>
      <c r="B348" s="10">
        <v>709.3</v>
      </c>
    </row>
    <row r="349" spans="1:2" x14ac:dyDescent="0.25">
      <c r="A349" s="11">
        <v>15008</v>
      </c>
      <c r="B349" s="10">
        <v>709.3</v>
      </c>
    </row>
    <row r="350" spans="1:2" x14ac:dyDescent="0.25">
      <c r="A350" s="11">
        <v>15036</v>
      </c>
      <c r="B350" s="10">
        <v>705.7</v>
      </c>
    </row>
    <row r="351" spans="1:2" x14ac:dyDescent="0.25">
      <c r="A351" s="11">
        <v>15067</v>
      </c>
      <c r="B351" s="10">
        <v>699.1</v>
      </c>
    </row>
    <row r="352" spans="1:2" x14ac:dyDescent="0.25">
      <c r="A352" s="11">
        <v>15097</v>
      </c>
      <c r="B352" s="10">
        <v>694.3</v>
      </c>
    </row>
    <row r="353" spans="1:2" x14ac:dyDescent="0.25">
      <c r="A353" s="11">
        <v>15128</v>
      </c>
      <c r="B353" s="10">
        <v>681.8</v>
      </c>
    </row>
    <row r="354" spans="1:2" x14ac:dyDescent="0.25">
      <c r="A354" s="11">
        <v>15158</v>
      </c>
      <c r="B354" s="10">
        <v>678.8</v>
      </c>
    </row>
    <row r="355" spans="1:2" x14ac:dyDescent="0.25">
      <c r="A355" s="11">
        <v>15189</v>
      </c>
      <c r="B355" s="10">
        <v>672.5</v>
      </c>
    </row>
    <row r="356" spans="1:2" x14ac:dyDescent="0.25">
      <c r="A356" s="11">
        <v>15220</v>
      </c>
      <c r="B356" s="10">
        <v>660.8</v>
      </c>
    </row>
    <row r="357" spans="1:2" x14ac:dyDescent="0.25">
      <c r="A357" s="11">
        <v>15250</v>
      </c>
      <c r="B357" s="10">
        <v>653.29999999999995</v>
      </c>
    </row>
    <row r="358" spans="1:2" x14ac:dyDescent="0.25">
      <c r="A358" s="11">
        <v>15281</v>
      </c>
      <c r="B358" s="10">
        <v>647.9</v>
      </c>
    </row>
    <row r="359" spans="1:2" x14ac:dyDescent="0.25">
      <c r="A359" s="11">
        <v>15311</v>
      </c>
      <c r="B359" s="10">
        <v>646.4</v>
      </c>
    </row>
    <row r="360" spans="1:2" x14ac:dyDescent="0.25">
      <c r="A360" s="11">
        <v>15342</v>
      </c>
      <c r="B360" s="10">
        <v>638.1</v>
      </c>
    </row>
    <row r="361" spans="1:2" x14ac:dyDescent="0.25">
      <c r="A361" s="11">
        <v>15373</v>
      </c>
      <c r="B361" s="10">
        <v>632.70000000000005</v>
      </c>
    </row>
    <row r="362" spans="1:2" x14ac:dyDescent="0.25">
      <c r="A362" s="11">
        <v>15401</v>
      </c>
      <c r="B362" s="10">
        <v>624.9</v>
      </c>
    </row>
    <row r="363" spans="1:2" x14ac:dyDescent="0.25">
      <c r="A363" s="11">
        <v>15432</v>
      </c>
      <c r="B363" s="10">
        <v>621</v>
      </c>
    </row>
    <row r="364" spans="1:2" x14ac:dyDescent="0.25">
      <c r="A364" s="11">
        <v>15462</v>
      </c>
      <c r="B364" s="10">
        <v>614.4</v>
      </c>
    </row>
    <row r="365" spans="1:2" x14ac:dyDescent="0.25">
      <c r="A365" s="11">
        <v>15493</v>
      </c>
      <c r="B365" s="10">
        <v>613.20000000000005</v>
      </c>
    </row>
    <row r="366" spans="1:2" x14ac:dyDescent="0.25">
      <c r="A366" s="11">
        <v>15523</v>
      </c>
      <c r="B366" s="10">
        <v>610.79999999999995</v>
      </c>
    </row>
    <row r="367" spans="1:2" x14ac:dyDescent="0.25">
      <c r="A367" s="11">
        <v>15554</v>
      </c>
      <c r="B367" s="10">
        <v>606.9</v>
      </c>
    </row>
    <row r="368" spans="1:2" x14ac:dyDescent="0.25">
      <c r="A368" s="11">
        <v>15585</v>
      </c>
      <c r="B368" s="10">
        <v>605.70000000000005</v>
      </c>
    </row>
    <row r="369" spans="1:2" x14ac:dyDescent="0.25">
      <c r="A369" s="11">
        <v>15615</v>
      </c>
      <c r="B369" s="10">
        <v>599.79999999999995</v>
      </c>
    </row>
    <row r="370" spans="1:2" x14ac:dyDescent="0.25">
      <c r="A370" s="11">
        <v>15646</v>
      </c>
      <c r="B370" s="10">
        <v>596.20000000000005</v>
      </c>
    </row>
    <row r="371" spans="1:2" x14ac:dyDescent="0.25">
      <c r="A371" s="11">
        <v>15676</v>
      </c>
      <c r="B371" s="10">
        <v>591.4</v>
      </c>
    </row>
    <row r="372" spans="1:2" x14ac:dyDescent="0.25">
      <c r="A372" s="11">
        <v>15707</v>
      </c>
      <c r="B372" s="10">
        <v>591.4</v>
      </c>
    </row>
    <row r="373" spans="1:2" x14ac:dyDescent="0.25">
      <c r="A373" s="11">
        <v>15738</v>
      </c>
      <c r="B373" s="10">
        <v>590.20000000000005</v>
      </c>
    </row>
    <row r="374" spans="1:2" x14ac:dyDescent="0.25">
      <c r="A374" s="11">
        <v>15766</v>
      </c>
      <c r="B374" s="10">
        <v>581.20000000000005</v>
      </c>
    </row>
    <row r="375" spans="1:2" x14ac:dyDescent="0.25">
      <c r="A375" s="11">
        <v>15797</v>
      </c>
      <c r="B375" s="10">
        <v>574.29999999999995</v>
      </c>
    </row>
    <row r="376" spans="1:2" x14ac:dyDescent="0.25">
      <c r="A376" s="11">
        <v>15827</v>
      </c>
      <c r="B376" s="10">
        <v>570.1</v>
      </c>
    </row>
    <row r="377" spans="1:2" x14ac:dyDescent="0.25">
      <c r="A377" s="11">
        <v>15858</v>
      </c>
      <c r="B377" s="10">
        <v>571</v>
      </c>
    </row>
    <row r="378" spans="1:2" x14ac:dyDescent="0.25">
      <c r="A378" s="11">
        <v>15888</v>
      </c>
      <c r="B378" s="10">
        <v>575.5</v>
      </c>
    </row>
    <row r="379" spans="1:2" x14ac:dyDescent="0.25">
      <c r="A379" s="11">
        <v>15919</v>
      </c>
      <c r="B379" s="10">
        <v>577.9</v>
      </c>
    </row>
    <row r="380" spans="1:2" x14ac:dyDescent="0.25">
      <c r="A380" s="11">
        <v>15950</v>
      </c>
      <c r="B380" s="10">
        <v>575.5</v>
      </c>
    </row>
    <row r="381" spans="1:2" x14ac:dyDescent="0.25">
      <c r="A381" s="11">
        <v>15980</v>
      </c>
      <c r="B381" s="10">
        <v>573.4</v>
      </c>
    </row>
    <row r="382" spans="1:2" x14ac:dyDescent="0.25">
      <c r="A382" s="11">
        <v>16011</v>
      </c>
      <c r="B382" s="10">
        <v>574.29999999999995</v>
      </c>
    </row>
    <row r="383" spans="1:2" x14ac:dyDescent="0.25">
      <c r="A383" s="11">
        <v>16041</v>
      </c>
      <c r="B383" s="10">
        <v>573.4</v>
      </c>
    </row>
    <row r="384" spans="1:2" x14ac:dyDescent="0.25">
      <c r="A384" s="11">
        <v>16072</v>
      </c>
      <c r="B384" s="10">
        <v>574.29999999999995</v>
      </c>
    </row>
    <row r="385" spans="1:2" x14ac:dyDescent="0.25">
      <c r="A385" s="11">
        <v>16103</v>
      </c>
      <c r="B385" s="10">
        <v>575.5</v>
      </c>
    </row>
    <row r="386" spans="1:2" x14ac:dyDescent="0.25">
      <c r="A386" s="11">
        <v>16132</v>
      </c>
      <c r="B386" s="10">
        <v>575.5</v>
      </c>
    </row>
    <row r="387" spans="1:2" x14ac:dyDescent="0.25">
      <c r="A387" s="11">
        <v>16163</v>
      </c>
      <c r="B387" s="10">
        <v>572.20000000000005</v>
      </c>
    </row>
    <row r="388" spans="1:2" x14ac:dyDescent="0.25">
      <c r="A388" s="11">
        <v>16193</v>
      </c>
      <c r="B388" s="10">
        <v>570.1</v>
      </c>
    </row>
    <row r="389" spans="1:2" x14ac:dyDescent="0.25">
      <c r="A389" s="11">
        <v>16224</v>
      </c>
      <c r="B389" s="10">
        <v>568.9</v>
      </c>
    </row>
    <row r="390" spans="1:2" x14ac:dyDescent="0.25">
      <c r="A390" s="11">
        <v>16254</v>
      </c>
      <c r="B390" s="10">
        <v>565.6</v>
      </c>
    </row>
    <row r="391" spans="1:2" x14ac:dyDescent="0.25">
      <c r="A391" s="11">
        <v>16285</v>
      </c>
      <c r="B391" s="10">
        <v>563.5</v>
      </c>
    </row>
    <row r="392" spans="1:2" x14ac:dyDescent="0.25">
      <c r="A392" s="11">
        <v>16316</v>
      </c>
      <c r="B392" s="10">
        <v>563.5</v>
      </c>
    </row>
    <row r="393" spans="1:2" x14ac:dyDescent="0.25">
      <c r="A393" s="11">
        <v>16346</v>
      </c>
      <c r="B393" s="10">
        <v>563.5</v>
      </c>
    </row>
    <row r="394" spans="1:2" x14ac:dyDescent="0.25">
      <c r="A394" s="11">
        <v>16377</v>
      </c>
      <c r="B394" s="10">
        <v>563.5</v>
      </c>
    </row>
    <row r="395" spans="1:2" x14ac:dyDescent="0.25">
      <c r="A395" s="11">
        <v>16407</v>
      </c>
      <c r="B395" s="10">
        <v>561.4</v>
      </c>
    </row>
    <row r="396" spans="1:2" x14ac:dyDescent="0.25">
      <c r="A396" s="11">
        <v>16438</v>
      </c>
      <c r="B396" s="10">
        <v>561.4</v>
      </c>
    </row>
    <row r="397" spans="1:2" x14ac:dyDescent="0.25">
      <c r="A397" s="11">
        <v>16469</v>
      </c>
      <c r="B397" s="10">
        <v>562.6</v>
      </c>
    </row>
    <row r="398" spans="1:2" x14ac:dyDescent="0.25">
      <c r="A398" s="11">
        <v>16497</v>
      </c>
      <c r="B398" s="10">
        <v>562.6</v>
      </c>
    </row>
    <row r="399" spans="1:2" x14ac:dyDescent="0.25">
      <c r="A399" s="11">
        <v>16528</v>
      </c>
      <c r="B399" s="10">
        <v>561.4</v>
      </c>
    </row>
    <row r="400" spans="1:2" x14ac:dyDescent="0.25">
      <c r="A400" s="11">
        <v>16558</v>
      </c>
      <c r="B400" s="10">
        <v>557.29999999999995</v>
      </c>
    </row>
    <row r="401" spans="1:2" x14ac:dyDescent="0.25">
      <c r="A401" s="11">
        <v>16589</v>
      </c>
      <c r="B401" s="10">
        <v>552.20000000000005</v>
      </c>
    </row>
    <row r="402" spans="1:2" x14ac:dyDescent="0.25">
      <c r="A402" s="11">
        <v>16619</v>
      </c>
      <c r="B402" s="10">
        <v>551.29999999999995</v>
      </c>
    </row>
    <row r="403" spans="1:2" x14ac:dyDescent="0.25">
      <c r="A403" s="11">
        <v>16650</v>
      </c>
      <c r="B403" s="10">
        <v>551.29999999999995</v>
      </c>
    </row>
    <row r="404" spans="1:2" x14ac:dyDescent="0.25">
      <c r="A404" s="11">
        <v>16681</v>
      </c>
      <c r="B404" s="10">
        <v>553.1</v>
      </c>
    </row>
    <row r="405" spans="1:2" x14ac:dyDescent="0.25">
      <c r="A405" s="11">
        <v>16711</v>
      </c>
      <c r="B405" s="10">
        <v>553.1</v>
      </c>
    </row>
    <row r="406" spans="1:2" x14ac:dyDescent="0.25">
      <c r="A406" s="11">
        <v>16742</v>
      </c>
      <c r="B406" s="10">
        <v>551.29999999999995</v>
      </c>
    </row>
    <row r="407" spans="1:2" x14ac:dyDescent="0.25">
      <c r="A407" s="11">
        <v>16772</v>
      </c>
      <c r="B407" s="10">
        <v>549.20000000000005</v>
      </c>
    </row>
    <row r="408" spans="1:2" x14ac:dyDescent="0.25">
      <c r="A408" s="11">
        <v>16803</v>
      </c>
      <c r="B408" s="10">
        <v>549.20000000000005</v>
      </c>
    </row>
    <row r="409" spans="1:2" x14ac:dyDescent="0.25">
      <c r="A409" s="11">
        <v>16834</v>
      </c>
      <c r="B409" s="10">
        <v>551.29999999999995</v>
      </c>
    </row>
    <row r="410" spans="1:2" x14ac:dyDescent="0.25">
      <c r="A410" s="11">
        <v>16862</v>
      </c>
      <c r="B410" s="10">
        <v>547.1</v>
      </c>
    </row>
    <row r="411" spans="1:2" x14ac:dyDescent="0.25">
      <c r="A411" s="11">
        <v>16893</v>
      </c>
      <c r="B411" s="10">
        <v>544.1</v>
      </c>
    </row>
    <row r="412" spans="1:2" x14ac:dyDescent="0.25">
      <c r="A412" s="11">
        <v>16923</v>
      </c>
      <c r="B412" s="10">
        <v>541.1</v>
      </c>
    </row>
    <row r="413" spans="1:2" x14ac:dyDescent="0.25">
      <c r="A413" s="11">
        <v>16954</v>
      </c>
      <c r="B413" s="10">
        <v>535.4</v>
      </c>
    </row>
    <row r="414" spans="1:2" x14ac:dyDescent="0.25">
      <c r="A414" s="11">
        <v>16984</v>
      </c>
      <c r="B414" s="10">
        <v>505.5</v>
      </c>
    </row>
    <row r="415" spans="1:2" x14ac:dyDescent="0.25">
      <c r="A415" s="11">
        <v>17015</v>
      </c>
      <c r="B415" s="10">
        <v>494.7</v>
      </c>
    </row>
    <row r="416" spans="1:2" x14ac:dyDescent="0.25">
      <c r="A416" s="11">
        <v>17046</v>
      </c>
      <c r="B416" s="10">
        <v>489</v>
      </c>
    </row>
    <row r="417" spans="1:2" x14ac:dyDescent="0.25">
      <c r="A417" s="11">
        <v>17076</v>
      </c>
      <c r="B417" s="10">
        <v>479.7</v>
      </c>
    </row>
    <row r="418" spans="1:2" x14ac:dyDescent="0.25">
      <c r="A418" s="11">
        <v>17107</v>
      </c>
      <c r="B418" s="10">
        <v>468.4</v>
      </c>
    </row>
    <row r="419" spans="1:2" x14ac:dyDescent="0.25">
      <c r="A419" s="11">
        <v>17137</v>
      </c>
      <c r="B419" s="10">
        <v>464.8</v>
      </c>
    </row>
    <row r="420" spans="1:2" x14ac:dyDescent="0.25">
      <c r="A420" s="11">
        <v>17168</v>
      </c>
      <c r="B420" s="10">
        <v>464.8</v>
      </c>
    </row>
    <row r="421" spans="1:2" x14ac:dyDescent="0.25">
      <c r="A421" s="11">
        <v>17199</v>
      </c>
      <c r="B421" s="10">
        <v>465.4</v>
      </c>
    </row>
    <row r="422" spans="1:2" x14ac:dyDescent="0.25">
      <c r="A422" s="11">
        <v>17227</v>
      </c>
      <c r="B422" s="10">
        <v>455.5</v>
      </c>
    </row>
    <row r="423" spans="1:2" x14ac:dyDescent="0.25">
      <c r="A423" s="11">
        <v>17258</v>
      </c>
      <c r="B423" s="10">
        <v>455.5</v>
      </c>
    </row>
    <row r="424" spans="1:2" x14ac:dyDescent="0.25">
      <c r="A424" s="11">
        <v>17288</v>
      </c>
      <c r="B424" s="10">
        <v>457</v>
      </c>
    </row>
    <row r="425" spans="1:2" x14ac:dyDescent="0.25">
      <c r="A425" s="11">
        <v>17319</v>
      </c>
      <c r="B425" s="10">
        <v>453.4</v>
      </c>
    </row>
    <row r="426" spans="1:2" x14ac:dyDescent="0.25">
      <c r="A426" s="11">
        <v>17349</v>
      </c>
      <c r="B426" s="10">
        <v>449.5</v>
      </c>
    </row>
    <row r="427" spans="1:2" x14ac:dyDescent="0.25">
      <c r="A427" s="11">
        <v>17380</v>
      </c>
      <c r="B427" s="10">
        <v>444.7</v>
      </c>
    </row>
    <row r="428" spans="1:2" x14ac:dyDescent="0.25">
      <c r="A428" s="11">
        <v>17411</v>
      </c>
      <c r="B428" s="10">
        <v>434.3</v>
      </c>
    </row>
    <row r="429" spans="1:2" x14ac:dyDescent="0.25">
      <c r="A429" s="11">
        <v>17441</v>
      </c>
      <c r="B429" s="10">
        <v>434.3</v>
      </c>
    </row>
    <row r="430" spans="1:2" x14ac:dyDescent="0.25">
      <c r="A430" s="11">
        <v>17472</v>
      </c>
      <c r="B430" s="10">
        <v>431.9</v>
      </c>
    </row>
    <row r="431" spans="1:2" x14ac:dyDescent="0.25">
      <c r="A431" s="11">
        <v>17502</v>
      </c>
      <c r="B431" s="10">
        <v>426.5</v>
      </c>
    </row>
    <row r="432" spans="1:2" x14ac:dyDescent="0.25">
      <c r="A432" s="11">
        <v>17533</v>
      </c>
      <c r="B432" s="10">
        <v>421.4</v>
      </c>
    </row>
    <row r="433" spans="1:2" x14ac:dyDescent="0.25">
      <c r="A433" s="11">
        <v>17564</v>
      </c>
      <c r="B433" s="10">
        <v>425</v>
      </c>
    </row>
    <row r="434" spans="1:2" x14ac:dyDescent="0.25">
      <c r="A434" s="11">
        <v>17593</v>
      </c>
      <c r="B434" s="10">
        <v>426.5</v>
      </c>
    </row>
    <row r="435" spans="1:2" x14ac:dyDescent="0.25">
      <c r="A435" s="11">
        <v>17624</v>
      </c>
      <c r="B435" s="10">
        <v>420.2</v>
      </c>
    </row>
    <row r="436" spans="1:2" x14ac:dyDescent="0.25">
      <c r="A436" s="11">
        <v>17654</v>
      </c>
      <c r="B436" s="10">
        <v>417.5</v>
      </c>
    </row>
    <row r="437" spans="1:2" x14ac:dyDescent="0.25">
      <c r="A437" s="11">
        <v>17685</v>
      </c>
      <c r="B437" s="10">
        <v>414.5</v>
      </c>
    </row>
    <row r="438" spans="1:2" x14ac:dyDescent="0.25">
      <c r="A438" s="11">
        <v>17715</v>
      </c>
      <c r="B438" s="10">
        <v>409.4</v>
      </c>
    </row>
    <row r="439" spans="1:2" x14ac:dyDescent="0.25">
      <c r="A439" s="11">
        <v>17746</v>
      </c>
      <c r="B439" s="10">
        <v>407.6</v>
      </c>
    </row>
    <row r="440" spans="1:2" x14ac:dyDescent="0.25">
      <c r="A440" s="11">
        <v>17777</v>
      </c>
      <c r="B440" s="10">
        <v>407.6</v>
      </c>
    </row>
    <row r="441" spans="1:2" x14ac:dyDescent="0.25">
      <c r="A441" s="11">
        <v>17807</v>
      </c>
      <c r="B441" s="10">
        <v>409.4</v>
      </c>
    </row>
    <row r="442" spans="1:2" x14ac:dyDescent="0.25">
      <c r="A442" s="11">
        <v>17838</v>
      </c>
      <c r="B442" s="10">
        <v>412.1</v>
      </c>
    </row>
    <row r="443" spans="1:2" x14ac:dyDescent="0.25">
      <c r="A443" s="11">
        <v>17868</v>
      </c>
      <c r="B443" s="10">
        <v>415.1</v>
      </c>
    </row>
    <row r="444" spans="1:2" x14ac:dyDescent="0.25">
      <c r="A444" s="11">
        <v>17899</v>
      </c>
      <c r="B444" s="10">
        <v>415.7</v>
      </c>
    </row>
    <row r="445" spans="1:2" x14ac:dyDescent="0.25">
      <c r="A445" s="11">
        <v>17930</v>
      </c>
      <c r="B445" s="10">
        <v>420.2</v>
      </c>
    </row>
    <row r="446" spans="1:2" x14ac:dyDescent="0.25">
      <c r="A446" s="11">
        <v>17958</v>
      </c>
      <c r="B446" s="10">
        <v>419.3</v>
      </c>
    </row>
    <row r="447" spans="1:2" x14ac:dyDescent="0.25">
      <c r="A447" s="11">
        <v>17989</v>
      </c>
      <c r="B447" s="10">
        <v>418.7</v>
      </c>
    </row>
    <row r="448" spans="1:2" x14ac:dyDescent="0.25">
      <c r="A448" s="11">
        <v>18019</v>
      </c>
      <c r="B448" s="10">
        <v>419.3</v>
      </c>
    </row>
    <row r="449" spans="1:2" x14ac:dyDescent="0.25">
      <c r="A449" s="11">
        <v>18050</v>
      </c>
      <c r="B449" s="10">
        <v>418.7</v>
      </c>
    </row>
    <row r="450" spans="1:2" x14ac:dyDescent="0.25">
      <c r="A450" s="11">
        <v>18080</v>
      </c>
      <c r="B450" s="10">
        <v>421.4</v>
      </c>
    </row>
    <row r="451" spans="1:2" x14ac:dyDescent="0.25">
      <c r="A451" s="11">
        <v>18111</v>
      </c>
      <c r="B451" s="10">
        <v>420.2</v>
      </c>
    </row>
    <row r="452" spans="1:2" x14ac:dyDescent="0.25">
      <c r="A452" s="11">
        <v>18142</v>
      </c>
      <c r="B452" s="10">
        <v>418.7</v>
      </c>
    </row>
    <row r="453" spans="1:2" x14ac:dyDescent="0.25">
      <c r="A453" s="11">
        <v>18172</v>
      </c>
      <c r="B453" s="10">
        <v>420.8</v>
      </c>
    </row>
    <row r="454" spans="1:2" x14ac:dyDescent="0.25">
      <c r="A454" s="11">
        <v>18203</v>
      </c>
      <c r="B454" s="10">
        <v>420.2</v>
      </c>
    </row>
    <row r="455" spans="1:2" x14ac:dyDescent="0.25">
      <c r="A455" s="11">
        <v>18233</v>
      </c>
      <c r="B455" s="10">
        <v>422.6</v>
      </c>
    </row>
    <row r="456" spans="1:2" x14ac:dyDescent="0.25">
      <c r="A456" s="11">
        <v>18264</v>
      </c>
      <c r="B456" s="10">
        <v>424.4</v>
      </c>
    </row>
    <row r="457" spans="1:2" x14ac:dyDescent="0.25">
      <c r="A457" s="11">
        <v>18295</v>
      </c>
      <c r="B457" s="10">
        <v>425.6</v>
      </c>
    </row>
    <row r="458" spans="1:2" x14ac:dyDescent="0.25">
      <c r="A458" s="11">
        <v>18323</v>
      </c>
      <c r="B458" s="10">
        <v>423.8</v>
      </c>
    </row>
    <row r="459" spans="1:2" x14ac:dyDescent="0.25">
      <c r="A459" s="11">
        <v>18354</v>
      </c>
      <c r="B459" s="10">
        <v>423.2</v>
      </c>
    </row>
    <row r="460" spans="1:2" x14ac:dyDescent="0.25">
      <c r="A460" s="11">
        <v>18384</v>
      </c>
      <c r="B460" s="10">
        <v>421.4</v>
      </c>
    </row>
    <row r="461" spans="1:2" x14ac:dyDescent="0.25">
      <c r="A461" s="11">
        <v>18415</v>
      </c>
      <c r="B461" s="10">
        <v>419.3</v>
      </c>
    </row>
    <row r="462" spans="1:2" x14ac:dyDescent="0.25">
      <c r="A462" s="11">
        <v>18445</v>
      </c>
      <c r="B462" s="10">
        <v>415.1</v>
      </c>
    </row>
    <row r="463" spans="1:2" x14ac:dyDescent="0.25">
      <c r="A463" s="11">
        <v>18476</v>
      </c>
      <c r="B463" s="10">
        <v>411.8</v>
      </c>
    </row>
    <row r="464" spans="1:2" x14ac:dyDescent="0.25">
      <c r="A464" s="11">
        <v>18507</v>
      </c>
      <c r="B464" s="10">
        <v>408.8</v>
      </c>
    </row>
    <row r="465" spans="1:2" x14ac:dyDescent="0.25">
      <c r="A465" s="11">
        <v>18537</v>
      </c>
      <c r="B465" s="10">
        <v>406.7</v>
      </c>
    </row>
    <row r="466" spans="1:2" x14ac:dyDescent="0.25">
      <c r="A466" s="11">
        <v>18568</v>
      </c>
      <c r="B466" s="10">
        <v>404.9</v>
      </c>
    </row>
    <row r="467" spans="1:2" x14ac:dyDescent="0.25">
      <c r="A467" s="11">
        <v>18598</v>
      </c>
      <c r="B467" s="10">
        <v>399.5</v>
      </c>
    </row>
    <row r="468" spans="1:2" x14ac:dyDescent="0.25">
      <c r="A468" s="11">
        <v>18629</v>
      </c>
      <c r="B468" s="10">
        <v>393.2</v>
      </c>
    </row>
    <row r="469" spans="1:2" x14ac:dyDescent="0.25">
      <c r="A469" s="11">
        <v>18660</v>
      </c>
      <c r="B469" s="10">
        <v>388.8</v>
      </c>
    </row>
    <row r="470" spans="1:2" x14ac:dyDescent="0.25">
      <c r="A470" s="11">
        <v>18688</v>
      </c>
      <c r="B470" s="10">
        <v>387.3</v>
      </c>
    </row>
    <row r="471" spans="1:2" x14ac:dyDescent="0.25">
      <c r="A471" s="11">
        <v>18719</v>
      </c>
      <c r="B471" s="10">
        <v>386.7</v>
      </c>
    </row>
    <row r="472" spans="1:2" x14ac:dyDescent="0.25">
      <c r="A472" s="11">
        <v>18749</v>
      </c>
      <c r="B472" s="10">
        <v>385.2</v>
      </c>
    </row>
    <row r="473" spans="1:2" x14ac:dyDescent="0.25">
      <c r="A473" s="11">
        <v>18780</v>
      </c>
      <c r="B473" s="10">
        <v>385.8</v>
      </c>
    </row>
    <row r="474" spans="1:2" x14ac:dyDescent="0.25">
      <c r="A474" s="11">
        <v>18810</v>
      </c>
      <c r="B474" s="10">
        <v>385.2</v>
      </c>
    </row>
    <row r="475" spans="1:2" x14ac:dyDescent="0.25">
      <c r="A475" s="11">
        <v>18841</v>
      </c>
      <c r="B475" s="10">
        <v>385.2</v>
      </c>
    </row>
    <row r="476" spans="1:2" x14ac:dyDescent="0.25">
      <c r="A476" s="11">
        <v>18872</v>
      </c>
      <c r="B476" s="10">
        <v>382.8</v>
      </c>
    </row>
    <row r="477" spans="1:2" x14ac:dyDescent="0.25">
      <c r="A477" s="11">
        <v>18902</v>
      </c>
      <c r="B477" s="10">
        <v>380.7</v>
      </c>
    </row>
    <row r="478" spans="1:2" x14ac:dyDescent="0.25">
      <c r="A478" s="11">
        <v>18933</v>
      </c>
      <c r="B478" s="10">
        <v>378.9</v>
      </c>
    </row>
    <row r="479" spans="1:2" x14ac:dyDescent="0.25">
      <c r="A479" s="11">
        <v>18963</v>
      </c>
      <c r="B479" s="10">
        <v>377.4</v>
      </c>
    </row>
    <row r="480" spans="1:2" x14ac:dyDescent="0.25">
      <c r="A480" s="11">
        <v>18994</v>
      </c>
      <c r="B480" s="10">
        <v>377.4</v>
      </c>
    </row>
    <row r="481" spans="1:2" x14ac:dyDescent="0.25">
      <c r="A481" s="11">
        <v>19025</v>
      </c>
      <c r="B481" s="10">
        <v>379.8</v>
      </c>
    </row>
    <row r="482" spans="1:2" x14ac:dyDescent="0.25">
      <c r="A482" s="11">
        <v>19054</v>
      </c>
      <c r="B482" s="10">
        <v>379.8</v>
      </c>
    </row>
    <row r="483" spans="1:2" x14ac:dyDescent="0.25">
      <c r="A483" s="11">
        <v>19085</v>
      </c>
      <c r="B483" s="10">
        <v>378.3</v>
      </c>
    </row>
    <row r="484" spans="1:2" x14ac:dyDescent="0.25">
      <c r="A484" s="11">
        <v>19115</v>
      </c>
      <c r="B484" s="10">
        <v>378</v>
      </c>
    </row>
    <row r="485" spans="1:2" x14ac:dyDescent="0.25">
      <c r="A485" s="11">
        <v>19146</v>
      </c>
      <c r="B485" s="10">
        <v>376.8</v>
      </c>
    </row>
    <row r="486" spans="1:2" x14ac:dyDescent="0.25">
      <c r="A486" s="11">
        <v>19176</v>
      </c>
      <c r="B486" s="10">
        <v>374.1</v>
      </c>
    </row>
    <row r="487" spans="1:2" x14ac:dyDescent="0.25">
      <c r="A487" s="11">
        <v>19207</v>
      </c>
      <c r="B487" s="10">
        <v>373.5</v>
      </c>
    </row>
    <row r="488" spans="1:2" x14ac:dyDescent="0.25">
      <c r="A488" s="11">
        <v>19238</v>
      </c>
      <c r="B488" s="10">
        <v>374.1</v>
      </c>
    </row>
    <row r="489" spans="1:2" x14ac:dyDescent="0.25">
      <c r="A489" s="11">
        <v>19268</v>
      </c>
      <c r="B489" s="10">
        <v>373.5</v>
      </c>
    </row>
    <row r="490" spans="1:2" x14ac:dyDescent="0.25">
      <c r="A490" s="11">
        <v>19299</v>
      </c>
      <c r="B490" s="10">
        <v>373.5</v>
      </c>
    </row>
    <row r="491" spans="1:2" x14ac:dyDescent="0.25">
      <c r="A491" s="11">
        <v>19329</v>
      </c>
      <c r="B491" s="10">
        <v>374.1</v>
      </c>
    </row>
    <row r="492" spans="1:2" x14ac:dyDescent="0.25">
      <c r="A492" s="11">
        <v>19360</v>
      </c>
      <c r="B492" s="10">
        <v>375</v>
      </c>
    </row>
    <row r="493" spans="1:2" x14ac:dyDescent="0.25">
      <c r="A493" s="11">
        <v>19391</v>
      </c>
      <c r="B493" s="10">
        <v>376.8</v>
      </c>
    </row>
    <row r="494" spans="1:2" x14ac:dyDescent="0.25">
      <c r="A494" s="11">
        <v>19419</v>
      </c>
      <c r="B494" s="10">
        <v>375.9</v>
      </c>
    </row>
    <row r="495" spans="1:2" x14ac:dyDescent="0.25">
      <c r="A495" s="11">
        <v>19450</v>
      </c>
      <c r="B495" s="10">
        <v>375.6</v>
      </c>
    </row>
    <row r="496" spans="1:2" x14ac:dyDescent="0.25">
      <c r="A496" s="11">
        <v>19480</v>
      </c>
      <c r="B496" s="10">
        <v>374.7</v>
      </c>
    </row>
    <row r="497" spans="1:2" x14ac:dyDescent="0.25">
      <c r="A497" s="11">
        <v>19511</v>
      </c>
      <c r="B497" s="10">
        <v>373.2</v>
      </c>
    </row>
    <row r="498" spans="1:2" x14ac:dyDescent="0.25">
      <c r="A498" s="11">
        <v>19541</v>
      </c>
      <c r="B498" s="10">
        <v>372.3</v>
      </c>
    </row>
    <row r="499" spans="1:2" x14ac:dyDescent="0.25">
      <c r="A499" s="11">
        <v>19572</v>
      </c>
      <c r="B499" s="10">
        <v>371.4</v>
      </c>
    </row>
    <row r="500" spans="1:2" x14ac:dyDescent="0.25">
      <c r="A500" s="11">
        <v>19603</v>
      </c>
      <c r="B500" s="10">
        <v>370.8</v>
      </c>
    </row>
    <row r="501" spans="1:2" x14ac:dyDescent="0.25">
      <c r="A501" s="11">
        <v>19633</v>
      </c>
      <c r="B501" s="10">
        <v>369.9</v>
      </c>
    </row>
    <row r="502" spans="1:2" x14ac:dyDescent="0.25">
      <c r="A502" s="11">
        <v>19664</v>
      </c>
      <c r="B502" s="10">
        <v>371.4</v>
      </c>
    </row>
    <row r="503" spans="1:2" x14ac:dyDescent="0.25">
      <c r="A503" s="11">
        <v>19694</v>
      </c>
      <c r="B503" s="10">
        <v>371.7</v>
      </c>
    </row>
    <row r="504" spans="1:2" x14ac:dyDescent="0.25">
      <c r="A504" s="11">
        <v>19725</v>
      </c>
      <c r="B504" s="10">
        <v>370.8</v>
      </c>
    </row>
    <row r="505" spans="1:2" x14ac:dyDescent="0.25">
      <c r="A505" s="11">
        <v>19756</v>
      </c>
      <c r="B505" s="10">
        <v>371.4</v>
      </c>
    </row>
    <row r="506" spans="1:2" x14ac:dyDescent="0.25">
      <c r="A506" s="11">
        <v>19784</v>
      </c>
      <c r="B506" s="10">
        <v>371.7</v>
      </c>
    </row>
    <row r="507" spans="1:2" x14ac:dyDescent="0.25">
      <c r="A507" s="11">
        <v>19815</v>
      </c>
      <c r="B507" s="10">
        <v>372.6</v>
      </c>
    </row>
    <row r="508" spans="1:2" x14ac:dyDescent="0.25">
      <c r="A508" s="11">
        <v>19845</v>
      </c>
      <c r="B508" s="10">
        <v>371.4</v>
      </c>
    </row>
    <row r="509" spans="1:2" x14ac:dyDescent="0.25">
      <c r="A509" s="11">
        <v>19876</v>
      </c>
      <c r="B509" s="10">
        <v>370.8</v>
      </c>
    </row>
    <row r="510" spans="1:2" x14ac:dyDescent="0.25">
      <c r="A510" s="11">
        <v>19906</v>
      </c>
      <c r="B510" s="10">
        <v>370.8</v>
      </c>
    </row>
    <row r="511" spans="1:2" x14ac:dyDescent="0.25">
      <c r="A511" s="11">
        <v>19937</v>
      </c>
      <c r="B511" s="10">
        <v>371.4</v>
      </c>
    </row>
    <row r="512" spans="1:2" x14ac:dyDescent="0.25">
      <c r="A512" s="11">
        <v>19968</v>
      </c>
      <c r="B512" s="10">
        <v>372.3</v>
      </c>
    </row>
    <row r="513" spans="1:2" x14ac:dyDescent="0.25">
      <c r="A513" s="11">
        <v>19998</v>
      </c>
      <c r="B513" s="10">
        <v>373.2</v>
      </c>
    </row>
    <row r="514" spans="1:2" x14ac:dyDescent="0.25">
      <c r="A514" s="11">
        <v>20029</v>
      </c>
      <c r="B514" s="10">
        <v>372.6</v>
      </c>
    </row>
    <row r="515" spans="1:2" x14ac:dyDescent="0.25">
      <c r="A515" s="11">
        <v>20059</v>
      </c>
      <c r="B515" s="10">
        <v>373.5</v>
      </c>
    </row>
    <row r="516" spans="1:2" x14ac:dyDescent="0.25">
      <c r="A516" s="11">
        <v>20090</v>
      </c>
      <c r="B516" s="10">
        <v>373.5</v>
      </c>
    </row>
    <row r="517" spans="1:2" x14ac:dyDescent="0.25">
      <c r="A517" s="11">
        <v>20121</v>
      </c>
      <c r="B517" s="10">
        <v>373.5</v>
      </c>
    </row>
    <row r="518" spans="1:2" x14ac:dyDescent="0.25">
      <c r="A518" s="11">
        <v>20149</v>
      </c>
      <c r="B518" s="10">
        <v>373.5</v>
      </c>
    </row>
    <row r="519" spans="1:2" x14ac:dyDescent="0.25">
      <c r="A519" s="11">
        <v>20180</v>
      </c>
      <c r="B519" s="10">
        <v>373.5</v>
      </c>
    </row>
    <row r="520" spans="1:2" x14ac:dyDescent="0.25">
      <c r="A520" s="11">
        <v>20210</v>
      </c>
      <c r="B520" s="10">
        <v>373.5</v>
      </c>
    </row>
    <row r="521" spans="1:2" x14ac:dyDescent="0.25">
      <c r="A521" s="11">
        <v>20241</v>
      </c>
      <c r="B521" s="10">
        <v>373.5</v>
      </c>
    </row>
    <row r="522" spans="1:2" x14ac:dyDescent="0.25">
      <c r="A522" s="11">
        <v>20271</v>
      </c>
      <c r="B522" s="10">
        <v>372.3</v>
      </c>
    </row>
    <row r="523" spans="1:2" x14ac:dyDescent="0.25">
      <c r="A523" s="11">
        <v>20302</v>
      </c>
      <c r="B523" s="10">
        <v>373.2</v>
      </c>
    </row>
    <row r="524" spans="1:2" x14ac:dyDescent="0.25">
      <c r="A524" s="11">
        <v>20333</v>
      </c>
      <c r="B524" s="10">
        <v>371.7</v>
      </c>
    </row>
    <row r="525" spans="1:2" x14ac:dyDescent="0.25">
      <c r="A525" s="11">
        <v>20363</v>
      </c>
      <c r="B525" s="10">
        <v>371.7</v>
      </c>
    </row>
    <row r="526" spans="1:2" x14ac:dyDescent="0.25">
      <c r="A526" s="11">
        <v>20394</v>
      </c>
      <c r="B526" s="10">
        <v>371.4</v>
      </c>
    </row>
    <row r="527" spans="1:2" x14ac:dyDescent="0.25">
      <c r="A527" s="11">
        <v>20424</v>
      </c>
      <c r="B527" s="10">
        <v>372.3</v>
      </c>
    </row>
    <row r="528" spans="1:2" x14ac:dyDescent="0.25">
      <c r="A528" s="11">
        <v>20455</v>
      </c>
      <c r="B528" s="10">
        <v>372.6</v>
      </c>
    </row>
    <row r="529" spans="1:2" x14ac:dyDescent="0.25">
      <c r="A529" s="11">
        <v>20486</v>
      </c>
      <c r="B529" s="10">
        <v>372.6</v>
      </c>
    </row>
    <row r="530" spans="1:2" x14ac:dyDescent="0.25">
      <c r="A530" s="11">
        <v>20515</v>
      </c>
      <c r="B530" s="10">
        <v>372.3</v>
      </c>
    </row>
    <row r="531" spans="1:2" x14ac:dyDescent="0.25">
      <c r="A531" s="11">
        <v>20546</v>
      </c>
      <c r="B531" s="10">
        <v>371.7</v>
      </c>
    </row>
    <row r="532" spans="1:2" x14ac:dyDescent="0.25">
      <c r="A532" s="11">
        <v>20576</v>
      </c>
      <c r="B532" s="10">
        <v>369.9</v>
      </c>
    </row>
    <row r="533" spans="1:2" x14ac:dyDescent="0.25">
      <c r="A533" s="11">
        <v>20607</v>
      </c>
      <c r="B533" s="10">
        <v>367.8</v>
      </c>
    </row>
    <row r="534" spans="1:2" x14ac:dyDescent="0.25">
      <c r="A534" s="11">
        <v>20637</v>
      </c>
      <c r="B534" s="10">
        <v>365.1</v>
      </c>
    </row>
    <row r="535" spans="1:2" x14ac:dyDescent="0.25">
      <c r="A535" s="11">
        <v>20668</v>
      </c>
      <c r="B535" s="10">
        <v>365.4</v>
      </c>
    </row>
    <row r="536" spans="1:2" x14ac:dyDescent="0.25">
      <c r="A536" s="11">
        <v>20699</v>
      </c>
      <c r="B536" s="10">
        <v>365.1</v>
      </c>
    </row>
    <row r="537" spans="1:2" x14ac:dyDescent="0.25">
      <c r="A537" s="11">
        <v>20729</v>
      </c>
      <c r="B537" s="10">
        <v>362.7</v>
      </c>
    </row>
    <row r="538" spans="1:2" x14ac:dyDescent="0.25">
      <c r="A538" s="11">
        <v>20760</v>
      </c>
      <c r="B538" s="10">
        <v>362.7</v>
      </c>
    </row>
    <row r="539" spans="1:2" x14ac:dyDescent="0.25">
      <c r="A539" s="11">
        <v>20790</v>
      </c>
      <c r="B539" s="10">
        <v>361.8</v>
      </c>
    </row>
    <row r="540" spans="1:2" x14ac:dyDescent="0.25">
      <c r="A540" s="11">
        <v>20821</v>
      </c>
      <c r="B540" s="10">
        <v>361.5</v>
      </c>
    </row>
    <row r="541" spans="1:2" x14ac:dyDescent="0.25">
      <c r="A541" s="11">
        <v>20852</v>
      </c>
      <c r="B541" s="10">
        <v>360</v>
      </c>
    </row>
    <row r="542" spans="1:2" x14ac:dyDescent="0.25">
      <c r="A542" s="11">
        <v>20880</v>
      </c>
      <c r="B542" s="10">
        <v>359.1</v>
      </c>
    </row>
    <row r="543" spans="1:2" x14ac:dyDescent="0.25">
      <c r="A543" s="11">
        <v>20911</v>
      </c>
      <c r="B543" s="10">
        <v>357.9</v>
      </c>
    </row>
    <row r="544" spans="1:2" x14ac:dyDescent="0.25">
      <c r="A544" s="11">
        <v>20941</v>
      </c>
      <c r="B544" s="10">
        <v>357</v>
      </c>
    </row>
    <row r="545" spans="1:2" x14ac:dyDescent="0.25">
      <c r="A545" s="11">
        <v>20972</v>
      </c>
      <c r="B545" s="10">
        <v>354.9</v>
      </c>
    </row>
    <row r="546" spans="1:2" x14ac:dyDescent="0.25">
      <c r="A546" s="11">
        <v>21002</v>
      </c>
      <c r="B546" s="10">
        <v>353.4</v>
      </c>
    </row>
    <row r="547" spans="1:2" x14ac:dyDescent="0.25">
      <c r="A547" s="11">
        <v>21033</v>
      </c>
      <c r="B547" s="10">
        <v>352.8</v>
      </c>
    </row>
    <row r="548" spans="1:2" x14ac:dyDescent="0.25">
      <c r="A548" s="11">
        <v>21064</v>
      </c>
      <c r="B548" s="10">
        <v>352.5</v>
      </c>
    </row>
    <row r="549" spans="1:2" x14ac:dyDescent="0.25">
      <c r="A549" s="11">
        <v>21094</v>
      </c>
      <c r="B549" s="10">
        <v>352.5</v>
      </c>
    </row>
    <row r="550" spans="1:2" x14ac:dyDescent="0.25">
      <c r="A550" s="11">
        <v>21125</v>
      </c>
      <c r="B550" s="10">
        <v>351.4</v>
      </c>
    </row>
    <row r="551" spans="1:2" x14ac:dyDescent="0.25">
      <c r="A551" s="11">
        <v>21155</v>
      </c>
      <c r="B551" s="10">
        <v>351.4</v>
      </c>
    </row>
    <row r="552" spans="1:2" x14ac:dyDescent="0.25">
      <c r="A552" s="11">
        <v>21186</v>
      </c>
      <c r="B552" s="10">
        <v>349.3</v>
      </c>
    </row>
    <row r="553" spans="1:2" x14ac:dyDescent="0.25">
      <c r="A553" s="11">
        <v>21217</v>
      </c>
      <c r="B553" s="10">
        <v>349</v>
      </c>
    </row>
    <row r="554" spans="1:2" x14ac:dyDescent="0.25">
      <c r="A554" s="11">
        <v>21245</v>
      </c>
      <c r="B554" s="10">
        <v>346.3</v>
      </c>
    </row>
    <row r="555" spans="1:2" x14ac:dyDescent="0.25">
      <c r="A555" s="11">
        <v>21276</v>
      </c>
      <c r="B555" s="10">
        <v>345.7</v>
      </c>
    </row>
    <row r="556" spans="1:2" x14ac:dyDescent="0.25">
      <c r="A556" s="11">
        <v>21306</v>
      </c>
      <c r="B556" s="10">
        <v>345.7</v>
      </c>
    </row>
    <row r="557" spans="1:2" x14ac:dyDescent="0.25">
      <c r="A557" s="11">
        <v>21337</v>
      </c>
      <c r="B557" s="10">
        <v>345.1</v>
      </c>
    </row>
    <row r="558" spans="1:2" x14ac:dyDescent="0.25">
      <c r="A558" s="11">
        <v>21367</v>
      </c>
      <c r="B558" s="10">
        <v>344.8</v>
      </c>
    </row>
    <row r="559" spans="1:2" x14ac:dyDescent="0.25">
      <c r="A559" s="11">
        <v>21398</v>
      </c>
      <c r="B559" s="10">
        <v>345.1</v>
      </c>
    </row>
    <row r="560" spans="1:2" x14ac:dyDescent="0.25">
      <c r="A560" s="11">
        <v>21429</v>
      </c>
      <c r="B560" s="10">
        <v>345.1</v>
      </c>
    </row>
    <row r="561" spans="1:2" x14ac:dyDescent="0.25">
      <c r="A561" s="11">
        <v>21459</v>
      </c>
      <c r="B561" s="10">
        <v>345.1</v>
      </c>
    </row>
    <row r="562" spans="1:2" x14ac:dyDescent="0.25">
      <c r="A562" s="11">
        <v>21490</v>
      </c>
      <c r="B562" s="10">
        <v>344.8</v>
      </c>
    </row>
    <row r="563" spans="1:2" x14ac:dyDescent="0.25">
      <c r="A563" s="11">
        <v>21520</v>
      </c>
      <c r="B563" s="10">
        <v>345.1</v>
      </c>
    </row>
    <row r="564" spans="1:2" x14ac:dyDescent="0.25">
      <c r="A564" s="11">
        <v>21551</v>
      </c>
      <c r="B564" s="10">
        <v>344.8</v>
      </c>
    </row>
    <row r="565" spans="1:2" x14ac:dyDescent="0.25">
      <c r="A565" s="11">
        <v>21582</v>
      </c>
      <c r="B565" s="10">
        <v>345.1</v>
      </c>
    </row>
    <row r="566" spans="1:2" x14ac:dyDescent="0.25">
      <c r="A566" s="11">
        <v>21610</v>
      </c>
      <c r="B566" s="10">
        <v>345.1</v>
      </c>
    </row>
    <row r="567" spans="1:2" x14ac:dyDescent="0.25">
      <c r="A567" s="11">
        <v>21641</v>
      </c>
      <c r="B567" s="10">
        <v>344.8</v>
      </c>
    </row>
    <row r="568" spans="1:2" x14ac:dyDescent="0.25">
      <c r="A568" s="11">
        <v>21671</v>
      </c>
      <c r="B568" s="10">
        <v>344.5</v>
      </c>
    </row>
    <row r="569" spans="1:2" x14ac:dyDescent="0.25">
      <c r="A569" s="11">
        <v>21702</v>
      </c>
      <c r="B569" s="10">
        <v>342.7</v>
      </c>
    </row>
    <row r="570" spans="1:2" x14ac:dyDescent="0.25">
      <c r="A570" s="11">
        <v>21732</v>
      </c>
      <c r="B570" s="10">
        <v>342.1</v>
      </c>
    </row>
    <row r="571" spans="1:2" x14ac:dyDescent="0.25">
      <c r="A571" s="11">
        <v>21763</v>
      </c>
      <c r="B571" s="10">
        <v>342.4</v>
      </c>
    </row>
    <row r="572" spans="1:2" x14ac:dyDescent="0.25">
      <c r="A572" s="11">
        <v>21794</v>
      </c>
      <c r="B572" s="10">
        <v>341.2</v>
      </c>
    </row>
    <row r="573" spans="1:2" x14ac:dyDescent="0.25">
      <c r="A573" s="11">
        <v>21824</v>
      </c>
      <c r="B573" s="10">
        <v>340</v>
      </c>
    </row>
    <row r="574" spans="1:2" x14ac:dyDescent="0.25">
      <c r="A574" s="11">
        <v>21855</v>
      </c>
      <c r="B574" s="10">
        <v>340</v>
      </c>
    </row>
    <row r="575" spans="1:2" x14ac:dyDescent="0.25">
      <c r="A575" s="11">
        <v>21885</v>
      </c>
      <c r="B575" s="10">
        <v>340</v>
      </c>
    </row>
    <row r="576" spans="1:2" x14ac:dyDescent="0.25">
      <c r="A576" s="11">
        <v>21916</v>
      </c>
      <c r="B576" s="10">
        <v>340.6</v>
      </c>
    </row>
    <row r="577" spans="1:2" x14ac:dyDescent="0.25">
      <c r="A577" s="11">
        <v>21947</v>
      </c>
      <c r="B577" s="10">
        <v>340</v>
      </c>
    </row>
    <row r="578" spans="1:2" x14ac:dyDescent="0.25">
      <c r="A578" s="11">
        <v>21976</v>
      </c>
      <c r="B578" s="10">
        <v>340</v>
      </c>
    </row>
    <row r="579" spans="1:2" x14ac:dyDescent="0.25">
      <c r="A579" s="11">
        <v>22007</v>
      </c>
      <c r="B579" s="10">
        <v>338.2</v>
      </c>
    </row>
    <row r="580" spans="1:2" x14ac:dyDescent="0.25">
      <c r="A580" s="11">
        <v>22037</v>
      </c>
      <c r="B580" s="10">
        <v>338.2</v>
      </c>
    </row>
    <row r="581" spans="1:2" x14ac:dyDescent="0.25">
      <c r="A581" s="11">
        <v>22068</v>
      </c>
      <c r="B581" s="10">
        <v>337.3</v>
      </c>
    </row>
    <row r="582" spans="1:2" x14ac:dyDescent="0.25">
      <c r="A582" s="11">
        <v>22098</v>
      </c>
      <c r="B582" s="10">
        <v>337.3</v>
      </c>
    </row>
    <row r="583" spans="1:2" x14ac:dyDescent="0.25">
      <c r="A583" s="11">
        <v>22129</v>
      </c>
      <c r="B583" s="10">
        <v>337.3</v>
      </c>
    </row>
    <row r="584" spans="1:2" x14ac:dyDescent="0.25">
      <c r="A584" s="11">
        <v>22160</v>
      </c>
      <c r="B584" s="10">
        <v>337</v>
      </c>
    </row>
    <row r="585" spans="1:2" x14ac:dyDescent="0.25">
      <c r="A585" s="11">
        <v>22190</v>
      </c>
      <c r="B585" s="10">
        <v>335.5</v>
      </c>
    </row>
    <row r="586" spans="1:2" x14ac:dyDescent="0.25">
      <c r="A586" s="11">
        <v>22221</v>
      </c>
      <c r="B586" s="10">
        <v>335.2</v>
      </c>
    </row>
    <row r="587" spans="1:2" x14ac:dyDescent="0.25">
      <c r="A587" s="11">
        <v>22251</v>
      </c>
      <c r="B587" s="10">
        <v>335.2</v>
      </c>
    </row>
    <row r="588" spans="1:2" x14ac:dyDescent="0.25">
      <c r="A588" s="11">
        <v>22282</v>
      </c>
      <c r="B588" s="10">
        <v>335.2</v>
      </c>
    </row>
    <row r="589" spans="1:2" x14ac:dyDescent="0.25">
      <c r="A589" s="11">
        <v>22313</v>
      </c>
      <c r="B589" s="10">
        <v>335.2</v>
      </c>
    </row>
    <row r="590" spans="1:2" x14ac:dyDescent="0.25">
      <c r="A590" s="11">
        <v>22341</v>
      </c>
      <c r="B590" s="10">
        <v>335.2</v>
      </c>
    </row>
    <row r="591" spans="1:2" x14ac:dyDescent="0.25">
      <c r="A591" s="11">
        <v>22372</v>
      </c>
      <c r="B591" s="10">
        <v>335.2</v>
      </c>
    </row>
    <row r="592" spans="1:2" x14ac:dyDescent="0.25">
      <c r="A592" s="11">
        <v>22402</v>
      </c>
      <c r="B592" s="10">
        <v>335.2</v>
      </c>
    </row>
    <row r="593" spans="1:2" x14ac:dyDescent="0.25">
      <c r="A593" s="11">
        <v>22433</v>
      </c>
      <c r="B593" s="10">
        <v>334.9</v>
      </c>
    </row>
    <row r="594" spans="1:2" x14ac:dyDescent="0.25">
      <c r="A594" s="11">
        <v>22463</v>
      </c>
      <c r="B594" s="10">
        <v>333.4</v>
      </c>
    </row>
    <row r="595" spans="1:2" x14ac:dyDescent="0.25">
      <c r="A595" s="11">
        <v>22494</v>
      </c>
      <c r="B595" s="10">
        <v>333.7</v>
      </c>
    </row>
    <row r="596" spans="1:2" x14ac:dyDescent="0.25">
      <c r="A596" s="11">
        <v>22525</v>
      </c>
      <c r="B596" s="10">
        <v>332.8</v>
      </c>
    </row>
    <row r="597" spans="1:2" x14ac:dyDescent="0.25">
      <c r="A597" s="11">
        <v>22555</v>
      </c>
      <c r="B597" s="10">
        <v>332.8</v>
      </c>
    </row>
    <row r="598" spans="1:2" x14ac:dyDescent="0.25">
      <c r="A598" s="11">
        <v>22586</v>
      </c>
      <c r="B598" s="10">
        <v>332.8</v>
      </c>
    </row>
    <row r="599" spans="1:2" x14ac:dyDescent="0.25">
      <c r="A599" s="11">
        <v>22616</v>
      </c>
      <c r="B599" s="10">
        <v>332.8</v>
      </c>
    </row>
    <row r="600" spans="1:2" x14ac:dyDescent="0.25">
      <c r="A600" s="11">
        <v>22647</v>
      </c>
      <c r="B600" s="10">
        <v>332.8</v>
      </c>
    </row>
    <row r="601" spans="1:2" x14ac:dyDescent="0.25">
      <c r="A601" s="11">
        <v>22678</v>
      </c>
      <c r="B601" s="10">
        <v>332.2</v>
      </c>
    </row>
    <row r="602" spans="1:2" x14ac:dyDescent="0.25">
      <c r="A602" s="11">
        <v>22706</v>
      </c>
      <c r="B602" s="10">
        <v>331.3</v>
      </c>
    </row>
    <row r="603" spans="1:2" x14ac:dyDescent="0.25">
      <c r="A603" s="11">
        <v>22737</v>
      </c>
      <c r="B603" s="10">
        <v>330.7</v>
      </c>
    </row>
    <row r="604" spans="1:2" x14ac:dyDescent="0.25">
      <c r="A604" s="11">
        <v>22767</v>
      </c>
      <c r="B604" s="10">
        <v>330.7</v>
      </c>
    </row>
    <row r="605" spans="1:2" x14ac:dyDescent="0.25">
      <c r="A605" s="11">
        <v>22798</v>
      </c>
      <c r="B605" s="10">
        <v>330.7</v>
      </c>
    </row>
    <row r="606" spans="1:2" x14ac:dyDescent="0.25">
      <c r="A606" s="11">
        <v>22828</v>
      </c>
      <c r="B606" s="10">
        <v>330.1</v>
      </c>
    </row>
    <row r="607" spans="1:2" x14ac:dyDescent="0.25">
      <c r="A607" s="11">
        <v>22859</v>
      </c>
      <c r="B607" s="10">
        <v>330.1</v>
      </c>
    </row>
    <row r="608" spans="1:2" x14ac:dyDescent="0.25">
      <c r="A608" s="11">
        <v>22890</v>
      </c>
      <c r="B608" s="10">
        <v>328</v>
      </c>
    </row>
    <row r="609" spans="1:2" x14ac:dyDescent="0.25">
      <c r="A609" s="11">
        <v>22920</v>
      </c>
      <c r="B609" s="10">
        <v>328.6</v>
      </c>
    </row>
    <row r="610" spans="1:2" x14ac:dyDescent="0.25">
      <c r="A610" s="11">
        <v>22951</v>
      </c>
      <c r="B610" s="10">
        <v>328.6</v>
      </c>
    </row>
    <row r="611" spans="1:2" x14ac:dyDescent="0.25">
      <c r="A611" s="11">
        <v>22981</v>
      </c>
      <c r="B611" s="10">
        <v>328.9</v>
      </c>
    </row>
    <row r="612" spans="1:2" x14ac:dyDescent="0.25">
      <c r="A612" s="11">
        <v>23012</v>
      </c>
      <c r="B612" s="10">
        <v>328.6</v>
      </c>
    </row>
    <row r="613" spans="1:2" x14ac:dyDescent="0.25">
      <c r="A613" s="11">
        <v>23043</v>
      </c>
      <c r="B613" s="10">
        <v>328</v>
      </c>
    </row>
    <row r="614" spans="1:2" x14ac:dyDescent="0.25">
      <c r="A614" s="11">
        <v>23071</v>
      </c>
      <c r="B614" s="10">
        <v>327.7</v>
      </c>
    </row>
    <row r="615" spans="1:2" x14ac:dyDescent="0.25">
      <c r="A615" s="11">
        <v>23102</v>
      </c>
      <c r="B615" s="10">
        <v>327.7</v>
      </c>
    </row>
    <row r="616" spans="1:2" x14ac:dyDescent="0.25">
      <c r="A616" s="11">
        <v>23132</v>
      </c>
      <c r="B616" s="10">
        <v>327.7</v>
      </c>
    </row>
    <row r="617" spans="1:2" x14ac:dyDescent="0.25">
      <c r="A617" s="11">
        <v>23163</v>
      </c>
      <c r="B617" s="10">
        <v>326.5</v>
      </c>
    </row>
    <row r="618" spans="1:2" x14ac:dyDescent="0.25">
      <c r="A618" s="11">
        <v>23193</v>
      </c>
      <c r="B618" s="10">
        <v>325</v>
      </c>
    </row>
    <row r="619" spans="1:2" x14ac:dyDescent="0.25">
      <c r="A619" s="11">
        <v>23224</v>
      </c>
      <c r="B619" s="10">
        <v>325</v>
      </c>
    </row>
    <row r="620" spans="1:2" x14ac:dyDescent="0.25">
      <c r="A620" s="11">
        <v>23255</v>
      </c>
      <c r="B620" s="10">
        <v>325</v>
      </c>
    </row>
    <row r="621" spans="1:2" x14ac:dyDescent="0.25">
      <c r="A621" s="11">
        <v>23285</v>
      </c>
      <c r="B621" s="10">
        <v>324.7</v>
      </c>
    </row>
    <row r="622" spans="1:2" x14ac:dyDescent="0.25">
      <c r="A622" s="11">
        <v>23316</v>
      </c>
      <c r="B622" s="10">
        <v>324.10000000000002</v>
      </c>
    </row>
    <row r="623" spans="1:2" x14ac:dyDescent="0.25">
      <c r="A623" s="11">
        <v>23346</v>
      </c>
      <c r="B623" s="10">
        <v>323.5</v>
      </c>
    </row>
    <row r="624" spans="1:2" x14ac:dyDescent="0.25">
      <c r="A624" s="11">
        <v>23377</v>
      </c>
      <c r="B624" s="10">
        <v>323.2</v>
      </c>
    </row>
    <row r="625" spans="1:2" x14ac:dyDescent="0.25">
      <c r="A625" s="11">
        <v>23408</v>
      </c>
      <c r="B625" s="10">
        <v>323.5</v>
      </c>
    </row>
    <row r="626" spans="1:2" x14ac:dyDescent="0.25">
      <c r="A626" s="11">
        <v>23437</v>
      </c>
      <c r="B626" s="10">
        <v>323.2</v>
      </c>
    </row>
    <row r="627" spans="1:2" x14ac:dyDescent="0.25">
      <c r="A627" s="11">
        <v>23468</v>
      </c>
      <c r="B627" s="10">
        <v>322.89999999999998</v>
      </c>
    </row>
    <row r="628" spans="1:2" x14ac:dyDescent="0.25">
      <c r="A628" s="11">
        <v>23498</v>
      </c>
      <c r="B628" s="10">
        <v>322.89999999999998</v>
      </c>
    </row>
    <row r="629" spans="1:2" x14ac:dyDescent="0.25">
      <c r="A629" s="11">
        <v>23529</v>
      </c>
      <c r="B629" s="10">
        <v>322</v>
      </c>
    </row>
    <row r="630" spans="1:2" x14ac:dyDescent="0.25">
      <c r="A630" s="11">
        <v>23559</v>
      </c>
      <c r="B630" s="10">
        <v>321.39999999999998</v>
      </c>
    </row>
    <row r="631" spans="1:2" x14ac:dyDescent="0.25">
      <c r="A631" s="11">
        <v>23590</v>
      </c>
      <c r="B631" s="10">
        <v>321.7</v>
      </c>
    </row>
    <row r="632" spans="1:2" x14ac:dyDescent="0.25">
      <c r="A632" s="11">
        <v>23621</v>
      </c>
      <c r="B632" s="10">
        <v>321.10000000000002</v>
      </c>
    </row>
    <row r="633" spans="1:2" x14ac:dyDescent="0.25">
      <c r="A633" s="11">
        <v>23651</v>
      </c>
      <c r="B633" s="10">
        <v>320.8</v>
      </c>
    </row>
    <row r="634" spans="1:2" x14ac:dyDescent="0.25">
      <c r="A634" s="11">
        <v>23682</v>
      </c>
      <c r="B634" s="10">
        <v>320.2</v>
      </c>
    </row>
    <row r="635" spans="1:2" x14ac:dyDescent="0.25">
      <c r="A635" s="11">
        <v>23712</v>
      </c>
      <c r="B635" s="10">
        <v>319.60000000000002</v>
      </c>
    </row>
    <row r="636" spans="1:2" x14ac:dyDescent="0.25">
      <c r="A636" s="11">
        <v>23743</v>
      </c>
      <c r="B636" s="10">
        <v>319.60000000000002</v>
      </c>
    </row>
    <row r="637" spans="1:2" x14ac:dyDescent="0.25">
      <c r="A637" s="11">
        <v>23774</v>
      </c>
      <c r="B637" s="10">
        <v>319.60000000000002</v>
      </c>
    </row>
    <row r="638" spans="1:2" x14ac:dyDescent="0.25">
      <c r="A638" s="11">
        <v>23802</v>
      </c>
      <c r="B638" s="10">
        <v>319.3</v>
      </c>
    </row>
    <row r="639" spans="1:2" x14ac:dyDescent="0.25">
      <c r="A639" s="11">
        <v>23833</v>
      </c>
      <c r="B639" s="10">
        <v>318.39999999999998</v>
      </c>
    </row>
    <row r="640" spans="1:2" x14ac:dyDescent="0.25">
      <c r="A640" s="11">
        <v>23863</v>
      </c>
      <c r="B640" s="10">
        <v>317.8</v>
      </c>
    </row>
    <row r="641" spans="1:2" x14ac:dyDescent="0.25">
      <c r="A641" s="11">
        <v>23894</v>
      </c>
      <c r="B641" s="10">
        <v>316</v>
      </c>
    </row>
    <row r="642" spans="1:2" x14ac:dyDescent="0.25">
      <c r="A642" s="11">
        <v>23924</v>
      </c>
      <c r="B642" s="10">
        <v>315.7</v>
      </c>
    </row>
    <row r="643" spans="1:2" x14ac:dyDescent="0.25">
      <c r="A643" s="11">
        <v>23955</v>
      </c>
      <c r="B643" s="10">
        <v>316.3</v>
      </c>
    </row>
    <row r="644" spans="1:2" x14ac:dyDescent="0.25">
      <c r="A644" s="11">
        <v>23986</v>
      </c>
      <c r="B644" s="10">
        <v>315.7</v>
      </c>
    </row>
    <row r="645" spans="1:2" x14ac:dyDescent="0.25">
      <c r="A645" s="11">
        <v>24016</v>
      </c>
      <c r="B645" s="10">
        <v>315.39999999999998</v>
      </c>
    </row>
    <row r="646" spans="1:2" x14ac:dyDescent="0.25">
      <c r="A646" s="11">
        <v>24047</v>
      </c>
      <c r="B646" s="10">
        <v>314.8</v>
      </c>
    </row>
    <row r="647" spans="1:2" x14ac:dyDescent="0.25">
      <c r="A647" s="11">
        <v>24077</v>
      </c>
      <c r="B647" s="10">
        <v>313.60000000000002</v>
      </c>
    </row>
    <row r="648" spans="1:2" x14ac:dyDescent="0.25">
      <c r="A648" s="11">
        <v>24108</v>
      </c>
      <c r="B648" s="10">
        <v>313.60000000000002</v>
      </c>
    </row>
    <row r="649" spans="1:2" x14ac:dyDescent="0.25">
      <c r="A649" s="11">
        <v>24139</v>
      </c>
      <c r="B649" s="10">
        <v>311.8</v>
      </c>
    </row>
    <row r="650" spans="1:2" x14ac:dyDescent="0.25">
      <c r="A650" s="11">
        <v>24167</v>
      </c>
      <c r="B650" s="10">
        <v>310.60000000000002</v>
      </c>
    </row>
    <row r="651" spans="1:2" x14ac:dyDescent="0.25">
      <c r="A651" s="11">
        <v>24198</v>
      </c>
      <c r="B651" s="10">
        <v>309.5</v>
      </c>
    </row>
    <row r="652" spans="1:2" x14ac:dyDescent="0.25">
      <c r="A652" s="11">
        <v>24228</v>
      </c>
      <c r="B652" s="10">
        <v>309.2</v>
      </c>
    </row>
    <row r="653" spans="1:2" x14ac:dyDescent="0.25">
      <c r="A653" s="11">
        <v>24259</v>
      </c>
      <c r="B653" s="10">
        <v>308.3</v>
      </c>
    </row>
    <row r="654" spans="1:2" x14ac:dyDescent="0.25">
      <c r="A654" s="11">
        <v>24289</v>
      </c>
      <c r="B654" s="10">
        <v>307.39999999999998</v>
      </c>
    </row>
    <row r="655" spans="1:2" x14ac:dyDescent="0.25">
      <c r="A655" s="11">
        <v>24320</v>
      </c>
      <c r="B655" s="10">
        <v>305.60000000000002</v>
      </c>
    </row>
    <row r="656" spans="1:2" x14ac:dyDescent="0.25">
      <c r="A656" s="11">
        <v>24351</v>
      </c>
      <c r="B656" s="10">
        <v>305</v>
      </c>
    </row>
    <row r="657" spans="1:2" x14ac:dyDescent="0.25">
      <c r="A657" s="11">
        <v>24381</v>
      </c>
      <c r="B657" s="10">
        <v>303.8</v>
      </c>
    </row>
    <row r="658" spans="1:2" x14ac:dyDescent="0.25">
      <c r="A658" s="11">
        <v>24412</v>
      </c>
      <c r="B658" s="10">
        <v>303.8</v>
      </c>
    </row>
    <row r="659" spans="1:2" x14ac:dyDescent="0.25">
      <c r="A659" s="11">
        <v>24442</v>
      </c>
      <c r="B659" s="10">
        <v>303.5</v>
      </c>
    </row>
    <row r="660" spans="1:2" x14ac:dyDescent="0.25">
      <c r="A660" s="11">
        <v>24473</v>
      </c>
      <c r="B660" s="10">
        <v>303.5</v>
      </c>
    </row>
    <row r="661" spans="1:2" x14ac:dyDescent="0.25">
      <c r="A661" s="11">
        <v>24504</v>
      </c>
      <c r="B661" s="10">
        <v>303.2</v>
      </c>
    </row>
    <row r="662" spans="1:2" x14ac:dyDescent="0.25">
      <c r="A662" s="11">
        <v>24532</v>
      </c>
      <c r="B662" s="10">
        <v>302.60000000000002</v>
      </c>
    </row>
    <row r="663" spans="1:2" x14ac:dyDescent="0.25">
      <c r="A663" s="11">
        <v>24563</v>
      </c>
      <c r="B663" s="10">
        <v>302</v>
      </c>
    </row>
    <row r="664" spans="1:2" x14ac:dyDescent="0.25">
      <c r="A664" s="11">
        <v>24593</v>
      </c>
      <c r="B664" s="10">
        <v>301.10000000000002</v>
      </c>
    </row>
    <row r="665" spans="1:2" x14ac:dyDescent="0.25">
      <c r="A665" s="11">
        <v>24624</v>
      </c>
      <c r="B665" s="10">
        <v>300.2</v>
      </c>
    </row>
    <row r="666" spans="1:2" x14ac:dyDescent="0.25">
      <c r="A666" s="11">
        <v>24654</v>
      </c>
      <c r="B666" s="10">
        <v>298.7</v>
      </c>
    </row>
    <row r="667" spans="1:2" x14ac:dyDescent="0.25">
      <c r="A667" s="11">
        <v>24685</v>
      </c>
      <c r="B667" s="10">
        <v>297.8</v>
      </c>
    </row>
    <row r="668" spans="1:2" x14ac:dyDescent="0.25">
      <c r="A668" s="11">
        <v>24716</v>
      </c>
      <c r="B668" s="10">
        <v>297.2</v>
      </c>
    </row>
    <row r="669" spans="1:2" x14ac:dyDescent="0.25">
      <c r="A669" s="11">
        <v>24746</v>
      </c>
      <c r="B669" s="10">
        <v>296.3</v>
      </c>
    </row>
    <row r="670" spans="1:2" x14ac:dyDescent="0.25">
      <c r="A670" s="11">
        <v>24777</v>
      </c>
      <c r="B670" s="10">
        <v>295.39999999999998</v>
      </c>
    </row>
    <row r="671" spans="1:2" x14ac:dyDescent="0.25">
      <c r="A671" s="11">
        <v>24807</v>
      </c>
      <c r="B671" s="10">
        <v>294.5</v>
      </c>
    </row>
    <row r="672" spans="1:2" x14ac:dyDescent="0.25">
      <c r="A672" s="11">
        <v>24838</v>
      </c>
      <c r="B672" s="10">
        <v>293.3</v>
      </c>
    </row>
    <row r="673" spans="1:2" x14ac:dyDescent="0.25">
      <c r="A673" s="11">
        <v>24869</v>
      </c>
      <c r="B673" s="10">
        <v>292.7</v>
      </c>
    </row>
    <row r="674" spans="1:2" x14ac:dyDescent="0.25">
      <c r="A674" s="11">
        <v>24898</v>
      </c>
      <c r="B674" s="10">
        <v>291.2</v>
      </c>
    </row>
    <row r="675" spans="1:2" x14ac:dyDescent="0.25">
      <c r="A675" s="11">
        <v>24929</v>
      </c>
      <c r="B675" s="10">
        <v>290.3</v>
      </c>
    </row>
    <row r="676" spans="1:2" x14ac:dyDescent="0.25">
      <c r="A676" s="11">
        <v>24959</v>
      </c>
      <c r="B676" s="10">
        <v>289.39999999999998</v>
      </c>
    </row>
    <row r="677" spans="1:2" x14ac:dyDescent="0.25">
      <c r="A677" s="11">
        <v>24990</v>
      </c>
      <c r="B677" s="10">
        <v>287.89999999999998</v>
      </c>
    </row>
    <row r="678" spans="1:2" x14ac:dyDescent="0.25">
      <c r="A678" s="11">
        <v>25020</v>
      </c>
      <c r="B678" s="10">
        <v>286.39999999999998</v>
      </c>
    </row>
    <row r="679" spans="1:2" x14ac:dyDescent="0.25">
      <c r="A679" s="11">
        <v>25051</v>
      </c>
      <c r="B679" s="10">
        <v>285.5</v>
      </c>
    </row>
    <row r="680" spans="1:2" x14ac:dyDescent="0.25">
      <c r="A680" s="11">
        <v>25082</v>
      </c>
      <c r="B680" s="10">
        <v>284.60000000000002</v>
      </c>
    </row>
    <row r="681" spans="1:2" x14ac:dyDescent="0.25">
      <c r="A681" s="11">
        <v>25112</v>
      </c>
      <c r="B681" s="10">
        <v>283.10000000000002</v>
      </c>
    </row>
    <row r="682" spans="1:2" x14ac:dyDescent="0.25">
      <c r="A682" s="11">
        <v>25143</v>
      </c>
      <c r="B682" s="10">
        <v>282.2</v>
      </c>
    </row>
    <row r="683" spans="1:2" x14ac:dyDescent="0.25">
      <c r="A683" s="11">
        <v>25173</v>
      </c>
      <c r="B683" s="10">
        <v>281.3</v>
      </c>
    </row>
    <row r="684" spans="1:2" x14ac:dyDescent="0.25">
      <c r="A684" s="11">
        <v>25204</v>
      </c>
      <c r="B684" s="10">
        <v>280.39999999999998</v>
      </c>
    </row>
    <row r="685" spans="1:2" x14ac:dyDescent="0.25">
      <c r="A685" s="11">
        <v>25235</v>
      </c>
      <c r="B685" s="10">
        <v>279.5</v>
      </c>
    </row>
    <row r="686" spans="1:2" x14ac:dyDescent="0.25">
      <c r="A686" s="11">
        <v>25263</v>
      </c>
      <c r="B686" s="10">
        <v>277.10000000000002</v>
      </c>
    </row>
    <row r="687" spans="1:2" x14ac:dyDescent="0.25">
      <c r="A687" s="11">
        <v>25294</v>
      </c>
      <c r="B687" s="10">
        <v>275.3</v>
      </c>
    </row>
    <row r="688" spans="1:2" x14ac:dyDescent="0.25">
      <c r="A688" s="11">
        <v>25324</v>
      </c>
      <c r="B688" s="10">
        <v>274.39999999999998</v>
      </c>
    </row>
    <row r="689" spans="1:2" x14ac:dyDescent="0.25">
      <c r="A689" s="11">
        <v>25355</v>
      </c>
      <c r="B689" s="10">
        <v>272.89999999999998</v>
      </c>
    </row>
    <row r="690" spans="1:2" x14ac:dyDescent="0.25">
      <c r="A690" s="11">
        <v>25385</v>
      </c>
      <c r="B690" s="10">
        <v>271.39999999999998</v>
      </c>
    </row>
    <row r="691" spans="1:2" x14ac:dyDescent="0.25">
      <c r="A691" s="11">
        <v>25416</v>
      </c>
      <c r="B691" s="10">
        <v>270.2</v>
      </c>
    </row>
    <row r="692" spans="1:2" x14ac:dyDescent="0.25">
      <c r="A692" s="11">
        <v>25447</v>
      </c>
      <c r="B692" s="10">
        <v>269</v>
      </c>
    </row>
    <row r="693" spans="1:2" x14ac:dyDescent="0.25">
      <c r="A693" s="11">
        <v>25477</v>
      </c>
      <c r="B693" s="10">
        <v>268.2</v>
      </c>
    </row>
    <row r="694" spans="1:2" x14ac:dyDescent="0.25">
      <c r="A694" s="11">
        <v>25508</v>
      </c>
      <c r="B694" s="10">
        <v>266.7</v>
      </c>
    </row>
    <row r="695" spans="1:2" x14ac:dyDescent="0.25">
      <c r="A695" s="11">
        <v>25538</v>
      </c>
      <c r="B695" s="10">
        <v>265.2</v>
      </c>
    </row>
    <row r="696" spans="1:2" x14ac:dyDescent="0.25">
      <c r="A696" s="11">
        <v>25569</v>
      </c>
      <c r="B696" s="10">
        <v>264.3</v>
      </c>
    </row>
    <row r="697" spans="1:2" x14ac:dyDescent="0.25">
      <c r="A697" s="11">
        <v>25600</v>
      </c>
      <c r="B697" s="10">
        <v>262.8</v>
      </c>
    </row>
    <row r="698" spans="1:2" x14ac:dyDescent="0.25">
      <c r="A698" s="11">
        <v>25628</v>
      </c>
      <c r="B698" s="10">
        <v>261.3</v>
      </c>
    </row>
    <row r="699" spans="1:2" x14ac:dyDescent="0.25">
      <c r="A699" s="11">
        <v>25659</v>
      </c>
      <c r="B699" s="10">
        <v>259.8</v>
      </c>
    </row>
    <row r="700" spans="1:2" x14ac:dyDescent="0.25">
      <c r="A700" s="11">
        <v>25689</v>
      </c>
      <c r="B700" s="10">
        <v>258.60000000000002</v>
      </c>
    </row>
    <row r="701" spans="1:2" x14ac:dyDescent="0.25">
      <c r="A701" s="11">
        <v>25720</v>
      </c>
      <c r="B701" s="10">
        <v>257.39999999999998</v>
      </c>
    </row>
    <row r="702" spans="1:2" x14ac:dyDescent="0.25">
      <c r="A702" s="11">
        <v>25750</v>
      </c>
      <c r="B702" s="10">
        <v>256.5</v>
      </c>
    </row>
    <row r="703" spans="1:2" x14ac:dyDescent="0.25">
      <c r="A703" s="11">
        <v>25781</v>
      </c>
      <c r="B703" s="10">
        <v>255.9</v>
      </c>
    </row>
    <row r="704" spans="1:2" x14ac:dyDescent="0.25">
      <c r="A704" s="11">
        <v>25812</v>
      </c>
      <c r="B704" s="10">
        <v>254.7</v>
      </c>
    </row>
    <row r="705" spans="1:2" x14ac:dyDescent="0.25">
      <c r="A705" s="11">
        <v>25842</v>
      </c>
      <c r="B705" s="10">
        <v>253.5</v>
      </c>
    </row>
    <row r="706" spans="1:2" x14ac:dyDescent="0.25">
      <c r="A706" s="11">
        <v>25873</v>
      </c>
      <c r="B706" s="10">
        <v>252.6</v>
      </c>
    </row>
    <row r="707" spans="1:2" x14ac:dyDescent="0.25">
      <c r="A707" s="11">
        <v>25903</v>
      </c>
      <c r="B707" s="10">
        <v>251.4</v>
      </c>
    </row>
    <row r="708" spans="1:2" x14ac:dyDescent="0.25">
      <c r="A708" s="11">
        <v>25934</v>
      </c>
      <c r="B708" s="10">
        <v>251.1</v>
      </c>
    </row>
    <row r="709" spans="1:2" x14ac:dyDescent="0.25">
      <c r="A709" s="11">
        <v>25965</v>
      </c>
      <c r="B709" s="10">
        <v>250.8</v>
      </c>
    </row>
    <row r="710" spans="1:2" x14ac:dyDescent="0.25">
      <c r="A710" s="11">
        <v>25993</v>
      </c>
      <c r="B710" s="10">
        <v>249.9</v>
      </c>
    </row>
    <row r="711" spans="1:2" x14ac:dyDescent="0.25">
      <c r="A711" s="11">
        <v>26024</v>
      </c>
      <c r="B711" s="10">
        <v>249</v>
      </c>
    </row>
    <row r="712" spans="1:2" x14ac:dyDescent="0.25">
      <c r="A712" s="11">
        <v>26054</v>
      </c>
      <c r="B712" s="10">
        <v>247.8</v>
      </c>
    </row>
    <row r="713" spans="1:2" x14ac:dyDescent="0.25">
      <c r="A713" s="11">
        <v>26085</v>
      </c>
      <c r="B713" s="10">
        <v>246.3</v>
      </c>
    </row>
    <row r="714" spans="1:2" x14ac:dyDescent="0.25">
      <c r="A714" s="11">
        <v>26115</v>
      </c>
      <c r="B714" s="10">
        <v>245.7</v>
      </c>
    </row>
    <row r="715" spans="1:2" x14ac:dyDescent="0.25">
      <c r="A715" s="11">
        <v>26146</v>
      </c>
      <c r="B715" s="10">
        <v>245.1</v>
      </c>
    </row>
    <row r="716" spans="1:2" x14ac:dyDescent="0.25">
      <c r="A716" s="11">
        <v>26177</v>
      </c>
      <c r="B716" s="10">
        <v>244.8</v>
      </c>
    </row>
    <row r="717" spans="1:2" x14ac:dyDescent="0.25">
      <c r="A717" s="11">
        <v>26207</v>
      </c>
      <c r="B717" s="10">
        <v>244.5</v>
      </c>
    </row>
    <row r="718" spans="1:2" x14ac:dyDescent="0.25">
      <c r="A718" s="11">
        <v>26238</v>
      </c>
      <c r="B718" s="10">
        <v>244.2</v>
      </c>
    </row>
    <row r="719" spans="1:2" x14ac:dyDescent="0.25">
      <c r="A719" s="11">
        <v>26268</v>
      </c>
      <c r="B719" s="10">
        <v>243</v>
      </c>
    </row>
    <row r="720" spans="1:2" x14ac:dyDescent="0.25">
      <c r="A720" s="11">
        <v>26299</v>
      </c>
      <c r="B720" s="10">
        <v>243</v>
      </c>
    </row>
    <row r="721" spans="1:2" x14ac:dyDescent="0.25">
      <c r="A721" s="11">
        <v>26330</v>
      </c>
      <c r="B721" s="10">
        <v>241.8</v>
      </c>
    </row>
    <row r="722" spans="1:2" x14ac:dyDescent="0.25">
      <c r="A722" s="11">
        <v>26359</v>
      </c>
      <c r="B722" s="10">
        <v>241.2</v>
      </c>
    </row>
    <row r="723" spans="1:2" x14ac:dyDescent="0.25">
      <c r="A723" s="11">
        <v>26390</v>
      </c>
      <c r="B723" s="10">
        <v>240.9</v>
      </c>
    </row>
    <row r="724" spans="1:2" x14ac:dyDescent="0.25">
      <c r="A724" s="11">
        <v>26420</v>
      </c>
      <c r="B724" s="10">
        <v>240</v>
      </c>
    </row>
    <row r="725" spans="1:2" x14ac:dyDescent="0.25">
      <c r="A725" s="11">
        <v>26451</v>
      </c>
      <c r="B725" s="10">
        <v>239.4</v>
      </c>
    </row>
    <row r="726" spans="1:2" x14ac:dyDescent="0.25">
      <c r="A726" s="11">
        <v>26481</v>
      </c>
      <c r="B726" s="10">
        <v>238.5</v>
      </c>
    </row>
    <row r="727" spans="1:2" x14ac:dyDescent="0.25">
      <c r="A727" s="11">
        <v>26512</v>
      </c>
      <c r="B727" s="10">
        <v>238.2</v>
      </c>
    </row>
    <row r="728" spans="1:2" x14ac:dyDescent="0.25">
      <c r="A728" s="11">
        <v>26543</v>
      </c>
      <c r="B728" s="10">
        <v>237</v>
      </c>
    </row>
    <row r="729" spans="1:2" x14ac:dyDescent="0.25">
      <c r="A729" s="11">
        <v>26573</v>
      </c>
      <c r="B729" s="10">
        <v>236.4</v>
      </c>
    </row>
    <row r="730" spans="1:2" x14ac:dyDescent="0.25">
      <c r="A730" s="11">
        <v>26604</v>
      </c>
      <c r="B730" s="10">
        <v>235.8</v>
      </c>
    </row>
    <row r="731" spans="1:2" x14ac:dyDescent="0.25">
      <c r="A731" s="11">
        <v>26634</v>
      </c>
      <c r="B731" s="10">
        <v>235.2</v>
      </c>
    </row>
    <row r="732" spans="1:2" x14ac:dyDescent="0.25">
      <c r="A732" s="11">
        <v>26665</v>
      </c>
      <c r="B732" s="10">
        <v>234.3</v>
      </c>
    </row>
    <row r="733" spans="1:2" x14ac:dyDescent="0.25">
      <c r="A733" s="11">
        <v>26696</v>
      </c>
      <c r="B733" s="10">
        <v>232.8</v>
      </c>
    </row>
    <row r="734" spans="1:2" x14ac:dyDescent="0.25">
      <c r="A734" s="11">
        <v>26724</v>
      </c>
      <c r="B734" s="10">
        <v>230.4</v>
      </c>
    </row>
    <row r="735" spans="1:2" x14ac:dyDescent="0.25">
      <c r="A735" s="11">
        <v>26755</v>
      </c>
      <c r="B735" s="10">
        <v>228.9</v>
      </c>
    </row>
    <row r="736" spans="1:2" x14ac:dyDescent="0.25">
      <c r="A736" s="11">
        <v>26785</v>
      </c>
      <c r="B736" s="10">
        <v>227.5</v>
      </c>
    </row>
    <row r="737" spans="1:2" x14ac:dyDescent="0.25">
      <c r="A737" s="11">
        <v>26816</v>
      </c>
      <c r="B737" s="10">
        <v>226</v>
      </c>
    </row>
    <row r="738" spans="1:2" x14ac:dyDescent="0.25">
      <c r="A738" s="11">
        <v>26846</v>
      </c>
      <c r="B738" s="10">
        <v>225.7</v>
      </c>
    </row>
    <row r="739" spans="1:2" x14ac:dyDescent="0.25">
      <c r="A739" s="11">
        <v>26877</v>
      </c>
      <c r="B739" s="10">
        <v>221.5</v>
      </c>
    </row>
    <row r="740" spans="1:2" x14ac:dyDescent="0.25">
      <c r="A740" s="11">
        <v>26908</v>
      </c>
      <c r="B740" s="10">
        <v>220.9</v>
      </c>
    </row>
    <row r="741" spans="1:2" x14ac:dyDescent="0.25">
      <c r="A741" s="11">
        <v>26938</v>
      </c>
      <c r="B741" s="10">
        <v>219.1</v>
      </c>
    </row>
    <row r="742" spans="1:2" x14ac:dyDescent="0.25">
      <c r="A742" s="11">
        <v>26969</v>
      </c>
      <c r="B742" s="10">
        <v>217.6</v>
      </c>
    </row>
    <row r="743" spans="1:2" x14ac:dyDescent="0.25">
      <c r="A743" s="11">
        <v>26999</v>
      </c>
      <c r="B743" s="10">
        <v>216.1</v>
      </c>
    </row>
    <row r="744" spans="1:2" x14ac:dyDescent="0.25">
      <c r="A744" s="11">
        <v>27030</v>
      </c>
      <c r="B744" s="10">
        <v>214.3</v>
      </c>
    </row>
    <row r="745" spans="1:2" x14ac:dyDescent="0.25">
      <c r="A745" s="11">
        <v>27061</v>
      </c>
      <c r="B745" s="10">
        <v>211.6</v>
      </c>
    </row>
    <row r="746" spans="1:2" x14ac:dyDescent="0.25">
      <c r="A746" s="11">
        <v>27089</v>
      </c>
      <c r="B746" s="10">
        <v>209.2</v>
      </c>
    </row>
    <row r="747" spans="1:2" x14ac:dyDescent="0.25">
      <c r="A747" s="11">
        <v>27120</v>
      </c>
      <c r="B747" s="10">
        <v>208</v>
      </c>
    </row>
    <row r="748" spans="1:2" x14ac:dyDescent="0.25">
      <c r="A748" s="11">
        <v>27150</v>
      </c>
      <c r="B748" s="10">
        <v>205.6</v>
      </c>
    </row>
    <row r="749" spans="1:2" x14ac:dyDescent="0.25">
      <c r="A749" s="11">
        <v>27181</v>
      </c>
      <c r="B749" s="10">
        <v>203.8</v>
      </c>
    </row>
    <row r="750" spans="1:2" x14ac:dyDescent="0.25">
      <c r="A750" s="11">
        <v>27211</v>
      </c>
      <c r="B750" s="10">
        <v>202.3</v>
      </c>
    </row>
    <row r="751" spans="1:2" x14ac:dyDescent="0.25">
      <c r="A751" s="11">
        <v>27242</v>
      </c>
      <c r="B751" s="10">
        <v>199.6</v>
      </c>
    </row>
    <row r="752" spans="1:2" x14ac:dyDescent="0.25">
      <c r="A752" s="11">
        <v>27273</v>
      </c>
      <c r="B752" s="10">
        <v>197.2</v>
      </c>
    </row>
    <row r="753" spans="1:2" x14ac:dyDescent="0.25">
      <c r="A753" s="11">
        <v>27303</v>
      </c>
      <c r="B753" s="10">
        <v>195.7</v>
      </c>
    </row>
    <row r="754" spans="1:2" x14ac:dyDescent="0.25">
      <c r="A754" s="11">
        <v>27334</v>
      </c>
      <c r="B754" s="10">
        <v>193.9</v>
      </c>
    </row>
    <row r="755" spans="1:2" x14ac:dyDescent="0.25">
      <c r="A755" s="11">
        <v>27364</v>
      </c>
      <c r="B755" s="10">
        <v>192.7</v>
      </c>
    </row>
    <row r="756" spans="1:2" x14ac:dyDescent="0.25">
      <c r="A756" s="11">
        <v>27395</v>
      </c>
      <c r="B756" s="10">
        <v>191.8</v>
      </c>
    </row>
    <row r="757" spans="1:2" x14ac:dyDescent="0.25">
      <c r="A757" s="11">
        <v>27426</v>
      </c>
      <c r="B757" s="10">
        <v>190.3</v>
      </c>
    </row>
    <row r="758" spans="1:2" x14ac:dyDescent="0.25">
      <c r="A758" s="11">
        <v>27454</v>
      </c>
      <c r="B758" s="10">
        <v>189.7</v>
      </c>
    </row>
    <row r="759" spans="1:2" x14ac:dyDescent="0.25">
      <c r="A759" s="11">
        <v>27485</v>
      </c>
      <c r="B759" s="10">
        <v>188.8</v>
      </c>
    </row>
    <row r="760" spans="1:2" x14ac:dyDescent="0.25">
      <c r="A760" s="11">
        <v>27515</v>
      </c>
      <c r="B760" s="10">
        <v>187.9</v>
      </c>
    </row>
    <row r="761" spans="1:2" x14ac:dyDescent="0.25">
      <c r="A761" s="11">
        <v>27546</v>
      </c>
      <c r="B761" s="10">
        <v>186.4</v>
      </c>
    </row>
    <row r="762" spans="1:2" x14ac:dyDescent="0.25">
      <c r="A762" s="11">
        <v>27576</v>
      </c>
      <c r="B762" s="10">
        <v>184.4</v>
      </c>
    </row>
    <row r="763" spans="1:2" x14ac:dyDescent="0.25">
      <c r="A763" s="11">
        <v>27607</v>
      </c>
      <c r="B763" s="10">
        <v>183.8</v>
      </c>
    </row>
    <row r="764" spans="1:2" x14ac:dyDescent="0.25">
      <c r="A764" s="11">
        <v>27638</v>
      </c>
      <c r="B764" s="10">
        <v>182.9</v>
      </c>
    </row>
    <row r="765" spans="1:2" x14ac:dyDescent="0.25">
      <c r="A765" s="11">
        <v>27668</v>
      </c>
      <c r="B765" s="10">
        <v>182</v>
      </c>
    </row>
    <row r="766" spans="1:2" x14ac:dyDescent="0.25">
      <c r="A766" s="11">
        <v>27699</v>
      </c>
      <c r="B766" s="10">
        <v>180.8</v>
      </c>
    </row>
    <row r="767" spans="1:2" x14ac:dyDescent="0.25">
      <c r="A767" s="11">
        <v>27729</v>
      </c>
      <c r="B767" s="10">
        <v>179.9</v>
      </c>
    </row>
    <row r="768" spans="1:2" x14ac:dyDescent="0.25">
      <c r="A768" s="11">
        <v>27760</v>
      </c>
      <c r="B768" s="10">
        <v>179.6</v>
      </c>
    </row>
    <row r="769" spans="1:2" x14ac:dyDescent="0.25">
      <c r="A769" s="11">
        <v>27791</v>
      </c>
      <c r="B769" s="10">
        <v>179</v>
      </c>
    </row>
    <row r="770" spans="1:2" x14ac:dyDescent="0.25">
      <c r="A770" s="11">
        <v>27820</v>
      </c>
      <c r="B770" s="10">
        <v>178.7</v>
      </c>
    </row>
    <row r="771" spans="1:2" x14ac:dyDescent="0.25">
      <c r="A771" s="11">
        <v>27851</v>
      </c>
      <c r="B771" s="10">
        <v>178.1</v>
      </c>
    </row>
    <row r="772" spans="1:2" x14ac:dyDescent="0.25">
      <c r="A772" s="11">
        <v>27881</v>
      </c>
      <c r="B772" s="10">
        <v>176.9</v>
      </c>
    </row>
    <row r="773" spans="1:2" x14ac:dyDescent="0.25">
      <c r="A773" s="11">
        <v>27912</v>
      </c>
      <c r="B773" s="10">
        <v>176</v>
      </c>
    </row>
    <row r="774" spans="1:2" x14ac:dyDescent="0.25">
      <c r="A774" s="11">
        <v>27942</v>
      </c>
      <c r="B774" s="10">
        <v>174.8</v>
      </c>
    </row>
    <row r="775" spans="1:2" x14ac:dyDescent="0.25">
      <c r="A775" s="11">
        <v>27973</v>
      </c>
      <c r="B775" s="10">
        <v>174.2</v>
      </c>
    </row>
    <row r="776" spans="1:2" x14ac:dyDescent="0.25">
      <c r="A776" s="11">
        <v>28004</v>
      </c>
      <c r="B776" s="10">
        <v>173.3</v>
      </c>
    </row>
    <row r="777" spans="1:2" x14ac:dyDescent="0.25">
      <c r="A777" s="11">
        <v>28034</v>
      </c>
      <c r="B777" s="10">
        <v>172.7</v>
      </c>
    </row>
    <row r="778" spans="1:2" x14ac:dyDescent="0.25">
      <c r="A778" s="11">
        <v>28065</v>
      </c>
      <c r="B778" s="10">
        <v>172.1</v>
      </c>
    </row>
    <row r="779" spans="1:2" x14ac:dyDescent="0.25">
      <c r="A779" s="11">
        <v>28095</v>
      </c>
      <c r="B779" s="10">
        <v>171.8</v>
      </c>
    </row>
    <row r="780" spans="1:2" x14ac:dyDescent="0.25">
      <c r="A780" s="11">
        <v>28126</v>
      </c>
      <c r="B780" s="10">
        <v>170.6</v>
      </c>
    </row>
    <row r="781" spans="1:2" x14ac:dyDescent="0.25">
      <c r="A781" s="11">
        <v>28157</v>
      </c>
      <c r="B781" s="10">
        <v>169.1</v>
      </c>
    </row>
    <row r="782" spans="1:2" x14ac:dyDescent="0.25">
      <c r="A782" s="11">
        <v>28185</v>
      </c>
      <c r="B782" s="10">
        <v>167.9</v>
      </c>
    </row>
    <row r="783" spans="1:2" x14ac:dyDescent="0.25">
      <c r="A783" s="11">
        <v>28216</v>
      </c>
      <c r="B783" s="10">
        <v>166.7</v>
      </c>
    </row>
    <row r="784" spans="1:2" x14ac:dyDescent="0.25">
      <c r="A784" s="11">
        <v>28246</v>
      </c>
      <c r="B784" s="10">
        <v>165.8</v>
      </c>
    </row>
    <row r="785" spans="1:2" x14ac:dyDescent="0.25">
      <c r="A785" s="11">
        <v>28277</v>
      </c>
      <c r="B785" s="10">
        <v>164.6</v>
      </c>
    </row>
    <row r="786" spans="1:2" x14ac:dyDescent="0.25">
      <c r="A786" s="11">
        <v>28307</v>
      </c>
      <c r="B786" s="10">
        <v>164</v>
      </c>
    </row>
    <row r="787" spans="1:2" x14ac:dyDescent="0.25">
      <c r="A787" s="11">
        <v>28338</v>
      </c>
      <c r="B787" s="10">
        <v>163.4</v>
      </c>
    </row>
    <row r="788" spans="1:2" x14ac:dyDescent="0.25">
      <c r="A788" s="11">
        <v>28369</v>
      </c>
      <c r="B788" s="10">
        <v>162.5</v>
      </c>
    </row>
    <row r="789" spans="1:2" x14ac:dyDescent="0.25">
      <c r="A789" s="11">
        <v>28399</v>
      </c>
      <c r="B789" s="10">
        <v>162.19999999999999</v>
      </c>
    </row>
    <row r="790" spans="1:2" x14ac:dyDescent="0.25">
      <c r="A790" s="11">
        <v>28430</v>
      </c>
      <c r="B790" s="10">
        <v>161.30000000000001</v>
      </c>
    </row>
    <row r="791" spans="1:2" x14ac:dyDescent="0.25">
      <c r="A791" s="11">
        <v>28460</v>
      </c>
      <c r="B791" s="10">
        <v>160.69999999999999</v>
      </c>
    </row>
    <row r="792" spans="1:2" x14ac:dyDescent="0.25">
      <c r="A792" s="11">
        <v>28491</v>
      </c>
      <c r="B792" s="10">
        <v>159.80000000000001</v>
      </c>
    </row>
    <row r="793" spans="1:2" x14ac:dyDescent="0.25">
      <c r="A793" s="11">
        <v>28522</v>
      </c>
      <c r="B793" s="10">
        <v>158.9</v>
      </c>
    </row>
    <row r="794" spans="1:2" x14ac:dyDescent="0.25">
      <c r="A794" s="11">
        <v>28550</v>
      </c>
      <c r="B794" s="10">
        <v>157.69999999999999</v>
      </c>
    </row>
    <row r="795" spans="1:2" x14ac:dyDescent="0.25">
      <c r="A795" s="11">
        <v>28581</v>
      </c>
      <c r="B795" s="10">
        <v>156.19999999999999</v>
      </c>
    </row>
    <row r="796" spans="1:2" x14ac:dyDescent="0.25">
      <c r="A796" s="11">
        <v>28611</v>
      </c>
      <c r="B796" s="10">
        <v>154.69999999999999</v>
      </c>
    </row>
    <row r="797" spans="1:2" x14ac:dyDescent="0.25">
      <c r="A797" s="11">
        <v>28642</v>
      </c>
      <c r="B797" s="10">
        <v>153.19999999999999</v>
      </c>
    </row>
    <row r="798" spans="1:2" x14ac:dyDescent="0.25">
      <c r="A798" s="11">
        <v>28672</v>
      </c>
      <c r="B798" s="10">
        <v>152</v>
      </c>
    </row>
    <row r="799" spans="1:2" x14ac:dyDescent="0.25">
      <c r="A799" s="11">
        <v>28703</v>
      </c>
      <c r="B799" s="10">
        <v>151.4</v>
      </c>
    </row>
    <row r="800" spans="1:2" x14ac:dyDescent="0.25">
      <c r="A800" s="11">
        <v>28734</v>
      </c>
      <c r="B800" s="10">
        <v>150.19999999999999</v>
      </c>
    </row>
    <row r="801" spans="1:2" x14ac:dyDescent="0.25">
      <c r="A801" s="11">
        <v>28764</v>
      </c>
      <c r="B801" s="10">
        <v>149</v>
      </c>
    </row>
    <row r="802" spans="1:2" x14ac:dyDescent="0.25">
      <c r="A802" s="11">
        <v>28795</v>
      </c>
      <c r="B802" s="10">
        <v>148.1</v>
      </c>
    </row>
    <row r="803" spans="1:2" x14ac:dyDescent="0.25">
      <c r="A803" s="11">
        <v>28825</v>
      </c>
      <c r="B803" s="10">
        <v>147.5</v>
      </c>
    </row>
    <row r="804" spans="1:2" x14ac:dyDescent="0.25">
      <c r="A804" s="11">
        <v>28856</v>
      </c>
      <c r="B804" s="10">
        <v>146.30000000000001</v>
      </c>
    </row>
    <row r="805" spans="1:2" x14ac:dyDescent="0.25">
      <c r="A805" s="11">
        <v>28887</v>
      </c>
      <c r="B805" s="10">
        <v>144.6</v>
      </c>
    </row>
    <row r="806" spans="1:2" x14ac:dyDescent="0.25">
      <c r="A806" s="11">
        <v>28915</v>
      </c>
      <c r="B806" s="10">
        <v>143.1</v>
      </c>
    </row>
    <row r="807" spans="1:2" x14ac:dyDescent="0.25">
      <c r="A807" s="11">
        <v>28946</v>
      </c>
      <c r="B807" s="10">
        <v>141.6</v>
      </c>
    </row>
    <row r="808" spans="1:2" x14ac:dyDescent="0.25">
      <c r="A808" s="11">
        <v>28976</v>
      </c>
      <c r="B808" s="10">
        <v>139.80000000000001</v>
      </c>
    </row>
    <row r="809" spans="1:2" x14ac:dyDescent="0.25">
      <c r="A809" s="11">
        <v>29007</v>
      </c>
      <c r="B809" s="10">
        <v>138.30000000000001</v>
      </c>
    </row>
    <row r="810" spans="1:2" x14ac:dyDescent="0.25">
      <c r="A810" s="11">
        <v>29037</v>
      </c>
      <c r="B810" s="10">
        <v>136.80000000000001</v>
      </c>
    </row>
    <row r="811" spans="1:2" x14ac:dyDescent="0.25">
      <c r="A811" s="11">
        <v>29068</v>
      </c>
      <c r="B811" s="10">
        <v>135.30000000000001</v>
      </c>
    </row>
    <row r="812" spans="1:2" x14ac:dyDescent="0.25">
      <c r="A812" s="11">
        <v>29099</v>
      </c>
      <c r="B812" s="10">
        <v>134.1</v>
      </c>
    </row>
    <row r="813" spans="1:2" x14ac:dyDescent="0.25">
      <c r="A813" s="11">
        <v>29129</v>
      </c>
      <c r="B813" s="10">
        <v>132.9</v>
      </c>
    </row>
    <row r="814" spans="1:2" x14ac:dyDescent="0.25">
      <c r="A814" s="11">
        <v>29160</v>
      </c>
      <c r="B814" s="10">
        <v>131.69999999999999</v>
      </c>
    </row>
    <row r="815" spans="1:2" x14ac:dyDescent="0.25">
      <c r="A815" s="11">
        <v>29190</v>
      </c>
      <c r="B815" s="10">
        <v>130.19999999999999</v>
      </c>
    </row>
    <row r="816" spans="1:2" x14ac:dyDescent="0.25">
      <c r="A816" s="11">
        <v>29221</v>
      </c>
      <c r="B816" s="10">
        <v>128.4</v>
      </c>
    </row>
    <row r="817" spans="1:2" x14ac:dyDescent="0.25">
      <c r="A817" s="11">
        <v>29252</v>
      </c>
      <c r="B817" s="10">
        <v>126.6</v>
      </c>
    </row>
    <row r="818" spans="1:2" x14ac:dyDescent="0.25">
      <c r="A818" s="11">
        <v>29281</v>
      </c>
      <c r="B818" s="10">
        <v>124.8</v>
      </c>
    </row>
    <row r="819" spans="1:2" x14ac:dyDescent="0.25">
      <c r="A819" s="11">
        <v>29312</v>
      </c>
      <c r="B819" s="10">
        <v>123.3</v>
      </c>
    </row>
    <row r="820" spans="1:2" x14ac:dyDescent="0.25">
      <c r="A820" s="11">
        <v>29342</v>
      </c>
      <c r="B820" s="10">
        <v>122.1</v>
      </c>
    </row>
    <row r="821" spans="1:2" x14ac:dyDescent="0.25">
      <c r="A821" s="11">
        <v>29373</v>
      </c>
      <c r="B821" s="10">
        <v>120.9</v>
      </c>
    </row>
    <row r="822" spans="1:2" x14ac:dyDescent="0.25">
      <c r="A822" s="11">
        <v>29403</v>
      </c>
      <c r="B822" s="10">
        <v>120.9</v>
      </c>
    </row>
    <row r="823" spans="1:2" x14ac:dyDescent="0.25">
      <c r="A823" s="11">
        <v>29434</v>
      </c>
      <c r="B823" s="10">
        <v>120</v>
      </c>
    </row>
    <row r="824" spans="1:2" x14ac:dyDescent="0.25">
      <c r="A824" s="11">
        <v>29465</v>
      </c>
      <c r="B824" s="10">
        <v>118.8</v>
      </c>
    </row>
    <row r="825" spans="1:2" x14ac:dyDescent="0.25">
      <c r="A825" s="11">
        <v>29495</v>
      </c>
      <c r="B825" s="10">
        <v>117.9</v>
      </c>
    </row>
    <row r="826" spans="1:2" x14ac:dyDescent="0.25">
      <c r="A826" s="11">
        <v>29526</v>
      </c>
      <c r="B826" s="10">
        <v>116.7</v>
      </c>
    </row>
    <row r="827" spans="1:2" x14ac:dyDescent="0.25">
      <c r="A827" s="11">
        <v>29556</v>
      </c>
      <c r="B827" s="10">
        <v>115.8</v>
      </c>
    </row>
    <row r="828" spans="1:2" x14ac:dyDescent="0.25">
      <c r="A828" s="11">
        <v>29587</v>
      </c>
      <c r="B828" s="10">
        <v>114.9</v>
      </c>
    </row>
    <row r="829" spans="1:2" x14ac:dyDescent="0.25">
      <c r="A829" s="11">
        <v>29618</v>
      </c>
      <c r="B829" s="10">
        <v>113.7</v>
      </c>
    </row>
    <row r="830" spans="1:2" x14ac:dyDescent="0.25">
      <c r="A830" s="11">
        <v>29646</v>
      </c>
      <c r="B830" s="10">
        <v>112.8</v>
      </c>
    </row>
    <row r="831" spans="1:2" x14ac:dyDescent="0.25">
      <c r="A831" s="11">
        <v>29677</v>
      </c>
      <c r="B831" s="10">
        <v>112.2</v>
      </c>
    </row>
    <row r="832" spans="1:2" x14ac:dyDescent="0.25">
      <c r="A832" s="11">
        <v>29707</v>
      </c>
      <c r="B832" s="10">
        <v>111.3</v>
      </c>
    </row>
    <row r="833" spans="1:2" x14ac:dyDescent="0.25">
      <c r="A833" s="11">
        <v>29738</v>
      </c>
      <c r="B833" s="10">
        <v>110.4</v>
      </c>
    </row>
    <row r="834" spans="1:2" x14ac:dyDescent="0.25">
      <c r="A834" s="11">
        <v>29768</v>
      </c>
      <c r="B834" s="10">
        <v>108.9</v>
      </c>
    </row>
    <row r="835" spans="1:2" x14ac:dyDescent="0.25">
      <c r="A835" s="11">
        <v>29799</v>
      </c>
      <c r="B835" s="10">
        <v>108.3</v>
      </c>
    </row>
    <row r="836" spans="1:2" x14ac:dyDescent="0.25">
      <c r="A836" s="11">
        <v>29830</v>
      </c>
      <c r="B836" s="10">
        <v>107.1</v>
      </c>
    </row>
    <row r="837" spans="1:2" x14ac:dyDescent="0.25">
      <c r="A837" s="11">
        <v>29860</v>
      </c>
      <c r="B837" s="10">
        <v>106.8</v>
      </c>
    </row>
    <row r="838" spans="1:2" x14ac:dyDescent="0.25">
      <c r="A838" s="11">
        <v>29891</v>
      </c>
      <c r="B838" s="10">
        <v>106.5</v>
      </c>
    </row>
    <row r="839" spans="1:2" x14ac:dyDescent="0.25">
      <c r="A839" s="11">
        <v>29921</v>
      </c>
      <c r="B839" s="10">
        <v>106.2</v>
      </c>
    </row>
    <row r="840" spans="1:2" x14ac:dyDescent="0.25">
      <c r="A840" s="11">
        <v>29952</v>
      </c>
      <c r="B840" s="10">
        <v>105.9</v>
      </c>
    </row>
    <row r="841" spans="1:2" x14ac:dyDescent="0.25">
      <c r="A841" s="11">
        <v>29983</v>
      </c>
      <c r="B841" s="10">
        <v>105.6</v>
      </c>
    </row>
    <row r="842" spans="1:2" x14ac:dyDescent="0.25">
      <c r="A842" s="11">
        <v>30011</v>
      </c>
      <c r="B842" s="10">
        <v>105.6</v>
      </c>
    </row>
    <row r="843" spans="1:2" x14ac:dyDescent="0.25">
      <c r="A843" s="11">
        <v>30042</v>
      </c>
      <c r="B843" s="10">
        <v>105.3</v>
      </c>
    </row>
    <row r="844" spans="1:2" x14ac:dyDescent="0.25">
      <c r="A844" s="11">
        <v>30072</v>
      </c>
      <c r="B844" s="10">
        <v>104.1</v>
      </c>
    </row>
    <row r="845" spans="1:2" x14ac:dyDescent="0.25">
      <c r="A845" s="11">
        <v>30103</v>
      </c>
      <c r="B845" s="10">
        <v>103</v>
      </c>
    </row>
    <row r="846" spans="1:2" x14ac:dyDescent="0.25">
      <c r="A846" s="11">
        <v>30133</v>
      </c>
      <c r="B846" s="10">
        <v>102.4</v>
      </c>
    </row>
    <row r="847" spans="1:2" x14ac:dyDescent="0.25">
      <c r="A847" s="11">
        <v>30164</v>
      </c>
      <c r="B847" s="10">
        <v>102.4</v>
      </c>
    </row>
    <row r="848" spans="1:2" x14ac:dyDescent="0.25">
      <c r="A848" s="11">
        <v>30195</v>
      </c>
      <c r="B848" s="10">
        <v>102.1</v>
      </c>
    </row>
    <row r="849" spans="1:2" x14ac:dyDescent="0.25">
      <c r="A849" s="11">
        <v>30225</v>
      </c>
      <c r="B849" s="10">
        <v>101.8</v>
      </c>
    </row>
    <row r="850" spans="1:2" x14ac:dyDescent="0.25">
      <c r="A850" s="11">
        <v>30256</v>
      </c>
      <c r="B850" s="10">
        <v>102.1</v>
      </c>
    </row>
    <row r="851" spans="1:2" x14ac:dyDescent="0.25">
      <c r="A851" s="11">
        <v>30286</v>
      </c>
      <c r="B851" s="10">
        <v>102.4</v>
      </c>
    </row>
    <row r="852" spans="1:2" x14ac:dyDescent="0.25">
      <c r="A852" s="11">
        <v>30317</v>
      </c>
      <c r="B852" s="10">
        <v>102.1</v>
      </c>
    </row>
    <row r="853" spans="1:2" x14ac:dyDescent="0.25">
      <c r="A853" s="11">
        <v>30348</v>
      </c>
      <c r="B853" s="10">
        <v>102.1</v>
      </c>
    </row>
    <row r="854" spans="1:2" x14ac:dyDescent="0.25">
      <c r="A854" s="11">
        <v>30376</v>
      </c>
      <c r="B854" s="10">
        <v>102.1</v>
      </c>
    </row>
    <row r="855" spans="1:2" x14ac:dyDescent="0.25">
      <c r="A855" s="11">
        <v>30407</v>
      </c>
      <c r="B855" s="10">
        <v>101.2</v>
      </c>
    </row>
    <row r="856" spans="1:2" x14ac:dyDescent="0.25">
      <c r="A856" s="11">
        <v>30437</v>
      </c>
      <c r="B856" s="10">
        <v>100.9</v>
      </c>
    </row>
    <row r="857" spans="1:2" x14ac:dyDescent="0.25">
      <c r="A857" s="11">
        <v>30468</v>
      </c>
      <c r="B857" s="10">
        <v>100.3</v>
      </c>
    </row>
    <row r="858" spans="1:2" x14ac:dyDescent="0.25">
      <c r="A858" s="11">
        <v>30498</v>
      </c>
      <c r="B858" s="10">
        <v>100</v>
      </c>
    </row>
    <row r="859" spans="1:2" x14ac:dyDescent="0.25">
      <c r="A859" s="11">
        <v>30529</v>
      </c>
      <c r="B859" s="10">
        <v>99.7</v>
      </c>
    </row>
    <row r="860" spans="1:2" x14ac:dyDescent="0.25">
      <c r="A860" s="11">
        <v>30560</v>
      </c>
      <c r="B860" s="10">
        <v>99.1</v>
      </c>
    </row>
    <row r="861" spans="1:2" x14ac:dyDescent="0.25">
      <c r="A861" s="11">
        <v>30590</v>
      </c>
      <c r="B861" s="10">
        <v>98.8</v>
      </c>
    </row>
    <row r="862" spans="1:2" x14ac:dyDescent="0.25">
      <c r="A862" s="11">
        <v>30621</v>
      </c>
      <c r="B862" s="10">
        <v>98.8</v>
      </c>
    </row>
    <row r="863" spans="1:2" x14ac:dyDescent="0.25">
      <c r="A863" s="11">
        <v>30651</v>
      </c>
      <c r="B863" s="10">
        <v>98.5</v>
      </c>
    </row>
    <row r="864" spans="1:2" x14ac:dyDescent="0.25">
      <c r="A864" s="11">
        <v>30682</v>
      </c>
      <c r="B864" s="10">
        <v>98.2</v>
      </c>
    </row>
    <row r="865" spans="1:2" x14ac:dyDescent="0.25">
      <c r="A865" s="11">
        <v>30713</v>
      </c>
      <c r="B865" s="10">
        <v>97.6</v>
      </c>
    </row>
    <row r="866" spans="1:2" x14ac:dyDescent="0.25">
      <c r="A866" s="11">
        <v>30742</v>
      </c>
      <c r="B866" s="10">
        <v>97.3</v>
      </c>
    </row>
    <row r="867" spans="1:2" x14ac:dyDescent="0.25">
      <c r="A867" s="11">
        <v>30773</v>
      </c>
      <c r="B867" s="10">
        <v>97</v>
      </c>
    </row>
    <row r="868" spans="1:2" x14ac:dyDescent="0.25">
      <c r="A868" s="11">
        <v>30803</v>
      </c>
      <c r="B868" s="10">
        <v>96.7</v>
      </c>
    </row>
    <row r="869" spans="1:2" x14ac:dyDescent="0.25">
      <c r="A869" s="11">
        <v>30834</v>
      </c>
      <c r="B869" s="10">
        <v>96.4</v>
      </c>
    </row>
    <row r="870" spans="1:2" x14ac:dyDescent="0.25">
      <c r="A870" s="11">
        <v>30864</v>
      </c>
      <c r="B870" s="10">
        <v>96.1</v>
      </c>
    </row>
    <row r="871" spans="1:2" x14ac:dyDescent="0.25">
      <c r="A871" s="11">
        <v>30895</v>
      </c>
      <c r="B871" s="10">
        <v>95.5</v>
      </c>
    </row>
    <row r="872" spans="1:2" x14ac:dyDescent="0.25">
      <c r="A872" s="11">
        <v>30926</v>
      </c>
      <c r="B872" s="10">
        <v>95.2</v>
      </c>
    </row>
    <row r="873" spans="1:2" x14ac:dyDescent="0.25">
      <c r="A873" s="11">
        <v>30956</v>
      </c>
      <c r="B873" s="10">
        <v>94.9</v>
      </c>
    </row>
    <row r="874" spans="1:2" x14ac:dyDescent="0.25">
      <c r="A874" s="11">
        <v>30987</v>
      </c>
      <c r="B874" s="10">
        <v>94.9</v>
      </c>
    </row>
    <row r="875" spans="1:2" x14ac:dyDescent="0.25">
      <c r="A875" s="11">
        <v>31017</v>
      </c>
      <c r="B875" s="10">
        <v>94.9</v>
      </c>
    </row>
    <row r="876" spans="1:2" x14ac:dyDescent="0.25">
      <c r="A876" s="11">
        <v>31048</v>
      </c>
      <c r="B876" s="10">
        <v>94.6</v>
      </c>
    </row>
    <row r="877" spans="1:2" x14ac:dyDescent="0.25">
      <c r="A877" s="11">
        <v>31079</v>
      </c>
      <c r="B877" s="10">
        <v>94.3</v>
      </c>
    </row>
    <row r="878" spans="1:2" x14ac:dyDescent="0.25">
      <c r="A878" s="11">
        <v>31107</v>
      </c>
      <c r="B878" s="10">
        <v>94</v>
      </c>
    </row>
    <row r="879" spans="1:2" x14ac:dyDescent="0.25">
      <c r="A879" s="11">
        <v>31138</v>
      </c>
      <c r="B879" s="10">
        <v>93.4</v>
      </c>
    </row>
    <row r="880" spans="1:2" x14ac:dyDescent="0.25">
      <c r="A880" s="11">
        <v>31168</v>
      </c>
      <c r="B880" s="10">
        <v>93.1</v>
      </c>
    </row>
    <row r="881" spans="1:2" x14ac:dyDescent="0.25">
      <c r="A881" s="11">
        <v>31199</v>
      </c>
      <c r="B881" s="10">
        <v>92.8</v>
      </c>
    </row>
    <row r="882" spans="1:2" x14ac:dyDescent="0.25">
      <c r="A882" s="11">
        <v>31229</v>
      </c>
      <c r="B882" s="10">
        <v>92.8</v>
      </c>
    </row>
    <row r="883" spans="1:2" x14ac:dyDescent="0.25">
      <c r="A883" s="11">
        <v>31260</v>
      </c>
      <c r="B883" s="10">
        <v>92.5</v>
      </c>
    </row>
    <row r="884" spans="1:2" x14ac:dyDescent="0.25">
      <c r="A884" s="11">
        <v>31291</v>
      </c>
      <c r="B884" s="10">
        <v>92.2</v>
      </c>
    </row>
    <row r="885" spans="1:2" x14ac:dyDescent="0.25">
      <c r="A885" s="11">
        <v>31321</v>
      </c>
      <c r="B885" s="10">
        <v>91.9</v>
      </c>
    </row>
    <row r="886" spans="1:2" x14ac:dyDescent="0.25">
      <c r="A886" s="11">
        <v>31352</v>
      </c>
      <c r="B886" s="10">
        <v>91.6</v>
      </c>
    </row>
    <row r="887" spans="1:2" x14ac:dyDescent="0.25">
      <c r="A887" s="11">
        <v>31382</v>
      </c>
      <c r="B887" s="10">
        <v>91.3</v>
      </c>
    </row>
    <row r="888" spans="1:2" x14ac:dyDescent="0.25">
      <c r="A888" s="11">
        <v>31413</v>
      </c>
      <c r="B888" s="10">
        <v>91.3</v>
      </c>
    </row>
    <row r="889" spans="1:2" x14ac:dyDescent="0.25">
      <c r="A889" s="11">
        <v>31444</v>
      </c>
      <c r="B889" s="10">
        <v>91.3</v>
      </c>
    </row>
    <row r="890" spans="1:2" x14ac:dyDescent="0.25">
      <c r="A890" s="11">
        <v>31472</v>
      </c>
      <c r="B890" s="10">
        <v>91.9</v>
      </c>
    </row>
    <row r="891" spans="1:2" x14ac:dyDescent="0.25">
      <c r="A891" s="11">
        <v>31503</v>
      </c>
      <c r="B891" s="10">
        <v>91.9</v>
      </c>
    </row>
    <row r="892" spans="1:2" x14ac:dyDescent="0.25">
      <c r="A892" s="11">
        <v>31533</v>
      </c>
      <c r="B892" s="10">
        <v>91.6</v>
      </c>
    </row>
    <row r="893" spans="1:2" x14ac:dyDescent="0.25">
      <c r="A893" s="11">
        <v>31564</v>
      </c>
      <c r="B893" s="10">
        <v>91.3</v>
      </c>
    </row>
    <row r="894" spans="1:2" x14ac:dyDescent="0.25">
      <c r="A894" s="11">
        <v>31594</v>
      </c>
      <c r="B894" s="10">
        <v>91.3</v>
      </c>
    </row>
    <row r="895" spans="1:2" x14ac:dyDescent="0.25">
      <c r="A895" s="11">
        <v>31625</v>
      </c>
      <c r="B895" s="10">
        <v>91</v>
      </c>
    </row>
    <row r="896" spans="1:2" x14ac:dyDescent="0.25">
      <c r="A896" s="11">
        <v>31656</v>
      </c>
      <c r="B896" s="10">
        <v>90.7</v>
      </c>
    </row>
    <row r="897" spans="1:2" x14ac:dyDescent="0.25">
      <c r="A897" s="11">
        <v>31686</v>
      </c>
      <c r="B897" s="10">
        <v>90.7</v>
      </c>
    </row>
    <row r="898" spans="1:2" x14ac:dyDescent="0.25">
      <c r="A898" s="11">
        <v>31717</v>
      </c>
      <c r="B898" s="10">
        <v>90.4</v>
      </c>
    </row>
    <row r="899" spans="1:2" x14ac:dyDescent="0.25">
      <c r="A899" s="11">
        <v>31747</v>
      </c>
      <c r="B899" s="10">
        <v>90.4</v>
      </c>
    </row>
    <row r="900" spans="1:2" x14ac:dyDescent="0.25">
      <c r="A900" s="11">
        <v>31778</v>
      </c>
      <c r="B900" s="10">
        <v>89.9</v>
      </c>
    </row>
    <row r="901" spans="1:2" x14ac:dyDescent="0.25">
      <c r="A901" s="11">
        <v>31809</v>
      </c>
      <c r="B901" s="10">
        <v>89.5</v>
      </c>
    </row>
    <row r="902" spans="1:2" x14ac:dyDescent="0.25">
      <c r="A902" s="11">
        <v>31837</v>
      </c>
      <c r="B902" s="10">
        <v>89.1</v>
      </c>
    </row>
    <row r="903" spans="1:2" x14ac:dyDescent="0.25">
      <c r="A903" s="11">
        <v>31868</v>
      </c>
      <c r="B903" s="10">
        <v>88.6</v>
      </c>
    </row>
    <row r="904" spans="1:2" x14ac:dyDescent="0.25">
      <c r="A904" s="11">
        <v>31898</v>
      </c>
      <c r="B904" s="10">
        <v>88.4</v>
      </c>
    </row>
    <row r="905" spans="1:2" x14ac:dyDescent="0.25">
      <c r="A905" s="11">
        <v>31929</v>
      </c>
      <c r="B905" s="10">
        <v>88</v>
      </c>
    </row>
    <row r="906" spans="1:2" x14ac:dyDescent="0.25">
      <c r="A906" s="11">
        <v>31959</v>
      </c>
      <c r="B906" s="10">
        <v>87.8</v>
      </c>
    </row>
    <row r="907" spans="1:2" x14ac:dyDescent="0.25">
      <c r="A907" s="11">
        <v>31990</v>
      </c>
      <c r="B907" s="10">
        <v>87.3</v>
      </c>
    </row>
    <row r="908" spans="1:2" x14ac:dyDescent="0.25">
      <c r="A908" s="11">
        <v>32021</v>
      </c>
      <c r="B908" s="10">
        <v>86.9</v>
      </c>
    </row>
    <row r="909" spans="1:2" x14ac:dyDescent="0.25">
      <c r="A909" s="11">
        <v>32051</v>
      </c>
      <c r="B909" s="10">
        <v>86.7</v>
      </c>
    </row>
    <row r="910" spans="1:2" x14ac:dyDescent="0.25">
      <c r="A910" s="11">
        <v>32082</v>
      </c>
      <c r="B910" s="10">
        <v>86.5</v>
      </c>
    </row>
    <row r="911" spans="1:2" x14ac:dyDescent="0.25">
      <c r="A911" s="11">
        <v>32112</v>
      </c>
      <c r="B911" s="10">
        <v>86.6</v>
      </c>
    </row>
    <row r="912" spans="1:2" x14ac:dyDescent="0.25">
      <c r="A912" s="11">
        <v>32143</v>
      </c>
      <c r="B912" s="10">
        <v>86.4</v>
      </c>
    </row>
    <row r="913" spans="1:2" x14ac:dyDescent="0.25">
      <c r="A913" s="11">
        <v>32174</v>
      </c>
      <c r="B913" s="10">
        <v>86.2</v>
      </c>
    </row>
    <row r="914" spans="1:2" x14ac:dyDescent="0.25">
      <c r="A914" s="11">
        <v>32203</v>
      </c>
      <c r="B914" s="10">
        <v>85.8</v>
      </c>
    </row>
    <row r="915" spans="1:2" x14ac:dyDescent="0.25">
      <c r="A915" s="11">
        <v>32234</v>
      </c>
      <c r="B915" s="10">
        <v>85.4</v>
      </c>
    </row>
    <row r="916" spans="1:2" x14ac:dyDescent="0.25">
      <c r="A916" s="11">
        <v>32264</v>
      </c>
      <c r="B916" s="10">
        <v>85.1</v>
      </c>
    </row>
    <row r="917" spans="1:2" x14ac:dyDescent="0.25">
      <c r="A917" s="11">
        <v>32295</v>
      </c>
      <c r="B917" s="10">
        <v>84.7</v>
      </c>
    </row>
    <row r="918" spans="1:2" x14ac:dyDescent="0.25">
      <c r="A918" s="11">
        <v>32325</v>
      </c>
      <c r="B918" s="10">
        <v>84.4</v>
      </c>
    </row>
    <row r="919" spans="1:2" x14ac:dyDescent="0.25">
      <c r="A919" s="11">
        <v>32356</v>
      </c>
      <c r="B919" s="10">
        <v>84</v>
      </c>
    </row>
    <row r="920" spans="1:2" x14ac:dyDescent="0.25">
      <c r="A920" s="11">
        <v>32387</v>
      </c>
      <c r="B920" s="10">
        <v>83.5</v>
      </c>
    </row>
    <row r="921" spans="1:2" x14ac:dyDescent="0.25">
      <c r="A921" s="11">
        <v>32417</v>
      </c>
      <c r="B921" s="10">
        <v>83.2</v>
      </c>
    </row>
    <row r="922" spans="1:2" x14ac:dyDescent="0.25">
      <c r="A922" s="11">
        <v>32448</v>
      </c>
      <c r="B922" s="10">
        <v>83.1</v>
      </c>
    </row>
    <row r="923" spans="1:2" x14ac:dyDescent="0.25">
      <c r="A923" s="11">
        <v>32478</v>
      </c>
      <c r="B923" s="10">
        <v>83</v>
      </c>
    </row>
    <row r="924" spans="1:2" x14ac:dyDescent="0.25">
      <c r="A924" s="11">
        <v>32509</v>
      </c>
      <c r="B924" s="10">
        <v>82.6</v>
      </c>
    </row>
    <row r="925" spans="1:2" x14ac:dyDescent="0.25">
      <c r="A925" s="11">
        <v>32540</v>
      </c>
      <c r="B925" s="10">
        <v>82.3</v>
      </c>
    </row>
    <row r="926" spans="1:2" x14ac:dyDescent="0.25">
      <c r="A926" s="11">
        <v>32568</v>
      </c>
      <c r="B926" s="10">
        <v>81.8</v>
      </c>
    </row>
    <row r="927" spans="1:2" x14ac:dyDescent="0.25">
      <c r="A927" s="11">
        <v>32599</v>
      </c>
      <c r="B927" s="10">
        <v>81.2</v>
      </c>
    </row>
    <row r="928" spans="1:2" x14ac:dyDescent="0.25">
      <c r="A928" s="11">
        <v>32629</v>
      </c>
      <c r="B928" s="10">
        <v>80.8</v>
      </c>
    </row>
    <row r="929" spans="1:2" x14ac:dyDescent="0.25">
      <c r="A929" s="11">
        <v>32660</v>
      </c>
      <c r="B929" s="10">
        <v>80.599999999999994</v>
      </c>
    </row>
    <row r="930" spans="1:2" x14ac:dyDescent="0.25">
      <c r="A930" s="11">
        <v>32690</v>
      </c>
      <c r="B930" s="10">
        <v>80.400000000000006</v>
      </c>
    </row>
    <row r="931" spans="1:2" x14ac:dyDescent="0.25">
      <c r="A931" s="11">
        <v>32721</v>
      </c>
      <c r="B931" s="10">
        <v>80.3</v>
      </c>
    </row>
    <row r="932" spans="1:2" x14ac:dyDescent="0.25">
      <c r="A932" s="11">
        <v>32752</v>
      </c>
      <c r="B932" s="10">
        <v>80</v>
      </c>
    </row>
    <row r="933" spans="1:2" x14ac:dyDescent="0.25">
      <c r="A933" s="11">
        <v>32782</v>
      </c>
      <c r="B933" s="10">
        <v>79.599999999999994</v>
      </c>
    </row>
    <row r="934" spans="1:2" x14ac:dyDescent="0.25">
      <c r="A934" s="11">
        <v>32813</v>
      </c>
      <c r="B934" s="10">
        <v>79.5</v>
      </c>
    </row>
    <row r="935" spans="1:2" x14ac:dyDescent="0.25">
      <c r="A935" s="11">
        <v>32843</v>
      </c>
      <c r="B935" s="10">
        <v>79.3</v>
      </c>
    </row>
    <row r="936" spans="1:2" x14ac:dyDescent="0.25">
      <c r="A936" s="11">
        <v>32874</v>
      </c>
      <c r="B936" s="10">
        <v>78.5</v>
      </c>
    </row>
    <row r="937" spans="1:2" x14ac:dyDescent="0.25">
      <c r="A937" s="11">
        <v>32905</v>
      </c>
      <c r="B937" s="10">
        <v>78.2</v>
      </c>
    </row>
    <row r="938" spans="1:2" x14ac:dyDescent="0.25">
      <c r="A938" s="11">
        <v>32933</v>
      </c>
      <c r="B938" s="10">
        <v>77.7</v>
      </c>
    </row>
    <row r="939" spans="1:2" x14ac:dyDescent="0.25">
      <c r="A939" s="11">
        <v>32964</v>
      </c>
      <c r="B939" s="10">
        <v>77.599999999999994</v>
      </c>
    </row>
    <row r="940" spans="1:2" x14ac:dyDescent="0.25">
      <c r="A940" s="11">
        <v>32994</v>
      </c>
      <c r="B940" s="10">
        <v>77.400000000000006</v>
      </c>
    </row>
    <row r="941" spans="1:2" x14ac:dyDescent="0.25">
      <c r="A941" s="11">
        <v>33025</v>
      </c>
      <c r="B941" s="10">
        <v>77</v>
      </c>
    </row>
    <row r="942" spans="1:2" x14ac:dyDescent="0.25">
      <c r="A942" s="11">
        <v>33055</v>
      </c>
      <c r="B942" s="10">
        <v>76.7</v>
      </c>
    </row>
    <row r="943" spans="1:2" x14ac:dyDescent="0.25">
      <c r="A943" s="11">
        <v>33086</v>
      </c>
      <c r="B943" s="10">
        <v>76</v>
      </c>
    </row>
    <row r="944" spans="1:2" x14ac:dyDescent="0.25">
      <c r="A944" s="11">
        <v>33117</v>
      </c>
      <c r="B944" s="10">
        <v>75.400000000000006</v>
      </c>
    </row>
    <row r="945" spans="1:2" x14ac:dyDescent="0.25">
      <c r="A945" s="11">
        <v>33147</v>
      </c>
      <c r="B945" s="10">
        <v>74.900000000000006</v>
      </c>
    </row>
    <row r="946" spans="1:2" x14ac:dyDescent="0.25">
      <c r="A946" s="11">
        <v>33178</v>
      </c>
      <c r="B946" s="10">
        <v>74.8</v>
      </c>
    </row>
    <row r="947" spans="1:2" x14ac:dyDescent="0.25">
      <c r="A947" s="11">
        <v>33208</v>
      </c>
      <c r="B947" s="10">
        <v>74.7</v>
      </c>
    </row>
    <row r="948" spans="1:2" x14ac:dyDescent="0.25">
      <c r="A948" s="11">
        <v>33239</v>
      </c>
      <c r="B948" s="10">
        <v>74.3</v>
      </c>
    </row>
    <row r="949" spans="1:2" x14ac:dyDescent="0.25">
      <c r="A949" s="11">
        <v>33270</v>
      </c>
      <c r="B949" s="10">
        <v>74.2</v>
      </c>
    </row>
    <row r="950" spans="1:2" x14ac:dyDescent="0.25">
      <c r="A950" s="11">
        <v>33298</v>
      </c>
      <c r="B950" s="10">
        <v>74.099999999999994</v>
      </c>
    </row>
    <row r="951" spans="1:2" x14ac:dyDescent="0.25">
      <c r="A951" s="11">
        <v>33329</v>
      </c>
      <c r="B951" s="10">
        <v>73.900000000000006</v>
      </c>
    </row>
    <row r="952" spans="1:2" x14ac:dyDescent="0.25">
      <c r="A952" s="11">
        <v>33359</v>
      </c>
      <c r="B952" s="10">
        <v>73.7</v>
      </c>
    </row>
    <row r="953" spans="1:2" x14ac:dyDescent="0.25">
      <c r="A953" s="11">
        <v>33390</v>
      </c>
      <c r="B953" s="10">
        <v>73.5</v>
      </c>
    </row>
    <row r="954" spans="1:2" x14ac:dyDescent="0.25">
      <c r="A954" s="11">
        <v>33420</v>
      </c>
      <c r="B954" s="10">
        <v>73.400000000000006</v>
      </c>
    </row>
    <row r="955" spans="1:2" x14ac:dyDescent="0.25">
      <c r="A955" s="11">
        <v>33451</v>
      </c>
      <c r="B955" s="10">
        <v>73.2</v>
      </c>
    </row>
    <row r="956" spans="1:2" x14ac:dyDescent="0.25">
      <c r="A956" s="11">
        <v>33482</v>
      </c>
      <c r="B956" s="10">
        <v>72.900000000000006</v>
      </c>
    </row>
    <row r="957" spans="1:2" x14ac:dyDescent="0.25">
      <c r="A957" s="11">
        <v>33512</v>
      </c>
      <c r="B957" s="10">
        <v>72.8</v>
      </c>
    </row>
    <row r="958" spans="1:2" x14ac:dyDescent="0.25">
      <c r="A958" s="11">
        <v>33543</v>
      </c>
      <c r="B958" s="10">
        <v>72.599999999999994</v>
      </c>
    </row>
    <row r="959" spans="1:2" x14ac:dyDescent="0.25">
      <c r="A959" s="11">
        <v>33573</v>
      </c>
      <c r="B959" s="10">
        <v>72.5</v>
      </c>
    </row>
    <row r="960" spans="1:2" x14ac:dyDescent="0.25">
      <c r="A960" s="11">
        <v>33604</v>
      </c>
      <c r="B960" s="10">
        <v>72.400000000000006</v>
      </c>
    </row>
    <row r="961" spans="1:2" x14ac:dyDescent="0.25">
      <c r="A961" s="11">
        <v>33635</v>
      </c>
      <c r="B961" s="10">
        <v>72.2</v>
      </c>
    </row>
    <row r="962" spans="1:2" x14ac:dyDescent="0.25">
      <c r="A962" s="11">
        <v>33664</v>
      </c>
      <c r="B962" s="10">
        <v>71.8</v>
      </c>
    </row>
    <row r="963" spans="1:2" x14ac:dyDescent="0.25">
      <c r="A963" s="11">
        <v>33695</v>
      </c>
      <c r="B963" s="10">
        <v>71.7</v>
      </c>
    </row>
    <row r="964" spans="1:2" x14ac:dyDescent="0.25">
      <c r="A964" s="11">
        <v>33725</v>
      </c>
      <c r="B964" s="10">
        <v>71.599999999999994</v>
      </c>
    </row>
    <row r="965" spans="1:2" x14ac:dyDescent="0.25">
      <c r="A965" s="11">
        <v>33756</v>
      </c>
      <c r="B965" s="10">
        <v>71.3</v>
      </c>
    </row>
    <row r="966" spans="1:2" x14ac:dyDescent="0.25">
      <c r="A966" s="11">
        <v>33786</v>
      </c>
      <c r="B966" s="10">
        <v>71.2</v>
      </c>
    </row>
    <row r="967" spans="1:2" x14ac:dyDescent="0.25">
      <c r="A967" s="11">
        <v>33817</v>
      </c>
      <c r="B967" s="10">
        <v>71</v>
      </c>
    </row>
    <row r="968" spans="1:2" x14ac:dyDescent="0.25">
      <c r="A968" s="11">
        <v>33848</v>
      </c>
      <c r="B968" s="10">
        <v>70.8</v>
      </c>
    </row>
    <row r="969" spans="1:2" x14ac:dyDescent="0.25">
      <c r="A969" s="11">
        <v>33878</v>
      </c>
      <c r="B969" s="10">
        <v>70.5</v>
      </c>
    </row>
    <row r="970" spans="1:2" x14ac:dyDescent="0.25">
      <c r="A970" s="11">
        <v>33909</v>
      </c>
      <c r="B970" s="10">
        <v>70.400000000000006</v>
      </c>
    </row>
    <row r="971" spans="1:2" x14ac:dyDescent="0.25">
      <c r="A971" s="11">
        <v>33939</v>
      </c>
      <c r="B971" s="10">
        <v>70.5</v>
      </c>
    </row>
    <row r="972" spans="1:2" x14ac:dyDescent="0.25">
      <c r="A972" s="11">
        <v>33970</v>
      </c>
      <c r="B972" s="10">
        <v>70.099999999999994</v>
      </c>
    </row>
    <row r="973" spans="1:2" x14ac:dyDescent="0.25">
      <c r="A973" s="11">
        <v>34001</v>
      </c>
      <c r="B973" s="10">
        <v>69.900000000000006</v>
      </c>
    </row>
    <row r="974" spans="1:2" x14ac:dyDescent="0.25">
      <c r="A974" s="11">
        <v>34029</v>
      </c>
      <c r="B974" s="10">
        <v>69.7</v>
      </c>
    </row>
    <row r="975" spans="1:2" x14ac:dyDescent="0.25">
      <c r="A975" s="11">
        <v>34060</v>
      </c>
      <c r="B975" s="10">
        <v>69.5</v>
      </c>
    </row>
    <row r="976" spans="1:2" x14ac:dyDescent="0.25">
      <c r="A976" s="11">
        <v>34090</v>
      </c>
      <c r="B976" s="10">
        <v>69.3</v>
      </c>
    </row>
    <row r="977" spans="1:3" x14ac:dyDescent="0.25">
      <c r="A977" s="11">
        <v>34121</v>
      </c>
      <c r="B977" s="10">
        <v>69.3</v>
      </c>
    </row>
    <row r="978" spans="1:3" x14ac:dyDescent="0.25">
      <c r="A978" s="11">
        <v>34151</v>
      </c>
      <c r="B978" s="10">
        <v>69.2</v>
      </c>
    </row>
    <row r="979" spans="1:3" x14ac:dyDescent="0.25">
      <c r="A979" s="11">
        <v>34182</v>
      </c>
      <c r="B979" s="10">
        <v>69</v>
      </c>
    </row>
    <row r="980" spans="1:3" x14ac:dyDescent="0.25">
      <c r="A980" s="11">
        <v>34213</v>
      </c>
      <c r="B980" s="10">
        <v>68.900000000000006</v>
      </c>
    </row>
    <row r="981" spans="1:3" x14ac:dyDescent="0.25">
      <c r="A981" s="11">
        <v>34243</v>
      </c>
      <c r="B981" s="10">
        <v>68.599999999999994</v>
      </c>
    </row>
    <row r="982" spans="1:3" x14ac:dyDescent="0.25">
      <c r="A982" s="11">
        <v>34274</v>
      </c>
      <c r="B982" s="10">
        <v>68.599999999999994</v>
      </c>
    </row>
    <row r="983" spans="1:3" x14ac:dyDescent="0.25">
      <c r="A983" s="11">
        <v>34304</v>
      </c>
      <c r="B983" s="10">
        <v>68.599999999999994</v>
      </c>
    </row>
    <row r="984" spans="1:3" x14ac:dyDescent="0.25">
      <c r="A984" s="11">
        <v>34335</v>
      </c>
      <c r="B984" s="10">
        <v>68.400000000000006</v>
      </c>
    </row>
    <row r="985" spans="1:3" x14ac:dyDescent="0.25">
      <c r="A985" s="11">
        <v>34366</v>
      </c>
      <c r="B985" s="10">
        <v>68.2</v>
      </c>
    </row>
    <row r="986" spans="1:3" x14ac:dyDescent="0.25">
      <c r="A986" s="11">
        <v>34394</v>
      </c>
      <c r="B986" s="10">
        <v>67.900000000000006</v>
      </c>
    </row>
    <row r="987" spans="1:3" x14ac:dyDescent="0.25">
      <c r="A987" s="11">
        <v>34425</v>
      </c>
      <c r="B987" s="10">
        <v>67.900000000000006</v>
      </c>
    </row>
    <row r="988" spans="1:3" x14ac:dyDescent="0.25">
      <c r="A988" s="11">
        <v>34455</v>
      </c>
      <c r="B988" s="10">
        <v>67.8</v>
      </c>
    </row>
    <row r="989" spans="1:3" x14ac:dyDescent="0.25">
      <c r="A989" s="11">
        <v>34486</v>
      </c>
      <c r="B989" s="10">
        <v>67.599999999999994</v>
      </c>
      <c r="C989" s="9">
        <v>100</v>
      </c>
    </row>
    <row r="990" spans="1:3" x14ac:dyDescent="0.25">
      <c r="A990" s="11">
        <v>34516</v>
      </c>
      <c r="B990" s="10">
        <v>67.400000000000006</v>
      </c>
      <c r="C990" s="9">
        <f>(B990/$B$989)*$C$989</f>
        <v>99.704142011834335</v>
      </c>
    </row>
    <row r="991" spans="1:3" x14ac:dyDescent="0.25">
      <c r="A991" s="11">
        <v>34547</v>
      </c>
      <c r="B991" s="10">
        <v>67.099999999999994</v>
      </c>
      <c r="C991" s="9">
        <f t="shared" ref="C991:C1054" si="0">(B991/$B$989)*$C$989</f>
        <v>99.260355029585796</v>
      </c>
    </row>
    <row r="992" spans="1:3" x14ac:dyDescent="0.25">
      <c r="A992" s="11">
        <v>34578</v>
      </c>
      <c r="B992" s="10">
        <v>66.900000000000006</v>
      </c>
      <c r="C992" s="9">
        <f t="shared" si="0"/>
        <v>98.964497041420131</v>
      </c>
    </row>
    <row r="993" spans="1:3" x14ac:dyDescent="0.25">
      <c r="A993" s="11">
        <v>34608</v>
      </c>
      <c r="B993" s="10">
        <v>66.900000000000006</v>
      </c>
      <c r="C993" s="9">
        <f t="shared" si="0"/>
        <v>98.964497041420131</v>
      </c>
    </row>
    <row r="994" spans="1:3" x14ac:dyDescent="0.25">
      <c r="A994" s="11">
        <v>34639</v>
      </c>
      <c r="B994" s="10">
        <v>66.8</v>
      </c>
      <c r="C994" s="9">
        <f t="shared" si="0"/>
        <v>98.816568047337284</v>
      </c>
    </row>
    <row r="995" spans="1:3" x14ac:dyDescent="0.25">
      <c r="A995" s="11">
        <v>34669</v>
      </c>
      <c r="B995" s="10">
        <v>66.8</v>
      </c>
      <c r="C995" s="9">
        <f t="shared" si="0"/>
        <v>98.816568047337284</v>
      </c>
    </row>
    <row r="996" spans="1:3" x14ac:dyDescent="0.25">
      <c r="A996" s="11">
        <v>34700</v>
      </c>
      <c r="B996" s="10">
        <v>66.5</v>
      </c>
      <c r="C996" s="9">
        <f t="shared" si="0"/>
        <v>98.372781065088759</v>
      </c>
    </row>
    <row r="997" spans="1:3" x14ac:dyDescent="0.25">
      <c r="A997" s="11">
        <v>34731</v>
      </c>
      <c r="B997" s="10">
        <v>66.3</v>
      </c>
      <c r="C997" s="9">
        <f t="shared" si="0"/>
        <v>98.07692307692308</v>
      </c>
    </row>
    <row r="998" spans="1:3" x14ac:dyDescent="0.25">
      <c r="A998" s="11">
        <v>34759</v>
      </c>
      <c r="B998" s="10">
        <v>66</v>
      </c>
      <c r="C998" s="9">
        <f t="shared" si="0"/>
        <v>97.633136094674569</v>
      </c>
    </row>
    <row r="999" spans="1:3" x14ac:dyDescent="0.25">
      <c r="A999" s="11">
        <v>34790</v>
      </c>
      <c r="B999" s="10">
        <v>65.8</v>
      </c>
      <c r="C999" s="9">
        <f t="shared" si="0"/>
        <v>97.33727810650889</v>
      </c>
    </row>
    <row r="1000" spans="1:3" x14ac:dyDescent="0.25">
      <c r="A1000" s="11">
        <v>34820</v>
      </c>
      <c r="B1000" s="10">
        <v>65.7</v>
      </c>
      <c r="C1000" s="9">
        <f t="shared" si="0"/>
        <v>97.189349112426044</v>
      </c>
    </row>
    <row r="1001" spans="1:3" x14ac:dyDescent="0.25">
      <c r="A1001" s="11">
        <v>34851</v>
      </c>
      <c r="B1001" s="10">
        <v>65.599999999999994</v>
      </c>
      <c r="C1001" s="9">
        <f t="shared" si="0"/>
        <v>97.041420118343197</v>
      </c>
    </row>
    <row r="1002" spans="1:3" x14ac:dyDescent="0.25">
      <c r="A1002" s="11">
        <v>34881</v>
      </c>
      <c r="B1002" s="10">
        <v>65.599999999999994</v>
      </c>
      <c r="C1002" s="9">
        <f t="shared" si="0"/>
        <v>97.041420118343197</v>
      </c>
    </row>
    <row r="1003" spans="1:3" x14ac:dyDescent="0.25">
      <c r="A1003" s="11">
        <v>34912</v>
      </c>
      <c r="B1003" s="10">
        <v>65.400000000000006</v>
      </c>
      <c r="C1003" s="9">
        <f t="shared" si="0"/>
        <v>96.745562130177532</v>
      </c>
    </row>
    <row r="1004" spans="1:3" x14ac:dyDescent="0.25">
      <c r="A1004" s="11">
        <v>34943</v>
      </c>
      <c r="B1004" s="10">
        <v>65.3</v>
      </c>
      <c r="C1004" s="9">
        <f t="shared" si="0"/>
        <v>96.597633136094672</v>
      </c>
    </row>
    <row r="1005" spans="1:3" x14ac:dyDescent="0.25">
      <c r="A1005" s="11">
        <v>34973</v>
      </c>
      <c r="B1005" s="10">
        <v>65.099999999999994</v>
      </c>
      <c r="C1005" s="9">
        <f t="shared" si="0"/>
        <v>96.301775147928993</v>
      </c>
    </row>
    <row r="1006" spans="1:3" x14ac:dyDescent="0.25">
      <c r="A1006" s="11">
        <v>35004</v>
      </c>
      <c r="B1006" s="10">
        <v>65.099999999999994</v>
      </c>
      <c r="C1006" s="9">
        <f t="shared" si="0"/>
        <v>96.301775147928993</v>
      </c>
    </row>
    <row r="1007" spans="1:3" x14ac:dyDescent="0.25">
      <c r="A1007" s="11">
        <v>35034</v>
      </c>
      <c r="B1007" s="10">
        <v>65.099999999999994</v>
      </c>
      <c r="C1007" s="9">
        <f t="shared" si="0"/>
        <v>96.301775147928993</v>
      </c>
    </row>
    <row r="1008" spans="1:3" x14ac:dyDescent="0.25">
      <c r="A1008" s="11">
        <v>35065</v>
      </c>
      <c r="B1008" s="10">
        <v>64.8</v>
      </c>
      <c r="C1008" s="9">
        <f t="shared" si="0"/>
        <v>95.857988165680467</v>
      </c>
    </row>
    <row r="1009" spans="1:3" x14ac:dyDescent="0.25">
      <c r="A1009" s="11">
        <v>35096</v>
      </c>
      <c r="B1009" s="10">
        <v>64.5</v>
      </c>
      <c r="C1009" s="9">
        <f t="shared" si="0"/>
        <v>95.414201183431956</v>
      </c>
    </row>
    <row r="1010" spans="1:3" x14ac:dyDescent="0.25">
      <c r="A1010" s="11">
        <v>35125</v>
      </c>
      <c r="B1010" s="10">
        <v>64.2</v>
      </c>
      <c r="C1010" s="9">
        <f t="shared" si="0"/>
        <v>94.970414201183445</v>
      </c>
    </row>
    <row r="1011" spans="1:3" x14ac:dyDescent="0.25">
      <c r="A1011" s="11">
        <v>35156</v>
      </c>
      <c r="B1011" s="10">
        <v>64</v>
      </c>
      <c r="C1011" s="9">
        <f t="shared" si="0"/>
        <v>94.674556213017752</v>
      </c>
    </row>
    <row r="1012" spans="1:3" x14ac:dyDescent="0.25">
      <c r="A1012" s="11">
        <v>35186</v>
      </c>
      <c r="B1012" s="10">
        <v>63.9</v>
      </c>
      <c r="C1012" s="9">
        <f t="shared" si="0"/>
        <v>94.526627218934919</v>
      </c>
    </row>
    <row r="1013" spans="1:3" x14ac:dyDescent="0.25">
      <c r="A1013" s="11">
        <v>35217</v>
      </c>
      <c r="B1013" s="10">
        <v>63.8</v>
      </c>
      <c r="C1013" s="9">
        <f t="shared" si="0"/>
        <v>94.378698224852073</v>
      </c>
    </row>
    <row r="1014" spans="1:3" x14ac:dyDescent="0.25">
      <c r="A1014" s="11">
        <v>35247</v>
      </c>
      <c r="B1014" s="10">
        <v>63.7</v>
      </c>
      <c r="C1014" s="9">
        <f t="shared" si="0"/>
        <v>94.230769230769241</v>
      </c>
    </row>
    <row r="1015" spans="1:3" x14ac:dyDescent="0.25">
      <c r="A1015" s="11">
        <v>35278</v>
      </c>
      <c r="B1015" s="10">
        <v>63.6</v>
      </c>
      <c r="C1015" s="9">
        <f t="shared" si="0"/>
        <v>94.082840236686408</v>
      </c>
    </row>
    <row r="1016" spans="1:3" x14ac:dyDescent="0.25">
      <c r="A1016" s="11">
        <v>35309</v>
      </c>
      <c r="B1016" s="10">
        <v>63.4</v>
      </c>
      <c r="C1016" s="9">
        <f t="shared" si="0"/>
        <v>93.786982248520715</v>
      </c>
    </row>
    <row r="1017" spans="1:3" x14ac:dyDescent="0.25">
      <c r="A1017" s="11">
        <v>35339</v>
      </c>
      <c r="B1017" s="10">
        <v>63.2</v>
      </c>
      <c r="C1017" s="9">
        <f t="shared" si="0"/>
        <v>93.491124260355036</v>
      </c>
    </row>
    <row r="1018" spans="1:3" x14ac:dyDescent="0.25">
      <c r="A1018" s="11">
        <v>35370</v>
      </c>
      <c r="B1018" s="10">
        <v>63.1</v>
      </c>
      <c r="C1018" s="9">
        <f t="shared" si="0"/>
        <v>93.34319526627219</v>
      </c>
    </row>
    <row r="1019" spans="1:3" x14ac:dyDescent="0.25">
      <c r="A1019" s="11">
        <v>35400</v>
      </c>
      <c r="B1019" s="10">
        <v>63.1</v>
      </c>
      <c r="C1019" s="9">
        <f t="shared" si="0"/>
        <v>93.34319526627219</v>
      </c>
    </row>
    <row r="1020" spans="1:3" x14ac:dyDescent="0.25">
      <c r="A1020" s="11">
        <v>35431</v>
      </c>
      <c r="B1020" s="10">
        <v>62.8</v>
      </c>
      <c r="C1020" s="9">
        <f t="shared" si="0"/>
        <v>92.899408284023679</v>
      </c>
    </row>
    <row r="1021" spans="1:3" x14ac:dyDescent="0.25">
      <c r="A1021" s="11">
        <v>35462</v>
      </c>
      <c r="B1021" s="10">
        <v>62.6</v>
      </c>
      <c r="C1021" s="9">
        <f t="shared" si="0"/>
        <v>92.603550295858</v>
      </c>
    </row>
    <row r="1022" spans="1:3" x14ac:dyDescent="0.25">
      <c r="A1022" s="11">
        <v>35490</v>
      </c>
      <c r="B1022" s="10">
        <v>62.5</v>
      </c>
      <c r="C1022" s="9">
        <f t="shared" si="0"/>
        <v>92.455621301775153</v>
      </c>
    </row>
    <row r="1023" spans="1:3" x14ac:dyDescent="0.25">
      <c r="A1023" s="11">
        <v>35521</v>
      </c>
      <c r="B1023" s="10">
        <v>62.4</v>
      </c>
      <c r="C1023" s="9">
        <f t="shared" si="0"/>
        <v>92.307692307692307</v>
      </c>
    </row>
    <row r="1024" spans="1:3" x14ac:dyDescent="0.25">
      <c r="A1024" s="11">
        <v>35551</v>
      </c>
      <c r="B1024" s="10">
        <v>62.5</v>
      </c>
      <c r="C1024" s="9">
        <f t="shared" si="0"/>
        <v>92.455621301775153</v>
      </c>
    </row>
    <row r="1025" spans="1:3" x14ac:dyDescent="0.25">
      <c r="A1025" s="11">
        <v>35582</v>
      </c>
      <c r="B1025" s="10">
        <v>62.4</v>
      </c>
      <c r="C1025" s="9">
        <f t="shared" si="0"/>
        <v>92.307692307692307</v>
      </c>
    </row>
    <row r="1026" spans="1:3" x14ac:dyDescent="0.25">
      <c r="A1026" s="11">
        <v>35612</v>
      </c>
      <c r="B1026" s="10">
        <v>62.3</v>
      </c>
      <c r="C1026" s="9">
        <f t="shared" si="0"/>
        <v>92.15976331360946</v>
      </c>
    </row>
    <row r="1027" spans="1:3" x14ac:dyDescent="0.25">
      <c r="A1027" s="11">
        <v>35643</v>
      </c>
      <c r="B1027" s="10">
        <v>62.2</v>
      </c>
      <c r="C1027" s="9">
        <f t="shared" si="0"/>
        <v>92.011834319526642</v>
      </c>
    </row>
    <row r="1028" spans="1:3" x14ac:dyDescent="0.25">
      <c r="A1028" s="11">
        <v>35674</v>
      </c>
      <c r="B1028" s="10">
        <v>62</v>
      </c>
      <c r="C1028" s="9">
        <f t="shared" si="0"/>
        <v>91.715976331360963</v>
      </c>
    </row>
    <row r="1029" spans="1:3" x14ac:dyDescent="0.25">
      <c r="A1029" s="11">
        <v>35704</v>
      </c>
      <c r="B1029" s="10">
        <v>61.9</v>
      </c>
      <c r="C1029" s="9">
        <f t="shared" si="0"/>
        <v>91.568047337278117</v>
      </c>
    </row>
    <row r="1030" spans="1:3" x14ac:dyDescent="0.25">
      <c r="A1030" s="11">
        <v>35735</v>
      </c>
      <c r="B1030" s="10">
        <v>61.9</v>
      </c>
      <c r="C1030" s="9">
        <f t="shared" si="0"/>
        <v>91.568047337278117</v>
      </c>
    </row>
    <row r="1031" spans="1:3" x14ac:dyDescent="0.25">
      <c r="A1031" s="11">
        <v>35765</v>
      </c>
      <c r="B1031" s="10">
        <v>62</v>
      </c>
      <c r="C1031" s="9">
        <f t="shared" si="0"/>
        <v>91.715976331360963</v>
      </c>
    </row>
    <row r="1032" spans="1:3" x14ac:dyDescent="0.25">
      <c r="A1032" s="11">
        <v>35796</v>
      </c>
      <c r="B1032" s="10">
        <v>61.9</v>
      </c>
      <c r="C1032" s="9">
        <f t="shared" si="0"/>
        <v>91.568047337278117</v>
      </c>
    </row>
    <row r="1033" spans="1:3" x14ac:dyDescent="0.25">
      <c r="A1033" s="11">
        <v>35827</v>
      </c>
      <c r="B1033" s="10">
        <v>61.8</v>
      </c>
      <c r="C1033" s="9">
        <f t="shared" si="0"/>
        <v>91.42011834319527</v>
      </c>
    </row>
    <row r="1034" spans="1:3" x14ac:dyDescent="0.25">
      <c r="A1034" s="11">
        <v>35855</v>
      </c>
      <c r="B1034" s="10">
        <v>61.7</v>
      </c>
      <c r="C1034" s="9">
        <f t="shared" si="0"/>
        <v>91.272189349112438</v>
      </c>
    </row>
    <row r="1035" spans="1:3" x14ac:dyDescent="0.25">
      <c r="A1035" s="11">
        <v>35886</v>
      </c>
      <c r="B1035" s="10">
        <v>61.5</v>
      </c>
      <c r="C1035" s="9">
        <f t="shared" si="0"/>
        <v>90.976331360946745</v>
      </c>
    </row>
    <row r="1036" spans="1:3" x14ac:dyDescent="0.25">
      <c r="A1036" s="11">
        <v>35916</v>
      </c>
      <c r="B1036" s="10">
        <v>61.4</v>
      </c>
      <c r="C1036" s="9">
        <f t="shared" si="0"/>
        <v>90.828402366863912</v>
      </c>
    </row>
    <row r="1037" spans="1:3" x14ac:dyDescent="0.25">
      <c r="A1037" s="11">
        <v>35947</v>
      </c>
      <c r="B1037" s="10">
        <v>61.4</v>
      </c>
      <c r="C1037" s="9">
        <f t="shared" si="0"/>
        <v>90.828402366863912</v>
      </c>
    </row>
    <row r="1038" spans="1:3" x14ac:dyDescent="0.25">
      <c r="A1038" s="11">
        <v>35977</v>
      </c>
      <c r="B1038" s="10">
        <v>61.3</v>
      </c>
      <c r="C1038" s="9">
        <f t="shared" si="0"/>
        <v>90.680473372781066</v>
      </c>
    </row>
    <row r="1039" spans="1:3" x14ac:dyDescent="0.25">
      <c r="A1039" s="11">
        <v>36008</v>
      </c>
      <c r="B1039" s="10">
        <v>61.2</v>
      </c>
      <c r="C1039" s="9">
        <f t="shared" si="0"/>
        <v>90.532544378698233</v>
      </c>
    </row>
    <row r="1040" spans="1:3" x14ac:dyDescent="0.25">
      <c r="A1040" s="11">
        <v>36039</v>
      </c>
      <c r="B1040" s="10">
        <v>61.1</v>
      </c>
      <c r="C1040" s="9">
        <f t="shared" si="0"/>
        <v>90.384615384615401</v>
      </c>
    </row>
    <row r="1041" spans="1:3" x14ac:dyDescent="0.25">
      <c r="A1041" s="11">
        <v>36069</v>
      </c>
      <c r="B1041" s="10">
        <v>61</v>
      </c>
      <c r="C1041" s="9">
        <f t="shared" si="0"/>
        <v>90.236686390532554</v>
      </c>
    </row>
    <row r="1042" spans="1:3" x14ac:dyDescent="0.25">
      <c r="A1042" s="11">
        <v>36100</v>
      </c>
      <c r="B1042" s="10">
        <v>61</v>
      </c>
      <c r="C1042" s="9">
        <f t="shared" si="0"/>
        <v>90.236686390532554</v>
      </c>
    </row>
    <row r="1043" spans="1:3" x14ac:dyDescent="0.25">
      <c r="A1043" s="11">
        <v>36130</v>
      </c>
      <c r="B1043" s="10">
        <v>61</v>
      </c>
      <c r="C1043" s="9">
        <f t="shared" si="0"/>
        <v>90.236686390532554</v>
      </c>
    </row>
    <row r="1044" spans="1:3" x14ac:dyDescent="0.25">
      <c r="A1044" s="11">
        <v>36161</v>
      </c>
      <c r="B1044" s="10">
        <v>60.8</v>
      </c>
      <c r="C1044" s="9">
        <f t="shared" si="0"/>
        <v>89.940828402366861</v>
      </c>
    </row>
    <row r="1045" spans="1:3" x14ac:dyDescent="0.25">
      <c r="A1045" s="11">
        <v>36192</v>
      </c>
      <c r="B1045" s="10">
        <v>60.8</v>
      </c>
      <c r="C1045" s="9">
        <f t="shared" si="0"/>
        <v>89.940828402366861</v>
      </c>
    </row>
    <row r="1046" spans="1:3" x14ac:dyDescent="0.25">
      <c r="A1046" s="11">
        <v>36220</v>
      </c>
      <c r="B1046" s="10">
        <v>60.6</v>
      </c>
      <c r="C1046" s="9">
        <f t="shared" si="0"/>
        <v>89.644970414201197</v>
      </c>
    </row>
    <row r="1047" spans="1:3" x14ac:dyDescent="0.25">
      <c r="A1047" s="11">
        <v>36251</v>
      </c>
      <c r="B1047" s="10">
        <v>60.2</v>
      </c>
      <c r="C1047" s="9">
        <f t="shared" si="0"/>
        <v>89.053254437869839</v>
      </c>
    </row>
    <row r="1048" spans="1:3" x14ac:dyDescent="0.25">
      <c r="A1048" s="11">
        <v>36281</v>
      </c>
      <c r="B1048" s="10">
        <v>60.2</v>
      </c>
      <c r="C1048" s="9">
        <f t="shared" si="0"/>
        <v>89.053254437869839</v>
      </c>
    </row>
    <row r="1049" spans="1:3" x14ac:dyDescent="0.25">
      <c r="A1049" s="11">
        <v>36312</v>
      </c>
      <c r="B1049" s="10">
        <v>60.2</v>
      </c>
      <c r="C1049" s="9">
        <f t="shared" si="0"/>
        <v>89.053254437869839</v>
      </c>
    </row>
    <row r="1050" spans="1:3" x14ac:dyDescent="0.25">
      <c r="A1050" s="11">
        <v>36342</v>
      </c>
      <c r="B1050" s="10">
        <v>60</v>
      </c>
      <c r="C1050" s="9">
        <f t="shared" si="0"/>
        <v>88.757396449704146</v>
      </c>
    </row>
    <row r="1051" spans="1:3" x14ac:dyDescent="0.25">
      <c r="A1051" s="11">
        <v>36373</v>
      </c>
      <c r="B1051" s="10">
        <v>59.8</v>
      </c>
      <c r="C1051" s="9">
        <f t="shared" si="0"/>
        <v>88.461538461538467</v>
      </c>
    </row>
    <row r="1052" spans="1:3" x14ac:dyDescent="0.25">
      <c r="A1052" s="11">
        <v>36404</v>
      </c>
      <c r="B1052" s="10">
        <v>59.6</v>
      </c>
      <c r="C1052" s="9">
        <f t="shared" si="0"/>
        <v>88.165680473372788</v>
      </c>
    </row>
    <row r="1053" spans="1:3" x14ac:dyDescent="0.25">
      <c r="A1053" s="11">
        <v>36434</v>
      </c>
      <c r="B1053" s="10">
        <v>59.4</v>
      </c>
      <c r="C1053" s="9">
        <f t="shared" si="0"/>
        <v>87.869822485207109</v>
      </c>
    </row>
    <row r="1054" spans="1:3" x14ac:dyDescent="0.25">
      <c r="A1054" s="11">
        <v>36465</v>
      </c>
      <c r="B1054" s="10">
        <v>59.4</v>
      </c>
      <c r="C1054" s="9">
        <f t="shared" si="0"/>
        <v>87.869822485207109</v>
      </c>
    </row>
    <row r="1055" spans="1:3" x14ac:dyDescent="0.25">
      <c r="A1055" s="11">
        <v>36495</v>
      </c>
      <c r="B1055" s="10">
        <v>59.4</v>
      </c>
      <c r="C1055" s="9">
        <f t="shared" ref="C1055:C1118" si="1">(B1055/$B$989)*$C$989</f>
        <v>87.869822485207109</v>
      </c>
    </row>
    <row r="1056" spans="1:3" x14ac:dyDescent="0.25">
      <c r="A1056" s="11">
        <v>36526</v>
      </c>
      <c r="B1056" s="10">
        <v>59.2</v>
      </c>
      <c r="C1056" s="9">
        <f t="shared" si="1"/>
        <v>87.57396449704143</v>
      </c>
    </row>
    <row r="1057" spans="1:3" x14ac:dyDescent="0.25">
      <c r="A1057" s="11">
        <v>36557</v>
      </c>
      <c r="B1057" s="10">
        <v>58.9</v>
      </c>
      <c r="C1057" s="9">
        <f t="shared" si="1"/>
        <v>87.130177514792905</v>
      </c>
    </row>
    <row r="1058" spans="1:3" x14ac:dyDescent="0.25">
      <c r="A1058" s="11">
        <v>36586</v>
      </c>
      <c r="B1058" s="10">
        <v>58.4</v>
      </c>
      <c r="C1058" s="9">
        <f t="shared" si="1"/>
        <v>86.390532544378701</v>
      </c>
    </row>
    <row r="1059" spans="1:3" x14ac:dyDescent="0.25">
      <c r="A1059" s="11">
        <v>36617</v>
      </c>
      <c r="B1059" s="10">
        <v>58.4</v>
      </c>
      <c r="C1059" s="9">
        <f t="shared" si="1"/>
        <v>86.390532544378701</v>
      </c>
    </row>
    <row r="1060" spans="1:3" x14ac:dyDescent="0.25">
      <c r="A1060" s="11">
        <v>36647</v>
      </c>
      <c r="B1060" s="10">
        <v>58.3</v>
      </c>
      <c r="C1060" s="9">
        <f t="shared" si="1"/>
        <v>86.242603550295854</v>
      </c>
    </row>
    <row r="1061" spans="1:3" x14ac:dyDescent="0.25">
      <c r="A1061" s="11">
        <v>36678</v>
      </c>
      <c r="B1061" s="10">
        <v>58</v>
      </c>
      <c r="C1061" s="9">
        <f t="shared" si="1"/>
        <v>85.798816568047343</v>
      </c>
    </row>
    <row r="1062" spans="1:3" x14ac:dyDescent="0.25">
      <c r="A1062" s="11">
        <v>36708</v>
      </c>
      <c r="B1062" s="10">
        <v>57.9</v>
      </c>
      <c r="C1062" s="9">
        <f t="shared" si="1"/>
        <v>85.650887573964511</v>
      </c>
    </row>
    <row r="1063" spans="1:3" x14ac:dyDescent="0.25">
      <c r="A1063" s="11">
        <v>36739</v>
      </c>
      <c r="B1063" s="10">
        <v>57.9</v>
      </c>
      <c r="C1063" s="9">
        <f t="shared" si="1"/>
        <v>85.650887573964511</v>
      </c>
    </row>
    <row r="1064" spans="1:3" x14ac:dyDescent="0.25">
      <c r="A1064" s="11">
        <v>36770</v>
      </c>
      <c r="B1064" s="10">
        <v>57.6</v>
      </c>
      <c r="C1064" s="9">
        <f t="shared" si="1"/>
        <v>85.207100591715985</v>
      </c>
    </row>
    <row r="1065" spans="1:3" x14ac:dyDescent="0.25">
      <c r="A1065" s="11">
        <v>36800</v>
      </c>
      <c r="B1065" s="10">
        <v>57.5</v>
      </c>
      <c r="C1065" s="9">
        <f t="shared" si="1"/>
        <v>85.059171597633139</v>
      </c>
    </row>
    <row r="1066" spans="1:3" x14ac:dyDescent="0.25">
      <c r="A1066" s="11">
        <v>36831</v>
      </c>
      <c r="B1066" s="10">
        <v>57.4</v>
      </c>
      <c r="C1066" s="9">
        <f t="shared" si="1"/>
        <v>84.911242603550292</v>
      </c>
    </row>
    <row r="1067" spans="1:3" x14ac:dyDescent="0.25">
      <c r="A1067" s="11">
        <v>36861</v>
      </c>
      <c r="B1067" s="10">
        <v>57.5</v>
      </c>
      <c r="C1067" s="9">
        <f t="shared" si="1"/>
        <v>85.059171597633139</v>
      </c>
    </row>
    <row r="1068" spans="1:3" x14ac:dyDescent="0.25">
      <c r="A1068" s="11">
        <v>36892</v>
      </c>
      <c r="B1068" s="10">
        <v>57.1</v>
      </c>
      <c r="C1068" s="9">
        <f t="shared" si="1"/>
        <v>84.467455621301781</v>
      </c>
    </row>
    <row r="1069" spans="1:3" x14ac:dyDescent="0.25">
      <c r="A1069" s="11">
        <v>36923</v>
      </c>
      <c r="B1069" s="10">
        <v>56.9</v>
      </c>
      <c r="C1069" s="9">
        <f t="shared" si="1"/>
        <v>84.171597633136102</v>
      </c>
    </row>
    <row r="1070" spans="1:3" x14ac:dyDescent="0.25">
      <c r="A1070" s="11">
        <v>36951</v>
      </c>
      <c r="B1070" s="10">
        <v>56.7</v>
      </c>
      <c r="C1070" s="9">
        <f t="shared" si="1"/>
        <v>83.875739644970423</v>
      </c>
    </row>
    <row r="1071" spans="1:3" x14ac:dyDescent="0.25">
      <c r="A1071" s="11">
        <v>36982</v>
      </c>
      <c r="B1071" s="10">
        <v>56.5</v>
      </c>
      <c r="C1071" s="9">
        <f t="shared" si="1"/>
        <v>83.579881656804744</v>
      </c>
    </row>
    <row r="1072" spans="1:3" x14ac:dyDescent="0.25">
      <c r="A1072" s="11">
        <v>37012</v>
      </c>
      <c r="B1072" s="10">
        <v>56.3</v>
      </c>
      <c r="C1072" s="9">
        <f t="shared" si="1"/>
        <v>83.284023668639051</v>
      </c>
    </row>
    <row r="1073" spans="1:3" x14ac:dyDescent="0.25">
      <c r="A1073" s="11">
        <v>37043</v>
      </c>
      <c r="B1073" s="10">
        <v>56.2</v>
      </c>
      <c r="C1073" s="9">
        <f t="shared" si="1"/>
        <v>83.136094674556233</v>
      </c>
    </row>
    <row r="1074" spans="1:3" x14ac:dyDescent="0.25">
      <c r="A1074" s="11">
        <v>37073</v>
      </c>
      <c r="B1074" s="10">
        <v>56.3</v>
      </c>
      <c r="C1074" s="9">
        <f t="shared" si="1"/>
        <v>83.284023668639051</v>
      </c>
    </row>
    <row r="1075" spans="1:3" x14ac:dyDescent="0.25">
      <c r="A1075" s="11">
        <v>37104</v>
      </c>
      <c r="B1075" s="10">
        <v>56.3</v>
      </c>
      <c r="C1075" s="9">
        <f t="shared" si="1"/>
        <v>83.284023668639051</v>
      </c>
    </row>
    <row r="1076" spans="1:3" x14ac:dyDescent="0.25">
      <c r="A1076" s="11">
        <v>37135</v>
      </c>
      <c r="B1076" s="10">
        <v>56.1</v>
      </c>
      <c r="C1076" s="9">
        <f t="shared" si="1"/>
        <v>82.988165680473386</v>
      </c>
    </row>
    <row r="1077" spans="1:3" x14ac:dyDescent="0.25">
      <c r="A1077" s="11">
        <v>37165</v>
      </c>
      <c r="B1077" s="10">
        <v>56.3</v>
      </c>
      <c r="C1077" s="9">
        <f t="shared" si="1"/>
        <v>83.284023668639051</v>
      </c>
    </row>
    <row r="1078" spans="1:3" x14ac:dyDescent="0.25">
      <c r="A1078" s="11">
        <v>37196</v>
      </c>
      <c r="B1078" s="10">
        <v>56.4</v>
      </c>
      <c r="C1078" s="9">
        <f t="shared" si="1"/>
        <v>83.431952662721898</v>
      </c>
    </row>
    <row r="1079" spans="1:3" x14ac:dyDescent="0.25">
      <c r="A1079" s="11">
        <v>37226</v>
      </c>
      <c r="B1079" s="10">
        <v>56.6</v>
      </c>
      <c r="C1079" s="9">
        <f t="shared" si="1"/>
        <v>83.727810650887577</v>
      </c>
    </row>
    <row r="1080" spans="1:3" x14ac:dyDescent="0.25">
      <c r="A1080" s="11">
        <v>37257</v>
      </c>
      <c r="B1080" s="10">
        <v>56.5</v>
      </c>
      <c r="C1080" s="9">
        <f t="shared" si="1"/>
        <v>83.579881656804744</v>
      </c>
    </row>
    <row r="1081" spans="1:3" x14ac:dyDescent="0.25">
      <c r="A1081" s="11">
        <v>37288</v>
      </c>
      <c r="B1081" s="10">
        <v>56.2</v>
      </c>
      <c r="C1081" s="9">
        <f t="shared" si="1"/>
        <v>83.136094674556233</v>
      </c>
    </row>
    <row r="1082" spans="1:3" x14ac:dyDescent="0.25">
      <c r="A1082" s="11">
        <v>37316</v>
      </c>
      <c r="B1082" s="10">
        <v>55.9</v>
      </c>
      <c r="C1082" s="9">
        <f t="shared" si="1"/>
        <v>82.692307692307693</v>
      </c>
    </row>
    <row r="1083" spans="1:3" x14ac:dyDescent="0.25">
      <c r="A1083" s="11">
        <v>37347</v>
      </c>
      <c r="B1083" s="10">
        <v>55.6</v>
      </c>
      <c r="C1083" s="9">
        <f t="shared" si="1"/>
        <v>82.248520710059182</v>
      </c>
    </row>
    <row r="1084" spans="1:3" x14ac:dyDescent="0.25">
      <c r="A1084" s="11">
        <v>37377</v>
      </c>
      <c r="B1084" s="10">
        <v>55.6</v>
      </c>
      <c r="C1084" s="9">
        <f t="shared" si="1"/>
        <v>82.248520710059182</v>
      </c>
    </row>
    <row r="1085" spans="1:3" x14ac:dyDescent="0.25">
      <c r="A1085" s="11">
        <v>37408</v>
      </c>
      <c r="B1085" s="10">
        <v>55.6</v>
      </c>
      <c r="C1085" s="9">
        <f t="shared" si="1"/>
        <v>82.248520710059182</v>
      </c>
    </row>
    <row r="1086" spans="1:3" x14ac:dyDescent="0.25">
      <c r="A1086" s="11">
        <v>37438</v>
      </c>
      <c r="B1086" s="10">
        <v>55.5</v>
      </c>
      <c r="C1086" s="9">
        <f t="shared" si="1"/>
        <v>82.100591715976336</v>
      </c>
    </row>
    <row r="1087" spans="1:3" x14ac:dyDescent="0.25">
      <c r="A1087" s="11">
        <v>37469</v>
      </c>
      <c r="B1087" s="10">
        <v>55.4</v>
      </c>
      <c r="C1087" s="9">
        <f t="shared" si="1"/>
        <v>81.952662721893503</v>
      </c>
    </row>
    <row r="1088" spans="1:3" x14ac:dyDescent="0.25">
      <c r="A1088" s="11">
        <v>37500</v>
      </c>
      <c r="B1088" s="10">
        <v>55.3</v>
      </c>
      <c r="C1088" s="9">
        <f t="shared" si="1"/>
        <v>81.804733727810657</v>
      </c>
    </row>
    <row r="1089" spans="1:3" x14ac:dyDescent="0.25">
      <c r="A1089" s="11">
        <v>37530</v>
      </c>
      <c r="B1089" s="10">
        <v>55.2</v>
      </c>
      <c r="C1089" s="9">
        <f t="shared" si="1"/>
        <v>81.65680473372781</v>
      </c>
    </row>
    <row r="1090" spans="1:3" x14ac:dyDescent="0.25">
      <c r="A1090" s="11">
        <v>37561</v>
      </c>
      <c r="B1090" s="10">
        <v>55.2</v>
      </c>
      <c r="C1090" s="9">
        <f t="shared" si="1"/>
        <v>81.65680473372781</v>
      </c>
    </row>
    <row r="1091" spans="1:3" x14ac:dyDescent="0.25">
      <c r="A1091" s="11">
        <v>37591</v>
      </c>
      <c r="B1091" s="10">
        <v>55.3</v>
      </c>
      <c r="C1091" s="9">
        <f t="shared" si="1"/>
        <v>81.804733727810657</v>
      </c>
    </row>
    <row r="1092" spans="1:3" x14ac:dyDescent="0.25">
      <c r="A1092" s="11">
        <v>37622</v>
      </c>
      <c r="B1092" s="10">
        <v>55</v>
      </c>
      <c r="C1092" s="9">
        <f t="shared" si="1"/>
        <v>81.360946745562131</v>
      </c>
    </row>
    <row r="1093" spans="1:3" x14ac:dyDescent="0.25">
      <c r="A1093" s="11">
        <v>37653</v>
      </c>
      <c r="B1093" s="10">
        <v>54.6</v>
      </c>
      <c r="C1093" s="9">
        <f t="shared" si="1"/>
        <v>80.769230769230788</v>
      </c>
    </row>
    <row r="1094" spans="1:3" x14ac:dyDescent="0.25">
      <c r="A1094" s="11">
        <v>37681</v>
      </c>
      <c r="B1094" s="10">
        <v>54.3</v>
      </c>
      <c r="C1094" s="9">
        <f t="shared" si="1"/>
        <v>80.325443786982248</v>
      </c>
    </row>
    <row r="1095" spans="1:3" x14ac:dyDescent="0.25">
      <c r="A1095" s="11">
        <v>37712</v>
      </c>
      <c r="B1095" s="10">
        <v>54.4</v>
      </c>
      <c r="C1095" s="9">
        <f t="shared" si="1"/>
        <v>80.473372781065095</v>
      </c>
    </row>
    <row r="1096" spans="1:3" x14ac:dyDescent="0.25">
      <c r="A1096" s="11">
        <v>37742</v>
      </c>
      <c r="B1096" s="10">
        <v>54.5</v>
      </c>
      <c r="C1096" s="9">
        <f t="shared" si="1"/>
        <v>80.621301775147941</v>
      </c>
    </row>
    <row r="1097" spans="1:3" x14ac:dyDescent="0.25">
      <c r="A1097" s="11">
        <v>37773</v>
      </c>
      <c r="B1097" s="10">
        <v>54.4</v>
      </c>
      <c r="C1097" s="9">
        <f t="shared" si="1"/>
        <v>80.473372781065095</v>
      </c>
    </row>
    <row r="1098" spans="1:3" x14ac:dyDescent="0.25">
      <c r="A1098" s="11">
        <v>37803</v>
      </c>
      <c r="B1098" s="10">
        <v>54.4</v>
      </c>
      <c r="C1098" s="9">
        <f t="shared" si="1"/>
        <v>80.473372781065095</v>
      </c>
    </row>
    <row r="1099" spans="1:3" x14ac:dyDescent="0.25">
      <c r="A1099" s="11">
        <v>37834</v>
      </c>
      <c r="B1099" s="10">
        <v>54.2</v>
      </c>
      <c r="C1099" s="9">
        <f t="shared" si="1"/>
        <v>80.177514792899416</v>
      </c>
    </row>
    <row r="1100" spans="1:3" x14ac:dyDescent="0.25">
      <c r="A1100" s="11">
        <v>37865</v>
      </c>
      <c r="B1100" s="10">
        <v>54</v>
      </c>
      <c r="C1100" s="9">
        <f t="shared" si="1"/>
        <v>79.881656804733737</v>
      </c>
    </row>
    <row r="1101" spans="1:3" x14ac:dyDescent="0.25">
      <c r="A1101" s="11">
        <v>37895</v>
      </c>
      <c r="B1101" s="10">
        <v>54</v>
      </c>
      <c r="C1101" s="9">
        <f t="shared" si="1"/>
        <v>79.881656804733737</v>
      </c>
    </row>
    <row r="1102" spans="1:3" x14ac:dyDescent="0.25">
      <c r="A1102" s="11">
        <v>37926</v>
      </c>
      <c r="B1102" s="10">
        <v>54.2</v>
      </c>
      <c r="C1102" s="9">
        <f t="shared" si="1"/>
        <v>80.177514792899416</v>
      </c>
    </row>
    <row r="1103" spans="1:3" x14ac:dyDescent="0.25">
      <c r="A1103" s="11">
        <v>37956</v>
      </c>
      <c r="B1103" s="10">
        <v>54.3</v>
      </c>
      <c r="C1103" s="9">
        <f t="shared" si="1"/>
        <v>80.325443786982248</v>
      </c>
    </row>
    <row r="1104" spans="1:3" x14ac:dyDescent="0.25">
      <c r="A1104" s="11">
        <v>37987</v>
      </c>
      <c r="B1104" s="10">
        <v>54</v>
      </c>
      <c r="C1104" s="9">
        <f t="shared" si="1"/>
        <v>79.881656804733737</v>
      </c>
    </row>
    <row r="1105" spans="1:3" x14ac:dyDescent="0.25">
      <c r="A1105" s="11">
        <v>38018</v>
      </c>
      <c r="B1105" s="10">
        <v>53.7</v>
      </c>
      <c r="C1105" s="9">
        <f t="shared" si="1"/>
        <v>79.437869822485226</v>
      </c>
    </row>
    <row r="1106" spans="1:3" x14ac:dyDescent="0.25">
      <c r="A1106" s="11">
        <v>38047</v>
      </c>
      <c r="B1106" s="10">
        <v>53.4</v>
      </c>
      <c r="C1106" s="9">
        <f t="shared" si="1"/>
        <v>78.994082840236686</v>
      </c>
    </row>
    <row r="1107" spans="1:3" x14ac:dyDescent="0.25">
      <c r="A1107" s="11">
        <v>38078</v>
      </c>
      <c r="B1107" s="10">
        <v>53.2</v>
      </c>
      <c r="C1107" s="9">
        <f t="shared" si="1"/>
        <v>78.698224852071021</v>
      </c>
    </row>
    <row r="1108" spans="1:3" x14ac:dyDescent="0.25">
      <c r="A1108" s="11">
        <v>38108</v>
      </c>
      <c r="B1108" s="10">
        <v>52.9</v>
      </c>
      <c r="C1108" s="9">
        <f t="shared" si="1"/>
        <v>78.254437869822496</v>
      </c>
    </row>
    <row r="1109" spans="1:3" x14ac:dyDescent="0.25">
      <c r="A1109" s="11">
        <v>38139</v>
      </c>
      <c r="B1109" s="10">
        <v>52.7</v>
      </c>
      <c r="C1109" s="9">
        <f t="shared" si="1"/>
        <v>77.958579881656817</v>
      </c>
    </row>
    <row r="1110" spans="1:3" x14ac:dyDescent="0.25">
      <c r="A1110" s="11">
        <v>38169</v>
      </c>
      <c r="B1110" s="10">
        <v>52.8</v>
      </c>
      <c r="C1110" s="9">
        <f t="shared" si="1"/>
        <v>78.10650887573965</v>
      </c>
    </row>
    <row r="1111" spans="1:3" x14ac:dyDescent="0.25">
      <c r="A1111" s="11">
        <v>38200</v>
      </c>
      <c r="B1111" s="10">
        <v>52.8</v>
      </c>
      <c r="C1111" s="9">
        <f t="shared" si="1"/>
        <v>78.10650887573965</v>
      </c>
    </row>
    <row r="1112" spans="1:3" x14ac:dyDescent="0.25">
      <c r="A1112" s="11">
        <v>38231</v>
      </c>
      <c r="B1112" s="10">
        <v>52.7</v>
      </c>
      <c r="C1112" s="9">
        <f t="shared" si="1"/>
        <v>77.958579881656817</v>
      </c>
    </row>
    <row r="1113" spans="1:3" x14ac:dyDescent="0.25">
      <c r="A1113" s="11">
        <v>38261</v>
      </c>
      <c r="B1113" s="10">
        <v>52.4</v>
      </c>
      <c r="C1113" s="9">
        <f t="shared" si="1"/>
        <v>77.514792899408292</v>
      </c>
    </row>
    <row r="1114" spans="1:3" x14ac:dyDescent="0.25">
      <c r="A1114" s="11">
        <v>38292</v>
      </c>
      <c r="B1114" s="10">
        <v>52.4</v>
      </c>
      <c r="C1114" s="9">
        <f t="shared" si="1"/>
        <v>77.514792899408292</v>
      </c>
    </row>
    <row r="1115" spans="1:3" x14ac:dyDescent="0.25">
      <c r="A1115" s="11">
        <v>38322</v>
      </c>
      <c r="B1115" s="10">
        <v>52.5</v>
      </c>
      <c r="C1115" s="9">
        <f t="shared" si="1"/>
        <v>77.662721893491124</v>
      </c>
    </row>
    <row r="1116" spans="1:3" x14ac:dyDescent="0.25">
      <c r="A1116" s="11">
        <v>38353</v>
      </c>
      <c r="B1116" s="10">
        <v>52.4</v>
      </c>
      <c r="C1116" s="9">
        <f t="shared" si="1"/>
        <v>77.514792899408292</v>
      </c>
    </row>
    <row r="1117" spans="1:3" x14ac:dyDescent="0.25">
      <c r="A1117" s="11">
        <v>38384</v>
      </c>
      <c r="B1117" s="10">
        <v>52.1</v>
      </c>
      <c r="C1117" s="9">
        <f t="shared" si="1"/>
        <v>77.071005917159781</v>
      </c>
    </row>
    <row r="1118" spans="1:3" x14ac:dyDescent="0.25">
      <c r="A1118" s="11">
        <v>38412</v>
      </c>
      <c r="B1118" s="10">
        <v>51.7</v>
      </c>
      <c r="C1118" s="9">
        <f t="shared" si="1"/>
        <v>76.479289940828409</v>
      </c>
    </row>
    <row r="1119" spans="1:3" x14ac:dyDescent="0.25">
      <c r="A1119" s="11">
        <v>38443</v>
      </c>
      <c r="B1119" s="10">
        <v>51.4</v>
      </c>
      <c r="C1119" s="9">
        <f t="shared" ref="C1119:C1182" si="2">(B1119/$B$989)*$C$989</f>
        <v>76.035502958579883</v>
      </c>
    </row>
    <row r="1120" spans="1:3" x14ac:dyDescent="0.25">
      <c r="A1120" s="11">
        <v>38473</v>
      </c>
      <c r="B1120" s="10">
        <v>51.4</v>
      </c>
      <c r="C1120" s="9">
        <f t="shared" si="2"/>
        <v>76.035502958579883</v>
      </c>
    </row>
    <row r="1121" spans="1:3" x14ac:dyDescent="0.25">
      <c r="A1121" s="11">
        <v>38504</v>
      </c>
      <c r="B1121" s="10">
        <v>51.4</v>
      </c>
      <c r="C1121" s="9">
        <f t="shared" si="2"/>
        <v>76.035502958579883</v>
      </c>
    </row>
    <row r="1122" spans="1:3" x14ac:dyDescent="0.25">
      <c r="A1122" s="11">
        <v>38534</v>
      </c>
      <c r="B1122" s="10">
        <v>51.2</v>
      </c>
      <c r="C1122" s="9">
        <f t="shared" si="2"/>
        <v>75.739644970414204</v>
      </c>
    </row>
    <row r="1123" spans="1:3" x14ac:dyDescent="0.25">
      <c r="A1123" s="11">
        <v>38565</v>
      </c>
      <c r="B1123" s="10">
        <v>50.9</v>
      </c>
      <c r="C1123" s="9">
        <f t="shared" si="2"/>
        <v>75.295857988165679</v>
      </c>
    </row>
    <row r="1124" spans="1:3" x14ac:dyDescent="0.25">
      <c r="A1124" s="11">
        <v>38596</v>
      </c>
      <c r="B1124" s="10">
        <v>50.3</v>
      </c>
      <c r="C1124" s="9">
        <f t="shared" si="2"/>
        <v>74.408284023668642</v>
      </c>
    </row>
    <row r="1125" spans="1:3" x14ac:dyDescent="0.25">
      <c r="A1125" s="11">
        <v>38626</v>
      </c>
      <c r="B1125" s="10">
        <v>50.2</v>
      </c>
      <c r="C1125" s="9">
        <f t="shared" si="2"/>
        <v>74.26035502958581</v>
      </c>
    </row>
    <row r="1126" spans="1:3" x14ac:dyDescent="0.25">
      <c r="A1126" s="11">
        <v>38657</v>
      </c>
      <c r="B1126" s="10">
        <v>50.6</v>
      </c>
      <c r="C1126" s="9">
        <f t="shared" si="2"/>
        <v>74.852071005917168</v>
      </c>
    </row>
    <row r="1127" spans="1:3" x14ac:dyDescent="0.25">
      <c r="A1127" s="11">
        <v>38687</v>
      </c>
      <c r="B1127" s="10">
        <v>50.8</v>
      </c>
      <c r="C1127" s="9">
        <f t="shared" si="2"/>
        <v>75.147928994082847</v>
      </c>
    </row>
    <row r="1128" spans="1:3" x14ac:dyDescent="0.25">
      <c r="A1128" s="11">
        <v>38718</v>
      </c>
      <c r="B1128" s="10">
        <v>50.4</v>
      </c>
      <c r="C1128" s="9">
        <f t="shared" si="2"/>
        <v>74.556213017751489</v>
      </c>
    </row>
    <row r="1129" spans="1:3" x14ac:dyDescent="0.25">
      <c r="A1129" s="11">
        <v>38749</v>
      </c>
      <c r="B1129" s="10">
        <v>50.3</v>
      </c>
      <c r="C1129" s="9">
        <f t="shared" si="2"/>
        <v>74.408284023668642</v>
      </c>
    </row>
    <row r="1130" spans="1:3" x14ac:dyDescent="0.25">
      <c r="A1130" s="11">
        <v>38777</v>
      </c>
      <c r="B1130" s="10">
        <v>50</v>
      </c>
      <c r="C1130" s="9">
        <f t="shared" si="2"/>
        <v>73.964497041420131</v>
      </c>
    </row>
    <row r="1131" spans="1:3" x14ac:dyDescent="0.25">
      <c r="A1131" s="11">
        <v>38808</v>
      </c>
      <c r="B1131" s="10">
        <v>49.6</v>
      </c>
      <c r="C1131" s="9">
        <f t="shared" si="2"/>
        <v>73.372781065088759</v>
      </c>
    </row>
    <row r="1132" spans="1:3" x14ac:dyDescent="0.25">
      <c r="A1132" s="11">
        <v>38838</v>
      </c>
      <c r="B1132" s="10">
        <v>49.4</v>
      </c>
      <c r="C1132" s="9">
        <f t="shared" si="2"/>
        <v>73.07692307692308</v>
      </c>
    </row>
    <row r="1133" spans="1:3" x14ac:dyDescent="0.25">
      <c r="A1133" s="11">
        <v>38869</v>
      </c>
      <c r="B1133" s="10">
        <v>49.3</v>
      </c>
      <c r="C1133" s="9">
        <f t="shared" si="2"/>
        <v>72.928994082840234</v>
      </c>
    </row>
    <row r="1134" spans="1:3" x14ac:dyDescent="0.25">
      <c r="A1134" s="11">
        <v>38899</v>
      </c>
      <c r="B1134" s="10">
        <v>49.1</v>
      </c>
      <c r="C1134" s="9">
        <f t="shared" si="2"/>
        <v>72.633136094674569</v>
      </c>
    </row>
    <row r="1135" spans="1:3" x14ac:dyDescent="0.25">
      <c r="A1135" s="11">
        <v>38930</v>
      </c>
      <c r="B1135" s="10">
        <v>49</v>
      </c>
      <c r="C1135" s="9">
        <f t="shared" si="2"/>
        <v>72.485207100591722</v>
      </c>
    </row>
    <row r="1136" spans="1:3" x14ac:dyDescent="0.25">
      <c r="A1136" s="11">
        <v>38961</v>
      </c>
      <c r="B1136" s="10">
        <v>49.3</v>
      </c>
      <c r="C1136" s="9">
        <f t="shared" si="2"/>
        <v>72.928994082840234</v>
      </c>
    </row>
    <row r="1137" spans="1:3" x14ac:dyDescent="0.25">
      <c r="A1137" s="11">
        <v>38991</v>
      </c>
      <c r="B1137" s="10">
        <v>49.5</v>
      </c>
      <c r="C1137" s="9">
        <f t="shared" si="2"/>
        <v>73.224852071005913</v>
      </c>
    </row>
    <row r="1138" spans="1:3" x14ac:dyDescent="0.25">
      <c r="A1138" s="11">
        <v>39022</v>
      </c>
      <c r="B1138" s="10">
        <v>49.6</v>
      </c>
      <c r="C1138" s="9">
        <f t="shared" si="2"/>
        <v>73.372781065088759</v>
      </c>
    </row>
    <row r="1139" spans="1:3" x14ac:dyDescent="0.25">
      <c r="A1139" s="11">
        <v>39052</v>
      </c>
      <c r="B1139" s="10">
        <v>49.6</v>
      </c>
      <c r="C1139" s="9">
        <f t="shared" si="2"/>
        <v>73.372781065088759</v>
      </c>
    </row>
    <row r="1140" spans="1:3" x14ac:dyDescent="0.25">
      <c r="A1140" s="11">
        <v>39083</v>
      </c>
      <c r="B1140" s="10">
        <v>49.4</v>
      </c>
      <c r="C1140" s="9">
        <f t="shared" si="2"/>
        <v>73.07692307692308</v>
      </c>
    </row>
    <row r="1141" spans="1:3" x14ac:dyDescent="0.25">
      <c r="A1141" s="11">
        <v>39114</v>
      </c>
      <c r="B1141" s="10">
        <v>49.1</v>
      </c>
      <c r="C1141" s="9">
        <f t="shared" si="2"/>
        <v>72.633136094674569</v>
      </c>
    </row>
    <row r="1142" spans="1:3" x14ac:dyDescent="0.25">
      <c r="A1142" s="11">
        <v>39142</v>
      </c>
      <c r="B1142" s="10">
        <v>48.7</v>
      </c>
      <c r="C1142" s="9">
        <f t="shared" si="2"/>
        <v>72.041420118343197</v>
      </c>
    </row>
    <row r="1143" spans="1:3" x14ac:dyDescent="0.25">
      <c r="A1143" s="11">
        <v>39173</v>
      </c>
      <c r="B1143" s="10">
        <v>48.4</v>
      </c>
      <c r="C1143" s="9">
        <f t="shared" si="2"/>
        <v>71.597633136094672</v>
      </c>
    </row>
    <row r="1144" spans="1:3" x14ac:dyDescent="0.25">
      <c r="A1144" s="11">
        <v>39203</v>
      </c>
      <c r="B1144" s="10">
        <v>48.1</v>
      </c>
      <c r="C1144" s="9">
        <f t="shared" si="2"/>
        <v>71.15384615384616</v>
      </c>
    </row>
    <row r="1145" spans="1:3" x14ac:dyDescent="0.25">
      <c r="A1145" s="11">
        <v>39234</v>
      </c>
      <c r="B1145" s="10">
        <v>48</v>
      </c>
      <c r="C1145" s="9">
        <f t="shared" si="2"/>
        <v>71.005917159763328</v>
      </c>
    </row>
    <row r="1146" spans="1:3" x14ac:dyDescent="0.25">
      <c r="A1146" s="11">
        <v>39264</v>
      </c>
      <c r="B1146" s="10">
        <v>48</v>
      </c>
      <c r="C1146" s="9">
        <f t="shared" si="2"/>
        <v>71.005917159763328</v>
      </c>
    </row>
    <row r="1147" spans="1:3" x14ac:dyDescent="0.25">
      <c r="A1147" s="11">
        <v>39295</v>
      </c>
      <c r="B1147" s="10">
        <v>48.1</v>
      </c>
      <c r="C1147" s="9">
        <f t="shared" si="2"/>
        <v>71.15384615384616</v>
      </c>
    </row>
    <row r="1148" spans="1:3" x14ac:dyDescent="0.25">
      <c r="A1148" s="11">
        <v>39326</v>
      </c>
      <c r="B1148" s="10">
        <v>48</v>
      </c>
      <c r="C1148" s="9">
        <f t="shared" si="2"/>
        <v>71.005917159763328</v>
      </c>
    </row>
    <row r="1149" spans="1:3" x14ac:dyDescent="0.25">
      <c r="A1149" s="11">
        <v>39356</v>
      </c>
      <c r="B1149" s="10">
        <v>47.9</v>
      </c>
      <c r="C1149" s="9">
        <f t="shared" si="2"/>
        <v>70.857988165680467</v>
      </c>
    </row>
    <row r="1150" spans="1:3" x14ac:dyDescent="0.25">
      <c r="A1150" s="11">
        <v>39387</v>
      </c>
      <c r="B1150" s="10">
        <v>47.6</v>
      </c>
      <c r="C1150" s="9">
        <f t="shared" si="2"/>
        <v>70.414201183431956</v>
      </c>
    </row>
    <row r="1151" spans="1:3" x14ac:dyDescent="0.25">
      <c r="A1151" s="11">
        <v>39417</v>
      </c>
      <c r="B1151" s="10">
        <v>47.6</v>
      </c>
      <c r="C1151" s="9">
        <f t="shared" si="2"/>
        <v>70.414201183431956</v>
      </c>
    </row>
    <row r="1152" spans="1:3" x14ac:dyDescent="0.25">
      <c r="A1152" s="11">
        <v>39448</v>
      </c>
      <c r="B1152" s="10">
        <v>47.4</v>
      </c>
      <c r="C1152" s="9">
        <f t="shared" si="2"/>
        <v>70.118343195266277</v>
      </c>
    </row>
    <row r="1153" spans="1:3" x14ac:dyDescent="0.25">
      <c r="A1153" s="11">
        <v>39479</v>
      </c>
      <c r="B1153" s="10">
        <v>47.2</v>
      </c>
      <c r="C1153" s="9">
        <f t="shared" si="2"/>
        <v>69.822485207100598</v>
      </c>
    </row>
    <row r="1154" spans="1:3" x14ac:dyDescent="0.25">
      <c r="A1154" s="11">
        <v>39508</v>
      </c>
      <c r="B1154" s="10">
        <v>46.8</v>
      </c>
      <c r="C1154" s="9">
        <f t="shared" si="2"/>
        <v>69.230769230769226</v>
      </c>
    </row>
    <row r="1155" spans="1:3" x14ac:dyDescent="0.25">
      <c r="A1155" s="11">
        <v>39539</v>
      </c>
      <c r="B1155" s="10">
        <v>46.5</v>
      </c>
      <c r="C1155" s="9">
        <f t="shared" si="2"/>
        <v>68.786982248520715</v>
      </c>
    </row>
    <row r="1156" spans="1:3" x14ac:dyDescent="0.25">
      <c r="A1156" s="11">
        <v>39569</v>
      </c>
      <c r="B1156" s="10">
        <v>46.2</v>
      </c>
      <c r="C1156" s="9">
        <f t="shared" si="2"/>
        <v>68.34319526627219</v>
      </c>
    </row>
    <row r="1157" spans="1:3" x14ac:dyDescent="0.25">
      <c r="A1157" s="11">
        <v>39600</v>
      </c>
      <c r="B1157" s="10">
        <v>45.7</v>
      </c>
      <c r="C1157" s="9">
        <f t="shared" si="2"/>
        <v>67.603550295858</v>
      </c>
    </row>
    <row r="1158" spans="1:3" x14ac:dyDescent="0.25">
      <c r="A1158" s="11">
        <v>39630</v>
      </c>
      <c r="B1158" s="10">
        <v>45.5</v>
      </c>
      <c r="C1158" s="9">
        <f t="shared" si="2"/>
        <v>67.307692307692307</v>
      </c>
    </row>
    <row r="1159" spans="1:3" x14ac:dyDescent="0.25">
      <c r="A1159" s="11">
        <v>39661</v>
      </c>
      <c r="B1159" s="10">
        <v>45.6</v>
      </c>
      <c r="C1159" s="9">
        <f t="shared" si="2"/>
        <v>67.455621301775153</v>
      </c>
    </row>
    <row r="1160" spans="1:3" x14ac:dyDescent="0.25">
      <c r="A1160" s="11">
        <v>39692</v>
      </c>
      <c r="B1160" s="10">
        <v>45.7</v>
      </c>
      <c r="C1160" s="9">
        <f t="shared" si="2"/>
        <v>67.603550295858</v>
      </c>
    </row>
    <row r="1161" spans="1:3" x14ac:dyDescent="0.25">
      <c r="A1161" s="11">
        <v>39722</v>
      </c>
      <c r="B1161" s="10">
        <v>46.2</v>
      </c>
      <c r="C1161" s="9">
        <f t="shared" si="2"/>
        <v>68.34319526627219</v>
      </c>
    </row>
    <row r="1162" spans="1:3" x14ac:dyDescent="0.25">
      <c r="A1162" s="11">
        <v>39753</v>
      </c>
      <c r="B1162" s="10">
        <v>47.1</v>
      </c>
      <c r="C1162" s="9">
        <f t="shared" si="2"/>
        <v>69.674556213017752</v>
      </c>
    </row>
    <row r="1163" spans="1:3" x14ac:dyDescent="0.25">
      <c r="A1163" s="11">
        <v>39783</v>
      </c>
      <c r="B1163" s="10">
        <v>47.6</v>
      </c>
      <c r="C1163" s="9">
        <f t="shared" si="2"/>
        <v>70.414201183431956</v>
      </c>
    </row>
    <row r="1164" spans="1:3" x14ac:dyDescent="0.25">
      <c r="A1164" s="11">
        <v>39814</v>
      </c>
      <c r="B1164" s="10">
        <v>47.4</v>
      </c>
      <c r="C1164" s="9">
        <f t="shared" si="2"/>
        <v>70.118343195266277</v>
      </c>
    </row>
    <row r="1165" spans="1:3" x14ac:dyDescent="0.25">
      <c r="A1165" s="11">
        <v>39845</v>
      </c>
      <c r="B1165" s="10">
        <v>47.1</v>
      </c>
      <c r="C1165" s="9">
        <f t="shared" si="2"/>
        <v>69.674556213017752</v>
      </c>
    </row>
    <row r="1166" spans="1:3" x14ac:dyDescent="0.25">
      <c r="A1166" s="11">
        <v>39873</v>
      </c>
      <c r="B1166" s="10">
        <v>47</v>
      </c>
      <c r="C1166" s="9">
        <f t="shared" si="2"/>
        <v>69.526627218934919</v>
      </c>
    </row>
    <row r="1167" spans="1:3" x14ac:dyDescent="0.25">
      <c r="A1167" s="11">
        <v>39904</v>
      </c>
      <c r="B1167" s="10">
        <v>46.9</v>
      </c>
      <c r="C1167" s="9">
        <f t="shared" si="2"/>
        <v>69.378698224852073</v>
      </c>
    </row>
    <row r="1168" spans="1:3" x14ac:dyDescent="0.25">
      <c r="A1168" s="11">
        <v>39934</v>
      </c>
      <c r="B1168" s="10">
        <v>46.8</v>
      </c>
      <c r="C1168" s="9">
        <f t="shared" si="2"/>
        <v>69.230769230769226</v>
      </c>
    </row>
    <row r="1169" spans="1:3" x14ac:dyDescent="0.25">
      <c r="A1169" s="11">
        <v>39965</v>
      </c>
      <c r="B1169" s="10">
        <v>46.4</v>
      </c>
      <c r="C1169" s="9">
        <f t="shared" si="2"/>
        <v>68.639053254437883</v>
      </c>
    </row>
    <row r="1170" spans="1:3" x14ac:dyDescent="0.25">
      <c r="A1170" s="11">
        <v>39995</v>
      </c>
      <c r="B1170" s="10">
        <v>46.4</v>
      </c>
      <c r="C1170" s="9">
        <f t="shared" si="2"/>
        <v>68.639053254437883</v>
      </c>
    </row>
    <row r="1171" spans="1:3" x14ac:dyDescent="0.25">
      <c r="A1171" s="11">
        <v>40026</v>
      </c>
      <c r="B1171" s="10">
        <v>46.3</v>
      </c>
      <c r="C1171" s="9">
        <f t="shared" si="2"/>
        <v>68.491124260355036</v>
      </c>
    </row>
    <row r="1172" spans="1:3" x14ac:dyDescent="0.25">
      <c r="A1172" s="11">
        <v>40057</v>
      </c>
      <c r="B1172" s="10">
        <v>46.3</v>
      </c>
      <c r="C1172" s="9">
        <f t="shared" si="2"/>
        <v>68.491124260355036</v>
      </c>
    </row>
    <row r="1173" spans="1:3" x14ac:dyDescent="0.25">
      <c r="A1173" s="11">
        <v>40087</v>
      </c>
      <c r="B1173" s="10">
        <v>46.3</v>
      </c>
      <c r="C1173" s="9">
        <f t="shared" si="2"/>
        <v>68.491124260355036</v>
      </c>
    </row>
    <row r="1174" spans="1:3" x14ac:dyDescent="0.25">
      <c r="A1174" s="11">
        <v>40118</v>
      </c>
      <c r="B1174" s="10">
        <v>46.2</v>
      </c>
      <c r="C1174" s="9">
        <f t="shared" si="2"/>
        <v>68.34319526627219</v>
      </c>
    </row>
    <row r="1175" spans="1:3" x14ac:dyDescent="0.25">
      <c r="A1175" s="11">
        <v>40148</v>
      </c>
      <c r="B1175" s="10">
        <v>46.3</v>
      </c>
      <c r="C1175" s="9">
        <f t="shared" si="2"/>
        <v>68.491124260355036</v>
      </c>
    </row>
    <row r="1176" spans="1:3" x14ac:dyDescent="0.25">
      <c r="A1176" s="11">
        <v>40179</v>
      </c>
      <c r="B1176" s="10">
        <v>46.1</v>
      </c>
      <c r="C1176" s="9">
        <f t="shared" si="2"/>
        <v>68.195266272189357</v>
      </c>
    </row>
    <row r="1177" spans="1:3" x14ac:dyDescent="0.25">
      <c r="A1177" s="11">
        <v>40210</v>
      </c>
      <c r="B1177" s="10">
        <v>46.1</v>
      </c>
      <c r="C1177" s="9">
        <f t="shared" si="2"/>
        <v>68.195266272189357</v>
      </c>
    </row>
    <row r="1178" spans="1:3" x14ac:dyDescent="0.25">
      <c r="A1178" s="11">
        <v>40238</v>
      </c>
      <c r="B1178" s="10">
        <v>45.9</v>
      </c>
      <c r="C1178" s="9">
        <f t="shared" si="2"/>
        <v>67.899408284023679</v>
      </c>
    </row>
    <row r="1179" spans="1:3" x14ac:dyDescent="0.25">
      <c r="A1179" s="11">
        <v>40269</v>
      </c>
      <c r="B1179" s="10">
        <v>45.9</v>
      </c>
      <c r="C1179" s="9">
        <f t="shared" si="2"/>
        <v>67.899408284023679</v>
      </c>
    </row>
    <row r="1180" spans="1:3" x14ac:dyDescent="0.25">
      <c r="A1180" s="11">
        <v>40299</v>
      </c>
      <c r="B1180" s="10">
        <v>45.8</v>
      </c>
      <c r="C1180" s="9">
        <f t="shared" si="2"/>
        <v>67.751479289940832</v>
      </c>
    </row>
    <row r="1181" spans="1:3" x14ac:dyDescent="0.25">
      <c r="A1181" s="11">
        <v>40330</v>
      </c>
      <c r="B1181" s="10">
        <v>45.9</v>
      </c>
      <c r="C1181" s="9">
        <f t="shared" si="2"/>
        <v>67.899408284023679</v>
      </c>
    </row>
    <row r="1182" spans="1:3" x14ac:dyDescent="0.25">
      <c r="A1182" s="11">
        <v>40360</v>
      </c>
      <c r="B1182" s="10">
        <v>45.9</v>
      </c>
      <c r="C1182" s="9">
        <f t="shared" si="2"/>
        <v>67.899408284023679</v>
      </c>
    </row>
    <row r="1183" spans="1:3" x14ac:dyDescent="0.25">
      <c r="A1183" s="11">
        <v>40391</v>
      </c>
      <c r="B1183" s="10">
        <v>45.8</v>
      </c>
      <c r="C1183" s="9">
        <f t="shared" ref="C1183:C1246" si="3">(B1183/$B$989)*$C$989</f>
        <v>67.751479289940832</v>
      </c>
    </row>
    <row r="1184" spans="1:3" x14ac:dyDescent="0.25">
      <c r="A1184" s="11">
        <v>40422</v>
      </c>
      <c r="B1184" s="10">
        <v>45.8</v>
      </c>
      <c r="C1184" s="9">
        <f t="shared" si="3"/>
        <v>67.751479289940832</v>
      </c>
    </row>
    <row r="1185" spans="1:3" x14ac:dyDescent="0.25">
      <c r="A1185" s="11">
        <v>40452</v>
      </c>
      <c r="B1185" s="10">
        <v>45.7</v>
      </c>
      <c r="C1185" s="9">
        <f t="shared" si="3"/>
        <v>67.603550295858</v>
      </c>
    </row>
    <row r="1186" spans="1:3" x14ac:dyDescent="0.25">
      <c r="A1186" s="11">
        <v>40483</v>
      </c>
      <c r="B1186" s="10">
        <v>45.7</v>
      </c>
      <c r="C1186" s="9">
        <f t="shared" si="3"/>
        <v>67.603550295858</v>
      </c>
    </row>
    <row r="1187" spans="1:3" x14ac:dyDescent="0.25">
      <c r="A1187" s="11">
        <v>40513</v>
      </c>
      <c r="B1187" s="10">
        <v>45.6</v>
      </c>
      <c r="C1187" s="9">
        <f t="shared" si="3"/>
        <v>67.455621301775153</v>
      </c>
    </row>
    <row r="1188" spans="1:3" x14ac:dyDescent="0.25">
      <c r="A1188" s="11">
        <v>40544</v>
      </c>
      <c r="B1188" s="10">
        <v>45.4</v>
      </c>
      <c r="C1188" s="9">
        <f t="shared" si="3"/>
        <v>67.15976331360946</v>
      </c>
    </row>
    <row r="1189" spans="1:3" x14ac:dyDescent="0.25">
      <c r="A1189" s="11">
        <v>40575</v>
      </c>
      <c r="B1189" s="10">
        <v>45.2</v>
      </c>
      <c r="C1189" s="9">
        <f t="shared" si="3"/>
        <v>66.863905325443795</v>
      </c>
    </row>
    <row r="1190" spans="1:3" x14ac:dyDescent="0.25">
      <c r="A1190" s="11">
        <v>40603</v>
      </c>
      <c r="B1190" s="10">
        <v>44.7</v>
      </c>
      <c r="C1190" s="9">
        <f t="shared" si="3"/>
        <v>66.124260355029591</v>
      </c>
    </row>
    <row r="1191" spans="1:3" x14ac:dyDescent="0.25">
      <c r="A1191" s="11">
        <v>40634</v>
      </c>
      <c r="B1191" s="10">
        <v>44.5</v>
      </c>
      <c r="C1191" s="9">
        <f t="shared" si="3"/>
        <v>65.828402366863912</v>
      </c>
    </row>
    <row r="1192" spans="1:3" x14ac:dyDescent="0.25">
      <c r="A1192" s="11">
        <v>40664</v>
      </c>
      <c r="B1192" s="10">
        <v>44.3</v>
      </c>
      <c r="C1192" s="9">
        <f t="shared" si="3"/>
        <v>65.532544378698219</v>
      </c>
    </row>
    <row r="1193" spans="1:3" x14ac:dyDescent="0.25">
      <c r="A1193" s="11">
        <v>40695</v>
      </c>
      <c r="B1193" s="10">
        <v>44.3</v>
      </c>
      <c r="C1193" s="9">
        <f t="shared" si="3"/>
        <v>65.532544378698219</v>
      </c>
    </row>
    <row r="1194" spans="1:3" x14ac:dyDescent="0.25">
      <c r="A1194" s="11">
        <v>40725</v>
      </c>
      <c r="B1194" s="10">
        <v>44.3</v>
      </c>
      <c r="C1194" s="9">
        <f t="shared" si="3"/>
        <v>65.532544378698219</v>
      </c>
    </row>
    <row r="1195" spans="1:3" x14ac:dyDescent="0.25">
      <c r="A1195" s="11">
        <v>40756</v>
      </c>
      <c r="B1195" s="10">
        <v>44.1</v>
      </c>
      <c r="C1195" s="9">
        <f t="shared" si="3"/>
        <v>65.236686390532554</v>
      </c>
    </row>
    <row r="1196" spans="1:3" x14ac:dyDescent="0.25">
      <c r="A1196" s="11">
        <v>40787</v>
      </c>
      <c r="B1196" s="10">
        <v>44.1</v>
      </c>
      <c r="C1196" s="9">
        <f t="shared" si="3"/>
        <v>65.236686390532554</v>
      </c>
    </row>
    <row r="1197" spans="1:3" x14ac:dyDescent="0.25">
      <c r="A1197" s="11">
        <v>40817</v>
      </c>
      <c r="B1197" s="10">
        <v>44.2</v>
      </c>
      <c r="C1197" s="9">
        <f t="shared" si="3"/>
        <v>65.384615384615401</v>
      </c>
    </row>
    <row r="1198" spans="1:3" x14ac:dyDescent="0.25">
      <c r="A1198" s="11">
        <v>40848</v>
      </c>
      <c r="B1198" s="10">
        <v>44.2</v>
      </c>
      <c r="C1198" s="9">
        <f t="shared" si="3"/>
        <v>65.384615384615401</v>
      </c>
    </row>
    <row r="1199" spans="1:3" x14ac:dyDescent="0.25">
      <c r="A1199" s="11">
        <v>40878</v>
      </c>
      <c r="B1199" s="10">
        <v>44.3</v>
      </c>
      <c r="C1199" s="9">
        <f t="shared" si="3"/>
        <v>65.532544378698219</v>
      </c>
    </row>
    <row r="1200" spans="1:3" x14ac:dyDescent="0.25">
      <c r="A1200" s="11">
        <v>40909</v>
      </c>
      <c r="B1200" s="10">
        <v>44.1</v>
      </c>
      <c r="C1200" s="9">
        <f t="shared" si="3"/>
        <v>65.236686390532554</v>
      </c>
    </row>
    <row r="1201" spans="1:3" x14ac:dyDescent="0.25">
      <c r="A1201" s="11">
        <v>40940</v>
      </c>
      <c r="B1201" s="10">
        <v>43.9</v>
      </c>
      <c r="C1201" s="9">
        <f t="shared" si="3"/>
        <v>64.940828402366861</v>
      </c>
    </row>
    <row r="1202" spans="1:3" x14ac:dyDescent="0.25">
      <c r="A1202" s="11">
        <v>40969</v>
      </c>
      <c r="B1202" s="10">
        <v>43.6</v>
      </c>
      <c r="C1202" s="9">
        <f t="shared" si="3"/>
        <v>64.49704142011835</v>
      </c>
    </row>
    <row r="1203" spans="1:3" x14ac:dyDescent="0.25">
      <c r="A1203" s="11">
        <v>41000</v>
      </c>
      <c r="B1203" s="10">
        <v>43.5</v>
      </c>
      <c r="C1203" s="9">
        <f t="shared" si="3"/>
        <v>64.349112426035504</v>
      </c>
    </row>
    <row r="1204" spans="1:3" x14ac:dyDescent="0.25">
      <c r="A1204" s="11">
        <v>41030</v>
      </c>
      <c r="B1204" s="10">
        <v>43.5</v>
      </c>
      <c r="C1204" s="9">
        <f t="shared" si="3"/>
        <v>64.349112426035504</v>
      </c>
    </row>
    <row r="1205" spans="1:3" x14ac:dyDescent="0.25">
      <c r="A1205" s="11">
        <v>41061</v>
      </c>
      <c r="B1205" s="10">
        <v>43.6</v>
      </c>
      <c r="C1205" s="9">
        <f t="shared" si="3"/>
        <v>64.49704142011835</v>
      </c>
    </row>
    <row r="1206" spans="1:3" x14ac:dyDescent="0.25">
      <c r="A1206" s="11">
        <v>41091</v>
      </c>
      <c r="B1206" s="10">
        <v>43.6</v>
      </c>
      <c r="C1206" s="9">
        <f t="shared" si="3"/>
        <v>64.49704142011835</v>
      </c>
    </row>
    <row r="1207" spans="1:3" x14ac:dyDescent="0.25">
      <c r="A1207" s="11">
        <v>41122</v>
      </c>
      <c r="B1207" s="10">
        <v>43.4</v>
      </c>
      <c r="C1207" s="9">
        <f t="shared" si="3"/>
        <v>64.201183431952671</v>
      </c>
    </row>
    <row r="1208" spans="1:3" x14ac:dyDescent="0.25">
      <c r="A1208" s="11">
        <v>41153</v>
      </c>
      <c r="B1208" s="10">
        <v>43.2</v>
      </c>
      <c r="C1208" s="9">
        <f t="shared" si="3"/>
        <v>63.905325443786985</v>
      </c>
    </row>
    <row r="1209" spans="1:3" x14ac:dyDescent="0.25">
      <c r="A1209" s="11">
        <v>41183</v>
      </c>
      <c r="B1209" s="10">
        <v>43.2</v>
      </c>
      <c r="C1209" s="9">
        <f t="shared" si="3"/>
        <v>63.905325443786985</v>
      </c>
    </row>
    <row r="1210" spans="1:3" x14ac:dyDescent="0.25">
      <c r="A1210" s="11">
        <v>41214</v>
      </c>
      <c r="B1210" s="10">
        <v>43.4</v>
      </c>
      <c r="C1210" s="9">
        <f t="shared" si="3"/>
        <v>64.201183431952671</v>
      </c>
    </row>
    <row r="1211" spans="1:3" x14ac:dyDescent="0.25">
      <c r="A1211" s="11">
        <v>41244</v>
      </c>
      <c r="B1211" s="10">
        <v>43.6</v>
      </c>
      <c r="C1211" s="9">
        <f t="shared" si="3"/>
        <v>64.49704142011835</v>
      </c>
    </row>
    <row r="1212" spans="1:3" x14ac:dyDescent="0.25">
      <c r="A1212" s="11">
        <v>41275</v>
      </c>
      <c r="B1212" s="10">
        <v>43.4</v>
      </c>
      <c r="C1212" s="9">
        <f t="shared" si="3"/>
        <v>64.201183431952671</v>
      </c>
    </row>
    <row r="1213" spans="1:3" x14ac:dyDescent="0.25">
      <c r="A1213" s="11">
        <v>41306</v>
      </c>
      <c r="B1213" s="10">
        <v>43.1</v>
      </c>
      <c r="C1213" s="9">
        <f t="shared" si="3"/>
        <v>63.757396449704153</v>
      </c>
    </row>
    <row r="1214" spans="1:3" x14ac:dyDescent="0.25">
      <c r="A1214" s="11">
        <v>41334</v>
      </c>
      <c r="B1214" s="10">
        <v>43</v>
      </c>
      <c r="C1214" s="9">
        <f t="shared" si="3"/>
        <v>63.609467455621306</v>
      </c>
    </row>
    <row r="1215" spans="1:3" x14ac:dyDescent="0.25">
      <c r="A1215" s="11">
        <v>41365</v>
      </c>
      <c r="B1215" s="10">
        <v>43</v>
      </c>
      <c r="C1215" s="9">
        <f t="shared" si="3"/>
        <v>63.609467455621306</v>
      </c>
    </row>
    <row r="1216" spans="1:3" x14ac:dyDescent="0.25">
      <c r="A1216" s="11">
        <v>41395</v>
      </c>
      <c r="B1216" s="10">
        <v>42.9</v>
      </c>
      <c r="C1216" s="9">
        <f t="shared" si="3"/>
        <v>63.461538461538467</v>
      </c>
    </row>
    <row r="1217" spans="1:3" x14ac:dyDescent="0.25">
      <c r="A1217" s="11">
        <v>41426</v>
      </c>
      <c r="B1217" s="10">
        <v>42.8</v>
      </c>
      <c r="C1217" s="9">
        <f t="shared" si="3"/>
        <v>63.31360946745562</v>
      </c>
    </row>
    <row r="1218" spans="1:3" x14ac:dyDescent="0.25">
      <c r="A1218" s="11">
        <v>41456</v>
      </c>
      <c r="B1218" s="10">
        <v>42.8</v>
      </c>
      <c r="C1218" s="9">
        <f t="shared" si="3"/>
        <v>63.31360946745562</v>
      </c>
    </row>
    <row r="1219" spans="1:3" x14ac:dyDescent="0.25">
      <c r="A1219" s="11">
        <v>41487</v>
      </c>
      <c r="B1219" s="10">
        <v>42.8</v>
      </c>
      <c r="C1219" s="9">
        <f t="shared" si="3"/>
        <v>63.31360946745562</v>
      </c>
    </row>
    <row r="1220" spans="1:3" x14ac:dyDescent="0.25">
      <c r="A1220" s="11">
        <v>41518</v>
      </c>
      <c r="B1220" s="10">
        <v>42.7</v>
      </c>
      <c r="C1220" s="9">
        <f t="shared" si="3"/>
        <v>63.165680473372788</v>
      </c>
    </row>
    <row r="1221" spans="1:3" x14ac:dyDescent="0.25">
      <c r="A1221" s="11">
        <v>41548</v>
      </c>
      <c r="B1221" s="10">
        <v>42.8</v>
      </c>
      <c r="C1221" s="9">
        <f t="shared" si="3"/>
        <v>63.31360946745562</v>
      </c>
    </row>
    <row r="1222" spans="1:3" x14ac:dyDescent="0.25">
      <c r="A1222" s="11">
        <v>41579</v>
      </c>
      <c r="B1222" s="10">
        <v>42.9</v>
      </c>
      <c r="C1222" s="9">
        <f t="shared" si="3"/>
        <v>63.461538461538467</v>
      </c>
    </row>
    <row r="1223" spans="1:3" x14ac:dyDescent="0.25">
      <c r="A1223" s="11">
        <v>41609</v>
      </c>
      <c r="B1223" s="10">
        <v>42.9</v>
      </c>
      <c r="C1223" s="9">
        <f t="shared" si="3"/>
        <v>63.461538461538467</v>
      </c>
    </row>
    <row r="1224" spans="1:3" x14ac:dyDescent="0.25">
      <c r="A1224" s="11">
        <v>41640</v>
      </c>
      <c r="B1224" s="10">
        <v>42.8</v>
      </c>
      <c r="C1224" s="9">
        <f t="shared" si="3"/>
        <v>63.31360946745562</v>
      </c>
    </row>
    <row r="1225" spans="1:3" x14ac:dyDescent="0.25">
      <c r="A1225" s="11">
        <v>41671</v>
      </c>
      <c r="B1225" s="10">
        <v>42.6</v>
      </c>
      <c r="C1225" s="9">
        <f t="shared" si="3"/>
        <v>63.017751479289949</v>
      </c>
    </row>
    <row r="1226" spans="1:3" x14ac:dyDescent="0.25">
      <c r="A1226" s="11">
        <v>41699</v>
      </c>
      <c r="B1226" s="10">
        <v>42.3</v>
      </c>
      <c r="C1226" s="9">
        <f t="shared" si="3"/>
        <v>62.573964497041423</v>
      </c>
    </row>
    <row r="1227" spans="1:3" x14ac:dyDescent="0.25">
      <c r="A1227" s="11">
        <v>41730</v>
      </c>
      <c r="B1227" s="10">
        <v>42.2</v>
      </c>
      <c r="C1227" s="9">
        <f t="shared" si="3"/>
        <v>62.426035502958591</v>
      </c>
    </row>
    <row r="1228" spans="1:3" x14ac:dyDescent="0.25">
      <c r="A1228" s="11">
        <v>41760</v>
      </c>
      <c r="B1228" s="10">
        <v>42</v>
      </c>
      <c r="C1228" s="9">
        <f t="shared" si="3"/>
        <v>62.130177514792905</v>
      </c>
    </row>
    <row r="1229" spans="1:3" x14ac:dyDescent="0.25">
      <c r="A1229" s="11">
        <v>41791</v>
      </c>
      <c r="B1229" s="10">
        <v>42</v>
      </c>
      <c r="C1229" s="9">
        <f t="shared" si="3"/>
        <v>62.130177514792905</v>
      </c>
    </row>
    <row r="1230" spans="1:3" x14ac:dyDescent="0.25">
      <c r="A1230" s="11">
        <v>41821</v>
      </c>
      <c r="B1230" s="10">
        <v>42</v>
      </c>
      <c r="C1230" s="9">
        <f t="shared" si="3"/>
        <v>62.130177514792905</v>
      </c>
    </row>
    <row r="1231" spans="1:3" x14ac:dyDescent="0.25">
      <c r="A1231" s="11">
        <v>41852</v>
      </c>
      <c r="B1231" s="10">
        <v>42</v>
      </c>
      <c r="C1231" s="9">
        <f t="shared" si="3"/>
        <v>62.130177514792905</v>
      </c>
    </row>
    <row r="1232" spans="1:3" x14ac:dyDescent="0.25">
      <c r="A1232" s="11">
        <v>41883</v>
      </c>
      <c r="B1232" s="10">
        <v>42</v>
      </c>
      <c r="C1232" s="9">
        <f t="shared" si="3"/>
        <v>62.130177514792905</v>
      </c>
    </row>
    <row r="1233" spans="1:3" x14ac:dyDescent="0.25">
      <c r="A1233" s="11">
        <v>41913</v>
      </c>
      <c r="B1233" s="10">
        <v>42.1</v>
      </c>
      <c r="C1233" s="9">
        <f t="shared" si="3"/>
        <v>62.278106508875752</v>
      </c>
    </row>
    <row r="1234" spans="1:3" x14ac:dyDescent="0.25">
      <c r="A1234" s="11">
        <v>41944</v>
      </c>
      <c r="B1234" s="10">
        <v>42.3</v>
      </c>
      <c r="C1234" s="9">
        <f t="shared" si="3"/>
        <v>62.573964497041423</v>
      </c>
    </row>
    <row r="1235" spans="1:3" x14ac:dyDescent="0.25">
      <c r="A1235" s="11">
        <v>41974</v>
      </c>
      <c r="B1235" s="10">
        <v>42.6</v>
      </c>
      <c r="C1235" s="9">
        <f t="shared" si="3"/>
        <v>63.017751479289949</v>
      </c>
    </row>
    <row r="1236" spans="1:3" x14ac:dyDescent="0.25">
      <c r="A1236" s="11">
        <v>42005</v>
      </c>
      <c r="B1236" s="10">
        <v>42.8</v>
      </c>
      <c r="C1236" s="9">
        <f t="shared" si="3"/>
        <v>63.31360946745562</v>
      </c>
    </row>
    <row r="1237" spans="1:3" x14ac:dyDescent="0.25">
      <c r="A1237" s="11">
        <v>42036</v>
      </c>
      <c r="B1237" s="10">
        <v>42.6</v>
      </c>
      <c r="C1237" s="9">
        <f t="shared" si="3"/>
        <v>63.017751479289949</v>
      </c>
    </row>
    <row r="1238" spans="1:3" x14ac:dyDescent="0.25">
      <c r="A1238" s="11">
        <v>42064</v>
      </c>
      <c r="B1238" s="10">
        <v>42.4</v>
      </c>
      <c r="C1238" s="9">
        <f t="shared" si="3"/>
        <v>62.721893491124256</v>
      </c>
    </row>
    <row r="1239" spans="1:3" x14ac:dyDescent="0.25">
      <c r="A1239" s="11">
        <v>42095</v>
      </c>
      <c r="B1239" s="10">
        <v>42.3</v>
      </c>
      <c r="C1239" s="9">
        <f t="shared" si="3"/>
        <v>62.573964497041423</v>
      </c>
    </row>
    <row r="1240" spans="1:3" x14ac:dyDescent="0.25">
      <c r="A1240" s="11">
        <v>42125</v>
      </c>
      <c r="B1240" s="10">
        <v>42.1</v>
      </c>
      <c r="C1240" s="9">
        <f t="shared" si="3"/>
        <v>62.278106508875752</v>
      </c>
    </row>
    <row r="1241" spans="1:3" x14ac:dyDescent="0.25">
      <c r="A1241" s="11">
        <v>42156</v>
      </c>
      <c r="B1241" s="10">
        <v>41.9</v>
      </c>
      <c r="C1241" s="9">
        <f t="shared" si="3"/>
        <v>61.982248520710058</v>
      </c>
    </row>
    <row r="1242" spans="1:3" x14ac:dyDescent="0.25">
      <c r="A1242" s="11">
        <v>42186</v>
      </c>
      <c r="B1242" s="10">
        <v>41.9</v>
      </c>
      <c r="C1242" s="9">
        <f t="shared" si="3"/>
        <v>61.982248520710058</v>
      </c>
    </row>
    <row r="1243" spans="1:3" x14ac:dyDescent="0.25">
      <c r="A1243" s="11">
        <v>42217</v>
      </c>
      <c r="B1243" s="10">
        <v>42</v>
      </c>
      <c r="C1243" s="9">
        <f t="shared" si="3"/>
        <v>62.130177514792905</v>
      </c>
    </row>
    <row r="1244" spans="1:3" x14ac:dyDescent="0.25">
      <c r="A1244" s="11">
        <v>42248</v>
      </c>
      <c r="B1244" s="10">
        <v>42</v>
      </c>
      <c r="C1244" s="9">
        <f t="shared" si="3"/>
        <v>62.130177514792905</v>
      </c>
    </row>
    <row r="1245" spans="1:3" x14ac:dyDescent="0.25">
      <c r="A1245" s="11">
        <v>42278</v>
      </c>
      <c r="B1245" s="10">
        <v>42</v>
      </c>
      <c r="C1245" s="9">
        <f t="shared" si="3"/>
        <v>62.130177514792905</v>
      </c>
    </row>
    <row r="1246" spans="1:3" x14ac:dyDescent="0.25">
      <c r="A1246" s="11">
        <v>42309</v>
      </c>
      <c r="B1246" s="10">
        <v>42.1</v>
      </c>
      <c r="C1246" s="9">
        <f t="shared" si="3"/>
        <v>62.278106508875752</v>
      </c>
    </row>
    <row r="1247" spans="1:3" x14ac:dyDescent="0.25">
      <c r="A1247" s="11">
        <v>42339</v>
      </c>
      <c r="B1247" s="10">
        <v>42.3</v>
      </c>
      <c r="C1247" s="9">
        <f t="shared" ref="C1247:C1310" si="4">(B1247/$B$989)*$C$989</f>
        <v>62.573964497041423</v>
      </c>
    </row>
    <row r="1248" spans="1:3" x14ac:dyDescent="0.25">
      <c r="A1248" s="11">
        <v>42370</v>
      </c>
      <c r="B1248" s="10">
        <v>42.2</v>
      </c>
      <c r="C1248" s="9">
        <f t="shared" si="4"/>
        <v>62.426035502958591</v>
      </c>
    </row>
    <row r="1249" spans="1:3" x14ac:dyDescent="0.25">
      <c r="A1249" s="11">
        <v>42401</v>
      </c>
      <c r="B1249" s="10">
        <v>42.2</v>
      </c>
      <c r="C1249" s="9">
        <f t="shared" si="4"/>
        <v>62.426035502958591</v>
      </c>
    </row>
    <row r="1250" spans="1:3" x14ac:dyDescent="0.25">
      <c r="A1250" s="11">
        <v>42430</v>
      </c>
      <c r="B1250" s="10">
        <v>42</v>
      </c>
      <c r="C1250" s="9">
        <f t="shared" si="4"/>
        <v>62.130177514792905</v>
      </c>
    </row>
    <row r="1251" spans="1:3" x14ac:dyDescent="0.25">
      <c r="A1251" s="11">
        <v>42461</v>
      </c>
      <c r="B1251" s="10">
        <v>41.8</v>
      </c>
      <c r="C1251" s="9">
        <f t="shared" si="4"/>
        <v>61.834319526627226</v>
      </c>
    </row>
    <row r="1252" spans="1:3" x14ac:dyDescent="0.25">
      <c r="A1252" s="11">
        <v>42491</v>
      </c>
      <c r="B1252" s="10">
        <v>41.6</v>
      </c>
      <c r="C1252" s="9">
        <f t="shared" si="4"/>
        <v>61.53846153846154</v>
      </c>
    </row>
    <row r="1253" spans="1:3" x14ac:dyDescent="0.25">
      <c r="A1253" s="11">
        <v>42522</v>
      </c>
      <c r="B1253" s="10">
        <v>41.5</v>
      </c>
      <c r="C1253" s="9">
        <f t="shared" si="4"/>
        <v>61.390532544378708</v>
      </c>
    </row>
    <row r="1254" spans="1:3" x14ac:dyDescent="0.25">
      <c r="A1254" s="11">
        <v>42552</v>
      </c>
      <c r="B1254" s="10">
        <v>41.6</v>
      </c>
      <c r="C1254" s="9">
        <f t="shared" si="4"/>
        <v>61.53846153846154</v>
      </c>
    </row>
    <row r="1255" spans="1:3" x14ac:dyDescent="0.25">
      <c r="A1255" s="11">
        <v>42583</v>
      </c>
      <c r="B1255" s="10">
        <v>41.5</v>
      </c>
      <c r="C1255" s="9">
        <f t="shared" si="4"/>
        <v>61.390532544378708</v>
      </c>
    </row>
    <row r="1256" spans="1:3" x14ac:dyDescent="0.25">
      <c r="A1256" s="11">
        <v>42614</v>
      </c>
      <c r="B1256" s="10">
        <v>41.4</v>
      </c>
      <c r="C1256" s="9">
        <f t="shared" si="4"/>
        <v>61.242603550295861</v>
      </c>
    </row>
    <row r="1257" spans="1:3" x14ac:dyDescent="0.25">
      <c r="A1257" s="11">
        <v>42644</v>
      </c>
      <c r="B1257" s="10">
        <v>41.4</v>
      </c>
      <c r="C1257" s="9">
        <f t="shared" si="4"/>
        <v>61.242603550295861</v>
      </c>
    </row>
    <row r="1258" spans="1:3" x14ac:dyDescent="0.25">
      <c r="A1258" s="11">
        <v>42675</v>
      </c>
      <c r="B1258" s="10">
        <v>41.4</v>
      </c>
      <c r="C1258" s="9">
        <f t="shared" si="4"/>
        <v>61.242603550295861</v>
      </c>
    </row>
    <row r="1259" spans="1:3" x14ac:dyDescent="0.25">
      <c r="A1259" s="11">
        <v>42705</v>
      </c>
      <c r="B1259" s="10">
        <v>41.4</v>
      </c>
      <c r="C1259" s="9">
        <f t="shared" si="4"/>
        <v>61.242603550295861</v>
      </c>
    </row>
    <row r="1260" spans="1:3" x14ac:dyDescent="0.25">
      <c r="A1260" s="11">
        <v>42736</v>
      </c>
      <c r="B1260" s="10">
        <v>41.2</v>
      </c>
      <c r="C1260" s="9">
        <f t="shared" si="4"/>
        <v>60.946745562130189</v>
      </c>
    </row>
    <row r="1261" spans="1:3" x14ac:dyDescent="0.25">
      <c r="A1261" s="11">
        <v>42767</v>
      </c>
      <c r="B1261" s="10">
        <v>41.1</v>
      </c>
      <c r="C1261" s="9">
        <f t="shared" si="4"/>
        <v>60.798816568047343</v>
      </c>
    </row>
    <row r="1262" spans="1:3" x14ac:dyDescent="0.25">
      <c r="A1262" s="11">
        <v>42795</v>
      </c>
      <c r="B1262" s="10">
        <v>41</v>
      </c>
      <c r="C1262" s="9">
        <f t="shared" si="4"/>
        <v>60.650887573964511</v>
      </c>
    </row>
    <row r="1263" spans="1:3" x14ac:dyDescent="0.25">
      <c r="A1263" s="11">
        <v>42826</v>
      </c>
      <c r="B1263" s="10">
        <v>40.9</v>
      </c>
      <c r="C1263" s="9">
        <f t="shared" si="4"/>
        <v>60.502958579881664</v>
      </c>
    </row>
    <row r="1264" spans="1:3" x14ac:dyDescent="0.25">
      <c r="A1264" s="11">
        <v>42856</v>
      </c>
      <c r="B1264" s="10">
        <v>40.9</v>
      </c>
      <c r="C1264" s="9">
        <f t="shared" si="4"/>
        <v>60.502958579881664</v>
      </c>
    </row>
    <row r="1265" spans="1:3" x14ac:dyDescent="0.25">
      <c r="A1265" s="11">
        <v>42887</v>
      </c>
      <c r="B1265" s="10">
        <v>40.799999999999997</v>
      </c>
      <c r="C1265" s="9">
        <f t="shared" si="4"/>
        <v>60.355029585798817</v>
      </c>
    </row>
    <row r="1266" spans="1:3" x14ac:dyDescent="0.25">
      <c r="A1266" s="11">
        <v>42917</v>
      </c>
      <c r="B1266" s="10">
        <v>40.9</v>
      </c>
      <c r="C1266" s="9">
        <f t="shared" si="4"/>
        <v>60.502958579881664</v>
      </c>
    </row>
    <row r="1267" spans="1:3" x14ac:dyDescent="0.25">
      <c r="A1267" s="11">
        <v>42948</v>
      </c>
      <c r="B1267" s="10">
        <v>40.700000000000003</v>
      </c>
      <c r="C1267" s="9">
        <f t="shared" si="4"/>
        <v>60.207100591715992</v>
      </c>
    </row>
    <row r="1268" spans="1:3" x14ac:dyDescent="0.25">
      <c r="A1268" s="11">
        <v>42979</v>
      </c>
      <c r="B1268" s="10">
        <v>40.5</v>
      </c>
      <c r="C1268" s="9">
        <f t="shared" si="4"/>
        <v>59.911242603550299</v>
      </c>
    </row>
    <row r="1269" spans="1:3" x14ac:dyDescent="0.25">
      <c r="A1269" s="11">
        <v>43009</v>
      </c>
      <c r="B1269" s="10">
        <v>40.5</v>
      </c>
      <c r="C1269" s="9">
        <f t="shared" si="4"/>
        <v>59.911242603550299</v>
      </c>
    </row>
    <row r="1270" spans="1:3" x14ac:dyDescent="0.25">
      <c r="A1270" s="11">
        <v>43040</v>
      </c>
      <c r="B1270" s="10">
        <v>40.5</v>
      </c>
      <c r="C1270" s="9">
        <f t="shared" si="4"/>
        <v>59.911242603550299</v>
      </c>
    </row>
    <row r="1271" spans="1:3" x14ac:dyDescent="0.25">
      <c r="A1271" s="11">
        <v>43070</v>
      </c>
      <c r="B1271" s="10">
        <v>40.6</v>
      </c>
      <c r="C1271" s="9">
        <f t="shared" si="4"/>
        <v>60.059171597633146</v>
      </c>
    </row>
    <row r="1272" spans="1:3" x14ac:dyDescent="0.25">
      <c r="A1272" s="11">
        <v>43101</v>
      </c>
      <c r="B1272" s="10">
        <v>40.299999999999997</v>
      </c>
      <c r="C1272" s="9">
        <f t="shared" si="4"/>
        <v>59.615384615384613</v>
      </c>
    </row>
    <row r="1273" spans="1:3" x14ac:dyDescent="0.25">
      <c r="A1273" s="11">
        <v>43132</v>
      </c>
      <c r="B1273" s="10">
        <v>40.200000000000003</v>
      </c>
      <c r="C1273" s="9">
        <f t="shared" si="4"/>
        <v>59.467455621301781</v>
      </c>
    </row>
    <row r="1274" spans="1:3" x14ac:dyDescent="0.25">
      <c r="A1274" s="11">
        <v>43160</v>
      </c>
      <c r="B1274" s="10">
        <v>40.1</v>
      </c>
      <c r="C1274" s="9">
        <f t="shared" si="4"/>
        <v>59.319526627218941</v>
      </c>
    </row>
    <row r="1275" spans="1:3" x14ac:dyDescent="0.25">
      <c r="A1275" s="11">
        <v>43191</v>
      </c>
      <c r="B1275" s="10">
        <v>39.9</v>
      </c>
      <c r="C1275" s="9">
        <f t="shared" si="4"/>
        <v>59.023668639053263</v>
      </c>
    </row>
    <row r="1276" spans="1:3" x14ac:dyDescent="0.25">
      <c r="A1276" s="11">
        <v>43221</v>
      </c>
      <c r="B1276" s="10">
        <v>39.700000000000003</v>
      </c>
      <c r="C1276" s="9">
        <f t="shared" si="4"/>
        <v>58.727810650887577</v>
      </c>
    </row>
    <row r="1277" spans="1:3" x14ac:dyDescent="0.25">
      <c r="A1277" s="11">
        <v>43252</v>
      </c>
      <c r="B1277" s="10">
        <v>39.700000000000003</v>
      </c>
      <c r="C1277" s="9">
        <f t="shared" si="4"/>
        <v>58.727810650887577</v>
      </c>
    </row>
    <row r="1278" spans="1:3" x14ac:dyDescent="0.25">
      <c r="A1278" s="11">
        <v>43282</v>
      </c>
      <c r="B1278" s="10">
        <v>39.700000000000003</v>
      </c>
      <c r="C1278" s="9">
        <f t="shared" si="4"/>
        <v>58.727810650887577</v>
      </c>
    </row>
    <row r="1279" spans="1:3" x14ac:dyDescent="0.25">
      <c r="A1279" s="11">
        <v>43313</v>
      </c>
      <c r="B1279" s="10">
        <v>39.700000000000003</v>
      </c>
      <c r="C1279" s="9">
        <f t="shared" si="4"/>
        <v>58.727810650887577</v>
      </c>
    </row>
    <row r="1280" spans="1:3" x14ac:dyDescent="0.25">
      <c r="A1280" s="11">
        <v>43344</v>
      </c>
      <c r="B1280" s="10">
        <v>39.6</v>
      </c>
      <c r="C1280" s="9">
        <f t="shared" si="4"/>
        <v>58.579881656804744</v>
      </c>
    </row>
    <row r="1281" spans="1:3" x14ac:dyDescent="0.25">
      <c r="A1281" s="11">
        <v>43374</v>
      </c>
      <c r="B1281" s="10">
        <v>39.5</v>
      </c>
      <c r="C1281" s="9">
        <f t="shared" si="4"/>
        <v>58.431952662721898</v>
      </c>
    </row>
    <row r="1282" spans="1:3" x14ac:dyDescent="0.25">
      <c r="A1282" s="11">
        <v>43405</v>
      </c>
      <c r="B1282" s="10">
        <v>39.700000000000003</v>
      </c>
      <c r="C1282" s="9">
        <f t="shared" si="4"/>
        <v>58.727810650887577</v>
      </c>
    </row>
    <row r="1283" spans="1:3" x14ac:dyDescent="0.25">
      <c r="A1283" s="11">
        <v>43435</v>
      </c>
      <c r="B1283" s="10">
        <v>39.799999999999997</v>
      </c>
      <c r="C1283" s="9">
        <f t="shared" si="4"/>
        <v>58.875739644970416</v>
      </c>
    </row>
    <row r="1284" spans="1:3" x14ac:dyDescent="0.25">
      <c r="A1284" s="11">
        <v>43466</v>
      </c>
      <c r="B1284" s="10">
        <v>39.700000000000003</v>
      </c>
      <c r="C1284" s="9">
        <f t="shared" si="4"/>
        <v>58.727810650887577</v>
      </c>
    </row>
    <row r="1285" spans="1:3" x14ac:dyDescent="0.25">
      <c r="A1285" s="11">
        <v>43497</v>
      </c>
      <c r="B1285" s="10">
        <v>39.6</v>
      </c>
      <c r="C1285" s="9">
        <f t="shared" si="4"/>
        <v>58.579881656804744</v>
      </c>
    </row>
    <row r="1286" spans="1:3" x14ac:dyDescent="0.25">
      <c r="A1286" s="11">
        <v>43525</v>
      </c>
      <c r="B1286" s="10">
        <v>39.299999999999997</v>
      </c>
      <c r="C1286" s="9">
        <f t="shared" si="4"/>
        <v>58.136094674556219</v>
      </c>
    </row>
    <row r="1287" spans="1:3" x14ac:dyDescent="0.25">
      <c r="A1287" s="11">
        <v>43556</v>
      </c>
      <c r="B1287" s="10">
        <v>39.1</v>
      </c>
      <c r="C1287" s="9">
        <f t="shared" si="4"/>
        <v>57.840236686390547</v>
      </c>
    </row>
    <row r="1288" spans="1:3" x14ac:dyDescent="0.25">
      <c r="A1288" s="11">
        <v>43586</v>
      </c>
      <c r="B1288" s="10">
        <v>39</v>
      </c>
      <c r="C1288" s="9">
        <f t="shared" si="4"/>
        <v>57.692307692307701</v>
      </c>
    </row>
    <row r="1289" spans="1:3" x14ac:dyDescent="0.25">
      <c r="A1289" s="11">
        <v>43617</v>
      </c>
      <c r="B1289" s="10">
        <v>39</v>
      </c>
      <c r="C1289" s="9">
        <f t="shared" si="4"/>
        <v>57.692307692307701</v>
      </c>
    </row>
    <row r="1290" spans="1:3" x14ac:dyDescent="0.25">
      <c r="A1290" s="11">
        <v>43647</v>
      </c>
      <c r="B1290" s="10">
        <v>39</v>
      </c>
      <c r="C1290" s="9">
        <f t="shared" si="4"/>
        <v>57.692307692307701</v>
      </c>
    </row>
    <row r="1291" spans="1:3" x14ac:dyDescent="0.25">
      <c r="A1291" s="11">
        <v>43678</v>
      </c>
      <c r="B1291" s="10">
        <v>39</v>
      </c>
      <c r="C1291" s="9">
        <f t="shared" si="4"/>
        <v>57.692307692307701</v>
      </c>
    </row>
    <row r="1292" spans="1:3" x14ac:dyDescent="0.25">
      <c r="A1292" s="11">
        <v>43709</v>
      </c>
      <c r="B1292" s="10">
        <v>38.9</v>
      </c>
      <c r="C1292" s="9">
        <f t="shared" si="4"/>
        <v>57.544378698224854</v>
      </c>
    </row>
    <row r="1293" spans="1:3" x14ac:dyDescent="0.25">
      <c r="A1293" s="11">
        <v>43739</v>
      </c>
      <c r="B1293" s="10">
        <v>38.9</v>
      </c>
      <c r="C1293" s="9">
        <f t="shared" si="4"/>
        <v>57.544378698224854</v>
      </c>
    </row>
    <row r="1294" spans="1:3" x14ac:dyDescent="0.25">
      <c r="A1294" s="11">
        <v>43770</v>
      </c>
      <c r="B1294" s="10">
        <v>38.9</v>
      </c>
      <c r="C1294" s="9">
        <f t="shared" si="4"/>
        <v>57.544378698224854</v>
      </c>
    </row>
    <row r="1295" spans="1:3" x14ac:dyDescent="0.25">
      <c r="A1295" s="11">
        <v>43800</v>
      </c>
      <c r="B1295" s="10">
        <v>38.9</v>
      </c>
      <c r="C1295" s="9">
        <f t="shared" si="4"/>
        <v>57.544378698224854</v>
      </c>
    </row>
    <row r="1296" spans="1:3" x14ac:dyDescent="0.25">
      <c r="A1296" s="11">
        <v>43831</v>
      </c>
      <c r="B1296" s="10">
        <v>38.799999999999997</v>
      </c>
      <c r="C1296" s="9">
        <f t="shared" si="4"/>
        <v>57.396449704142015</v>
      </c>
    </row>
    <row r="1297" spans="1:3" x14ac:dyDescent="0.25">
      <c r="A1297" s="11">
        <v>43862</v>
      </c>
      <c r="B1297" s="10">
        <v>38.700000000000003</v>
      </c>
      <c r="C1297" s="9">
        <f t="shared" si="4"/>
        <v>57.248520710059182</v>
      </c>
    </row>
    <row r="1298" spans="1:3" x14ac:dyDescent="0.25">
      <c r="A1298" s="11">
        <v>43891</v>
      </c>
      <c r="B1298" s="10">
        <v>38.700000000000003</v>
      </c>
      <c r="C1298" s="9">
        <f t="shared" si="4"/>
        <v>57.248520710059182</v>
      </c>
    </row>
    <row r="1299" spans="1:3" x14ac:dyDescent="0.25">
      <c r="A1299" s="11">
        <v>43922</v>
      </c>
      <c r="B1299" s="10">
        <v>39</v>
      </c>
      <c r="C1299" s="9">
        <f t="shared" si="4"/>
        <v>57.692307692307701</v>
      </c>
    </row>
    <row r="1300" spans="1:3" x14ac:dyDescent="0.25">
      <c r="A1300" s="11">
        <v>43952</v>
      </c>
      <c r="B1300" s="10">
        <v>39</v>
      </c>
      <c r="C1300" s="9">
        <f t="shared" si="4"/>
        <v>57.692307692307701</v>
      </c>
    </row>
    <row r="1301" spans="1:3" x14ac:dyDescent="0.25">
      <c r="A1301" s="11">
        <v>43983</v>
      </c>
      <c r="B1301" s="10">
        <v>38.799999999999997</v>
      </c>
      <c r="C1301" s="9">
        <f t="shared" si="4"/>
        <v>57.396449704142015</v>
      </c>
    </row>
    <row r="1302" spans="1:3" x14ac:dyDescent="0.25">
      <c r="A1302" s="11">
        <v>44013</v>
      </c>
      <c r="B1302" s="10">
        <v>38.6</v>
      </c>
      <c r="C1302" s="9">
        <f t="shared" si="4"/>
        <v>57.100591715976336</v>
      </c>
    </row>
    <row r="1303" spans="1:3" x14ac:dyDescent="0.25">
      <c r="A1303" s="11">
        <v>44044</v>
      </c>
      <c r="B1303" s="10">
        <v>38.5</v>
      </c>
      <c r="C1303" s="9">
        <f t="shared" si="4"/>
        <v>56.952662721893496</v>
      </c>
    </row>
    <row r="1304" spans="1:3" x14ac:dyDescent="0.25">
      <c r="A1304" s="11">
        <v>44075</v>
      </c>
      <c r="B1304" s="10">
        <v>38.4</v>
      </c>
      <c r="C1304" s="9">
        <f t="shared" si="4"/>
        <v>56.80473372781065</v>
      </c>
    </row>
    <row r="1305" spans="1:3" x14ac:dyDescent="0.25">
      <c r="A1305" s="11">
        <v>44105</v>
      </c>
      <c r="B1305" s="10">
        <v>38.4</v>
      </c>
      <c r="C1305" s="9">
        <f t="shared" si="4"/>
        <v>56.80473372781065</v>
      </c>
    </row>
    <row r="1306" spans="1:3" x14ac:dyDescent="0.25">
      <c r="A1306" s="11">
        <v>44136</v>
      </c>
      <c r="B1306" s="10">
        <v>38.4</v>
      </c>
      <c r="C1306" s="9">
        <f t="shared" si="4"/>
        <v>56.80473372781065</v>
      </c>
    </row>
    <row r="1307" spans="1:3" x14ac:dyDescent="0.25">
      <c r="A1307" s="11">
        <v>44166</v>
      </c>
      <c r="B1307" s="10">
        <v>38.4</v>
      </c>
      <c r="C1307" s="9">
        <f t="shared" si="4"/>
        <v>56.80473372781065</v>
      </c>
    </row>
    <row r="1308" spans="1:3" x14ac:dyDescent="0.25">
      <c r="A1308" s="11">
        <v>44197</v>
      </c>
      <c r="B1308" s="10">
        <v>38.200000000000003</v>
      </c>
      <c r="C1308" s="9">
        <f t="shared" si="4"/>
        <v>56.508875739644978</v>
      </c>
    </row>
    <row r="1309" spans="1:3" x14ac:dyDescent="0.25">
      <c r="A1309" s="11">
        <v>44228</v>
      </c>
      <c r="B1309" s="10">
        <v>38</v>
      </c>
      <c r="C1309" s="9">
        <f t="shared" si="4"/>
        <v>56.213017751479299</v>
      </c>
    </row>
    <row r="1310" spans="1:3" x14ac:dyDescent="0.25">
      <c r="A1310" s="11">
        <v>44256</v>
      </c>
      <c r="B1310" s="10">
        <v>37.799999999999997</v>
      </c>
      <c r="C1310" s="9">
        <f t="shared" si="4"/>
        <v>55.917159763313606</v>
      </c>
    </row>
    <row r="1311" spans="1:3" x14ac:dyDescent="0.25">
      <c r="A1311" s="11">
        <v>44287</v>
      </c>
      <c r="B1311" s="10">
        <v>37.4</v>
      </c>
      <c r="C1311" s="9">
        <f t="shared" ref="C1311:C1316" si="5">(B1311/$B$989)*$C$989</f>
        <v>55.325443786982255</v>
      </c>
    </row>
    <row r="1312" spans="1:3" x14ac:dyDescent="0.25">
      <c r="A1312" s="11">
        <v>44317</v>
      </c>
      <c r="B1312" s="10">
        <v>37.1</v>
      </c>
      <c r="C1312" s="9">
        <f t="shared" si="5"/>
        <v>54.881656804733737</v>
      </c>
    </row>
    <row r="1313" spans="1:3" x14ac:dyDescent="0.25">
      <c r="A1313" s="11">
        <v>44348</v>
      </c>
      <c r="B1313" s="9">
        <v>36.799999999999997</v>
      </c>
      <c r="C1313" s="9">
        <f t="shared" si="5"/>
        <v>54.437869822485204</v>
      </c>
    </row>
    <row r="1314" spans="1:3" x14ac:dyDescent="0.25">
      <c r="A1314" s="11">
        <v>44378</v>
      </c>
      <c r="B1314" s="9">
        <v>36.6</v>
      </c>
      <c r="C1314" s="9">
        <f t="shared" si="5"/>
        <v>54.14201183431954</v>
      </c>
    </row>
    <row r="1315" spans="1:3" x14ac:dyDescent="0.25">
      <c r="A1315" s="11">
        <v>44409</v>
      </c>
      <c r="B1315" s="9">
        <v>36.6</v>
      </c>
      <c r="C1315" s="9">
        <f t="shared" si="5"/>
        <v>54.14201183431954</v>
      </c>
    </row>
    <row r="1316" spans="1:3" x14ac:dyDescent="0.25">
      <c r="A1316" s="11">
        <v>44440</v>
      </c>
      <c r="B1316" s="9">
        <v>36.5</v>
      </c>
      <c r="C1316" s="9">
        <f t="shared" si="5"/>
        <v>53.994082840236693</v>
      </c>
    </row>
    <row r="1317" spans="1:3" x14ac:dyDescent="0.25">
      <c r="A1317" s="11">
        <v>44470</v>
      </c>
      <c r="B1317" s="9">
        <v>36.200000000000003</v>
      </c>
      <c r="C1317" s="9">
        <f t="shared" ref="C1317:C1368" si="6">(B1317/$B$989)*$C$989</f>
        <v>53.550295857988175</v>
      </c>
    </row>
    <row r="1318" spans="1:3" x14ac:dyDescent="0.25">
      <c r="A1318" s="11">
        <v>44501</v>
      </c>
      <c r="B1318" s="9">
        <v>36</v>
      </c>
      <c r="C1318" s="9">
        <f t="shared" si="6"/>
        <v>53.254437869822489</v>
      </c>
    </row>
    <row r="1319" spans="1:3" x14ac:dyDescent="0.25">
      <c r="A1319" s="11">
        <v>44531</v>
      </c>
      <c r="B1319" s="9">
        <v>35.9</v>
      </c>
      <c r="C1319" s="9">
        <f t="shared" si="6"/>
        <v>53.106508875739642</v>
      </c>
    </row>
    <row r="1320" spans="1:3" x14ac:dyDescent="0.25">
      <c r="A1320" s="11">
        <v>44562</v>
      </c>
      <c r="B1320" s="9">
        <v>35.6</v>
      </c>
      <c r="C1320" s="9">
        <f t="shared" si="6"/>
        <v>52.662721893491124</v>
      </c>
    </row>
    <row r="1321" spans="1:3" x14ac:dyDescent="0.25">
      <c r="A1321" s="11">
        <v>44593</v>
      </c>
      <c r="B1321" s="9">
        <v>35.200000000000003</v>
      </c>
      <c r="C1321" s="9">
        <f t="shared" si="6"/>
        <v>52.071005917159773</v>
      </c>
    </row>
    <row r="1322" spans="1:3" x14ac:dyDescent="0.25">
      <c r="A1322" s="11">
        <v>44621</v>
      </c>
      <c r="B1322" s="9">
        <v>34.799999999999997</v>
      </c>
      <c r="C1322" s="9">
        <f t="shared" si="6"/>
        <v>51.479289940828401</v>
      </c>
    </row>
    <row r="1323" spans="1:3" x14ac:dyDescent="0.25">
      <c r="A1323" s="11">
        <v>44652</v>
      </c>
      <c r="B1323" s="9">
        <v>34.6</v>
      </c>
      <c r="C1323" s="9">
        <f t="shared" si="6"/>
        <v>51.18343195266273</v>
      </c>
    </row>
    <row r="1324" spans="1:3" x14ac:dyDescent="0.25">
      <c r="A1324" s="11">
        <v>44682</v>
      </c>
      <c r="B1324" s="9">
        <v>34.200000000000003</v>
      </c>
      <c r="C1324" s="9">
        <f t="shared" si="6"/>
        <v>50.591715976331365</v>
      </c>
    </row>
    <row r="1325" spans="1:3" x14ac:dyDescent="0.25">
      <c r="A1325" s="11">
        <v>44713</v>
      </c>
      <c r="B1325" s="9">
        <v>33.700000000000003</v>
      </c>
      <c r="C1325" s="9">
        <f t="shared" si="6"/>
        <v>49.852071005917168</v>
      </c>
    </row>
    <row r="1326" spans="1:3" x14ac:dyDescent="0.25">
      <c r="A1326" s="11">
        <v>44743</v>
      </c>
      <c r="B1326" s="9">
        <v>33.799999999999997</v>
      </c>
      <c r="C1326" s="9">
        <f t="shared" si="6"/>
        <v>50</v>
      </c>
    </row>
    <row r="1327" spans="1:3" x14ac:dyDescent="0.25">
      <c r="A1327" s="11">
        <v>44774</v>
      </c>
      <c r="B1327" s="9">
        <v>33.799999999999997</v>
      </c>
      <c r="C1327" s="9">
        <f t="shared" si="6"/>
        <v>50</v>
      </c>
    </row>
    <row r="1328" spans="1:3" x14ac:dyDescent="0.25">
      <c r="A1328" s="11">
        <v>44805</v>
      </c>
      <c r="B1328" s="9">
        <v>33.700000000000003</v>
      </c>
      <c r="C1328" s="9">
        <f t="shared" si="6"/>
        <v>49.852071005917168</v>
      </c>
    </row>
    <row r="1329" spans="1:3" x14ac:dyDescent="0.25">
      <c r="A1329" s="11">
        <v>44835</v>
      </c>
      <c r="B1329" s="9">
        <v>33.6</v>
      </c>
      <c r="C1329" s="9">
        <f t="shared" si="6"/>
        <v>49.704142011834321</v>
      </c>
    </row>
    <row r="1330" spans="1:3" x14ac:dyDescent="0.25">
      <c r="A1330" s="11">
        <v>44866</v>
      </c>
      <c r="B1330" s="9">
        <v>33.6</v>
      </c>
      <c r="C1330" s="9">
        <f t="shared" si="6"/>
        <v>49.704142011834321</v>
      </c>
    </row>
    <row r="1331" spans="1:3" x14ac:dyDescent="0.25">
      <c r="A1331" s="11">
        <v>44896</v>
      </c>
      <c r="B1331" s="9">
        <v>33.700000000000003</v>
      </c>
      <c r="C1331" s="9">
        <f t="shared" si="6"/>
        <v>49.852071005917168</v>
      </c>
    </row>
    <row r="1332" spans="1:3" x14ac:dyDescent="0.25">
      <c r="A1332" s="11">
        <v>44927</v>
      </c>
      <c r="B1332" s="9">
        <v>33.4</v>
      </c>
      <c r="C1332" s="9">
        <f t="shared" si="6"/>
        <v>49.408284023668642</v>
      </c>
    </row>
    <row r="1333" spans="1:3" x14ac:dyDescent="0.25">
      <c r="A1333" s="11">
        <v>44958</v>
      </c>
      <c r="B1333" s="9">
        <v>33.200000000000003</v>
      </c>
      <c r="C1333" s="9">
        <f t="shared" si="6"/>
        <v>49.112426035502963</v>
      </c>
    </row>
    <row r="1334" spans="1:3" x14ac:dyDescent="0.25">
      <c r="A1334" s="11">
        <v>44986</v>
      </c>
      <c r="B1334" s="9">
        <v>33.1</v>
      </c>
      <c r="C1334" s="9">
        <f t="shared" si="6"/>
        <v>48.964497041420124</v>
      </c>
    </row>
    <row r="1335" spans="1:3" x14ac:dyDescent="0.25">
      <c r="A1335" s="11">
        <v>45017</v>
      </c>
      <c r="B1335" s="9">
        <v>33</v>
      </c>
      <c r="C1335" s="9">
        <f t="shared" si="6"/>
        <v>48.816568047337284</v>
      </c>
    </row>
    <row r="1336" spans="1:3" x14ac:dyDescent="0.25">
      <c r="A1336" s="11">
        <v>45047</v>
      </c>
      <c r="B1336" s="9">
        <v>32.9</v>
      </c>
      <c r="C1336" s="9">
        <f t="shared" si="6"/>
        <v>48.668639053254445</v>
      </c>
    </row>
    <row r="1337" spans="1:3" x14ac:dyDescent="0.25">
      <c r="A1337" s="11">
        <v>45078</v>
      </c>
      <c r="B1337" s="9">
        <v>32.799999999999997</v>
      </c>
      <c r="C1337" s="9">
        <f t="shared" si="6"/>
        <v>48.520710059171599</v>
      </c>
    </row>
    <row r="1338" spans="1:3" x14ac:dyDescent="0.25">
      <c r="A1338" s="11">
        <v>45108</v>
      </c>
      <c r="B1338" s="9">
        <v>32.700000000000003</v>
      </c>
      <c r="C1338" s="9">
        <f t="shared" si="6"/>
        <v>48.372781065088766</v>
      </c>
    </row>
    <row r="1339" spans="1:3" x14ac:dyDescent="0.25">
      <c r="A1339" s="11">
        <v>45139</v>
      </c>
      <c r="B1339" s="9">
        <v>32.6</v>
      </c>
      <c r="C1339" s="9">
        <f t="shared" si="6"/>
        <v>48.224852071005927</v>
      </c>
    </row>
    <row r="1340" spans="1:3" x14ac:dyDescent="0.25">
      <c r="A1340" s="26">
        <v>45170</v>
      </c>
      <c r="B1340" s="25">
        <v>32.5</v>
      </c>
      <c r="C1340" s="9">
        <f t="shared" si="6"/>
        <v>48.07692307692308</v>
      </c>
    </row>
    <row r="1341" spans="1:3" x14ac:dyDescent="0.25">
      <c r="A1341" s="26">
        <v>45200</v>
      </c>
      <c r="B1341" s="25">
        <v>32.5</v>
      </c>
      <c r="C1341" s="9">
        <f t="shared" si="6"/>
        <v>48.07692307692308</v>
      </c>
    </row>
    <row r="1342" spans="1:3" x14ac:dyDescent="0.25">
      <c r="A1342" s="26">
        <v>45231</v>
      </c>
      <c r="B1342" s="25">
        <v>32.6</v>
      </c>
      <c r="C1342" s="9">
        <f t="shared" si="6"/>
        <v>48.224852071005927</v>
      </c>
    </row>
    <row r="1343" spans="1:3" x14ac:dyDescent="0.25">
      <c r="A1343" s="26">
        <v>45261</v>
      </c>
      <c r="B1343" s="25">
        <v>32.6</v>
      </c>
      <c r="C1343" s="9">
        <f t="shared" si="6"/>
        <v>48.224852071005927</v>
      </c>
    </row>
    <row r="1344" spans="1:3" x14ac:dyDescent="0.25">
      <c r="A1344" s="26">
        <v>45292</v>
      </c>
      <c r="B1344" s="25">
        <v>32.4</v>
      </c>
      <c r="C1344" s="9">
        <f t="shared" si="6"/>
        <v>47.928994082840234</v>
      </c>
    </row>
    <row r="1345" spans="1:3" x14ac:dyDescent="0.25">
      <c r="A1345" s="26">
        <v>45323</v>
      </c>
      <c r="B1345" s="25">
        <v>32.200000000000003</v>
      </c>
      <c r="C1345" s="9">
        <f t="shared" si="6"/>
        <v>47.633136094674569</v>
      </c>
    </row>
    <row r="1346" spans="1:3" x14ac:dyDescent="0.25">
      <c r="A1346" s="26">
        <v>45352</v>
      </c>
      <c r="B1346" s="25">
        <v>32</v>
      </c>
      <c r="C1346" s="9">
        <f t="shared" si="6"/>
        <v>47.337278106508876</v>
      </c>
    </row>
    <row r="1347" spans="1:3" x14ac:dyDescent="0.25">
      <c r="A1347" s="26">
        <v>45383</v>
      </c>
      <c r="B1347" s="25">
        <v>31.9</v>
      </c>
      <c r="C1347" s="9">
        <f t="shared" si="6"/>
        <v>47.189349112426036</v>
      </c>
    </row>
    <row r="1348" spans="1:3" x14ac:dyDescent="0.25">
      <c r="A1348" s="26">
        <v>45413</v>
      </c>
      <c r="B1348" s="25">
        <v>31.8</v>
      </c>
      <c r="C1348" s="9">
        <f t="shared" si="6"/>
        <v>47.041420118343204</v>
      </c>
    </row>
    <row r="1349" spans="1:3" x14ac:dyDescent="0.25">
      <c r="A1349" s="26">
        <v>45444</v>
      </c>
      <c r="B1349" s="25">
        <v>31.8</v>
      </c>
      <c r="C1349" s="9">
        <f t="shared" si="6"/>
        <v>47.041420118343204</v>
      </c>
    </row>
    <row r="1350" spans="1:3" x14ac:dyDescent="0.25">
      <c r="A1350" s="26">
        <v>45474</v>
      </c>
      <c r="B1350" s="25">
        <v>31.8</v>
      </c>
      <c r="C1350" s="9">
        <f t="shared" si="6"/>
        <v>47.041420118343204</v>
      </c>
    </row>
    <row r="1351" spans="1:3" x14ac:dyDescent="0.25">
      <c r="A1351" s="26">
        <v>45505</v>
      </c>
      <c r="B1351" s="25">
        <v>31.8</v>
      </c>
      <c r="C1351" s="9">
        <f t="shared" si="6"/>
        <v>47.041420118343204</v>
      </c>
    </row>
    <row r="1352" spans="1:3" x14ac:dyDescent="0.25">
      <c r="A1352" s="26">
        <v>45536</v>
      </c>
      <c r="B1352" s="9">
        <v>31.7</v>
      </c>
      <c r="C1352" s="9">
        <f t="shared" si="6"/>
        <v>46.893491124260358</v>
      </c>
    </row>
    <row r="1353" spans="1:3" x14ac:dyDescent="0.25">
      <c r="A1353" s="26">
        <v>45566</v>
      </c>
      <c r="B1353" s="9">
        <v>31.7</v>
      </c>
      <c r="C1353" s="9">
        <f t="shared" si="6"/>
        <v>46.893491124260358</v>
      </c>
    </row>
    <row r="1354" spans="1:3" x14ac:dyDescent="0.25">
      <c r="A1354" s="26">
        <v>45597</v>
      </c>
      <c r="B1354" s="9">
        <v>31.7</v>
      </c>
      <c r="C1354" s="9">
        <f t="shared" si="6"/>
        <v>46.893491124260358</v>
      </c>
    </row>
    <row r="1355" spans="1:3" x14ac:dyDescent="0.25">
      <c r="A1355" s="26">
        <v>45627</v>
      </c>
      <c r="B1355" s="9">
        <v>31.7</v>
      </c>
      <c r="C1355" s="9">
        <f t="shared" si="6"/>
        <v>46.893491124260358</v>
      </c>
    </row>
    <row r="1356" spans="1:3" x14ac:dyDescent="0.25">
      <c r="A1356" s="26">
        <v>45658</v>
      </c>
      <c r="B1356" s="9">
        <v>31.5</v>
      </c>
      <c r="C1356" s="9">
        <f t="shared" si="6"/>
        <v>46.597633136094679</v>
      </c>
    </row>
    <row r="1357" spans="1:3" x14ac:dyDescent="0.25">
      <c r="A1357" s="26">
        <v>45689</v>
      </c>
      <c r="B1357" s="9">
        <v>31.3</v>
      </c>
      <c r="C1357" s="9">
        <f t="shared" si="6"/>
        <v>46.301775147929</v>
      </c>
    </row>
    <row r="1358" spans="1:3" x14ac:dyDescent="0.25">
      <c r="A1358" s="26">
        <v>45717</v>
      </c>
      <c r="B1358" s="9">
        <v>31.3</v>
      </c>
      <c r="C1358" s="9">
        <f t="shared" si="6"/>
        <v>46.301775147929</v>
      </c>
    </row>
    <row r="1359" spans="1:3" x14ac:dyDescent="0.25">
      <c r="A1359" s="26">
        <v>45748</v>
      </c>
      <c r="B1359" s="9">
        <v>31.2</v>
      </c>
      <c r="C1359" s="9">
        <f t="shared" si="6"/>
        <v>46.153846153846153</v>
      </c>
    </row>
    <row r="1360" spans="1:3" x14ac:dyDescent="0.25">
      <c r="A1360" s="26">
        <v>45778</v>
      </c>
      <c r="B1360" s="9">
        <v>31.1</v>
      </c>
      <c r="C1360" s="9">
        <f t="shared" si="6"/>
        <v>46.005917159763321</v>
      </c>
    </row>
    <row r="1361" spans="1:3" x14ac:dyDescent="0.25">
      <c r="A1361" s="26">
        <v>45809</v>
      </c>
      <c r="B1361" s="9">
        <v>31</v>
      </c>
      <c r="C1361" s="9">
        <f t="shared" si="6"/>
        <v>45.857988165680482</v>
      </c>
    </row>
    <row r="1362" spans="1:3" x14ac:dyDescent="0.25">
      <c r="A1362" s="26">
        <v>45839</v>
      </c>
      <c r="B1362" s="9">
        <v>31</v>
      </c>
      <c r="C1362" s="9">
        <f t="shared" si="6"/>
        <v>45.857988165680482</v>
      </c>
    </row>
    <row r="1363" spans="1:3" x14ac:dyDescent="0.25">
      <c r="A1363" s="26">
        <v>45870</v>
      </c>
      <c r="B1363" s="9">
        <v>30.9</v>
      </c>
      <c r="C1363" s="9">
        <f t="shared" si="6"/>
        <v>45.710059171597635</v>
      </c>
    </row>
    <row r="1364" spans="1:3" x14ac:dyDescent="0.25">
      <c r="A1364" s="26">
        <v>45901</v>
      </c>
      <c r="B1364" s="9">
        <v>30.8</v>
      </c>
      <c r="C1364" s="9">
        <f>(B1364/$B$989)*$C$989</f>
        <v>45.562130177514796</v>
      </c>
    </row>
    <row r="1365" spans="1:3" x14ac:dyDescent="0.25">
      <c r="A1365" s="26">
        <v>45931</v>
      </c>
    </row>
    <row r="1366" spans="1:3" x14ac:dyDescent="0.25">
      <c r="A1366" s="26">
        <v>45962</v>
      </c>
      <c r="B1366" s="9">
        <v>30.9</v>
      </c>
      <c r="C1366" s="9">
        <f>(B1366/$B$989)*$C$989</f>
        <v>45.710059171597635</v>
      </c>
    </row>
    <row r="1367" spans="1:3" x14ac:dyDescent="0.25">
      <c r="A1367" s="26">
        <v>45992</v>
      </c>
      <c r="B1367" s="9">
        <v>30.9</v>
      </c>
      <c r="C1367" s="9">
        <f t="shared" si="6"/>
        <v>45.710059171597635</v>
      </c>
    </row>
    <row r="1368" spans="1:3" x14ac:dyDescent="0.25">
      <c r="A1368" s="26">
        <v>46023</v>
      </c>
      <c r="B1368" s="9">
        <v>30.7</v>
      </c>
      <c r="C1368" s="9">
        <f t="shared" si="6"/>
        <v>45.414201183431956</v>
      </c>
    </row>
    <row r="1369" spans="1:3" x14ac:dyDescent="0.25">
      <c r="A1369" s="26">
        <v>46054</v>
      </c>
      <c r="B1369" s="9">
        <v>30.6</v>
      </c>
      <c r="C1369" s="9">
        <f>(B1369/$B$989)*$C$989</f>
        <v>45.266272189349117</v>
      </c>
    </row>
    <row r="1370" spans="1:3" x14ac:dyDescent="0.25">
      <c r="A1370" s="26">
        <v>46082</v>
      </c>
      <c r="B1370" s="9">
        <v>30.3</v>
      </c>
      <c r="C1370" s="9">
        <f>(B1370/$B$989)*$C$989</f>
        <v>44.822485207100598</v>
      </c>
    </row>
    <row r="1371" spans="1:3" x14ac:dyDescent="0.25">
      <c r="A1371" s="26">
        <v>46113</v>
      </c>
      <c r="B1371" s="9">
        <v>30</v>
      </c>
      <c r="C1371" s="9">
        <f t="shared" ref="C1371:C1375" si="7">(B1371/$B$989)*$C$989</f>
        <v>44.378698224852073</v>
      </c>
    </row>
    <row r="1372" spans="1:3" x14ac:dyDescent="0.25">
      <c r="A1372" s="26">
        <v>46143</v>
      </c>
      <c r="B1372" s="9">
        <v>29.8</v>
      </c>
      <c r="C1372" s="9">
        <f t="shared" si="7"/>
        <v>44.082840236686394</v>
      </c>
    </row>
    <row r="1373" spans="1:3" x14ac:dyDescent="0.25">
      <c r="A1373" s="26">
        <v>46174</v>
      </c>
      <c r="B1373" s="9">
        <v>29.9</v>
      </c>
      <c r="C1373" s="9">
        <f t="shared" si="7"/>
        <v>44.230769230769234</v>
      </c>
    </row>
    <row r="1374" spans="1:3" x14ac:dyDescent="0.25">
      <c r="A1374" s="26">
        <v>46204</v>
      </c>
      <c r="B1374" s="9">
        <v>29.9</v>
      </c>
      <c r="C1374" s="9">
        <f t="shared" si="7"/>
        <v>44.230769230769234</v>
      </c>
    </row>
    <row r="1375" spans="1:3" x14ac:dyDescent="0.25">
      <c r="A1375" s="26">
        <v>46235</v>
      </c>
      <c r="B1375" s="9">
        <v>29.9</v>
      </c>
      <c r="C1375" s="9">
        <f t="shared" si="7"/>
        <v>44.230769230769234</v>
      </c>
    </row>
  </sheetData>
  <pageMargins left="0.78740157499999996" right="0.78740157499999996" top="0.984251969" bottom="0.984251969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E6AE-EF83-4854-A85B-41781FC83158}">
  <dimension ref="A1:C1375"/>
  <sheetViews>
    <sheetView topLeftCell="A1353" workbookViewId="0">
      <selection activeCell="B1370" sqref="B1370:B1375"/>
    </sheetView>
  </sheetViews>
  <sheetFormatPr defaultColWidth="9.109375" defaultRowHeight="13.2" x14ac:dyDescent="0.25"/>
  <cols>
    <col min="1" max="256" width="20.6640625" style="9" customWidth="1"/>
    <col min="257" max="16384" width="9.109375" style="9"/>
  </cols>
  <sheetData>
    <row r="1" spans="1:2" x14ac:dyDescent="0.25">
      <c r="A1" s="9" t="s">
        <v>25</v>
      </c>
    </row>
    <row r="2" spans="1:2" x14ac:dyDescent="0.25">
      <c r="A2" s="9" t="s">
        <v>24</v>
      </c>
    </row>
    <row r="3" spans="1:2" x14ac:dyDescent="0.25">
      <c r="A3" s="9" t="s">
        <v>23</v>
      </c>
    </row>
    <row r="4" spans="1:2" x14ac:dyDescent="0.25">
      <c r="A4" s="9" t="s">
        <v>22</v>
      </c>
    </row>
    <row r="5" spans="1:2" x14ac:dyDescent="0.25">
      <c r="A5" s="9" t="s">
        <v>21</v>
      </c>
    </row>
    <row r="6" spans="1:2" x14ac:dyDescent="0.25">
      <c r="A6" s="9" t="s">
        <v>20</v>
      </c>
    </row>
    <row r="8" spans="1:2" x14ac:dyDescent="0.25">
      <c r="A8" s="9" t="s">
        <v>16</v>
      </c>
      <c r="B8" s="9" t="s">
        <v>19</v>
      </c>
    </row>
    <row r="10" spans="1:2" x14ac:dyDescent="0.25">
      <c r="A10" s="9" t="s">
        <v>18</v>
      </c>
    </row>
    <row r="11" spans="1:2" x14ac:dyDescent="0.25">
      <c r="A11" s="9" t="s">
        <v>17</v>
      </c>
      <c r="B11" s="9" t="s">
        <v>16</v>
      </c>
    </row>
    <row r="12" spans="1:2" x14ac:dyDescent="0.25">
      <c r="A12" s="11">
        <v>4750</v>
      </c>
      <c r="B12" s="10">
        <v>1017.8</v>
      </c>
    </row>
    <row r="13" spans="1:2" x14ac:dyDescent="0.25">
      <c r="A13" s="11">
        <v>4781</v>
      </c>
      <c r="B13" s="10">
        <v>1021.4</v>
      </c>
    </row>
    <row r="14" spans="1:2" x14ac:dyDescent="0.25">
      <c r="A14" s="11">
        <v>4809</v>
      </c>
      <c r="B14" s="10">
        <v>1021.4</v>
      </c>
    </row>
    <row r="15" spans="1:2" x14ac:dyDescent="0.25">
      <c r="A15" s="11">
        <v>4840</v>
      </c>
      <c r="B15" s="10">
        <v>1017.8</v>
      </c>
    </row>
    <row r="16" spans="1:2" x14ac:dyDescent="0.25">
      <c r="A16" s="11">
        <v>4870</v>
      </c>
      <c r="B16" s="10">
        <v>1025</v>
      </c>
    </row>
    <row r="17" spans="1:2" x14ac:dyDescent="0.25">
      <c r="A17" s="11">
        <v>4901</v>
      </c>
      <c r="B17" s="10">
        <v>1021.4</v>
      </c>
    </row>
    <row r="18" spans="1:2" x14ac:dyDescent="0.25">
      <c r="A18" s="11">
        <v>4931</v>
      </c>
      <c r="B18" s="10">
        <v>1011</v>
      </c>
    </row>
    <row r="19" spans="1:2" x14ac:dyDescent="0.25">
      <c r="A19" s="11">
        <v>4962</v>
      </c>
      <c r="B19" s="10">
        <v>1004.4</v>
      </c>
    </row>
    <row r="20" spans="1:2" x14ac:dyDescent="0.25">
      <c r="A20" s="11">
        <v>4993</v>
      </c>
      <c r="B20" s="10">
        <v>1000.8</v>
      </c>
    </row>
    <row r="21" spans="1:2" x14ac:dyDescent="0.25">
      <c r="A21" s="11">
        <v>5023</v>
      </c>
      <c r="B21" s="10">
        <v>994.2</v>
      </c>
    </row>
    <row r="22" spans="1:2" x14ac:dyDescent="0.25">
      <c r="A22" s="11">
        <v>5054</v>
      </c>
      <c r="B22" s="10">
        <v>990.9</v>
      </c>
    </row>
    <row r="23" spans="1:2" x14ac:dyDescent="0.25">
      <c r="A23" s="11">
        <v>5084</v>
      </c>
      <c r="B23" s="10">
        <v>994.2</v>
      </c>
    </row>
    <row r="24" spans="1:2" x14ac:dyDescent="0.25">
      <c r="A24" s="11">
        <v>5115</v>
      </c>
      <c r="B24" s="10">
        <v>994.2</v>
      </c>
    </row>
    <row r="25" spans="1:2" x14ac:dyDescent="0.25">
      <c r="A25" s="11">
        <v>5146</v>
      </c>
      <c r="B25" s="10">
        <v>1004.4</v>
      </c>
    </row>
    <row r="26" spans="1:2" x14ac:dyDescent="0.25">
      <c r="A26" s="11">
        <v>5174</v>
      </c>
      <c r="B26" s="10">
        <v>1007.7</v>
      </c>
    </row>
    <row r="27" spans="1:2" x14ac:dyDescent="0.25">
      <c r="A27" s="11">
        <v>5205</v>
      </c>
      <c r="B27" s="10">
        <v>1017.8</v>
      </c>
    </row>
    <row r="28" spans="1:2" x14ac:dyDescent="0.25">
      <c r="A28" s="11">
        <v>5235</v>
      </c>
      <c r="B28" s="10">
        <v>1011</v>
      </c>
    </row>
    <row r="29" spans="1:2" x14ac:dyDescent="0.25">
      <c r="A29" s="11">
        <v>5266</v>
      </c>
      <c r="B29" s="10">
        <v>1004.4</v>
      </c>
    </row>
    <row r="30" spans="1:2" x14ac:dyDescent="0.25">
      <c r="A30" s="11">
        <v>5296</v>
      </c>
      <c r="B30" s="10">
        <v>994.2</v>
      </c>
    </row>
    <row r="31" spans="1:2" x14ac:dyDescent="0.25">
      <c r="A31" s="11">
        <v>5327</v>
      </c>
      <c r="B31" s="10">
        <v>981.3</v>
      </c>
    </row>
    <row r="32" spans="1:2" x14ac:dyDescent="0.25">
      <c r="A32" s="11">
        <v>5358</v>
      </c>
      <c r="B32" s="10">
        <v>978</v>
      </c>
    </row>
    <row r="33" spans="1:2" x14ac:dyDescent="0.25">
      <c r="A33" s="11">
        <v>5388</v>
      </c>
      <c r="B33" s="10">
        <v>984.3</v>
      </c>
    </row>
    <row r="34" spans="1:2" x14ac:dyDescent="0.25">
      <c r="A34" s="11">
        <v>5419</v>
      </c>
      <c r="B34" s="10">
        <v>981.3</v>
      </c>
    </row>
    <row r="35" spans="1:2" x14ac:dyDescent="0.25">
      <c r="A35" s="11">
        <v>5449</v>
      </c>
      <c r="B35" s="10">
        <v>984.3</v>
      </c>
    </row>
    <row r="36" spans="1:2" x14ac:dyDescent="0.25">
      <c r="A36" s="11">
        <v>5480</v>
      </c>
      <c r="B36" s="10">
        <v>987.6</v>
      </c>
    </row>
    <row r="37" spans="1:2" x14ac:dyDescent="0.25">
      <c r="A37" s="11">
        <v>5511</v>
      </c>
      <c r="B37" s="10">
        <v>994.2</v>
      </c>
    </row>
    <row r="38" spans="1:2" x14ac:dyDescent="0.25">
      <c r="A38" s="11">
        <v>5539</v>
      </c>
      <c r="B38" s="10">
        <v>1004.4</v>
      </c>
    </row>
    <row r="39" spans="1:2" x14ac:dyDescent="0.25">
      <c r="A39" s="11">
        <v>5570</v>
      </c>
      <c r="B39" s="10">
        <v>994.2</v>
      </c>
    </row>
    <row r="40" spans="1:2" x14ac:dyDescent="0.25">
      <c r="A40" s="11">
        <v>5600</v>
      </c>
      <c r="B40" s="10">
        <v>990.9</v>
      </c>
    </row>
    <row r="41" spans="1:2" x14ac:dyDescent="0.25">
      <c r="A41" s="11">
        <v>5631</v>
      </c>
      <c r="B41" s="10">
        <v>987.6</v>
      </c>
    </row>
    <row r="42" spans="1:2" x14ac:dyDescent="0.25">
      <c r="A42" s="11">
        <v>5661</v>
      </c>
      <c r="B42" s="10">
        <v>987.6</v>
      </c>
    </row>
    <row r="43" spans="1:2" x14ac:dyDescent="0.25">
      <c r="A43" s="11">
        <v>5692</v>
      </c>
      <c r="B43" s="10">
        <v>987.6</v>
      </c>
    </row>
    <row r="44" spans="1:2" x14ac:dyDescent="0.25">
      <c r="A44" s="11">
        <v>5723</v>
      </c>
      <c r="B44" s="10">
        <v>984.3</v>
      </c>
    </row>
    <row r="45" spans="1:2" x14ac:dyDescent="0.25">
      <c r="A45" s="11">
        <v>5753</v>
      </c>
      <c r="B45" s="10">
        <v>974.7</v>
      </c>
    </row>
    <row r="46" spans="1:2" x14ac:dyDescent="0.25">
      <c r="A46" s="11">
        <v>5784</v>
      </c>
      <c r="B46" s="10">
        <v>968.5</v>
      </c>
    </row>
    <row r="47" spans="1:2" x14ac:dyDescent="0.25">
      <c r="A47" s="11">
        <v>5814</v>
      </c>
      <c r="B47" s="10">
        <v>965.5</v>
      </c>
    </row>
    <row r="48" spans="1:2" x14ac:dyDescent="0.25">
      <c r="A48" s="11">
        <v>5845</v>
      </c>
      <c r="B48" s="10">
        <v>956.2</v>
      </c>
    </row>
    <row r="49" spans="1:2" x14ac:dyDescent="0.25">
      <c r="A49" s="11">
        <v>5876</v>
      </c>
      <c r="B49" s="10">
        <v>956.2</v>
      </c>
    </row>
    <row r="50" spans="1:2" x14ac:dyDescent="0.25">
      <c r="A50" s="11">
        <v>5905</v>
      </c>
      <c r="B50" s="10">
        <v>947.2</v>
      </c>
    </row>
    <row r="51" spans="1:2" x14ac:dyDescent="0.25">
      <c r="A51" s="11">
        <v>5936</v>
      </c>
      <c r="B51" s="10">
        <v>938.2</v>
      </c>
    </row>
    <row r="52" spans="1:2" x14ac:dyDescent="0.25">
      <c r="A52" s="11">
        <v>5966</v>
      </c>
      <c r="B52" s="10">
        <v>935.2</v>
      </c>
    </row>
    <row r="53" spans="1:2" x14ac:dyDescent="0.25">
      <c r="A53" s="11">
        <v>5997</v>
      </c>
      <c r="B53" s="10">
        <v>923.6</v>
      </c>
    </row>
    <row r="54" spans="1:2" x14ac:dyDescent="0.25">
      <c r="A54" s="11">
        <v>6027</v>
      </c>
      <c r="B54" s="10">
        <v>923.6</v>
      </c>
    </row>
    <row r="55" spans="1:2" x14ac:dyDescent="0.25">
      <c r="A55" s="11">
        <v>6058</v>
      </c>
      <c r="B55" s="10">
        <v>912.5</v>
      </c>
    </row>
    <row r="56" spans="1:2" x14ac:dyDescent="0.25">
      <c r="A56" s="11">
        <v>6089</v>
      </c>
      <c r="B56" s="10">
        <v>896</v>
      </c>
    </row>
    <row r="57" spans="1:2" x14ac:dyDescent="0.25">
      <c r="A57" s="11">
        <v>6119</v>
      </c>
      <c r="B57" s="10">
        <v>885.6</v>
      </c>
    </row>
    <row r="58" spans="1:2" x14ac:dyDescent="0.25">
      <c r="A58" s="11">
        <v>6150</v>
      </c>
      <c r="B58" s="10">
        <v>870</v>
      </c>
    </row>
    <row r="59" spans="1:2" x14ac:dyDescent="0.25">
      <c r="A59" s="11">
        <v>6180</v>
      </c>
      <c r="B59" s="10">
        <v>864.9</v>
      </c>
    </row>
    <row r="60" spans="1:2" x14ac:dyDescent="0.25">
      <c r="A60" s="11">
        <v>6211</v>
      </c>
      <c r="B60" s="10">
        <v>855</v>
      </c>
    </row>
    <row r="61" spans="1:2" x14ac:dyDescent="0.25">
      <c r="A61" s="11">
        <v>6242</v>
      </c>
      <c r="B61" s="10">
        <v>835.9</v>
      </c>
    </row>
    <row r="62" spans="1:2" x14ac:dyDescent="0.25">
      <c r="A62" s="11">
        <v>6270</v>
      </c>
      <c r="B62" s="10">
        <v>831.4</v>
      </c>
    </row>
    <row r="63" spans="1:2" x14ac:dyDescent="0.25">
      <c r="A63" s="11">
        <v>6301</v>
      </c>
      <c r="B63" s="10">
        <v>796.1</v>
      </c>
    </row>
    <row r="64" spans="1:2" x14ac:dyDescent="0.25">
      <c r="A64" s="11">
        <v>6331</v>
      </c>
      <c r="B64" s="10">
        <v>779.3</v>
      </c>
    </row>
    <row r="65" spans="1:2" x14ac:dyDescent="0.25">
      <c r="A65" s="11">
        <v>6362</v>
      </c>
      <c r="B65" s="10">
        <v>771.2</v>
      </c>
    </row>
    <row r="66" spans="1:2" x14ac:dyDescent="0.25">
      <c r="A66" s="11">
        <v>6392</v>
      </c>
      <c r="B66" s="10">
        <v>779.3</v>
      </c>
    </row>
    <row r="67" spans="1:2" x14ac:dyDescent="0.25">
      <c r="A67" s="11">
        <v>6423</v>
      </c>
      <c r="B67" s="10">
        <v>767.3</v>
      </c>
    </row>
    <row r="68" spans="1:2" x14ac:dyDescent="0.25">
      <c r="A68" s="11">
        <v>6454</v>
      </c>
      <c r="B68" s="10">
        <v>753.9</v>
      </c>
    </row>
    <row r="69" spans="1:2" x14ac:dyDescent="0.25">
      <c r="A69" s="11">
        <v>6484</v>
      </c>
      <c r="B69" s="10">
        <v>740.7</v>
      </c>
    </row>
    <row r="70" spans="1:2" x14ac:dyDescent="0.25">
      <c r="A70" s="11">
        <v>6515</v>
      </c>
      <c r="B70" s="10">
        <v>738.9</v>
      </c>
    </row>
    <row r="71" spans="1:2" x14ac:dyDescent="0.25">
      <c r="A71" s="11">
        <v>6545</v>
      </c>
      <c r="B71" s="10">
        <v>729.9</v>
      </c>
    </row>
    <row r="72" spans="1:2" x14ac:dyDescent="0.25">
      <c r="A72" s="11">
        <v>6576</v>
      </c>
      <c r="B72" s="10">
        <v>715.9</v>
      </c>
    </row>
    <row r="73" spans="1:2" x14ac:dyDescent="0.25">
      <c r="A73" s="11">
        <v>6607</v>
      </c>
      <c r="B73" s="10">
        <v>709.3</v>
      </c>
    </row>
    <row r="74" spans="1:2" x14ac:dyDescent="0.25">
      <c r="A74" s="11">
        <v>6635</v>
      </c>
      <c r="B74" s="10">
        <v>712.6</v>
      </c>
    </row>
    <row r="75" spans="1:2" x14ac:dyDescent="0.25">
      <c r="A75" s="11">
        <v>6666</v>
      </c>
      <c r="B75" s="10">
        <v>704.2</v>
      </c>
    </row>
    <row r="76" spans="1:2" x14ac:dyDescent="0.25">
      <c r="A76" s="11">
        <v>6696</v>
      </c>
      <c r="B76" s="10">
        <v>691</v>
      </c>
    </row>
    <row r="77" spans="1:2" x14ac:dyDescent="0.25">
      <c r="A77" s="11">
        <v>6727</v>
      </c>
      <c r="B77" s="10">
        <v>678.8</v>
      </c>
    </row>
    <row r="78" spans="1:2" x14ac:dyDescent="0.25">
      <c r="A78" s="11">
        <v>6757</v>
      </c>
      <c r="B78" s="10">
        <v>662</v>
      </c>
    </row>
    <row r="79" spans="1:2" x14ac:dyDescent="0.25">
      <c r="A79" s="11">
        <v>6788</v>
      </c>
      <c r="B79" s="10">
        <v>650.6</v>
      </c>
    </row>
    <row r="80" spans="1:2" x14ac:dyDescent="0.25">
      <c r="A80" s="11">
        <v>6819</v>
      </c>
      <c r="B80" s="10">
        <v>635.4</v>
      </c>
    </row>
    <row r="81" spans="1:2" x14ac:dyDescent="0.25">
      <c r="A81" s="11">
        <v>6849</v>
      </c>
      <c r="B81" s="10">
        <v>624.9</v>
      </c>
    </row>
    <row r="82" spans="1:2" x14ac:dyDescent="0.25">
      <c r="A82" s="11">
        <v>6880</v>
      </c>
      <c r="B82" s="10">
        <v>614.4</v>
      </c>
    </row>
    <row r="83" spans="1:2" x14ac:dyDescent="0.25">
      <c r="A83" s="11">
        <v>6910</v>
      </c>
      <c r="B83" s="10">
        <v>605.70000000000005</v>
      </c>
    </row>
    <row r="84" spans="1:2" x14ac:dyDescent="0.25">
      <c r="A84" s="11">
        <v>6941</v>
      </c>
      <c r="B84" s="10">
        <v>604.5</v>
      </c>
    </row>
    <row r="85" spans="1:2" x14ac:dyDescent="0.25">
      <c r="A85" s="11">
        <v>6972</v>
      </c>
      <c r="B85" s="10">
        <v>618.29999999999995</v>
      </c>
    </row>
    <row r="86" spans="1:2" x14ac:dyDescent="0.25">
      <c r="A86" s="11">
        <v>7000</v>
      </c>
      <c r="B86" s="10">
        <v>610.79999999999995</v>
      </c>
    </row>
    <row r="87" spans="1:2" x14ac:dyDescent="0.25">
      <c r="A87" s="11">
        <v>7031</v>
      </c>
      <c r="B87" s="10">
        <v>599.79999999999995</v>
      </c>
    </row>
    <row r="88" spans="1:2" x14ac:dyDescent="0.25">
      <c r="A88" s="11">
        <v>7061</v>
      </c>
      <c r="B88" s="10">
        <v>591.4</v>
      </c>
    </row>
    <row r="89" spans="1:2" x14ac:dyDescent="0.25">
      <c r="A89" s="11">
        <v>7092</v>
      </c>
      <c r="B89" s="10">
        <v>590.20000000000005</v>
      </c>
    </row>
    <row r="90" spans="1:2" x14ac:dyDescent="0.25">
      <c r="A90" s="11">
        <v>7122</v>
      </c>
      <c r="B90" s="10">
        <v>574.29999999999995</v>
      </c>
    </row>
    <row r="91" spans="1:2" x14ac:dyDescent="0.25">
      <c r="A91" s="11">
        <v>7153</v>
      </c>
      <c r="B91" s="10">
        <v>564.70000000000005</v>
      </c>
    </row>
    <row r="92" spans="1:2" x14ac:dyDescent="0.25">
      <c r="A92" s="11">
        <v>7184</v>
      </c>
      <c r="B92" s="10">
        <v>561.4</v>
      </c>
    </row>
    <row r="93" spans="1:2" x14ac:dyDescent="0.25">
      <c r="A93" s="11">
        <v>7214</v>
      </c>
      <c r="B93" s="10">
        <v>552.20000000000005</v>
      </c>
    </row>
    <row r="94" spans="1:2" x14ac:dyDescent="0.25">
      <c r="A94" s="11">
        <v>7245</v>
      </c>
      <c r="B94" s="10">
        <v>539.29999999999995</v>
      </c>
    </row>
    <row r="95" spans="1:2" x14ac:dyDescent="0.25">
      <c r="A95" s="11">
        <v>7275</v>
      </c>
      <c r="B95" s="10">
        <v>527.9</v>
      </c>
    </row>
    <row r="96" spans="1:2" x14ac:dyDescent="0.25">
      <c r="A96" s="11">
        <v>7306</v>
      </c>
      <c r="B96" s="10">
        <v>517.70000000000005</v>
      </c>
    </row>
    <row r="97" spans="1:2" x14ac:dyDescent="0.25">
      <c r="A97" s="11">
        <v>7337</v>
      </c>
      <c r="B97" s="10">
        <v>511.5</v>
      </c>
    </row>
    <row r="98" spans="1:2" x14ac:dyDescent="0.25">
      <c r="A98" s="11">
        <v>7366</v>
      </c>
      <c r="B98" s="10">
        <v>506.4</v>
      </c>
    </row>
    <row r="99" spans="1:2" x14ac:dyDescent="0.25">
      <c r="A99" s="11">
        <v>7397</v>
      </c>
      <c r="B99" s="10">
        <v>492.3</v>
      </c>
    </row>
    <row r="100" spans="1:2" x14ac:dyDescent="0.25">
      <c r="A100" s="11">
        <v>7427</v>
      </c>
      <c r="B100" s="10">
        <v>484.2</v>
      </c>
    </row>
    <row r="101" spans="1:2" x14ac:dyDescent="0.25">
      <c r="A101" s="11">
        <v>7458</v>
      </c>
      <c r="B101" s="10">
        <v>477.3</v>
      </c>
    </row>
    <row r="102" spans="1:2" x14ac:dyDescent="0.25">
      <c r="A102" s="11">
        <v>7488</v>
      </c>
      <c r="B102" s="10">
        <v>480.3</v>
      </c>
    </row>
    <row r="103" spans="1:2" x14ac:dyDescent="0.25">
      <c r="A103" s="11">
        <v>7519</v>
      </c>
      <c r="B103" s="10">
        <v>492.9</v>
      </c>
    </row>
    <row r="104" spans="1:2" x14ac:dyDescent="0.25">
      <c r="A104" s="11">
        <v>7550</v>
      </c>
      <c r="B104" s="10">
        <v>498.9</v>
      </c>
    </row>
    <row r="105" spans="1:2" x14ac:dyDescent="0.25">
      <c r="A105" s="11">
        <v>7580</v>
      </c>
      <c r="B105" s="10">
        <v>501.3</v>
      </c>
    </row>
    <row r="106" spans="1:2" x14ac:dyDescent="0.25">
      <c r="A106" s="11">
        <v>7611</v>
      </c>
      <c r="B106" s="10">
        <v>504.6</v>
      </c>
    </row>
    <row r="107" spans="1:2" x14ac:dyDescent="0.25">
      <c r="A107" s="11">
        <v>7641</v>
      </c>
      <c r="B107" s="10">
        <v>516</v>
      </c>
    </row>
    <row r="108" spans="1:2" x14ac:dyDescent="0.25">
      <c r="A108" s="11">
        <v>7672</v>
      </c>
      <c r="B108" s="10">
        <v>524.9</v>
      </c>
    </row>
    <row r="109" spans="1:2" x14ac:dyDescent="0.25">
      <c r="A109" s="11">
        <v>7703</v>
      </c>
      <c r="B109" s="10">
        <v>542.29999999999995</v>
      </c>
    </row>
    <row r="110" spans="1:2" x14ac:dyDescent="0.25">
      <c r="A110" s="11">
        <v>7731</v>
      </c>
      <c r="B110" s="10">
        <v>546.20000000000005</v>
      </c>
    </row>
    <row r="111" spans="1:2" x14ac:dyDescent="0.25">
      <c r="A111" s="11">
        <v>7762</v>
      </c>
      <c r="B111" s="10">
        <v>553.1</v>
      </c>
    </row>
    <row r="112" spans="1:2" x14ac:dyDescent="0.25">
      <c r="A112" s="11">
        <v>7792</v>
      </c>
      <c r="B112" s="10">
        <v>563.5</v>
      </c>
    </row>
    <row r="113" spans="1:2" x14ac:dyDescent="0.25">
      <c r="A113" s="11">
        <v>7823</v>
      </c>
      <c r="B113" s="10">
        <v>566.79999999999995</v>
      </c>
    </row>
    <row r="114" spans="1:2" x14ac:dyDescent="0.25">
      <c r="A114" s="11">
        <v>7853</v>
      </c>
      <c r="B114" s="10">
        <v>565.6</v>
      </c>
    </row>
    <row r="115" spans="1:2" x14ac:dyDescent="0.25">
      <c r="A115" s="11">
        <v>7884</v>
      </c>
      <c r="B115" s="10">
        <v>563.5</v>
      </c>
    </row>
    <row r="116" spans="1:2" x14ac:dyDescent="0.25">
      <c r="A116" s="11">
        <v>7915</v>
      </c>
      <c r="B116" s="10">
        <v>570.1</v>
      </c>
    </row>
    <row r="117" spans="1:2" x14ac:dyDescent="0.25">
      <c r="A117" s="11">
        <v>7945</v>
      </c>
      <c r="B117" s="10">
        <v>571</v>
      </c>
    </row>
    <row r="118" spans="1:2" x14ac:dyDescent="0.25">
      <c r="A118" s="11">
        <v>7976</v>
      </c>
      <c r="B118" s="10">
        <v>574.29999999999995</v>
      </c>
    </row>
    <row r="119" spans="1:2" x14ac:dyDescent="0.25">
      <c r="A119" s="11">
        <v>8006</v>
      </c>
      <c r="B119" s="10">
        <v>577.9</v>
      </c>
    </row>
    <row r="120" spans="1:2" x14ac:dyDescent="0.25">
      <c r="A120" s="11">
        <v>8037</v>
      </c>
      <c r="B120" s="10">
        <v>590.20000000000005</v>
      </c>
    </row>
    <row r="121" spans="1:2" x14ac:dyDescent="0.25">
      <c r="A121" s="11">
        <v>8068</v>
      </c>
      <c r="B121" s="10">
        <v>591.4</v>
      </c>
    </row>
    <row r="122" spans="1:2" x14ac:dyDescent="0.25">
      <c r="A122" s="11">
        <v>8096</v>
      </c>
      <c r="B122" s="10">
        <v>598.6</v>
      </c>
    </row>
    <row r="123" spans="1:2" x14ac:dyDescent="0.25">
      <c r="A123" s="11">
        <v>8127</v>
      </c>
      <c r="B123" s="10">
        <v>598.6</v>
      </c>
    </row>
    <row r="124" spans="1:2" x14ac:dyDescent="0.25">
      <c r="A124" s="11">
        <v>8157</v>
      </c>
      <c r="B124" s="10">
        <v>598.6</v>
      </c>
    </row>
    <row r="125" spans="1:2" x14ac:dyDescent="0.25">
      <c r="A125" s="11">
        <v>8188</v>
      </c>
      <c r="B125" s="10">
        <v>597.4</v>
      </c>
    </row>
    <row r="126" spans="1:2" x14ac:dyDescent="0.25">
      <c r="A126" s="11">
        <v>8218</v>
      </c>
      <c r="B126" s="10">
        <v>596.20000000000005</v>
      </c>
    </row>
    <row r="127" spans="1:2" x14ac:dyDescent="0.25">
      <c r="A127" s="11">
        <v>8249</v>
      </c>
      <c r="B127" s="10">
        <v>602.1</v>
      </c>
    </row>
    <row r="128" spans="1:2" x14ac:dyDescent="0.25">
      <c r="A128" s="11">
        <v>8280</v>
      </c>
      <c r="B128" s="10">
        <v>600.9</v>
      </c>
    </row>
    <row r="129" spans="1:2" x14ac:dyDescent="0.25">
      <c r="A129" s="11">
        <v>8310</v>
      </c>
      <c r="B129" s="10">
        <v>597.4</v>
      </c>
    </row>
    <row r="130" spans="1:2" x14ac:dyDescent="0.25">
      <c r="A130" s="11">
        <v>8341</v>
      </c>
      <c r="B130" s="10">
        <v>595</v>
      </c>
    </row>
    <row r="131" spans="1:2" x14ac:dyDescent="0.25">
      <c r="A131" s="11">
        <v>8371</v>
      </c>
      <c r="B131" s="10">
        <v>592.6</v>
      </c>
    </row>
    <row r="132" spans="1:2" x14ac:dyDescent="0.25">
      <c r="A132" s="11">
        <v>8402</v>
      </c>
      <c r="B132" s="10">
        <v>595</v>
      </c>
    </row>
    <row r="133" spans="1:2" x14ac:dyDescent="0.25">
      <c r="A133" s="11">
        <v>8433</v>
      </c>
      <c r="B133" s="10">
        <v>596.20000000000005</v>
      </c>
    </row>
    <row r="134" spans="1:2" x14ac:dyDescent="0.25">
      <c r="A134" s="11">
        <v>8461</v>
      </c>
      <c r="B134" s="10">
        <v>593.79999999999995</v>
      </c>
    </row>
    <row r="135" spans="1:2" x14ac:dyDescent="0.25">
      <c r="A135" s="11">
        <v>8492</v>
      </c>
      <c r="B135" s="10">
        <v>591.4</v>
      </c>
    </row>
    <row r="136" spans="1:2" x14ac:dyDescent="0.25">
      <c r="A136" s="11">
        <v>8522</v>
      </c>
      <c r="B136" s="10">
        <v>590.20000000000005</v>
      </c>
    </row>
    <row r="137" spans="1:2" x14ac:dyDescent="0.25">
      <c r="A137" s="11">
        <v>8553</v>
      </c>
      <c r="B137" s="10">
        <v>586.9</v>
      </c>
    </row>
    <row r="138" spans="1:2" x14ac:dyDescent="0.25">
      <c r="A138" s="11">
        <v>8583</v>
      </c>
      <c r="B138" s="10">
        <v>581.20000000000005</v>
      </c>
    </row>
    <row r="139" spans="1:2" x14ac:dyDescent="0.25">
      <c r="A139" s="11">
        <v>8614</v>
      </c>
      <c r="B139" s="10">
        <v>583.29999999999995</v>
      </c>
    </row>
    <row r="140" spans="1:2" x14ac:dyDescent="0.25">
      <c r="A140" s="11">
        <v>8645</v>
      </c>
      <c r="B140" s="10">
        <v>580</v>
      </c>
    </row>
    <row r="141" spans="1:2" x14ac:dyDescent="0.25">
      <c r="A141" s="11">
        <v>8675</v>
      </c>
      <c r="B141" s="10">
        <v>578.79999999999995</v>
      </c>
    </row>
    <row r="142" spans="1:2" x14ac:dyDescent="0.25">
      <c r="A142" s="11">
        <v>8706</v>
      </c>
      <c r="B142" s="10">
        <v>577.9</v>
      </c>
    </row>
    <row r="143" spans="1:2" x14ac:dyDescent="0.25">
      <c r="A143" s="11">
        <v>8736</v>
      </c>
      <c r="B143" s="10">
        <v>577.9</v>
      </c>
    </row>
    <row r="144" spans="1:2" x14ac:dyDescent="0.25">
      <c r="A144" s="11">
        <v>8767</v>
      </c>
      <c r="B144" s="10">
        <v>578.79999999999995</v>
      </c>
    </row>
    <row r="145" spans="1:2" x14ac:dyDescent="0.25">
      <c r="A145" s="11">
        <v>8798</v>
      </c>
      <c r="B145" s="10">
        <v>581.20000000000005</v>
      </c>
    </row>
    <row r="146" spans="1:2" x14ac:dyDescent="0.25">
      <c r="A146" s="11">
        <v>8827</v>
      </c>
      <c r="B146" s="10">
        <v>584.5</v>
      </c>
    </row>
    <row r="147" spans="1:2" x14ac:dyDescent="0.25">
      <c r="A147" s="11">
        <v>8858</v>
      </c>
      <c r="B147" s="10">
        <v>586.9</v>
      </c>
    </row>
    <row r="148" spans="1:2" x14ac:dyDescent="0.25">
      <c r="A148" s="11">
        <v>8888</v>
      </c>
      <c r="B148" s="10">
        <v>586.9</v>
      </c>
    </row>
    <row r="149" spans="1:2" x14ac:dyDescent="0.25">
      <c r="A149" s="11">
        <v>8919</v>
      </c>
      <c r="B149" s="10">
        <v>586.9</v>
      </c>
    </row>
    <row r="150" spans="1:2" x14ac:dyDescent="0.25">
      <c r="A150" s="11">
        <v>8949</v>
      </c>
      <c r="B150" s="10">
        <v>585.70000000000005</v>
      </c>
    </row>
    <row r="151" spans="1:2" x14ac:dyDescent="0.25">
      <c r="A151" s="11">
        <v>8980</v>
      </c>
      <c r="B151" s="10">
        <v>586.9</v>
      </c>
    </row>
    <row r="152" spans="1:2" x14ac:dyDescent="0.25">
      <c r="A152" s="11">
        <v>9011</v>
      </c>
      <c r="B152" s="10">
        <v>584.5</v>
      </c>
    </row>
    <row r="153" spans="1:2" x14ac:dyDescent="0.25">
      <c r="A153" s="11">
        <v>9041</v>
      </c>
      <c r="B153" s="10">
        <v>582.4</v>
      </c>
    </row>
    <row r="154" spans="1:2" x14ac:dyDescent="0.25">
      <c r="A154" s="11">
        <v>9072</v>
      </c>
      <c r="B154" s="10">
        <v>580</v>
      </c>
    </row>
    <row r="155" spans="1:2" x14ac:dyDescent="0.25">
      <c r="A155" s="11">
        <v>9102</v>
      </c>
      <c r="B155" s="10">
        <v>578.79999999999995</v>
      </c>
    </row>
    <row r="156" spans="1:2" x14ac:dyDescent="0.25">
      <c r="A156" s="11">
        <v>9133</v>
      </c>
      <c r="B156" s="10">
        <v>577.9</v>
      </c>
    </row>
    <row r="157" spans="1:2" x14ac:dyDescent="0.25">
      <c r="A157" s="11">
        <v>9164</v>
      </c>
      <c r="B157" s="10">
        <v>580</v>
      </c>
    </row>
    <row r="158" spans="1:2" x14ac:dyDescent="0.25">
      <c r="A158" s="11">
        <v>9192</v>
      </c>
      <c r="B158" s="10">
        <v>578.79999999999995</v>
      </c>
    </row>
    <row r="159" spans="1:2" x14ac:dyDescent="0.25">
      <c r="A159" s="11">
        <v>9223</v>
      </c>
      <c r="B159" s="10">
        <v>580</v>
      </c>
    </row>
    <row r="160" spans="1:2" x14ac:dyDescent="0.25">
      <c r="A160" s="11">
        <v>9253</v>
      </c>
      <c r="B160" s="10">
        <v>577.9</v>
      </c>
    </row>
    <row r="161" spans="1:2" x14ac:dyDescent="0.25">
      <c r="A161" s="11">
        <v>9284</v>
      </c>
      <c r="B161" s="10">
        <v>571</v>
      </c>
    </row>
    <row r="162" spans="1:2" x14ac:dyDescent="0.25">
      <c r="A162" s="11">
        <v>9314</v>
      </c>
      <c r="B162" s="10">
        <v>563.5</v>
      </c>
    </row>
    <row r="163" spans="1:2" x14ac:dyDescent="0.25">
      <c r="A163" s="11">
        <v>9345</v>
      </c>
      <c r="B163" s="10">
        <v>563.5</v>
      </c>
    </row>
    <row r="164" spans="1:2" x14ac:dyDescent="0.25">
      <c r="A164" s="11">
        <v>9376</v>
      </c>
      <c r="B164" s="10">
        <v>565.6</v>
      </c>
    </row>
    <row r="165" spans="1:2" x14ac:dyDescent="0.25">
      <c r="A165" s="11">
        <v>9406</v>
      </c>
      <c r="B165" s="10">
        <v>563.5</v>
      </c>
    </row>
    <row r="166" spans="1:2" x14ac:dyDescent="0.25">
      <c r="A166" s="11">
        <v>9437</v>
      </c>
      <c r="B166" s="10">
        <v>554.29999999999995</v>
      </c>
    </row>
    <row r="167" spans="1:2" x14ac:dyDescent="0.25">
      <c r="A167" s="11">
        <v>9467</v>
      </c>
      <c r="B167" s="10">
        <v>557.29999999999995</v>
      </c>
    </row>
    <row r="168" spans="1:2" x14ac:dyDescent="0.25">
      <c r="A168" s="11">
        <v>9498</v>
      </c>
      <c r="B168" s="10">
        <v>557.29999999999995</v>
      </c>
    </row>
    <row r="169" spans="1:2" x14ac:dyDescent="0.25">
      <c r="A169" s="11">
        <v>9529</v>
      </c>
      <c r="B169" s="10">
        <v>559.29999999999995</v>
      </c>
    </row>
    <row r="170" spans="1:2" x14ac:dyDescent="0.25">
      <c r="A170" s="11">
        <v>9557</v>
      </c>
      <c r="B170" s="10">
        <v>562.6</v>
      </c>
    </row>
    <row r="171" spans="1:2" x14ac:dyDescent="0.25">
      <c r="A171" s="11">
        <v>9588</v>
      </c>
      <c r="B171" s="10">
        <v>557.29999999999995</v>
      </c>
    </row>
    <row r="172" spans="1:2" x14ac:dyDescent="0.25">
      <c r="A172" s="11">
        <v>9618</v>
      </c>
      <c r="B172" s="10">
        <v>560.5</v>
      </c>
    </row>
    <row r="173" spans="1:2" x14ac:dyDescent="0.25">
      <c r="A173" s="11">
        <v>9649</v>
      </c>
      <c r="B173" s="10">
        <v>564.70000000000005</v>
      </c>
    </row>
    <row r="174" spans="1:2" x14ac:dyDescent="0.25">
      <c r="A174" s="11">
        <v>9679</v>
      </c>
      <c r="B174" s="10">
        <v>570.1</v>
      </c>
    </row>
    <row r="175" spans="1:2" x14ac:dyDescent="0.25">
      <c r="A175" s="11">
        <v>9710</v>
      </c>
      <c r="B175" s="10">
        <v>573.4</v>
      </c>
    </row>
    <row r="176" spans="1:2" x14ac:dyDescent="0.25">
      <c r="A176" s="11">
        <v>9741</v>
      </c>
      <c r="B176" s="10">
        <v>570.1</v>
      </c>
    </row>
    <row r="177" spans="1:2" x14ac:dyDescent="0.25">
      <c r="A177" s="11">
        <v>9771</v>
      </c>
      <c r="B177" s="10">
        <v>568</v>
      </c>
    </row>
    <row r="178" spans="1:2" x14ac:dyDescent="0.25">
      <c r="A178" s="11">
        <v>9802</v>
      </c>
      <c r="B178" s="10">
        <v>565.6</v>
      </c>
    </row>
    <row r="179" spans="1:2" x14ac:dyDescent="0.25">
      <c r="A179" s="11">
        <v>9832</v>
      </c>
      <c r="B179" s="10">
        <v>565.6</v>
      </c>
    </row>
    <row r="180" spans="1:2" x14ac:dyDescent="0.25">
      <c r="A180" s="11">
        <v>9863</v>
      </c>
      <c r="B180" s="10">
        <v>570.1</v>
      </c>
    </row>
    <row r="181" spans="1:2" x14ac:dyDescent="0.25">
      <c r="A181" s="11">
        <v>9894</v>
      </c>
      <c r="B181" s="10">
        <v>574.29999999999995</v>
      </c>
    </row>
    <row r="182" spans="1:2" x14ac:dyDescent="0.25">
      <c r="A182" s="11">
        <v>9922</v>
      </c>
      <c r="B182" s="10">
        <v>577.9</v>
      </c>
    </row>
    <row r="183" spans="1:2" x14ac:dyDescent="0.25">
      <c r="A183" s="11">
        <v>9953</v>
      </c>
      <c r="B183" s="10">
        <v>577.9</v>
      </c>
    </row>
    <row r="184" spans="1:2" x14ac:dyDescent="0.25">
      <c r="A184" s="11">
        <v>9983</v>
      </c>
      <c r="B184" s="10">
        <v>573.4</v>
      </c>
    </row>
    <row r="185" spans="1:2" x14ac:dyDescent="0.25">
      <c r="A185" s="11">
        <v>10014</v>
      </c>
      <c r="B185" s="10">
        <v>568</v>
      </c>
    </row>
    <row r="186" spans="1:2" x14ac:dyDescent="0.25">
      <c r="A186" s="11">
        <v>10044</v>
      </c>
      <c r="B186" s="10">
        <v>578.79999999999995</v>
      </c>
    </row>
    <row r="187" spans="1:2" x14ac:dyDescent="0.25">
      <c r="A187" s="11">
        <v>10075</v>
      </c>
      <c r="B187" s="10">
        <v>582.4</v>
      </c>
    </row>
    <row r="188" spans="1:2" x14ac:dyDescent="0.25">
      <c r="A188" s="11">
        <v>10106</v>
      </c>
      <c r="B188" s="10">
        <v>578.79999999999995</v>
      </c>
    </row>
    <row r="189" spans="1:2" x14ac:dyDescent="0.25">
      <c r="A189" s="11">
        <v>10136</v>
      </c>
      <c r="B189" s="10">
        <v>575.5</v>
      </c>
    </row>
    <row r="190" spans="1:2" x14ac:dyDescent="0.25">
      <c r="A190" s="11">
        <v>10167</v>
      </c>
      <c r="B190" s="10">
        <v>576.70000000000005</v>
      </c>
    </row>
    <row r="191" spans="1:2" x14ac:dyDescent="0.25">
      <c r="A191" s="11">
        <v>10197</v>
      </c>
      <c r="B191" s="10">
        <v>577.9</v>
      </c>
    </row>
    <row r="192" spans="1:2" x14ac:dyDescent="0.25">
      <c r="A192" s="11">
        <v>10228</v>
      </c>
      <c r="B192" s="10">
        <v>578.79999999999995</v>
      </c>
    </row>
    <row r="193" spans="1:2" x14ac:dyDescent="0.25">
      <c r="A193" s="11">
        <v>10259</v>
      </c>
      <c r="B193" s="10">
        <v>584.5</v>
      </c>
    </row>
    <row r="194" spans="1:2" x14ac:dyDescent="0.25">
      <c r="A194" s="11">
        <v>10288</v>
      </c>
      <c r="B194" s="10">
        <v>584.5</v>
      </c>
    </row>
    <row r="195" spans="1:2" x14ac:dyDescent="0.25">
      <c r="A195" s="11">
        <v>10319</v>
      </c>
      <c r="B195" s="10">
        <v>583.29999999999995</v>
      </c>
    </row>
    <row r="196" spans="1:2" x14ac:dyDescent="0.25">
      <c r="A196" s="11">
        <v>10349</v>
      </c>
      <c r="B196" s="10">
        <v>580</v>
      </c>
    </row>
    <row r="197" spans="1:2" x14ac:dyDescent="0.25">
      <c r="A197" s="11">
        <v>10380</v>
      </c>
      <c r="B197" s="10">
        <v>584.5</v>
      </c>
    </row>
    <row r="198" spans="1:2" x14ac:dyDescent="0.25">
      <c r="A198" s="11">
        <v>10410</v>
      </c>
      <c r="B198" s="10">
        <v>584.5</v>
      </c>
    </row>
    <row r="199" spans="1:2" x14ac:dyDescent="0.25">
      <c r="A199" s="11">
        <v>10441</v>
      </c>
      <c r="B199" s="10">
        <v>583.29999999999995</v>
      </c>
    </row>
    <row r="200" spans="1:2" x14ac:dyDescent="0.25">
      <c r="A200" s="11">
        <v>10472</v>
      </c>
      <c r="B200" s="10">
        <v>578.79999999999995</v>
      </c>
    </row>
    <row r="201" spans="1:2" x14ac:dyDescent="0.25">
      <c r="A201" s="11">
        <v>10502</v>
      </c>
      <c r="B201" s="10">
        <v>580</v>
      </c>
    </row>
    <row r="202" spans="1:2" x14ac:dyDescent="0.25">
      <c r="A202" s="11">
        <v>10533</v>
      </c>
      <c r="B202" s="10">
        <v>581.20000000000005</v>
      </c>
    </row>
    <row r="203" spans="1:2" x14ac:dyDescent="0.25">
      <c r="A203" s="11">
        <v>10563</v>
      </c>
      <c r="B203" s="10">
        <v>583.29999999999995</v>
      </c>
    </row>
    <row r="204" spans="1:2" x14ac:dyDescent="0.25">
      <c r="A204" s="11">
        <v>10594</v>
      </c>
      <c r="B204" s="10">
        <v>584.5</v>
      </c>
    </row>
    <row r="205" spans="1:2" x14ac:dyDescent="0.25">
      <c r="A205" s="11">
        <v>10625</v>
      </c>
      <c r="B205" s="10">
        <v>585.70000000000005</v>
      </c>
    </row>
    <row r="206" spans="1:2" x14ac:dyDescent="0.25">
      <c r="A206" s="11">
        <v>10653</v>
      </c>
      <c r="B206" s="10">
        <v>588.1</v>
      </c>
    </row>
    <row r="207" spans="1:2" x14ac:dyDescent="0.25">
      <c r="A207" s="11">
        <v>10684</v>
      </c>
      <c r="B207" s="10">
        <v>590.20000000000005</v>
      </c>
    </row>
    <row r="208" spans="1:2" x14ac:dyDescent="0.25">
      <c r="A208" s="11">
        <v>10714</v>
      </c>
      <c r="B208" s="10">
        <v>586.9</v>
      </c>
    </row>
    <row r="209" spans="1:2" x14ac:dyDescent="0.25">
      <c r="A209" s="11">
        <v>10745</v>
      </c>
      <c r="B209" s="10">
        <v>584.5</v>
      </c>
    </row>
    <row r="210" spans="1:2" x14ac:dyDescent="0.25">
      <c r="A210" s="11">
        <v>10775</v>
      </c>
      <c r="B210" s="10">
        <v>578.79999999999995</v>
      </c>
    </row>
    <row r="211" spans="1:2" x14ac:dyDescent="0.25">
      <c r="A211" s="11">
        <v>10806</v>
      </c>
      <c r="B211" s="10">
        <v>576.70000000000005</v>
      </c>
    </row>
    <row r="212" spans="1:2" x14ac:dyDescent="0.25">
      <c r="A212" s="11">
        <v>10837</v>
      </c>
      <c r="B212" s="10">
        <v>577.9</v>
      </c>
    </row>
    <row r="213" spans="1:2" x14ac:dyDescent="0.25">
      <c r="A213" s="11">
        <v>10867</v>
      </c>
      <c r="B213" s="10">
        <v>577.9</v>
      </c>
    </row>
    <row r="214" spans="1:2" x14ac:dyDescent="0.25">
      <c r="A214" s="11">
        <v>10898</v>
      </c>
      <c r="B214" s="10">
        <v>578.79999999999995</v>
      </c>
    </row>
    <row r="215" spans="1:2" x14ac:dyDescent="0.25">
      <c r="A215" s="11">
        <v>10928</v>
      </c>
      <c r="B215" s="10">
        <v>582.4</v>
      </c>
    </row>
    <row r="216" spans="1:2" x14ac:dyDescent="0.25">
      <c r="A216" s="11">
        <v>10959</v>
      </c>
      <c r="B216" s="10">
        <v>584.5</v>
      </c>
    </row>
    <row r="217" spans="1:2" x14ac:dyDescent="0.25">
      <c r="A217" s="11">
        <v>10990</v>
      </c>
      <c r="B217" s="10">
        <v>586.9</v>
      </c>
    </row>
    <row r="218" spans="1:2" x14ac:dyDescent="0.25">
      <c r="A218" s="11">
        <v>11018</v>
      </c>
      <c r="B218" s="10">
        <v>590.20000000000005</v>
      </c>
    </row>
    <row r="219" spans="1:2" x14ac:dyDescent="0.25">
      <c r="A219" s="11">
        <v>11049</v>
      </c>
      <c r="B219" s="10">
        <v>586.9</v>
      </c>
    </row>
    <row r="220" spans="1:2" x14ac:dyDescent="0.25">
      <c r="A220" s="11">
        <v>11079</v>
      </c>
      <c r="B220" s="10">
        <v>590.20000000000005</v>
      </c>
    </row>
    <row r="221" spans="1:2" x14ac:dyDescent="0.25">
      <c r="A221" s="11">
        <v>11110</v>
      </c>
      <c r="B221" s="10">
        <v>593.79999999999995</v>
      </c>
    </row>
    <row r="222" spans="1:2" x14ac:dyDescent="0.25">
      <c r="A222" s="11">
        <v>11140</v>
      </c>
      <c r="B222" s="10">
        <v>602.1</v>
      </c>
    </row>
    <row r="223" spans="1:2" x14ac:dyDescent="0.25">
      <c r="A223" s="11">
        <v>11171</v>
      </c>
      <c r="B223" s="10">
        <v>605.70000000000005</v>
      </c>
    </row>
    <row r="224" spans="1:2" x14ac:dyDescent="0.25">
      <c r="A224" s="11">
        <v>11202</v>
      </c>
      <c r="B224" s="10">
        <v>602.1</v>
      </c>
    </row>
    <row r="225" spans="1:2" x14ac:dyDescent="0.25">
      <c r="A225" s="11">
        <v>11232</v>
      </c>
      <c r="B225" s="10">
        <v>605.70000000000005</v>
      </c>
    </row>
    <row r="226" spans="1:2" x14ac:dyDescent="0.25">
      <c r="A226" s="11">
        <v>11263</v>
      </c>
      <c r="B226" s="10">
        <v>610.79999999999995</v>
      </c>
    </row>
    <row r="227" spans="1:2" x14ac:dyDescent="0.25">
      <c r="A227" s="11">
        <v>11293</v>
      </c>
      <c r="B227" s="10">
        <v>619.5</v>
      </c>
    </row>
    <row r="228" spans="1:2" x14ac:dyDescent="0.25">
      <c r="A228" s="11">
        <v>11324</v>
      </c>
      <c r="B228" s="10">
        <v>628.79999999999995</v>
      </c>
    </row>
    <row r="229" spans="1:2" x14ac:dyDescent="0.25">
      <c r="A229" s="11">
        <v>11355</v>
      </c>
      <c r="B229" s="10">
        <v>638.1</v>
      </c>
    </row>
    <row r="230" spans="1:2" x14ac:dyDescent="0.25">
      <c r="A230" s="11">
        <v>11383</v>
      </c>
      <c r="B230" s="10">
        <v>642.20000000000005</v>
      </c>
    </row>
    <row r="231" spans="1:2" x14ac:dyDescent="0.25">
      <c r="A231" s="11">
        <v>11414</v>
      </c>
      <c r="B231" s="10">
        <v>646.4</v>
      </c>
    </row>
    <row r="232" spans="1:2" x14ac:dyDescent="0.25">
      <c r="A232" s="11">
        <v>11444</v>
      </c>
      <c r="B232" s="10">
        <v>653.29999999999995</v>
      </c>
    </row>
    <row r="233" spans="1:2" x14ac:dyDescent="0.25">
      <c r="A233" s="11">
        <v>11475</v>
      </c>
      <c r="B233" s="10">
        <v>660.8</v>
      </c>
    </row>
    <row r="234" spans="1:2" x14ac:dyDescent="0.25">
      <c r="A234" s="11">
        <v>11505</v>
      </c>
      <c r="B234" s="10">
        <v>662</v>
      </c>
    </row>
    <row r="235" spans="1:2" x14ac:dyDescent="0.25">
      <c r="A235" s="11">
        <v>11536</v>
      </c>
      <c r="B235" s="10">
        <v>663.5</v>
      </c>
    </row>
    <row r="236" spans="1:2" x14ac:dyDescent="0.25">
      <c r="A236" s="11">
        <v>11567</v>
      </c>
      <c r="B236" s="10">
        <v>666.5</v>
      </c>
    </row>
    <row r="237" spans="1:2" x14ac:dyDescent="0.25">
      <c r="A237" s="11">
        <v>11597</v>
      </c>
      <c r="B237" s="10">
        <v>671</v>
      </c>
    </row>
    <row r="238" spans="1:2" x14ac:dyDescent="0.25">
      <c r="A238" s="11">
        <v>11628</v>
      </c>
      <c r="B238" s="10">
        <v>678.8</v>
      </c>
    </row>
    <row r="239" spans="1:2" x14ac:dyDescent="0.25">
      <c r="A239" s="11">
        <v>11658</v>
      </c>
      <c r="B239" s="10">
        <v>684.7</v>
      </c>
    </row>
    <row r="240" spans="1:2" x14ac:dyDescent="0.25">
      <c r="A240" s="11">
        <v>11689</v>
      </c>
      <c r="B240" s="10">
        <v>699.1</v>
      </c>
    </row>
    <row r="241" spans="1:2" x14ac:dyDescent="0.25">
      <c r="A241" s="11">
        <v>11720</v>
      </c>
      <c r="B241" s="10">
        <v>709.3</v>
      </c>
    </row>
    <row r="242" spans="1:2" x14ac:dyDescent="0.25">
      <c r="A242" s="11">
        <v>11749</v>
      </c>
      <c r="B242" s="10">
        <v>712.6</v>
      </c>
    </row>
    <row r="243" spans="1:2" x14ac:dyDescent="0.25">
      <c r="A243" s="11">
        <v>11780</v>
      </c>
      <c r="B243" s="10">
        <v>717.7</v>
      </c>
    </row>
    <row r="244" spans="1:2" x14ac:dyDescent="0.25">
      <c r="A244" s="11">
        <v>11810</v>
      </c>
      <c r="B244" s="10">
        <v>728.1</v>
      </c>
    </row>
    <row r="245" spans="1:2" x14ac:dyDescent="0.25">
      <c r="A245" s="11">
        <v>11841</v>
      </c>
      <c r="B245" s="10">
        <v>733.5</v>
      </c>
    </row>
    <row r="246" spans="1:2" x14ac:dyDescent="0.25">
      <c r="A246" s="11">
        <v>11871</v>
      </c>
      <c r="B246" s="10">
        <v>733.5</v>
      </c>
    </row>
    <row r="247" spans="1:2" x14ac:dyDescent="0.25">
      <c r="A247" s="11">
        <v>11902</v>
      </c>
      <c r="B247" s="10">
        <v>742.5</v>
      </c>
    </row>
    <row r="248" spans="1:2" x14ac:dyDescent="0.25">
      <c r="A248" s="11">
        <v>11933</v>
      </c>
      <c r="B248" s="10">
        <v>746.4</v>
      </c>
    </row>
    <row r="249" spans="1:2" x14ac:dyDescent="0.25">
      <c r="A249" s="11">
        <v>11963</v>
      </c>
      <c r="B249" s="10">
        <v>752.1</v>
      </c>
    </row>
    <row r="250" spans="1:2" x14ac:dyDescent="0.25">
      <c r="A250" s="11">
        <v>11994</v>
      </c>
      <c r="B250" s="10">
        <v>755.7</v>
      </c>
    </row>
    <row r="251" spans="1:2" x14ac:dyDescent="0.25">
      <c r="A251" s="11">
        <v>12024</v>
      </c>
      <c r="B251" s="10">
        <v>763.5</v>
      </c>
    </row>
    <row r="252" spans="1:2" x14ac:dyDescent="0.25">
      <c r="A252" s="11">
        <v>12055</v>
      </c>
      <c r="B252" s="10">
        <v>775.4</v>
      </c>
    </row>
    <row r="253" spans="1:2" x14ac:dyDescent="0.25">
      <c r="A253" s="11">
        <v>12086</v>
      </c>
      <c r="B253" s="10">
        <v>787.7</v>
      </c>
    </row>
    <row r="254" spans="1:2" x14ac:dyDescent="0.25">
      <c r="A254" s="11">
        <v>12114</v>
      </c>
      <c r="B254" s="10">
        <v>794</v>
      </c>
    </row>
    <row r="255" spans="1:2" x14ac:dyDescent="0.25">
      <c r="A255" s="11">
        <v>12145</v>
      </c>
      <c r="B255" s="10">
        <v>796.1</v>
      </c>
    </row>
    <row r="256" spans="1:2" x14ac:dyDescent="0.25">
      <c r="A256" s="11">
        <v>12175</v>
      </c>
      <c r="B256" s="10">
        <v>794</v>
      </c>
    </row>
    <row r="257" spans="1:2" x14ac:dyDescent="0.25">
      <c r="A257" s="11">
        <v>12206</v>
      </c>
      <c r="B257" s="10">
        <v>785.6</v>
      </c>
    </row>
    <row r="258" spans="1:2" x14ac:dyDescent="0.25">
      <c r="A258" s="11">
        <v>12236</v>
      </c>
      <c r="B258" s="10">
        <v>763.5</v>
      </c>
    </row>
    <row r="259" spans="1:2" x14ac:dyDescent="0.25">
      <c r="A259" s="11">
        <v>12267</v>
      </c>
      <c r="B259" s="10">
        <v>755.7</v>
      </c>
    </row>
    <row r="260" spans="1:2" x14ac:dyDescent="0.25">
      <c r="A260" s="11">
        <v>12298</v>
      </c>
      <c r="B260" s="10">
        <v>755.7</v>
      </c>
    </row>
    <row r="261" spans="1:2" x14ac:dyDescent="0.25">
      <c r="A261" s="11">
        <v>12328</v>
      </c>
      <c r="B261" s="10">
        <v>755.7</v>
      </c>
    </row>
    <row r="262" spans="1:2" x14ac:dyDescent="0.25">
      <c r="A262" s="11">
        <v>12359</v>
      </c>
      <c r="B262" s="10">
        <v>755.7</v>
      </c>
    </row>
    <row r="263" spans="1:2" x14ac:dyDescent="0.25">
      <c r="A263" s="11">
        <v>12389</v>
      </c>
      <c r="B263" s="10">
        <v>759.6</v>
      </c>
    </row>
    <row r="264" spans="1:2" x14ac:dyDescent="0.25">
      <c r="A264" s="11">
        <v>12420</v>
      </c>
      <c r="B264" s="10">
        <v>755.7</v>
      </c>
    </row>
    <row r="265" spans="1:2" x14ac:dyDescent="0.25">
      <c r="A265" s="11">
        <v>12451</v>
      </c>
      <c r="B265" s="10">
        <v>750</v>
      </c>
    </row>
    <row r="266" spans="1:2" x14ac:dyDescent="0.25">
      <c r="A266" s="11">
        <v>12479</v>
      </c>
      <c r="B266" s="10">
        <v>750</v>
      </c>
    </row>
    <row r="267" spans="1:2" x14ac:dyDescent="0.25">
      <c r="A267" s="11">
        <v>12510</v>
      </c>
      <c r="B267" s="10">
        <v>752.1</v>
      </c>
    </row>
    <row r="268" spans="1:2" x14ac:dyDescent="0.25">
      <c r="A268" s="11">
        <v>12540</v>
      </c>
      <c r="B268" s="10">
        <v>750</v>
      </c>
    </row>
    <row r="269" spans="1:2" x14ac:dyDescent="0.25">
      <c r="A269" s="11">
        <v>12571</v>
      </c>
      <c r="B269" s="10">
        <v>748.2</v>
      </c>
    </row>
    <row r="270" spans="1:2" x14ac:dyDescent="0.25">
      <c r="A270" s="11">
        <v>12601</v>
      </c>
      <c r="B270" s="10">
        <v>748.2</v>
      </c>
    </row>
    <row r="271" spans="1:2" x14ac:dyDescent="0.25">
      <c r="A271" s="11">
        <v>12632</v>
      </c>
      <c r="B271" s="10">
        <v>746.4</v>
      </c>
    </row>
    <row r="272" spans="1:2" x14ac:dyDescent="0.25">
      <c r="A272" s="11">
        <v>12663</v>
      </c>
      <c r="B272" s="10">
        <v>735.3</v>
      </c>
    </row>
    <row r="273" spans="1:2" x14ac:dyDescent="0.25">
      <c r="A273" s="11">
        <v>12693</v>
      </c>
      <c r="B273" s="10">
        <v>740.7</v>
      </c>
    </row>
    <row r="274" spans="1:2" x14ac:dyDescent="0.25">
      <c r="A274" s="11">
        <v>12724</v>
      </c>
      <c r="B274" s="10">
        <v>742.5</v>
      </c>
    </row>
    <row r="275" spans="1:2" x14ac:dyDescent="0.25">
      <c r="A275" s="11">
        <v>12754</v>
      </c>
      <c r="B275" s="10">
        <v>744.6</v>
      </c>
    </row>
    <row r="276" spans="1:2" x14ac:dyDescent="0.25">
      <c r="A276" s="11">
        <v>12785</v>
      </c>
      <c r="B276" s="10">
        <v>733.5</v>
      </c>
    </row>
    <row r="277" spans="1:2" x14ac:dyDescent="0.25">
      <c r="A277" s="11">
        <v>12816</v>
      </c>
      <c r="B277" s="10">
        <v>728.1</v>
      </c>
    </row>
    <row r="278" spans="1:2" x14ac:dyDescent="0.25">
      <c r="A278" s="11">
        <v>12844</v>
      </c>
      <c r="B278" s="10">
        <v>729.9</v>
      </c>
    </row>
    <row r="279" spans="1:2" x14ac:dyDescent="0.25">
      <c r="A279" s="11">
        <v>12875</v>
      </c>
      <c r="B279" s="10">
        <v>722.8</v>
      </c>
    </row>
    <row r="280" spans="1:2" x14ac:dyDescent="0.25">
      <c r="A280" s="11">
        <v>12905</v>
      </c>
      <c r="B280" s="10">
        <v>726.3</v>
      </c>
    </row>
    <row r="281" spans="1:2" x14ac:dyDescent="0.25">
      <c r="A281" s="11">
        <v>12936</v>
      </c>
      <c r="B281" s="10">
        <v>728.1</v>
      </c>
    </row>
    <row r="282" spans="1:2" x14ac:dyDescent="0.25">
      <c r="A282" s="11">
        <v>12966</v>
      </c>
      <c r="B282" s="10">
        <v>731.7</v>
      </c>
    </row>
    <row r="283" spans="1:2" x14ac:dyDescent="0.25">
      <c r="A283" s="11">
        <v>12997</v>
      </c>
      <c r="B283" s="10">
        <v>731.7</v>
      </c>
    </row>
    <row r="284" spans="1:2" x14ac:dyDescent="0.25">
      <c r="A284" s="11">
        <v>13028</v>
      </c>
      <c r="B284" s="10">
        <v>728.1</v>
      </c>
    </row>
    <row r="285" spans="1:2" x14ac:dyDescent="0.25">
      <c r="A285" s="11">
        <v>13058</v>
      </c>
      <c r="B285" s="10">
        <v>728.1</v>
      </c>
    </row>
    <row r="286" spans="1:2" x14ac:dyDescent="0.25">
      <c r="A286" s="11">
        <v>13089</v>
      </c>
      <c r="B286" s="10">
        <v>724.5</v>
      </c>
    </row>
    <row r="287" spans="1:2" x14ac:dyDescent="0.25">
      <c r="A287" s="11">
        <v>13119</v>
      </c>
      <c r="B287" s="10">
        <v>722.8</v>
      </c>
    </row>
    <row r="288" spans="1:2" x14ac:dyDescent="0.25">
      <c r="A288" s="11">
        <v>13150</v>
      </c>
      <c r="B288" s="10">
        <v>722.8</v>
      </c>
    </row>
    <row r="289" spans="1:2" x14ac:dyDescent="0.25">
      <c r="A289" s="11">
        <v>13181</v>
      </c>
      <c r="B289" s="10">
        <v>726.3</v>
      </c>
    </row>
    <row r="290" spans="1:2" x14ac:dyDescent="0.25">
      <c r="A290" s="11">
        <v>13210</v>
      </c>
      <c r="B290" s="10">
        <v>729.9</v>
      </c>
    </row>
    <row r="291" spans="1:2" x14ac:dyDescent="0.25">
      <c r="A291" s="11">
        <v>13241</v>
      </c>
      <c r="B291" s="10">
        <v>729.9</v>
      </c>
    </row>
    <row r="292" spans="1:2" x14ac:dyDescent="0.25">
      <c r="A292" s="11">
        <v>13271</v>
      </c>
      <c r="B292" s="10">
        <v>729.9</v>
      </c>
    </row>
    <row r="293" spans="1:2" x14ac:dyDescent="0.25">
      <c r="A293" s="11">
        <v>13302</v>
      </c>
      <c r="B293" s="10">
        <v>722.8</v>
      </c>
    </row>
    <row r="294" spans="1:2" x14ac:dyDescent="0.25">
      <c r="A294" s="11">
        <v>13332</v>
      </c>
      <c r="B294" s="10">
        <v>719.5</v>
      </c>
    </row>
    <row r="295" spans="1:2" x14ac:dyDescent="0.25">
      <c r="A295" s="11">
        <v>13363</v>
      </c>
      <c r="B295" s="10">
        <v>714.4</v>
      </c>
    </row>
    <row r="296" spans="1:2" x14ac:dyDescent="0.25">
      <c r="A296" s="11">
        <v>13394</v>
      </c>
      <c r="B296" s="10">
        <v>712.6</v>
      </c>
    </row>
    <row r="297" spans="1:2" x14ac:dyDescent="0.25">
      <c r="A297" s="11">
        <v>13424</v>
      </c>
      <c r="B297" s="10">
        <v>714.4</v>
      </c>
    </row>
    <row r="298" spans="1:2" x14ac:dyDescent="0.25">
      <c r="A298" s="11">
        <v>13455</v>
      </c>
      <c r="B298" s="10">
        <v>714.4</v>
      </c>
    </row>
    <row r="299" spans="1:2" x14ac:dyDescent="0.25">
      <c r="A299" s="11">
        <v>13485</v>
      </c>
      <c r="B299" s="10">
        <v>714.4</v>
      </c>
    </row>
    <row r="300" spans="1:2" x14ac:dyDescent="0.25">
      <c r="A300" s="11">
        <v>13516</v>
      </c>
      <c r="B300" s="10">
        <v>709.3</v>
      </c>
    </row>
    <row r="301" spans="1:2" x14ac:dyDescent="0.25">
      <c r="A301" s="11">
        <v>13547</v>
      </c>
      <c r="B301" s="10">
        <v>707.5</v>
      </c>
    </row>
    <row r="302" spans="1:2" x14ac:dyDescent="0.25">
      <c r="A302" s="11">
        <v>13575</v>
      </c>
      <c r="B302" s="10">
        <v>702.4</v>
      </c>
    </row>
    <row r="303" spans="1:2" x14ac:dyDescent="0.25">
      <c r="A303" s="11">
        <v>13606</v>
      </c>
      <c r="B303" s="10">
        <v>699.1</v>
      </c>
    </row>
    <row r="304" spans="1:2" x14ac:dyDescent="0.25">
      <c r="A304" s="11">
        <v>13636</v>
      </c>
      <c r="B304" s="10">
        <v>696.1</v>
      </c>
    </row>
    <row r="305" spans="1:2" x14ac:dyDescent="0.25">
      <c r="A305" s="11">
        <v>13667</v>
      </c>
      <c r="B305" s="10">
        <v>694.3</v>
      </c>
    </row>
    <row r="306" spans="1:2" x14ac:dyDescent="0.25">
      <c r="A306" s="11">
        <v>13697</v>
      </c>
      <c r="B306" s="10">
        <v>691</v>
      </c>
    </row>
    <row r="307" spans="1:2" x14ac:dyDescent="0.25">
      <c r="A307" s="11">
        <v>13728</v>
      </c>
      <c r="B307" s="10">
        <v>689.5</v>
      </c>
    </row>
    <row r="308" spans="1:2" x14ac:dyDescent="0.25">
      <c r="A308" s="11">
        <v>13759</v>
      </c>
      <c r="B308" s="10">
        <v>683.2</v>
      </c>
    </row>
    <row r="309" spans="1:2" x14ac:dyDescent="0.25">
      <c r="A309" s="11">
        <v>13789</v>
      </c>
      <c r="B309" s="10">
        <v>686.5</v>
      </c>
    </row>
    <row r="310" spans="1:2" x14ac:dyDescent="0.25">
      <c r="A310" s="11">
        <v>13820</v>
      </c>
      <c r="B310" s="10">
        <v>691</v>
      </c>
    </row>
    <row r="311" spans="1:2" x14ac:dyDescent="0.25">
      <c r="A311" s="11">
        <v>13850</v>
      </c>
      <c r="B311" s="10">
        <v>692.8</v>
      </c>
    </row>
    <row r="312" spans="1:2" x14ac:dyDescent="0.25">
      <c r="A312" s="11">
        <v>13881</v>
      </c>
      <c r="B312" s="10">
        <v>702.4</v>
      </c>
    </row>
    <row r="313" spans="1:2" x14ac:dyDescent="0.25">
      <c r="A313" s="11">
        <v>13912</v>
      </c>
      <c r="B313" s="10">
        <v>709.3</v>
      </c>
    </row>
    <row r="314" spans="1:2" x14ac:dyDescent="0.25">
      <c r="A314" s="11">
        <v>13940</v>
      </c>
      <c r="B314" s="10">
        <v>709.3</v>
      </c>
    </row>
    <row r="315" spans="1:2" x14ac:dyDescent="0.25">
      <c r="A315" s="11">
        <v>13971</v>
      </c>
      <c r="B315" s="10">
        <v>705.7</v>
      </c>
    </row>
    <row r="316" spans="1:2" x14ac:dyDescent="0.25">
      <c r="A316" s="11">
        <v>14001</v>
      </c>
      <c r="B316" s="10">
        <v>709.3</v>
      </c>
    </row>
    <row r="317" spans="1:2" x14ac:dyDescent="0.25">
      <c r="A317" s="11">
        <v>14032</v>
      </c>
      <c r="B317" s="10">
        <v>709.3</v>
      </c>
    </row>
    <row r="318" spans="1:2" x14ac:dyDescent="0.25">
      <c r="A318" s="11">
        <v>14062</v>
      </c>
      <c r="B318" s="10">
        <v>707.5</v>
      </c>
    </row>
    <row r="319" spans="1:2" x14ac:dyDescent="0.25">
      <c r="A319" s="11">
        <v>14093</v>
      </c>
      <c r="B319" s="10">
        <v>709.3</v>
      </c>
    </row>
    <row r="320" spans="1:2" x14ac:dyDescent="0.25">
      <c r="A320" s="11">
        <v>14124</v>
      </c>
      <c r="B320" s="10">
        <v>709.3</v>
      </c>
    </row>
    <row r="321" spans="1:2" x14ac:dyDescent="0.25">
      <c r="A321" s="11">
        <v>14154</v>
      </c>
      <c r="B321" s="10">
        <v>712.6</v>
      </c>
    </row>
    <row r="322" spans="1:2" x14ac:dyDescent="0.25">
      <c r="A322" s="11">
        <v>14185</v>
      </c>
      <c r="B322" s="10">
        <v>714.4</v>
      </c>
    </row>
    <row r="323" spans="1:2" x14ac:dyDescent="0.25">
      <c r="A323" s="11">
        <v>14215</v>
      </c>
      <c r="B323" s="10">
        <v>712.6</v>
      </c>
    </row>
    <row r="324" spans="1:2" x14ac:dyDescent="0.25">
      <c r="A324" s="11">
        <v>14246</v>
      </c>
      <c r="B324" s="10">
        <v>715.9</v>
      </c>
    </row>
    <row r="325" spans="1:2" x14ac:dyDescent="0.25">
      <c r="A325" s="11">
        <v>14277</v>
      </c>
      <c r="B325" s="10">
        <v>719.5</v>
      </c>
    </row>
    <row r="326" spans="1:2" x14ac:dyDescent="0.25">
      <c r="A326" s="11">
        <v>14305</v>
      </c>
      <c r="B326" s="10">
        <v>721.3</v>
      </c>
    </row>
    <row r="327" spans="1:2" x14ac:dyDescent="0.25">
      <c r="A327" s="11">
        <v>14336</v>
      </c>
      <c r="B327" s="10">
        <v>722.8</v>
      </c>
    </row>
    <row r="328" spans="1:2" x14ac:dyDescent="0.25">
      <c r="A328" s="11">
        <v>14366</v>
      </c>
      <c r="B328" s="10">
        <v>722.8</v>
      </c>
    </row>
    <row r="329" spans="1:2" x14ac:dyDescent="0.25">
      <c r="A329" s="11">
        <v>14397</v>
      </c>
      <c r="B329" s="10">
        <v>722.8</v>
      </c>
    </row>
    <row r="330" spans="1:2" x14ac:dyDescent="0.25">
      <c r="A330" s="11">
        <v>14427</v>
      </c>
      <c r="B330" s="10">
        <v>722.8</v>
      </c>
    </row>
    <row r="331" spans="1:2" x14ac:dyDescent="0.25">
      <c r="A331" s="11">
        <v>14458</v>
      </c>
      <c r="B331" s="10">
        <v>722.8</v>
      </c>
    </row>
    <row r="332" spans="1:2" x14ac:dyDescent="0.25">
      <c r="A332" s="11">
        <v>14489</v>
      </c>
      <c r="B332" s="10">
        <v>709.3</v>
      </c>
    </row>
    <row r="333" spans="1:2" x14ac:dyDescent="0.25">
      <c r="A333" s="11">
        <v>14519</v>
      </c>
      <c r="B333" s="10">
        <v>712.6</v>
      </c>
    </row>
    <row r="334" spans="1:2" x14ac:dyDescent="0.25">
      <c r="A334" s="11">
        <v>14550</v>
      </c>
      <c r="B334" s="10">
        <v>712.6</v>
      </c>
    </row>
    <row r="335" spans="1:2" x14ac:dyDescent="0.25">
      <c r="A335" s="11">
        <v>14580</v>
      </c>
      <c r="B335" s="10">
        <v>715.9</v>
      </c>
    </row>
    <row r="336" spans="1:2" x14ac:dyDescent="0.25">
      <c r="A336" s="11">
        <v>14611</v>
      </c>
      <c r="B336" s="10">
        <v>717.7</v>
      </c>
    </row>
    <row r="337" spans="1:2" x14ac:dyDescent="0.25">
      <c r="A337" s="11">
        <v>14642</v>
      </c>
      <c r="B337" s="10">
        <v>712.6</v>
      </c>
    </row>
    <row r="338" spans="1:2" x14ac:dyDescent="0.25">
      <c r="A338" s="11">
        <v>14671</v>
      </c>
      <c r="B338" s="10">
        <v>714.4</v>
      </c>
    </row>
    <row r="339" spans="1:2" x14ac:dyDescent="0.25">
      <c r="A339" s="11">
        <v>14702</v>
      </c>
      <c r="B339" s="10">
        <v>714.4</v>
      </c>
    </row>
    <row r="340" spans="1:2" x14ac:dyDescent="0.25">
      <c r="A340" s="11">
        <v>14732</v>
      </c>
      <c r="B340" s="10">
        <v>712.6</v>
      </c>
    </row>
    <row r="341" spans="1:2" x14ac:dyDescent="0.25">
      <c r="A341" s="11">
        <v>14763</v>
      </c>
      <c r="B341" s="10">
        <v>710.8</v>
      </c>
    </row>
    <row r="342" spans="1:2" x14ac:dyDescent="0.25">
      <c r="A342" s="11">
        <v>14793</v>
      </c>
      <c r="B342" s="10">
        <v>712.6</v>
      </c>
    </row>
    <row r="343" spans="1:2" x14ac:dyDescent="0.25">
      <c r="A343" s="11">
        <v>14824</v>
      </c>
      <c r="B343" s="10">
        <v>714.4</v>
      </c>
    </row>
    <row r="344" spans="1:2" x14ac:dyDescent="0.25">
      <c r="A344" s="11">
        <v>14855</v>
      </c>
      <c r="B344" s="10">
        <v>712.6</v>
      </c>
    </row>
    <row r="345" spans="1:2" x14ac:dyDescent="0.25">
      <c r="A345" s="11">
        <v>14885</v>
      </c>
      <c r="B345" s="10">
        <v>712.6</v>
      </c>
    </row>
    <row r="346" spans="1:2" x14ac:dyDescent="0.25">
      <c r="A346" s="11">
        <v>14916</v>
      </c>
      <c r="B346" s="10">
        <v>712.6</v>
      </c>
    </row>
    <row r="347" spans="1:2" x14ac:dyDescent="0.25">
      <c r="A347" s="11">
        <v>14946</v>
      </c>
      <c r="B347" s="10">
        <v>709.3</v>
      </c>
    </row>
    <row r="348" spans="1:2" x14ac:dyDescent="0.25">
      <c r="A348" s="11">
        <v>14977</v>
      </c>
      <c r="B348" s="10">
        <v>709.3</v>
      </c>
    </row>
    <row r="349" spans="1:2" x14ac:dyDescent="0.25">
      <c r="A349" s="11">
        <v>15008</v>
      </c>
      <c r="B349" s="10">
        <v>709.3</v>
      </c>
    </row>
    <row r="350" spans="1:2" x14ac:dyDescent="0.25">
      <c r="A350" s="11">
        <v>15036</v>
      </c>
      <c r="B350" s="10">
        <v>705.7</v>
      </c>
    </row>
    <row r="351" spans="1:2" x14ac:dyDescent="0.25">
      <c r="A351" s="11">
        <v>15067</v>
      </c>
      <c r="B351" s="10">
        <v>699.1</v>
      </c>
    </row>
    <row r="352" spans="1:2" x14ac:dyDescent="0.25">
      <c r="A352" s="11">
        <v>15097</v>
      </c>
      <c r="B352" s="10">
        <v>694.3</v>
      </c>
    </row>
    <row r="353" spans="1:2" x14ac:dyDescent="0.25">
      <c r="A353" s="11">
        <v>15128</v>
      </c>
      <c r="B353" s="10">
        <v>681.8</v>
      </c>
    </row>
    <row r="354" spans="1:2" x14ac:dyDescent="0.25">
      <c r="A354" s="11">
        <v>15158</v>
      </c>
      <c r="B354" s="10">
        <v>678.8</v>
      </c>
    </row>
    <row r="355" spans="1:2" x14ac:dyDescent="0.25">
      <c r="A355" s="11">
        <v>15189</v>
      </c>
      <c r="B355" s="10">
        <v>672.5</v>
      </c>
    </row>
    <row r="356" spans="1:2" x14ac:dyDescent="0.25">
      <c r="A356" s="11">
        <v>15220</v>
      </c>
      <c r="B356" s="10">
        <v>660.8</v>
      </c>
    </row>
    <row r="357" spans="1:2" x14ac:dyDescent="0.25">
      <c r="A357" s="11">
        <v>15250</v>
      </c>
      <c r="B357" s="10">
        <v>653.29999999999995</v>
      </c>
    </row>
    <row r="358" spans="1:2" x14ac:dyDescent="0.25">
      <c r="A358" s="11">
        <v>15281</v>
      </c>
      <c r="B358" s="10">
        <v>647.9</v>
      </c>
    </row>
    <row r="359" spans="1:2" x14ac:dyDescent="0.25">
      <c r="A359" s="11">
        <v>15311</v>
      </c>
      <c r="B359" s="10">
        <v>646.4</v>
      </c>
    </row>
    <row r="360" spans="1:2" x14ac:dyDescent="0.25">
      <c r="A360" s="11">
        <v>15342</v>
      </c>
      <c r="B360" s="10">
        <v>638.1</v>
      </c>
    </row>
    <row r="361" spans="1:2" x14ac:dyDescent="0.25">
      <c r="A361" s="11">
        <v>15373</v>
      </c>
      <c r="B361" s="10">
        <v>632.70000000000005</v>
      </c>
    </row>
    <row r="362" spans="1:2" x14ac:dyDescent="0.25">
      <c r="A362" s="11">
        <v>15401</v>
      </c>
      <c r="B362" s="10">
        <v>624.9</v>
      </c>
    </row>
    <row r="363" spans="1:2" x14ac:dyDescent="0.25">
      <c r="A363" s="11">
        <v>15432</v>
      </c>
      <c r="B363" s="10">
        <v>621</v>
      </c>
    </row>
    <row r="364" spans="1:2" x14ac:dyDescent="0.25">
      <c r="A364" s="11">
        <v>15462</v>
      </c>
      <c r="B364" s="10">
        <v>614.4</v>
      </c>
    </row>
    <row r="365" spans="1:2" x14ac:dyDescent="0.25">
      <c r="A365" s="11">
        <v>15493</v>
      </c>
      <c r="B365" s="10">
        <v>613.20000000000005</v>
      </c>
    </row>
    <row r="366" spans="1:2" x14ac:dyDescent="0.25">
      <c r="A366" s="11">
        <v>15523</v>
      </c>
      <c r="B366" s="10">
        <v>610.79999999999995</v>
      </c>
    </row>
    <row r="367" spans="1:2" x14ac:dyDescent="0.25">
      <c r="A367" s="11">
        <v>15554</v>
      </c>
      <c r="B367" s="10">
        <v>606.9</v>
      </c>
    </row>
    <row r="368" spans="1:2" x14ac:dyDescent="0.25">
      <c r="A368" s="11">
        <v>15585</v>
      </c>
      <c r="B368" s="10">
        <v>605.70000000000005</v>
      </c>
    </row>
    <row r="369" spans="1:2" x14ac:dyDescent="0.25">
      <c r="A369" s="11">
        <v>15615</v>
      </c>
      <c r="B369" s="10">
        <v>599.79999999999995</v>
      </c>
    </row>
    <row r="370" spans="1:2" x14ac:dyDescent="0.25">
      <c r="A370" s="11">
        <v>15646</v>
      </c>
      <c r="B370" s="10">
        <v>596.20000000000005</v>
      </c>
    </row>
    <row r="371" spans="1:2" x14ac:dyDescent="0.25">
      <c r="A371" s="11">
        <v>15676</v>
      </c>
      <c r="B371" s="10">
        <v>591.4</v>
      </c>
    </row>
    <row r="372" spans="1:2" x14ac:dyDescent="0.25">
      <c r="A372" s="11">
        <v>15707</v>
      </c>
      <c r="B372" s="10">
        <v>591.4</v>
      </c>
    </row>
    <row r="373" spans="1:2" x14ac:dyDescent="0.25">
      <c r="A373" s="11">
        <v>15738</v>
      </c>
      <c r="B373" s="10">
        <v>590.20000000000005</v>
      </c>
    </row>
    <row r="374" spans="1:2" x14ac:dyDescent="0.25">
      <c r="A374" s="11">
        <v>15766</v>
      </c>
      <c r="B374" s="10">
        <v>581.20000000000005</v>
      </c>
    </row>
    <row r="375" spans="1:2" x14ac:dyDescent="0.25">
      <c r="A375" s="11">
        <v>15797</v>
      </c>
      <c r="B375" s="10">
        <v>574.29999999999995</v>
      </c>
    </row>
    <row r="376" spans="1:2" x14ac:dyDescent="0.25">
      <c r="A376" s="11">
        <v>15827</v>
      </c>
      <c r="B376" s="10">
        <v>570.1</v>
      </c>
    </row>
    <row r="377" spans="1:2" x14ac:dyDescent="0.25">
      <c r="A377" s="11">
        <v>15858</v>
      </c>
      <c r="B377" s="10">
        <v>571</v>
      </c>
    </row>
    <row r="378" spans="1:2" x14ac:dyDescent="0.25">
      <c r="A378" s="11">
        <v>15888</v>
      </c>
      <c r="B378" s="10">
        <v>575.5</v>
      </c>
    </row>
    <row r="379" spans="1:2" x14ac:dyDescent="0.25">
      <c r="A379" s="11">
        <v>15919</v>
      </c>
      <c r="B379" s="10">
        <v>577.9</v>
      </c>
    </row>
    <row r="380" spans="1:2" x14ac:dyDescent="0.25">
      <c r="A380" s="11">
        <v>15950</v>
      </c>
      <c r="B380" s="10">
        <v>575.5</v>
      </c>
    </row>
    <row r="381" spans="1:2" x14ac:dyDescent="0.25">
      <c r="A381" s="11">
        <v>15980</v>
      </c>
      <c r="B381" s="10">
        <v>573.4</v>
      </c>
    </row>
    <row r="382" spans="1:2" x14ac:dyDescent="0.25">
      <c r="A382" s="11">
        <v>16011</v>
      </c>
      <c r="B382" s="10">
        <v>574.29999999999995</v>
      </c>
    </row>
    <row r="383" spans="1:2" x14ac:dyDescent="0.25">
      <c r="A383" s="11">
        <v>16041</v>
      </c>
      <c r="B383" s="10">
        <v>573.4</v>
      </c>
    </row>
    <row r="384" spans="1:2" x14ac:dyDescent="0.25">
      <c r="A384" s="11">
        <v>16072</v>
      </c>
      <c r="B384" s="10">
        <v>574.29999999999995</v>
      </c>
    </row>
    <row r="385" spans="1:2" x14ac:dyDescent="0.25">
      <c r="A385" s="11">
        <v>16103</v>
      </c>
      <c r="B385" s="10">
        <v>575.5</v>
      </c>
    </row>
    <row r="386" spans="1:2" x14ac:dyDescent="0.25">
      <c r="A386" s="11">
        <v>16132</v>
      </c>
      <c r="B386" s="10">
        <v>575.5</v>
      </c>
    </row>
    <row r="387" spans="1:2" x14ac:dyDescent="0.25">
      <c r="A387" s="11">
        <v>16163</v>
      </c>
      <c r="B387" s="10">
        <v>572.20000000000005</v>
      </c>
    </row>
    <row r="388" spans="1:2" x14ac:dyDescent="0.25">
      <c r="A388" s="11">
        <v>16193</v>
      </c>
      <c r="B388" s="10">
        <v>570.1</v>
      </c>
    </row>
    <row r="389" spans="1:2" x14ac:dyDescent="0.25">
      <c r="A389" s="11">
        <v>16224</v>
      </c>
      <c r="B389" s="10">
        <v>568.9</v>
      </c>
    </row>
    <row r="390" spans="1:2" x14ac:dyDescent="0.25">
      <c r="A390" s="11">
        <v>16254</v>
      </c>
      <c r="B390" s="10">
        <v>565.6</v>
      </c>
    </row>
    <row r="391" spans="1:2" x14ac:dyDescent="0.25">
      <c r="A391" s="11">
        <v>16285</v>
      </c>
      <c r="B391" s="10">
        <v>563.5</v>
      </c>
    </row>
    <row r="392" spans="1:2" x14ac:dyDescent="0.25">
      <c r="A392" s="11">
        <v>16316</v>
      </c>
      <c r="B392" s="10">
        <v>563.5</v>
      </c>
    </row>
    <row r="393" spans="1:2" x14ac:dyDescent="0.25">
      <c r="A393" s="11">
        <v>16346</v>
      </c>
      <c r="B393" s="10">
        <v>563.5</v>
      </c>
    </row>
    <row r="394" spans="1:2" x14ac:dyDescent="0.25">
      <c r="A394" s="11">
        <v>16377</v>
      </c>
      <c r="B394" s="10">
        <v>563.5</v>
      </c>
    </row>
    <row r="395" spans="1:2" x14ac:dyDescent="0.25">
      <c r="A395" s="11">
        <v>16407</v>
      </c>
      <c r="B395" s="10">
        <v>561.4</v>
      </c>
    </row>
    <row r="396" spans="1:2" x14ac:dyDescent="0.25">
      <c r="A396" s="11">
        <v>16438</v>
      </c>
      <c r="B396" s="10">
        <v>561.4</v>
      </c>
    </row>
    <row r="397" spans="1:2" x14ac:dyDescent="0.25">
      <c r="A397" s="11">
        <v>16469</v>
      </c>
      <c r="B397" s="10">
        <v>562.6</v>
      </c>
    </row>
    <row r="398" spans="1:2" x14ac:dyDescent="0.25">
      <c r="A398" s="11">
        <v>16497</v>
      </c>
      <c r="B398" s="10">
        <v>562.6</v>
      </c>
    </row>
    <row r="399" spans="1:2" x14ac:dyDescent="0.25">
      <c r="A399" s="11">
        <v>16528</v>
      </c>
      <c r="B399" s="10">
        <v>561.4</v>
      </c>
    </row>
    <row r="400" spans="1:2" x14ac:dyDescent="0.25">
      <c r="A400" s="11">
        <v>16558</v>
      </c>
      <c r="B400" s="10">
        <v>557.29999999999995</v>
      </c>
    </row>
    <row r="401" spans="1:2" x14ac:dyDescent="0.25">
      <c r="A401" s="11">
        <v>16589</v>
      </c>
      <c r="B401" s="10">
        <v>552.20000000000005</v>
      </c>
    </row>
    <row r="402" spans="1:2" x14ac:dyDescent="0.25">
      <c r="A402" s="11">
        <v>16619</v>
      </c>
      <c r="B402" s="10">
        <v>551.29999999999995</v>
      </c>
    </row>
    <row r="403" spans="1:2" x14ac:dyDescent="0.25">
      <c r="A403" s="11">
        <v>16650</v>
      </c>
      <c r="B403" s="10">
        <v>551.29999999999995</v>
      </c>
    </row>
    <row r="404" spans="1:2" x14ac:dyDescent="0.25">
      <c r="A404" s="11">
        <v>16681</v>
      </c>
      <c r="B404" s="10">
        <v>553.1</v>
      </c>
    </row>
    <row r="405" spans="1:2" x14ac:dyDescent="0.25">
      <c r="A405" s="11">
        <v>16711</v>
      </c>
      <c r="B405" s="10">
        <v>553.1</v>
      </c>
    </row>
    <row r="406" spans="1:2" x14ac:dyDescent="0.25">
      <c r="A406" s="11">
        <v>16742</v>
      </c>
      <c r="B406" s="10">
        <v>551.29999999999995</v>
      </c>
    </row>
    <row r="407" spans="1:2" x14ac:dyDescent="0.25">
      <c r="A407" s="11">
        <v>16772</v>
      </c>
      <c r="B407" s="10">
        <v>549.20000000000005</v>
      </c>
    </row>
    <row r="408" spans="1:2" x14ac:dyDescent="0.25">
      <c r="A408" s="11">
        <v>16803</v>
      </c>
      <c r="B408" s="10">
        <v>549.20000000000005</v>
      </c>
    </row>
    <row r="409" spans="1:2" x14ac:dyDescent="0.25">
      <c r="A409" s="11">
        <v>16834</v>
      </c>
      <c r="B409" s="10">
        <v>551.29999999999995</v>
      </c>
    </row>
    <row r="410" spans="1:2" x14ac:dyDescent="0.25">
      <c r="A410" s="11">
        <v>16862</v>
      </c>
      <c r="B410" s="10">
        <v>547.1</v>
      </c>
    </row>
    <row r="411" spans="1:2" x14ac:dyDescent="0.25">
      <c r="A411" s="11">
        <v>16893</v>
      </c>
      <c r="B411" s="10">
        <v>544.1</v>
      </c>
    </row>
    <row r="412" spans="1:2" x14ac:dyDescent="0.25">
      <c r="A412" s="11">
        <v>16923</v>
      </c>
      <c r="B412" s="10">
        <v>541.1</v>
      </c>
    </row>
    <row r="413" spans="1:2" x14ac:dyDescent="0.25">
      <c r="A413" s="11">
        <v>16954</v>
      </c>
      <c r="B413" s="10">
        <v>535.4</v>
      </c>
    </row>
    <row r="414" spans="1:2" x14ac:dyDescent="0.25">
      <c r="A414" s="11">
        <v>16984</v>
      </c>
      <c r="B414" s="10">
        <v>505.5</v>
      </c>
    </row>
    <row r="415" spans="1:2" x14ac:dyDescent="0.25">
      <c r="A415" s="11">
        <v>17015</v>
      </c>
      <c r="B415" s="10">
        <v>494.7</v>
      </c>
    </row>
    <row r="416" spans="1:2" x14ac:dyDescent="0.25">
      <c r="A416" s="11">
        <v>17046</v>
      </c>
      <c r="B416" s="10">
        <v>489</v>
      </c>
    </row>
    <row r="417" spans="1:2" x14ac:dyDescent="0.25">
      <c r="A417" s="11">
        <v>17076</v>
      </c>
      <c r="B417" s="10">
        <v>479.7</v>
      </c>
    </row>
    <row r="418" spans="1:2" x14ac:dyDescent="0.25">
      <c r="A418" s="11">
        <v>17107</v>
      </c>
      <c r="B418" s="10">
        <v>468.4</v>
      </c>
    </row>
    <row r="419" spans="1:2" x14ac:dyDescent="0.25">
      <c r="A419" s="11">
        <v>17137</v>
      </c>
      <c r="B419" s="10">
        <v>464.8</v>
      </c>
    </row>
    <row r="420" spans="1:2" x14ac:dyDescent="0.25">
      <c r="A420" s="11">
        <v>17168</v>
      </c>
      <c r="B420" s="10">
        <v>464.8</v>
      </c>
    </row>
    <row r="421" spans="1:2" x14ac:dyDescent="0.25">
      <c r="A421" s="11">
        <v>17199</v>
      </c>
      <c r="B421" s="10">
        <v>465.4</v>
      </c>
    </row>
    <row r="422" spans="1:2" x14ac:dyDescent="0.25">
      <c r="A422" s="11">
        <v>17227</v>
      </c>
      <c r="B422" s="10">
        <v>455.5</v>
      </c>
    </row>
    <row r="423" spans="1:2" x14ac:dyDescent="0.25">
      <c r="A423" s="11">
        <v>17258</v>
      </c>
      <c r="B423" s="10">
        <v>455.5</v>
      </c>
    </row>
    <row r="424" spans="1:2" x14ac:dyDescent="0.25">
      <c r="A424" s="11">
        <v>17288</v>
      </c>
      <c r="B424" s="10">
        <v>457</v>
      </c>
    </row>
    <row r="425" spans="1:2" x14ac:dyDescent="0.25">
      <c r="A425" s="11">
        <v>17319</v>
      </c>
      <c r="B425" s="10">
        <v>453.4</v>
      </c>
    </row>
    <row r="426" spans="1:2" x14ac:dyDescent="0.25">
      <c r="A426" s="11">
        <v>17349</v>
      </c>
      <c r="B426" s="10">
        <v>449.5</v>
      </c>
    </row>
    <row r="427" spans="1:2" x14ac:dyDescent="0.25">
      <c r="A427" s="11">
        <v>17380</v>
      </c>
      <c r="B427" s="10">
        <v>444.7</v>
      </c>
    </row>
    <row r="428" spans="1:2" x14ac:dyDescent="0.25">
      <c r="A428" s="11">
        <v>17411</v>
      </c>
      <c r="B428" s="10">
        <v>434.3</v>
      </c>
    </row>
    <row r="429" spans="1:2" x14ac:dyDescent="0.25">
      <c r="A429" s="11">
        <v>17441</v>
      </c>
      <c r="B429" s="10">
        <v>434.3</v>
      </c>
    </row>
    <row r="430" spans="1:2" x14ac:dyDescent="0.25">
      <c r="A430" s="11">
        <v>17472</v>
      </c>
      <c r="B430" s="10">
        <v>431.9</v>
      </c>
    </row>
    <row r="431" spans="1:2" x14ac:dyDescent="0.25">
      <c r="A431" s="11">
        <v>17502</v>
      </c>
      <c r="B431" s="10">
        <v>426.5</v>
      </c>
    </row>
    <row r="432" spans="1:2" x14ac:dyDescent="0.25">
      <c r="A432" s="11">
        <v>17533</v>
      </c>
      <c r="B432" s="10">
        <v>421.4</v>
      </c>
    </row>
    <row r="433" spans="1:2" x14ac:dyDescent="0.25">
      <c r="A433" s="11">
        <v>17564</v>
      </c>
      <c r="B433" s="10">
        <v>425</v>
      </c>
    </row>
    <row r="434" spans="1:2" x14ac:dyDescent="0.25">
      <c r="A434" s="11">
        <v>17593</v>
      </c>
      <c r="B434" s="10">
        <v>426.5</v>
      </c>
    </row>
    <row r="435" spans="1:2" x14ac:dyDescent="0.25">
      <c r="A435" s="11">
        <v>17624</v>
      </c>
      <c r="B435" s="10">
        <v>420.2</v>
      </c>
    </row>
    <row r="436" spans="1:2" x14ac:dyDescent="0.25">
      <c r="A436" s="11">
        <v>17654</v>
      </c>
      <c r="B436" s="10">
        <v>417.5</v>
      </c>
    </row>
    <row r="437" spans="1:2" x14ac:dyDescent="0.25">
      <c r="A437" s="11">
        <v>17685</v>
      </c>
      <c r="B437" s="10">
        <v>414.5</v>
      </c>
    </row>
    <row r="438" spans="1:2" x14ac:dyDescent="0.25">
      <c r="A438" s="11">
        <v>17715</v>
      </c>
      <c r="B438" s="10">
        <v>409.4</v>
      </c>
    </row>
    <row r="439" spans="1:2" x14ac:dyDescent="0.25">
      <c r="A439" s="11">
        <v>17746</v>
      </c>
      <c r="B439" s="10">
        <v>407.6</v>
      </c>
    </row>
    <row r="440" spans="1:2" x14ac:dyDescent="0.25">
      <c r="A440" s="11">
        <v>17777</v>
      </c>
      <c r="B440" s="10">
        <v>407.6</v>
      </c>
    </row>
    <row r="441" spans="1:2" x14ac:dyDescent="0.25">
      <c r="A441" s="11">
        <v>17807</v>
      </c>
      <c r="B441" s="10">
        <v>409.4</v>
      </c>
    </row>
    <row r="442" spans="1:2" x14ac:dyDescent="0.25">
      <c r="A442" s="11">
        <v>17838</v>
      </c>
      <c r="B442" s="10">
        <v>412.1</v>
      </c>
    </row>
    <row r="443" spans="1:2" x14ac:dyDescent="0.25">
      <c r="A443" s="11">
        <v>17868</v>
      </c>
      <c r="B443" s="10">
        <v>415.1</v>
      </c>
    </row>
    <row r="444" spans="1:2" x14ac:dyDescent="0.25">
      <c r="A444" s="11">
        <v>17899</v>
      </c>
      <c r="B444" s="10">
        <v>415.7</v>
      </c>
    </row>
    <row r="445" spans="1:2" x14ac:dyDescent="0.25">
      <c r="A445" s="11">
        <v>17930</v>
      </c>
      <c r="B445" s="10">
        <v>420.2</v>
      </c>
    </row>
    <row r="446" spans="1:2" x14ac:dyDescent="0.25">
      <c r="A446" s="11">
        <v>17958</v>
      </c>
      <c r="B446" s="10">
        <v>419.3</v>
      </c>
    </row>
    <row r="447" spans="1:2" x14ac:dyDescent="0.25">
      <c r="A447" s="11">
        <v>17989</v>
      </c>
      <c r="B447" s="10">
        <v>418.7</v>
      </c>
    </row>
    <row r="448" spans="1:2" x14ac:dyDescent="0.25">
      <c r="A448" s="11">
        <v>18019</v>
      </c>
      <c r="B448" s="10">
        <v>419.3</v>
      </c>
    </row>
    <row r="449" spans="1:2" x14ac:dyDescent="0.25">
      <c r="A449" s="11">
        <v>18050</v>
      </c>
      <c r="B449" s="10">
        <v>418.7</v>
      </c>
    </row>
    <row r="450" spans="1:2" x14ac:dyDescent="0.25">
      <c r="A450" s="11">
        <v>18080</v>
      </c>
      <c r="B450" s="10">
        <v>421.4</v>
      </c>
    </row>
    <row r="451" spans="1:2" x14ac:dyDescent="0.25">
      <c r="A451" s="11">
        <v>18111</v>
      </c>
      <c r="B451" s="10">
        <v>420.2</v>
      </c>
    </row>
    <row r="452" spans="1:2" x14ac:dyDescent="0.25">
      <c r="A452" s="11">
        <v>18142</v>
      </c>
      <c r="B452" s="10">
        <v>418.7</v>
      </c>
    </row>
    <row r="453" spans="1:2" x14ac:dyDescent="0.25">
      <c r="A453" s="11">
        <v>18172</v>
      </c>
      <c r="B453" s="10">
        <v>420.8</v>
      </c>
    </row>
    <row r="454" spans="1:2" x14ac:dyDescent="0.25">
      <c r="A454" s="11">
        <v>18203</v>
      </c>
      <c r="B454" s="10">
        <v>420.2</v>
      </c>
    </row>
    <row r="455" spans="1:2" x14ac:dyDescent="0.25">
      <c r="A455" s="11">
        <v>18233</v>
      </c>
      <c r="B455" s="10">
        <v>422.6</v>
      </c>
    </row>
    <row r="456" spans="1:2" x14ac:dyDescent="0.25">
      <c r="A456" s="11">
        <v>18264</v>
      </c>
      <c r="B456" s="10">
        <v>424.4</v>
      </c>
    </row>
    <row r="457" spans="1:2" x14ac:dyDescent="0.25">
      <c r="A457" s="11">
        <v>18295</v>
      </c>
      <c r="B457" s="10">
        <v>425.6</v>
      </c>
    </row>
    <row r="458" spans="1:2" x14ac:dyDescent="0.25">
      <c r="A458" s="11">
        <v>18323</v>
      </c>
      <c r="B458" s="10">
        <v>423.8</v>
      </c>
    </row>
    <row r="459" spans="1:2" x14ac:dyDescent="0.25">
      <c r="A459" s="11">
        <v>18354</v>
      </c>
      <c r="B459" s="10">
        <v>423.2</v>
      </c>
    </row>
    <row r="460" spans="1:2" x14ac:dyDescent="0.25">
      <c r="A460" s="11">
        <v>18384</v>
      </c>
      <c r="B460" s="10">
        <v>421.4</v>
      </c>
    </row>
    <row r="461" spans="1:2" x14ac:dyDescent="0.25">
      <c r="A461" s="11">
        <v>18415</v>
      </c>
      <c r="B461" s="10">
        <v>419.3</v>
      </c>
    </row>
    <row r="462" spans="1:2" x14ac:dyDescent="0.25">
      <c r="A462" s="11">
        <v>18445</v>
      </c>
      <c r="B462" s="10">
        <v>415.1</v>
      </c>
    </row>
    <row r="463" spans="1:2" x14ac:dyDescent="0.25">
      <c r="A463" s="11">
        <v>18476</v>
      </c>
      <c r="B463" s="10">
        <v>411.8</v>
      </c>
    </row>
    <row r="464" spans="1:2" x14ac:dyDescent="0.25">
      <c r="A464" s="11">
        <v>18507</v>
      </c>
      <c r="B464" s="10">
        <v>408.8</v>
      </c>
    </row>
    <row r="465" spans="1:2" x14ac:dyDescent="0.25">
      <c r="A465" s="11">
        <v>18537</v>
      </c>
      <c r="B465" s="10">
        <v>406.7</v>
      </c>
    </row>
    <row r="466" spans="1:2" x14ac:dyDescent="0.25">
      <c r="A466" s="11">
        <v>18568</v>
      </c>
      <c r="B466" s="10">
        <v>404.9</v>
      </c>
    </row>
    <row r="467" spans="1:2" x14ac:dyDescent="0.25">
      <c r="A467" s="11">
        <v>18598</v>
      </c>
      <c r="B467" s="10">
        <v>399.5</v>
      </c>
    </row>
    <row r="468" spans="1:2" x14ac:dyDescent="0.25">
      <c r="A468" s="11">
        <v>18629</v>
      </c>
      <c r="B468" s="10">
        <v>393.2</v>
      </c>
    </row>
    <row r="469" spans="1:2" x14ac:dyDescent="0.25">
      <c r="A469" s="11">
        <v>18660</v>
      </c>
      <c r="B469" s="10">
        <v>388.8</v>
      </c>
    </row>
    <row r="470" spans="1:2" x14ac:dyDescent="0.25">
      <c r="A470" s="11">
        <v>18688</v>
      </c>
      <c r="B470" s="10">
        <v>387.3</v>
      </c>
    </row>
    <row r="471" spans="1:2" x14ac:dyDescent="0.25">
      <c r="A471" s="11">
        <v>18719</v>
      </c>
      <c r="B471" s="10">
        <v>386.7</v>
      </c>
    </row>
    <row r="472" spans="1:2" x14ac:dyDescent="0.25">
      <c r="A472" s="11">
        <v>18749</v>
      </c>
      <c r="B472" s="10">
        <v>385.2</v>
      </c>
    </row>
    <row r="473" spans="1:2" x14ac:dyDescent="0.25">
      <c r="A473" s="11">
        <v>18780</v>
      </c>
      <c r="B473" s="10">
        <v>385.8</v>
      </c>
    </row>
    <row r="474" spans="1:2" x14ac:dyDescent="0.25">
      <c r="A474" s="11">
        <v>18810</v>
      </c>
      <c r="B474" s="10">
        <v>385.2</v>
      </c>
    </row>
    <row r="475" spans="1:2" x14ac:dyDescent="0.25">
      <c r="A475" s="11">
        <v>18841</v>
      </c>
      <c r="B475" s="10">
        <v>385.2</v>
      </c>
    </row>
    <row r="476" spans="1:2" x14ac:dyDescent="0.25">
      <c r="A476" s="11">
        <v>18872</v>
      </c>
      <c r="B476" s="10">
        <v>382.8</v>
      </c>
    </row>
    <row r="477" spans="1:2" x14ac:dyDescent="0.25">
      <c r="A477" s="11">
        <v>18902</v>
      </c>
      <c r="B477" s="10">
        <v>380.7</v>
      </c>
    </row>
    <row r="478" spans="1:2" x14ac:dyDescent="0.25">
      <c r="A478" s="11">
        <v>18933</v>
      </c>
      <c r="B478" s="10">
        <v>378.9</v>
      </c>
    </row>
    <row r="479" spans="1:2" x14ac:dyDescent="0.25">
      <c r="A479" s="11">
        <v>18963</v>
      </c>
      <c r="B479" s="10">
        <v>377.4</v>
      </c>
    </row>
    <row r="480" spans="1:2" x14ac:dyDescent="0.25">
      <c r="A480" s="11">
        <v>18994</v>
      </c>
      <c r="B480" s="10">
        <v>377.4</v>
      </c>
    </row>
    <row r="481" spans="1:2" x14ac:dyDescent="0.25">
      <c r="A481" s="11">
        <v>19025</v>
      </c>
      <c r="B481" s="10">
        <v>379.8</v>
      </c>
    </row>
    <row r="482" spans="1:2" x14ac:dyDescent="0.25">
      <c r="A482" s="11">
        <v>19054</v>
      </c>
      <c r="B482" s="10">
        <v>379.8</v>
      </c>
    </row>
    <row r="483" spans="1:2" x14ac:dyDescent="0.25">
      <c r="A483" s="11">
        <v>19085</v>
      </c>
      <c r="B483" s="10">
        <v>378.3</v>
      </c>
    </row>
    <row r="484" spans="1:2" x14ac:dyDescent="0.25">
      <c r="A484" s="11">
        <v>19115</v>
      </c>
      <c r="B484" s="10">
        <v>378</v>
      </c>
    </row>
    <row r="485" spans="1:2" x14ac:dyDescent="0.25">
      <c r="A485" s="11">
        <v>19146</v>
      </c>
      <c r="B485" s="10">
        <v>376.8</v>
      </c>
    </row>
    <row r="486" spans="1:2" x14ac:dyDescent="0.25">
      <c r="A486" s="11">
        <v>19176</v>
      </c>
      <c r="B486" s="10">
        <v>374.1</v>
      </c>
    </row>
    <row r="487" spans="1:2" x14ac:dyDescent="0.25">
      <c r="A487" s="11">
        <v>19207</v>
      </c>
      <c r="B487" s="10">
        <v>373.5</v>
      </c>
    </row>
    <row r="488" spans="1:2" x14ac:dyDescent="0.25">
      <c r="A488" s="11">
        <v>19238</v>
      </c>
      <c r="B488" s="10">
        <v>374.1</v>
      </c>
    </row>
    <row r="489" spans="1:2" x14ac:dyDescent="0.25">
      <c r="A489" s="11">
        <v>19268</v>
      </c>
      <c r="B489" s="10">
        <v>373.5</v>
      </c>
    </row>
    <row r="490" spans="1:2" x14ac:dyDescent="0.25">
      <c r="A490" s="11">
        <v>19299</v>
      </c>
      <c r="B490" s="10">
        <v>373.5</v>
      </c>
    </row>
    <row r="491" spans="1:2" x14ac:dyDescent="0.25">
      <c r="A491" s="11">
        <v>19329</v>
      </c>
      <c r="B491" s="10">
        <v>374.1</v>
      </c>
    </row>
    <row r="492" spans="1:2" x14ac:dyDescent="0.25">
      <c r="A492" s="11">
        <v>19360</v>
      </c>
      <c r="B492" s="10">
        <v>375</v>
      </c>
    </row>
    <row r="493" spans="1:2" x14ac:dyDescent="0.25">
      <c r="A493" s="11">
        <v>19391</v>
      </c>
      <c r="B493" s="10">
        <v>376.8</v>
      </c>
    </row>
    <row r="494" spans="1:2" x14ac:dyDescent="0.25">
      <c r="A494" s="11">
        <v>19419</v>
      </c>
      <c r="B494" s="10">
        <v>375.9</v>
      </c>
    </row>
    <row r="495" spans="1:2" x14ac:dyDescent="0.25">
      <c r="A495" s="11">
        <v>19450</v>
      </c>
      <c r="B495" s="10">
        <v>375.6</v>
      </c>
    </row>
    <row r="496" spans="1:2" x14ac:dyDescent="0.25">
      <c r="A496" s="11">
        <v>19480</v>
      </c>
      <c r="B496" s="10">
        <v>374.7</v>
      </c>
    </row>
    <row r="497" spans="1:2" x14ac:dyDescent="0.25">
      <c r="A497" s="11">
        <v>19511</v>
      </c>
      <c r="B497" s="10">
        <v>373.2</v>
      </c>
    </row>
    <row r="498" spans="1:2" x14ac:dyDescent="0.25">
      <c r="A498" s="11">
        <v>19541</v>
      </c>
      <c r="B498" s="10">
        <v>372.3</v>
      </c>
    </row>
    <row r="499" spans="1:2" x14ac:dyDescent="0.25">
      <c r="A499" s="11">
        <v>19572</v>
      </c>
      <c r="B499" s="10">
        <v>371.4</v>
      </c>
    </row>
    <row r="500" spans="1:2" x14ac:dyDescent="0.25">
      <c r="A500" s="11">
        <v>19603</v>
      </c>
      <c r="B500" s="10">
        <v>370.8</v>
      </c>
    </row>
    <row r="501" spans="1:2" x14ac:dyDescent="0.25">
      <c r="A501" s="11">
        <v>19633</v>
      </c>
      <c r="B501" s="10">
        <v>369.9</v>
      </c>
    </row>
    <row r="502" spans="1:2" x14ac:dyDescent="0.25">
      <c r="A502" s="11">
        <v>19664</v>
      </c>
      <c r="B502" s="10">
        <v>371.4</v>
      </c>
    </row>
    <row r="503" spans="1:2" x14ac:dyDescent="0.25">
      <c r="A503" s="11">
        <v>19694</v>
      </c>
      <c r="B503" s="10">
        <v>371.7</v>
      </c>
    </row>
    <row r="504" spans="1:2" x14ac:dyDescent="0.25">
      <c r="A504" s="11">
        <v>19725</v>
      </c>
      <c r="B504" s="10">
        <v>370.8</v>
      </c>
    </row>
    <row r="505" spans="1:2" x14ac:dyDescent="0.25">
      <c r="A505" s="11">
        <v>19756</v>
      </c>
      <c r="B505" s="10">
        <v>371.4</v>
      </c>
    </row>
    <row r="506" spans="1:2" x14ac:dyDescent="0.25">
      <c r="A506" s="11">
        <v>19784</v>
      </c>
      <c r="B506" s="10">
        <v>371.7</v>
      </c>
    </row>
    <row r="507" spans="1:2" x14ac:dyDescent="0.25">
      <c r="A507" s="11">
        <v>19815</v>
      </c>
      <c r="B507" s="10">
        <v>372.6</v>
      </c>
    </row>
    <row r="508" spans="1:2" x14ac:dyDescent="0.25">
      <c r="A508" s="11">
        <v>19845</v>
      </c>
      <c r="B508" s="10">
        <v>371.4</v>
      </c>
    </row>
    <row r="509" spans="1:2" x14ac:dyDescent="0.25">
      <c r="A509" s="11">
        <v>19876</v>
      </c>
      <c r="B509" s="10">
        <v>370.8</v>
      </c>
    </row>
    <row r="510" spans="1:2" x14ac:dyDescent="0.25">
      <c r="A510" s="11">
        <v>19906</v>
      </c>
      <c r="B510" s="10">
        <v>370.8</v>
      </c>
    </row>
    <row r="511" spans="1:2" x14ac:dyDescent="0.25">
      <c r="A511" s="11">
        <v>19937</v>
      </c>
      <c r="B511" s="10">
        <v>371.4</v>
      </c>
    </row>
    <row r="512" spans="1:2" x14ac:dyDescent="0.25">
      <c r="A512" s="11">
        <v>19968</v>
      </c>
      <c r="B512" s="10">
        <v>372.3</v>
      </c>
    </row>
    <row r="513" spans="1:2" x14ac:dyDescent="0.25">
      <c r="A513" s="11">
        <v>19998</v>
      </c>
      <c r="B513" s="10">
        <v>373.2</v>
      </c>
    </row>
    <row r="514" spans="1:2" x14ac:dyDescent="0.25">
      <c r="A514" s="11">
        <v>20029</v>
      </c>
      <c r="B514" s="10">
        <v>372.6</v>
      </c>
    </row>
    <row r="515" spans="1:2" x14ac:dyDescent="0.25">
      <c r="A515" s="11">
        <v>20059</v>
      </c>
      <c r="B515" s="10">
        <v>373.5</v>
      </c>
    </row>
    <row r="516" spans="1:2" x14ac:dyDescent="0.25">
      <c r="A516" s="11">
        <v>20090</v>
      </c>
      <c r="B516" s="10">
        <v>373.5</v>
      </c>
    </row>
    <row r="517" spans="1:2" x14ac:dyDescent="0.25">
      <c r="A517" s="11">
        <v>20121</v>
      </c>
      <c r="B517" s="10">
        <v>373.5</v>
      </c>
    </row>
    <row r="518" spans="1:2" x14ac:dyDescent="0.25">
      <c r="A518" s="11">
        <v>20149</v>
      </c>
      <c r="B518" s="10">
        <v>373.5</v>
      </c>
    </row>
    <row r="519" spans="1:2" x14ac:dyDescent="0.25">
      <c r="A519" s="11">
        <v>20180</v>
      </c>
      <c r="B519" s="10">
        <v>373.5</v>
      </c>
    </row>
    <row r="520" spans="1:2" x14ac:dyDescent="0.25">
      <c r="A520" s="11">
        <v>20210</v>
      </c>
      <c r="B520" s="10">
        <v>373.5</v>
      </c>
    </row>
    <row r="521" spans="1:2" x14ac:dyDescent="0.25">
      <c r="A521" s="11">
        <v>20241</v>
      </c>
      <c r="B521" s="10">
        <v>373.5</v>
      </c>
    </row>
    <row r="522" spans="1:2" x14ac:dyDescent="0.25">
      <c r="A522" s="11">
        <v>20271</v>
      </c>
      <c r="B522" s="10">
        <v>372.3</v>
      </c>
    </row>
    <row r="523" spans="1:2" x14ac:dyDescent="0.25">
      <c r="A523" s="11">
        <v>20302</v>
      </c>
      <c r="B523" s="10">
        <v>373.2</v>
      </c>
    </row>
    <row r="524" spans="1:2" x14ac:dyDescent="0.25">
      <c r="A524" s="11">
        <v>20333</v>
      </c>
      <c r="B524" s="10">
        <v>371.7</v>
      </c>
    </row>
    <row r="525" spans="1:2" x14ac:dyDescent="0.25">
      <c r="A525" s="11">
        <v>20363</v>
      </c>
      <c r="B525" s="10">
        <v>371.7</v>
      </c>
    </row>
    <row r="526" spans="1:2" x14ac:dyDescent="0.25">
      <c r="A526" s="11">
        <v>20394</v>
      </c>
      <c r="B526" s="10">
        <v>371.4</v>
      </c>
    </row>
    <row r="527" spans="1:2" x14ac:dyDescent="0.25">
      <c r="A527" s="11">
        <v>20424</v>
      </c>
      <c r="B527" s="10">
        <v>372.3</v>
      </c>
    </row>
    <row r="528" spans="1:2" x14ac:dyDescent="0.25">
      <c r="A528" s="11">
        <v>20455</v>
      </c>
      <c r="B528" s="10">
        <v>372.6</v>
      </c>
    </row>
    <row r="529" spans="1:2" x14ac:dyDescent="0.25">
      <c r="A529" s="11">
        <v>20486</v>
      </c>
      <c r="B529" s="10">
        <v>372.6</v>
      </c>
    </row>
    <row r="530" spans="1:2" x14ac:dyDescent="0.25">
      <c r="A530" s="11">
        <v>20515</v>
      </c>
      <c r="B530" s="10">
        <v>372.3</v>
      </c>
    </row>
    <row r="531" spans="1:2" x14ac:dyDescent="0.25">
      <c r="A531" s="11">
        <v>20546</v>
      </c>
      <c r="B531" s="10">
        <v>371.7</v>
      </c>
    </row>
    <row r="532" spans="1:2" x14ac:dyDescent="0.25">
      <c r="A532" s="11">
        <v>20576</v>
      </c>
      <c r="B532" s="10">
        <v>369.9</v>
      </c>
    </row>
    <row r="533" spans="1:2" x14ac:dyDescent="0.25">
      <c r="A533" s="11">
        <v>20607</v>
      </c>
      <c r="B533" s="10">
        <v>367.8</v>
      </c>
    </row>
    <row r="534" spans="1:2" x14ac:dyDescent="0.25">
      <c r="A534" s="11">
        <v>20637</v>
      </c>
      <c r="B534" s="10">
        <v>365.1</v>
      </c>
    </row>
    <row r="535" spans="1:2" x14ac:dyDescent="0.25">
      <c r="A535" s="11">
        <v>20668</v>
      </c>
      <c r="B535" s="10">
        <v>365.4</v>
      </c>
    </row>
    <row r="536" spans="1:2" x14ac:dyDescent="0.25">
      <c r="A536" s="11">
        <v>20699</v>
      </c>
      <c r="B536" s="10">
        <v>365.1</v>
      </c>
    </row>
    <row r="537" spans="1:2" x14ac:dyDescent="0.25">
      <c r="A537" s="11">
        <v>20729</v>
      </c>
      <c r="B537" s="10">
        <v>362.7</v>
      </c>
    </row>
    <row r="538" spans="1:2" x14ac:dyDescent="0.25">
      <c r="A538" s="11">
        <v>20760</v>
      </c>
      <c r="B538" s="10">
        <v>362.7</v>
      </c>
    </row>
    <row r="539" spans="1:2" x14ac:dyDescent="0.25">
      <c r="A539" s="11">
        <v>20790</v>
      </c>
      <c r="B539" s="10">
        <v>361.8</v>
      </c>
    </row>
    <row r="540" spans="1:2" x14ac:dyDescent="0.25">
      <c r="A540" s="11">
        <v>20821</v>
      </c>
      <c r="B540" s="10">
        <v>361.5</v>
      </c>
    </row>
    <row r="541" spans="1:2" x14ac:dyDescent="0.25">
      <c r="A541" s="11">
        <v>20852</v>
      </c>
      <c r="B541" s="10">
        <v>360</v>
      </c>
    </row>
    <row r="542" spans="1:2" x14ac:dyDescent="0.25">
      <c r="A542" s="11">
        <v>20880</v>
      </c>
      <c r="B542" s="10">
        <v>359.1</v>
      </c>
    </row>
    <row r="543" spans="1:2" x14ac:dyDescent="0.25">
      <c r="A543" s="11">
        <v>20911</v>
      </c>
      <c r="B543" s="10">
        <v>357.9</v>
      </c>
    </row>
    <row r="544" spans="1:2" x14ac:dyDescent="0.25">
      <c r="A544" s="11">
        <v>20941</v>
      </c>
      <c r="B544" s="10">
        <v>357</v>
      </c>
    </row>
    <row r="545" spans="1:2" x14ac:dyDescent="0.25">
      <c r="A545" s="11">
        <v>20972</v>
      </c>
      <c r="B545" s="10">
        <v>354.9</v>
      </c>
    </row>
    <row r="546" spans="1:2" x14ac:dyDescent="0.25">
      <c r="A546" s="11">
        <v>21002</v>
      </c>
      <c r="B546" s="10">
        <v>353.4</v>
      </c>
    </row>
    <row r="547" spans="1:2" x14ac:dyDescent="0.25">
      <c r="A547" s="11">
        <v>21033</v>
      </c>
      <c r="B547" s="10">
        <v>352.8</v>
      </c>
    </row>
    <row r="548" spans="1:2" x14ac:dyDescent="0.25">
      <c r="A548" s="11">
        <v>21064</v>
      </c>
      <c r="B548" s="10">
        <v>352.5</v>
      </c>
    </row>
    <row r="549" spans="1:2" x14ac:dyDescent="0.25">
      <c r="A549" s="11">
        <v>21094</v>
      </c>
      <c r="B549" s="10">
        <v>352.5</v>
      </c>
    </row>
    <row r="550" spans="1:2" x14ac:dyDescent="0.25">
      <c r="A550" s="11">
        <v>21125</v>
      </c>
      <c r="B550" s="10">
        <v>351.4</v>
      </c>
    </row>
    <row r="551" spans="1:2" x14ac:dyDescent="0.25">
      <c r="A551" s="11">
        <v>21155</v>
      </c>
      <c r="B551" s="10">
        <v>351.4</v>
      </c>
    </row>
    <row r="552" spans="1:2" x14ac:dyDescent="0.25">
      <c r="A552" s="11">
        <v>21186</v>
      </c>
      <c r="B552" s="10">
        <v>349.3</v>
      </c>
    </row>
    <row r="553" spans="1:2" x14ac:dyDescent="0.25">
      <c r="A553" s="11">
        <v>21217</v>
      </c>
      <c r="B553" s="10">
        <v>349</v>
      </c>
    </row>
    <row r="554" spans="1:2" x14ac:dyDescent="0.25">
      <c r="A554" s="11">
        <v>21245</v>
      </c>
      <c r="B554" s="10">
        <v>346.3</v>
      </c>
    </row>
    <row r="555" spans="1:2" x14ac:dyDescent="0.25">
      <c r="A555" s="11">
        <v>21276</v>
      </c>
      <c r="B555" s="10">
        <v>345.7</v>
      </c>
    </row>
    <row r="556" spans="1:2" x14ac:dyDescent="0.25">
      <c r="A556" s="11">
        <v>21306</v>
      </c>
      <c r="B556" s="10">
        <v>345.7</v>
      </c>
    </row>
    <row r="557" spans="1:2" x14ac:dyDescent="0.25">
      <c r="A557" s="11">
        <v>21337</v>
      </c>
      <c r="B557" s="10">
        <v>345.1</v>
      </c>
    </row>
    <row r="558" spans="1:2" x14ac:dyDescent="0.25">
      <c r="A558" s="11">
        <v>21367</v>
      </c>
      <c r="B558" s="10">
        <v>344.8</v>
      </c>
    </row>
    <row r="559" spans="1:2" x14ac:dyDescent="0.25">
      <c r="A559" s="11">
        <v>21398</v>
      </c>
      <c r="B559" s="10">
        <v>345.1</v>
      </c>
    </row>
    <row r="560" spans="1:2" x14ac:dyDescent="0.25">
      <c r="A560" s="11">
        <v>21429</v>
      </c>
      <c r="B560" s="10">
        <v>345.1</v>
      </c>
    </row>
    <row r="561" spans="1:2" x14ac:dyDescent="0.25">
      <c r="A561" s="11">
        <v>21459</v>
      </c>
      <c r="B561" s="10">
        <v>345.1</v>
      </c>
    </row>
    <row r="562" spans="1:2" x14ac:dyDescent="0.25">
      <c r="A562" s="11">
        <v>21490</v>
      </c>
      <c r="B562" s="10">
        <v>344.8</v>
      </c>
    </row>
    <row r="563" spans="1:2" x14ac:dyDescent="0.25">
      <c r="A563" s="11">
        <v>21520</v>
      </c>
      <c r="B563" s="10">
        <v>345.1</v>
      </c>
    </row>
    <row r="564" spans="1:2" x14ac:dyDescent="0.25">
      <c r="A564" s="11">
        <v>21551</v>
      </c>
      <c r="B564" s="10">
        <v>344.8</v>
      </c>
    </row>
    <row r="565" spans="1:2" x14ac:dyDescent="0.25">
      <c r="A565" s="11">
        <v>21582</v>
      </c>
      <c r="B565" s="10">
        <v>345.1</v>
      </c>
    </row>
    <row r="566" spans="1:2" x14ac:dyDescent="0.25">
      <c r="A566" s="11">
        <v>21610</v>
      </c>
      <c r="B566" s="10">
        <v>345.1</v>
      </c>
    </row>
    <row r="567" spans="1:2" x14ac:dyDescent="0.25">
      <c r="A567" s="11">
        <v>21641</v>
      </c>
      <c r="B567" s="10">
        <v>344.8</v>
      </c>
    </row>
    <row r="568" spans="1:2" x14ac:dyDescent="0.25">
      <c r="A568" s="11">
        <v>21671</v>
      </c>
      <c r="B568" s="10">
        <v>344.5</v>
      </c>
    </row>
    <row r="569" spans="1:2" x14ac:dyDescent="0.25">
      <c r="A569" s="11">
        <v>21702</v>
      </c>
      <c r="B569" s="10">
        <v>342.7</v>
      </c>
    </row>
    <row r="570" spans="1:2" x14ac:dyDescent="0.25">
      <c r="A570" s="11">
        <v>21732</v>
      </c>
      <c r="B570" s="10">
        <v>342.1</v>
      </c>
    </row>
    <row r="571" spans="1:2" x14ac:dyDescent="0.25">
      <c r="A571" s="11">
        <v>21763</v>
      </c>
      <c r="B571" s="10">
        <v>342.4</v>
      </c>
    </row>
    <row r="572" spans="1:2" x14ac:dyDescent="0.25">
      <c r="A572" s="11">
        <v>21794</v>
      </c>
      <c r="B572" s="10">
        <v>341.2</v>
      </c>
    </row>
    <row r="573" spans="1:2" x14ac:dyDescent="0.25">
      <c r="A573" s="11">
        <v>21824</v>
      </c>
      <c r="B573" s="10">
        <v>340</v>
      </c>
    </row>
    <row r="574" spans="1:2" x14ac:dyDescent="0.25">
      <c r="A574" s="11">
        <v>21855</v>
      </c>
      <c r="B574" s="10">
        <v>340</v>
      </c>
    </row>
    <row r="575" spans="1:2" x14ac:dyDescent="0.25">
      <c r="A575" s="11">
        <v>21885</v>
      </c>
      <c r="B575" s="10">
        <v>340</v>
      </c>
    </row>
    <row r="576" spans="1:2" x14ac:dyDescent="0.25">
      <c r="A576" s="11">
        <v>21916</v>
      </c>
      <c r="B576" s="10">
        <v>340.6</v>
      </c>
    </row>
    <row r="577" spans="1:2" x14ac:dyDescent="0.25">
      <c r="A577" s="11">
        <v>21947</v>
      </c>
      <c r="B577" s="10">
        <v>340</v>
      </c>
    </row>
    <row r="578" spans="1:2" x14ac:dyDescent="0.25">
      <c r="A578" s="11">
        <v>21976</v>
      </c>
      <c r="B578" s="10">
        <v>340</v>
      </c>
    </row>
    <row r="579" spans="1:2" x14ac:dyDescent="0.25">
      <c r="A579" s="11">
        <v>22007</v>
      </c>
      <c r="B579" s="10">
        <v>338.2</v>
      </c>
    </row>
    <row r="580" spans="1:2" x14ac:dyDescent="0.25">
      <c r="A580" s="11">
        <v>22037</v>
      </c>
      <c r="B580" s="10">
        <v>338.2</v>
      </c>
    </row>
    <row r="581" spans="1:2" x14ac:dyDescent="0.25">
      <c r="A581" s="11">
        <v>22068</v>
      </c>
      <c r="B581" s="10">
        <v>337.3</v>
      </c>
    </row>
    <row r="582" spans="1:2" x14ac:dyDescent="0.25">
      <c r="A582" s="11">
        <v>22098</v>
      </c>
      <c r="B582" s="10">
        <v>337.3</v>
      </c>
    </row>
    <row r="583" spans="1:2" x14ac:dyDescent="0.25">
      <c r="A583" s="11">
        <v>22129</v>
      </c>
      <c r="B583" s="10">
        <v>337.3</v>
      </c>
    </row>
    <row r="584" spans="1:2" x14ac:dyDescent="0.25">
      <c r="A584" s="11">
        <v>22160</v>
      </c>
      <c r="B584" s="10">
        <v>337</v>
      </c>
    </row>
    <row r="585" spans="1:2" x14ac:dyDescent="0.25">
      <c r="A585" s="11">
        <v>22190</v>
      </c>
      <c r="B585" s="10">
        <v>335.5</v>
      </c>
    </row>
    <row r="586" spans="1:2" x14ac:dyDescent="0.25">
      <c r="A586" s="11">
        <v>22221</v>
      </c>
      <c r="B586" s="10">
        <v>335.2</v>
      </c>
    </row>
    <row r="587" spans="1:2" x14ac:dyDescent="0.25">
      <c r="A587" s="11">
        <v>22251</v>
      </c>
      <c r="B587" s="10">
        <v>335.2</v>
      </c>
    </row>
    <row r="588" spans="1:2" x14ac:dyDescent="0.25">
      <c r="A588" s="11">
        <v>22282</v>
      </c>
      <c r="B588" s="10">
        <v>335.2</v>
      </c>
    </row>
    <row r="589" spans="1:2" x14ac:dyDescent="0.25">
      <c r="A589" s="11">
        <v>22313</v>
      </c>
      <c r="B589" s="10">
        <v>335.2</v>
      </c>
    </row>
    <row r="590" spans="1:2" x14ac:dyDescent="0.25">
      <c r="A590" s="11">
        <v>22341</v>
      </c>
      <c r="B590" s="10">
        <v>335.2</v>
      </c>
    </row>
    <row r="591" spans="1:2" x14ac:dyDescent="0.25">
      <c r="A591" s="11">
        <v>22372</v>
      </c>
      <c r="B591" s="10">
        <v>335.2</v>
      </c>
    </row>
    <row r="592" spans="1:2" x14ac:dyDescent="0.25">
      <c r="A592" s="11">
        <v>22402</v>
      </c>
      <c r="B592" s="10">
        <v>335.2</v>
      </c>
    </row>
    <row r="593" spans="1:2" x14ac:dyDescent="0.25">
      <c r="A593" s="11">
        <v>22433</v>
      </c>
      <c r="B593" s="10">
        <v>334.9</v>
      </c>
    </row>
    <row r="594" spans="1:2" x14ac:dyDescent="0.25">
      <c r="A594" s="11">
        <v>22463</v>
      </c>
      <c r="B594" s="10">
        <v>333.4</v>
      </c>
    </row>
    <row r="595" spans="1:2" x14ac:dyDescent="0.25">
      <c r="A595" s="11">
        <v>22494</v>
      </c>
      <c r="B595" s="10">
        <v>333.7</v>
      </c>
    </row>
    <row r="596" spans="1:2" x14ac:dyDescent="0.25">
      <c r="A596" s="11">
        <v>22525</v>
      </c>
      <c r="B596" s="10">
        <v>332.8</v>
      </c>
    </row>
    <row r="597" spans="1:2" x14ac:dyDescent="0.25">
      <c r="A597" s="11">
        <v>22555</v>
      </c>
      <c r="B597" s="10">
        <v>332.8</v>
      </c>
    </row>
    <row r="598" spans="1:2" x14ac:dyDescent="0.25">
      <c r="A598" s="11">
        <v>22586</v>
      </c>
      <c r="B598" s="10">
        <v>332.8</v>
      </c>
    </row>
    <row r="599" spans="1:2" x14ac:dyDescent="0.25">
      <c r="A599" s="11">
        <v>22616</v>
      </c>
      <c r="B599" s="10">
        <v>332.8</v>
      </c>
    </row>
    <row r="600" spans="1:2" x14ac:dyDescent="0.25">
      <c r="A600" s="11">
        <v>22647</v>
      </c>
      <c r="B600" s="10">
        <v>332.8</v>
      </c>
    </row>
    <row r="601" spans="1:2" x14ac:dyDescent="0.25">
      <c r="A601" s="11">
        <v>22678</v>
      </c>
      <c r="B601" s="10">
        <v>332.2</v>
      </c>
    </row>
    <row r="602" spans="1:2" x14ac:dyDescent="0.25">
      <c r="A602" s="11">
        <v>22706</v>
      </c>
      <c r="B602" s="10">
        <v>331.3</v>
      </c>
    </row>
    <row r="603" spans="1:2" x14ac:dyDescent="0.25">
      <c r="A603" s="11">
        <v>22737</v>
      </c>
      <c r="B603" s="10">
        <v>330.7</v>
      </c>
    </row>
    <row r="604" spans="1:2" x14ac:dyDescent="0.25">
      <c r="A604" s="11">
        <v>22767</v>
      </c>
      <c r="B604" s="10">
        <v>330.7</v>
      </c>
    </row>
    <row r="605" spans="1:2" x14ac:dyDescent="0.25">
      <c r="A605" s="11">
        <v>22798</v>
      </c>
      <c r="B605" s="10">
        <v>330.7</v>
      </c>
    </row>
    <row r="606" spans="1:2" x14ac:dyDescent="0.25">
      <c r="A606" s="11">
        <v>22828</v>
      </c>
      <c r="B606" s="10">
        <v>330.1</v>
      </c>
    </row>
    <row r="607" spans="1:2" x14ac:dyDescent="0.25">
      <c r="A607" s="11">
        <v>22859</v>
      </c>
      <c r="B607" s="10">
        <v>330.1</v>
      </c>
    </row>
    <row r="608" spans="1:2" x14ac:dyDescent="0.25">
      <c r="A608" s="11">
        <v>22890</v>
      </c>
      <c r="B608" s="10">
        <v>328</v>
      </c>
    </row>
    <row r="609" spans="1:2" x14ac:dyDescent="0.25">
      <c r="A609" s="11">
        <v>22920</v>
      </c>
      <c r="B609" s="10">
        <v>328.6</v>
      </c>
    </row>
    <row r="610" spans="1:2" x14ac:dyDescent="0.25">
      <c r="A610" s="11">
        <v>22951</v>
      </c>
      <c r="B610" s="10">
        <v>328.6</v>
      </c>
    </row>
    <row r="611" spans="1:2" x14ac:dyDescent="0.25">
      <c r="A611" s="11">
        <v>22981</v>
      </c>
      <c r="B611" s="10">
        <v>328.9</v>
      </c>
    </row>
    <row r="612" spans="1:2" x14ac:dyDescent="0.25">
      <c r="A612" s="11">
        <v>23012</v>
      </c>
      <c r="B612" s="10">
        <v>328.6</v>
      </c>
    </row>
    <row r="613" spans="1:2" x14ac:dyDescent="0.25">
      <c r="A613" s="11">
        <v>23043</v>
      </c>
      <c r="B613" s="10">
        <v>328</v>
      </c>
    </row>
    <row r="614" spans="1:2" x14ac:dyDescent="0.25">
      <c r="A614" s="11">
        <v>23071</v>
      </c>
      <c r="B614" s="10">
        <v>327.7</v>
      </c>
    </row>
    <row r="615" spans="1:2" x14ac:dyDescent="0.25">
      <c r="A615" s="11">
        <v>23102</v>
      </c>
      <c r="B615" s="10">
        <v>327.7</v>
      </c>
    </row>
    <row r="616" spans="1:2" x14ac:dyDescent="0.25">
      <c r="A616" s="11">
        <v>23132</v>
      </c>
      <c r="B616" s="10">
        <v>327.7</v>
      </c>
    </row>
    <row r="617" spans="1:2" x14ac:dyDescent="0.25">
      <c r="A617" s="11">
        <v>23163</v>
      </c>
      <c r="B617" s="10">
        <v>326.5</v>
      </c>
    </row>
    <row r="618" spans="1:2" x14ac:dyDescent="0.25">
      <c r="A618" s="11">
        <v>23193</v>
      </c>
      <c r="B618" s="10">
        <v>325</v>
      </c>
    </row>
    <row r="619" spans="1:2" x14ac:dyDescent="0.25">
      <c r="A619" s="11">
        <v>23224</v>
      </c>
      <c r="B619" s="10">
        <v>325</v>
      </c>
    </row>
    <row r="620" spans="1:2" x14ac:dyDescent="0.25">
      <c r="A620" s="11">
        <v>23255</v>
      </c>
      <c r="B620" s="10">
        <v>325</v>
      </c>
    </row>
    <row r="621" spans="1:2" x14ac:dyDescent="0.25">
      <c r="A621" s="11">
        <v>23285</v>
      </c>
      <c r="B621" s="10">
        <v>324.7</v>
      </c>
    </row>
    <row r="622" spans="1:2" x14ac:dyDescent="0.25">
      <c r="A622" s="11">
        <v>23316</v>
      </c>
      <c r="B622" s="10">
        <v>324.10000000000002</v>
      </c>
    </row>
    <row r="623" spans="1:2" x14ac:dyDescent="0.25">
      <c r="A623" s="11">
        <v>23346</v>
      </c>
      <c r="B623" s="10">
        <v>323.5</v>
      </c>
    </row>
    <row r="624" spans="1:2" x14ac:dyDescent="0.25">
      <c r="A624" s="11">
        <v>23377</v>
      </c>
      <c r="B624" s="10">
        <v>323.2</v>
      </c>
    </row>
    <row r="625" spans="1:2" x14ac:dyDescent="0.25">
      <c r="A625" s="11">
        <v>23408</v>
      </c>
      <c r="B625" s="10">
        <v>323.5</v>
      </c>
    </row>
    <row r="626" spans="1:2" x14ac:dyDescent="0.25">
      <c r="A626" s="11">
        <v>23437</v>
      </c>
      <c r="B626" s="10">
        <v>323.2</v>
      </c>
    </row>
    <row r="627" spans="1:2" x14ac:dyDescent="0.25">
      <c r="A627" s="11">
        <v>23468</v>
      </c>
      <c r="B627" s="10">
        <v>322.89999999999998</v>
      </c>
    </row>
    <row r="628" spans="1:2" x14ac:dyDescent="0.25">
      <c r="A628" s="11">
        <v>23498</v>
      </c>
      <c r="B628" s="10">
        <v>322.89999999999998</v>
      </c>
    </row>
    <row r="629" spans="1:2" x14ac:dyDescent="0.25">
      <c r="A629" s="11">
        <v>23529</v>
      </c>
      <c r="B629" s="10">
        <v>322</v>
      </c>
    </row>
    <row r="630" spans="1:2" x14ac:dyDescent="0.25">
      <c r="A630" s="11">
        <v>23559</v>
      </c>
      <c r="B630" s="10">
        <v>321.39999999999998</v>
      </c>
    </row>
    <row r="631" spans="1:2" x14ac:dyDescent="0.25">
      <c r="A631" s="11">
        <v>23590</v>
      </c>
      <c r="B631" s="10">
        <v>321.7</v>
      </c>
    </row>
    <row r="632" spans="1:2" x14ac:dyDescent="0.25">
      <c r="A632" s="11">
        <v>23621</v>
      </c>
      <c r="B632" s="10">
        <v>321.10000000000002</v>
      </c>
    </row>
    <row r="633" spans="1:2" x14ac:dyDescent="0.25">
      <c r="A633" s="11">
        <v>23651</v>
      </c>
      <c r="B633" s="10">
        <v>320.8</v>
      </c>
    </row>
    <row r="634" spans="1:2" x14ac:dyDescent="0.25">
      <c r="A634" s="11">
        <v>23682</v>
      </c>
      <c r="B634" s="10">
        <v>320.2</v>
      </c>
    </row>
    <row r="635" spans="1:2" x14ac:dyDescent="0.25">
      <c r="A635" s="11">
        <v>23712</v>
      </c>
      <c r="B635" s="10">
        <v>319.60000000000002</v>
      </c>
    </row>
    <row r="636" spans="1:2" x14ac:dyDescent="0.25">
      <c r="A636" s="11">
        <v>23743</v>
      </c>
      <c r="B636" s="10">
        <v>319.60000000000002</v>
      </c>
    </row>
    <row r="637" spans="1:2" x14ac:dyDescent="0.25">
      <c r="A637" s="11">
        <v>23774</v>
      </c>
      <c r="B637" s="10">
        <v>319.60000000000002</v>
      </c>
    </row>
    <row r="638" spans="1:2" x14ac:dyDescent="0.25">
      <c r="A638" s="11">
        <v>23802</v>
      </c>
      <c r="B638" s="10">
        <v>319.3</v>
      </c>
    </row>
    <row r="639" spans="1:2" x14ac:dyDescent="0.25">
      <c r="A639" s="11">
        <v>23833</v>
      </c>
      <c r="B639" s="10">
        <v>318.39999999999998</v>
      </c>
    </row>
    <row r="640" spans="1:2" x14ac:dyDescent="0.25">
      <c r="A640" s="11">
        <v>23863</v>
      </c>
      <c r="B640" s="10">
        <v>317.8</v>
      </c>
    </row>
    <row r="641" spans="1:2" x14ac:dyDescent="0.25">
      <c r="A641" s="11">
        <v>23894</v>
      </c>
      <c r="B641" s="10">
        <v>316</v>
      </c>
    </row>
    <row r="642" spans="1:2" x14ac:dyDescent="0.25">
      <c r="A642" s="11">
        <v>23924</v>
      </c>
      <c r="B642" s="10">
        <v>315.7</v>
      </c>
    </row>
    <row r="643" spans="1:2" x14ac:dyDescent="0.25">
      <c r="A643" s="11">
        <v>23955</v>
      </c>
      <c r="B643" s="10">
        <v>316.3</v>
      </c>
    </row>
    <row r="644" spans="1:2" x14ac:dyDescent="0.25">
      <c r="A644" s="11">
        <v>23986</v>
      </c>
      <c r="B644" s="10">
        <v>315.7</v>
      </c>
    </row>
    <row r="645" spans="1:2" x14ac:dyDescent="0.25">
      <c r="A645" s="11">
        <v>24016</v>
      </c>
      <c r="B645" s="10">
        <v>315.39999999999998</v>
      </c>
    </row>
    <row r="646" spans="1:2" x14ac:dyDescent="0.25">
      <c r="A646" s="11">
        <v>24047</v>
      </c>
      <c r="B646" s="10">
        <v>314.8</v>
      </c>
    </row>
    <row r="647" spans="1:2" x14ac:dyDescent="0.25">
      <c r="A647" s="11">
        <v>24077</v>
      </c>
      <c r="B647" s="10">
        <v>313.60000000000002</v>
      </c>
    </row>
    <row r="648" spans="1:2" x14ac:dyDescent="0.25">
      <c r="A648" s="11">
        <v>24108</v>
      </c>
      <c r="B648" s="10">
        <v>313.60000000000002</v>
      </c>
    </row>
    <row r="649" spans="1:2" x14ac:dyDescent="0.25">
      <c r="A649" s="11">
        <v>24139</v>
      </c>
      <c r="B649" s="10">
        <v>311.8</v>
      </c>
    </row>
    <row r="650" spans="1:2" x14ac:dyDescent="0.25">
      <c r="A650" s="11">
        <v>24167</v>
      </c>
      <c r="B650" s="10">
        <v>310.60000000000002</v>
      </c>
    </row>
    <row r="651" spans="1:2" x14ac:dyDescent="0.25">
      <c r="A651" s="11">
        <v>24198</v>
      </c>
      <c r="B651" s="10">
        <v>309.5</v>
      </c>
    </row>
    <row r="652" spans="1:2" x14ac:dyDescent="0.25">
      <c r="A652" s="11">
        <v>24228</v>
      </c>
      <c r="B652" s="10">
        <v>309.2</v>
      </c>
    </row>
    <row r="653" spans="1:2" x14ac:dyDescent="0.25">
      <c r="A653" s="11">
        <v>24259</v>
      </c>
      <c r="B653" s="10">
        <v>308.3</v>
      </c>
    </row>
    <row r="654" spans="1:2" x14ac:dyDescent="0.25">
      <c r="A654" s="11">
        <v>24289</v>
      </c>
      <c r="B654" s="10">
        <v>307.39999999999998</v>
      </c>
    </row>
    <row r="655" spans="1:2" x14ac:dyDescent="0.25">
      <c r="A655" s="11">
        <v>24320</v>
      </c>
      <c r="B655" s="10">
        <v>305.60000000000002</v>
      </c>
    </row>
    <row r="656" spans="1:2" x14ac:dyDescent="0.25">
      <c r="A656" s="11">
        <v>24351</v>
      </c>
      <c r="B656" s="10">
        <v>305</v>
      </c>
    </row>
    <row r="657" spans="1:2" x14ac:dyDescent="0.25">
      <c r="A657" s="11">
        <v>24381</v>
      </c>
      <c r="B657" s="10">
        <v>303.8</v>
      </c>
    </row>
    <row r="658" spans="1:2" x14ac:dyDescent="0.25">
      <c r="A658" s="11">
        <v>24412</v>
      </c>
      <c r="B658" s="10">
        <v>303.8</v>
      </c>
    </row>
    <row r="659" spans="1:2" x14ac:dyDescent="0.25">
      <c r="A659" s="11">
        <v>24442</v>
      </c>
      <c r="B659" s="10">
        <v>303.5</v>
      </c>
    </row>
    <row r="660" spans="1:2" x14ac:dyDescent="0.25">
      <c r="A660" s="11">
        <v>24473</v>
      </c>
      <c r="B660" s="10">
        <v>303.5</v>
      </c>
    </row>
    <row r="661" spans="1:2" x14ac:dyDescent="0.25">
      <c r="A661" s="11">
        <v>24504</v>
      </c>
      <c r="B661" s="10">
        <v>303.2</v>
      </c>
    </row>
    <row r="662" spans="1:2" x14ac:dyDescent="0.25">
      <c r="A662" s="11">
        <v>24532</v>
      </c>
      <c r="B662" s="10">
        <v>302.60000000000002</v>
      </c>
    </row>
    <row r="663" spans="1:2" x14ac:dyDescent="0.25">
      <c r="A663" s="11">
        <v>24563</v>
      </c>
      <c r="B663" s="10">
        <v>302</v>
      </c>
    </row>
    <row r="664" spans="1:2" x14ac:dyDescent="0.25">
      <c r="A664" s="11">
        <v>24593</v>
      </c>
      <c r="B664" s="10">
        <v>301.10000000000002</v>
      </c>
    </row>
    <row r="665" spans="1:2" x14ac:dyDescent="0.25">
      <c r="A665" s="11">
        <v>24624</v>
      </c>
      <c r="B665" s="10">
        <v>300.2</v>
      </c>
    </row>
    <row r="666" spans="1:2" x14ac:dyDescent="0.25">
      <c r="A666" s="11">
        <v>24654</v>
      </c>
      <c r="B666" s="10">
        <v>298.7</v>
      </c>
    </row>
    <row r="667" spans="1:2" x14ac:dyDescent="0.25">
      <c r="A667" s="11">
        <v>24685</v>
      </c>
      <c r="B667" s="10">
        <v>297.8</v>
      </c>
    </row>
    <row r="668" spans="1:2" x14ac:dyDescent="0.25">
      <c r="A668" s="11">
        <v>24716</v>
      </c>
      <c r="B668" s="10">
        <v>297.2</v>
      </c>
    </row>
    <row r="669" spans="1:2" x14ac:dyDescent="0.25">
      <c r="A669" s="11">
        <v>24746</v>
      </c>
      <c r="B669" s="10">
        <v>296.3</v>
      </c>
    </row>
    <row r="670" spans="1:2" x14ac:dyDescent="0.25">
      <c r="A670" s="11">
        <v>24777</v>
      </c>
      <c r="B670" s="10">
        <v>295.39999999999998</v>
      </c>
    </row>
    <row r="671" spans="1:2" x14ac:dyDescent="0.25">
      <c r="A671" s="11">
        <v>24807</v>
      </c>
      <c r="B671" s="10">
        <v>294.5</v>
      </c>
    </row>
    <row r="672" spans="1:2" x14ac:dyDescent="0.25">
      <c r="A672" s="11">
        <v>24838</v>
      </c>
      <c r="B672" s="10">
        <v>293.3</v>
      </c>
    </row>
    <row r="673" spans="1:2" x14ac:dyDescent="0.25">
      <c r="A673" s="11">
        <v>24869</v>
      </c>
      <c r="B673" s="10">
        <v>292.7</v>
      </c>
    </row>
    <row r="674" spans="1:2" x14ac:dyDescent="0.25">
      <c r="A674" s="11">
        <v>24898</v>
      </c>
      <c r="B674" s="10">
        <v>291.2</v>
      </c>
    </row>
    <row r="675" spans="1:2" x14ac:dyDescent="0.25">
      <c r="A675" s="11">
        <v>24929</v>
      </c>
      <c r="B675" s="10">
        <v>290.3</v>
      </c>
    </row>
    <row r="676" spans="1:2" x14ac:dyDescent="0.25">
      <c r="A676" s="11">
        <v>24959</v>
      </c>
      <c r="B676" s="10">
        <v>289.39999999999998</v>
      </c>
    </row>
    <row r="677" spans="1:2" x14ac:dyDescent="0.25">
      <c r="A677" s="11">
        <v>24990</v>
      </c>
      <c r="B677" s="10">
        <v>287.89999999999998</v>
      </c>
    </row>
    <row r="678" spans="1:2" x14ac:dyDescent="0.25">
      <c r="A678" s="11">
        <v>25020</v>
      </c>
      <c r="B678" s="10">
        <v>286.39999999999998</v>
      </c>
    </row>
    <row r="679" spans="1:2" x14ac:dyDescent="0.25">
      <c r="A679" s="11">
        <v>25051</v>
      </c>
      <c r="B679" s="10">
        <v>285.5</v>
      </c>
    </row>
    <row r="680" spans="1:2" x14ac:dyDescent="0.25">
      <c r="A680" s="11">
        <v>25082</v>
      </c>
      <c r="B680" s="10">
        <v>284.60000000000002</v>
      </c>
    </row>
    <row r="681" spans="1:2" x14ac:dyDescent="0.25">
      <c r="A681" s="11">
        <v>25112</v>
      </c>
      <c r="B681" s="10">
        <v>283.10000000000002</v>
      </c>
    </row>
    <row r="682" spans="1:2" x14ac:dyDescent="0.25">
      <c r="A682" s="11">
        <v>25143</v>
      </c>
      <c r="B682" s="10">
        <v>282.2</v>
      </c>
    </row>
    <row r="683" spans="1:2" x14ac:dyDescent="0.25">
      <c r="A683" s="11">
        <v>25173</v>
      </c>
      <c r="B683" s="10">
        <v>281.3</v>
      </c>
    </row>
    <row r="684" spans="1:2" x14ac:dyDescent="0.25">
      <c r="A684" s="11">
        <v>25204</v>
      </c>
      <c r="B684" s="10">
        <v>280.39999999999998</v>
      </c>
    </row>
    <row r="685" spans="1:2" x14ac:dyDescent="0.25">
      <c r="A685" s="11">
        <v>25235</v>
      </c>
      <c r="B685" s="10">
        <v>279.5</v>
      </c>
    </row>
    <row r="686" spans="1:2" x14ac:dyDescent="0.25">
      <c r="A686" s="11">
        <v>25263</v>
      </c>
      <c r="B686" s="10">
        <v>277.10000000000002</v>
      </c>
    </row>
    <row r="687" spans="1:2" x14ac:dyDescent="0.25">
      <c r="A687" s="11">
        <v>25294</v>
      </c>
      <c r="B687" s="10">
        <v>275.3</v>
      </c>
    </row>
    <row r="688" spans="1:2" x14ac:dyDescent="0.25">
      <c r="A688" s="11">
        <v>25324</v>
      </c>
      <c r="B688" s="10">
        <v>274.39999999999998</v>
      </c>
    </row>
    <row r="689" spans="1:2" x14ac:dyDescent="0.25">
      <c r="A689" s="11">
        <v>25355</v>
      </c>
      <c r="B689" s="10">
        <v>272.89999999999998</v>
      </c>
    </row>
    <row r="690" spans="1:2" x14ac:dyDescent="0.25">
      <c r="A690" s="11">
        <v>25385</v>
      </c>
      <c r="B690" s="10">
        <v>271.39999999999998</v>
      </c>
    </row>
    <row r="691" spans="1:2" x14ac:dyDescent="0.25">
      <c r="A691" s="11">
        <v>25416</v>
      </c>
      <c r="B691" s="10">
        <v>270.2</v>
      </c>
    </row>
    <row r="692" spans="1:2" x14ac:dyDescent="0.25">
      <c r="A692" s="11">
        <v>25447</v>
      </c>
      <c r="B692" s="10">
        <v>269</v>
      </c>
    </row>
    <row r="693" spans="1:2" x14ac:dyDescent="0.25">
      <c r="A693" s="11">
        <v>25477</v>
      </c>
      <c r="B693" s="10">
        <v>268.2</v>
      </c>
    </row>
    <row r="694" spans="1:2" x14ac:dyDescent="0.25">
      <c r="A694" s="11">
        <v>25508</v>
      </c>
      <c r="B694" s="10">
        <v>266.7</v>
      </c>
    </row>
    <row r="695" spans="1:2" x14ac:dyDescent="0.25">
      <c r="A695" s="11">
        <v>25538</v>
      </c>
      <c r="B695" s="10">
        <v>265.2</v>
      </c>
    </row>
    <row r="696" spans="1:2" x14ac:dyDescent="0.25">
      <c r="A696" s="11">
        <v>25569</v>
      </c>
      <c r="B696" s="10">
        <v>264.3</v>
      </c>
    </row>
    <row r="697" spans="1:2" x14ac:dyDescent="0.25">
      <c r="A697" s="11">
        <v>25600</v>
      </c>
      <c r="B697" s="10">
        <v>262.8</v>
      </c>
    </row>
    <row r="698" spans="1:2" x14ac:dyDescent="0.25">
      <c r="A698" s="11">
        <v>25628</v>
      </c>
      <c r="B698" s="10">
        <v>261.3</v>
      </c>
    </row>
    <row r="699" spans="1:2" x14ac:dyDescent="0.25">
      <c r="A699" s="11">
        <v>25659</v>
      </c>
      <c r="B699" s="10">
        <v>259.8</v>
      </c>
    </row>
    <row r="700" spans="1:2" x14ac:dyDescent="0.25">
      <c r="A700" s="11">
        <v>25689</v>
      </c>
      <c r="B700" s="10">
        <v>258.60000000000002</v>
      </c>
    </row>
    <row r="701" spans="1:2" x14ac:dyDescent="0.25">
      <c r="A701" s="11">
        <v>25720</v>
      </c>
      <c r="B701" s="10">
        <v>257.39999999999998</v>
      </c>
    </row>
    <row r="702" spans="1:2" x14ac:dyDescent="0.25">
      <c r="A702" s="11">
        <v>25750</v>
      </c>
      <c r="B702" s="10">
        <v>256.5</v>
      </c>
    </row>
    <row r="703" spans="1:2" x14ac:dyDescent="0.25">
      <c r="A703" s="11">
        <v>25781</v>
      </c>
      <c r="B703" s="10">
        <v>255.9</v>
      </c>
    </row>
    <row r="704" spans="1:2" x14ac:dyDescent="0.25">
      <c r="A704" s="11">
        <v>25812</v>
      </c>
      <c r="B704" s="10">
        <v>254.7</v>
      </c>
    </row>
    <row r="705" spans="1:2" x14ac:dyDescent="0.25">
      <c r="A705" s="11">
        <v>25842</v>
      </c>
      <c r="B705" s="10">
        <v>253.5</v>
      </c>
    </row>
    <row r="706" spans="1:2" x14ac:dyDescent="0.25">
      <c r="A706" s="11">
        <v>25873</v>
      </c>
      <c r="B706" s="10">
        <v>252.6</v>
      </c>
    </row>
    <row r="707" spans="1:2" x14ac:dyDescent="0.25">
      <c r="A707" s="11">
        <v>25903</v>
      </c>
      <c r="B707" s="10">
        <v>251.4</v>
      </c>
    </row>
    <row r="708" spans="1:2" x14ac:dyDescent="0.25">
      <c r="A708" s="11">
        <v>25934</v>
      </c>
      <c r="B708" s="10">
        <v>251.1</v>
      </c>
    </row>
    <row r="709" spans="1:2" x14ac:dyDescent="0.25">
      <c r="A709" s="11">
        <v>25965</v>
      </c>
      <c r="B709" s="10">
        <v>250.8</v>
      </c>
    </row>
    <row r="710" spans="1:2" x14ac:dyDescent="0.25">
      <c r="A710" s="11">
        <v>25993</v>
      </c>
      <c r="B710" s="10">
        <v>249.9</v>
      </c>
    </row>
    <row r="711" spans="1:2" x14ac:dyDescent="0.25">
      <c r="A711" s="11">
        <v>26024</v>
      </c>
      <c r="B711" s="10">
        <v>249</v>
      </c>
    </row>
    <row r="712" spans="1:2" x14ac:dyDescent="0.25">
      <c r="A712" s="11">
        <v>26054</v>
      </c>
      <c r="B712" s="10">
        <v>247.8</v>
      </c>
    </row>
    <row r="713" spans="1:2" x14ac:dyDescent="0.25">
      <c r="A713" s="11">
        <v>26085</v>
      </c>
      <c r="B713" s="10">
        <v>246.3</v>
      </c>
    </row>
    <row r="714" spans="1:2" x14ac:dyDescent="0.25">
      <c r="A714" s="11">
        <v>26115</v>
      </c>
      <c r="B714" s="10">
        <v>245.7</v>
      </c>
    </row>
    <row r="715" spans="1:2" x14ac:dyDescent="0.25">
      <c r="A715" s="11">
        <v>26146</v>
      </c>
      <c r="B715" s="10">
        <v>245.1</v>
      </c>
    </row>
    <row r="716" spans="1:2" x14ac:dyDescent="0.25">
      <c r="A716" s="11">
        <v>26177</v>
      </c>
      <c r="B716" s="10">
        <v>244.8</v>
      </c>
    </row>
    <row r="717" spans="1:2" x14ac:dyDescent="0.25">
      <c r="A717" s="11">
        <v>26207</v>
      </c>
      <c r="B717" s="10">
        <v>244.5</v>
      </c>
    </row>
    <row r="718" spans="1:2" x14ac:dyDescent="0.25">
      <c r="A718" s="11">
        <v>26238</v>
      </c>
      <c r="B718" s="10">
        <v>244.2</v>
      </c>
    </row>
    <row r="719" spans="1:2" x14ac:dyDescent="0.25">
      <c r="A719" s="11">
        <v>26268</v>
      </c>
      <c r="B719" s="10">
        <v>243</v>
      </c>
    </row>
    <row r="720" spans="1:2" x14ac:dyDescent="0.25">
      <c r="A720" s="11">
        <v>26299</v>
      </c>
      <c r="B720" s="10">
        <v>243</v>
      </c>
    </row>
    <row r="721" spans="1:2" x14ac:dyDescent="0.25">
      <c r="A721" s="11">
        <v>26330</v>
      </c>
      <c r="B721" s="10">
        <v>241.8</v>
      </c>
    </row>
    <row r="722" spans="1:2" x14ac:dyDescent="0.25">
      <c r="A722" s="11">
        <v>26359</v>
      </c>
      <c r="B722" s="10">
        <v>241.2</v>
      </c>
    </row>
    <row r="723" spans="1:2" x14ac:dyDescent="0.25">
      <c r="A723" s="11">
        <v>26390</v>
      </c>
      <c r="B723" s="10">
        <v>240.9</v>
      </c>
    </row>
    <row r="724" spans="1:2" x14ac:dyDescent="0.25">
      <c r="A724" s="11">
        <v>26420</v>
      </c>
      <c r="B724" s="10">
        <v>240</v>
      </c>
    </row>
    <row r="725" spans="1:2" x14ac:dyDescent="0.25">
      <c r="A725" s="11">
        <v>26451</v>
      </c>
      <c r="B725" s="10">
        <v>239.4</v>
      </c>
    </row>
    <row r="726" spans="1:2" x14ac:dyDescent="0.25">
      <c r="A726" s="11">
        <v>26481</v>
      </c>
      <c r="B726" s="10">
        <v>238.5</v>
      </c>
    </row>
    <row r="727" spans="1:2" x14ac:dyDescent="0.25">
      <c r="A727" s="11">
        <v>26512</v>
      </c>
      <c r="B727" s="10">
        <v>238.2</v>
      </c>
    </row>
    <row r="728" spans="1:2" x14ac:dyDescent="0.25">
      <c r="A728" s="11">
        <v>26543</v>
      </c>
      <c r="B728" s="10">
        <v>237</v>
      </c>
    </row>
    <row r="729" spans="1:2" x14ac:dyDescent="0.25">
      <c r="A729" s="11">
        <v>26573</v>
      </c>
      <c r="B729" s="10">
        <v>236.4</v>
      </c>
    </row>
    <row r="730" spans="1:2" x14ac:dyDescent="0.25">
      <c r="A730" s="11">
        <v>26604</v>
      </c>
      <c r="B730" s="10">
        <v>235.8</v>
      </c>
    </row>
    <row r="731" spans="1:2" x14ac:dyDescent="0.25">
      <c r="A731" s="11">
        <v>26634</v>
      </c>
      <c r="B731" s="10">
        <v>235.2</v>
      </c>
    </row>
    <row r="732" spans="1:2" x14ac:dyDescent="0.25">
      <c r="A732" s="11">
        <v>26665</v>
      </c>
      <c r="B732" s="10">
        <v>234.3</v>
      </c>
    </row>
    <row r="733" spans="1:2" x14ac:dyDescent="0.25">
      <c r="A733" s="11">
        <v>26696</v>
      </c>
      <c r="B733" s="10">
        <v>232.8</v>
      </c>
    </row>
    <row r="734" spans="1:2" x14ac:dyDescent="0.25">
      <c r="A734" s="11">
        <v>26724</v>
      </c>
      <c r="B734" s="10">
        <v>230.4</v>
      </c>
    </row>
    <row r="735" spans="1:2" x14ac:dyDescent="0.25">
      <c r="A735" s="11">
        <v>26755</v>
      </c>
      <c r="B735" s="10">
        <v>228.9</v>
      </c>
    </row>
    <row r="736" spans="1:2" x14ac:dyDescent="0.25">
      <c r="A736" s="11">
        <v>26785</v>
      </c>
      <c r="B736" s="10">
        <v>227.5</v>
      </c>
    </row>
    <row r="737" spans="1:2" x14ac:dyDescent="0.25">
      <c r="A737" s="11">
        <v>26816</v>
      </c>
      <c r="B737" s="10">
        <v>226</v>
      </c>
    </row>
    <row r="738" spans="1:2" x14ac:dyDescent="0.25">
      <c r="A738" s="11">
        <v>26846</v>
      </c>
      <c r="B738" s="10">
        <v>225.7</v>
      </c>
    </row>
    <row r="739" spans="1:2" x14ac:dyDescent="0.25">
      <c r="A739" s="11">
        <v>26877</v>
      </c>
      <c r="B739" s="10">
        <v>221.5</v>
      </c>
    </row>
    <row r="740" spans="1:2" x14ac:dyDescent="0.25">
      <c r="A740" s="11">
        <v>26908</v>
      </c>
      <c r="B740" s="10">
        <v>220.9</v>
      </c>
    </row>
    <row r="741" spans="1:2" x14ac:dyDescent="0.25">
      <c r="A741" s="11">
        <v>26938</v>
      </c>
      <c r="B741" s="10">
        <v>219.1</v>
      </c>
    </row>
    <row r="742" spans="1:2" x14ac:dyDescent="0.25">
      <c r="A742" s="11">
        <v>26969</v>
      </c>
      <c r="B742" s="10">
        <v>217.6</v>
      </c>
    </row>
    <row r="743" spans="1:2" x14ac:dyDescent="0.25">
      <c r="A743" s="11">
        <v>26999</v>
      </c>
      <c r="B743" s="10">
        <v>216.1</v>
      </c>
    </row>
    <row r="744" spans="1:2" x14ac:dyDescent="0.25">
      <c r="A744" s="11">
        <v>27030</v>
      </c>
      <c r="B744" s="10">
        <v>214.3</v>
      </c>
    </row>
    <row r="745" spans="1:2" x14ac:dyDescent="0.25">
      <c r="A745" s="11">
        <v>27061</v>
      </c>
      <c r="B745" s="10">
        <v>211.6</v>
      </c>
    </row>
    <row r="746" spans="1:2" x14ac:dyDescent="0.25">
      <c r="A746" s="11">
        <v>27089</v>
      </c>
      <c r="B746" s="10">
        <v>209.2</v>
      </c>
    </row>
    <row r="747" spans="1:2" x14ac:dyDescent="0.25">
      <c r="A747" s="11">
        <v>27120</v>
      </c>
      <c r="B747" s="10">
        <v>208</v>
      </c>
    </row>
    <row r="748" spans="1:2" x14ac:dyDescent="0.25">
      <c r="A748" s="11">
        <v>27150</v>
      </c>
      <c r="B748" s="10">
        <v>205.6</v>
      </c>
    </row>
    <row r="749" spans="1:2" x14ac:dyDescent="0.25">
      <c r="A749" s="11">
        <v>27181</v>
      </c>
      <c r="B749" s="10">
        <v>203.8</v>
      </c>
    </row>
    <row r="750" spans="1:2" x14ac:dyDescent="0.25">
      <c r="A750" s="11">
        <v>27211</v>
      </c>
      <c r="B750" s="10">
        <v>202.3</v>
      </c>
    </row>
    <row r="751" spans="1:2" x14ac:dyDescent="0.25">
      <c r="A751" s="11">
        <v>27242</v>
      </c>
      <c r="B751" s="10">
        <v>199.6</v>
      </c>
    </row>
    <row r="752" spans="1:2" x14ac:dyDescent="0.25">
      <c r="A752" s="11">
        <v>27273</v>
      </c>
      <c r="B752" s="10">
        <v>197.2</v>
      </c>
    </row>
    <row r="753" spans="1:2" x14ac:dyDescent="0.25">
      <c r="A753" s="11">
        <v>27303</v>
      </c>
      <c r="B753" s="10">
        <v>195.7</v>
      </c>
    </row>
    <row r="754" spans="1:2" x14ac:dyDescent="0.25">
      <c r="A754" s="11">
        <v>27334</v>
      </c>
      <c r="B754" s="10">
        <v>193.9</v>
      </c>
    </row>
    <row r="755" spans="1:2" x14ac:dyDescent="0.25">
      <c r="A755" s="11">
        <v>27364</v>
      </c>
      <c r="B755" s="10">
        <v>192.7</v>
      </c>
    </row>
    <row r="756" spans="1:2" x14ac:dyDescent="0.25">
      <c r="A756" s="11">
        <v>27395</v>
      </c>
      <c r="B756" s="10">
        <v>191.8</v>
      </c>
    </row>
    <row r="757" spans="1:2" x14ac:dyDescent="0.25">
      <c r="A757" s="11">
        <v>27426</v>
      </c>
      <c r="B757" s="10">
        <v>190.3</v>
      </c>
    </row>
    <row r="758" spans="1:2" x14ac:dyDescent="0.25">
      <c r="A758" s="11">
        <v>27454</v>
      </c>
      <c r="B758" s="10">
        <v>189.7</v>
      </c>
    </row>
    <row r="759" spans="1:2" x14ac:dyDescent="0.25">
      <c r="A759" s="11">
        <v>27485</v>
      </c>
      <c r="B759" s="10">
        <v>188.8</v>
      </c>
    </row>
    <row r="760" spans="1:2" x14ac:dyDescent="0.25">
      <c r="A760" s="11">
        <v>27515</v>
      </c>
      <c r="B760" s="10">
        <v>187.9</v>
      </c>
    </row>
    <row r="761" spans="1:2" x14ac:dyDescent="0.25">
      <c r="A761" s="11">
        <v>27546</v>
      </c>
      <c r="B761" s="10">
        <v>186.4</v>
      </c>
    </row>
    <row r="762" spans="1:2" x14ac:dyDescent="0.25">
      <c r="A762" s="11">
        <v>27576</v>
      </c>
      <c r="B762" s="10">
        <v>184.4</v>
      </c>
    </row>
    <row r="763" spans="1:2" x14ac:dyDescent="0.25">
      <c r="A763" s="11">
        <v>27607</v>
      </c>
      <c r="B763" s="10">
        <v>183.8</v>
      </c>
    </row>
    <row r="764" spans="1:2" x14ac:dyDescent="0.25">
      <c r="A764" s="11">
        <v>27638</v>
      </c>
      <c r="B764" s="10">
        <v>182.9</v>
      </c>
    </row>
    <row r="765" spans="1:2" x14ac:dyDescent="0.25">
      <c r="A765" s="11">
        <v>27668</v>
      </c>
      <c r="B765" s="10">
        <v>182</v>
      </c>
    </row>
    <row r="766" spans="1:2" x14ac:dyDescent="0.25">
      <c r="A766" s="11">
        <v>27699</v>
      </c>
      <c r="B766" s="10">
        <v>180.8</v>
      </c>
    </row>
    <row r="767" spans="1:2" x14ac:dyDescent="0.25">
      <c r="A767" s="11">
        <v>27729</v>
      </c>
      <c r="B767" s="10">
        <v>179.9</v>
      </c>
    </row>
    <row r="768" spans="1:2" x14ac:dyDescent="0.25">
      <c r="A768" s="11">
        <v>27760</v>
      </c>
      <c r="B768" s="10">
        <v>179.6</v>
      </c>
    </row>
    <row r="769" spans="1:2" x14ac:dyDescent="0.25">
      <c r="A769" s="11">
        <v>27791</v>
      </c>
      <c r="B769" s="10">
        <v>179</v>
      </c>
    </row>
    <row r="770" spans="1:2" x14ac:dyDescent="0.25">
      <c r="A770" s="11">
        <v>27820</v>
      </c>
      <c r="B770" s="10">
        <v>178.7</v>
      </c>
    </row>
    <row r="771" spans="1:2" x14ac:dyDescent="0.25">
      <c r="A771" s="11">
        <v>27851</v>
      </c>
      <c r="B771" s="10">
        <v>178.1</v>
      </c>
    </row>
    <row r="772" spans="1:2" x14ac:dyDescent="0.25">
      <c r="A772" s="11">
        <v>27881</v>
      </c>
      <c r="B772" s="10">
        <v>176.9</v>
      </c>
    </row>
    <row r="773" spans="1:2" x14ac:dyDescent="0.25">
      <c r="A773" s="11">
        <v>27912</v>
      </c>
      <c r="B773" s="10">
        <v>176</v>
      </c>
    </row>
    <row r="774" spans="1:2" x14ac:dyDescent="0.25">
      <c r="A774" s="11">
        <v>27942</v>
      </c>
      <c r="B774" s="10">
        <v>174.8</v>
      </c>
    </row>
    <row r="775" spans="1:2" x14ac:dyDescent="0.25">
      <c r="A775" s="11">
        <v>27973</v>
      </c>
      <c r="B775" s="10">
        <v>174.2</v>
      </c>
    </row>
    <row r="776" spans="1:2" x14ac:dyDescent="0.25">
      <c r="A776" s="11">
        <v>28004</v>
      </c>
      <c r="B776" s="10">
        <v>173.3</v>
      </c>
    </row>
    <row r="777" spans="1:2" x14ac:dyDescent="0.25">
      <c r="A777" s="11">
        <v>28034</v>
      </c>
      <c r="B777" s="10">
        <v>172.7</v>
      </c>
    </row>
    <row r="778" spans="1:2" x14ac:dyDescent="0.25">
      <c r="A778" s="11">
        <v>28065</v>
      </c>
      <c r="B778" s="10">
        <v>172.1</v>
      </c>
    </row>
    <row r="779" spans="1:2" x14ac:dyDescent="0.25">
      <c r="A779" s="11">
        <v>28095</v>
      </c>
      <c r="B779" s="10">
        <v>171.8</v>
      </c>
    </row>
    <row r="780" spans="1:2" x14ac:dyDescent="0.25">
      <c r="A780" s="11">
        <v>28126</v>
      </c>
      <c r="B780" s="10">
        <v>170.6</v>
      </c>
    </row>
    <row r="781" spans="1:2" x14ac:dyDescent="0.25">
      <c r="A781" s="11">
        <v>28157</v>
      </c>
      <c r="B781" s="10">
        <v>169.1</v>
      </c>
    </row>
    <row r="782" spans="1:2" x14ac:dyDescent="0.25">
      <c r="A782" s="11">
        <v>28185</v>
      </c>
      <c r="B782" s="10">
        <v>167.9</v>
      </c>
    </row>
    <row r="783" spans="1:2" x14ac:dyDescent="0.25">
      <c r="A783" s="11">
        <v>28216</v>
      </c>
      <c r="B783" s="10">
        <v>166.7</v>
      </c>
    </row>
    <row r="784" spans="1:2" x14ac:dyDescent="0.25">
      <c r="A784" s="11">
        <v>28246</v>
      </c>
      <c r="B784" s="10">
        <v>165.8</v>
      </c>
    </row>
    <row r="785" spans="1:2" x14ac:dyDescent="0.25">
      <c r="A785" s="11">
        <v>28277</v>
      </c>
      <c r="B785" s="10">
        <v>164.6</v>
      </c>
    </row>
    <row r="786" spans="1:2" x14ac:dyDescent="0.25">
      <c r="A786" s="11">
        <v>28307</v>
      </c>
      <c r="B786" s="10">
        <v>164</v>
      </c>
    </row>
    <row r="787" spans="1:2" x14ac:dyDescent="0.25">
      <c r="A787" s="11">
        <v>28338</v>
      </c>
      <c r="B787" s="10">
        <v>163.4</v>
      </c>
    </row>
    <row r="788" spans="1:2" x14ac:dyDescent="0.25">
      <c r="A788" s="11">
        <v>28369</v>
      </c>
      <c r="B788" s="10">
        <v>162.5</v>
      </c>
    </row>
    <row r="789" spans="1:2" x14ac:dyDescent="0.25">
      <c r="A789" s="11">
        <v>28399</v>
      </c>
      <c r="B789" s="10">
        <v>162.19999999999999</v>
      </c>
    </row>
    <row r="790" spans="1:2" x14ac:dyDescent="0.25">
      <c r="A790" s="11">
        <v>28430</v>
      </c>
      <c r="B790" s="10">
        <v>161.30000000000001</v>
      </c>
    </row>
    <row r="791" spans="1:2" x14ac:dyDescent="0.25">
      <c r="A791" s="11">
        <v>28460</v>
      </c>
      <c r="B791" s="10">
        <v>160.69999999999999</v>
      </c>
    </row>
    <row r="792" spans="1:2" x14ac:dyDescent="0.25">
      <c r="A792" s="11">
        <v>28491</v>
      </c>
      <c r="B792" s="10">
        <v>159.80000000000001</v>
      </c>
    </row>
    <row r="793" spans="1:2" x14ac:dyDescent="0.25">
      <c r="A793" s="11">
        <v>28522</v>
      </c>
      <c r="B793" s="10">
        <v>158.9</v>
      </c>
    </row>
    <row r="794" spans="1:2" x14ac:dyDescent="0.25">
      <c r="A794" s="11">
        <v>28550</v>
      </c>
      <c r="B794" s="10">
        <v>157.69999999999999</v>
      </c>
    </row>
    <row r="795" spans="1:2" x14ac:dyDescent="0.25">
      <c r="A795" s="11">
        <v>28581</v>
      </c>
      <c r="B795" s="10">
        <v>156.19999999999999</v>
      </c>
    </row>
    <row r="796" spans="1:2" x14ac:dyDescent="0.25">
      <c r="A796" s="11">
        <v>28611</v>
      </c>
      <c r="B796" s="10">
        <v>154.69999999999999</v>
      </c>
    </row>
    <row r="797" spans="1:2" x14ac:dyDescent="0.25">
      <c r="A797" s="11">
        <v>28642</v>
      </c>
      <c r="B797" s="10">
        <v>153.19999999999999</v>
      </c>
    </row>
    <row r="798" spans="1:2" x14ac:dyDescent="0.25">
      <c r="A798" s="11">
        <v>28672</v>
      </c>
      <c r="B798" s="10">
        <v>152</v>
      </c>
    </row>
    <row r="799" spans="1:2" x14ac:dyDescent="0.25">
      <c r="A799" s="11">
        <v>28703</v>
      </c>
      <c r="B799" s="10">
        <v>151.4</v>
      </c>
    </row>
    <row r="800" spans="1:2" x14ac:dyDescent="0.25">
      <c r="A800" s="11">
        <v>28734</v>
      </c>
      <c r="B800" s="10">
        <v>150.19999999999999</v>
      </c>
    </row>
    <row r="801" spans="1:2" x14ac:dyDescent="0.25">
      <c r="A801" s="11">
        <v>28764</v>
      </c>
      <c r="B801" s="10">
        <v>149</v>
      </c>
    </row>
    <row r="802" spans="1:2" x14ac:dyDescent="0.25">
      <c r="A802" s="11">
        <v>28795</v>
      </c>
      <c r="B802" s="10">
        <v>148.1</v>
      </c>
    </row>
    <row r="803" spans="1:2" x14ac:dyDescent="0.25">
      <c r="A803" s="11">
        <v>28825</v>
      </c>
      <c r="B803" s="10">
        <v>147.5</v>
      </c>
    </row>
    <row r="804" spans="1:2" x14ac:dyDescent="0.25">
      <c r="A804" s="11">
        <v>28856</v>
      </c>
      <c r="B804" s="10">
        <v>146.30000000000001</v>
      </c>
    </row>
    <row r="805" spans="1:2" x14ac:dyDescent="0.25">
      <c r="A805" s="11">
        <v>28887</v>
      </c>
      <c r="B805" s="10">
        <v>144.6</v>
      </c>
    </row>
    <row r="806" spans="1:2" x14ac:dyDescent="0.25">
      <c r="A806" s="11">
        <v>28915</v>
      </c>
      <c r="B806" s="10">
        <v>143.1</v>
      </c>
    </row>
    <row r="807" spans="1:2" x14ac:dyDescent="0.25">
      <c r="A807" s="11">
        <v>28946</v>
      </c>
      <c r="B807" s="10">
        <v>141.6</v>
      </c>
    </row>
    <row r="808" spans="1:2" x14ac:dyDescent="0.25">
      <c r="A808" s="11">
        <v>28976</v>
      </c>
      <c r="B808" s="10">
        <v>139.80000000000001</v>
      </c>
    </row>
    <row r="809" spans="1:2" x14ac:dyDescent="0.25">
      <c r="A809" s="11">
        <v>29007</v>
      </c>
      <c r="B809" s="10">
        <v>138.30000000000001</v>
      </c>
    </row>
    <row r="810" spans="1:2" x14ac:dyDescent="0.25">
      <c r="A810" s="11">
        <v>29037</v>
      </c>
      <c r="B810" s="10">
        <v>136.80000000000001</v>
      </c>
    </row>
    <row r="811" spans="1:2" x14ac:dyDescent="0.25">
      <c r="A811" s="11">
        <v>29068</v>
      </c>
      <c r="B811" s="10">
        <v>135.30000000000001</v>
      </c>
    </row>
    <row r="812" spans="1:2" x14ac:dyDescent="0.25">
      <c r="A812" s="11">
        <v>29099</v>
      </c>
      <c r="B812" s="10">
        <v>134.1</v>
      </c>
    </row>
    <row r="813" spans="1:2" x14ac:dyDescent="0.25">
      <c r="A813" s="11">
        <v>29129</v>
      </c>
      <c r="B813" s="10">
        <v>132.9</v>
      </c>
    </row>
    <row r="814" spans="1:2" x14ac:dyDescent="0.25">
      <c r="A814" s="11">
        <v>29160</v>
      </c>
      <c r="B814" s="10">
        <v>131.69999999999999</v>
      </c>
    </row>
    <row r="815" spans="1:2" x14ac:dyDescent="0.25">
      <c r="A815" s="11">
        <v>29190</v>
      </c>
      <c r="B815" s="10">
        <v>130.19999999999999</v>
      </c>
    </row>
    <row r="816" spans="1:2" x14ac:dyDescent="0.25">
      <c r="A816" s="11">
        <v>29221</v>
      </c>
      <c r="B816" s="10">
        <v>128.4</v>
      </c>
    </row>
    <row r="817" spans="1:2" x14ac:dyDescent="0.25">
      <c r="A817" s="11">
        <v>29252</v>
      </c>
      <c r="B817" s="10">
        <v>126.6</v>
      </c>
    </row>
    <row r="818" spans="1:2" x14ac:dyDescent="0.25">
      <c r="A818" s="11">
        <v>29281</v>
      </c>
      <c r="B818" s="10">
        <v>124.8</v>
      </c>
    </row>
    <row r="819" spans="1:2" x14ac:dyDescent="0.25">
      <c r="A819" s="11">
        <v>29312</v>
      </c>
      <c r="B819" s="10">
        <v>123.3</v>
      </c>
    </row>
    <row r="820" spans="1:2" x14ac:dyDescent="0.25">
      <c r="A820" s="11">
        <v>29342</v>
      </c>
      <c r="B820" s="10">
        <v>122.1</v>
      </c>
    </row>
    <row r="821" spans="1:2" x14ac:dyDescent="0.25">
      <c r="A821" s="11">
        <v>29373</v>
      </c>
      <c r="B821" s="10">
        <v>120.9</v>
      </c>
    </row>
    <row r="822" spans="1:2" x14ac:dyDescent="0.25">
      <c r="A822" s="11">
        <v>29403</v>
      </c>
      <c r="B822" s="10">
        <v>120.9</v>
      </c>
    </row>
    <row r="823" spans="1:2" x14ac:dyDescent="0.25">
      <c r="A823" s="11">
        <v>29434</v>
      </c>
      <c r="B823" s="10">
        <v>120</v>
      </c>
    </row>
    <row r="824" spans="1:2" x14ac:dyDescent="0.25">
      <c r="A824" s="11">
        <v>29465</v>
      </c>
      <c r="B824" s="10">
        <v>118.8</v>
      </c>
    </row>
    <row r="825" spans="1:2" x14ac:dyDescent="0.25">
      <c r="A825" s="11">
        <v>29495</v>
      </c>
      <c r="B825" s="10">
        <v>117.9</v>
      </c>
    </row>
    <row r="826" spans="1:2" x14ac:dyDescent="0.25">
      <c r="A826" s="11">
        <v>29526</v>
      </c>
      <c r="B826" s="10">
        <v>116.7</v>
      </c>
    </row>
    <row r="827" spans="1:2" x14ac:dyDescent="0.25">
      <c r="A827" s="11">
        <v>29556</v>
      </c>
      <c r="B827" s="10">
        <v>115.8</v>
      </c>
    </row>
    <row r="828" spans="1:2" x14ac:dyDescent="0.25">
      <c r="A828" s="11">
        <v>29587</v>
      </c>
      <c r="B828" s="10">
        <v>114.9</v>
      </c>
    </row>
    <row r="829" spans="1:2" x14ac:dyDescent="0.25">
      <c r="A829" s="11">
        <v>29618</v>
      </c>
      <c r="B829" s="10">
        <v>113.7</v>
      </c>
    </row>
    <row r="830" spans="1:2" x14ac:dyDescent="0.25">
      <c r="A830" s="11">
        <v>29646</v>
      </c>
      <c r="B830" s="10">
        <v>112.8</v>
      </c>
    </row>
    <row r="831" spans="1:2" x14ac:dyDescent="0.25">
      <c r="A831" s="11">
        <v>29677</v>
      </c>
      <c r="B831" s="10">
        <v>112.2</v>
      </c>
    </row>
    <row r="832" spans="1:2" x14ac:dyDescent="0.25">
      <c r="A832" s="11">
        <v>29707</v>
      </c>
      <c r="B832" s="10">
        <v>111.3</v>
      </c>
    </row>
    <row r="833" spans="1:2" x14ac:dyDescent="0.25">
      <c r="A833" s="11">
        <v>29738</v>
      </c>
      <c r="B833" s="10">
        <v>110.4</v>
      </c>
    </row>
    <row r="834" spans="1:2" x14ac:dyDescent="0.25">
      <c r="A834" s="11">
        <v>29768</v>
      </c>
      <c r="B834" s="10">
        <v>108.9</v>
      </c>
    </row>
    <row r="835" spans="1:2" x14ac:dyDescent="0.25">
      <c r="A835" s="11">
        <v>29799</v>
      </c>
      <c r="B835" s="10">
        <v>108.3</v>
      </c>
    </row>
    <row r="836" spans="1:2" x14ac:dyDescent="0.25">
      <c r="A836" s="11">
        <v>29830</v>
      </c>
      <c r="B836" s="10">
        <v>107.1</v>
      </c>
    </row>
    <row r="837" spans="1:2" x14ac:dyDescent="0.25">
      <c r="A837" s="11">
        <v>29860</v>
      </c>
      <c r="B837" s="10">
        <v>106.8</v>
      </c>
    </row>
    <row r="838" spans="1:2" x14ac:dyDescent="0.25">
      <c r="A838" s="11">
        <v>29891</v>
      </c>
      <c r="B838" s="10">
        <v>106.5</v>
      </c>
    </row>
    <row r="839" spans="1:2" x14ac:dyDescent="0.25">
      <c r="A839" s="11">
        <v>29921</v>
      </c>
      <c r="B839" s="10">
        <v>106.2</v>
      </c>
    </row>
    <row r="840" spans="1:2" x14ac:dyDescent="0.25">
      <c r="A840" s="11">
        <v>29952</v>
      </c>
      <c r="B840" s="10">
        <v>105.9</v>
      </c>
    </row>
    <row r="841" spans="1:2" x14ac:dyDescent="0.25">
      <c r="A841" s="11">
        <v>29983</v>
      </c>
      <c r="B841" s="10">
        <v>105.6</v>
      </c>
    </row>
    <row r="842" spans="1:2" x14ac:dyDescent="0.25">
      <c r="A842" s="11">
        <v>30011</v>
      </c>
      <c r="B842" s="10">
        <v>105.6</v>
      </c>
    </row>
    <row r="843" spans="1:2" x14ac:dyDescent="0.25">
      <c r="A843" s="11">
        <v>30042</v>
      </c>
      <c r="B843" s="10">
        <v>105.3</v>
      </c>
    </row>
    <row r="844" spans="1:2" x14ac:dyDescent="0.25">
      <c r="A844" s="11">
        <v>30072</v>
      </c>
      <c r="B844" s="10">
        <v>104.1</v>
      </c>
    </row>
    <row r="845" spans="1:2" x14ac:dyDescent="0.25">
      <c r="A845" s="11">
        <v>30103</v>
      </c>
      <c r="B845" s="10">
        <v>103</v>
      </c>
    </row>
    <row r="846" spans="1:2" x14ac:dyDescent="0.25">
      <c r="A846" s="11">
        <v>30133</v>
      </c>
      <c r="B846" s="10">
        <v>102.4</v>
      </c>
    </row>
    <row r="847" spans="1:2" x14ac:dyDescent="0.25">
      <c r="A847" s="11">
        <v>30164</v>
      </c>
      <c r="B847" s="10">
        <v>102.4</v>
      </c>
    </row>
    <row r="848" spans="1:2" x14ac:dyDescent="0.25">
      <c r="A848" s="11">
        <v>30195</v>
      </c>
      <c r="B848" s="10">
        <v>102.1</v>
      </c>
    </row>
    <row r="849" spans="1:2" x14ac:dyDescent="0.25">
      <c r="A849" s="11">
        <v>30225</v>
      </c>
      <c r="B849" s="10">
        <v>101.8</v>
      </c>
    </row>
    <row r="850" spans="1:2" x14ac:dyDescent="0.25">
      <c r="A850" s="11">
        <v>30256</v>
      </c>
      <c r="B850" s="10">
        <v>102.1</v>
      </c>
    </row>
    <row r="851" spans="1:2" x14ac:dyDescent="0.25">
      <c r="A851" s="11">
        <v>30286</v>
      </c>
      <c r="B851" s="10">
        <v>102.4</v>
      </c>
    </row>
    <row r="852" spans="1:2" x14ac:dyDescent="0.25">
      <c r="A852" s="11">
        <v>30317</v>
      </c>
      <c r="B852" s="10">
        <v>102.1</v>
      </c>
    </row>
    <row r="853" spans="1:2" x14ac:dyDescent="0.25">
      <c r="A853" s="11">
        <v>30348</v>
      </c>
      <c r="B853" s="10">
        <v>102.1</v>
      </c>
    </row>
    <row r="854" spans="1:2" x14ac:dyDescent="0.25">
      <c r="A854" s="11">
        <v>30376</v>
      </c>
      <c r="B854" s="10">
        <v>102.1</v>
      </c>
    </row>
    <row r="855" spans="1:2" x14ac:dyDescent="0.25">
      <c r="A855" s="11">
        <v>30407</v>
      </c>
      <c r="B855" s="10">
        <v>101.2</v>
      </c>
    </row>
    <row r="856" spans="1:2" x14ac:dyDescent="0.25">
      <c r="A856" s="11">
        <v>30437</v>
      </c>
      <c r="B856" s="10">
        <v>100.9</v>
      </c>
    </row>
    <row r="857" spans="1:2" x14ac:dyDescent="0.25">
      <c r="A857" s="11">
        <v>30468</v>
      </c>
      <c r="B857" s="10">
        <v>100.3</v>
      </c>
    </row>
    <row r="858" spans="1:2" x14ac:dyDescent="0.25">
      <c r="A858" s="11">
        <v>30498</v>
      </c>
      <c r="B858" s="10">
        <v>100</v>
      </c>
    </row>
    <row r="859" spans="1:2" x14ac:dyDescent="0.25">
      <c r="A859" s="11">
        <v>30529</v>
      </c>
      <c r="B859" s="10">
        <v>99.7</v>
      </c>
    </row>
    <row r="860" spans="1:2" x14ac:dyDescent="0.25">
      <c r="A860" s="11">
        <v>30560</v>
      </c>
      <c r="B860" s="10">
        <v>99.1</v>
      </c>
    </row>
    <row r="861" spans="1:2" x14ac:dyDescent="0.25">
      <c r="A861" s="11">
        <v>30590</v>
      </c>
      <c r="B861" s="10">
        <v>98.8</v>
      </c>
    </row>
    <row r="862" spans="1:2" x14ac:dyDescent="0.25">
      <c r="A862" s="11">
        <v>30621</v>
      </c>
      <c r="B862" s="10">
        <v>98.8</v>
      </c>
    </row>
    <row r="863" spans="1:2" x14ac:dyDescent="0.25">
      <c r="A863" s="11">
        <v>30651</v>
      </c>
      <c r="B863" s="10">
        <v>98.5</v>
      </c>
    </row>
    <row r="864" spans="1:2" x14ac:dyDescent="0.25">
      <c r="A864" s="11">
        <v>30682</v>
      </c>
      <c r="B864" s="10">
        <v>98.2</v>
      </c>
    </row>
    <row r="865" spans="1:2" x14ac:dyDescent="0.25">
      <c r="A865" s="11">
        <v>30713</v>
      </c>
      <c r="B865" s="10">
        <v>97.6</v>
      </c>
    </row>
    <row r="866" spans="1:2" x14ac:dyDescent="0.25">
      <c r="A866" s="11">
        <v>30742</v>
      </c>
      <c r="B866" s="10">
        <v>97.3</v>
      </c>
    </row>
    <row r="867" spans="1:2" x14ac:dyDescent="0.25">
      <c r="A867" s="11">
        <v>30773</v>
      </c>
      <c r="B867" s="10">
        <v>97</v>
      </c>
    </row>
    <row r="868" spans="1:2" x14ac:dyDescent="0.25">
      <c r="A868" s="11">
        <v>30803</v>
      </c>
      <c r="B868" s="10">
        <v>96.7</v>
      </c>
    </row>
    <row r="869" spans="1:2" x14ac:dyDescent="0.25">
      <c r="A869" s="11">
        <v>30834</v>
      </c>
      <c r="B869" s="10">
        <v>96.4</v>
      </c>
    </row>
    <row r="870" spans="1:2" x14ac:dyDescent="0.25">
      <c r="A870" s="11">
        <v>30864</v>
      </c>
      <c r="B870" s="10">
        <v>96.1</v>
      </c>
    </row>
    <row r="871" spans="1:2" x14ac:dyDescent="0.25">
      <c r="A871" s="11">
        <v>30895</v>
      </c>
      <c r="B871" s="10">
        <v>95.5</v>
      </c>
    </row>
    <row r="872" spans="1:2" x14ac:dyDescent="0.25">
      <c r="A872" s="11">
        <v>30926</v>
      </c>
      <c r="B872" s="10">
        <v>95.2</v>
      </c>
    </row>
    <row r="873" spans="1:2" x14ac:dyDescent="0.25">
      <c r="A873" s="11">
        <v>30956</v>
      </c>
      <c r="B873" s="10">
        <v>94.9</v>
      </c>
    </row>
    <row r="874" spans="1:2" x14ac:dyDescent="0.25">
      <c r="A874" s="11">
        <v>30987</v>
      </c>
      <c r="B874" s="10">
        <v>94.9</v>
      </c>
    </row>
    <row r="875" spans="1:2" x14ac:dyDescent="0.25">
      <c r="A875" s="11">
        <v>31017</v>
      </c>
      <c r="B875" s="10">
        <v>94.9</v>
      </c>
    </row>
    <row r="876" spans="1:2" x14ac:dyDescent="0.25">
      <c r="A876" s="11">
        <v>31048</v>
      </c>
      <c r="B876" s="10">
        <v>94.6</v>
      </c>
    </row>
    <row r="877" spans="1:2" x14ac:dyDescent="0.25">
      <c r="A877" s="11">
        <v>31079</v>
      </c>
      <c r="B877" s="10">
        <v>94.3</v>
      </c>
    </row>
    <row r="878" spans="1:2" x14ac:dyDescent="0.25">
      <c r="A878" s="11">
        <v>31107</v>
      </c>
      <c r="B878" s="10">
        <v>94</v>
      </c>
    </row>
    <row r="879" spans="1:2" x14ac:dyDescent="0.25">
      <c r="A879" s="11">
        <v>31138</v>
      </c>
      <c r="B879" s="10">
        <v>93.4</v>
      </c>
    </row>
    <row r="880" spans="1:2" x14ac:dyDescent="0.25">
      <c r="A880" s="11">
        <v>31168</v>
      </c>
      <c r="B880" s="10">
        <v>93.1</v>
      </c>
    </row>
    <row r="881" spans="1:2" x14ac:dyDescent="0.25">
      <c r="A881" s="11">
        <v>31199</v>
      </c>
      <c r="B881" s="10">
        <v>92.8</v>
      </c>
    </row>
    <row r="882" spans="1:2" x14ac:dyDescent="0.25">
      <c r="A882" s="11">
        <v>31229</v>
      </c>
      <c r="B882" s="10">
        <v>92.8</v>
      </c>
    </row>
    <row r="883" spans="1:2" x14ac:dyDescent="0.25">
      <c r="A883" s="11">
        <v>31260</v>
      </c>
      <c r="B883" s="10">
        <v>92.5</v>
      </c>
    </row>
    <row r="884" spans="1:2" x14ac:dyDescent="0.25">
      <c r="A884" s="11">
        <v>31291</v>
      </c>
      <c r="B884" s="10">
        <v>92.2</v>
      </c>
    </row>
    <row r="885" spans="1:2" x14ac:dyDescent="0.25">
      <c r="A885" s="11">
        <v>31321</v>
      </c>
      <c r="B885" s="10">
        <v>91.9</v>
      </c>
    </row>
    <row r="886" spans="1:2" x14ac:dyDescent="0.25">
      <c r="A886" s="11">
        <v>31352</v>
      </c>
      <c r="B886" s="10">
        <v>91.6</v>
      </c>
    </row>
    <row r="887" spans="1:2" x14ac:dyDescent="0.25">
      <c r="A887" s="11">
        <v>31382</v>
      </c>
      <c r="B887" s="10">
        <v>91.3</v>
      </c>
    </row>
    <row r="888" spans="1:2" x14ac:dyDescent="0.25">
      <c r="A888" s="11">
        <v>31413</v>
      </c>
      <c r="B888" s="10">
        <v>91.3</v>
      </c>
    </row>
    <row r="889" spans="1:2" x14ac:dyDescent="0.25">
      <c r="A889" s="11">
        <v>31444</v>
      </c>
      <c r="B889" s="10">
        <v>91.3</v>
      </c>
    </row>
    <row r="890" spans="1:2" x14ac:dyDescent="0.25">
      <c r="A890" s="11">
        <v>31472</v>
      </c>
      <c r="B890" s="10">
        <v>91.9</v>
      </c>
    </row>
    <row r="891" spans="1:2" x14ac:dyDescent="0.25">
      <c r="A891" s="11">
        <v>31503</v>
      </c>
      <c r="B891" s="10">
        <v>91.9</v>
      </c>
    </row>
    <row r="892" spans="1:2" x14ac:dyDescent="0.25">
      <c r="A892" s="11">
        <v>31533</v>
      </c>
      <c r="B892" s="10">
        <v>91.6</v>
      </c>
    </row>
    <row r="893" spans="1:2" x14ac:dyDescent="0.25">
      <c r="A893" s="11">
        <v>31564</v>
      </c>
      <c r="B893" s="10">
        <v>91.3</v>
      </c>
    </row>
    <row r="894" spans="1:2" x14ac:dyDescent="0.25">
      <c r="A894" s="11">
        <v>31594</v>
      </c>
      <c r="B894" s="10">
        <v>91.3</v>
      </c>
    </row>
    <row r="895" spans="1:2" x14ac:dyDescent="0.25">
      <c r="A895" s="11">
        <v>31625</v>
      </c>
      <c r="B895" s="10">
        <v>91</v>
      </c>
    </row>
    <row r="896" spans="1:2" x14ac:dyDescent="0.25">
      <c r="A896" s="11">
        <v>31656</v>
      </c>
      <c r="B896" s="10">
        <v>90.7</v>
      </c>
    </row>
    <row r="897" spans="1:2" x14ac:dyDescent="0.25">
      <c r="A897" s="11">
        <v>31686</v>
      </c>
      <c r="B897" s="10">
        <v>90.7</v>
      </c>
    </row>
    <row r="898" spans="1:2" x14ac:dyDescent="0.25">
      <c r="A898" s="11">
        <v>31717</v>
      </c>
      <c r="B898" s="10">
        <v>90.4</v>
      </c>
    </row>
    <row r="899" spans="1:2" x14ac:dyDescent="0.25">
      <c r="A899" s="11">
        <v>31747</v>
      </c>
      <c r="B899" s="10">
        <v>90.4</v>
      </c>
    </row>
    <row r="900" spans="1:2" x14ac:dyDescent="0.25">
      <c r="A900" s="11">
        <v>31778</v>
      </c>
      <c r="B900" s="10">
        <v>89.9</v>
      </c>
    </row>
    <row r="901" spans="1:2" x14ac:dyDescent="0.25">
      <c r="A901" s="11">
        <v>31809</v>
      </c>
      <c r="B901" s="10">
        <v>89.5</v>
      </c>
    </row>
    <row r="902" spans="1:2" x14ac:dyDescent="0.25">
      <c r="A902" s="11">
        <v>31837</v>
      </c>
      <c r="B902" s="10">
        <v>89.1</v>
      </c>
    </row>
    <row r="903" spans="1:2" x14ac:dyDescent="0.25">
      <c r="A903" s="11">
        <v>31868</v>
      </c>
      <c r="B903" s="10">
        <v>88.6</v>
      </c>
    </row>
    <row r="904" spans="1:2" x14ac:dyDescent="0.25">
      <c r="A904" s="11">
        <v>31898</v>
      </c>
      <c r="B904" s="10">
        <v>88.4</v>
      </c>
    </row>
    <row r="905" spans="1:2" x14ac:dyDescent="0.25">
      <c r="A905" s="11">
        <v>31929</v>
      </c>
      <c r="B905" s="10">
        <v>88</v>
      </c>
    </row>
    <row r="906" spans="1:2" x14ac:dyDescent="0.25">
      <c r="A906" s="11">
        <v>31959</v>
      </c>
      <c r="B906" s="10">
        <v>87.8</v>
      </c>
    </row>
    <row r="907" spans="1:2" x14ac:dyDescent="0.25">
      <c r="A907" s="11">
        <v>31990</v>
      </c>
      <c r="B907" s="10">
        <v>87.3</v>
      </c>
    </row>
    <row r="908" spans="1:2" x14ac:dyDescent="0.25">
      <c r="A908" s="11">
        <v>32021</v>
      </c>
      <c r="B908" s="10">
        <v>86.9</v>
      </c>
    </row>
    <row r="909" spans="1:2" x14ac:dyDescent="0.25">
      <c r="A909" s="11">
        <v>32051</v>
      </c>
      <c r="B909" s="10">
        <v>86.7</v>
      </c>
    </row>
    <row r="910" spans="1:2" x14ac:dyDescent="0.25">
      <c r="A910" s="11">
        <v>32082</v>
      </c>
      <c r="B910" s="10">
        <v>86.5</v>
      </c>
    </row>
    <row r="911" spans="1:2" x14ac:dyDescent="0.25">
      <c r="A911" s="11">
        <v>32112</v>
      </c>
      <c r="B911" s="10">
        <v>86.6</v>
      </c>
    </row>
    <row r="912" spans="1:2" x14ac:dyDescent="0.25">
      <c r="A912" s="11">
        <v>32143</v>
      </c>
      <c r="B912" s="10">
        <v>86.4</v>
      </c>
    </row>
    <row r="913" spans="1:2" x14ac:dyDescent="0.25">
      <c r="A913" s="11">
        <v>32174</v>
      </c>
      <c r="B913" s="10">
        <v>86.2</v>
      </c>
    </row>
    <row r="914" spans="1:2" x14ac:dyDescent="0.25">
      <c r="A914" s="11">
        <v>32203</v>
      </c>
      <c r="B914" s="10">
        <v>85.8</v>
      </c>
    </row>
    <row r="915" spans="1:2" x14ac:dyDescent="0.25">
      <c r="A915" s="11">
        <v>32234</v>
      </c>
      <c r="B915" s="10">
        <v>85.4</v>
      </c>
    </row>
    <row r="916" spans="1:2" x14ac:dyDescent="0.25">
      <c r="A916" s="11">
        <v>32264</v>
      </c>
      <c r="B916" s="10">
        <v>85.1</v>
      </c>
    </row>
    <row r="917" spans="1:2" x14ac:dyDescent="0.25">
      <c r="A917" s="11">
        <v>32295</v>
      </c>
      <c r="B917" s="10">
        <v>84.7</v>
      </c>
    </row>
    <row r="918" spans="1:2" x14ac:dyDescent="0.25">
      <c r="A918" s="11">
        <v>32325</v>
      </c>
      <c r="B918" s="10">
        <v>84.4</v>
      </c>
    </row>
    <row r="919" spans="1:2" x14ac:dyDescent="0.25">
      <c r="A919" s="11">
        <v>32356</v>
      </c>
      <c r="B919" s="10">
        <v>84</v>
      </c>
    </row>
    <row r="920" spans="1:2" x14ac:dyDescent="0.25">
      <c r="A920" s="11">
        <v>32387</v>
      </c>
      <c r="B920" s="10">
        <v>83.5</v>
      </c>
    </row>
    <row r="921" spans="1:2" x14ac:dyDescent="0.25">
      <c r="A921" s="11">
        <v>32417</v>
      </c>
      <c r="B921" s="10">
        <v>83.2</v>
      </c>
    </row>
    <row r="922" spans="1:2" x14ac:dyDescent="0.25">
      <c r="A922" s="11">
        <v>32448</v>
      </c>
      <c r="B922" s="10">
        <v>83.1</v>
      </c>
    </row>
    <row r="923" spans="1:2" x14ac:dyDescent="0.25">
      <c r="A923" s="11">
        <v>32478</v>
      </c>
      <c r="B923" s="10">
        <v>83</v>
      </c>
    </row>
    <row r="924" spans="1:2" x14ac:dyDescent="0.25">
      <c r="A924" s="11">
        <v>32509</v>
      </c>
      <c r="B924" s="10">
        <v>82.6</v>
      </c>
    </row>
    <row r="925" spans="1:2" x14ac:dyDescent="0.25">
      <c r="A925" s="11">
        <v>32540</v>
      </c>
      <c r="B925" s="10">
        <v>82.3</v>
      </c>
    </row>
    <row r="926" spans="1:2" x14ac:dyDescent="0.25">
      <c r="A926" s="11">
        <v>32568</v>
      </c>
      <c r="B926" s="10">
        <v>81.8</v>
      </c>
    </row>
    <row r="927" spans="1:2" x14ac:dyDescent="0.25">
      <c r="A927" s="11">
        <v>32599</v>
      </c>
      <c r="B927" s="10">
        <v>81.2</v>
      </c>
    </row>
    <row r="928" spans="1:2" x14ac:dyDescent="0.25">
      <c r="A928" s="11">
        <v>32629</v>
      </c>
      <c r="B928" s="10">
        <v>80.8</v>
      </c>
    </row>
    <row r="929" spans="1:2" x14ac:dyDescent="0.25">
      <c r="A929" s="11">
        <v>32660</v>
      </c>
      <c r="B929" s="10">
        <v>80.599999999999994</v>
      </c>
    </row>
    <row r="930" spans="1:2" x14ac:dyDescent="0.25">
      <c r="A930" s="11">
        <v>32690</v>
      </c>
      <c r="B930" s="10">
        <v>80.400000000000006</v>
      </c>
    </row>
    <row r="931" spans="1:2" x14ac:dyDescent="0.25">
      <c r="A931" s="11">
        <v>32721</v>
      </c>
      <c r="B931" s="10">
        <v>80.3</v>
      </c>
    </row>
    <row r="932" spans="1:2" x14ac:dyDescent="0.25">
      <c r="A932" s="11">
        <v>32752</v>
      </c>
      <c r="B932" s="10">
        <v>80</v>
      </c>
    </row>
    <row r="933" spans="1:2" x14ac:dyDescent="0.25">
      <c r="A933" s="11">
        <v>32782</v>
      </c>
      <c r="B933" s="10">
        <v>79.599999999999994</v>
      </c>
    </row>
    <row r="934" spans="1:2" x14ac:dyDescent="0.25">
      <c r="A934" s="11">
        <v>32813</v>
      </c>
      <c r="B934" s="10">
        <v>79.5</v>
      </c>
    </row>
    <row r="935" spans="1:2" x14ac:dyDescent="0.25">
      <c r="A935" s="11">
        <v>32843</v>
      </c>
      <c r="B935" s="10">
        <v>79.3</v>
      </c>
    </row>
    <row r="936" spans="1:2" x14ac:dyDescent="0.25">
      <c r="A936" s="11">
        <v>32874</v>
      </c>
      <c r="B936" s="10">
        <v>78.5</v>
      </c>
    </row>
    <row r="937" spans="1:2" x14ac:dyDescent="0.25">
      <c r="A937" s="11">
        <v>32905</v>
      </c>
      <c r="B937" s="10">
        <v>78.2</v>
      </c>
    </row>
    <row r="938" spans="1:2" x14ac:dyDescent="0.25">
      <c r="A938" s="11">
        <v>32933</v>
      </c>
      <c r="B938" s="10">
        <v>77.7</v>
      </c>
    </row>
    <row r="939" spans="1:2" x14ac:dyDescent="0.25">
      <c r="A939" s="11">
        <v>32964</v>
      </c>
      <c r="B939" s="10">
        <v>77.599999999999994</v>
      </c>
    </row>
    <row r="940" spans="1:2" x14ac:dyDescent="0.25">
      <c r="A940" s="11">
        <v>32994</v>
      </c>
      <c r="B940" s="10">
        <v>77.400000000000006</v>
      </c>
    </row>
    <row r="941" spans="1:2" x14ac:dyDescent="0.25">
      <c r="A941" s="11">
        <v>33025</v>
      </c>
      <c r="B941" s="10">
        <v>77</v>
      </c>
    </row>
    <row r="942" spans="1:2" x14ac:dyDescent="0.25">
      <c r="A942" s="11">
        <v>33055</v>
      </c>
      <c r="B942" s="10">
        <v>76.7</v>
      </c>
    </row>
    <row r="943" spans="1:2" x14ac:dyDescent="0.25">
      <c r="A943" s="11">
        <v>33086</v>
      </c>
      <c r="B943" s="10">
        <v>76</v>
      </c>
    </row>
    <row r="944" spans="1:2" x14ac:dyDescent="0.25">
      <c r="A944" s="11">
        <v>33117</v>
      </c>
      <c r="B944" s="10">
        <v>75.400000000000006</v>
      </c>
    </row>
    <row r="945" spans="1:2" x14ac:dyDescent="0.25">
      <c r="A945" s="11">
        <v>33147</v>
      </c>
      <c r="B945" s="10">
        <v>74.900000000000006</v>
      </c>
    </row>
    <row r="946" spans="1:2" x14ac:dyDescent="0.25">
      <c r="A946" s="11">
        <v>33178</v>
      </c>
      <c r="B946" s="10">
        <v>74.8</v>
      </c>
    </row>
    <row r="947" spans="1:2" x14ac:dyDescent="0.25">
      <c r="A947" s="11">
        <v>33208</v>
      </c>
      <c r="B947" s="10">
        <v>74.7</v>
      </c>
    </row>
    <row r="948" spans="1:2" x14ac:dyDescent="0.25">
      <c r="A948" s="11">
        <v>33239</v>
      </c>
      <c r="B948" s="10">
        <v>74.3</v>
      </c>
    </row>
    <row r="949" spans="1:2" x14ac:dyDescent="0.25">
      <c r="A949" s="11">
        <v>33270</v>
      </c>
      <c r="B949" s="10">
        <v>74.2</v>
      </c>
    </row>
    <row r="950" spans="1:2" x14ac:dyDescent="0.25">
      <c r="A950" s="11">
        <v>33298</v>
      </c>
      <c r="B950" s="10">
        <v>74.099999999999994</v>
      </c>
    </row>
    <row r="951" spans="1:2" x14ac:dyDescent="0.25">
      <c r="A951" s="11">
        <v>33329</v>
      </c>
      <c r="B951" s="10">
        <v>73.900000000000006</v>
      </c>
    </row>
    <row r="952" spans="1:2" x14ac:dyDescent="0.25">
      <c r="A952" s="11">
        <v>33359</v>
      </c>
      <c r="B952" s="10">
        <v>73.7</v>
      </c>
    </row>
    <row r="953" spans="1:2" x14ac:dyDescent="0.25">
      <c r="A953" s="11">
        <v>33390</v>
      </c>
      <c r="B953" s="10">
        <v>73.5</v>
      </c>
    </row>
    <row r="954" spans="1:2" x14ac:dyDescent="0.25">
      <c r="A954" s="11">
        <v>33420</v>
      </c>
      <c r="B954" s="10">
        <v>73.400000000000006</v>
      </c>
    </row>
    <row r="955" spans="1:2" x14ac:dyDescent="0.25">
      <c r="A955" s="11">
        <v>33451</v>
      </c>
      <c r="B955" s="10">
        <v>73.2</v>
      </c>
    </row>
    <row r="956" spans="1:2" x14ac:dyDescent="0.25">
      <c r="A956" s="11">
        <v>33482</v>
      </c>
      <c r="B956" s="10">
        <v>72.900000000000006</v>
      </c>
    </row>
    <row r="957" spans="1:2" x14ac:dyDescent="0.25">
      <c r="A957" s="11">
        <v>33512</v>
      </c>
      <c r="B957" s="10">
        <v>72.8</v>
      </c>
    </row>
    <row r="958" spans="1:2" x14ac:dyDescent="0.25">
      <c r="A958" s="11">
        <v>33543</v>
      </c>
      <c r="B958" s="10">
        <v>72.599999999999994</v>
      </c>
    </row>
    <row r="959" spans="1:2" x14ac:dyDescent="0.25">
      <c r="A959" s="11">
        <v>33573</v>
      </c>
      <c r="B959" s="10">
        <v>72.5</v>
      </c>
    </row>
    <row r="960" spans="1:2" x14ac:dyDescent="0.25">
      <c r="A960" s="11">
        <v>33604</v>
      </c>
      <c r="B960" s="10">
        <v>72.400000000000006</v>
      </c>
    </row>
    <row r="961" spans="1:2" x14ac:dyDescent="0.25">
      <c r="A961" s="11">
        <v>33635</v>
      </c>
      <c r="B961" s="10">
        <v>72.2</v>
      </c>
    </row>
    <row r="962" spans="1:2" x14ac:dyDescent="0.25">
      <c r="A962" s="11">
        <v>33664</v>
      </c>
      <c r="B962" s="10">
        <v>71.8</v>
      </c>
    </row>
    <row r="963" spans="1:2" x14ac:dyDescent="0.25">
      <c r="A963" s="11">
        <v>33695</v>
      </c>
      <c r="B963" s="10">
        <v>71.7</v>
      </c>
    </row>
    <row r="964" spans="1:2" x14ac:dyDescent="0.25">
      <c r="A964" s="11">
        <v>33725</v>
      </c>
      <c r="B964" s="10">
        <v>71.599999999999994</v>
      </c>
    </row>
    <row r="965" spans="1:2" x14ac:dyDescent="0.25">
      <c r="A965" s="11">
        <v>33756</v>
      </c>
      <c r="B965" s="10">
        <v>71.3</v>
      </c>
    </row>
    <row r="966" spans="1:2" x14ac:dyDescent="0.25">
      <c r="A966" s="11">
        <v>33786</v>
      </c>
      <c r="B966" s="10">
        <v>71.2</v>
      </c>
    </row>
    <row r="967" spans="1:2" x14ac:dyDescent="0.25">
      <c r="A967" s="11">
        <v>33817</v>
      </c>
      <c r="B967" s="10">
        <v>71</v>
      </c>
    </row>
    <row r="968" spans="1:2" x14ac:dyDescent="0.25">
      <c r="A968" s="11">
        <v>33848</v>
      </c>
      <c r="B968" s="10">
        <v>70.8</v>
      </c>
    </row>
    <row r="969" spans="1:2" x14ac:dyDescent="0.25">
      <c r="A969" s="11">
        <v>33878</v>
      </c>
      <c r="B969" s="10">
        <v>70.5</v>
      </c>
    </row>
    <row r="970" spans="1:2" x14ac:dyDescent="0.25">
      <c r="A970" s="11">
        <v>33909</v>
      </c>
      <c r="B970" s="10">
        <v>70.400000000000006</v>
      </c>
    </row>
    <row r="971" spans="1:2" x14ac:dyDescent="0.25">
      <c r="A971" s="11">
        <v>33939</v>
      </c>
      <c r="B971" s="10">
        <v>70.5</v>
      </c>
    </row>
    <row r="972" spans="1:2" x14ac:dyDescent="0.25">
      <c r="A972" s="11">
        <v>33970</v>
      </c>
      <c r="B972" s="10">
        <v>70.099999999999994</v>
      </c>
    </row>
    <row r="973" spans="1:2" x14ac:dyDescent="0.25">
      <c r="A973" s="11">
        <v>34001</v>
      </c>
      <c r="B973" s="10">
        <v>69.900000000000006</v>
      </c>
    </row>
    <row r="974" spans="1:2" x14ac:dyDescent="0.25">
      <c r="A974" s="11">
        <v>34029</v>
      </c>
      <c r="B974" s="10">
        <v>69.7</v>
      </c>
    </row>
    <row r="975" spans="1:2" x14ac:dyDescent="0.25">
      <c r="A975" s="11">
        <v>34060</v>
      </c>
      <c r="B975" s="10">
        <v>69.5</v>
      </c>
    </row>
    <row r="976" spans="1:2" x14ac:dyDescent="0.25">
      <c r="A976" s="11">
        <v>34090</v>
      </c>
      <c r="B976" s="10">
        <v>69.3</v>
      </c>
    </row>
    <row r="977" spans="1:3" x14ac:dyDescent="0.25">
      <c r="A977" s="11">
        <v>34121</v>
      </c>
      <c r="B977" s="10">
        <v>69.3</v>
      </c>
    </row>
    <row r="978" spans="1:3" x14ac:dyDescent="0.25">
      <c r="A978" s="11">
        <v>34151</v>
      </c>
      <c r="B978" s="10">
        <v>69.2</v>
      </c>
    </row>
    <row r="979" spans="1:3" x14ac:dyDescent="0.25">
      <c r="A979" s="11">
        <v>34182</v>
      </c>
      <c r="B979" s="10">
        <v>69</v>
      </c>
    </row>
    <row r="980" spans="1:3" x14ac:dyDescent="0.25">
      <c r="A980" s="11">
        <v>34213</v>
      </c>
      <c r="B980" s="10">
        <v>68.900000000000006</v>
      </c>
    </row>
    <row r="981" spans="1:3" x14ac:dyDescent="0.25">
      <c r="A981" s="11">
        <v>34243</v>
      </c>
      <c r="B981" s="10">
        <v>68.599999999999994</v>
      </c>
    </row>
    <row r="982" spans="1:3" x14ac:dyDescent="0.25">
      <c r="A982" s="11">
        <v>34274</v>
      </c>
      <c r="B982" s="10">
        <v>68.599999999999994</v>
      </c>
    </row>
    <row r="983" spans="1:3" x14ac:dyDescent="0.25">
      <c r="A983" s="11">
        <v>34304</v>
      </c>
      <c r="B983" s="10">
        <v>68.599999999999994</v>
      </c>
    </row>
    <row r="984" spans="1:3" x14ac:dyDescent="0.25">
      <c r="A984" s="11">
        <v>34335</v>
      </c>
      <c r="B984" s="10">
        <v>68.400000000000006</v>
      </c>
    </row>
    <row r="985" spans="1:3" x14ac:dyDescent="0.25">
      <c r="A985" s="11">
        <v>34366</v>
      </c>
      <c r="B985" s="10">
        <v>68.2</v>
      </c>
    </row>
    <row r="986" spans="1:3" x14ac:dyDescent="0.25">
      <c r="A986" s="11">
        <v>34394</v>
      </c>
      <c r="B986" s="10">
        <v>67.900000000000006</v>
      </c>
    </row>
    <row r="987" spans="1:3" x14ac:dyDescent="0.25">
      <c r="A987" s="11">
        <v>34425</v>
      </c>
      <c r="B987" s="10">
        <v>67.900000000000006</v>
      </c>
    </row>
    <row r="988" spans="1:3" x14ac:dyDescent="0.25">
      <c r="A988" s="11">
        <v>34455</v>
      </c>
      <c r="B988" s="10">
        <v>67.8</v>
      </c>
    </row>
    <row r="989" spans="1:3" x14ac:dyDescent="0.25">
      <c r="A989" s="11">
        <v>34486</v>
      </c>
      <c r="B989" s="10">
        <v>67.599999999999994</v>
      </c>
      <c r="C989" s="9">
        <v>100</v>
      </c>
    </row>
    <row r="990" spans="1:3" x14ac:dyDescent="0.25">
      <c r="A990" s="11">
        <v>34516</v>
      </c>
      <c r="B990" s="10">
        <v>67.400000000000006</v>
      </c>
      <c r="C990" s="9">
        <f>(B990/$B$989)*$C$989</f>
        <v>99.704142011834335</v>
      </c>
    </row>
    <row r="991" spans="1:3" x14ac:dyDescent="0.25">
      <c r="A991" s="11">
        <v>34547</v>
      </c>
      <c r="B991" s="10">
        <v>67.099999999999994</v>
      </c>
      <c r="C991" s="9">
        <f t="shared" ref="C991:C1045" si="0">(B991/$B$989)*$C$989</f>
        <v>99.260355029585796</v>
      </c>
    </row>
    <row r="992" spans="1:3" x14ac:dyDescent="0.25">
      <c r="A992" s="11">
        <v>34578</v>
      </c>
      <c r="B992" s="10">
        <v>66.900000000000006</v>
      </c>
      <c r="C992" s="9">
        <f t="shared" si="0"/>
        <v>98.964497041420131</v>
      </c>
    </row>
    <row r="993" spans="1:3" x14ac:dyDescent="0.25">
      <c r="A993" s="11">
        <v>34608</v>
      </c>
      <c r="B993" s="10">
        <v>66.900000000000006</v>
      </c>
      <c r="C993" s="9">
        <f t="shared" si="0"/>
        <v>98.964497041420131</v>
      </c>
    </row>
    <row r="994" spans="1:3" x14ac:dyDescent="0.25">
      <c r="A994" s="11">
        <v>34639</v>
      </c>
      <c r="B994" s="10">
        <v>66.8</v>
      </c>
      <c r="C994" s="9">
        <f t="shared" si="0"/>
        <v>98.816568047337284</v>
      </c>
    </row>
    <row r="995" spans="1:3" x14ac:dyDescent="0.25">
      <c r="A995" s="11">
        <v>34669</v>
      </c>
      <c r="B995" s="10">
        <v>66.8</v>
      </c>
      <c r="C995" s="9">
        <f t="shared" si="0"/>
        <v>98.816568047337284</v>
      </c>
    </row>
    <row r="996" spans="1:3" x14ac:dyDescent="0.25">
      <c r="A996" s="11">
        <v>34700</v>
      </c>
      <c r="B996" s="10">
        <v>66.5</v>
      </c>
      <c r="C996" s="9">
        <f t="shared" si="0"/>
        <v>98.372781065088759</v>
      </c>
    </row>
    <row r="997" spans="1:3" x14ac:dyDescent="0.25">
      <c r="A997" s="11">
        <v>34731</v>
      </c>
      <c r="B997" s="10">
        <v>66.3</v>
      </c>
      <c r="C997" s="9">
        <f t="shared" si="0"/>
        <v>98.07692307692308</v>
      </c>
    </row>
    <row r="998" spans="1:3" x14ac:dyDescent="0.25">
      <c r="A998" s="11">
        <v>34759</v>
      </c>
      <c r="B998" s="10">
        <v>66</v>
      </c>
      <c r="C998" s="9">
        <f t="shared" si="0"/>
        <v>97.633136094674569</v>
      </c>
    </row>
    <row r="999" spans="1:3" x14ac:dyDescent="0.25">
      <c r="A999" s="11">
        <v>34790</v>
      </c>
      <c r="B999" s="10">
        <v>65.8</v>
      </c>
      <c r="C999" s="9">
        <f t="shared" si="0"/>
        <v>97.33727810650889</v>
      </c>
    </row>
    <row r="1000" spans="1:3" x14ac:dyDescent="0.25">
      <c r="A1000" s="11">
        <v>34820</v>
      </c>
      <c r="B1000" s="10">
        <v>65.7</v>
      </c>
      <c r="C1000" s="9">
        <f t="shared" si="0"/>
        <v>97.189349112426044</v>
      </c>
    </row>
    <row r="1001" spans="1:3" x14ac:dyDescent="0.25">
      <c r="A1001" s="11">
        <v>34851</v>
      </c>
      <c r="B1001" s="10">
        <v>65.599999999999994</v>
      </c>
      <c r="C1001" s="9">
        <f t="shared" si="0"/>
        <v>97.041420118343197</v>
      </c>
    </row>
    <row r="1002" spans="1:3" x14ac:dyDescent="0.25">
      <c r="A1002" s="11">
        <v>34881</v>
      </c>
      <c r="B1002" s="10">
        <v>65.599999999999994</v>
      </c>
      <c r="C1002" s="9">
        <f t="shared" si="0"/>
        <v>97.041420118343197</v>
      </c>
    </row>
    <row r="1003" spans="1:3" x14ac:dyDescent="0.25">
      <c r="A1003" s="11">
        <v>34912</v>
      </c>
      <c r="B1003" s="10">
        <v>65.400000000000006</v>
      </c>
      <c r="C1003" s="9">
        <f t="shared" si="0"/>
        <v>96.745562130177532</v>
      </c>
    </row>
    <row r="1004" spans="1:3" x14ac:dyDescent="0.25">
      <c r="A1004" s="11">
        <v>34943</v>
      </c>
      <c r="B1004" s="10">
        <v>65.3</v>
      </c>
      <c r="C1004" s="9">
        <f t="shared" si="0"/>
        <v>96.597633136094672</v>
      </c>
    </row>
    <row r="1005" spans="1:3" x14ac:dyDescent="0.25">
      <c r="A1005" s="11">
        <v>34973</v>
      </c>
      <c r="B1005" s="10">
        <v>65.099999999999994</v>
      </c>
      <c r="C1005" s="9">
        <f t="shared" si="0"/>
        <v>96.301775147928993</v>
      </c>
    </row>
    <row r="1006" spans="1:3" x14ac:dyDescent="0.25">
      <c r="A1006" s="11">
        <v>35004</v>
      </c>
      <c r="B1006" s="10">
        <v>65.099999999999994</v>
      </c>
      <c r="C1006" s="9">
        <f t="shared" si="0"/>
        <v>96.301775147928993</v>
      </c>
    </row>
    <row r="1007" spans="1:3" x14ac:dyDescent="0.25">
      <c r="A1007" s="11">
        <v>35034</v>
      </c>
      <c r="B1007" s="10">
        <v>65.099999999999994</v>
      </c>
      <c r="C1007" s="9">
        <f t="shared" si="0"/>
        <v>96.301775147928993</v>
      </c>
    </row>
    <row r="1008" spans="1:3" x14ac:dyDescent="0.25">
      <c r="A1008" s="11">
        <v>35065</v>
      </c>
      <c r="B1008" s="10">
        <v>64.8</v>
      </c>
      <c r="C1008" s="9">
        <f t="shared" si="0"/>
        <v>95.857988165680467</v>
      </c>
    </row>
    <row r="1009" spans="1:3" x14ac:dyDescent="0.25">
      <c r="A1009" s="11">
        <v>35096</v>
      </c>
      <c r="B1009" s="10">
        <v>64.5</v>
      </c>
      <c r="C1009" s="9">
        <f t="shared" si="0"/>
        <v>95.414201183431956</v>
      </c>
    </row>
    <row r="1010" spans="1:3" x14ac:dyDescent="0.25">
      <c r="A1010" s="11">
        <v>35125</v>
      </c>
      <c r="B1010" s="10">
        <v>64.2</v>
      </c>
      <c r="C1010" s="9">
        <f t="shared" si="0"/>
        <v>94.970414201183445</v>
      </c>
    </row>
    <row r="1011" spans="1:3" x14ac:dyDescent="0.25">
      <c r="A1011" s="11">
        <v>35156</v>
      </c>
      <c r="B1011" s="10">
        <v>64</v>
      </c>
      <c r="C1011" s="9">
        <f t="shared" si="0"/>
        <v>94.674556213017752</v>
      </c>
    </row>
    <row r="1012" spans="1:3" x14ac:dyDescent="0.25">
      <c r="A1012" s="11">
        <v>35186</v>
      </c>
      <c r="B1012" s="10">
        <v>63.9</v>
      </c>
      <c r="C1012" s="9">
        <f t="shared" si="0"/>
        <v>94.526627218934919</v>
      </c>
    </row>
    <row r="1013" spans="1:3" x14ac:dyDescent="0.25">
      <c r="A1013" s="11">
        <v>35217</v>
      </c>
      <c r="B1013" s="10">
        <v>63.8</v>
      </c>
      <c r="C1013" s="9">
        <f t="shared" si="0"/>
        <v>94.378698224852073</v>
      </c>
    </row>
    <row r="1014" spans="1:3" x14ac:dyDescent="0.25">
      <c r="A1014" s="11">
        <v>35247</v>
      </c>
      <c r="B1014" s="10">
        <v>63.7</v>
      </c>
      <c r="C1014" s="9">
        <f t="shared" si="0"/>
        <v>94.230769230769241</v>
      </c>
    </row>
    <row r="1015" spans="1:3" x14ac:dyDescent="0.25">
      <c r="A1015" s="11">
        <v>35278</v>
      </c>
      <c r="B1015" s="10">
        <v>63.6</v>
      </c>
      <c r="C1015" s="9">
        <f t="shared" si="0"/>
        <v>94.082840236686408</v>
      </c>
    </row>
    <row r="1016" spans="1:3" x14ac:dyDescent="0.25">
      <c r="A1016" s="11">
        <v>35309</v>
      </c>
      <c r="B1016" s="10">
        <v>63.4</v>
      </c>
      <c r="C1016" s="9">
        <f t="shared" si="0"/>
        <v>93.786982248520715</v>
      </c>
    </row>
    <row r="1017" spans="1:3" x14ac:dyDescent="0.25">
      <c r="A1017" s="11">
        <v>35339</v>
      </c>
      <c r="B1017" s="10">
        <v>63.2</v>
      </c>
      <c r="C1017" s="9">
        <f t="shared" si="0"/>
        <v>93.491124260355036</v>
      </c>
    </row>
    <row r="1018" spans="1:3" x14ac:dyDescent="0.25">
      <c r="A1018" s="11">
        <v>35370</v>
      </c>
      <c r="B1018" s="10">
        <v>63.1</v>
      </c>
      <c r="C1018" s="9">
        <f t="shared" si="0"/>
        <v>93.34319526627219</v>
      </c>
    </row>
    <row r="1019" spans="1:3" x14ac:dyDescent="0.25">
      <c r="A1019" s="11">
        <v>35400</v>
      </c>
      <c r="B1019" s="10">
        <v>63.1</v>
      </c>
      <c r="C1019" s="9">
        <f t="shared" si="0"/>
        <v>93.34319526627219</v>
      </c>
    </row>
    <row r="1020" spans="1:3" x14ac:dyDescent="0.25">
      <c r="A1020" s="11">
        <v>35431</v>
      </c>
      <c r="B1020" s="10">
        <v>62.8</v>
      </c>
      <c r="C1020" s="9">
        <f t="shared" si="0"/>
        <v>92.899408284023679</v>
      </c>
    </row>
    <row r="1021" spans="1:3" x14ac:dyDescent="0.25">
      <c r="A1021" s="11">
        <v>35462</v>
      </c>
      <c r="B1021" s="10">
        <v>62.6</v>
      </c>
      <c r="C1021" s="9">
        <f t="shared" si="0"/>
        <v>92.603550295858</v>
      </c>
    </row>
    <row r="1022" spans="1:3" x14ac:dyDescent="0.25">
      <c r="A1022" s="11">
        <v>35490</v>
      </c>
      <c r="B1022" s="10">
        <v>62.5</v>
      </c>
      <c r="C1022" s="9">
        <f t="shared" si="0"/>
        <v>92.455621301775153</v>
      </c>
    </row>
    <row r="1023" spans="1:3" x14ac:dyDescent="0.25">
      <c r="A1023" s="11">
        <v>35521</v>
      </c>
      <c r="B1023" s="10">
        <v>62.4</v>
      </c>
      <c r="C1023" s="9">
        <f t="shared" si="0"/>
        <v>92.307692307692307</v>
      </c>
    </row>
    <row r="1024" spans="1:3" x14ac:dyDescent="0.25">
      <c r="A1024" s="11">
        <v>35551</v>
      </c>
      <c r="B1024" s="10">
        <v>62.5</v>
      </c>
      <c r="C1024" s="9">
        <f t="shared" si="0"/>
        <v>92.455621301775153</v>
      </c>
    </row>
    <row r="1025" spans="1:3" x14ac:dyDescent="0.25">
      <c r="A1025" s="11">
        <v>35582</v>
      </c>
      <c r="B1025" s="10">
        <v>62.4</v>
      </c>
      <c r="C1025" s="9">
        <f t="shared" si="0"/>
        <v>92.307692307692307</v>
      </c>
    </row>
    <row r="1026" spans="1:3" x14ac:dyDescent="0.25">
      <c r="A1026" s="11">
        <v>35612</v>
      </c>
      <c r="B1026" s="10">
        <v>62.3</v>
      </c>
      <c r="C1026" s="9">
        <f t="shared" si="0"/>
        <v>92.15976331360946</v>
      </c>
    </row>
    <row r="1027" spans="1:3" x14ac:dyDescent="0.25">
      <c r="A1027" s="11">
        <v>35643</v>
      </c>
      <c r="B1027" s="10">
        <v>62.2</v>
      </c>
      <c r="C1027" s="9">
        <f t="shared" si="0"/>
        <v>92.011834319526642</v>
      </c>
    </row>
    <row r="1028" spans="1:3" x14ac:dyDescent="0.25">
      <c r="A1028" s="11">
        <v>35674</v>
      </c>
      <c r="B1028" s="10">
        <v>62</v>
      </c>
      <c r="C1028" s="9">
        <f t="shared" si="0"/>
        <v>91.715976331360963</v>
      </c>
    </row>
    <row r="1029" spans="1:3" x14ac:dyDescent="0.25">
      <c r="A1029" s="11">
        <v>35704</v>
      </c>
      <c r="B1029" s="10">
        <v>61.9</v>
      </c>
      <c r="C1029" s="9">
        <f t="shared" si="0"/>
        <v>91.568047337278117</v>
      </c>
    </row>
    <row r="1030" spans="1:3" x14ac:dyDescent="0.25">
      <c r="A1030" s="11">
        <v>35735</v>
      </c>
      <c r="B1030" s="10">
        <v>61.9</v>
      </c>
      <c r="C1030" s="9">
        <f t="shared" si="0"/>
        <v>91.568047337278117</v>
      </c>
    </row>
    <row r="1031" spans="1:3" x14ac:dyDescent="0.25">
      <c r="A1031" s="11">
        <v>35765</v>
      </c>
      <c r="B1031" s="10">
        <v>62</v>
      </c>
      <c r="C1031" s="9">
        <f t="shared" si="0"/>
        <v>91.715976331360963</v>
      </c>
    </row>
    <row r="1032" spans="1:3" x14ac:dyDescent="0.25">
      <c r="A1032" s="11">
        <v>35796</v>
      </c>
      <c r="B1032" s="10">
        <v>61.9</v>
      </c>
      <c r="C1032" s="9">
        <f t="shared" si="0"/>
        <v>91.568047337278117</v>
      </c>
    </row>
    <row r="1033" spans="1:3" x14ac:dyDescent="0.25">
      <c r="A1033" s="11">
        <v>35827</v>
      </c>
      <c r="B1033" s="10">
        <v>61.8</v>
      </c>
      <c r="C1033" s="9">
        <f t="shared" si="0"/>
        <v>91.42011834319527</v>
      </c>
    </row>
    <row r="1034" spans="1:3" x14ac:dyDescent="0.25">
      <c r="A1034" s="11">
        <v>35855</v>
      </c>
      <c r="B1034" s="10">
        <v>61.7</v>
      </c>
      <c r="C1034" s="9">
        <f t="shared" si="0"/>
        <v>91.272189349112438</v>
      </c>
    </row>
    <row r="1035" spans="1:3" x14ac:dyDescent="0.25">
      <c r="A1035" s="11">
        <v>35886</v>
      </c>
      <c r="B1035" s="10">
        <v>61.5</v>
      </c>
      <c r="C1035" s="9">
        <f t="shared" si="0"/>
        <v>90.976331360946745</v>
      </c>
    </row>
    <row r="1036" spans="1:3" x14ac:dyDescent="0.25">
      <c r="A1036" s="11">
        <v>35916</v>
      </c>
      <c r="B1036" s="10">
        <v>61.4</v>
      </c>
      <c r="C1036" s="9">
        <f t="shared" si="0"/>
        <v>90.828402366863912</v>
      </c>
    </row>
    <row r="1037" spans="1:3" x14ac:dyDescent="0.25">
      <c r="A1037" s="11">
        <v>35947</v>
      </c>
      <c r="B1037" s="10">
        <v>61.4</v>
      </c>
      <c r="C1037" s="9">
        <f t="shared" si="0"/>
        <v>90.828402366863912</v>
      </c>
    </row>
    <row r="1038" spans="1:3" x14ac:dyDescent="0.25">
      <c r="A1038" s="11">
        <v>35977</v>
      </c>
      <c r="B1038" s="10">
        <v>61.3</v>
      </c>
      <c r="C1038" s="9">
        <f t="shared" si="0"/>
        <v>90.680473372781066</v>
      </c>
    </row>
    <row r="1039" spans="1:3" x14ac:dyDescent="0.25">
      <c r="A1039" s="11">
        <v>36008</v>
      </c>
      <c r="B1039" s="10">
        <v>61.2</v>
      </c>
      <c r="C1039" s="9">
        <f t="shared" si="0"/>
        <v>90.532544378698233</v>
      </c>
    </row>
    <row r="1040" spans="1:3" x14ac:dyDescent="0.25">
      <c r="A1040" s="11">
        <v>36039</v>
      </c>
      <c r="B1040" s="10">
        <v>61.1</v>
      </c>
      <c r="C1040" s="9">
        <f t="shared" si="0"/>
        <v>90.384615384615401</v>
      </c>
    </row>
    <row r="1041" spans="1:3" x14ac:dyDescent="0.25">
      <c r="A1041" s="11">
        <v>36069</v>
      </c>
      <c r="B1041" s="10">
        <v>61</v>
      </c>
      <c r="C1041" s="9">
        <f t="shared" si="0"/>
        <v>90.236686390532554</v>
      </c>
    </row>
    <row r="1042" spans="1:3" x14ac:dyDescent="0.25">
      <c r="A1042" s="11">
        <v>36100</v>
      </c>
      <c r="B1042" s="10">
        <v>61</v>
      </c>
      <c r="C1042" s="9">
        <f t="shared" si="0"/>
        <v>90.236686390532554</v>
      </c>
    </row>
    <row r="1043" spans="1:3" x14ac:dyDescent="0.25">
      <c r="A1043" s="11">
        <v>36130</v>
      </c>
      <c r="B1043" s="10">
        <v>61</v>
      </c>
      <c r="C1043" s="9">
        <f t="shared" si="0"/>
        <v>90.236686390532554</v>
      </c>
    </row>
    <row r="1044" spans="1:3" x14ac:dyDescent="0.25">
      <c r="A1044" s="11">
        <v>36161</v>
      </c>
      <c r="B1044" s="10">
        <v>60.8</v>
      </c>
      <c r="C1044" s="9">
        <f t="shared" si="0"/>
        <v>89.940828402366861</v>
      </c>
    </row>
    <row r="1045" spans="1:3" x14ac:dyDescent="0.25">
      <c r="A1045" s="11">
        <v>36192</v>
      </c>
      <c r="B1045" s="10">
        <v>60.8</v>
      </c>
      <c r="C1045" s="9">
        <f t="shared" si="0"/>
        <v>89.940828402366861</v>
      </c>
    </row>
    <row r="1046" spans="1:3" x14ac:dyDescent="0.25">
      <c r="A1046" s="11">
        <v>36220</v>
      </c>
      <c r="B1046" s="10">
        <v>60.6</v>
      </c>
      <c r="C1046" s="9">
        <v>100</v>
      </c>
    </row>
    <row r="1047" spans="1:3" x14ac:dyDescent="0.25">
      <c r="A1047" s="11">
        <v>36251</v>
      </c>
      <c r="B1047" s="10">
        <v>60.2</v>
      </c>
      <c r="C1047" s="9">
        <f>(B1047/$B$1046)*$C$1046</f>
        <v>99.339933993399342</v>
      </c>
    </row>
    <row r="1048" spans="1:3" x14ac:dyDescent="0.25">
      <c r="A1048" s="11">
        <v>36281</v>
      </c>
      <c r="B1048" s="10">
        <v>60.2</v>
      </c>
      <c r="C1048" s="9">
        <f t="shared" ref="C1048:C1111" si="1">(B1048/$B$1046)*$C$1046</f>
        <v>99.339933993399342</v>
      </c>
    </row>
    <row r="1049" spans="1:3" x14ac:dyDescent="0.25">
      <c r="A1049" s="11">
        <v>36312</v>
      </c>
      <c r="B1049" s="10">
        <v>60.2</v>
      </c>
      <c r="C1049" s="9">
        <f t="shared" si="1"/>
        <v>99.339933993399342</v>
      </c>
    </row>
    <row r="1050" spans="1:3" x14ac:dyDescent="0.25">
      <c r="A1050" s="11">
        <v>36342</v>
      </c>
      <c r="B1050" s="10">
        <v>60</v>
      </c>
      <c r="C1050" s="9">
        <f t="shared" si="1"/>
        <v>99.009900990099013</v>
      </c>
    </row>
    <row r="1051" spans="1:3" x14ac:dyDescent="0.25">
      <c r="A1051" s="11">
        <v>36373</v>
      </c>
      <c r="B1051" s="10">
        <v>59.8</v>
      </c>
      <c r="C1051" s="9">
        <f t="shared" si="1"/>
        <v>98.679867986798669</v>
      </c>
    </row>
    <row r="1052" spans="1:3" x14ac:dyDescent="0.25">
      <c r="A1052" s="11">
        <v>36404</v>
      </c>
      <c r="B1052" s="10">
        <v>59.6</v>
      </c>
      <c r="C1052" s="9">
        <f t="shared" si="1"/>
        <v>98.349834983498354</v>
      </c>
    </row>
    <row r="1053" spans="1:3" x14ac:dyDescent="0.25">
      <c r="A1053" s="11">
        <v>36434</v>
      </c>
      <c r="B1053" s="10">
        <v>59.4</v>
      </c>
      <c r="C1053" s="9">
        <f t="shared" si="1"/>
        <v>98.019801980198025</v>
      </c>
    </row>
    <row r="1054" spans="1:3" x14ac:dyDescent="0.25">
      <c r="A1054" s="11">
        <v>36465</v>
      </c>
      <c r="B1054" s="10">
        <v>59.4</v>
      </c>
      <c r="C1054" s="9">
        <f t="shared" si="1"/>
        <v>98.019801980198025</v>
      </c>
    </row>
    <row r="1055" spans="1:3" x14ac:dyDescent="0.25">
      <c r="A1055" s="11">
        <v>36495</v>
      </c>
      <c r="B1055" s="10">
        <v>59.4</v>
      </c>
      <c r="C1055" s="9">
        <f t="shared" si="1"/>
        <v>98.019801980198025</v>
      </c>
    </row>
    <row r="1056" spans="1:3" x14ac:dyDescent="0.25">
      <c r="A1056" s="11">
        <v>36526</v>
      </c>
      <c r="B1056" s="10">
        <v>59.2</v>
      </c>
      <c r="C1056" s="9">
        <f t="shared" si="1"/>
        <v>97.689768976897696</v>
      </c>
    </row>
    <row r="1057" spans="1:3" x14ac:dyDescent="0.25">
      <c r="A1057" s="11">
        <v>36557</v>
      </c>
      <c r="B1057" s="10">
        <v>58.9</v>
      </c>
      <c r="C1057" s="9">
        <f t="shared" si="1"/>
        <v>97.194719471947195</v>
      </c>
    </row>
    <row r="1058" spans="1:3" x14ac:dyDescent="0.25">
      <c r="A1058" s="11">
        <v>36586</v>
      </c>
      <c r="B1058" s="10">
        <v>58.4</v>
      </c>
      <c r="C1058" s="9">
        <f t="shared" si="1"/>
        <v>96.369636963696365</v>
      </c>
    </row>
    <row r="1059" spans="1:3" x14ac:dyDescent="0.25">
      <c r="A1059" s="11">
        <v>36617</v>
      </c>
      <c r="B1059" s="10">
        <v>58.4</v>
      </c>
      <c r="C1059" s="9">
        <f t="shared" si="1"/>
        <v>96.369636963696365</v>
      </c>
    </row>
    <row r="1060" spans="1:3" x14ac:dyDescent="0.25">
      <c r="A1060" s="11">
        <v>36647</v>
      </c>
      <c r="B1060" s="10">
        <v>58.3</v>
      </c>
      <c r="C1060" s="9">
        <f t="shared" si="1"/>
        <v>96.204620462046194</v>
      </c>
    </row>
    <row r="1061" spans="1:3" x14ac:dyDescent="0.25">
      <c r="A1061" s="11">
        <v>36678</v>
      </c>
      <c r="B1061" s="10">
        <v>58</v>
      </c>
      <c r="C1061" s="9">
        <f t="shared" si="1"/>
        <v>95.709570957095707</v>
      </c>
    </row>
    <row r="1062" spans="1:3" x14ac:dyDescent="0.25">
      <c r="A1062" s="11">
        <v>36708</v>
      </c>
      <c r="B1062" s="10">
        <v>57.9</v>
      </c>
      <c r="C1062" s="9">
        <f t="shared" si="1"/>
        <v>95.544554455445535</v>
      </c>
    </row>
    <row r="1063" spans="1:3" x14ac:dyDescent="0.25">
      <c r="A1063" s="11">
        <v>36739</v>
      </c>
      <c r="B1063" s="10">
        <v>57.9</v>
      </c>
      <c r="C1063" s="9">
        <f t="shared" si="1"/>
        <v>95.544554455445535</v>
      </c>
    </row>
    <row r="1064" spans="1:3" x14ac:dyDescent="0.25">
      <c r="A1064" s="11">
        <v>36770</v>
      </c>
      <c r="B1064" s="10">
        <v>57.6</v>
      </c>
      <c r="C1064" s="9">
        <f t="shared" si="1"/>
        <v>95.049504950495049</v>
      </c>
    </row>
    <row r="1065" spans="1:3" x14ac:dyDescent="0.25">
      <c r="A1065" s="11">
        <v>36800</v>
      </c>
      <c r="B1065" s="10">
        <v>57.5</v>
      </c>
      <c r="C1065" s="9">
        <f t="shared" si="1"/>
        <v>94.884488448844877</v>
      </c>
    </row>
    <row r="1066" spans="1:3" x14ac:dyDescent="0.25">
      <c r="A1066" s="11">
        <v>36831</v>
      </c>
      <c r="B1066" s="10">
        <v>57.4</v>
      </c>
      <c r="C1066" s="9">
        <f t="shared" si="1"/>
        <v>94.719471947194705</v>
      </c>
    </row>
    <row r="1067" spans="1:3" x14ac:dyDescent="0.25">
      <c r="A1067" s="11">
        <v>36861</v>
      </c>
      <c r="B1067" s="10">
        <v>57.5</v>
      </c>
      <c r="C1067" s="9">
        <f t="shared" si="1"/>
        <v>94.884488448844877</v>
      </c>
    </row>
    <row r="1068" spans="1:3" x14ac:dyDescent="0.25">
      <c r="A1068" s="11">
        <v>36892</v>
      </c>
      <c r="B1068" s="10">
        <v>57.1</v>
      </c>
      <c r="C1068" s="9">
        <f t="shared" si="1"/>
        <v>94.224422442244233</v>
      </c>
    </row>
    <row r="1069" spans="1:3" x14ac:dyDescent="0.25">
      <c r="A1069" s="11">
        <v>36923</v>
      </c>
      <c r="B1069" s="10">
        <v>56.9</v>
      </c>
      <c r="C1069" s="9">
        <f t="shared" si="1"/>
        <v>93.89438943894389</v>
      </c>
    </row>
    <row r="1070" spans="1:3" x14ac:dyDescent="0.25">
      <c r="A1070" s="11">
        <v>36951</v>
      </c>
      <c r="B1070" s="10">
        <v>56.7</v>
      </c>
      <c r="C1070" s="9">
        <f t="shared" si="1"/>
        <v>93.564356435643575</v>
      </c>
    </row>
    <row r="1071" spans="1:3" x14ac:dyDescent="0.25">
      <c r="A1071" s="11">
        <v>36982</v>
      </c>
      <c r="B1071" s="10">
        <v>56.5</v>
      </c>
      <c r="C1071" s="9">
        <f t="shared" si="1"/>
        <v>93.234323432343231</v>
      </c>
    </row>
    <row r="1072" spans="1:3" x14ac:dyDescent="0.25">
      <c r="A1072" s="11">
        <v>37012</v>
      </c>
      <c r="B1072" s="10">
        <v>56.3</v>
      </c>
      <c r="C1072" s="9">
        <f t="shared" si="1"/>
        <v>92.904290429042902</v>
      </c>
    </row>
    <row r="1073" spans="1:3" x14ac:dyDescent="0.25">
      <c r="A1073" s="11">
        <v>37043</v>
      </c>
      <c r="B1073" s="10">
        <v>56.2</v>
      </c>
      <c r="C1073" s="9">
        <f t="shared" si="1"/>
        <v>92.739273927392745</v>
      </c>
    </row>
    <row r="1074" spans="1:3" x14ac:dyDescent="0.25">
      <c r="A1074" s="11">
        <v>37073</v>
      </c>
      <c r="B1074" s="10">
        <v>56.3</v>
      </c>
      <c r="C1074" s="9">
        <f t="shared" si="1"/>
        <v>92.904290429042902</v>
      </c>
    </row>
    <row r="1075" spans="1:3" x14ac:dyDescent="0.25">
      <c r="A1075" s="11">
        <v>37104</v>
      </c>
      <c r="B1075" s="10">
        <v>56.3</v>
      </c>
      <c r="C1075" s="9">
        <f t="shared" si="1"/>
        <v>92.904290429042902</v>
      </c>
    </row>
    <row r="1076" spans="1:3" x14ac:dyDescent="0.25">
      <c r="A1076" s="11">
        <v>37135</v>
      </c>
      <c r="B1076" s="10">
        <v>56.1</v>
      </c>
      <c r="C1076" s="9">
        <f t="shared" si="1"/>
        <v>92.574257425742573</v>
      </c>
    </row>
    <row r="1077" spans="1:3" x14ac:dyDescent="0.25">
      <c r="A1077" s="11">
        <v>37165</v>
      </c>
      <c r="B1077" s="10">
        <v>56.3</v>
      </c>
      <c r="C1077" s="9">
        <f t="shared" si="1"/>
        <v>92.904290429042902</v>
      </c>
    </row>
    <row r="1078" spans="1:3" x14ac:dyDescent="0.25">
      <c r="A1078" s="11">
        <v>37196</v>
      </c>
      <c r="B1078" s="10">
        <v>56.4</v>
      </c>
      <c r="C1078" s="9">
        <f t="shared" si="1"/>
        <v>93.06930693069306</v>
      </c>
    </row>
    <row r="1079" spans="1:3" x14ac:dyDescent="0.25">
      <c r="A1079" s="11">
        <v>37226</v>
      </c>
      <c r="B1079" s="10">
        <v>56.6</v>
      </c>
      <c r="C1079" s="9">
        <f t="shared" si="1"/>
        <v>93.399339933993403</v>
      </c>
    </row>
    <row r="1080" spans="1:3" x14ac:dyDescent="0.25">
      <c r="A1080" s="11">
        <v>37257</v>
      </c>
      <c r="B1080" s="10">
        <v>56.5</v>
      </c>
      <c r="C1080" s="9">
        <f t="shared" si="1"/>
        <v>93.234323432343231</v>
      </c>
    </row>
    <row r="1081" spans="1:3" x14ac:dyDescent="0.25">
      <c r="A1081" s="11">
        <v>37288</v>
      </c>
      <c r="B1081" s="10">
        <v>56.2</v>
      </c>
      <c r="C1081" s="9">
        <f t="shared" si="1"/>
        <v>92.739273927392745</v>
      </c>
    </row>
    <row r="1082" spans="1:3" x14ac:dyDescent="0.25">
      <c r="A1082" s="11">
        <v>37316</v>
      </c>
      <c r="B1082" s="10">
        <v>55.9</v>
      </c>
      <c r="C1082" s="9">
        <f t="shared" si="1"/>
        <v>92.244224422442244</v>
      </c>
    </row>
    <row r="1083" spans="1:3" x14ac:dyDescent="0.25">
      <c r="A1083" s="11">
        <v>37347</v>
      </c>
      <c r="B1083" s="10">
        <v>55.6</v>
      </c>
      <c r="C1083" s="9">
        <f t="shared" si="1"/>
        <v>91.749174917491743</v>
      </c>
    </row>
    <row r="1084" spans="1:3" x14ac:dyDescent="0.25">
      <c r="A1084" s="11">
        <v>37377</v>
      </c>
      <c r="B1084" s="10">
        <v>55.6</v>
      </c>
      <c r="C1084" s="9">
        <f t="shared" si="1"/>
        <v>91.749174917491743</v>
      </c>
    </row>
    <row r="1085" spans="1:3" x14ac:dyDescent="0.25">
      <c r="A1085" s="11">
        <v>37408</v>
      </c>
      <c r="B1085" s="10">
        <v>55.6</v>
      </c>
      <c r="C1085" s="9">
        <f t="shared" si="1"/>
        <v>91.749174917491743</v>
      </c>
    </row>
    <row r="1086" spans="1:3" x14ac:dyDescent="0.25">
      <c r="A1086" s="11">
        <v>37438</v>
      </c>
      <c r="B1086" s="10">
        <v>55.5</v>
      </c>
      <c r="C1086" s="9">
        <f t="shared" si="1"/>
        <v>91.584158415841571</v>
      </c>
    </row>
    <row r="1087" spans="1:3" x14ac:dyDescent="0.25">
      <c r="A1087" s="11">
        <v>37469</v>
      </c>
      <c r="B1087" s="10">
        <v>55.4</v>
      </c>
      <c r="C1087" s="9">
        <f t="shared" si="1"/>
        <v>91.419141914191414</v>
      </c>
    </row>
    <row r="1088" spans="1:3" x14ac:dyDescent="0.25">
      <c r="A1088" s="11">
        <v>37500</v>
      </c>
      <c r="B1088" s="10">
        <v>55.3</v>
      </c>
      <c r="C1088" s="9">
        <f t="shared" si="1"/>
        <v>91.254125412541242</v>
      </c>
    </row>
    <row r="1089" spans="1:3" x14ac:dyDescent="0.25">
      <c r="A1089" s="11">
        <v>37530</v>
      </c>
      <c r="B1089" s="10">
        <v>55.2</v>
      </c>
      <c r="C1089" s="9">
        <f t="shared" si="1"/>
        <v>91.089108910891099</v>
      </c>
    </row>
    <row r="1090" spans="1:3" x14ac:dyDescent="0.25">
      <c r="A1090" s="11">
        <v>37561</v>
      </c>
      <c r="B1090" s="10">
        <v>55.2</v>
      </c>
      <c r="C1090" s="9">
        <f t="shared" si="1"/>
        <v>91.089108910891099</v>
      </c>
    </row>
    <row r="1091" spans="1:3" x14ac:dyDescent="0.25">
      <c r="A1091" s="11">
        <v>37591</v>
      </c>
      <c r="B1091" s="10">
        <v>55.3</v>
      </c>
      <c r="C1091" s="9">
        <f t="shared" si="1"/>
        <v>91.254125412541242</v>
      </c>
    </row>
    <row r="1092" spans="1:3" x14ac:dyDescent="0.25">
      <c r="A1092" s="11">
        <v>37622</v>
      </c>
      <c r="B1092" s="10">
        <v>55</v>
      </c>
      <c r="C1092" s="9">
        <f t="shared" si="1"/>
        <v>90.759075907590756</v>
      </c>
    </row>
    <row r="1093" spans="1:3" x14ac:dyDescent="0.25">
      <c r="A1093" s="11">
        <v>37653</v>
      </c>
      <c r="B1093" s="10">
        <v>54.6</v>
      </c>
      <c r="C1093" s="9">
        <f t="shared" si="1"/>
        <v>90.099009900990097</v>
      </c>
    </row>
    <row r="1094" spans="1:3" x14ac:dyDescent="0.25">
      <c r="A1094" s="11">
        <v>37681</v>
      </c>
      <c r="B1094" s="10">
        <v>54.3</v>
      </c>
      <c r="C1094" s="9">
        <f t="shared" si="1"/>
        <v>89.603960396039597</v>
      </c>
    </row>
    <row r="1095" spans="1:3" x14ac:dyDescent="0.25">
      <c r="A1095" s="11">
        <v>37712</v>
      </c>
      <c r="B1095" s="10">
        <v>54.4</v>
      </c>
      <c r="C1095" s="9">
        <f t="shared" si="1"/>
        <v>89.768976897689768</v>
      </c>
    </row>
    <row r="1096" spans="1:3" x14ac:dyDescent="0.25">
      <c r="A1096" s="11">
        <v>37742</v>
      </c>
      <c r="B1096" s="10">
        <v>54.5</v>
      </c>
      <c r="C1096" s="9">
        <f t="shared" si="1"/>
        <v>89.933993399339926</v>
      </c>
    </row>
    <row r="1097" spans="1:3" x14ac:dyDescent="0.25">
      <c r="A1097" s="11">
        <v>37773</v>
      </c>
      <c r="B1097" s="10">
        <v>54.4</v>
      </c>
      <c r="C1097" s="9">
        <f t="shared" si="1"/>
        <v>89.768976897689768</v>
      </c>
    </row>
    <row r="1098" spans="1:3" x14ac:dyDescent="0.25">
      <c r="A1098" s="11">
        <v>37803</v>
      </c>
      <c r="B1098" s="10">
        <v>54.4</v>
      </c>
      <c r="C1098" s="9">
        <f t="shared" si="1"/>
        <v>89.768976897689768</v>
      </c>
    </row>
    <row r="1099" spans="1:3" x14ac:dyDescent="0.25">
      <c r="A1099" s="11">
        <v>37834</v>
      </c>
      <c r="B1099" s="10">
        <v>54.2</v>
      </c>
      <c r="C1099" s="9">
        <f t="shared" si="1"/>
        <v>89.438943894389439</v>
      </c>
    </row>
    <row r="1100" spans="1:3" x14ac:dyDescent="0.25">
      <c r="A1100" s="11">
        <v>37865</v>
      </c>
      <c r="B1100" s="10">
        <v>54</v>
      </c>
      <c r="C1100" s="9">
        <f t="shared" si="1"/>
        <v>89.10891089108911</v>
      </c>
    </row>
    <row r="1101" spans="1:3" x14ac:dyDescent="0.25">
      <c r="A1101" s="11">
        <v>37895</v>
      </c>
      <c r="B1101" s="10">
        <v>54</v>
      </c>
      <c r="C1101" s="9">
        <f t="shared" si="1"/>
        <v>89.10891089108911</v>
      </c>
    </row>
    <row r="1102" spans="1:3" x14ac:dyDescent="0.25">
      <c r="A1102" s="11">
        <v>37926</v>
      </c>
      <c r="B1102" s="10">
        <v>54.2</v>
      </c>
      <c r="C1102" s="9">
        <f t="shared" si="1"/>
        <v>89.438943894389439</v>
      </c>
    </row>
    <row r="1103" spans="1:3" x14ac:dyDescent="0.25">
      <c r="A1103" s="11">
        <v>37956</v>
      </c>
      <c r="B1103" s="10">
        <v>54.3</v>
      </c>
      <c r="C1103" s="9">
        <f t="shared" si="1"/>
        <v>89.603960396039597</v>
      </c>
    </row>
    <row r="1104" spans="1:3" x14ac:dyDescent="0.25">
      <c r="A1104" s="11">
        <v>37987</v>
      </c>
      <c r="B1104" s="10">
        <v>54</v>
      </c>
      <c r="C1104" s="9">
        <f t="shared" si="1"/>
        <v>89.10891089108911</v>
      </c>
    </row>
    <row r="1105" spans="1:3" x14ac:dyDescent="0.25">
      <c r="A1105" s="11">
        <v>38018</v>
      </c>
      <c r="B1105" s="10">
        <v>53.7</v>
      </c>
      <c r="C1105" s="9">
        <f t="shared" si="1"/>
        <v>88.613861386138609</v>
      </c>
    </row>
    <row r="1106" spans="1:3" x14ac:dyDescent="0.25">
      <c r="A1106" s="11">
        <v>38047</v>
      </c>
      <c r="B1106" s="10">
        <v>53.4</v>
      </c>
      <c r="C1106" s="9">
        <f t="shared" si="1"/>
        <v>88.118811881188122</v>
      </c>
    </row>
    <row r="1107" spans="1:3" x14ac:dyDescent="0.25">
      <c r="A1107" s="11">
        <v>38078</v>
      </c>
      <c r="B1107" s="10">
        <v>53.2</v>
      </c>
      <c r="C1107" s="9">
        <f t="shared" si="1"/>
        <v>87.788778877887793</v>
      </c>
    </row>
    <row r="1108" spans="1:3" x14ac:dyDescent="0.25">
      <c r="A1108" s="11">
        <v>38108</v>
      </c>
      <c r="B1108" s="10">
        <v>52.9</v>
      </c>
      <c r="C1108" s="9">
        <f t="shared" si="1"/>
        <v>87.293729372937293</v>
      </c>
    </row>
    <row r="1109" spans="1:3" x14ac:dyDescent="0.25">
      <c r="A1109" s="11">
        <v>38139</v>
      </c>
      <c r="B1109" s="10">
        <v>52.7</v>
      </c>
      <c r="C1109" s="9">
        <f t="shared" si="1"/>
        <v>86.963696369636963</v>
      </c>
    </row>
    <row r="1110" spans="1:3" x14ac:dyDescent="0.25">
      <c r="A1110" s="11">
        <v>38169</v>
      </c>
      <c r="B1110" s="10">
        <v>52.8</v>
      </c>
      <c r="C1110" s="9">
        <f t="shared" si="1"/>
        <v>87.128712871287121</v>
      </c>
    </row>
    <row r="1111" spans="1:3" x14ac:dyDescent="0.25">
      <c r="A1111" s="11">
        <v>38200</v>
      </c>
      <c r="B1111" s="10">
        <v>52.8</v>
      </c>
      <c r="C1111" s="9">
        <f t="shared" si="1"/>
        <v>87.128712871287121</v>
      </c>
    </row>
    <row r="1112" spans="1:3" x14ac:dyDescent="0.25">
      <c r="A1112" s="11">
        <v>38231</v>
      </c>
      <c r="B1112" s="10">
        <v>52.7</v>
      </c>
      <c r="C1112" s="9">
        <f t="shared" ref="C1112:C1175" si="2">(B1112/$B$1046)*$C$1046</f>
        <v>86.963696369636963</v>
      </c>
    </row>
    <row r="1113" spans="1:3" x14ac:dyDescent="0.25">
      <c r="A1113" s="11">
        <v>38261</v>
      </c>
      <c r="B1113" s="10">
        <v>52.4</v>
      </c>
      <c r="C1113" s="9">
        <f t="shared" si="2"/>
        <v>86.468646864686463</v>
      </c>
    </row>
    <row r="1114" spans="1:3" x14ac:dyDescent="0.25">
      <c r="A1114" s="11">
        <v>38292</v>
      </c>
      <c r="B1114" s="10">
        <v>52.4</v>
      </c>
      <c r="C1114" s="9">
        <f t="shared" si="2"/>
        <v>86.468646864686463</v>
      </c>
    </row>
    <row r="1115" spans="1:3" x14ac:dyDescent="0.25">
      <c r="A1115" s="11">
        <v>38322</v>
      </c>
      <c r="B1115" s="10">
        <v>52.5</v>
      </c>
      <c r="C1115" s="9">
        <f t="shared" si="2"/>
        <v>86.633663366336634</v>
      </c>
    </row>
    <row r="1116" spans="1:3" x14ac:dyDescent="0.25">
      <c r="A1116" s="11">
        <v>38353</v>
      </c>
      <c r="B1116" s="10">
        <v>52.4</v>
      </c>
      <c r="C1116" s="9">
        <f t="shared" si="2"/>
        <v>86.468646864686463</v>
      </c>
    </row>
    <row r="1117" spans="1:3" x14ac:dyDescent="0.25">
      <c r="A1117" s="11">
        <v>38384</v>
      </c>
      <c r="B1117" s="10">
        <v>52.1</v>
      </c>
      <c r="C1117" s="9">
        <f t="shared" si="2"/>
        <v>85.973597359735976</v>
      </c>
    </row>
    <row r="1118" spans="1:3" x14ac:dyDescent="0.25">
      <c r="A1118" s="11">
        <v>38412</v>
      </c>
      <c r="B1118" s="10">
        <v>51.7</v>
      </c>
      <c r="C1118" s="9">
        <f t="shared" si="2"/>
        <v>85.313531353135318</v>
      </c>
    </row>
    <row r="1119" spans="1:3" x14ac:dyDescent="0.25">
      <c r="A1119" s="11">
        <v>38443</v>
      </c>
      <c r="B1119" s="10">
        <v>51.4</v>
      </c>
      <c r="C1119" s="9">
        <f t="shared" si="2"/>
        <v>84.818481848184817</v>
      </c>
    </row>
    <row r="1120" spans="1:3" x14ac:dyDescent="0.25">
      <c r="A1120" s="11">
        <v>38473</v>
      </c>
      <c r="B1120" s="10">
        <v>51.4</v>
      </c>
      <c r="C1120" s="9">
        <f t="shared" si="2"/>
        <v>84.818481848184817</v>
      </c>
    </row>
    <row r="1121" spans="1:3" x14ac:dyDescent="0.25">
      <c r="A1121" s="11">
        <v>38504</v>
      </c>
      <c r="B1121" s="10">
        <v>51.4</v>
      </c>
      <c r="C1121" s="9">
        <f t="shared" si="2"/>
        <v>84.818481848184817</v>
      </c>
    </row>
    <row r="1122" spans="1:3" x14ac:dyDescent="0.25">
      <c r="A1122" s="11">
        <v>38534</v>
      </c>
      <c r="B1122" s="10">
        <v>51.2</v>
      </c>
      <c r="C1122" s="9">
        <f t="shared" si="2"/>
        <v>84.488448844884488</v>
      </c>
    </row>
    <row r="1123" spans="1:3" x14ac:dyDescent="0.25">
      <c r="A1123" s="11">
        <v>38565</v>
      </c>
      <c r="B1123" s="10">
        <v>50.9</v>
      </c>
      <c r="C1123" s="9">
        <f t="shared" si="2"/>
        <v>83.993399339934001</v>
      </c>
    </row>
    <row r="1124" spans="1:3" x14ac:dyDescent="0.25">
      <c r="A1124" s="11">
        <v>38596</v>
      </c>
      <c r="B1124" s="10">
        <v>50.3</v>
      </c>
      <c r="C1124" s="9">
        <f t="shared" si="2"/>
        <v>83.003300330032985</v>
      </c>
    </row>
    <row r="1125" spans="1:3" x14ac:dyDescent="0.25">
      <c r="A1125" s="11">
        <v>38626</v>
      </c>
      <c r="B1125" s="10">
        <v>50.2</v>
      </c>
      <c r="C1125" s="9">
        <f t="shared" si="2"/>
        <v>82.838283828382842</v>
      </c>
    </row>
    <row r="1126" spans="1:3" x14ac:dyDescent="0.25">
      <c r="A1126" s="11">
        <v>38657</v>
      </c>
      <c r="B1126" s="10">
        <v>50.6</v>
      </c>
      <c r="C1126" s="9">
        <f t="shared" si="2"/>
        <v>83.4983498349835</v>
      </c>
    </row>
    <row r="1127" spans="1:3" x14ac:dyDescent="0.25">
      <c r="A1127" s="11">
        <v>38687</v>
      </c>
      <c r="B1127" s="10">
        <v>50.8</v>
      </c>
      <c r="C1127" s="9">
        <f t="shared" si="2"/>
        <v>83.828382838283815</v>
      </c>
    </row>
    <row r="1128" spans="1:3" x14ac:dyDescent="0.25">
      <c r="A1128" s="11">
        <v>38718</v>
      </c>
      <c r="B1128" s="10">
        <v>50.4</v>
      </c>
      <c r="C1128" s="9">
        <f t="shared" si="2"/>
        <v>83.168316831683171</v>
      </c>
    </row>
    <row r="1129" spans="1:3" x14ac:dyDescent="0.25">
      <c r="A1129" s="11">
        <v>38749</v>
      </c>
      <c r="B1129" s="10">
        <v>50.3</v>
      </c>
      <c r="C1129" s="9">
        <f t="shared" si="2"/>
        <v>83.003300330032985</v>
      </c>
    </row>
    <row r="1130" spans="1:3" x14ac:dyDescent="0.25">
      <c r="A1130" s="11">
        <v>38777</v>
      </c>
      <c r="B1130" s="10">
        <v>50</v>
      </c>
      <c r="C1130" s="9">
        <f t="shared" si="2"/>
        <v>82.508250825082513</v>
      </c>
    </row>
    <row r="1131" spans="1:3" x14ac:dyDescent="0.25">
      <c r="A1131" s="11">
        <v>38808</v>
      </c>
      <c r="B1131" s="10">
        <v>49.6</v>
      </c>
      <c r="C1131" s="9">
        <f t="shared" si="2"/>
        <v>81.848184818481855</v>
      </c>
    </row>
    <row r="1132" spans="1:3" x14ac:dyDescent="0.25">
      <c r="A1132" s="11">
        <v>38838</v>
      </c>
      <c r="B1132" s="10">
        <v>49.4</v>
      </c>
      <c r="C1132" s="9">
        <f t="shared" si="2"/>
        <v>81.518151815181511</v>
      </c>
    </row>
    <row r="1133" spans="1:3" x14ac:dyDescent="0.25">
      <c r="A1133" s="11">
        <v>38869</v>
      </c>
      <c r="B1133" s="10">
        <v>49.3</v>
      </c>
      <c r="C1133" s="9">
        <f t="shared" si="2"/>
        <v>81.35313531353134</v>
      </c>
    </row>
    <row r="1134" spans="1:3" x14ac:dyDescent="0.25">
      <c r="A1134" s="11">
        <v>38899</v>
      </c>
      <c r="B1134" s="10">
        <v>49.1</v>
      </c>
      <c r="C1134" s="9">
        <f t="shared" si="2"/>
        <v>81.023102310231025</v>
      </c>
    </row>
    <row r="1135" spans="1:3" x14ac:dyDescent="0.25">
      <c r="A1135" s="11">
        <v>38930</v>
      </c>
      <c r="B1135" s="10">
        <v>49</v>
      </c>
      <c r="C1135" s="9">
        <f t="shared" si="2"/>
        <v>80.858085808580853</v>
      </c>
    </row>
    <row r="1136" spans="1:3" x14ac:dyDescent="0.25">
      <c r="A1136" s="11">
        <v>38961</v>
      </c>
      <c r="B1136" s="10">
        <v>49.3</v>
      </c>
      <c r="C1136" s="9">
        <f t="shared" si="2"/>
        <v>81.35313531353134</v>
      </c>
    </row>
    <row r="1137" spans="1:3" x14ac:dyDescent="0.25">
      <c r="A1137" s="11">
        <v>38991</v>
      </c>
      <c r="B1137" s="10">
        <v>49.5</v>
      </c>
      <c r="C1137" s="9">
        <f t="shared" si="2"/>
        <v>81.683168316831683</v>
      </c>
    </row>
    <row r="1138" spans="1:3" x14ac:dyDescent="0.25">
      <c r="A1138" s="11">
        <v>39022</v>
      </c>
      <c r="B1138" s="10">
        <v>49.6</v>
      </c>
      <c r="C1138" s="9">
        <f t="shared" si="2"/>
        <v>81.848184818481855</v>
      </c>
    </row>
    <row r="1139" spans="1:3" x14ac:dyDescent="0.25">
      <c r="A1139" s="11">
        <v>39052</v>
      </c>
      <c r="B1139" s="10">
        <v>49.6</v>
      </c>
      <c r="C1139" s="9">
        <f t="shared" si="2"/>
        <v>81.848184818481855</v>
      </c>
    </row>
    <row r="1140" spans="1:3" x14ac:dyDescent="0.25">
      <c r="A1140" s="11">
        <v>39083</v>
      </c>
      <c r="B1140" s="10">
        <v>49.4</v>
      </c>
      <c r="C1140" s="9">
        <f t="shared" si="2"/>
        <v>81.518151815181511</v>
      </c>
    </row>
    <row r="1141" spans="1:3" x14ac:dyDescent="0.25">
      <c r="A1141" s="11">
        <v>39114</v>
      </c>
      <c r="B1141" s="10">
        <v>49.1</v>
      </c>
      <c r="C1141" s="9">
        <f t="shared" si="2"/>
        <v>81.023102310231025</v>
      </c>
    </row>
    <row r="1142" spans="1:3" x14ac:dyDescent="0.25">
      <c r="A1142" s="11">
        <v>39142</v>
      </c>
      <c r="B1142" s="10">
        <v>48.7</v>
      </c>
      <c r="C1142" s="9">
        <f t="shared" si="2"/>
        <v>80.363036303630366</v>
      </c>
    </row>
    <row r="1143" spans="1:3" x14ac:dyDescent="0.25">
      <c r="A1143" s="11">
        <v>39173</v>
      </c>
      <c r="B1143" s="10">
        <v>48.4</v>
      </c>
      <c r="C1143" s="9">
        <f t="shared" si="2"/>
        <v>79.867986798679866</v>
      </c>
    </row>
    <row r="1144" spans="1:3" x14ac:dyDescent="0.25">
      <c r="A1144" s="11">
        <v>39203</v>
      </c>
      <c r="B1144" s="10">
        <v>48.1</v>
      </c>
      <c r="C1144" s="9">
        <f t="shared" si="2"/>
        <v>79.372937293729379</v>
      </c>
    </row>
    <row r="1145" spans="1:3" x14ac:dyDescent="0.25">
      <c r="A1145" s="11">
        <v>39234</v>
      </c>
      <c r="B1145" s="10">
        <v>48</v>
      </c>
      <c r="C1145" s="9">
        <f t="shared" si="2"/>
        <v>79.207920792079207</v>
      </c>
    </row>
    <row r="1146" spans="1:3" x14ac:dyDescent="0.25">
      <c r="A1146" s="11">
        <v>39264</v>
      </c>
      <c r="B1146" s="10">
        <v>48</v>
      </c>
      <c r="C1146" s="9">
        <f t="shared" si="2"/>
        <v>79.207920792079207</v>
      </c>
    </row>
    <row r="1147" spans="1:3" x14ac:dyDescent="0.25">
      <c r="A1147" s="11">
        <v>39295</v>
      </c>
      <c r="B1147" s="10">
        <v>48.1</v>
      </c>
      <c r="C1147" s="9">
        <f t="shared" si="2"/>
        <v>79.372937293729379</v>
      </c>
    </row>
    <row r="1148" spans="1:3" x14ac:dyDescent="0.25">
      <c r="A1148" s="11">
        <v>39326</v>
      </c>
      <c r="B1148" s="10">
        <v>48</v>
      </c>
      <c r="C1148" s="9">
        <f t="shared" si="2"/>
        <v>79.207920792079207</v>
      </c>
    </row>
    <row r="1149" spans="1:3" x14ac:dyDescent="0.25">
      <c r="A1149" s="11">
        <v>39356</v>
      </c>
      <c r="B1149" s="10">
        <v>47.9</v>
      </c>
      <c r="C1149" s="9">
        <f t="shared" si="2"/>
        <v>79.042904290429036</v>
      </c>
    </row>
    <row r="1150" spans="1:3" x14ac:dyDescent="0.25">
      <c r="A1150" s="11">
        <v>39387</v>
      </c>
      <c r="B1150" s="10">
        <v>47.6</v>
      </c>
      <c r="C1150" s="9">
        <f t="shared" si="2"/>
        <v>78.547854785478549</v>
      </c>
    </row>
    <row r="1151" spans="1:3" x14ac:dyDescent="0.25">
      <c r="A1151" s="11">
        <v>39417</v>
      </c>
      <c r="B1151" s="10">
        <v>47.6</v>
      </c>
      <c r="C1151" s="9">
        <f t="shared" si="2"/>
        <v>78.547854785478549</v>
      </c>
    </row>
    <row r="1152" spans="1:3" x14ac:dyDescent="0.25">
      <c r="A1152" s="11">
        <v>39448</v>
      </c>
      <c r="B1152" s="10">
        <v>47.4</v>
      </c>
      <c r="C1152" s="9">
        <f t="shared" si="2"/>
        <v>78.217821782178206</v>
      </c>
    </row>
    <row r="1153" spans="1:3" x14ac:dyDescent="0.25">
      <c r="A1153" s="11">
        <v>39479</v>
      </c>
      <c r="B1153" s="10">
        <v>47.2</v>
      </c>
      <c r="C1153" s="9">
        <f t="shared" si="2"/>
        <v>77.887788778877891</v>
      </c>
    </row>
    <row r="1154" spans="1:3" x14ac:dyDescent="0.25">
      <c r="A1154" s="11">
        <v>39508</v>
      </c>
      <c r="B1154" s="10">
        <v>46.8</v>
      </c>
      <c r="C1154" s="9">
        <f t="shared" si="2"/>
        <v>77.227722772277218</v>
      </c>
    </row>
    <row r="1155" spans="1:3" x14ac:dyDescent="0.25">
      <c r="A1155" s="11">
        <v>39539</v>
      </c>
      <c r="B1155" s="10">
        <v>46.5</v>
      </c>
      <c r="C1155" s="9">
        <f t="shared" si="2"/>
        <v>76.732673267326732</v>
      </c>
    </row>
    <row r="1156" spans="1:3" x14ac:dyDescent="0.25">
      <c r="A1156" s="11">
        <v>39569</v>
      </c>
      <c r="B1156" s="10">
        <v>46.2</v>
      </c>
      <c r="C1156" s="9">
        <f t="shared" si="2"/>
        <v>76.237623762376245</v>
      </c>
    </row>
    <row r="1157" spans="1:3" x14ac:dyDescent="0.25">
      <c r="A1157" s="11">
        <v>39600</v>
      </c>
      <c r="B1157" s="10">
        <v>45.7</v>
      </c>
      <c r="C1157" s="9">
        <f t="shared" si="2"/>
        <v>75.412541254125415</v>
      </c>
    </row>
    <row r="1158" spans="1:3" x14ac:dyDescent="0.25">
      <c r="A1158" s="11">
        <v>39630</v>
      </c>
      <c r="B1158" s="10">
        <v>45.5</v>
      </c>
      <c r="C1158" s="9">
        <f t="shared" si="2"/>
        <v>75.082508250825086</v>
      </c>
    </row>
    <row r="1159" spans="1:3" x14ac:dyDescent="0.25">
      <c r="A1159" s="11">
        <v>39661</v>
      </c>
      <c r="B1159" s="10">
        <v>45.6</v>
      </c>
      <c r="C1159" s="9">
        <f t="shared" si="2"/>
        <v>75.247524752475243</v>
      </c>
    </row>
    <row r="1160" spans="1:3" x14ac:dyDescent="0.25">
      <c r="A1160" s="11">
        <v>39692</v>
      </c>
      <c r="B1160" s="10">
        <v>45.7</v>
      </c>
      <c r="C1160" s="9">
        <f t="shared" si="2"/>
        <v>75.412541254125415</v>
      </c>
    </row>
    <row r="1161" spans="1:3" x14ac:dyDescent="0.25">
      <c r="A1161" s="11">
        <v>39722</v>
      </c>
      <c r="B1161" s="10">
        <v>46.2</v>
      </c>
      <c r="C1161" s="9">
        <f t="shared" si="2"/>
        <v>76.237623762376245</v>
      </c>
    </row>
    <row r="1162" spans="1:3" x14ac:dyDescent="0.25">
      <c r="A1162" s="11">
        <v>39753</v>
      </c>
      <c r="B1162" s="10">
        <v>47.1</v>
      </c>
      <c r="C1162" s="9">
        <f t="shared" si="2"/>
        <v>77.722772277227719</v>
      </c>
    </row>
    <row r="1163" spans="1:3" x14ac:dyDescent="0.25">
      <c r="A1163" s="11">
        <v>39783</v>
      </c>
      <c r="B1163" s="10">
        <v>47.6</v>
      </c>
      <c r="C1163" s="9">
        <f t="shared" si="2"/>
        <v>78.547854785478549</v>
      </c>
    </row>
    <row r="1164" spans="1:3" x14ac:dyDescent="0.25">
      <c r="A1164" s="11">
        <v>39814</v>
      </c>
      <c r="B1164" s="10">
        <v>47.4</v>
      </c>
      <c r="C1164" s="9">
        <f t="shared" si="2"/>
        <v>78.217821782178206</v>
      </c>
    </row>
    <row r="1165" spans="1:3" x14ac:dyDescent="0.25">
      <c r="A1165" s="11">
        <v>39845</v>
      </c>
      <c r="B1165" s="10">
        <v>47.1</v>
      </c>
      <c r="C1165" s="9">
        <f t="shared" si="2"/>
        <v>77.722772277227719</v>
      </c>
    </row>
    <row r="1166" spans="1:3" x14ac:dyDescent="0.25">
      <c r="A1166" s="11">
        <v>39873</v>
      </c>
      <c r="B1166" s="10">
        <v>47</v>
      </c>
      <c r="C1166" s="9">
        <f t="shared" si="2"/>
        <v>77.557755775577547</v>
      </c>
    </row>
    <row r="1167" spans="1:3" x14ac:dyDescent="0.25">
      <c r="A1167" s="11">
        <v>39904</v>
      </c>
      <c r="B1167" s="10">
        <v>46.9</v>
      </c>
      <c r="C1167" s="9">
        <f t="shared" si="2"/>
        <v>77.39273927392739</v>
      </c>
    </row>
    <row r="1168" spans="1:3" x14ac:dyDescent="0.25">
      <c r="A1168" s="11">
        <v>39934</v>
      </c>
      <c r="B1168" s="10">
        <v>46.8</v>
      </c>
      <c r="C1168" s="9">
        <f t="shared" si="2"/>
        <v>77.227722772277218</v>
      </c>
    </row>
    <row r="1169" spans="1:3" x14ac:dyDescent="0.25">
      <c r="A1169" s="11">
        <v>39965</v>
      </c>
      <c r="B1169" s="10">
        <v>46.4</v>
      </c>
      <c r="C1169" s="9">
        <f t="shared" si="2"/>
        <v>76.56765676567656</v>
      </c>
    </row>
    <row r="1170" spans="1:3" x14ac:dyDescent="0.25">
      <c r="A1170" s="11">
        <v>39995</v>
      </c>
      <c r="B1170" s="10">
        <v>46.4</v>
      </c>
      <c r="C1170" s="9">
        <f t="shared" si="2"/>
        <v>76.56765676567656</v>
      </c>
    </row>
    <row r="1171" spans="1:3" x14ac:dyDescent="0.25">
      <c r="A1171" s="11">
        <v>40026</v>
      </c>
      <c r="B1171" s="10">
        <v>46.3</v>
      </c>
      <c r="C1171" s="9">
        <f t="shared" si="2"/>
        <v>76.402640264026402</v>
      </c>
    </row>
    <row r="1172" spans="1:3" x14ac:dyDescent="0.25">
      <c r="A1172" s="11">
        <v>40057</v>
      </c>
      <c r="B1172" s="10">
        <v>46.3</v>
      </c>
      <c r="C1172" s="9">
        <f t="shared" si="2"/>
        <v>76.402640264026402</v>
      </c>
    </row>
    <row r="1173" spans="1:3" x14ac:dyDescent="0.25">
      <c r="A1173" s="11">
        <v>40087</v>
      </c>
      <c r="B1173" s="10">
        <v>46.3</v>
      </c>
      <c r="C1173" s="9">
        <f t="shared" si="2"/>
        <v>76.402640264026402</v>
      </c>
    </row>
    <row r="1174" spans="1:3" x14ac:dyDescent="0.25">
      <c r="A1174" s="11">
        <v>40118</v>
      </c>
      <c r="B1174" s="10">
        <v>46.2</v>
      </c>
      <c r="C1174" s="9">
        <f t="shared" si="2"/>
        <v>76.237623762376245</v>
      </c>
    </row>
    <row r="1175" spans="1:3" x14ac:dyDescent="0.25">
      <c r="A1175" s="11">
        <v>40148</v>
      </c>
      <c r="B1175" s="10">
        <v>46.3</v>
      </c>
      <c r="C1175" s="9">
        <f t="shared" si="2"/>
        <v>76.402640264026402</v>
      </c>
    </row>
    <row r="1176" spans="1:3" x14ac:dyDescent="0.25">
      <c r="A1176" s="11">
        <v>40179</v>
      </c>
      <c r="B1176" s="10">
        <v>46.1</v>
      </c>
      <c r="C1176" s="9">
        <f t="shared" ref="C1176:C1239" si="3">(B1176/$B$1046)*$C$1046</f>
        <v>76.072607260726073</v>
      </c>
    </row>
    <row r="1177" spans="1:3" x14ac:dyDescent="0.25">
      <c r="A1177" s="11">
        <v>40210</v>
      </c>
      <c r="B1177" s="10">
        <v>46.1</v>
      </c>
      <c r="C1177" s="9">
        <f t="shared" si="3"/>
        <v>76.072607260726073</v>
      </c>
    </row>
    <row r="1178" spans="1:3" x14ac:dyDescent="0.25">
      <c r="A1178" s="11">
        <v>40238</v>
      </c>
      <c r="B1178" s="10">
        <v>45.9</v>
      </c>
      <c r="C1178" s="9">
        <f t="shared" si="3"/>
        <v>75.742574257425744</v>
      </c>
    </row>
    <row r="1179" spans="1:3" x14ac:dyDescent="0.25">
      <c r="A1179" s="11">
        <v>40269</v>
      </c>
      <c r="B1179" s="10">
        <v>45.9</v>
      </c>
      <c r="C1179" s="9">
        <f t="shared" si="3"/>
        <v>75.742574257425744</v>
      </c>
    </row>
    <row r="1180" spans="1:3" x14ac:dyDescent="0.25">
      <c r="A1180" s="11">
        <v>40299</v>
      </c>
      <c r="B1180" s="10">
        <v>45.8</v>
      </c>
      <c r="C1180" s="9">
        <f t="shared" si="3"/>
        <v>75.577557755775572</v>
      </c>
    </row>
    <row r="1181" spans="1:3" x14ac:dyDescent="0.25">
      <c r="A1181" s="11">
        <v>40330</v>
      </c>
      <c r="B1181" s="10">
        <v>45.9</v>
      </c>
      <c r="C1181" s="9">
        <f t="shared" si="3"/>
        <v>75.742574257425744</v>
      </c>
    </row>
    <row r="1182" spans="1:3" x14ac:dyDescent="0.25">
      <c r="A1182" s="11">
        <v>40360</v>
      </c>
      <c r="B1182" s="10">
        <v>45.9</v>
      </c>
      <c r="C1182" s="9">
        <f t="shared" si="3"/>
        <v>75.742574257425744</v>
      </c>
    </row>
    <row r="1183" spans="1:3" x14ac:dyDescent="0.25">
      <c r="A1183" s="11">
        <v>40391</v>
      </c>
      <c r="B1183" s="10">
        <v>45.8</v>
      </c>
      <c r="C1183" s="9">
        <f t="shared" si="3"/>
        <v>75.577557755775572</v>
      </c>
    </row>
    <row r="1184" spans="1:3" x14ac:dyDescent="0.25">
      <c r="A1184" s="11">
        <v>40422</v>
      </c>
      <c r="B1184" s="10">
        <v>45.8</v>
      </c>
      <c r="C1184" s="9">
        <f t="shared" si="3"/>
        <v>75.577557755775572</v>
      </c>
    </row>
    <row r="1185" spans="1:3" x14ac:dyDescent="0.25">
      <c r="A1185" s="11">
        <v>40452</v>
      </c>
      <c r="B1185" s="10">
        <v>45.7</v>
      </c>
      <c r="C1185" s="9">
        <f t="shared" si="3"/>
        <v>75.412541254125415</v>
      </c>
    </row>
    <row r="1186" spans="1:3" x14ac:dyDescent="0.25">
      <c r="A1186" s="11">
        <v>40483</v>
      </c>
      <c r="B1186" s="10">
        <v>45.7</v>
      </c>
      <c r="C1186" s="9">
        <f t="shared" si="3"/>
        <v>75.412541254125415</v>
      </c>
    </row>
    <row r="1187" spans="1:3" x14ac:dyDescent="0.25">
      <c r="A1187" s="11">
        <v>40513</v>
      </c>
      <c r="B1187" s="10">
        <v>45.6</v>
      </c>
      <c r="C1187" s="9">
        <f t="shared" si="3"/>
        <v>75.247524752475243</v>
      </c>
    </row>
    <row r="1188" spans="1:3" x14ac:dyDescent="0.25">
      <c r="A1188" s="11">
        <v>40544</v>
      </c>
      <c r="B1188" s="10">
        <v>45.4</v>
      </c>
      <c r="C1188" s="9">
        <f t="shared" si="3"/>
        <v>74.917491749174914</v>
      </c>
    </row>
    <row r="1189" spans="1:3" x14ac:dyDescent="0.25">
      <c r="A1189" s="11">
        <v>40575</v>
      </c>
      <c r="B1189" s="10">
        <v>45.2</v>
      </c>
      <c r="C1189" s="9">
        <f t="shared" si="3"/>
        <v>74.587458745874585</v>
      </c>
    </row>
    <row r="1190" spans="1:3" x14ac:dyDescent="0.25">
      <c r="A1190" s="11">
        <v>40603</v>
      </c>
      <c r="B1190" s="10">
        <v>44.7</v>
      </c>
      <c r="C1190" s="9">
        <f t="shared" si="3"/>
        <v>73.762376237623755</v>
      </c>
    </row>
    <row r="1191" spans="1:3" x14ac:dyDescent="0.25">
      <c r="A1191" s="11">
        <v>40634</v>
      </c>
      <c r="B1191" s="10">
        <v>44.5</v>
      </c>
      <c r="C1191" s="9">
        <f t="shared" si="3"/>
        <v>73.432343234323426</v>
      </c>
    </row>
    <row r="1192" spans="1:3" x14ac:dyDescent="0.25">
      <c r="A1192" s="11">
        <v>40664</v>
      </c>
      <c r="B1192" s="10">
        <v>44.3</v>
      </c>
      <c r="C1192" s="9">
        <f t="shared" si="3"/>
        <v>73.102310231023097</v>
      </c>
    </row>
    <row r="1193" spans="1:3" x14ac:dyDescent="0.25">
      <c r="A1193" s="11">
        <v>40695</v>
      </c>
      <c r="B1193" s="10">
        <v>44.3</v>
      </c>
      <c r="C1193" s="9">
        <f t="shared" si="3"/>
        <v>73.102310231023097</v>
      </c>
    </row>
    <row r="1194" spans="1:3" x14ac:dyDescent="0.25">
      <c r="A1194" s="11">
        <v>40725</v>
      </c>
      <c r="B1194" s="10">
        <v>44.3</v>
      </c>
      <c r="C1194" s="9">
        <f t="shared" si="3"/>
        <v>73.102310231023097</v>
      </c>
    </row>
    <row r="1195" spans="1:3" x14ac:dyDescent="0.25">
      <c r="A1195" s="11">
        <v>40756</v>
      </c>
      <c r="B1195" s="10">
        <v>44.1</v>
      </c>
      <c r="C1195" s="9">
        <f t="shared" si="3"/>
        <v>72.772277227722768</v>
      </c>
    </row>
    <row r="1196" spans="1:3" x14ac:dyDescent="0.25">
      <c r="A1196" s="11">
        <v>40787</v>
      </c>
      <c r="B1196" s="10">
        <v>44.1</v>
      </c>
      <c r="C1196" s="9">
        <f t="shared" si="3"/>
        <v>72.772277227722768</v>
      </c>
    </row>
    <row r="1197" spans="1:3" x14ac:dyDescent="0.25">
      <c r="A1197" s="11">
        <v>40817</v>
      </c>
      <c r="B1197" s="10">
        <v>44.2</v>
      </c>
      <c r="C1197" s="9">
        <f t="shared" si="3"/>
        <v>72.937293729372939</v>
      </c>
    </row>
    <row r="1198" spans="1:3" x14ac:dyDescent="0.25">
      <c r="A1198" s="11">
        <v>40848</v>
      </c>
      <c r="B1198" s="10">
        <v>44.2</v>
      </c>
      <c r="C1198" s="9">
        <f t="shared" si="3"/>
        <v>72.937293729372939</v>
      </c>
    </row>
    <row r="1199" spans="1:3" x14ac:dyDescent="0.25">
      <c r="A1199" s="11">
        <v>40878</v>
      </c>
      <c r="B1199" s="10">
        <v>44.3</v>
      </c>
      <c r="C1199" s="9">
        <f t="shared" si="3"/>
        <v>73.102310231023097</v>
      </c>
    </row>
    <row r="1200" spans="1:3" x14ac:dyDescent="0.25">
      <c r="A1200" s="11">
        <v>40909</v>
      </c>
      <c r="B1200" s="10">
        <v>44.1</v>
      </c>
      <c r="C1200" s="9">
        <f t="shared" si="3"/>
        <v>72.772277227722768</v>
      </c>
    </row>
    <row r="1201" spans="1:3" x14ac:dyDescent="0.25">
      <c r="A1201" s="11">
        <v>40940</v>
      </c>
      <c r="B1201" s="10">
        <v>43.9</v>
      </c>
      <c r="C1201" s="9">
        <f t="shared" si="3"/>
        <v>72.442244224422438</v>
      </c>
    </row>
    <row r="1202" spans="1:3" x14ac:dyDescent="0.25">
      <c r="A1202" s="11">
        <v>40969</v>
      </c>
      <c r="B1202" s="10">
        <v>43.6</v>
      </c>
      <c r="C1202" s="9">
        <f t="shared" si="3"/>
        <v>71.947194719471952</v>
      </c>
    </row>
    <row r="1203" spans="1:3" x14ac:dyDescent="0.25">
      <c r="A1203" s="11">
        <v>41000</v>
      </c>
      <c r="B1203" s="10">
        <v>43.5</v>
      </c>
      <c r="C1203" s="9">
        <f t="shared" si="3"/>
        <v>71.78217821782178</v>
      </c>
    </row>
    <row r="1204" spans="1:3" x14ac:dyDescent="0.25">
      <c r="A1204" s="11">
        <v>41030</v>
      </c>
      <c r="B1204" s="10">
        <v>43.5</v>
      </c>
      <c r="C1204" s="9">
        <f t="shared" si="3"/>
        <v>71.78217821782178</v>
      </c>
    </row>
    <row r="1205" spans="1:3" x14ac:dyDescent="0.25">
      <c r="A1205" s="11">
        <v>41061</v>
      </c>
      <c r="B1205" s="10">
        <v>43.6</v>
      </c>
      <c r="C1205" s="9">
        <f t="shared" si="3"/>
        <v>71.947194719471952</v>
      </c>
    </row>
    <row r="1206" spans="1:3" x14ac:dyDescent="0.25">
      <c r="A1206" s="11">
        <v>41091</v>
      </c>
      <c r="B1206" s="10">
        <v>43.6</v>
      </c>
      <c r="C1206" s="9">
        <f t="shared" si="3"/>
        <v>71.947194719471952</v>
      </c>
    </row>
    <row r="1207" spans="1:3" x14ac:dyDescent="0.25">
      <c r="A1207" s="11">
        <v>41122</v>
      </c>
      <c r="B1207" s="10">
        <v>43.4</v>
      </c>
      <c r="C1207" s="9">
        <f t="shared" si="3"/>
        <v>71.617161716171623</v>
      </c>
    </row>
    <row r="1208" spans="1:3" x14ac:dyDescent="0.25">
      <c r="A1208" s="11">
        <v>41153</v>
      </c>
      <c r="B1208" s="10">
        <v>43.2</v>
      </c>
      <c r="C1208" s="9">
        <f t="shared" si="3"/>
        <v>71.287128712871294</v>
      </c>
    </row>
    <row r="1209" spans="1:3" x14ac:dyDescent="0.25">
      <c r="A1209" s="11">
        <v>41183</v>
      </c>
      <c r="B1209" s="10">
        <v>43.2</v>
      </c>
      <c r="C1209" s="9">
        <f t="shared" si="3"/>
        <v>71.287128712871294</v>
      </c>
    </row>
    <row r="1210" spans="1:3" x14ac:dyDescent="0.25">
      <c r="A1210" s="11">
        <v>41214</v>
      </c>
      <c r="B1210" s="10">
        <v>43.4</v>
      </c>
      <c r="C1210" s="9">
        <f t="shared" si="3"/>
        <v>71.617161716171623</v>
      </c>
    </row>
    <row r="1211" spans="1:3" x14ac:dyDescent="0.25">
      <c r="A1211" s="11">
        <v>41244</v>
      </c>
      <c r="B1211" s="10">
        <v>43.6</v>
      </c>
      <c r="C1211" s="9">
        <f t="shared" si="3"/>
        <v>71.947194719471952</v>
      </c>
    </row>
    <row r="1212" spans="1:3" x14ac:dyDescent="0.25">
      <c r="A1212" s="11">
        <v>41275</v>
      </c>
      <c r="B1212" s="10">
        <v>43.4</v>
      </c>
      <c r="C1212" s="9">
        <f t="shared" si="3"/>
        <v>71.617161716171623</v>
      </c>
    </row>
    <row r="1213" spans="1:3" x14ac:dyDescent="0.25">
      <c r="A1213" s="11">
        <v>41306</v>
      </c>
      <c r="B1213" s="10">
        <v>43.1</v>
      </c>
      <c r="C1213" s="9">
        <f t="shared" si="3"/>
        <v>71.122112211221122</v>
      </c>
    </row>
    <row r="1214" spans="1:3" x14ac:dyDescent="0.25">
      <c r="A1214" s="11">
        <v>41334</v>
      </c>
      <c r="B1214" s="10">
        <v>43</v>
      </c>
      <c r="C1214" s="9">
        <f t="shared" si="3"/>
        <v>70.957095709570964</v>
      </c>
    </row>
    <row r="1215" spans="1:3" x14ac:dyDescent="0.25">
      <c r="A1215" s="11">
        <v>41365</v>
      </c>
      <c r="B1215" s="10">
        <v>43</v>
      </c>
      <c r="C1215" s="9">
        <f t="shared" si="3"/>
        <v>70.957095709570964</v>
      </c>
    </row>
    <row r="1216" spans="1:3" x14ac:dyDescent="0.25">
      <c r="A1216" s="11">
        <v>41395</v>
      </c>
      <c r="B1216" s="10">
        <v>42.9</v>
      </c>
      <c r="C1216" s="9">
        <f t="shared" si="3"/>
        <v>70.792079207920793</v>
      </c>
    </row>
    <row r="1217" spans="1:3" x14ac:dyDescent="0.25">
      <c r="A1217" s="11">
        <v>41426</v>
      </c>
      <c r="B1217" s="10">
        <v>42.8</v>
      </c>
      <c r="C1217" s="9">
        <f t="shared" si="3"/>
        <v>70.627062706270621</v>
      </c>
    </row>
    <row r="1218" spans="1:3" x14ac:dyDescent="0.25">
      <c r="A1218" s="11">
        <v>41456</v>
      </c>
      <c r="B1218" s="10">
        <v>42.8</v>
      </c>
      <c r="C1218" s="9">
        <f t="shared" si="3"/>
        <v>70.627062706270621</v>
      </c>
    </row>
    <row r="1219" spans="1:3" x14ac:dyDescent="0.25">
      <c r="A1219" s="11">
        <v>41487</v>
      </c>
      <c r="B1219" s="10">
        <v>42.8</v>
      </c>
      <c r="C1219" s="9">
        <f t="shared" si="3"/>
        <v>70.627062706270621</v>
      </c>
    </row>
    <row r="1220" spans="1:3" x14ac:dyDescent="0.25">
      <c r="A1220" s="11">
        <v>41518</v>
      </c>
      <c r="B1220" s="10">
        <v>42.7</v>
      </c>
      <c r="C1220" s="9">
        <f t="shared" si="3"/>
        <v>70.462046204620464</v>
      </c>
    </row>
    <row r="1221" spans="1:3" x14ac:dyDescent="0.25">
      <c r="A1221" s="11">
        <v>41548</v>
      </c>
      <c r="B1221" s="10">
        <v>42.8</v>
      </c>
      <c r="C1221" s="9">
        <f t="shared" si="3"/>
        <v>70.627062706270621</v>
      </c>
    </row>
    <row r="1222" spans="1:3" x14ac:dyDescent="0.25">
      <c r="A1222" s="11">
        <v>41579</v>
      </c>
      <c r="B1222" s="10">
        <v>42.9</v>
      </c>
      <c r="C1222" s="9">
        <f t="shared" si="3"/>
        <v>70.792079207920793</v>
      </c>
    </row>
    <row r="1223" spans="1:3" x14ac:dyDescent="0.25">
      <c r="A1223" s="11">
        <v>41609</v>
      </c>
      <c r="B1223" s="10">
        <v>42.9</v>
      </c>
      <c r="C1223" s="9">
        <f t="shared" si="3"/>
        <v>70.792079207920793</v>
      </c>
    </row>
    <row r="1224" spans="1:3" x14ac:dyDescent="0.25">
      <c r="A1224" s="11">
        <v>41640</v>
      </c>
      <c r="B1224" s="10">
        <v>42.8</v>
      </c>
      <c r="C1224" s="9">
        <f t="shared" si="3"/>
        <v>70.627062706270621</v>
      </c>
    </row>
    <row r="1225" spans="1:3" x14ac:dyDescent="0.25">
      <c r="A1225" s="11">
        <v>41671</v>
      </c>
      <c r="B1225" s="10">
        <v>42.6</v>
      </c>
      <c r="C1225" s="9">
        <f t="shared" si="3"/>
        <v>70.297029702970292</v>
      </c>
    </row>
    <row r="1226" spans="1:3" x14ac:dyDescent="0.25">
      <c r="A1226" s="11">
        <v>41699</v>
      </c>
      <c r="B1226" s="10">
        <v>42.3</v>
      </c>
      <c r="C1226" s="9">
        <f t="shared" si="3"/>
        <v>69.801980198019791</v>
      </c>
    </row>
    <row r="1227" spans="1:3" x14ac:dyDescent="0.25">
      <c r="A1227" s="11">
        <v>41730</v>
      </c>
      <c r="B1227" s="10">
        <v>42.2</v>
      </c>
      <c r="C1227" s="9">
        <f t="shared" si="3"/>
        <v>69.636963696369634</v>
      </c>
    </row>
    <row r="1228" spans="1:3" x14ac:dyDescent="0.25">
      <c r="A1228" s="11">
        <v>41760</v>
      </c>
      <c r="B1228" s="10">
        <v>42</v>
      </c>
      <c r="C1228" s="9">
        <f t="shared" si="3"/>
        <v>69.306930693069305</v>
      </c>
    </row>
    <row r="1229" spans="1:3" x14ac:dyDescent="0.25">
      <c r="A1229" s="11">
        <v>41791</v>
      </c>
      <c r="B1229" s="10">
        <v>42</v>
      </c>
      <c r="C1229" s="9">
        <f t="shared" si="3"/>
        <v>69.306930693069305</v>
      </c>
    </row>
    <row r="1230" spans="1:3" x14ac:dyDescent="0.25">
      <c r="A1230" s="11">
        <v>41821</v>
      </c>
      <c r="B1230" s="10">
        <v>42</v>
      </c>
      <c r="C1230" s="9">
        <f t="shared" si="3"/>
        <v>69.306930693069305</v>
      </c>
    </row>
    <row r="1231" spans="1:3" x14ac:dyDescent="0.25">
      <c r="A1231" s="11">
        <v>41852</v>
      </c>
      <c r="B1231" s="10">
        <v>42</v>
      </c>
      <c r="C1231" s="9">
        <f t="shared" si="3"/>
        <v>69.306930693069305</v>
      </c>
    </row>
    <row r="1232" spans="1:3" x14ac:dyDescent="0.25">
      <c r="A1232" s="11">
        <v>41883</v>
      </c>
      <c r="B1232" s="10">
        <v>42</v>
      </c>
      <c r="C1232" s="9">
        <f t="shared" si="3"/>
        <v>69.306930693069305</v>
      </c>
    </row>
    <row r="1233" spans="1:3" x14ac:dyDescent="0.25">
      <c r="A1233" s="11">
        <v>41913</v>
      </c>
      <c r="B1233" s="10">
        <v>42.1</v>
      </c>
      <c r="C1233" s="9">
        <f t="shared" si="3"/>
        <v>69.471947194719476</v>
      </c>
    </row>
    <row r="1234" spans="1:3" x14ac:dyDescent="0.25">
      <c r="A1234" s="11">
        <v>41944</v>
      </c>
      <c r="B1234" s="10">
        <v>42.3</v>
      </c>
      <c r="C1234" s="9">
        <f t="shared" si="3"/>
        <v>69.801980198019791</v>
      </c>
    </row>
    <row r="1235" spans="1:3" x14ac:dyDescent="0.25">
      <c r="A1235" s="11">
        <v>41974</v>
      </c>
      <c r="B1235" s="10">
        <v>42.6</v>
      </c>
      <c r="C1235" s="9">
        <f t="shared" si="3"/>
        <v>70.297029702970292</v>
      </c>
    </row>
    <row r="1236" spans="1:3" x14ac:dyDescent="0.25">
      <c r="A1236" s="11">
        <v>42005</v>
      </c>
      <c r="B1236" s="10">
        <v>42.8</v>
      </c>
      <c r="C1236" s="9">
        <f t="shared" si="3"/>
        <v>70.627062706270621</v>
      </c>
    </row>
    <row r="1237" spans="1:3" x14ac:dyDescent="0.25">
      <c r="A1237" s="11">
        <v>42036</v>
      </c>
      <c r="B1237" s="10">
        <v>42.6</v>
      </c>
      <c r="C1237" s="9">
        <f t="shared" si="3"/>
        <v>70.297029702970292</v>
      </c>
    </row>
    <row r="1238" spans="1:3" x14ac:dyDescent="0.25">
      <c r="A1238" s="11">
        <v>42064</v>
      </c>
      <c r="B1238" s="10">
        <v>42.4</v>
      </c>
      <c r="C1238" s="9">
        <f t="shared" si="3"/>
        <v>69.966996699669963</v>
      </c>
    </row>
    <row r="1239" spans="1:3" x14ac:dyDescent="0.25">
      <c r="A1239" s="11">
        <v>42095</v>
      </c>
      <c r="B1239" s="10">
        <v>42.3</v>
      </c>
      <c r="C1239" s="9">
        <f t="shared" si="3"/>
        <v>69.801980198019791</v>
      </c>
    </row>
    <row r="1240" spans="1:3" x14ac:dyDescent="0.25">
      <c r="A1240" s="11">
        <v>42125</v>
      </c>
      <c r="B1240" s="10">
        <v>42.1</v>
      </c>
      <c r="C1240" s="9">
        <f t="shared" ref="C1240:C1303" si="4">(B1240/$B$1046)*$C$1046</f>
        <v>69.471947194719476</v>
      </c>
    </row>
    <row r="1241" spans="1:3" x14ac:dyDescent="0.25">
      <c r="A1241" s="11">
        <v>42156</v>
      </c>
      <c r="B1241" s="10">
        <v>41.9</v>
      </c>
      <c r="C1241" s="9">
        <f t="shared" si="4"/>
        <v>69.141914191419147</v>
      </c>
    </row>
    <row r="1242" spans="1:3" x14ac:dyDescent="0.25">
      <c r="A1242" s="11">
        <v>42186</v>
      </c>
      <c r="B1242" s="10">
        <v>41.9</v>
      </c>
      <c r="C1242" s="9">
        <f t="shared" si="4"/>
        <v>69.141914191419147</v>
      </c>
    </row>
    <row r="1243" spans="1:3" x14ac:dyDescent="0.25">
      <c r="A1243" s="11">
        <v>42217</v>
      </c>
      <c r="B1243" s="10">
        <v>42</v>
      </c>
      <c r="C1243" s="9">
        <f t="shared" si="4"/>
        <v>69.306930693069305</v>
      </c>
    </row>
    <row r="1244" spans="1:3" x14ac:dyDescent="0.25">
      <c r="A1244" s="11">
        <v>42248</v>
      </c>
      <c r="B1244" s="10">
        <v>42</v>
      </c>
      <c r="C1244" s="9">
        <f t="shared" si="4"/>
        <v>69.306930693069305</v>
      </c>
    </row>
    <row r="1245" spans="1:3" x14ac:dyDescent="0.25">
      <c r="A1245" s="11">
        <v>42278</v>
      </c>
      <c r="B1245" s="10">
        <v>42</v>
      </c>
      <c r="C1245" s="9">
        <f t="shared" si="4"/>
        <v>69.306930693069305</v>
      </c>
    </row>
    <row r="1246" spans="1:3" x14ac:dyDescent="0.25">
      <c r="A1246" s="11">
        <v>42309</v>
      </c>
      <c r="B1246" s="10">
        <v>42.1</v>
      </c>
      <c r="C1246" s="9">
        <f t="shared" si="4"/>
        <v>69.471947194719476</v>
      </c>
    </row>
    <row r="1247" spans="1:3" x14ac:dyDescent="0.25">
      <c r="A1247" s="11">
        <v>42339</v>
      </c>
      <c r="B1247" s="10">
        <v>42.3</v>
      </c>
      <c r="C1247" s="9">
        <f t="shared" si="4"/>
        <v>69.801980198019791</v>
      </c>
    </row>
    <row r="1248" spans="1:3" x14ac:dyDescent="0.25">
      <c r="A1248" s="11">
        <v>42370</v>
      </c>
      <c r="B1248" s="10">
        <v>42.2</v>
      </c>
      <c r="C1248" s="9">
        <f t="shared" si="4"/>
        <v>69.636963696369634</v>
      </c>
    </row>
    <row r="1249" spans="1:3" x14ac:dyDescent="0.25">
      <c r="A1249" s="11">
        <v>42401</v>
      </c>
      <c r="B1249" s="10">
        <v>42.2</v>
      </c>
      <c r="C1249" s="9">
        <f t="shared" si="4"/>
        <v>69.636963696369634</v>
      </c>
    </row>
    <row r="1250" spans="1:3" x14ac:dyDescent="0.25">
      <c r="A1250" s="11">
        <v>42430</v>
      </c>
      <c r="B1250" s="10">
        <v>42</v>
      </c>
      <c r="C1250" s="9">
        <f t="shared" si="4"/>
        <v>69.306930693069305</v>
      </c>
    </row>
    <row r="1251" spans="1:3" x14ac:dyDescent="0.25">
      <c r="A1251" s="11">
        <v>42461</v>
      </c>
      <c r="B1251" s="10">
        <v>41.8</v>
      </c>
      <c r="C1251" s="9">
        <f t="shared" si="4"/>
        <v>68.976897689768961</v>
      </c>
    </row>
    <row r="1252" spans="1:3" x14ac:dyDescent="0.25">
      <c r="A1252" s="11">
        <v>42491</v>
      </c>
      <c r="B1252" s="10">
        <v>41.6</v>
      </c>
      <c r="C1252" s="9">
        <f t="shared" si="4"/>
        <v>68.646864686468646</v>
      </c>
    </row>
    <row r="1253" spans="1:3" x14ac:dyDescent="0.25">
      <c r="A1253" s="11">
        <v>42522</v>
      </c>
      <c r="B1253" s="10">
        <v>41.5</v>
      </c>
      <c r="C1253" s="9">
        <f t="shared" si="4"/>
        <v>68.481848184818489</v>
      </c>
    </row>
    <row r="1254" spans="1:3" x14ac:dyDescent="0.25">
      <c r="A1254" s="11">
        <v>42552</v>
      </c>
      <c r="B1254" s="10">
        <v>41.6</v>
      </c>
      <c r="C1254" s="9">
        <f t="shared" si="4"/>
        <v>68.646864686468646</v>
      </c>
    </row>
    <row r="1255" spans="1:3" x14ac:dyDescent="0.25">
      <c r="A1255" s="11">
        <v>42583</v>
      </c>
      <c r="B1255" s="10">
        <v>41.5</v>
      </c>
      <c r="C1255" s="9">
        <f t="shared" si="4"/>
        <v>68.481848184818489</v>
      </c>
    </row>
    <row r="1256" spans="1:3" x14ac:dyDescent="0.25">
      <c r="A1256" s="11">
        <v>42614</v>
      </c>
      <c r="B1256" s="10">
        <v>41.4</v>
      </c>
      <c r="C1256" s="9">
        <f t="shared" si="4"/>
        <v>68.316831683168317</v>
      </c>
    </row>
    <row r="1257" spans="1:3" x14ac:dyDescent="0.25">
      <c r="A1257" s="11">
        <v>42644</v>
      </c>
      <c r="B1257" s="10">
        <v>41.4</v>
      </c>
      <c r="C1257" s="9">
        <f t="shared" si="4"/>
        <v>68.316831683168317</v>
      </c>
    </row>
    <row r="1258" spans="1:3" x14ac:dyDescent="0.25">
      <c r="A1258" s="11">
        <v>42675</v>
      </c>
      <c r="B1258" s="10">
        <v>41.4</v>
      </c>
      <c r="C1258" s="9">
        <f t="shared" si="4"/>
        <v>68.316831683168317</v>
      </c>
    </row>
    <row r="1259" spans="1:3" x14ac:dyDescent="0.25">
      <c r="A1259" s="11">
        <v>42705</v>
      </c>
      <c r="B1259" s="10">
        <v>41.4</v>
      </c>
      <c r="C1259" s="9">
        <f t="shared" si="4"/>
        <v>68.316831683168317</v>
      </c>
    </row>
    <row r="1260" spans="1:3" x14ac:dyDescent="0.25">
      <c r="A1260" s="11">
        <v>42736</v>
      </c>
      <c r="B1260" s="10">
        <v>41.2</v>
      </c>
      <c r="C1260" s="9">
        <f t="shared" si="4"/>
        <v>67.986798679867988</v>
      </c>
    </row>
    <row r="1261" spans="1:3" x14ac:dyDescent="0.25">
      <c r="A1261" s="11">
        <v>42767</v>
      </c>
      <c r="B1261" s="10">
        <v>41.1</v>
      </c>
      <c r="C1261" s="9">
        <f t="shared" si="4"/>
        <v>67.821782178217831</v>
      </c>
    </row>
    <row r="1262" spans="1:3" x14ac:dyDescent="0.25">
      <c r="A1262" s="11">
        <v>42795</v>
      </c>
      <c r="B1262" s="10">
        <v>41</v>
      </c>
      <c r="C1262" s="9">
        <f t="shared" si="4"/>
        <v>67.656765676567659</v>
      </c>
    </row>
    <row r="1263" spans="1:3" x14ac:dyDescent="0.25">
      <c r="A1263" s="11">
        <v>42826</v>
      </c>
      <c r="B1263" s="10">
        <v>40.9</v>
      </c>
      <c r="C1263" s="9">
        <f t="shared" si="4"/>
        <v>67.491749174917487</v>
      </c>
    </row>
    <row r="1264" spans="1:3" x14ac:dyDescent="0.25">
      <c r="A1264" s="11">
        <v>42856</v>
      </c>
      <c r="B1264" s="10">
        <v>40.9</v>
      </c>
      <c r="C1264" s="9">
        <f t="shared" si="4"/>
        <v>67.491749174917487</v>
      </c>
    </row>
    <row r="1265" spans="1:3" x14ac:dyDescent="0.25">
      <c r="A1265" s="11">
        <v>42887</v>
      </c>
      <c r="B1265" s="10">
        <v>40.799999999999997</v>
      </c>
      <c r="C1265" s="9">
        <f t="shared" si="4"/>
        <v>67.326732673267315</v>
      </c>
    </row>
    <row r="1266" spans="1:3" x14ac:dyDescent="0.25">
      <c r="A1266" s="11">
        <v>42917</v>
      </c>
      <c r="B1266" s="10">
        <v>40.9</v>
      </c>
      <c r="C1266" s="9">
        <f t="shared" si="4"/>
        <v>67.491749174917487</v>
      </c>
    </row>
    <row r="1267" spans="1:3" x14ac:dyDescent="0.25">
      <c r="A1267" s="11">
        <v>42948</v>
      </c>
      <c r="B1267" s="10">
        <v>40.700000000000003</v>
      </c>
      <c r="C1267" s="9">
        <f t="shared" si="4"/>
        <v>67.161716171617172</v>
      </c>
    </row>
    <row r="1268" spans="1:3" x14ac:dyDescent="0.25">
      <c r="A1268" s="11">
        <v>42979</v>
      </c>
      <c r="B1268" s="10">
        <v>40.5</v>
      </c>
      <c r="C1268" s="9">
        <f t="shared" si="4"/>
        <v>66.831683168316829</v>
      </c>
    </row>
    <row r="1269" spans="1:3" x14ac:dyDescent="0.25">
      <c r="A1269" s="11">
        <v>43009</v>
      </c>
      <c r="B1269" s="10">
        <v>40.5</v>
      </c>
      <c r="C1269" s="9">
        <f t="shared" si="4"/>
        <v>66.831683168316829</v>
      </c>
    </row>
    <row r="1270" spans="1:3" x14ac:dyDescent="0.25">
      <c r="A1270" s="11">
        <v>43040</v>
      </c>
      <c r="B1270" s="10">
        <v>40.5</v>
      </c>
      <c r="C1270" s="9">
        <f t="shared" si="4"/>
        <v>66.831683168316829</v>
      </c>
    </row>
    <row r="1271" spans="1:3" x14ac:dyDescent="0.25">
      <c r="A1271" s="11">
        <v>43070</v>
      </c>
      <c r="B1271" s="10">
        <v>40.6</v>
      </c>
      <c r="C1271" s="9">
        <f t="shared" si="4"/>
        <v>66.996699669967001</v>
      </c>
    </row>
    <row r="1272" spans="1:3" x14ac:dyDescent="0.25">
      <c r="A1272" s="11">
        <v>43101</v>
      </c>
      <c r="B1272" s="10">
        <v>40.299999999999997</v>
      </c>
      <c r="C1272" s="9">
        <f t="shared" si="4"/>
        <v>66.501650165016486</v>
      </c>
    </row>
    <row r="1273" spans="1:3" x14ac:dyDescent="0.25">
      <c r="A1273" s="11">
        <v>43132</v>
      </c>
      <c r="B1273" s="10">
        <v>40.200000000000003</v>
      </c>
      <c r="C1273" s="9">
        <f t="shared" si="4"/>
        <v>66.336633663366342</v>
      </c>
    </row>
    <row r="1274" spans="1:3" x14ac:dyDescent="0.25">
      <c r="A1274" s="11">
        <v>43160</v>
      </c>
      <c r="B1274" s="10">
        <v>40.1</v>
      </c>
      <c r="C1274" s="9">
        <f t="shared" si="4"/>
        <v>66.171617161716171</v>
      </c>
    </row>
    <row r="1275" spans="1:3" x14ac:dyDescent="0.25">
      <c r="A1275" s="11">
        <v>43191</v>
      </c>
      <c r="B1275" s="10">
        <v>39.9</v>
      </c>
      <c r="C1275" s="9">
        <f t="shared" si="4"/>
        <v>65.841584158415827</v>
      </c>
    </row>
    <row r="1276" spans="1:3" x14ac:dyDescent="0.25">
      <c r="A1276" s="11">
        <v>43221</v>
      </c>
      <c r="B1276" s="10">
        <v>39.700000000000003</v>
      </c>
      <c r="C1276" s="9">
        <f t="shared" si="4"/>
        <v>65.511551155115512</v>
      </c>
    </row>
    <row r="1277" spans="1:3" x14ac:dyDescent="0.25">
      <c r="A1277" s="11">
        <v>43252</v>
      </c>
      <c r="B1277" s="10">
        <v>39.700000000000003</v>
      </c>
      <c r="C1277" s="9">
        <f t="shared" si="4"/>
        <v>65.511551155115512</v>
      </c>
    </row>
    <row r="1278" spans="1:3" x14ac:dyDescent="0.25">
      <c r="A1278" s="11">
        <v>43282</v>
      </c>
      <c r="B1278" s="10">
        <v>39.700000000000003</v>
      </c>
      <c r="C1278" s="9">
        <f t="shared" si="4"/>
        <v>65.511551155115512</v>
      </c>
    </row>
    <row r="1279" spans="1:3" x14ac:dyDescent="0.25">
      <c r="A1279" s="11">
        <v>43313</v>
      </c>
      <c r="B1279" s="10">
        <v>39.700000000000003</v>
      </c>
      <c r="C1279" s="9">
        <f t="shared" si="4"/>
        <v>65.511551155115512</v>
      </c>
    </row>
    <row r="1280" spans="1:3" x14ac:dyDescent="0.25">
      <c r="A1280" s="11">
        <v>43344</v>
      </c>
      <c r="B1280" s="10">
        <v>39.6</v>
      </c>
      <c r="C1280" s="9">
        <f t="shared" si="4"/>
        <v>65.346534653465355</v>
      </c>
    </row>
    <row r="1281" spans="1:3" x14ac:dyDescent="0.25">
      <c r="A1281" s="11">
        <v>43374</v>
      </c>
      <c r="B1281" s="10">
        <v>39.5</v>
      </c>
      <c r="C1281" s="9">
        <f t="shared" si="4"/>
        <v>65.181518151815183</v>
      </c>
    </row>
    <row r="1282" spans="1:3" x14ac:dyDescent="0.25">
      <c r="A1282" s="11">
        <v>43405</v>
      </c>
      <c r="B1282" s="10">
        <v>39.700000000000003</v>
      </c>
      <c r="C1282" s="9">
        <f t="shared" si="4"/>
        <v>65.511551155115512</v>
      </c>
    </row>
    <row r="1283" spans="1:3" x14ac:dyDescent="0.25">
      <c r="A1283" s="11">
        <v>43435</v>
      </c>
      <c r="B1283" s="10">
        <v>39.799999999999997</v>
      </c>
      <c r="C1283" s="9">
        <f t="shared" si="4"/>
        <v>65.67656765676567</v>
      </c>
    </row>
    <row r="1284" spans="1:3" x14ac:dyDescent="0.25">
      <c r="A1284" s="11">
        <v>43466</v>
      </c>
      <c r="B1284" s="10">
        <v>39.700000000000003</v>
      </c>
      <c r="C1284" s="9">
        <f t="shared" si="4"/>
        <v>65.511551155115512</v>
      </c>
    </row>
    <row r="1285" spans="1:3" x14ac:dyDescent="0.25">
      <c r="A1285" s="11">
        <v>43497</v>
      </c>
      <c r="B1285" s="10">
        <v>39.6</v>
      </c>
      <c r="C1285" s="9">
        <f t="shared" si="4"/>
        <v>65.346534653465355</v>
      </c>
    </row>
    <row r="1286" spans="1:3" x14ac:dyDescent="0.25">
      <c r="A1286" s="11">
        <v>43525</v>
      </c>
      <c r="B1286" s="10">
        <v>39.299999999999997</v>
      </c>
      <c r="C1286" s="9">
        <f t="shared" si="4"/>
        <v>64.85148514851484</v>
      </c>
    </row>
    <row r="1287" spans="1:3" x14ac:dyDescent="0.25">
      <c r="A1287" s="11">
        <v>43556</v>
      </c>
      <c r="B1287" s="10">
        <v>39.1</v>
      </c>
      <c r="C1287" s="9">
        <f t="shared" si="4"/>
        <v>64.521452145214525</v>
      </c>
    </row>
    <row r="1288" spans="1:3" x14ac:dyDescent="0.25">
      <c r="A1288" s="11">
        <v>43586</v>
      </c>
      <c r="B1288" s="10">
        <v>39</v>
      </c>
      <c r="C1288" s="9">
        <f t="shared" si="4"/>
        <v>64.356435643564353</v>
      </c>
    </row>
    <row r="1289" spans="1:3" x14ac:dyDescent="0.25">
      <c r="A1289" s="11">
        <v>43617</v>
      </c>
      <c r="B1289" s="10">
        <v>39</v>
      </c>
      <c r="C1289" s="9">
        <f t="shared" si="4"/>
        <v>64.356435643564353</v>
      </c>
    </row>
    <row r="1290" spans="1:3" x14ac:dyDescent="0.25">
      <c r="A1290" s="11">
        <v>43647</v>
      </c>
      <c r="B1290" s="10">
        <v>39</v>
      </c>
      <c r="C1290" s="9">
        <f t="shared" si="4"/>
        <v>64.356435643564353</v>
      </c>
    </row>
    <row r="1291" spans="1:3" x14ac:dyDescent="0.25">
      <c r="A1291" s="11">
        <v>43678</v>
      </c>
      <c r="B1291" s="10">
        <v>39</v>
      </c>
      <c r="C1291" s="9">
        <f t="shared" si="4"/>
        <v>64.356435643564353</v>
      </c>
    </row>
    <row r="1292" spans="1:3" x14ac:dyDescent="0.25">
      <c r="A1292" s="11">
        <v>43709</v>
      </c>
      <c r="B1292" s="10">
        <v>38.9</v>
      </c>
      <c r="C1292" s="9">
        <f t="shared" si="4"/>
        <v>64.191419141914182</v>
      </c>
    </row>
    <row r="1293" spans="1:3" x14ac:dyDescent="0.25">
      <c r="A1293" s="11">
        <v>43739</v>
      </c>
      <c r="B1293" s="10">
        <v>38.9</v>
      </c>
      <c r="C1293" s="9">
        <f t="shared" si="4"/>
        <v>64.191419141914182</v>
      </c>
    </row>
    <row r="1294" spans="1:3" x14ac:dyDescent="0.25">
      <c r="A1294" s="11">
        <v>43770</v>
      </c>
      <c r="B1294" s="10">
        <v>38.9</v>
      </c>
      <c r="C1294" s="9">
        <f t="shared" si="4"/>
        <v>64.191419141914182</v>
      </c>
    </row>
    <row r="1295" spans="1:3" x14ac:dyDescent="0.25">
      <c r="A1295" s="11">
        <v>43800</v>
      </c>
      <c r="B1295" s="10">
        <v>38.9</v>
      </c>
      <c r="C1295" s="9">
        <f t="shared" si="4"/>
        <v>64.191419141914182</v>
      </c>
    </row>
    <row r="1296" spans="1:3" x14ac:dyDescent="0.25">
      <c r="A1296" s="11">
        <v>43831</v>
      </c>
      <c r="B1296" s="10">
        <v>38.799999999999997</v>
      </c>
      <c r="C1296" s="9">
        <f t="shared" si="4"/>
        <v>64.026402640264024</v>
      </c>
    </row>
    <row r="1297" spans="1:3" x14ac:dyDescent="0.25">
      <c r="A1297" s="11">
        <v>43862</v>
      </c>
      <c r="B1297" s="10">
        <v>38.700000000000003</v>
      </c>
      <c r="C1297" s="9">
        <f t="shared" si="4"/>
        <v>63.861386138613859</v>
      </c>
    </row>
    <row r="1298" spans="1:3" x14ac:dyDescent="0.25">
      <c r="A1298" s="11">
        <v>43891</v>
      </c>
      <c r="B1298" s="10">
        <v>38.700000000000003</v>
      </c>
      <c r="C1298" s="9">
        <f t="shared" si="4"/>
        <v>63.861386138613859</v>
      </c>
    </row>
    <row r="1299" spans="1:3" x14ac:dyDescent="0.25">
      <c r="A1299" s="11">
        <v>43922</v>
      </c>
      <c r="B1299" s="10">
        <v>39</v>
      </c>
      <c r="C1299" s="9">
        <f t="shared" si="4"/>
        <v>64.356435643564353</v>
      </c>
    </row>
    <row r="1300" spans="1:3" x14ac:dyDescent="0.25">
      <c r="A1300" s="11">
        <v>43952</v>
      </c>
      <c r="B1300" s="10">
        <v>39</v>
      </c>
      <c r="C1300" s="9">
        <f t="shared" si="4"/>
        <v>64.356435643564353</v>
      </c>
    </row>
    <row r="1301" spans="1:3" x14ac:dyDescent="0.25">
      <c r="A1301" s="11">
        <v>43983</v>
      </c>
      <c r="B1301" s="10">
        <v>38.799999999999997</v>
      </c>
      <c r="C1301" s="9">
        <f t="shared" si="4"/>
        <v>64.026402640264024</v>
      </c>
    </row>
    <row r="1302" spans="1:3" x14ac:dyDescent="0.25">
      <c r="A1302" s="11">
        <v>44013</v>
      </c>
      <c r="B1302" s="10">
        <v>38.6</v>
      </c>
      <c r="C1302" s="9">
        <f t="shared" si="4"/>
        <v>63.696369636963702</v>
      </c>
    </row>
    <row r="1303" spans="1:3" x14ac:dyDescent="0.25">
      <c r="A1303" s="11">
        <v>44044</v>
      </c>
      <c r="B1303" s="10">
        <v>38.5</v>
      </c>
      <c r="C1303" s="9">
        <f t="shared" si="4"/>
        <v>63.53135313531353</v>
      </c>
    </row>
    <row r="1304" spans="1:3" x14ac:dyDescent="0.25">
      <c r="A1304" s="11">
        <v>44075</v>
      </c>
      <c r="B1304" s="10">
        <v>38.4</v>
      </c>
      <c r="C1304" s="9">
        <f t="shared" ref="C1304:C1367" si="5">(B1304/$B$1046)*$C$1046</f>
        <v>63.366336633663366</v>
      </c>
    </row>
    <row r="1305" spans="1:3" x14ac:dyDescent="0.25">
      <c r="A1305" s="11">
        <v>44105</v>
      </c>
      <c r="B1305" s="10">
        <v>38.4</v>
      </c>
      <c r="C1305" s="9">
        <f t="shared" si="5"/>
        <v>63.366336633663366</v>
      </c>
    </row>
    <row r="1306" spans="1:3" x14ac:dyDescent="0.25">
      <c r="A1306" s="11">
        <v>44136</v>
      </c>
      <c r="B1306" s="10">
        <v>38.4</v>
      </c>
      <c r="C1306" s="9">
        <f t="shared" si="5"/>
        <v>63.366336633663366</v>
      </c>
    </row>
    <row r="1307" spans="1:3" x14ac:dyDescent="0.25">
      <c r="A1307" s="11">
        <v>44166</v>
      </c>
      <c r="B1307" s="10">
        <v>38.4</v>
      </c>
      <c r="C1307" s="9">
        <f t="shared" si="5"/>
        <v>63.366336633663366</v>
      </c>
    </row>
    <row r="1308" spans="1:3" x14ac:dyDescent="0.25">
      <c r="A1308" s="11">
        <v>44197</v>
      </c>
      <c r="B1308" s="10">
        <v>38.200000000000003</v>
      </c>
      <c r="C1308" s="9">
        <f t="shared" si="5"/>
        <v>63.036303630363044</v>
      </c>
    </row>
    <row r="1309" spans="1:3" x14ac:dyDescent="0.25">
      <c r="A1309" s="11">
        <v>44228</v>
      </c>
      <c r="B1309" s="10">
        <v>38</v>
      </c>
      <c r="C1309" s="9">
        <f t="shared" si="5"/>
        <v>62.706270627062707</v>
      </c>
    </row>
    <row r="1310" spans="1:3" x14ac:dyDescent="0.25">
      <c r="A1310" s="11">
        <v>44256</v>
      </c>
      <c r="B1310" s="10">
        <v>37.799999999999997</v>
      </c>
      <c r="C1310" s="9">
        <f t="shared" si="5"/>
        <v>62.376237623762364</v>
      </c>
    </row>
    <row r="1311" spans="1:3" x14ac:dyDescent="0.25">
      <c r="A1311" s="11">
        <v>44287</v>
      </c>
      <c r="B1311" s="10">
        <v>37.4</v>
      </c>
      <c r="C1311" s="9">
        <f t="shared" si="5"/>
        <v>61.716171617161706</v>
      </c>
    </row>
    <row r="1312" spans="1:3" x14ac:dyDescent="0.25">
      <c r="A1312" s="11">
        <v>44317</v>
      </c>
      <c r="B1312" s="10">
        <v>37.1</v>
      </c>
      <c r="C1312" s="9">
        <f t="shared" si="5"/>
        <v>61.221122112211226</v>
      </c>
    </row>
    <row r="1313" spans="1:3" x14ac:dyDescent="0.25">
      <c r="A1313" s="11">
        <v>44348</v>
      </c>
      <c r="B1313" s="9">
        <v>36.799999999999997</v>
      </c>
      <c r="C1313" s="9">
        <f t="shared" si="5"/>
        <v>60.726072607260718</v>
      </c>
    </row>
    <row r="1314" spans="1:3" x14ac:dyDescent="0.25">
      <c r="A1314" s="11">
        <v>44378</v>
      </c>
      <c r="B1314" s="9">
        <v>36.6</v>
      </c>
      <c r="C1314" s="9">
        <f t="shared" si="5"/>
        <v>60.396039603960396</v>
      </c>
    </row>
    <row r="1315" spans="1:3" x14ac:dyDescent="0.25">
      <c r="A1315" s="11">
        <v>44409</v>
      </c>
      <c r="B1315" s="9">
        <v>36.6</v>
      </c>
      <c r="C1315" s="9">
        <f t="shared" si="5"/>
        <v>60.396039603960396</v>
      </c>
    </row>
    <row r="1316" spans="1:3" x14ac:dyDescent="0.25">
      <c r="A1316" s="11">
        <v>44440</v>
      </c>
      <c r="B1316" s="9">
        <v>36.5</v>
      </c>
      <c r="C1316" s="9">
        <f t="shared" si="5"/>
        <v>60.231023102310232</v>
      </c>
    </row>
    <row r="1317" spans="1:3" x14ac:dyDescent="0.25">
      <c r="A1317" s="11">
        <v>44470</v>
      </c>
      <c r="B1317" s="9">
        <v>36.200000000000003</v>
      </c>
      <c r="C1317" s="9">
        <f t="shared" si="5"/>
        <v>59.735973597359738</v>
      </c>
    </row>
    <row r="1318" spans="1:3" x14ac:dyDescent="0.25">
      <c r="A1318" s="11">
        <v>44501</v>
      </c>
      <c r="B1318" s="9">
        <v>36</v>
      </c>
      <c r="C1318" s="9">
        <f t="shared" si="5"/>
        <v>59.405940594059402</v>
      </c>
    </row>
    <row r="1319" spans="1:3" x14ac:dyDescent="0.25">
      <c r="A1319" s="11">
        <v>44531</v>
      </c>
      <c r="B1319" s="9">
        <v>35.9</v>
      </c>
      <c r="C1319" s="9">
        <f t="shared" si="5"/>
        <v>59.240924092409244</v>
      </c>
    </row>
    <row r="1320" spans="1:3" x14ac:dyDescent="0.25">
      <c r="A1320" s="11">
        <v>44562</v>
      </c>
      <c r="B1320" s="9">
        <v>35.6</v>
      </c>
      <c r="C1320" s="9">
        <f t="shared" si="5"/>
        <v>58.745874587458744</v>
      </c>
    </row>
    <row r="1321" spans="1:3" x14ac:dyDescent="0.25">
      <c r="A1321" s="11">
        <v>44593</v>
      </c>
      <c r="B1321" s="9">
        <v>35.200000000000003</v>
      </c>
      <c r="C1321" s="9">
        <f t="shared" si="5"/>
        <v>58.085808580858092</v>
      </c>
    </row>
    <row r="1322" spans="1:3" x14ac:dyDescent="0.25">
      <c r="A1322" s="11">
        <v>44621</v>
      </c>
      <c r="B1322" s="9">
        <v>34.799999999999997</v>
      </c>
      <c r="C1322" s="9">
        <f t="shared" si="5"/>
        <v>57.42574257425742</v>
      </c>
    </row>
    <row r="1323" spans="1:3" x14ac:dyDescent="0.25">
      <c r="A1323" s="11">
        <v>44652</v>
      </c>
      <c r="B1323" s="9">
        <v>34.6</v>
      </c>
      <c r="C1323" s="9">
        <f t="shared" si="5"/>
        <v>57.095709570957098</v>
      </c>
    </row>
    <row r="1324" spans="1:3" x14ac:dyDescent="0.25">
      <c r="A1324" s="11">
        <v>44682</v>
      </c>
      <c r="B1324" s="9">
        <v>34.200000000000003</v>
      </c>
      <c r="C1324" s="9">
        <f t="shared" si="5"/>
        <v>56.43564356435644</v>
      </c>
    </row>
    <row r="1325" spans="1:3" x14ac:dyDescent="0.25">
      <c r="A1325" s="11">
        <v>44713</v>
      </c>
      <c r="B1325" s="9">
        <v>33.700000000000003</v>
      </c>
      <c r="C1325" s="9">
        <f t="shared" si="5"/>
        <v>55.61056105610561</v>
      </c>
    </row>
    <row r="1326" spans="1:3" x14ac:dyDescent="0.25">
      <c r="A1326" s="11">
        <v>44743</v>
      </c>
      <c r="B1326" s="9">
        <v>33.799999999999997</v>
      </c>
      <c r="C1326" s="9">
        <f t="shared" si="5"/>
        <v>55.775577557755774</v>
      </c>
    </row>
    <row r="1327" spans="1:3" x14ac:dyDescent="0.25">
      <c r="A1327" s="11">
        <v>44774</v>
      </c>
      <c r="B1327" s="9">
        <v>33.799999999999997</v>
      </c>
      <c r="C1327" s="9">
        <f t="shared" si="5"/>
        <v>55.775577557755774</v>
      </c>
    </row>
    <row r="1328" spans="1:3" x14ac:dyDescent="0.25">
      <c r="A1328" s="11">
        <v>44805</v>
      </c>
      <c r="B1328" s="9">
        <v>33.700000000000003</v>
      </c>
      <c r="C1328" s="9">
        <f t="shared" si="5"/>
        <v>55.61056105610561</v>
      </c>
    </row>
    <row r="1329" spans="1:3" x14ac:dyDescent="0.25">
      <c r="A1329" s="11">
        <v>44835</v>
      </c>
      <c r="B1329" s="9">
        <v>33.6</v>
      </c>
      <c r="C1329" s="9">
        <f t="shared" si="5"/>
        <v>55.445544554455452</v>
      </c>
    </row>
    <row r="1330" spans="1:3" x14ac:dyDescent="0.25">
      <c r="A1330" s="11">
        <v>44866</v>
      </c>
      <c r="B1330" s="9">
        <v>33.6</v>
      </c>
      <c r="C1330" s="9">
        <f t="shared" si="5"/>
        <v>55.445544554455452</v>
      </c>
    </row>
    <row r="1331" spans="1:3" x14ac:dyDescent="0.25">
      <c r="A1331" s="11">
        <v>44896</v>
      </c>
      <c r="B1331" s="9">
        <v>33.700000000000003</v>
      </c>
      <c r="C1331" s="9">
        <f t="shared" si="5"/>
        <v>55.61056105610561</v>
      </c>
    </row>
    <row r="1332" spans="1:3" x14ac:dyDescent="0.25">
      <c r="A1332" s="11">
        <v>44927</v>
      </c>
      <c r="B1332" s="9">
        <v>33.4</v>
      </c>
      <c r="C1332" s="9">
        <f t="shared" si="5"/>
        <v>55.115511551155116</v>
      </c>
    </row>
    <row r="1333" spans="1:3" x14ac:dyDescent="0.25">
      <c r="A1333" s="11">
        <v>44958</v>
      </c>
      <c r="B1333" s="9">
        <v>33.200000000000003</v>
      </c>
      <c r="C1333" s="9">
        <f t="shared" si="5"/>
        <v>54.785478547854794</v>
      </c>
    </row>
    <row r="1334" spans="1:3" x14ac:dyDescent="0.25">
      <c r="A1334" s="11">
        <v>44986</v>
      </c>
      <c r="B1334" s="9">
        <v>33.1</v>
      </c>
      <c r="C1334" s="9">
        <f t="shared" si="5"/>
        <v>54.620462046204622</v>
      </c>
    </row>
    <row r="1335" spans="1:3" x14ac:dyDescent="0.25">
      <c r="A1335" s="11">
        <v>45017</v>
      </c>
      <c r="B1335" s="9">
        <v>33</v>
      </c>
      <c r="C1335" s="9">
        <f t="shared" si="5"/>
        <v>54.455445544554458</v>
      </c>
    </row>
    <row r="1336" spans="1:3" x14ac:dyDescent="0.25">
      <c r="A1336" s="11">
        <v>45047</v>
      </c>
      <c r="B1336" s="9">
        <v>32.9</v>
      </c>
      <c r="C1336" s="9">
        <f t="shared" si="5"/>
        <v>54.290429042904286</v>
      </c>
    </row>
    <row r="1337" spans="1:3" x14ac:dyDescent="0.25">
      <c r="A1337" s="11">
        <v>45078</v>
      </c>
      <c r="B1337" s="9">
        <v>32.799999999999997</v>
      </c>
      <c r="C1337" s="9">
        <f t="shared" si="5"/>
        <v>54.125412541254114</v>
      </c>
    </row>
    <row r="1338" spans="1:3" x14ac:dyDescent="0.25">
      <c r="A1338" s="11">
        <v>45108</v>
      </c>
      <c r="B1338" s="9">
        <v>32.700000000000003</v>
      </c>
      <c r="C1338" s="9">
        <f t="shared" si="5"/>
        <v>53.960396039603964</v>
      </c>
    </row>
    <row r="1339" spans="1:3" x14ac:dyDescent="0.25">
      <c r="A1339" s="11">
        <v>45139</v>
      </c>
      <c r="B1339" s="9">
        <v>32.6</v>
      </c>
      <c r="C1339" s="9">
        <f t="shared" si="5"/>
        <v>53.795379537953792</v>
      </c>
    </row>
    <row r="1340" spans="1:3" x14ac:dyDescent="0.25">
      <c r="A1340" s="26">
        <v>45170</v>
      </c>
      <c r="B1340" s="25">
        <v>32.5</v>
      </c>
      <c r="C1340" s="9">
        <f t="shared" si="5"/>
        <v>53.630363036303628</v>
      </c>
    </row>
    <row r="1341" spans="1:3" x14ac:dyDescent="0.25">
      <c r="A1341" s="26">
        <v>45200</v>
      </c>
      <c r="B1341" s="25">
        <v>32.5</v>
      </c>
      <c r="C1341" s="9">
        <f t="shared" si="5"/>
        <v>53.630363036303628</v>
      </c>
    </row>
    <row r="1342" spans="1:3" x14ac:dyDescent="0.25">
      <c r="A1342" s="26">
        <v>45231</v>
      </c>
      <c r="B1342" s="25">
        <v>32.6</v>
      </c>
      <c r="C1342" s="9">
        <f t="shared" si="5"/>
        <v>53.795379537953792</v>
      </c>
    </row>
    <row r="1343" spans="1:3" x14ac:dyDescent="0.25">
      <c r="A1343" s="26">
        <v>45261</v>
      </c>
      <c r="B1343" s="25">
        <v>32.6</v>
      </c>
      <c r="C1343" s="9">
        <f t="shared" si="5"/>
        <v>53.795379537953792</v>
      </c>
    </row>
    <row r="1344" spans="1:3" x14ac:dyDescent="0.25">
      <c r="A1344" s="26">
        <v>45292</v>
      </c>
      <c r="B1344" s="9">
        <v>32.4</v>
      </c>
      <c r="C1344" s="9">
        <f t="shared" si="5"/>
        <v>53.465346534653456</v>
      </c>
    </row>
    <row r="1345" spans="1:3" x14ac:dyDescent="0.25">
      <c r="A1345" s="26">
        <v>45323</v>
      </c>
      <c r="B1345" s="9">
        <v>32.200000000000003</v>
      </c>
      <c r="C1345" s="9">
        <f t="shared" si="5"/>
        <v>53.135313531353134</v>
      </c>
    </row>
    <row r="1346" spans="1:3" x14ac:dyDescent="0.25">
      <c r="A1346" s="26">
        <v>45352</v>
      </c>
      <c r="B1346" s="9">
        <v>32</v>
      </c>
      <c r="C1346" s="9">
        <f t="shared" si="5"/>
        <v>52.805280528052798</v>
      </c>
    </row>
    <row r="1347" spans="1:3" x14ac:dyDescent="0.25">
      <c r="A1347" s="26">
        <v>45383</v>
      </c>
      <c r="B1347" s="25">
        <v>31.9</v>
      </c>
      <c r="C1347" s="9">
        <f t="shared" si="5"/>
        <v>52.64026402640264</v>
      </c>
    </row>
    <row r="1348" spans="1:3" x14ac:dyDescent="0.25">
      <c r="A1348" s="26">
        <v>45413</v>
      </c>
      <c r="B1348" s="25">
        <v>31.8</v>
      </c>
      <c r="C1348" s="9">
        <f t="shared" si="5"/>
        <v>52.475247524752476</v>
      </c>
    </row>
    <row r="1349" spans="1:3" x14ac:dyDescent="0.25">
      <c r="A1349" s="26">
        <v>45444</v>
      </c>
      <c r="B1349" s="25">
        <v>31.8</v>
      </c>
      <c r="C1349" s="9">
        <f t="shared" si="5"/>
        <v>52.475247524752476</v>
      </c>
    </row>
    <row r="1350" spans="1:3" x14ac:dyDescent="0.25">
      <c r="A1350" s="26">
        <v>45474</v>
      </c>
      <c r="B1350" s="25">
        <v>31.8</v>
      </c>
      <c r="C1350" s="9">
        <f t="shared" si="5"/>
        <v>52.475247524752476</v>
      </c>
    </row>
    <row r="1351" spans="1:3" x14ac:dyDescent="0.25">
      <c r="A1351" s="26">
        <v>45505</v>
      </c>
      <c r="B1351" s="25">
        <v>31.8</v>
      </c>
      <c r="C1351" s="9">
        <f t="shared" si="5"/>
        <v>52.475247524752476</v>
      </c>
    </row>
    <row r="1352" spans="1:3" x14ac:dyDescent="0.25">
      <c r="A1352" s="26">
        <v>45536</v>
      </c>
      <c r="B1352" s="9">
        <v>31.7</v>
      </c>
      <c r="C1352" s="9">
        <f t="shared" si="5"/>
        <v>52.310231023102304</v>
      </c>
    </row>
    <row r="1353" spans="1:3" x14ac:dyDescent="0.25">
      <c r="A1353" s="26">
        <v>45566</v>
      </c>
      <c r="B1353" s="9">
        <v>31.7</v>
      </c>
      <c r="C1353" s="9">
        <f t="shared" si="5"/>
        <v>52.310231023102304</v>
      </c>
    </row>
    <row r="1354" spans="1:3" x14ac:dyDescent="0.25">
      <c r="A1354" s="26">
        <v>45597</v>
      </c>
      <c r="B1354" s="9">
        <v>31.7</v>
      </c>
      <c r="C1354" s="9">
        <f t="shared" si="5"/>
        <v>52.310231023102304</v>
      </c>
    </row>
    <row r="1355" spans="1:3" x14ac:dyDescent="0.25">
      <c r="A1355" s="26">
        <v>45627</v>
      </c>
      <c r="B1355" s="9">
        <v>31.7</v>
      </c>
      <c r="C1355" s="9">
        <f t="shared" si="5"/>
        <v>52.310231023102304</v>
      </c>
    </row>
    <row r="1356" spans="1:3" x14ac:dyDescent="0.25">
      <c r="A1356" s="26">
        <v>45658</v>
      </c>
      <c r="B1356" s="9">
        <v>31.5</v>
      </c>
      <c r="C1356" s="9">
        <f t="shared" si="5"/>
        <v>51.980198019801982</v>
      </c>
    </row>
    <row r="1357" spans="1:3" x14ac:dyDescent="0.25">
      <c r="A1357" s="26">
        <v>45689</v>
      </c>
      <c r="B1357" s="9">
        <v>31.3</v>
      </c>
      <c r="C1357" s="9">
        <f t="shared" si="5"/>
        <v>51.650165016501646</v>
      </c>
    </row>
    <row r="1358" spans="1:3" x14ac:dyDescent="0.25">
      <c r="A1358" s="26">
        <v>45717</v>
      </c>
      <c r="B1358" s="9">
        <v>31.3</v>
      </c>
      <c r="C1358" s="9">
        <f t="shared" si="5"/>
        <v>51.650165016501646</v>
      </c>
    </row>
    <row r="1359" spans="1:3" x14ac:dyDescent="0.25">
      <c r="A1359" s="26">
        <v>45748</v>
      </c>
      <c r="B1359" s="9">
        <v>31.2</v>
      </c>
      <c r="C1359" s="9">
        <f t="shared" si="5"/>
        <v>51.485148514851488</v>
      </c>
    </row>
    <row r="1360" spans="1:3" x14ac:dyDescent="0.25">
      <c r="A1360" s="26">
        <v>45778</v>
      </c>
      <c r="B1360" s="9">
        <v>31.1</v>
      </c>
      <c r="C1360" s="9">
        <f t="shared" si="5"/>
        <v>51.320132013201324</v>
      </c>
    </row>
    <row r="1361" spans="1:3" x14ac:dyDescent="0.25">
      <c r="A1361" s="26">
        <v>45809</v>
      </c>
      <c r="B1361" s="9">
        <v>31</v>
      </c>
      <c r="C1361" s="9">
        <f t="shared" si="5"/>
        <v>51.155115511551152</v>
      </c>
    </row>
    <row r="1362" spans="1:3" x14ac:dyDescent="0.25">
      <c r="A1362" s="26">
        <v>45839</v>
      </c>
      <c r="B1362" s="9">
        <v>31</v>
      </c>
      <c r="C1362" s="9">
        <f t="shared" si="5"/>
        <v>51.155115511551152</v>
      </c>
    </row>
    <row r="1363" spans="1:3" x14ac:dyDescent="0.25">
      <c r="A1363" s="26">
        <v>45870</v>
      </c>
      <c r="B1363" s="9">
        <v>30.9</v>
      </c>
      <c r="C1363" s="9">
        <f t="shared" si="5"/>
        <v>50.990099009900987</v>
      </c>
    </row>
    <row r="1364" spans="1:3" x14ac:dyDescent="0.25">
      <c r="A1364" s="26">
        <v>45901</v>
      </c>
      <c r="B1364" s="9">
        <v>30.8</v>
      </c>
      <c r="C1364" s="9">
        <f>(B1364/$B$1046)*$C$1046</f>
        <v>50.82508250825083</v>
      </c>
    </row>
    <row r="1365" spans="1:3" x14ac:dyDescent="0.25">
      <c r="A1365" s="26">
        <v>45931</v>
      </c>
    </row>
    <row r="1366" spans="1:3" x14ac:dyDescent="0.25">
      <c r="A1366" s="26">
        <v>45962</v>
      </c>
      <c r="B1366" s="9">
        <v>30.9</v>
      </c>
      <c r="C1366" s="9">
        <f>(B1366/$B$1046)*$C$1046</f>
        <v>50.990099009900987</v>
      </c>
    </row>
    <row r="1367" spans="1:3" x14ac:dyDescent="0.25">
      <c r="A1367" s="26">
        <v>45992</v>
      </c>
      <c r="B1367" s="9">
        <v>30.9</v>
      </c>
      <c r="C1367" s="9">
        <f t="shared" si="5"/>
        <v>50.990099009900987</v>
      </c>
    </row>
    <row r="1368" spans="1:3" x14ac:dyDescent="0.25">
      <c r="A1368" s="26">
        <v>46023</v>
      </c>
      <c r="B1368" s="9">
        <v>30.7</v>
      </c>
      <c r="C1368" s="9">
        <f t="shared" ref="C1368:C1375" si="6">(B1368/$B$1046)*$C$1046</f>
        <v>50.660066006600658</v>
      </c>
    </row>
    <row r="1369" spans="1:3" x14ac:dyDescent="0.25">
      <c r="A1369" s="26">
        <v>46054</v>
      </c>
      <c r="B1369" s="9">
        <v>30.6</v>
      </c>
      <c r="C1369" s="9">
        <f t="shared" si="6"/>
        <v>50.495049504950494</v>
      </c>
    </row>
    <row r="1370" spans="1:3" x14ac:dyDescent="0.25">
      <c r="A1370" s="26">
        <v>46082</v>
      </c>
      <c r="B1370" s="9">
        <f>'USD PP 1994'!B1370</f>
        <v>30.3</v>
      </c>
      <c r="C1370" s="9">
        <f t="shared" si="6"/>
        <v>50</v>
      </c>
    </row>
    <row r="1371" spans="1:3" x14ac:dyDescent="0.25">
      <c r="A1371" s="26">
        <v>46113</v>
      </c>
      <c r="B1371" s="9">
        <f>'USD PP 1994'!B1371</f>
        <v>30</v>
      </c>
      <c r="C1371" s="9">
        <f t="shared" si="6"/>
        <v>49.504950495049506</v>
      </c>
    </row>
    <row r="1372" spans="1:3" x14ac:dyDescent="0.25">
      <c r="A1372" s="26">
        <v>46143</v>
      </c>
      <c r="B1372" s="9">
        <f>'USD PP 1994'!B1372</f>
        <v>29.8</v>
      </c>
      <c r="C1372" s="9">
        <f t="shared" si="6"/>
        <v>49.174917491749177</v>
      </c>
    </row>
    <row r="1373" spans="1:3" x14ac:dyDescent="0.25">
      <c r="A1373" s="26">
        <v>46174</v>
      </c>
      <c r="B1373" s="9">
        <f>'USD PP 1994'!B1373</f>
        <v>29.9</v>
      </c>
      <c r="C1373" s="9">
        <f t="shared" si="6"/>
        <v>49.339933993399335</v>
      </c>
    </row>
    <row r="1374" spans="1:3" x14ac:dyDescent="0.25">
      <c r="A1374" s="26">
        <v>46204</v>
      </c>
      <c r="B1374" s="9">
        <f>'USD PP 1994'!B1374</f>
        <v>29.9</v>
      </c>
      <c r="C1374" s="9">
        <f t="shared" si="6"/>
        <v>49.339933993399335</v>
      </c>
    </row>
    <row r="1375" spans="1:3" x14ac:dyDescent="0.25">
      <c r="A1375" s="26">
        <v>46235</v>
      </c>
      <c r="B1375" s="9">
        <f>'USD PP 1994'!B1375</f>
        <v>29.9</v>
      </c>
      <c r="C1375" s="9">
        <f t="shared" si="6"/>
        <v>49.339933993399335</v>
      </c>
    </row>
  </sheetData>
  <pageMargins left="0.78740157499999996" right="0.78740157499999996" top="0.984251969" bottom="0.984251969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899A-0852-4519-B8E6-57A8397395C4}">
  <dimension ref="A1:D410"/>
  <sheetViews>
    <sheetView topLeftCell="A376" workbookViewId="0">
      <selection activeCell="D136" sqref="D136"/>
    </sheetView>
  </sheetViews>
  <sheetFormatPr defaultRowHeight="14.4" x14ac:dyDescent="0.3"/>
  <sheetData>
    <row r="1" spans="1:3" x14ac:dyDescent="0.3">
      <c r="A1" t="s">
        <v>0</v>
      </c>
      <c r="B1" t="s">
        <v>40</v>
      </c>
    </row>
    <row r="2" spans="1:3" x14ac:dyDescent="0.3">
      <c r="A2" s="1">
        <v>32143</v>
      </c>
      <c r="B2">
        <v>132.26</v>
      </c>
      <c r="C2" s="24" t="e">
        <f>+'BRL e USD Chart'!#REF!</f>
        <v>#REF!</v>
      </c>
    </row>
    <row r="3" spans="1:3" x14ac:dyDescent="0.3">
      <c r="A3" s="1">
        <v>32174</v>
      </c>
      <c r="B3">
        <v>133.93</v>
      </c>
      <c r="C3" s="24" t="e">
        <f>+'BRL e USD Chart'!#REF!</f>
        <v>#REF!</v>
      </c>
    </row>
    <row r="4" spans="1:3" x14ac:dyDescent="0.3">
      <c r="A4" s="1">
        <v>32203</v>
      </c>
      <c r="B4">
        <v>134.91</v>
      </c>
      <c r="C4" s="24" t="e">
        <f>+'BRL e USD Chart'!#REF!</f>
        <v>#REF!</v>
      </c>
    </row>
    <row r="5" spans="1:3" x14ac:dyDescent="0.3">
      <c r="A5" s="1">
        <v>32234</v>
      </c>
      <c r="B5">
        <v>133.41999999999999</v>
      </c>
      <c r="C5" s="24" t="e">
        <f>+'BRL e USD Chart'!#REF!</f>
        <v>#REF!</v>
      </c>
    </row>
    <row r="6" spans="1:3" x14ac:dyDescent="0.3">
      <c r="A6" s="1">
        <v>32264</v>
      </c>
      <c r="B6">
        <v>136.6</v>
      </c>
      <c r="C6" s="24" t="e">
        <f>+'BRL e USD Chart'!#REF!</f>
        <v>#REF!</v>
      </c>
    </row>
    <row r="7" spans="1:3" x14ac:dyDescent="0.3">
      <c r="A7" s="1">
        <v>32295</v>
      </c>
      <c r="B7">
        <v>133.12</v>
      </c>
      <c r="C7" s="24" t="e">
        <f>+'BRL e USD Chart'!#REF!</f>
        <v>#REF!</v>
      </c>
    </row>
    <row r="8" spans="1:3" x14ac:dyDescent="0.3">
      <c r="A8" s="1">
        <v>32325</v>
      </c>
      <c r="B8">
        <v>132.72999999999999</v>
      </c>
      <c r="C8" s="24" t="e">
        <f>+'BRL e USD Chart'!#REF!</f>
        <v>#REF!</v>
      </c>
    </row>
    <row r="9" spans="1:3" x14ac:dyDescent="0.3">
      <c r="A9" s="1">
        <v>32356</v>
      </c>
      <c r="B9">
        <v>135.83000000000001</v>
      </c>
      <c r="C9" s="24" t="e">
        <f>+'BRL e USD Chart'!#REF!</f>
        <v>#REF!</v>
      </c>
    </row>
    <row r="10" spans="1:3" x14ac:dyDescent="0.3">
      <c r="A10" s="1">
        <v>32387</v>
      </c>
      <c r="B10">
        <v>130.88</v>
      </c>
      <c r="C10" s="24" t="e">
        <f>+'BRL e USD Chart'!#REF!</f>
        <v>#REF!</v>
      </c>
    </row>
    <row r="11" spans="1:3" x14ac:dyDescent="0.3">
      <c r="A11" s="1">
        <v>32417</v>
      </c>
      <c r="B11">
        <v>131.94</v>
      </c>
      <c r="C11" s="24" t="e">
        <f>+'BRL e USD Chart'!#REF!</f>
        <v>#REF!</v>
      </c>
    </row>
    <row r="12" spans="1:3" x14ac:dyDescent="0.3">
      <c r="A12" s="1">
        <v>32448</v>
      </c>
      <c r="B12">
        <v>131.91999999999999</v>
      </c>
      <c r="C12" s="24" t="e">
        <f>+'BRL e USD Chart'!#REF!</f>
        <v>#REF!</v>
      </c>
    </row>
    <row r="13" spans="1:3" x14ac:dyDescent="0.3">
      <c r="A13" s="1">
        <v>32478</v>
      </c>
      <c r="B13">
        <v>130.91999999999999</v>
      </c>
      <c r="C13" s="24" t="e">
        <f>+'BRL e USD Chart'!#REF!</f>
        <v>#REF!</v>
      </c>
    </row>
    <row r="14" spans="1:3" x14ac:dyDescent="0.3">
      <c r="A14" s="1">
        <v>32509</v>
      </c>
      <c r="B14">
        <v>128.79</v>
      </c>
      <c r="C14" s="24" t="e">
        <f>+'BRL e USD Chart'!#REF!</f>
        <v>#REF!</v>
      </c>
    </row>
    <row r="15" spans="1:3" x14ac:dyDescent="0.3">
      <c r="A15" s="1">
        <v>32540</v>
      </c>
      <c r="B15">
        <v>122.63</v>
      </c>
      <c r="C15" s="24" t="e">
        <f>+'BRL e USD Chart'!#REF!</f>
        <v>#REF!</v>
      </c>
    </row>
    <row r="16" spans="1:3" x14ac:dyDescent="0.3">
      <c r="A16" s="1">
        <v>32568</v>
      </c>
      <c r="B16">
        <v>115.46</v>
      </c>
      <c r="C16" s="24" t="e">
        <f>+'BRL e USD Chart'!#REF!</f>
        <v>#REF!</v>
      </c>
    </row>
    <row r="17" spans="1:4" x14ac:dyDescent="0.3">
      <c r="A17" s="1">
        <v>32599</v>
      </c>
      <c r="B17">
        <v>108.89</v>
      </c>
      <c r="C17" s="24" t="e">
        <f>+'BRL e USD Chart'!#REF!</f>
        <v>#REF!</v>
      </c>
    </row>
    <row r="18" spans="1:4" x14ac:dyDescent="0.3">
      <c r="A18" s="1">
        <v>32629</v>
      </c>
      <c r="B18">
        <v>100.55</v>
      </c>
      <c r="C18" s="24" t="e">
        <f>+'BRL e USD Chart'!#REF!</f>
        <v>#REF!</v>
      </c>
    </row>
    <row r="19" spans="1:4" x14ac:dyDescent="0.3">
      <c r="A19" s="1">
        <v>32660</v>
      </c>
      <c r="B19">
        <v>95.32</v>
      </c>
      <c r="C19" s="24" t="e">
        <f>+'BRL e USD Chart'!#REF!</f>
        <v>#REF!</v>
      </c>
      <c r="D19" s="7" t="e">
        <f t="shared" ref="D19:D82" si="0">+C19*B19/100</f>
        <v>#REF!</v>
      </c>
    </row>
    <row r="20" spans="1:4" x14ac:dyDescent="0.3">
      <c r="A20" s="1">
        <v>32690</v>
      </c>
      <c r="B20">
        <v>107.08</v>
      </c>
      <c r="C20" s="24" t="e">
        <f>+'BRL e USD Chart'!#REF!</f>
        <v>#REF!</v>
      </c>
      <c r="D20" s="7" t="e">
        <f t="shared" si="0"/>
        <v>#REF!</v>
      </c>
    </row>
    <row r="21" spans="1:4" x14ac:dyDescent="0.3">
      <c r="A21" s="1">
        <v>32721</v>
      </c>
      <c r="B21">
        <v>103.72</v>
      </c>
      <c r="C21" s="24" t="e">
        <f>+'BRL e USD Chart'!#REF!</f>
        <v>#REF!</v>
      </c>
      <c r="D21" s="7" t="e">
        <f t="shared" si="0"/>
        <v>#REF!</v>
      </c>
    </row>
    <row r="22" spans="1:4" x14ac:dyDescent="0.3">
      <c r="A22" s="1">
        <v>32752</v>
      </c>
      <c r="B22">
        <v>99.85</v>
      </c>
      <c r="C22" s="24" t="e">
        <f>+'BRL e USD Chart'!#REF!</f>
        <v>#REF!</v>
      </c>
      <c r="D22" s="7" t="e">
        <f t="shared" si="0"/>
        <v>#REF!</v>
      </c>
    </row>
    <row r="23" spans="1:4" x14ac:dyDescent="0.3">
      <c r="A23" s="1">
        <v>32782</v>
      </c>
      <c r="B23">
        <v>98.65</v>
      </c>
      <c r="C23" s="24" t="e">
        <f>+'BRL e USD Chart'!#REF!</f>
        <v>#REF!</v>
      </c>
      <c r="D23" s="7" t="e">
        <f t="shared" si="0"/>
        <v>#REF!</v>
      </c>
    </row>
    <row r="24" spans="1:4" x14ac:dyDescent="0.3">
      <c r="A24" s="1">
        <v>32813</v>
      </c>
      <c r="B24">
        <v>93.09</v>
      </c>
      <c r="C24" s="24" t="e">
        <f>+'BRL e USD Chart'!#REF!</f>
        <v>#REF!</v>
      </c>
      <c r="D24" s="7" t="e">
        <f t="shared" si="0"/>
        <v>#REF!</v>
      </c>
    </row>
    <row r="25" spans="1:4" x14ac:dyDescent="0.3">
      <c r="A25" s="1">
        <v>32843</v>
      </c>
      <c r="B25">
        <v>91.2</v>
      </c>
      <c r="C25" s="24" t="e">
        <f>+'BRL e USD Chart'!#REF!</f>
        <v>#REF!</v>
      </c>
      <c r="D25" s="7" t="e">
        <f t="shared" si="0"/>
        <v>#REF!</v>
      </c>
    </row>
    <row r="26" spans="1:4" x14ac:dyDescent="0.3">
      <c r="A26" s="1">
        <v>32874</v>
      </c>
      <c r="B26">
        <v>85.01</v>
      </c>
      <c r="C26" s="24" t="e">
        <f>+'BRL e USD Chart'!#REF!</f>
        <v>#REF!</v>
      </c>
      <c r="D26" s="7" t="e">
        <f t="shared" si="0"/>
        <v>#REF!</v>
      </c>
    </row>
    <row r="27" spans="1:4" x14ac:dyDescent="0.3">
      <c r="A27" s="1">
        <v>32905</v>
      </c>
      <c r="B27">
        <v>80.349999999999994</v>
      </c>
      <c r="C27" s="24" t="e">
        <f>+'BRL e USD Chart'!#REF!</f>
        <v>#REF!</v>
      </c>
      <c r="D27" s="7" t="e">
        <f t="shared" si="0"/>
        <v>#REF!</v>
      </c>
    </row>
    <row r="28" spans="1:4" x14ac:dyDescent="0.3">
      <c r="A28" s="1">
        <v>32933</v>
      </c>
      <c r="B28">
        <v>70.58</v>
      </c>
      <c r="C28" s="24" t="e">
        <f>+'BRL e USD Chart'!#REF!</f>
        <v>#REF!</v>
      </c>
      <c r="D28" s="7" t="e">
        <f t="shared" si="0"/>
        <v>#REF!</v>
      </c>
    </row>
    <row r="29" spans="1:4" x14ac:dyDescent="0.3">
      <c r="A29" s="1">
        <v>32964</v>
      </c>
      <c r="B29">
        <v>77.73</v>
      </c>
      <c r="C29" s="24" t="e">
        <f>+'BRL e USD Chart'!#REF!</f>
        <v>#REF!</v>
      </c>
      <c r="D29" s="7" t="e">
        <f t="shared" si="0"/>
        <v>#REF!</v>
      </c>
    </row>
    <row r="30" spans="1:4" x14ac:dyDescent="0.3">
      <c r="A30" s="1">
        <v>32994</v>
      </c>
      <c r="B30">
        <v>78.97</v>
      </c>
      <c r="C30" s="24" t="e">
        <f>+'BRL e USD Chart'!#REF!</f>
        <v>#REF!</v>
      </c>
      <c r="D30" s="7" t="e">
        <f t="shared" si="0"/>
        <v>#REF!</v>
      </c>
    </row>
    <row r="31" spans="1:4" x14ac:dyDescent="0.3">
      <c r="A31" s="1">
        <v>33025</v>
      </c>
      <c r="B31">
        <v>77.7</v>
      </c>
      <c r="C31" s="24" t="e">
        <f>+'BRL e USD Chart'!#REF!</f>
        <v>#REF!</v>
      </c>
      <c r="D31" s="7" t="e">
        <f t="shared" si="0"/>
        <v>#REF!</v>
      </c>
    </row>
    <row r="32" spans="1:4" x14ac:dyDescent="0.3">
      <c r="A32" s="1">
        <v>33055</v>
      </c>
      <c r="B32">
        <v>80.44</v>
      </c>
      <c r="C32" s="24" t="e">
        <f>+'BRL e USD Chart'!#REF!</f>
        <v>#REF!</v>
      </c>
      <c r="D32" s="7" t="e">
        <f t="shared" si="0"/>
        <v>#REF!</v>
      </c>
    </row>
    <row r="33" spans="1:4" x14ac:dyDescent="0.3">
      <c r="A33" s="1">
        <v>33086</v>
      </c>
      <c r="B33">
        <v>77.59</v>
      </c>
      <c r="C33" s="24" t="e">
        <f>+'BRL e USD Chart'!#REF!</f>
        <v>#REF!</v>
      </c>
      <c r="D33" s="7" t="e">
        <f t="shared" si="0"/>
        <v>#REF!</v>
      </c>
    </row>
    <row r="34" spans="1:4" x14ac:dyDescent="0.3">
      <c r="A34" s="1">
        <v>33117</v>
      </c>
      <c r="B34">
        <v>71.989999999999995</v>
      </c>
      <c r="C34" s="24" t="e">
        <f>+'BRL e USD Chart'!#REF!</f>
        <v>#REF!</v>
      </c>
      <c r="D34" s="7" t="e">
        <f t="shared" si="0"/>
        <v>#REF!</v>
      </c>
    </row>
    <row r="35" spans="1:4" x14ac:dyDescent="0.3">
      <c r="A35" s="1">
        <v>33147</v>
      </c>
      <c r="B35">
        <v>79.78</v>
      </c>
      <c r="C35" s="24" t="e">
        <f>+'BRL e USD Chart'!#REF!</f>
        <v>#REF!</v>
      </c>
      <c r="D35" s="7" t="e">
        <f t="shared" si="0"/>
        <v>#REF!</v>
      </c>
    </row>
    <row r="36" spans="1:4" x14ac:dyDescent="0.3">
      <c r="A36" s="1">
        <v>33178</v>
      </c>
      <c r="B36">
        <v>88.57</v>
      </c>
      <c r="C36" s="24" t="e">
        <f>+'BRL e USD Chart'!#REF!</f>
        <v>#REF!</v>
      </c>
      <c r="D36" s="7" t="e">
        <f t="shared" si="0"/>
        <v>#REF!</v>
      </c>
    </row>
    <row r="37" spans="1:4" x14ac:dyDescent="0.3">
      <c r="A37" s="1">
        <v>33208</v>
      </c>
      <c r="B37">
        <v>93.88</v>
      </c>
      <c r="C37" s="24" t="e">
        <f>+'BRL e USD Chart'!#REF!</f>
        <v>#REF!</v>
      </c>
      <c r="D37" s="7" t="e">
        <f t="shared" si="0"/>
        <v>#REF!</v>
      </c>
    </row>
    <row r="38" spans="1:4" x14ac:dyDescent="0.3">
      <c r="A38" s="1">
        <v>33239</v>
      </c>
      <c r="B38">
        <v>97.74</v>
      </c>
      <c r="C38" s="24" t="e">
        <f>+'BRL e USD Chart'!#REF!</f>
        <v>#REF!</v>
      </c>
      <c r="D38" s="7" t="e">
        <f t="shared" si="0"/>
        <v>#REF!</v>
      </c>
    </row>
    <row r="39" spans="1:4" x14ac:dyDescent="0.3">
      <c r="A39" s="1">
        <v>33270</v>
      </c>
      <c r="B39">
        <v>93.08</v>
      </c>
      <c r="C39" s="24" t="e">
        <f>+'BRL e USD Chart'!#REF!</f>
        <v>#REF!</v>
      </c>
      <c r="D39" s="7" t="e">
        <f t="shared" si="0"/>
        <v>#REF!</v>
      </c>
    </row>
    <row r="40" spans="1:4" x14ac:dyDescent="0.3">
      <c r="A40" s="1">
        <v>33298</v>
      </c>
      <c r="B40">
        <v>86.41</v>
      </c>
      <c r="C40" s="24" t="e">
        <f>+'BRL e USD Chart'!#REF!</f>
        <v>#REF!</v>
      </c>
      <c r="D40" s="7" t="e">
        <f t="shared" si="0"/>
        <v>#REF!</v>
      </c>
    </row>
    <row r="41" spans="1:4" x14ac:dyDescent="0.3">
      <c r="A41" s="1">
        <v>33329</v>
      </c>
      <c r="B41">
        <v>90.34</v>
      </c>
      <c r="C41" s="24" t="e">
        <f>+'BRL e USD Chart'!#REF!</f>
        <v>#REF!</v>
      </c>
      <c r="D41" s="7" t="e">
        <f t="shared" si="0"/>
        <v>#REF!</v>
      </c>
    </row>
    <row r="42" spans="1:4" x14ac:dyDescent="0.3">
      <c r="A42" s="1">
        <v>33359</v>
      </c>
      <c r="B42">
        <v>91.3</v>
      </c>
      <c r="C42" s="24" t="e">
        <f>+'BRL e USD Chart'!#REF!</f>
        <v>#REF!</v>
      </c>
      <c r="D42" s="7" t="e">
        <f t="shared" si="0"/>
        <v>#REF!</v>
      </c>
    </row>
    <row r="43" spans="1:4" x14ac:dyDescent="0.3">
      <c r="A43" s="1">
        <v>33390</v>
      </c>
      <c r="B43">
        <v>89.87</v>
      </c>
      <c r="C43" s="24" t="e">
        <f>+'BRL e USD Chart'!#REF!</f>
        <v>#REF!</v>
      </c>
      <c r="D43" s="7" t="e">
        <f t="shared" si="0"/>
        <v>#REF!</v>
      </c>
    </row>
    <row r="44" spans="1:4" x14ac:dyDescent="0.3">
      <c r="A44" s="1">
        <v>33420</v>
      </c>
      <c r="B44">
        <v>88.41</v>
      </c>
      <c r="C44" s="24" t="e">
        <f>+'BRL e USD Chart'!#REF!</f>
        <v>#REF!</v>
      </c>
      <c r="D44" s="7" t="e">
        <f t="shared" si="0"/>
        <v>#REF!</v>
      </c>
    </row>
    <row r="45" spans="1:4" x14ac:dyDescent="0.3">
      <c r="A45" s="1">
        <v>33451</v>
      </c>
      <c r="B45">
        <v>86.56</v>
      </c>
      <c r="C45" s="24" t="e">
        <f>+'BRL e USD Chart'!#REF!</f>
        <v>#REF!</v>
      </c>
      <c r="D45" s="7" t="e">
        <f t="shared" si="0"/>
        <v>#REF!</v>
      </c>
    </row>
    <row r="46" spans="1:4" x14ac:dyDescent="0.3">
      <c r="A46" s="1">
        <v>33482</v>
      </c>
      <c r="B46">
        <v>86.86</v>
      </c>
      <c r="C46" s="24" t="e">
        <f>+'BRL e USD Chart'!#REF!</f>
        <v>#REF!</v>
      </c>
      <c r="D46" s="7" t="e">
        <f t="shared" si="0"/>
        <v>#REF!</v>
      </c>
    </row>
    <row r="47" spans="1:4" x14ac:dyDescent="0.3">
      <c r="A47" s="1">
        <v>33512</v>
      </c>
      <c r="B47">
        <v>98.48</v>
      </c>
      <c r="C47" s="24" t="e">
        <f>+'BRL e USD Chart'!#REF!</f>
        <v>#REF!</v>
      </c>
      <c r="D47" s="7" t="e">
        <f t="shared" si="0"/>
        <v>#REF!</v>
      </c>
    </row>
    <row r="48" spans="1:4" x14ac:dyDescent="0.3">
      <c r="A48" s="1">
        <v>33543</v>
      </c>
      <c r="B48">
        <v>100.03</v>
      </c>
      <c r="C48" s="24" t="e">
        <f>+'BRL e USD Chart'!#REF!</f>
        <v>#REF!</v>
      </c>
      <c r="D48" s="7" t="e">
        <f t="shared" si="0"/>
        <v>#REF!</v>
      </c>
    </row>
    <row r="49" spans="1:4" x14ac:dyDescent="0.3">
      <c r="A49" s="1">
        <v>33573</v>
      </c>
      <c r="B49">
        <v>104.69</v>
      </c>
      <c r="C49" s="24" t="e">
        <f>+'BRL e USD Chart'!#REF!</f>
        <v>#REF!</v>
      </c>
      <c r="D49" s="7" t="e">
        <f t="shared" si="0"/>
        <v>#REF!</v>
      </c>
    </row>
    <row r="50" spans="1:4" x14ac:dyDescent="0.3">
      <c r="A50" s="1">
        <v>33604</v>
      </c>
      <c r="B50">
        <v>104.06</v>
      </c>
      <c r="C50" s="24" t="e">
        <f>+'BRL e USD Chart'!#REF!</f>
        <v>#REF!</v>
      </c>
      <c r="D50" s="7" t="e">
        <f t="shared" si="0"/>
        <v>#REF!</v>
      </c>
    </row>
    <row r="51" spans="1:4" x14ac:dyDescent="0.3">
      <c r="A51" s="1">
        <v>33635</v>
      </c>
      <c r="B51">
        <v>103.74</v>
      </c>
      <c r="C51" s="24" t="e">
        <f>+'BRL e USD Chart'!#REF!</f>
        <v>#REF!</v>
      </c>
      <c r="D51" s="7" t="e">
        <f t="shared" si="0"/>
        <v>#REF!</v>
      </c>
    </row>
    <row r="52" spans="1:4" x14ac:dyDescent="0.3">
      <c r="A52" s="1">
        <v>33664</v>
      </c>
      <c r="B52">
        <v>105.39</v>
      </c>
      <c r="C52" s="24" t="e">
        <f>+'BRL e USD Chart'!#REF!</f>
        <v>#REF!</v>
      </c>
      <c r="D52" s="7" t="e">
        <f t="shared" si="0"/>
        <v>#REF!</v>
      </c>
    </row>
    <row r="53" spans="1:4" x14ac:dyDescent="0.3">
      <c r="A53" s="1">
        <v>33695</v>
      </c>
      <c r="B53">
        <v>106.55</v>
      </c>
      <c r="C53" s="24" t="e">
        <f>+'BRL e USD Chart'!#REF!</f>
        <v>#REF!</v>
      </c>
      <c r="D53" s="7" t="e">
        <f t="shared" si="0"/>
        <v>#REF!</v>
      </c>
    </row>
    <row r="54" spans="1:4" x14ac:dyDescent="0.3">
      <c r="A54" s="1">
        <v>33725</v>
      </c>
      <c r="B54">
        <v>102.25</v>
      </c>
      <c r="C54" s="24" t="e">
        <f>+'BRL e USD Chart'!#REF!</f>
        <v>#REF!</v>
      </c>
      <c r="D54" s="7" t="e">
        <f t="shared" si="0"/>
        <v>#REF!</v>
      </c>
    </row>
    <row r="55" spans="1:4" x14ac:dyDescent="0.3">
      <c r="A55" s="1">
        <v>33756</v>
      </c>
      <c r="B55">
        <v>102.29</v>
      </c>
      <c r="C55" s="24" t="e">
        <f>+'BRL e USD Chart'!#REF!</f>
        <v>#REF!</v>
      </c>
      <c r="D55" s="7" t="e">
        <f t="shared" si="0"/>
        <v>#REF!</v>
      </c>
    </row>
    <row r="56" spans="1:4" x14ac:dyDescent="0.3">
      <c r="A56" s="1">
        <v>33786</v>
      </c>
      <c r="B56">
        <v>102.29</v>
      </c>
      <c r="C56" s="24" t="e">
        <f>+'BRL e USD Chart'!#REF!</f>
        <v>#REF!</v>
      </c>
      <c r="D56" s="7" t="e">
        <f t="shared" si="0"/>
        <v>#REF!</v>
      </c>
    </row>
    <row r="57" spans="1:4" x14ac:dyDescent="0.3">
      <c r="A57" s="1">
        <v>33817</v>
      </c>
      <c r="B57">
        <v>102.48</v>
      </c>
      <c r="C57" s="24" t="e">
        <f>+'BRL e USD Chart'!#REF!</f>
        <v>#REF!</v>
      </c>
      <c r="D57" s="7" t="e">
        <f t="shared" si="0"/>
        <v>#REF!</v>
      </c>
    </row>
    <row r="58" spans="1:4" x14ac:dyDescent="0.3">
      <c r="A58" s="1">
        <v>33848</v>
      </c>
      <c r="B58">
        <v>101.86</v>
      </c>
      <c r="C58" s="24" t="e">
        <f>+'BRL e USD Chart'!#REF!</f>
        <v>#REF!</v>
      </c>
      <c r="D58" s="7" t="e">
        <f t="shared" si="0"/>
        <v>#REF!</v>
      </c>
    </row>
    <row r="59" spans="1:4" x14ac:dyDescent="0.3">
      <c r="A59" s="1">
        <v>33878</v>
      </c>
      <c r="B59">
        <v>102.03</v>
      </c>
      <c r="C59" s="24" t="e">
        <f>+'BRL e USD Chart'!#REF!</f>
        <v>#REF!</v>
      </c>
      <c r="D59" s="7" t="e">
        <f t="shared" si="0"/>
        <v>#REF!</v>
      </c>
    </row>
    <row r="60" spans="1:4" x14ac:dyDescent="0.3">
      <c r="A60" s="1">
        <v>33909</v>
      </c>
      <c r="B60">
        <v>104.6</v>
      </c>
      <c r="C60" s="24" t="e">
        <f>+'BRL e USD Chart'!#REF!</f>
        <v>#REF!</v>
      </c>
      <c r="D60" s="7" t="e">
        <f t="shared" si="0"/>
        <v>#REF!</v>
      </c>
    </row>
    <row r="61" spans="1:4" x14ac:dyDescent="0.3">
      <c r="A61" s="1">
        <v>33939</v>
      </c>
      <c r="B61">
        <v>102.87</v>
      </c>
      <c r="C61" s="24" t="e">
        <f>+'BRL e USD Chart'!#REF!</f>
        <v>#REF!</v>
      </c>
      <c r="D61" s="7" t="e">
        <f t="shared" si="0"/>
        <v>#REF!</v>
      </c>
    </row>
    <row r="62" spans="1:4" x14ac:dyDescent="0.3">
      <c r="A62" s="1">
        <v>33970</v>
      </c>
      <c r="B62">
        <v>99.99</v>
      </c>
      <c r="C62" s="24" t="e">
        <f>+'BRL e USD Chart'!#REF!</f>
        <v>#REF!</v>
      </c>
      <c r="D62" s="7" t="e">
        <f t="shared" si="0"/>
        <v>#REF!</v>
      </c>
    </row>
    <row r="63" spans="1:4" x14ac:dyDescent="0.3">
      <c r="A63" s="1">
        <v>34001</v>
      </c>
      <c r="B63">
        <v>102.04</v>
      </c>
      <c r="C63" s="24" t="e">
        <f>+'BRL e USD Chart'!#REF!</f>
        <v>#REF!</v>
      </c>
      <c r="D63" s="7" t="e">
        <f t="shared" si="0"/>
        <v>#REF!</v>
      </c>
    </row>
    <row r="64" spans="1:4" x14ac:dyDescent="0.3">
      <c r="A64" s="1">
        <v>34029</v>
      </c>
      <c r="B64">
        <v>101.18</v>
      </c>
      <c r="C64" s="24" t="e">
        <f>+'BRL e USD Chart'!#REF!</f>
        <v>#REF!</v>
      </c>
      <c r="D64" s="7" t="e">
        <f t="shared" si="0"/>
        <v>#REF!</v>
      </c>
    </row>
    <row r="65" spans="1:4" x14ac:dyDescent="0.3">
      <c r="A65" s="1">
        <v>34060</v>
      </c>
      <c r="B65">
        <v>101.55</v>
      </c>
      <c r="C65" s="24" t="e">
        <f>+'BRL e USD Chart'!#REF!</f>
        <v>#REF!</v>
      </c>
      <c r="D65" s="7" t="e">
        <f t="shared" si="0"/>
        <v>#REF!</v>
      </c>
    </row>
    <row r="66" spans="1:4" x14ac:dyDescent="0.3">
      <c r="A66" s="1">
        <v>34090</v>
      </c>
      <c r="B66">
        <v>102.67</v>
      </c>
      <c r="C66" s="24" t="e">
        <f>+'BRL e USD Chart'!#REF!</f>
        <v>#REF!</v>
      </c>
      <c r="D66" s="7" t="e">
        <f t="shared" si="0"/>
        <v>#REF!</v>
      </c>
    </row>
    <row r="67" spans="1:4" x14ac:dyDescent="0.3">
      <c r="A67" s="1">
        <v>34121</v>
      </c>
      <c r="B67">
        <v>102.66</v>
      </c>
      <c r="C67" s="24" t="e">
        <f>+'BRL e USD Chart'!#REF!</f>
        <v>#REF!</v>
      </c>
      <c r="D67" s="7" t="e">
        <f t="shared" si="0"/>
        <v>#REF!</v>
      </c>
    </row>
    <row r="68" spans="1:4" x14ac:dyDescent="0.3">
      <c r="A68" s="1">
        <v>34151</v>
      </c>
      <c r="B68">
        <v>102.48</v>
      </c>
      <c r="C68" s="24" t="e">
        <f>+'BRL e USD Chart'!#REF!</f>
        <v>#REF!</v>
      </c>
      <c r="D68" s="7" t="e">
        <f t="shared" si="0"/>
        <v>#REF!</v>
      </c>
    </row>
    <row r="69" spans="1:4" x14ac:dyDescent="0.3">
      <c r="A69" s="1">
        <v>34182</v>
      </c>
      <c r="B69">
        <v>101.88</v>
      </c>
      <c r="C69" s="24" t="e">
        <f>+'BRL e USD Chart'!#REF!</f>
        <v>#REF!</v>
      </c>
      <c r="D69" s="7" t="e">
        <f t="shared" si="0"/>
        <v>#REF!</v>
      </c>
    </row>
    <row r="70" spans="1:4" x14ac:dyDescent="0.3">
      <c r="A70" s="1">
        <v>34213</v>
      </c>
      <c r="B70">
        <v>101.1</v>
      </c>
      <c r="C70" s="24" t="e">
        <f>+'BRL e USD Chart'!#REF!</f>
        <v>#REF!</v>
      </c>
      <c r="D70" s="7" t="e">
        <f t="shared" si="0"/>
        <v>#REF!</v>
      </c>
    </row>
    <row r="71" spans="1:4" x14ac:dyDescent="0.3">
      <c r="A71" s="1">
        <v>34243</v>
      </c>
      <c r="B71">
        <v>103.1</v>
      </c>
      <c r="C71" s="24" t="e">
        <f>+'BRL e USD Chart'!#REF!</f>
        <v>#REF!</v>
      </c>
      <c r="D71" s="7" t="e">
        <f t="shared" si="0"/>
        <v>#REF!</v>
      </c>
    </row>
    <row r="72" spans="1:4" x14ac:dyDescent="0.3">
      <c r="A72" s="1">
        <v>34274</v>
      </c>
      <c r="B72">
        <v>103.58</v>
      </c>
      <c r="C72" s="24" t="e">
        <f>+'BRL e USD Chart'!#REF!</f>
        <v>#REF!</v>
      </c>
      <c r="D72" s="7" t="e">
        <f t="shared" si="0"/>
        <v>#REF!</v>
      </c>
    </row>
    <row r="73" spans="1:4" x14ac:dyDescent="0.3">
      <c r="A73" s="1">
        <v>34304</v>
      </c>
      <c r="B73">
        <v>102.76</v>
      </c>
      <c r="C73" s="24" t="e">
        <f>+'BRL e USD Chart'!#REF!</f>
        <v>#REF!</v>
      </c>
      <c r="D73" s="7" t="e">
        <f t="shared" si="0"/>
        <v>#REF!</v>
      </c>
    </row>
    <row r="74" spans="1:4" x14ac:dyDescent="0.3">
      <c r="A74" s="1">
        <v>34335</v>
      </c>
      <c r="B74">
        <v>102.01</v>
      </c>
      <c r="C74" s="24" t="e">
        <f>+'BRL e USD Chart'!#REF!</f>
        <v>#REF!</v>
      </c>
      <c r="D74" s="7" t="e">
        <f t="shared" si="0"/>
        <v>#REF!</v>
      </c>
    </row>
    <row r="75" spans="1:4" x14ac:dyDescent="0.3">
      <c r="A75" s="1">
        <v>34366</v>
      </c>
      <c r="B75">
        <v>102.83</v>
      </c>
      <c r="C75" s="24" t="e">
        <f>+'BRL e USD Chart'!#REF!</f>
        <v>#REF!</v>
      </c>
      <c r="D75" s="7" t="e">
        <f t="shared" si="0"/>
        <v>#REF!</v>
      </c>
    </row>
    <row r="76" spans="1:4" x14ac:dyDescent="0.3">
      <c r="A76" s="1">
        <v>34394</v>
      </c>
      <c r="B76">
        <v>100.8</v>
      </c>
      <c r="C76" s="24" t="e">
        <f>+'BRL e USD Chart'!#REF!</f>
        <v>#REF!</v>
      </c>
      <c r="D76" s="7" t="e">
        <f t="shared" si="0"/>
        <v>#REF!</v>
      </c>
    </row>
    <row r="77" spans="1:4" x14ac:dyDescent="0.3">
      <c r="A77" s="1">
        <v>34425</v>
      </c>
      <c r="B77">
        <v>102.19</v>
      </c>
      <c r="C77" s="24" t="e">
        <f>+'BRL e USD Chart'!#REF!</f>
        <v>#REF!</v>
      </c>
      <c r="D77" s="7" t="e">
        <f t="shared" si="0"/>
        <v>#REF!</v>
      </c>
    </row>
    <row r="78" spans="1:4" x14ac:dyDescent="0.3">
      <c r="A78" s="1">
        <v>34455</v>
      </c>
      <c r="B78">
        <v>101.45</v>
      </c>
      <c r="C78" s="24" t="str">
        <f>+'BRL e USD Chart'!F1</f>
        <v>Câmbio pela PPC</v>
      </c>
      <c r="D78" s="7" t="e">
        <f t="shared" si="0"/>
        <v>#VALUE!</v>
      </c>
    </row>
    <row r="79" spans="1:4" x14ac:dyDescent="0.3">
      <c r="A79" s="1">
        <v>34486</v>
      </c>
      <c r="B79">
        <v>100</v>
      </c>
      <c r="C79" s="24">
        <f>+'BRL e USD Chart'!F2</f>
        <v>1</v>
      </c>
      <c r="D79" s="7">
        <f t="shared" si="0"/>
        <v>1</v>
      </c>
    </row>
    <row r="80" spans="1:4" x14ac:dyDescent="0.3">
      <c r="A80" s="1">
        <v>34516</v>
      </c>
      <c r="B80">
        <v>87.56</v>
      </c>
      <c r="C80" s="24">
        <f>+'BRL e USD Chart'!F3</f>
        <v>1.065239053254438</v>
      </c>
      <c r="D80" s="7">
        <f t="shared" si="0"/>
        <v>0.93272331502958594</v>
      </c>
    </row>
    <row r="81" spans="1:4" x14ac:dyDescent="0.3">
      <c r="A81" s="1">
        <v>34547</v>
      </c>
      <c r="B81">
        <v>83.17</v>
      </c>
      <c r="C81" s="24">
        <f>+'BRL e USD Chart'!F4</f>
        <v>1.0802228891124259</v>
      </c>
      <c r="D81" s="7">
        <f t="shared" si="0"/>
        <v>0.89842137687480461</v>
      </c>
    </row>
    <row r="82" spans="1:4" x14ac:dyDescent="0.3">
      <c r="A82" s="1">
        <v>34578</v>
      </c>
      <c r="B82">
        <v>79.03</v>
      </c>
      <c r="C82" s="24">
        <f>+'BRL e USD Chart'!F5</f>
        <v>1.0934812969333849</v>
      </c>
      <c r="D82" s="7">
        <f t="shared" si="0"/>
        <v>0.86417826896645411</v>
      </c>
    </row>
    <row r="83" spans="1:4" x14ac:dyDescent="0.3">
      <c r="A83" s="1">
        <v>34608</v>
      </c>
      <c r="B83">
        <v>75.37</v>
      </c>
      <c r="C83" s="24">
        <f>+'BRL e USD Chart'!F6</f>
        <v>1.1221305069130396</v>
      </c>
      <c r="D83" s="7">
        <f t="shared" ref="D83:D146" si="1">+C83*B83/100</f>
        <v>0.8457497630603581</v>
      </c>
    </row>
    <row r="84" spans="1:4" x14ac:dyDescent="0.3">
      <c r="A84" s="1">
        <v>34639</v>
      </c>
      <c r="B84">
        <v>73.06</v>
      </c>
      <c r="C84" s="24">
        <f>+'BRL e USD Chart'!F7</f>
        <v>1.1519379161989143</v>
      </c>
      <c r="D84" s="7">
        <f t="shared" si="1"/>
        <v>0.84160584157492679</v>
      </c>
    </row>
    <row r="85" spans="1:4" x14ac:dyDescent="0.3">
      <c r="A85" s="1">
        <v>34669</v>
      </c>
      <c r="B85">
        <v>72.510000000000005</v>
      </c>
      <c r="C85" s="24">
        <f>+'BRL e USD Chart'!F8</f>
        <v>1.1716360545659155</v>
      </c>
      <c r="D85" s="7">
        <f t="shared" si="1"/>
        <v>0.84955330316574529</v>
      </c>
    </row>
    <row r="86" spans="1:4" x14ac:dyDescent="0.3">
      <c r="A86" s="1">
        <v>34700</v>
      </c>
      <c r="B86">
        <v>71.33</v>
      </c>
      <c r="C86" s="24">
        <f>+'BRL e USD Chart'!F9</f>
        <v>1.1862025776694634</v>
      </c>
      <c r="D86" s="7">
        <f t="shared" si="1"/>
        <v>0.84611829865162813</v>
      </c>
    </row>
    <row r="87" spans="1:4" x14ac:dyDescent="0.3">
      <c r="A87" s="1">
        <v>34731</v>
      </c>
      <c r="B87">
        <v>70.39</v>
      </c>
      <c r="C87" s="24">
        <f>+'BRL e USD Chart'!F10</f>
        <v>1.194697928641506</v>
      </c>
      <c r="D87" s="7">
        <f t="shared" si="1"/>
        <v>0.84094787197075604</v>
      </c>
    </row>
    <row r="88" spans="1:4" x14ac:dyDescent="0.3">
      <c r="A88" s="1">
        <v>34759</v>
      </c>
      <c r="B88">
        <v>73.52</v>
      </c>
      <c r="C88" s="24">
        <f>+'BRL e USD Chart'!F11</f>
        <v>1.2077260825239773</v>
      </c>
      <c r="D88" s="7">
        <f t="shared" si="1"/>
        <v>0.88792021587162806</v>
      </c>
    </row>
    <row r="89" spans="1:4" x14ac:dyDescent="0.3">
      <c r="A89" s="1">
        <v>34790</v>
      </c>
      <c r="B89">
        <v>73.55</v>
      </c>
      <c r="C89" s="24">
        <f>+'BRL e USD Chart'!F12</f>
        <v>1.2333251177646756</v>
      </c>
      <c r="D89" s="7">
        <f t="shared" si="1"/>
        <v>0.90711062411591881</v>
      </c>
    </row>
    <row r="90" spans="1:4" x14ac:dyDescent="0.3">
      <c r="A90" s="1">
        <v>34820</v>
      </c>
      <c r="B90">
        <v>70.91</v>
      </c>
      <c r="C90" s="24">
        <f>+'BRL e USD Chart'!F13</f>
        <v>1.2643304988673372</v>
      </c>
      <c r="D90" s="7">
        <f t="shared" si="1"/>
        <v>0.89653675674682876</v>
      </c>
    </row>
    <row r="91" spans="1:4" x14ac:dyDescent="0.3">
      <c r="A91" s="1">
        <v>34851</v>
      </c>
      <c r="B91">
        <v>70.8</v>
      </c>
      <c r="C91" s="24">
        <f>+'BRL e USD Chart'!F14</f>
        <v>1.2909364771704426</v>
      </c>
      <c r="D91" s="7">
        <f t="shared" si="1"/>
        <v>0.91398302583667335</v>
      </c>
    </row>
    <row r="92" spans="1:4" x14ac:dyDescent="0.3">
      <c r="A92" s="1">
        <v>34881</v>
      </c>
      <c r="B92">
        <v>70.3</v>
      </c>
      <c r="C92" s="24">
        <f>+'BRL e USD Chart'!F15</f>
        <v>1.3214025780316649</v>
      </c>
      <c r="D92" s="7">
        <f t="shared" si="1"/>
        <v>0.9289460123562604</v>
      </c>
    </row>
    <row r="93" spans="1:4" x14ac:dyDescent="0.3">
      <c r="A93" s="1">
        <v>34912</v>
      </c>
      <c r="B93">
        <v>70.77</v>
      </c>
      <c r="C93" s="24">
        <f>+'BRL e USD Chart'!F16</f>
        <v>1.3304159133604161</v>
      </c>
      <c r="D93" s="7">
        <f t="shared" si="1"/>
        <v>0.94153534188516641</v>
      </c>
    </row>
    <row r="94" spans="1:4" x14ac:dyDescent="0.3">
      <c r="A94" s="1">
        <v>34943</v>
      </c>
      <c r="B94">
        <v>71.03</v>
      </c>
      <c r="C94" s="24">
        <f>+'BRL e USD Chart'!F17</f>
        <v>1.3415326164823436</v>
      </c>
      <c r="D94" s="7">
        <f t="shared" si="1"/>
        <v>0.95289061748740866</v>
      </c>
    </row>
    <row r="95" spans="1:4" x14ac:dyDescent="0.3">
      <c r="A95" s="1">
        <v>34973</v>
      </c>
      <c r="B95">
        <v>70.790000000000006</v>
      </c>
      <c r="C95" s="24">
        <f>+'BRL e USD Chart'!F18</f>
        <v>1.35628146304741</v>
      </c>
      <c r="D95" s="7">
        <f t="shared" si="1"/>
        <v>0.96011164769126167</v>
      </c>
    </row>
    <row r="96" spans="1:4" x14ac:dyDescent="0.3">
      <c r="A96" s="1">
        <v>35004</v>
      </c>
      <c r="B96">
        <v>70.010000000000005</v>
      </c>
      <c r="C96" s="24">
        <f>+'BRL e USD Chart'!F19</f>
        <v>1.3762188005542066</v>
      </c>
      <c r="D96" s="7">
        <f t="shared" si="1"/>
        <v>0.96349078226800022</v>
      </c>
    </row>
    <row r="97" spans="1:4" x14ac:dyDescent="0.3">
      <c r="A97" s="1">
        <v>35034</v>
      </c>
      <c r="B97">
        <v>69.17</v>
      </c>
      <c r="C97" s="24">
        <f>+'BRL e USD Chart'!F20</f>
        <v>1.3976878138428523</v>
      </c>
      <c r="D97" s="7">
        <f t="shared" si="1"/>
        <v>0.96678066083510106</v>
      </c>
    </row>
    <row r="98" spans="1:4" x14ac:dyDescent="0.3">
      <c r="A98" s="1">
        <v>35065</v>
      </c>
      <c r="B98">
        <v>69.16</v>
      </c>
      <c r="C98" s="24">
        <f>+'BRL e USD Chart'!F21</f>
        <v>1.4098895640481239</v>
      </c>
      <c r="D98" s="7">
        <f t="shared" si="1"/>
        <v>0.97507962249568247</v>
      </c>
    </row>
    <row r="99" spans="1:4" x14ac:dyDescent="0.3">
      <c r="A99" s="1">
        <v>35096</v>
      </c>
      <c r="B99">
        <v>69.099999999999994</v>
      </c>
      <c r="C99" s="24">
        <f>+'BRL e USD Chart'!F22</f>
        <v>1.4178169292126446</v>
      </c>
      <c r="D99" s="7">
        <f t="shared" si="1"/>
        <v>0.97971149808593738</v>
      </c>
    </row>
    <row r="100" spans="1:4" x14ac:dyDescent="0.3">
      <c r="A100" s="1">
        <v>35125</v>
      </c>
      <c r="B100">
        <v>69.569999999999993</v>
      </c>
      <c r="C100" s="24">
        <f>+'BRL e USD Chart'!F23</f>
        <v>1.4161617103790058</v>
      </c>
      <c r="D100" s="7">
        <f t="shared" si="1"/>
        <v>0.98522370191067421</v>
      </c>
    </row>
    <row r="101" spans="1:4" x14ac:dyDescent="0.3">
      <c r="A101" s="1">
        <v>35156</v>
      </c>
      <c r="B101">
        <v>69.260000000000005</v>
      </c>
      <c r="C101" s="24">
        <f>+'BRL e USD Chart'!F24</f>
        <v>1.4295380415499375</v>
      </c>
      <c r="D101" s="7">
        <f t="shared" si="1"/>
        <v>0.99009804757748687</v>
      </c>
    </row>
    <row r="102" spans="1:4" x14ac:dyDescent="0.3">
      <c r="A102" s="1">
        <v>35186</v>
      </c>
      <c r="B102">
        <v>68.91</v>
      </c>
      <c r="C102" s="24">
        <f>+'BRL e USD Chart'!F25</f>
        <v>1.4447175018980078</v>
      </c>
      <c r="D102" s="7">
        <f t="shared" si="1"/>
        <v>0.99555483055791716</v>
      </c>
    </row>
    <row r="103" spans="1:4" x14ac:dyDescent="0.3">
      <c r="A103" s="1">
        <v>35217</v>
      </c>
      <c r="B103">
        <v>68.55</v>
      </c>
      <c r="C103" s="24">
        <f>+'BRL e USD Chart'!F26</f>
        <v>1.4596218316570249</v>
      </c>
      <c r="D103" s="7">
        <f t="shared" si="1"/>
        <v>1.0005707656008904</v>
      </c>
    </row>
    <row r="104" spans="1:4" x14ac:dyDescent="0.3">
      <c r="A104" s="1">
        <v>35247</v>
      </c>
      <c r="B104">
        <v>68.31</v>
      </c>
      <c r="C104" s="24">
        <f>+'BRL e USD Chart'!F27</f>
        <v>1.4735104308003486</v>
      </c>
      <c r="D104" s="7">
        <f t="shared" si="1"/>
        <v>1.0065549752797183</v>
      </c>
    </row>
    <row r="105" spans="1:4" x14ac:dyDescent="0.3">
      <c r="A105" s="1">
        <v>35278</v>
      </c>
      <c r="B105">
        <v>68.58</v>
      </c>
      <c r="C105" s="24">
        <f>+'BRL e USD Chart'!F28</f>
        <v>1.4776704954137732</v>
      </c>
      <c r="D105" s="7">
        <f t="shared" si="1"/>
        <v>1.0133864257547656</v>
      </c>
    </row>
    <row r="106" spans="1:4" x14ac:dyDescent="0.3">
      <c r="A106" s="1">
        <v>35309</v>
      </c>
      <c r="B106">
        <v>69.09</v>
      </c>
      <c r="C106" s="24">
        <f>+'BRL e USD Chart'!F29</f>
        <v>1.4752332684488532</v>
      </c>
      <c r="D106" s="7">
        <f t="shared" si="1"/>
        <v>1.0192386651713128</v>
      </c>
    </row>
    <row r="107" spans="1:4" x14ac:dyDescent="0.3">
      <c r="A107" s="1">
        <v>35339</v>
      </c>
      <c r="B107">
        <v>69.5</v>
      </c>
      <c r="C107" s="24">
        <f>+'BRL e USD Chart'!F30</f>
        <v>1.4749912743480349</v>
      </c>
      <c r="D107" s="7">
        <f t="shared" si="1"/>
        <v>1.0251189356718842</v>
      </c>
    </row>
    <row r="108" spans="1:4" x14ac:dyDescent="0.3">
      <c r="A108" s="1">
        <v>35370</v>
      </c>
      <c r="B108">
        <v>69.77</v>
      </c>
      <c r="C108" s="24">
        <f>+'BRL e USD Chart'!F31</f>
        <v>1.4773699311626165</v>
      </c>
      <c r="D108" s="7">
        <f t="shared" si="1"/>
        <v>1.0307610009721575</v>
      </c>
    </row>
    <row r="109" spans="1:4" x14ac:dyDescent="0.3">
      <c r="A109" s="1">
        <v>35400</v>
      </c>
      <c r="B109">
        <v>69.900000000000006</v>
      </c>
      <c r="C109" s="24">
        <f>+'BRL e USD Chart'!F32</f>
        <v>1.4843135698390806</v>
      </c>
      <c r="D109" s="7">
        <f t="shared" si="1"/>
        <v>1.0375351853175174</v>
      </c>
    </row>
    <row r="110" spans="1:4" x14ac:dyDescent="0.3">
      <c r="A110" s="1">
        <v>35431</v>
      </c>
      <c r="B110">
        <v>69.680000000000007</v>
      </c>
      <c r="C110" s="24">
        <f>+'BRL e USD Chart'!F33</f>
        <v>1.4946882395196168</v>
      </c>
      <c r="D110" s="7">
        <f t="shared" si="1"/>
        <v>1.0414987652972691</v>
      </c>
    </row>
    <row r="111" spans="1:4" x14ac:dyDescent="0.3">
      <c r="A111" s="1">
        <v>35462</v>
      </c>
      <c r="B111">
        <v>69.98</v>
      </c>
      <c r="C111" s="24">
        <f>+'BRL e USD Chart'!F34</f>
        <v>1.4973777263200261</v>
      </c>
      <c r="D111" s="7">
        <f t="shared" si="1"/>
        <v>1.0478649328787544</v>
      </c>
    </row>
    <row r="112" spans="1:4" x14ac:dyDescent="0.3">
      <c r="A112" s="1">
        <v>35490</v>
      </c>
      <c r="B112">
        <v>70.290000000000006</v>
      </c>
      <c r="C112" s="24">
        <f>+'BRL e USD Chart'!F35</f>
        <v>1.5026101764419513</v>
      </c>
      <c r="D112" s="7">
        <f t="shared" si="1"/>
        <v>1.0561846930210477</v>
      </c>
    </row>
    <row r="113" spans="1:4" x14ac:dyDescent="0.3">
      <c r="A113" s="1">
        <v>35521</v>
      </c>
      <c r="B113">
        <v>70.040000000000006</v>
      </c>
      <c r="C113" s="24">
        <f>+'BRL e USD Chart'!F36</f>
        <v>1.5134078129610486</v>
      </c>
      <c r="D113" s="7">
        <f t="shared" si="1"/>
        <v>1.0599908321979186</v>
      </c>
    </row>
    <row r="114" spans="1:4" x14ac:dyDescent="0.3">
      <c r="A114" s="1">
        <v>35551</v>
      </c>
      <c r="B114">
        <v>70.2</v>
      </c>
      <c r="C114" s="24">
        <f>+'BRL e USD Chart'!F37</f>
        <v>1.5220480618932182</v>
      </c>
      <c r="D114" s="7">
        <f t="shared" si="1"/>
        <v>1.0684777394490392</v>
      </c>
    </row>
    <row r="115" spans="1:4" x14ac:dyDescent="0.3">
      <c r="A115" s="1">
        <v>35582</v>
      </c>
      <c r="B115">
        <v>70.319999999999993</v>
      </c>
      <c r="C115" s="24">
        <f>+'BRL e USD Chart'!F38</f>
        <v>1.5278186940331577</v>
      </c>
      <c r="D115" s="7">
        <f t="shared" si="1"/>
        <v>1.0743621056441164</v>
      </c>
    </row>
    <row r="116" spans="1:4" x14ac:dyDescent="0.3">
      <c r="A116" s="1">
        <v>35612</v>
      </c>
      <c r="B116">
        <v>70.650000000000006</v>
      </c>
      <c r="C116" s="24">
        <f>+'BRL e USD Chart'!F39</f>
        <v>1.5287260812254793</v>
      </c>
      <c r="D116" s="7">
        <f t="shared" si="1"/>
        <v>1.0800449763858011</v>
      </c>
    </row>
    <row r="117" spans="1:4" x14ac:dyDescent="0.3">
      <c r="A117" s="1">
        <v>35643</v>
      </c>
      <c r="B117">
        <v>71.27</v>
      </c>
      <c r="C117" s="24">
        <f>+'BRL e USD Chart'!F40</f>
        <v>1.5259670128374703</v>
      </c>
      <c r="D117" s="7">
        <f t="shared" si="1"/>
        <v>1.087556690049265</v>
      </c>
    </row>
    <row r="118" spans="1:4" x14ac:dyDescent="0.3">
      <c r="A118" s="1">
        <v>35674</v>
      </c>
      <c r="B118">
        <v>71.78</v>
      </c>
      <c r="C118" s="24">
        <f>+'BRL e USD Chart'!F41</f>
        <v>1.5219730027138376</v>
      </c>
      <c r="D118" s="7">
        <f t="shared" si="1"/>
        <v>1.0924722213479927</v>
      </c>
    </row>
    <row r="119" spans="1:4" x14ac:dyDescent="0.3">
      <c r="A119" s="1">
        <v>35704</v>
      </c>
      <c r="B119">
        <v>72.22</v>
      </c>
      <c r="C119" s="24">
        <f>+'BRL e USD Chart'!F42</f>
        <v>1.5230130994255311</v>
      </c>
      <c r="D119" s="7">
        <f t="shared" si="1"/>
        <v>1.0999200604051185</v>
      </c>
    </row>
    <row r="120" spans="1:4" x14ac:dyDescent="0.3">
      <c r="A120" s="1">
        <v>35735</v>
      </c>
      <c r="B120">
        <v>72.52</v>
      </c>
      <c r="C120" s="24">
        <f>+'BRL e USD Chart'!F43</f>
        <v>1.5256022216945544</v>
      </c>
      <c r="D120" s="7">
        <f t="shared" si="1"/>
        <v>1.1063667311728909</v>
      </c>
    </row>
    <row r="121" spans="1:4" x14ac:dyDescent="0.3">
      <c r="A121" s="1">
        <v>35765</v>
      </c>
      <c r="B121">
        <v>72.53</v>
      </c>
      <c r="C121" s="24">
        <f>+'BRL e USD Chart'!F44</f>
        <v>1.5346375330753821</v>
      </c>
      <c r="D121" s="7">
        <f t="shared" si="1"/>
        <v>1.1130726027395748</v>
      </c>
    </row>
    <row r="122" spans="1:4" x14ac:dyDescent="0.3">
      <c r="A122" s="1">
        <v>35796</v>
      </c>
      <c r="B122">
        <v>72.56</v>
      </c>
      <c r="C122" s="24">
        <f>+'BRL e USD Chart'!F45</f>
        <v>1.5430406636577008</v>
      </c>
      <c r="D122" s="7">
        <f t="shared" si="1"/>
        <v>1.1196303055500278</v>
      </c>
    </row>
    <row r="123" spans="1:4" x14ac:dyDescent="0.3">
      <c r="A123" s="1">
        <v>35827</v>
      </c>
      <c r="B123">
        <v>72.83</v>
      </c>
      <c r="C123" s="24">
        <f>+'BRL e USD Chart'!F46</f>
        <v>1.5476343879468579</v>
      </c>
      <c r="D123" s="7">
        <f t="shared" si="1"/>
        <v>1.1271421247416966</v>
      </c>
    </row>
    <row r="124" spans="1:4" x14ac:dyDescent="0.3">
      <c r="A124" s="1">
        <v>35855</v>
      </c>
      <c r="B124">
        <v>73.150000000000006</v>
      </c>
      <c r="C124" s="24">
        <f>+'BRL e USD Chart'!F47</f>
        <v>1.5503835676088129</v>
      </c>
      <c r="D124" s="7">
        <f t="shared" si="1"/>
        <v>1.1341055797058468</v>
      </c>
    </row>
    <row r="125" spans="1:4" x14ac:dyDescent="0.3">
      <c r="A125" s="1">
        <v>35886</v>
      </c>
      <c r="B125">
        <v>73.59</v>
      </c>
      <c r="C125" s="24">
        <f>+'BRL e USD Chart'!F48</f>
        <v>1.5490668723261112</v>
      </c>
      <c r="D125" s="7">
        <f t="shared" si="1"/>
        <v>1.1399583113447853</v>
      </c>
    </row>
    <row r="126" spans="1:4" x14ac:dyDescent="0.3">
      <c r="A126" s="1">
        <v>35916</v>
      </c>
      <c r="B126">
        <v>73.8</v>
      </c>
      <c r="C126" s="24">
        <f>+'BRL e USD Chart'!F49</f>
        <v>1.5542808047256476</v>
      </c>
      <c r="D126" s="7">
        <f t="shared" si="1"/>
        <v>1.1470592338875278</v>
      </c>
    </row>
    <row r="127" spans="1:4" x14ac:dyDescent="0.3">
      <c r="A127" s="1">
        <v>35947</v>
      </c>
      <c r="B127">
        <v>74.3</v>
      </c>
      <c r="C127" s="24">
        <f>+'BRL e USD Chart'!F50</f>
        <v>1.5545916608865926</v>
      </c>
      <c r="D127" s="7">
        <f t="shared" si="1"/>
        <v>1.1550616040387383</v>
      </c>
    </row>
    <row r="128" spans="1:4" x14ac:dyDescent="0.3">
      <c r="A128" s="1">
        <v>35977</v>
      </c>
      <c r="B128">
        <v>74.92</v>
      </c>
      <c r="C128" s="24">
        <f>+'BRL e USD Chart'!F51</f>
        <v>1.5501972809409332</v>
      </c>
      <c r="D128" s="7">
        <f t="shared" si="1"/>
        <v>1.1614078028809471</v>
      </c>
    </row>
    <row r="129" spans="1:4" x14ac:dyDescent="0.3">
      <c r="A129" s="1">
        <v>36008</v>
      </c>
      <c r="B129">
        <v>76.06</v>
      </c>
      <c r="C129" s="24">
        <f>+'BRL e USD Chart'!F52</f>
        <v>1.5397753020922975</v>
      </c>
      <c r="D129" s="7">
        <f t="shared" si="1"/>
        <v>1.1711530947714015</v>
      </c>
    </row>
    <row r="130" spans="1:4" x14ac:dyDescent="0.3">
      <c r="A130" s="1">
        <v>36039</v>
      </c>
      <c r="B130">
        <v>76.92</v>
      </c>
      <c r="C130" s="24">
        <f>+'BRL e USD Chart'!F53</f>
        <v>1.5338773588518322</v>
      </c>
      <c r="D130" s="7">
        <f t="shared" si="1"/>
        <v>1.1798584644288292</v>
      </c>
    </row>
    <row r="131" spans="1:4" x14ac:dyDescent="0.3">
      <c r="A131" s="1">
        <v>36069</v>
      </c>
      <c r="B131">
        <v>77.58</v>
      </c>
      <c r="C131" s="24">
        <f>+'BRL e USD Chart'!F54</f>
        <v>1.5316731946602251</v>
      </c>
      <c r="D131" s="7">
        <f t="shared" si="1"/>
        <v>1.1882720644174025</v>
      </c>
    </row>
    <row r="132" spans="1:4" x14ac:dyDescent="0.3">
      <c r="A132" s="1">
        <v>36100</v>
      </c>
      <c r="B132">
        <v>78.02</v>
      </c>
      <c r="C132" s="24">
        <f>+'BRL e USD Chart'!F55</f>
        <v>1.5298351868266329</v>
      </c>
      <c r="D132" s="7">
        <f t="shared" si="1"/>
        <v>1.1935774127621388</v>
      </c>
    </row>
    <row r="133" spans="1:4" x14ac:dyDescent="0.3">
      <c r="A133" s="1">
        <v>36130</v>
      </c>
      <c r="B133">
        <v>78.48</v>
      </c>
      <c r="C133" s="24">
        <f>+'BRL e USD Chart'!F56</f>
        <v>1.5348836429431609</v>
      </c>
      <c r="D133" s="7">
        <f t="shared" si="1"/>
        <v>1.2045766829817928</v>
      </c>
    </row>
    <row r="134" spans="1:4" x14ac:dyDescent="0.3">
      <c r="A134" s="1">
        <v>36161</v>
      </c>
      <c r="B134">
        <v>97.34</v>
      </c>
      <c r="C134" s="24">
        <f>+'BRL e USD Chart'!F57</f>
        <v>1.5405601962193567</v>
      </c>
      <c r="D134" s="7">
        <f t="shared" si="1"/>
        <v>1.4995812949999219</v>
      </c>
    </row>
    <row r="135" spans="1:4" x14ac:dyDescent="0.3">
      <c r="A135" s="1">
        <v>36192</v>
      </c>
      <c r="B135">
        <v>122.89</v>
      </c>
      <c r="C135" s="24">
        <f>+'BRL e USD Chart'!F58</f>
        <v>1.55673607827966</v>
      </c>
      <c r="D135" s="7">
        <f t="shared" si="1"/>
        <v>1.9130729665978743</v>
      </c>
    </row>
    <row r="136" spans="1:4" x14ac:dyDescent="0.3">
      <c r="A136" s="1">
        <v>36220</v>
      </c>
      <c r="B136">
        <v>120.85</v>
      </c>
      <c r="C136" s="24">
        <f>+'BRL e USD Chart'!F59</f>
        <v>1.5686830035119841</v>
      </c>
      <c r="D136" s="7">
        <f t="shared" si="1"/>
        <v>1.8957534097442326</v>
      </c>
    </row>
    <row r="137" spans="1:4" x14ac:dyDescent="0.3">
      <c r="A137" s="1">
        <v>36251</v>
      </c>
      <c r="B137">
        <v>108.11</v>
      </c>
      <c r="C137" s="24">
        <f>+'BRL e USD Chart'!F60</f>
        <v>1.5670553007519046</v>
      </c>
      <c r="D137" s="7">
        <f t="shared" si="1"/>
        <v>1.6941434856428841</v>
      </c>
    </row>
    <row r="138" spans="1:4" x14ac:dyDescent="0.3">
      <c r="A138" s="1">
        <v>36281</v>
      </c>
      <c r="B138">
        <v>107.11</v>
      </c>
      <c r="C138" s="24">
        <f>+'BRL e USD Chart'!F61</f>
        <v>1.5717564666541601</v>
      </c>
      <c r="D138" s="7">
        <f t="shared" si="1"/>
        <v>1.6835083514332709</v>
      </c>
    </row>
    <row r="139" spans="1:4" x14ac:dyDescent="0.3">
      <c r="A139" s="1">
        <v>36312</v>
      </c>
      <c r="B139">
        <v>112.11</v>
      </c>
      <c r="C139" s="24">
        <f>+'BRL e USD Chart'!F62</f>
        <v>1.5747428039408029</v>
      </c>
      <c r="D139" s="7">
        <f t="shared" si="1"/>
        <v>1.7654441574980342</v>
      </c>
    </row>
    <row r="140" spans="1:4" x14ac:dyDescent="0.3">
      <c r="A140" s="1">
        <v>36342</v>
      </c>
      <c r="B140">
        <v>113.44</v>
      </c>
      <c r="C140" s="24">
        <f>+'BRL e USD Chart'!F63</f>
        <v>1.5866187712662034</v>
      </c>
      <c r="D140" s="7">
        <f t="shared" si="1"/>
        <v>1.7998603341243811</v>
      </c>
    </row>
    <row r="141" spans="1:4" x14ac:dyDescent="0.3">
      <c r="A141" s="1">
        <v>36373</v>
      </c>
      <c r="B141">
        <v>118.13</v>
      </c>
      <c r="C141" s="24">
        <f>+'BRL e USD Chart'!F64</f>
        <v>1.59018549026401</v>
      </c>
      <c r="D141" s="7">
        <f t="shared" si="1"/>
        <v>1.8784861196488749</v>
      </c>
    </row>
    <row r="142" spans="1:4" x14ac:dyDescent="0.3">
      <c r="A142" s="1">
        <v>36404</v>
      </c>
      <c r="B142">
        <v>119.42</v>
      </c>
      <c r="C142" s="24">
        <f>+'BRL e USD Chart'!F65</f>
        <v>1.589780232289568</v>
      </c>
      <c r="D142" s="7">
        <f t="shared" si="1"/>
        <v>1.8985155534002021</v>
      </c>
    </row>
    <row r="143" spans="1:4" x14ac:dyDescent="0.3">
      <c r="A143" s="1">
        <v>36434</v>
      </c>
      <c r="B143">
        <v>122.67</v>
      </c>
      <c r="C143" s="24">
        <f>+'BRL e USD Chart'!F66</f>
        <v>1.6033002995469221</v>
      </c>
      <c r="D143" s="7">
        <f t="shared" si="1"/>
        <v>1.9667684774542094</v>
      </c>
    </row>
    <row r="144" spans="1:4" x14ac:dyDescent="0.3">
      <c r="A144" s="1">
        <v>36465</v>
      </c>
      <c r="B144">
        <v>119.15</v>
      </c>
      <c r="C144" s="24">
        <f>+'BRL e USD Chart'!F67</f>
        <v>1.6185316523926181</v>
      </c>
      <c r="D144" s="7">
        <f t="shared" si="1"/>
        <v>1.9284804638258046</v>
      </c>
    </row>
    <row r="145" spans="1:4" x14ac:dyDescent="0.3">
      <c r="A145" s="1">
        <v>36495</v>
      </c>
      <c r="B145">
        <v>113.09</v>
      </c>
      <c r="C145" s="24">
        <f>+'BRL e USD Chart'!F68</f>
        <v>1.6282428423069737</v>
      </c>
      <c r="D145" s="7">
        <f t="shared" si="1"/>
        <v>1.8413798303649564</v>
      </c>
    </row>
    <row r="146" spans="1:4" x14ac:dyDescent="0.3">
      <c r="A146" s="1">
        <v>36526</v>
      </c>
      <c r="B146">
        <v>110.34</v>
      </c>
      <c r="C146" s="24">
        <f>+'BRL e USD Chart'!F69</f>
        <v>1.6328216585423097</v>
      </c>
      <c r="D146" s="7">
        <f t="shared" si="1"/>
        <v>1.8016554180355846</v>
      </c>
    </row>
    <row r="147" spans="1:4" x14ac:dyDescent="0.3">
      <c r="A147" s="1">
        <v>36557</v>
      </c>
      <c r="B147">
        <v>109.1</v>
      </c>
      <c r="C147" s="24">
        <f>+'BRL e USD Chart'!F70</f>
        <v>1.6266591358536591</v>
      </c>
      <c r="D147" s="7">
        <f t="shared" ref="D147:D210" si="2">+C147*B147/100</f>
        <v>1.774685117216342</v>
      </c>
    </row>
    <row r="148" spans="1:4" x14ac:dyDescent="0.3">
      <c r="A148" s="1">
        <v>36586</v>
      </c>
      <c r="B148">
        <v>107.7</v>
      </c>
      <c r="C148" s="24">
        <f>+'BRL e USD Chart'!F71</f>
        <v>1.6163987555115138</v>
      </c>
      <c r="D148" s="7">
        <f t="shared" si="2"/>
        <v>1.7408614596859004</v>
      </c>
    </row>
    <row r="149" spans="1:4" x14ac:dyDescent="0.3">
      <c r="A149" s="1">
        <v>36617</v>
      </c>
      <c r="B149">
        <v>108.93</v>
      </c>
      <c r="C149" s="24">
        <f>+'BRL e USD Chart'!F72</f>
        <v>1.623187630284662</v>
      </c>
      <c r="D149" s="7">
        <f t="shared" si="2"/>
        <v>1.7681382856690824</v>
      </c>
    </row>
    <row r="150" spans="1:4" x14ac:dyDescent="0.3">
      <c r="A150" s="1">
        <v>36647</v>
      </c>
      <c r="B150">
        <v>112.72</v>
      </c>
      <c r="C150" s="24">
        <f>+'BRL e USD Chart'!F73</f>
        <v>1.620570240230828</v>
      </c>
      <c r="D150" s="7">
        <f t="shared" si="2"/>
        <v>1.8267067747881893</v>
      </c>
    </row>
    <row r="151" spans="1:4" x14ac:dyDescent="0.3">
      <c r="A151" s="1">
        <v>36678</v>
      </c>
      <c r="B151">
        <v>111.84</v>
      </c>
      <c r="C151" s="24">
        <f>+'BRL e USD Chart'!F74</f>
        <v>1.6159392453419352</v>
      </c>
      <c r="D151" s="7">
        <f t="shared" si="2"/>
        <v>1.8072664519904205</v>
      </c>
    </row>
    <row r="152" spans="1:4" x14ac:dyDescent="0.3">
      <c r="A152" s="1">
        <v>36708</v>
      </c>
      <c r="B152">
        <v>109.68</v>
      </c>
      <c r="C152" s="24">
        <f>+'BRL e USD Chart'!F75</f>
        <v>1.6391249088002302</v>
      </c>
      <c r="D152" s="7">
        <f t="shared" si="2"/>
        <v>1.7977921999720925</v>
      </c>
    </row>
    <row r="153" spans="1:4" x14ac:dyDescent="0.3">
      <c r="A153" s="1">
        <v>36739</v>
      </c>
      <c r="B153">
        <v>108.95</v>
      </c>
      <c r="C153" s="24">
        <f>+'BRL e USD Chart'!F76</f>
        <v>1.6605974451055132</v>
      </c>
      <c r="D153" s="7">
        <f t="shared" si="2"/>
        <v>1.8092209164424569</v>
      </c>
    </row>
    <row r="154" spans="1:4" x14ac:dyDescent="0.3">
      <c r="A154" s="1">
        <v>36770</v>
      </c>
      <c r="B154">
        <v>111.08</v>
      </c>
      <c r="C154" s="24">
        <f>+'BRL e USD Chart'!F77</f>
        <v>1.655792897886099</v>
      </c>
      <c r="D154" s="7">
        <f t="shared" si="2"/>
        <v>1.8392547509718786</v>
      </c>
    </row>
    <row r="155" spans="1:4" x14ac:dyDescent="0.3">
      <c r="A155" s="1">
        <v>36800</v>
      </c>
      <c r="B155">
        <v>113.56</v>
      </c>
      <c r="C155" s="24">
        <f>+'BRL e USD Chart'!F78</f>
        <v>1.6552323429987941</v>
      </c>
      <c r="D155" s="7">
        <f t="shared" si="2"/>
        <v>1.8796818487094304</v>
      </c>
    </row>
    <row r="156" spans="1:4" x14ac:dyDescent="0.3">
      <c r="A156" s="1">
        <v>36831</v>
      </c>
      <c r="B156">
        <v>117.38</v>
      </c>
      <c r="C156" s="24">
        <f>+'BRL e USD Chart'!F79</f>
        <v>1.6576412098242226</v>
      </c>
      <c r="D156" s="7">
        <f t="shared" si="2"/>
        <v>1.9457392520916725</v>
      </c>
    </row>
    <row r="157" spans="1:4" x14ac:dyDescent="0.3">
      <c r="A157" s="1">
        <v>36861</v>
      </c>
      <c r="B157">
        <v>117.54</v>
      </c>
      <c r="C157" s="24">
        <f>+'BRL e USD Chart'!F80</f>
        <v>1.6703262081067189</v>
      </c>
      <c r="D157" s="7">
        <f t="shared" si="2"/>
        <v>1.9633014250086376</v>
      </c>
    </row>
    <row r="158" spans="1:4" x14ac:dyDescent="0.3">
      <c r="A158" s="1">
        <v>36892</v>
      </c>
      <c r="B158">
        <v>117.09</v>
      </c>
      <c r="C158" s="24">
        <f>+'BRL e USD Chart'!F81</f>
        <v>1.6681611748494984</v>
      </c>
      <c r="D158" s="7">
        <f t="shared" si="2"/>
        <v>1.9532499196312778</v>
      </c>
    </row>
    <row r="159" spans="1:4" x14ac:dyDescent="0.3">
      <c r="A159" s="1">
        <v>36923</v>
      </c>
      <c r="B159">
        <v>119.85</v>
      </c>
      <c r="C159" s="24">
        <f>+'BRL e USD Chart'!F82</f>
        <v>1.6699648923790116</v>
      </c>
      <c r="D159" s="7">
        <f t="shared" si="2"/>
        <v>2.0014529235162453</v>
      </c>
    </row>
    <row r="160" spans="1:4" x14ac:dyDescent="0.3">
      <c r="A160" s="1">
        <v>36951</v>
      </c>
      <c r="B160">
        <v>124.88</v>
      </c>
      <c r="C160" s="24">
        <f>+'BRL e USD Chart'!F83</f>
        <v>1.6704186297645334</v>
      </c>
      <c r="D160" s="7">
        <f t="shared" si="2"/>
        <v>2.0860187848499492</v>
      </c>
    </row>
    <row r="161" spans="1:4" x14ac:dyDescent="0.3">
      <c r="A161" s="1">
        <v>36982</v>
      </c>
      <c r="B161">
        <v>130.83000000000001</v>
      </c>
      <c r="C161" s="24">
        <f>+'BRL e USD Chart'!F84</f>
        <v>1.6741807542622569</v>
      </c>
      <c r="D161" s="7">
        <f t="shared" si="2"/>
        <v>2.1903306808013112</v>
      </c>
    </row>
    <row r="162" spans="1:4" x14ac:dyDescent="0.3">
      <c r="A162" s="1">
        <v>37012</v>
      </c>
      <c r="B162">
        <v>137.13999999999999</v>
      </c>
      <c r="C162" s="24">
        <f>+'BRL e USD Chart'!F85</f>
        <v>1.6750942939552462</v>
      </c>
      <c r="D162" s="7">
        <f t="shared" si="2"/>
        <v>2.2972243147302245</v>
      </c>
    </row>
    <row r="163" spans="1:4" x14ac:dyDescent="0.3">
      <c r="A163" s="1">
        <v>37043</v>
      </c>
      <c r="B163">
        <v>141.33000000000001</v>
      </c>
      <c r="C163" s="24">
        <f>+'BRL e USD Chart'!F86</f>
        <v>1.6808140120204325</v>
      </c>
      <c r="D163" s="7">
        <f t="shared" si="2"/>
        <v>2.3754944431884777</v>
      </c>
    </row>
    <row r="164" spans="1:4" x14ac:dyDescent="0.3">
      <c r="A164" s="1">
        <v>37073</v>
      </c>
      <c r="B164">
        <v>144.37</v>
      </c>
      <c r="C164" s="24">
        <f>+'BRL e USD Chart'!F87</f>
        <v>1.7061993879147883</v>
      </c>
      <c r="D164" s="7">
        <f t="shared" si="2"/>
        <v>2.4632400563325798</v>
      </c>
    </row>
    <row r="165" spans="1:4" x14ac:dyDescent="0.3">
      <c r="A165" s="1">
        <v>37104</v>
      </c>
      <c r="B165">
        <v>145.96</v>
      </c>
      <c r="C165" s="24">
        <f>+'BRL e USD Chart'!F88</f>
        <v>1.7181427836301919</v>
      </c>
      <c r="D165" s="7">
        <f t="shared" si="2"/>
        <v>2.507801206986628</v>
      </c>
    </row>
    <row r="166" spans="1:4" x14ac:dyDescent="0.3">
      <c r="A166" s="1">
        <v>37135</v>
      </c>
      <c r="B166">
        <v>155.58000000000001</v>
      </c>
      <c r="C166" s="24">
        <f>+'BRL e USD Chart'!F89</f>
        <v>1.7168329667869697</v>
      </c>
      <c r="D166" s="7">
        <f t="shared" si="2"/>
        <v>2.6710487297271674</v>
      </c>
    </row>
    <row r="167" spans="1:4" x14ac:dyDescent="0.3">
      <c r="A167" s="1">
        <v>37165</v>
      </c>
      <c r="B167">
        <v>157.72999999999999</v>
      </c>
      <c r="C167" s="24">
        <f>+'BRL e USD Chart'!F90</f>
        <v>1.7372540981667781</v>
      </c>
      <c r="D167" s="7">
        <f t="shared" si="2"/>
        <v>2.7401708890384588</v>
      </c>
    </row>
    <row r="168" spans="1:4" x14ac:dyDescent="0.3">
      <c r="A168" s="1">
        <v>37196</v>
      </c>
      <c r="B168">
        <v>145.1</v>
      </c>
      <c r="C168" s="24">
        <f>+'BRL e USD Chart'!F91</f>
        <v>1.7526962196745333</v>
      </c>
      <c r="D168" s="7">
        <f t="shared" si="2"/>
        <v>2.5431622147477477</v>
      </c>
    </row>
    <row r="169" spans="1:4" x14ac:dyDescent="0.3">
      <c r="A169" s="1">
        <v>37226</v>
      </c>
      <c r="B169">
        <v>133.41</v>
      </c>
      <c r="C169" s="24">
        <f>+'BRL e USD Chart'!F92</f>
        <v>1.7703443789502988</v>
      </c>
      <c r="D169" s="7">
        <f t="shared" si="2"/>
        <v>2.3618164359575937</v>
      </c>
    </row>
    <row r="170" spans="1:4" x14ac:dyDescent="0.3">
      <c r="A170" s="1">
        <v>37257</v>
      </c>
      <c r="B170">
        <v>133.88</v>
      </c>
      <c r="C170" s="24">
        <f>+'BRL e USD Chart'!F93</f>
        <v>1.7764060881488952</v>
      </c>
      <c r="D170" s="7">
        <f t="shared" si="2"/>
        <v>2.3782524708137407</v>
      </c>
    </row>
    <row r="171" spans="1:4" x14ac:dyDescent="0.3">
      <c r="A171" s="1">
        <v>37288</v>
      </c>
      <c r="B171">
        <v>136.27000000000001</v>
      </c>
      <c r="C171" s="24">
        <f>+'BRL e USD Chart'!F94</f>
        <v>1.7733349492694197</v>
      </c>
      <c r="D171" s="7">
        <f t="shared" si="2"/>
        <v>2.4165235353694383</v>
      </c>
    </row>
    <row r="172" spans="1:4" x14ac:dyDescent="0.3">
      <c r="A172" s="1">
        <v>37316</v>
      </c>
      <c r="B172">
        <v>132.12</v>
      </c>
      <c r="C172" s="24">
        <f>+'BRL e USD Chart'!F95</f>
        <v>1.7744519609634433</v>
      </c>
      <c r="D172" s="7">
        <f t="shared" si="2"/>
        <v>2.3444059308249012</v>
      </c>
    </row>
    <row r="173" spans="1:4" x14ac:dyDescent="0.3">
      <c r="A173" s="1">
        <v>37347</v>
      </c>
      <c r="B173">
        <v>130.33000000000001</v>
      </c>
      <c r="C173" s="24">
        <f>+'BRL e USD Chart'!F96</f>
        <v>1.7790483946655455</v>
      </c>
      <c r="D173" s="7">
        <f t="shared" si="2"/>
        <v>2.3186337727676056</v>
      </c>
    </row>
    <row r="174" spans="1:4" x14ac:dyDescent="0.3">
      <c r="A174" s="1">
        <v>37377</v>
      </c>
      <c r="B174">
        <v>139.02000000000001</v>
      </c>
      <c r="C174" s="24">
        <f>+'BRL e USD Chart'!F97</f>
        <v>1.7827843962943433</v>
      </c>
      <c r="D174" s="7">
        <f t="shared" si="2"/>
        <v>2.478426867728396</v>
      </c>
    </row>
    <row r="175" spans="1:4" x14ac:dyDescent="0.3">
      <c r="A175" s="1">
        <v>37408</v>
      </c>
      <c r="B175">
        <v>151.56</v>
      </c>
      <c r="C175" s="24">
        <f>+'BRL e USD Chart'!F98</f>
        <v>1.7902720907587795</v>
      </c>
      <c r="D175" s="7">
        <f t="shared" si="2"/>
        <v>2.7133363807540065</v>
      </c>
    </row>
    <row r="176" spans="1:4" x14ac:dyDescent="0.3">
      <c r="A176" s="1">
        <v>37438</v>
      </c>
      <c r="B176">
        <v>162.13999999999999</v>
      </c>
      <c r="C176" s="24">
        <f>+'BRL e USD Chart'!F99</f>
        <v>1.8083180978319044</v>
      </c>
      <c r="D176" s="7">
        <f t="shared" si="2"/>
        <v>2.9320069638246498</v>
      </c>
    </row>
    <row r="177" spans="1:4" x14ac:dyDescent="0.3">
      <c r="A177" s="1">
        <v>37469</v>
      </c>
      <c r="B177">
        <v>171.29</v>
      </c>
      <c r="C177" s="24">
        <f>+'BRL e USD Chart'!F100</f>
        <v>1.8167927561606627</v>
      </c>
      <c r="D177" s="7">
        <f t="shared" si="2"/>
        <v>3.111984312027599</v>
      </c>
    </row>
    <row r="178" spans="1:4" x14ac:dyDescent="0.3">
      <c r="A178" s="1">
        <v>37500</v>
      </c>
      <c r="B178">
        <v>183.05</v>
      </c>
      <c r="C178" s="24">
        <f>+'BRL e USD Chart'!F101</f>
        <v>1.8265706429508584</v>
      </c>
      <c r="D178" s="7">
        <f t="shared" si="2"/>
        <v>3.3435375619215466</v>
      </c>
    </row>
    <row r="179" spans="1:4" x14ac:dyDescent="0.3">
      <c r="A179" s="1">
        <v>37530</v>
      </c>
      <c r="B179">
        <v>206.11</v>
      </c>
      <c r="C179" s="24">
        <f>+'BRL e USD Chart'!F102</f>
        <v>1.8471524277435445</v>
      </c>
      <c r="D179" s="7">
        <f t="shared" si="2"/>
        <v>3.8071658688222199</v>
      </c>
    </row>
    <row r="180" spans="1:4" x14ac:dyDescent="0.3">
      <c r="A180" s="1">
        <v>37561</v>
      </c>
      <c r="B180">
        <v>188</v>
      </c>
      <c r="C180" s="24">
        <f>+'BRL e USD Chart'!F103</f>
        <v>1.9029364310613992</v>
      </c>
      <c r="D180" s="7">
        <f t="shared" si="2"/>
        <v>3.5775204903954307</v>
      </c>
    </row>
    <row r="181" spans="1:4" x14ac:dyDescent="0.3">
      <c r="A181" s="1">
        <v>37591</v>
      </c>
      <c r="B181">
        <v>186.27</v>
      </c>
      <c r="C181" s="24">
        <f>+'BRL e USD Chart'!F104</f>
        <v>1.9464178390414308</v>
      </c>
      <c r="D181" s="7">
        <f t="shared" si="2"/>
        <v>3.6255925087824732</v>
      </c>
    </row>
    <row r="182" spans="1:4" x14ac:dyDescent="0.3">
      <c r="A182" s="1">
        <v>37622</v>
      </c>
      <c r="B182">
        <v>173.51</v>
      </c>
      <c r="C182" s="24">
        <f>+'BRL e USD Chart'!F105</f>
        <v>1.9794154289890138</v>
      </c>
      <c r="D182" s="7">
        <f t="shared" si="2"/>
        <v>3.4344837108388377</v>
      </c>
    </row>
    <row r="183" spans="1:4" x14ac:dyDescent="0.3">
      <c r="A183" s="1">
        <v>37653</v>
      </c>
      <c r="B183">
        <v>179.77</v>
      </c>
      <c r="C183" s="24">
        <f>+'BRL e USD Chart'!F106</f>
        <v>1.9958704893970571</v>
      </c>
      <c r="D183" s="7">
        <f t="shared" si="2"/>
        <v>3.5879763787890897</v>
      </c>
    </row>
    <row r="184" spans="1:4" x14ac:dyDescent="0.3">
      <c r="A184" s="1">
        <v>37681</v>
      </c>
      <c r="B184">
        <v>171.5</v>
      </c>
      <c r="C184" s="24">
        <f>+'BRL e USD Chart'!F107</f>
        <v>2.0093184892934719</v>
      </c>
      <c r="D184" s="7">
        <f t="shared" si="2"/>
        <v>3.4459812091383042</v>
      </c>
    </row>
    <row r="185" spans="1:4" x14ac:dyDescent="0.3">
      <c r="A185" s="1">
        <v>37712</v>
      </c>
      <c r="B185">
        <v>153.34</v>
      </c>
      <c r="C185" s="24">
        <f>+'BRL e USD Chart'!F108</f>
        <v>2.0325451749170402</v>
      </c>
      <c r="D185" s="7">
        <f t="shared" si="2"/>
        <v>3.1167047712177895</v>
      </c>
    </row>
    <row r="186" spans="1:4" x14ac:dyDescent="0.3">
      <c r="A186" s="1">
        <v>37742</v>
      </c>
      <c r="B186">
        <v>144.22</v>
      </c>
      <c r="C186" s="24">
        <f>+'BRL e USD Chart'!F109</f>
        <v>2.0487027881687476</v>
      </c>
      <c r="D186" s="7">
        <f t="shared" si="2"/>
        <v>2.9546391610969676</v>
      </c>
    </row>
    <row r="187" spans="1:4" x14ac:dyDescent="0.3">
      <c r="A187" s="1">
        <v>37773</v>
      </c>
      <c r="B187">
        <v>141.04</v>
      </c>
      <c r="C187" s="24">
        <f>+'BRL e USD Chart'!F110</f>
        <v>2.0418762849333079</v>
      </c>
      <c r="D187" s="7">
        <f t="shared" si="2"/>
        <v>2.8798623122699372</v>
      </c>
    </row>
    <row r="188" spans="1:4" x14ac:dyDescent="0.3">
      <c r="A188" s="1">
        <v>37803</v>
      </c>
      <c r="B188">
        <v>140.75</v>
      </c>
      <c r="C188" s="24">
        <f>+'BRL e USD Chart'!F111</f>
        <v>2.0459600375031748</v>
      </c>
      <c r="D188" s="7">
        <f t="shared" si="2"/>
        <v>2.8796887527857185</v>
      </c>
    </row>
    <row r="189" spans="1:4" x14ac:dyDescent="0.3">
      <c r="A189" s="1">
        <v>37834</v>
      </c>
      <c r="B189">
        <v>146.80000000000001</v>
      </c>
      <c r="C189" s="24">
        <f>+'BRL e USD Chart'!F112</f>
        <v>2.0453688152276319</v>
      </c>
      <c r="D189" s="7">
        <f t="shared" si="2"/>
        <v>3.0026014207541643</v>
      </c>
    </row>
    <row r="190" spans="1:4" x14ac:dyDescent="0.3">
      <c r="A190" s="1">
        <v>37865</v>
      </c>
      <c r="B190">
        <v>142.26</v>
      </c>
      <c r="C190" s="24">
        <f>+'BRL e USD Chart'!F113</f>
        <v>2.0537163351894092</v>
      </c>
      <c r="D190" s="7">
        <f t="shared" si="2"/>
        <v>2.9216168584404532</v>
      </c>
    </row>
    <row r="191" spans="1:4" x14ac:dyDescent="0.3">
      <c r="A191" s="1">
        <v>37895</v>
      </c>
      <c r="B191">
        <v>138.72</v>
      </c>
      <c r="C191" s="24">
        <f>+'BRL e USD Chart'!F114</f>
        <v>2.0596721125614588</v>
      </c>
      <c r="D191" s="7">
        <f t="shared" si="2"/>
        <v>2.8571771545452553</v>
      </c>
    </row>
    <row r="192" spans="1:4" x14ac:dyDescent="0.3">
      <c r="A192" s="1">
        <v>37926</v>
      </c>
      <c r="B192">
        <v>140.4</v>
      </c>
      <c r="C192" s="24">
        <f>+'BRL e USD Chart'!F115</f>
        <v>2.0743293495876642</v>
      </c>
      <c r="D192" s="7">
        <f t="shared" si="2"/>
        <v>2.9123584068210806</v>
      </c>
    </row>
    <row r="193" spans="1:4" x14ac:dyDescent="0.3">
      <c r="A193" s="1">
        <v>37956</v>
      </c>
      <c r="B193">
        <v>140.07</v>
      </c>
      <c r="C193" s="24">
        <f>+'BRL e USD Chart'!F116</f>
        <v>2.0889629394420619</v>
      </c>
      <c r="D193" s="7">
        <f t="shared" si="2"/>
        <v>2.9260103892764961</v>
      </c>
    </row>
    <row r="194" spans="1:4" x14ac:dyDescent="0.3">
      <c r="A194" s="1">
        <v>37987</v>
      </c>
      <c r="B194">
        <v>136.19</v>
      </c>
      <c r="C194" s="24">
        <f>+'BRL e USD Chart'!F117</f>
        <v>2.0932101127112039</v>
      </c>
      <c r="D194" s="7">
        <f t="shared" si="2"/>
        <v>2.8507428525013889</v>
      </c>
    </row>
    <row r="195" spans="1:4" x14ac:dyDescent="0.3">
      <c r="A195" s="1">
        <v>38018</v>
      </c>
      <c r="B195">
        <v>139.84</v>
      </c>
      <c r="C195" s="24">
        <f>+'BRL e USD Chart'!F118</f>
        <v>2.0942788127631942</v>
      </c>
      <c r="D195" s="7">
        <f t="shared" si="2"/>
        <v>2.9286394917680507</v>
      </c>
    </row>
    <row r="196" spans="1:4" x14ac:dyDescent="0.3">
      <c r="A196" s="1">
        <v>38047</v>
      </c>
      <c r="B196">
        <v>138.88999999999999</v>
      </c>
      <c r="C196" s="24">
        <f>+'BRL e USD Chart'!F119</f>
        <v>2.0923670521039446</v>
      </c>
      <c r="D196" s="7">
        <f t="shared" si="2"/>
        <v>2.9060885986671683</v>
      </c>
    </row>
    <row r="197" spans="1:4" x14ac:dyDescent="0.3">
      <c r="A197" s="1">
        <v>38078</v>
      </c>
      <c r="B197">
        <v>138.85</v>
      </c>
      <c r="C197" s="24">
        <f>+'BRL e USD Chart'!F120</f>
        <v>2.0922432341285773</v>
      </c>
      <c r="D197" s="7">
        <f t="shared" si="2"/>
        <v>2.9050797305875293</v>
      </c>
    </row>
    <row r="198" spans="1:4" x14ac:dyDescent="0.3">
      <c r="A198" s="1">
        <v>38108</v>
      </c>
      <c r="B198">
        <v>148.25</v>
      </c>
      <c r="C198" s="24">
        <f>+'BRL e USD Chart'!F121</f>
        <v>2.0910551388634828</v>
      </c>
      <c r="D198" s="7">
        <f t="shared" si="2"/>
        <v>3.0999892433651133</v>
      </c>
    </row>
    <row r="199" spans="1:4" x14ac:dyDescent="0.3">
      <c r="A199" s="1">
        <v>38139</v>
      </c>
      <c r="B199">
        <v>149.04</v>
      </c>
      <c r="C199" s="24">
        <f>+'BRL e USD Chart'!F122</f>
        <v>2.0979398094407196</v>
      </c>
      <c r="D199" s="7">
        <f t="shared" si="2"/>
        <v>3.1267694919904483</v>
      </c>
    </row>
    <row r="200" spans="1:4" x14ac:dyDescent="0.3">
      <c r="A200" s="1">
        <v>38169</v>
      </c>
      <c r="B200">
        <v>143.11000000000001</v>
      </c>
      <c r="C200" s="24">
        <f>+'BRL e USD Chart'!F123</f>
        <v>2.121048198446112</v>
      </c>
      <c r="D200" s="7">
        <f t="shared" si="2"/>
        <v>3.0354320767962308</v>
      </c>
    </row>
    <row r="201" spans="1:4" x14ac:dyDescent="0.3">
      <c r="A201" s="1">
        <v>38200</v>
      </c>
      <c r="B201">
        <v>140.62</v>
      </c>
      <c r="C201" s="24">
        <f>+'BRL e USD Chart'!F124</f>
        <v>2.1356834310153898</v>
      </c>
      <c r="D201" s="7">
        <f t="shared" si="2"/>
        <v>3.0031980406938414</v>
      </c>
    </row>
    <row r="202" spans="1:4" x14ac:dyDescent="0.3">
      <c r="A202" s="1">
        <v>38231</v>
      </c>
      <c r="B202">
        <v>135.22999999999999</v>
      </c>
      <c r="C202" s="24">
        <f>+'BRL e USD Chart'!F125</f>
        <v>2.1386729833333136</v>
      </c>
      <c r="D202" s="7">
        <f t="shared" si="2"/>
        <v>2.8921274753616397</v>
      </c>
    </row>
    <row r="203" spans="1:4" x14ac:dyDescent="0.3">
      <c r="A203" s="1">
        <v>38261</v>
      </c>
      <c r="B203">
        <v>133.55000000000001</v>
      </c>
      <c r="C203" s="24">
        <f>+'BRL e USD Chart'!F126</f>
        <v>2.1358549671670386</v>
      </c>
      <c r="D203" s="7">
        <f t="shared" si="2"/>
        <v>2.85243430865158</v>
      </c>
    </row>
    <row r="204" spans="1:4" x14ac:dyDescent="0.3">
      <c r="A204" s="1">
        <v>38292</v>
      </c>
      <c r="B204">
        <v>129.6</v>
      </c>
      <c r="C204" s="24">
        <f>+'BRL e USD Chart'!F127</f>
        <v>2.1505923664404913</v>
      </c>
      <c r="D204" s="7">
        <f t="shared" si="2"/>
        <v>2.7871677069068768</v>
      </c>
    </row>
    <row r="205" spans="1:4" x14ac:dyDescent="0.3">
      <c r="A205" s="1">
        <v>38322</v>
      </c>
      <c r="B205">
        <v>124.9</v>
      </c>
      <c r="C205" s="24">
        <f>+'BRL e USD Chart'!F128</f>
        <v>2.1732269406788864</v>
      </c>
      <c r="D205" s="7">
        <f t="shared" si="2"/>
        <v>2.7143604489079292</v>
      </c>
    </row>
    <row r="206" spans="1:4" x14ac:dyDescent="0.3">
      <c r="A206" s="1">
        <v>38353</v>
      </c>
      <c r="B206">
        <v>123.29</v>
      </c>
      <c r="C206" s="24">
        <f>+'BRL e USD Chart'!F129</f>
        <v>2.1816681680644718</v>
      </c>
      <c r="D206" s="7">
        <f t="shared" si="2"/>
        <v>2.6897786844066878</v>
      </c>
    </row>
    <row r="207" spans="1:4" x14ac:dyDescent="0.3">
      <c r="A207" s="1">
        <v>38384</v>
      </c>
      <c r="B207">
        <v>118.92</v>
      </c>
      <c r="C207" s="24">
        <f>+'BRL e USD Chart'!F130</f>
        <v>2.1819758498919914</v>
      </c>
      <c r="D207" s="7">
        <f t="shared" si="2"/>
        <v>2.5948056806915565</v>
      </c>
    </row>
    <row r="208" spans="1:4" x14ac:dyDescent="0.3">
      <c r="A208" s="1">
        <v>38412</v>
      </c>
      <c r="B208">
        <v>124.02</v>
      </c>
      <c r="C208" s="24">
        <f>+'BRL e USD Chart'!F131</f>
        <v>2.1784315002532897</v>
      </c>
      <c r="D208" s="7">
        <f t="shared" si="2"/>
        <v>2.7016907466141298</v>
      </c>
    </row>
    <row r="209" spans="1:4" x14ac:dyDescent="0.3">
      <c r="A209" s="1">
        <v>38443</v>
      </c>
      <c r="B209">
        <v>118.03</v>
      </c>
      <c r="C209" s="24">
        <f>+'BRL e USD Chart'!F132</f>
        <v>2.1846330775880527</v>
      </c>
      <c r="D209" s="7">
        <f t="shared" si="2"/>
        <v>2.5785224214771785</v>
      </c>
    </row>
    <row r="210" spans="1:4" x14ac:dyDescent="0.3">
      <c r="A210" s="1">
        <v>38473</v>
      </c>
      <c r="B210">
        <v>111.59</v>
      </c>
      <c r="C210" s="24">
        <f>+'BRL e USD Chart'!F133</f>
        <v>2.1953377796682338</v>
      </c>
      <c r="D210" s="7">
        <f t="shared" si="2"/>
        <v>2.4497774283317821</v>
      </c>
    </row>
    <row r="211" spans="1:4" x14ac:dyDescent="0.3">
      <c r="A211" s="1">
        <v>38504</v>
      </c>
      <c r="B211">
        <v>109.88</v>
      </c>
      <c r="C211" s="24">
        <f>+'BRL e USD Chart'!F134</f>
        <v>2.1948987121123005</v>
      </c>
      <c r="D211" s="7">
        <f t="shared" ref="D211:D274" si="3">+C211*B211/100</f>
        <v>2.4117547048689958</v>
      </c>
    </row>
    <row r="212" spans="1:4" x14ac:dyDescent="0.3">
      <c r="A212" s="1">
        <v>38534</v>
      </c>
      <c r="B212">
        <v>108.29</v>
      </c>
      <c r="C212" s="24">
        <f>+'BRL e USD Chart'!F135</f>
        <v>2.1918241458229604</v>
      </c>
      <c r="D212" s="7">
        <f t="shared" si="3"/>
        <v>2.3735263675116842</v>
      </c>
    </row>
    <row r="213" spans="1:4" x14ac:dyDescent="0.3">
      <c r="A213" s="1">
        <v>38565</v>
      </c>
      <c r="B213">
        <v>108.07</v>
      </c>
      <c r="C213" s="24">
        <f>+'BRL e USD Chart'!F136</f>
        <v>2.1826856946431006</v>
      </c>
      <c r="D213" s="7">
        <f t="shared" si="3"/>
        <v>2.3588284302007985</v>
      </c>
    </row>
    <row r="214" spans="1:4" x14ac:dyDescent="0.3">
      <c r="A214" s="1">
        <v>38596</v>
      </c>
      <c r="B214">
        <v>105.95</v>
      </c>
      <c r="C214" s="24">
        <f>+'BRL e USD Chart'!F137</f>
        <v>2.1645059382532397</v>
      </c>
      <c r="D214" s="7">
        <f t="shared" si="3"/>
        <v>2.2932940415793075</v>
      </c>
    </row>
    <row r="215" spans="1:4" x14ac:dyDescent="0.3">
      <c r="A215" s="1">
        <v>38626</v>
      </c>
      <c r="B215">
        <v>103.63</v>
      </c>
      <c r="C215" s="24">
        <f>+'BRL e USD Chart'!F138</f>
        <v>2.176404266124552</v>
      </c>
      <c r="D215" s="7">
        <f t="shared" si="3"/>
        <v>2.255407740984873</v>
      </c>
    </row>
    <row r="216" spans="1:4" x14ac:dyDescent="0.3">
      <c r="A216" s="1">
        <v>38657</v>
      </c>
      <c r="B216">
        <v>100.17</v>
      </c>
      <c r="C216" s="24">
        <f>+'BRL e USD Chart'!F139</f>
        <v>2.2058117365172265</v>
      </c>
      <c r="D216" s="7">
        <f t="shared" si="3"/>
        <v>2.2095616164693057</v>
      </c>
    </row>
    <row r="217" spans="1:4" x14ac:dyDescent="0.3">
      <c r="A217" s="1">
        <v>38687</v>
      </c>
      <c r="B217">
        <v>102.76</v>
      </c>
      <c r="C217" s="24">
        <f>+'BRL e USD Chart'!F140</f>
        <v>2.2225026692776564</v>
      </c>
      <c r="D217" s="7">
        <f t="shared" si="3"/>
        <v>2.28384374294972</v>
      </c>
    </row>
    <row r="218" spans="1:4" x14ac:dyDescent="0.3">
      <c r="A218" s="1">
        <v>38718</v>
      </c>
      <c r="B218">
        <v>102.41</v>
      </c>
      <c r="C218" s="24">
        <f>+'BRL e USD Chart'!F141</f>
        <v>2.2180121638844543</v>
      </c>
      <c r="D218" s="7">
        <f t="shared" si="3"/>
        <v>2.2714662570340693</v>
      </c>
    </row>
    <row r="219" spans="1:4" x14ac:dyDescent="0.3">
      <c r="A219" s="1">
        <v>38749</v>
      </c>
      <c r="B219">
        <v>97.17</v>
      </c>
      <c r="C219" s="24">
        <f>+'BRL e USD Chart'!F142</f>
        <v>2.2226871526179752</v>
      </c>
      <c r="D219" s="7">
        <f t="shared" si="3"/>
        <v>2.1597851061988864</v>
      </c>
    </row>
    <row r="220" spans="1:4" x14ac:dyDescent="0.3">
      <c r="A220" s="1">
        <v>38777</v>
      </c>
      <c r="B220">
        <v>96.84</v>
      </c>
      <c r="C220" s="24">
        <f>+'BRL e USD Chart'!F143</f>
        <v>2.2189311206503306</v>
      </c>
      <c r="D220" s="7">
        <f t="shared" si="3"/>
        <v>2.1488128972377805</v>
      </c>
    </row>
    <row r="221" spans="1:4" x14ac:dyDescent="0.3">
      <c r="A221" s="1">
        <v>38808</v>
      </c>
      <c r="B221">
        <v>96.43</v>
      </c>
      <c r="C221" s="24">
        <f>+'BRL e USD Chart'!F144</f>
        <v>2.2058021489956663</v>
      </c>
      <c r="D221" s="7">
        <f t="shared" si="3"/>
        <v>2.1270550122765211</v>
      </c>
    </row>
    <row r="222" spans="1:4" x14ac:dyDescent="0.3">
      <c r="A222" s="1">
        <v>38838</v>
      </c>
      <c r="B222">
        <v>99.03</v>
      </c>
      <c r="C222" s="24">
        <f>+'BRL e USD Chart'!F145</f>
        <v>2.1991046932771425</v>
      </c>
      <c r="D222" s="7">
        <f t="shared" si="3"/>
        <v>2.177773377752354</v>
      </c>
    </row>
    <row r="223" spans="1:4" x14ac:dyDescent="0.3">
      <c r="A223" s="1">
        <v>38869</v>
      </c>
      <c r="B223">
        <v>102.64</v>
      </c>
      <c r="C223" s="24">
        <f>+'BRL e USD Chart'!F146</f>
        <v>2.190044292908262</v>
      </c>
      <c r="D223" s="7">
        <f t="shared" si="3"/>
        <v>2.24786146224104</v>
      </c>
    </row>
    <row r="224" spans="1:4" x14ac:dyDescent="0.3">
      <c r="A224" s="1">
        <v>38899</v>
      </c>
      <c r="B224">
        <v>100.05</v>
      </c>
      <c r="C224" s="24">
        <f>+'BRL e USD Chart'!F147</f>
        <v>2.1853039353728416</v>
      </c>
      <c r="D224" s="7">
        <f t="shared" si="3"/>
        <v>2.186396587340528</v>
      </c>
    </row>
    <row r="225" spans="1:4" x14ac:dyDescent="0.3">
      <c r="A225" s="1">
        <v>38930</v>
      </c>
      <c r="B225">
        <v>98.67</v>
      </c>
      <c r="C225" s="24">
        <f>+'BRL e USD Chart'!F148</f>
        <v>2.1819436411341315</v>
      </c>
      <c r="D225" s="7">
        <f t="shared" si="3"/>
        <v>2.1529237907070478</v>
      </c>
    </row>
    <row r="226" spans="1:4" x14ac:dyDescent="0.3">
      <c r="A226" s="1">
        <v>38961</v>
      </c>
      <c r="B226">
        <v>98.57</v>
      </c>
      <c r="C226" s="24">
        <f>+'BRL e USD Chart'!F149</f>
        <v>2.1999126149608021</v>
      </c>
      <c r="D226" s="7">
        <f t="shared" si="3"/>
        <v>2.1684538645668625</v>
      </c>
    </row>
    <row r="227" spans="1:4" x14ac:dyDescent="0.3">
      <c r="A227" s="1">
        <v>38991</v>
      </c>
      <c r="B227">
        <v>96.79</v>
      </c>
      <c r="C227" s="24">
        <f>+'BRL e USD Chart'!F150</f>
        <v>2.2161263725398288</v>
      </c>
      <c r="D227" s="7">
        <f t="shared" si="3"/>
        <v>2.1449887159813006</v>
      </c>
    </row>
    <row r="228" spans="1:4" x14ac:dyDescent="0.3">
      <c r="A228" s="1">
        <v>39022</v>
      </c>
      <c r="B228">
        <v>96.78</v>
      </c>
      <c r="C228" s="24">
        <f>+'BRL e USD Chart'!F151</f>
        <v>2.2274872660407525</v>
      </c>
      <c r="D228" s="7">
        <f t="shared" si="3"/>
        <v>2.1557621760742403</v>
      </c>
    </row>
    <row r="229" spans="1:4" x14ac:dyDescent="0.3">
      <c r="A229" s="1">
        <v>39052</v>
      </c>
      <c r="B229">
        <v>96.1</v>
      </c>
      <c r="C229" s="24">
        <f>+'BRL e USD Chart'!F152</f>
        <v>2.2381792049177478</v>
      </c>
      <c r="D229" s="7">
        <f t="shared" si="3"/>
        <v>2.1508902159259553</v>
      </c>
    </row>
    <row r="230" spans="1:4" x14ac:dyDescent="0.3">
      <c r="A230" s="1">
        <v>39083</v>
      </c>
      <c r="B230">
        <v>95.46</v>
      </c>
      <c r="C230" s="24">
        <f>+'BRL e USD Chart'!F153</f>
        <v>2.2389625676394695</v>
      </c>
      <c r="D230" s="7">
        <f t="shared" si="3"/>
        <v>2.1373136670686375</v>
      </c>
    </row>
    <row r="231" spans="1:4" x14ac:dyDescent="0.3">
      <c r="A231" s="1">
        <v>39114</v>
      </c>
      <c r="B231">
        <v>93.66</v>
      </c>
      <c r="C231" s="24">
        <f>+'BRL e USD Chart'!F154</f>
        <v>2.2351572377370603</v>
      </c>
      <c r="D231" s="7">
        <f t="shared" si="3"/>
        <v>2.0934482688645306</v>
      </c>
    </row>
    <row r="232" spans="1:4" x14ac:dyDescent="0.3">
      <c r="A232" s="1">
        <v>39142</v>
      </c>
      <c r="B232">
        <v>93.83</v>
      </c>
      <c r="C232" s="24">
        <f>+'BRL e USD Chart'!F155</f>
        <v>2.2251509258750031</v>
      </c>
      <c r="D232" s="7">
        <f t="shared" si="3"/>
        <v>2.0878591137485154</v>
      </c>
    </row>
    <row r="233" spans="1:4" x14ac:dyDescent="0.3">
      <c r="A233" s="1">
        <v>39173</v>
      </c>
      <c r="B233">
        <v>91.65</v>
      </c>
      <c r="C233" s="24">
        <f>+'BRL e USD Chart'!F156</f>
        <v>2.2169722397203495</v>
      </c>
      <c r="D233" s="7">
        <f t="shared" si="3"/>
        <v>2.0318550577037002</v>
      </c>
    </row>
    <row r="234" spans="1:4" x14ac:dyDescent="0.3">
      <c r="A234" s="1">
        <v>39203</v>
      </c>
      <c r="B234">
        <v>89.67</v>
      </c>
      <c r="C234" s="24">
        <f>+'BRL e USD Chart'!F157</f>
        <v>2.2093997221445112</v>
      </c>
      <c r="D234" s="7">
        <f t="shared" si="3"/>
        <v>1.9811687308469832</v>
      </c>
    </row>
    <row r="235" spans="1:4" x14ac:dyDescent="0.3">
      <c r="A235" s="1">
        <v>39234</v>
      </c>
      <c r="B235">
        <v>87.34</v>
      </c>
      <c r="C235" s="24">
        <f>+'BRL e USD Chart'!F158</f>
        <v>2.210979833380307</v>
      </c>
      <c r="D235" s="7">
        <f t="shared" si="3"/>
        <v>1.9310697864743602</v>
      </c>
    </row>
    <row r="236" spans="1:4" x14ac:dyDescent="0.3">
      <c r="A236" s="1">
        <v>39264</v>
      </c>
      <c r="B236">
        <v>84.9</v>
      </c>
      <c r="C236" s="24">
        <f>+'BRL e USD Chart'!F159</f>
        <v>2.2162861849804196</v>
      </c>
      <c r="D236" s="7">
        <f t="shared" si="3"/>
        <v>1.8816269710483764</v>
      </c>
    </row>
    <row r="237" spans="1:4" x14ac:dyDescent="0.3">
      <c r="A237" s="1">
        <v>39295</v>
      </c>
      <c r="B237">
        <v>88.08</v>
      </c>
      <c r="C237" s="24">
        <f>+'BRL e USD Chart'!F160</f>
        <v>2.2313416940707649</v>
      </c>
      <c r="D237" s="7">
        <f t="shared" si="3"/>
        <v>1.9653657641375295</v>
      </c>
    </row>
    <row r="238" spans="1:4" x14ac:dyDescent="0.3">
      <c r="A238" s="1">
        <v>39326</v>
      </c>
      <c r="B238">
        <v>85.18</v>
      </c>
      <c r="C238" s="24">
        <f>+'BRL e USD Chart'!F161</f>
        <v>2.2307107949639176</v>
      </c>
      <c r="D238" s="7">
        <f t="shared" si="3"/>
        <v>1.9001194551502651</v>
      </c>
    </row>
    <row r="239" spans="1:4" x14ac:dyDescent="0.3">
      <c r="A239" s="1">
        <v>39356</v>
      </c>
      <c r="B239">
        <v>80.69</v>
      </c>
      <c r="C239" s="24">
        <f>+'BRL e USD Chart'!F162</f>
        <v>2.2327416712501647</v>
      </c>
      <c r="D239" s="7">
        <f t="shared" si="3"/>
        <v>1.8015992545317578</v>
      </c>
    </row>
    <row r="240" spans="1:4" x14ac:dyDescent="0.3">
      <c r="A240" s="1">
        <v>39387</v>
      </c>
      <c r="B240">
        <v>79.47</v>
      </c>
      <c r="C240" s="24">
        <f>+'BRL e USD Chart'!F163</f>
        <v>2.2271891829854611</v>
      </c>
      <c r="D240" s="7">
        <f t="shared" si="3"/>
        <v>1.7699472437185459</v>
      </c>
    </row>
    <row r="241" spans="1:4" x14ac:dyDescent="0.3">
      <c r="A241" s="1">
        <v>39417</v>
      </c>
      <c r="B241">
        <v>79.55</v>
      </c>
      <c r="C241" s="24">
        <f>+'BRL e USD Chart'!F164</f>
        <v>2.2436703829395537</v>
      </c>
      <c r="D241" s="7">
        <f t="shared" si="3"/>
        <v>1.7848397896284149</v>
      </c>
    </row>
    <row r="242" spans="1:4" x14ac:dyDescent="0.3">
      <c r="A242" s="1">
        <v>39448</v>
      </c>
      <c r="B242">
        <v>78.989999999999995</v>
      </c>
      <c r="C242" s="24">
        <f>+'BRL e USD Chart'!F165</f>
        <v>2.2463081097174804</v>
      </c>
      <c r="D242" s="7">
        <f t="shared" si="3"/>
        <v>1.7743587758658377</v>
      </c>
    </row>
    <row r="243" spans="1:4" x14ac:dyDescent="0.3">
      <c r="A243" s="1">
        <v>39479</v>
      </c>
      <c r="B243">
        <v>76.77</v>
      </c>
      <c r="C243" s="24">
        <f>+'BRL e USD Chart'!F166</f>
        <v>2.247790483508028</v>
      </c>
      <c r="D243" s="7">
        <f t="shared" si="3"/>
        <v>1.7256287541891129</v>
      </c>
    </row>
    <row r="244" spans="1:4" x14ac:dyDescent="0.3">
      <c r="A244" s="1">
        <v>39508</v>
      </c>
      <c r="B244">
        <v>76.16</v>
      </c>
      <c r="C244" s="24">
        <f>+'BRL e USD Chart'!F167</f>
        <v>2.239439370389638</v>
      </c>
      <c r="D244" s="7">
        <f t="shared" si="3"/>
        <v>1.7055570244887484</v>
      </c>
    </row>
    <row r="245" spans="1:4" x14ac:dyDescent="0.3">
      <c r="A245" s="1">
        <v>39539</v>
      </c>
      <c r="B245">
        <v>75.37</v>
      </c>
      <c r="C245" s="24">
        <f>+'BRL e USD Chart'!F168</f>
        <v>2.2373219517541743</v>
      </c>
      <c r="D245" s="7">
        <f t="shared" si="3"/>
        <v>1.6862695550371212</v>
      </c>
    </row>
    <row r="246" spans="1:4" x14ac:dyDescent="0.3">
      <c r="A246" s="1">
        <v>39569</v>
      </c>
      <c r="B246">
        <v>74.14</v>
      </c>
      <c r="C246" s="24">
        <f>+'BRL e USD Chart'!F169</f>
        <v>2.2404484287525608</v>
      </c>
      <c r="D246" s="7">
        <f t="shared" si="3"/>
        <v>1.6610684650771486</v>
      </c>
    </row>
    <row r="247" spans="1:4" x14ac:dyDescent="0.3">
      <c r="A247" s="1">
        <v>39600</v>
      </c>
      <c r="B247">
        <v>72.47</v>
      </c>
      <c r="C247" s="24">
        <f>+'BRL e USD Chart'!F170</f>
        <v>2.2326010399053593</v>
      </c>
      <c r="D247" s="7">
        <f t="shared" si="3"/>
        <v>1.6179659736194139</v>
      </c>
    </row>
    <row r="248" spans="1:4" x14ac:dyDescent="0.3">
      <c r="A248" s="1">
        <v>39630</v>
      </c>
      <c r="B248">
        <v>71.239999999999995</v>
      </c>
      <c r="C248" s="24">
        <f>+'BRL e USD Chart'!F171</f>
        <v>2.234611357909563</v>
      </c>
      <c r="D248" s="7">
        <f t="shared" si="3"/>
        <v>1.5919371313747726</v>
      </c>
    </row>
    <row r="249" spans="1:4" x14ac:dyDescent="0.3">
      <c r="A249" s="1">
        <v>39661</v>
      </c>
      <c r="B249">
        <v>71.69</v>
      </c>
      <c r="C249" s="24">
        <f>+'BRL e USD Chart'!F172</f>
        <v>2.2457932549198674</v>
      </c>
      <c r="D249" s="7">
        <f t="shared" si="3"/>
        <v>1.6100091844520528</v>
      </c>
    </row>
    <row r="250" spans="1:4" x14ac:dyDescent="0.3">
      <c r="A250" s="1">
        <v>39692</v>
      </c>
      <c r="B250">
        <v>79.7</v>
      </c>
      <c r="C250" s="24">
        <f>+'BRL e USD Chart'!F173</f>
        <v>2.2565701075523577</v>
      </c>
      <c r="D250" s="7">
        <f t="shared" si="3"/>
        <v>1.7984863757192293</v>
      </c>
    </row>
    <row r="251" spans="1:4" x14ac:dyDescent="0.3">
      <c r="A251" s="1">
        <v>39722</v>
      </c>
      <c r="B251">
        <v>94.83</v>
      </c>
      <c r="C251" s="24">
        <f>+'BRL e USD Chart'!F174</f>
        <v>2.2915247241636547</v>
      </c>
      <c r="D251" s="7">
        <f t="shared" si="3"/>
        <v>2.173052895924394</v>
      </c>
    </row>
    <row r="252" spans="1:4" x14ac:dyDescent="0.3">
      <c r="A252" s="1">
        <v>39753</v>
      </c>
      <c r="B252">
        <v>96.67</v>
      </c>
      <c r="C252" s="24">
        <f>+'BRL e USD Chart'!F175</f>
        <v>2.3445750095311109</v>
      </c>
      <c r="D252" s="7">
        <f t="shared" si="3"/>
        <v>2.2665006617137249</v>
      </c>
    </row>
    <row r="253" spans="1:4" x14ac:dyDescent="0.3">
      <c r="A253" s="1">
        <v>39783</v>
      </c>
      <c r="B253">
        <v>100.79</v>
      </c>
      <c r="C253" s="24">
        <f>+'BRL e USD Chart'!F176</f>
        <v>2.3760988409968409</v>
      </c>
      <c r="D253" s="7">
        <f t="shared" si="3"/>
        <v>2.394870021840716</v>
      </c>
    </row>
    <row r="254" spans="1:4" x14ac:dyDescent="0.3">
      <c r="A254" s="1">
        <v>39814</v>
      </c>
      <c r="B254">
        <v>97.09</v>
      </c>
      <c r="C254" s="24">
        <f>+'BRL e USD Chart'!F177</f>
        <v>2.3774725855368453</v>
      </c>
      <c r="D254" s="7">
        <f t="shared" si="3"/>
        <v>2.3082881332977232</v>
      </c>
    </row>
    <row r="255" spans="1:4" x14ac:dyDescent="0.3">
      <c r="A255" s="1">
        <v>39845</v>
      </c>
      <c r="B255">
        <v>97.26</v>
      </c>
      <c r="C255" s="24">
        <f>+'BRL e USD Chart'!F178</f>
        <v>2.37541862979048</v>
      </c>
      <c r="D255" s="7">
        <f t="shared" si="3"/>
        <v>2.3103321593342212</v>
      </c>
    </row>
    <row r="256" spans="1:4" x14ac:dyDescent="0.3">
      <c r="A256" s="1">
        <v>39873</v>
      </c>
      <c r="B256">
        <v>97.35</v>
      </c>
      <c r="C256" s="24">
        <f>+'BRL e USD Chart'!F179</f>
        <v>2.3751160286911435</v>
      </c>
      <c r="D256" s="7">
        <f t="shared" si="3"/>
        <v>2.3121754539308284</v>
      </c>
    </row>
    <row r="257" spans="1:4" x14ac:dyDescent="0.3">
      <c r="A257" s="1">
        <v>39904</v>
      </c>
      <c r="B257">
        <v>92.59</v>
      </c>
      <c r="C257" s="24">
        <f>+'BRL e USD Chart'!F180</f>
        <v>2.3814388907658204</v>
      </c>
      <c r="D257" s="7">
        <f t="shared" si="3"/>
        <v>2.2049742689600733</v>
      </c>
    </row>
    <row r="258" spans="1:4" x14ac:dyDescent="0.3">
      <c r="A258" s="1">
        <v>39934</v>
      </c>
      <c r="B258">
        <v>86.35</v>
      </c>
      <c r="C258" s="24">
        <f>+'BRL e USD Chart'!F181</f>
        <v>2.3875300935235231</v>
      </c>
      <c r="D258" s="7">
        <f t="shared" si="3"/>
        <v>2.0616322357575623</v>
      </c>
    </row>
    <row r="259" spans="1:4" x14ac:dyDescent="0.3">
      <c r="A259" s="1">
        <v>39965</v>
      </c>
      <c r="B259">
        <v>82.43</v>
      </c>
      <c r="C259" s="24">
        <f>+'BRL e USD Chart'!F182</f>
        <v>2.3756454992802065</v>
      </c>
      <c r="D259" s="7">
        <f t="shared" si="3"/>
        <v>1.9582445850566745</v>
      </c>
    </row>
    <row r="260" spans="1:4" x14ac:dyDescent="0.3">
      <c r="A260" s="1">
        <v>39995</v>
      </c>
      <c r="B260">
        <v>81.06</v>
      </c>
      <c r="C260" s="24">
        <f>+'BRL e USD Chart'!F183</f>
        <v>2.3813470484784789</v>
      </c>
      <c r="D260" s="7">
        <f t="shared" si="3"/>
        <v>1.930319917496655</v>
      </c>
    </row>
    <row r="261" spans="1:4" x14ac:dyDescent="0.3">
      <c r="A261" s="1">
        <v>40026</v>
      </c>
      <c r="B261">
        <v>77.45</v>
      </c>
      <c r="C261" s="24">
        <f>+'BRL e USD Chart'!F184</f>
        <v>2.3797791572644482</v>
      </c>
      <c r="D261" s="7">
        <f t="shared" si="3"/>
        <v>1.8431389573013153</v>
      </c>
    </row>
    <row r="262" spans="1:4" x14ac:dyDescent="0.3">
      <c r="A262" s="1">
        <v>40057</v>
      </c>
      <c r="B262">
        <v>76.25</v>
      </c>
      <c r="C262" s="24">
        <f>+'BRL e USD Chart'!F185</f>
        <v>2.3854906272418828</v>
      </c>
      <c r="D262" s="7">
        <f t="shared" si="3"/>
        <v>1.8189366032719356</v>
      </c>
    </row>
    <row r="263" spans="1:4" x14ac:dyDescent="0.3">
      <c r="A263" s="1">
        <v>40087</v>
      </c>
      <c r="B263">
        <v>72.7</v>
      </c>
      <c r="C263" s="24">
        <f>+'BRL e USD Chart'!F186</f>
        <v>2.3921700009981599</v>
      </c>
      <c r="D263" s="7">
        <f t="shared" si="3"/>
        <v>1.7391075907256623</v>
      </c>
    </row>
    <row r="264" spans="1:4" x14ac:dyDescent="0.3">
      <c r="A264" s="1">
        <v>40118</v>
      </c>
      <c r="B264">
        <v>71.95</v>
      </c>
      <c r="C264" s="24">
        <f>+'BRL e USD Chart'!F187</f>
        <v>2.3967900407711458</v>
      </c>
      <c r="D264" s="7">
        <f t="shared" si="3"/>
        <v>1.7244904343348395</v>
      </c>
    </row>
    <row r="265" spans="1:4" x14ac:dyDescent="0.3">
      <c r="A265" s="1">
        <v>40148</v>
      </c>
      <c r="B265">
        <v>72.56</v>
      </c>
      <c r="C265" s="24">
        <f>+'BRL e USD Chart'!F188</f>
        <v>2.4108652162248605</v>
      </c>
      <c r="D265" s="7">
        <f t="shared" si="3"/>
        <v>1.7493238008927587</v>
      </c>
    </row>
    <row r="266" spans="1:4" x14ac:dyDescent="0.3">
      <c r="A266" s="1">
        <v>40179</v>
      </c>
      <c r="B266">
        <v>73.48</v>
      </c>
      <c r="C266" s="24">
        <f>+'BRL e USD Chart'!F189</f>
        <v>2.4184544949562814</v>
      </c>
      <c r="D266" s="7">
        <f t="shared" si="3"/>
        <v>1.7770803628938756</v>
      </c>
    </row>
    <row r="267" spans="1:4" x14ac:dyDescent="0.3">
      <c r="A267" s="1">
        <v>40210</v>
      </c>
      <c r="B267">
        <v>75.459999999999994</v>
      </c>
      <c r="C267" s="24">
        <f>+'BRL e USD Chart'!F190</f>
        <v>2.4373184400169405</v>
      </c>
      <c r="D267" s="7">
        <f t="shared" si="3"/>
        <v>1.8392004948367833</v>
      </c>
    </row>
    <row r="268" spans="1:4" x14ac:dyDescent="0.3">
      <c r="A268" s="1">
        <v>40238</v>
      </c>
      <c r="B268">
        <v>73.099999999999994</v>
      </c>
      <c r="C268" s="24">
        <f>+'BRL e USD Chart'!F191</f>
        <v>2.4393634612156361</v>
      </c>
      <c r="D268" s="7">
        <f t="shared" si="3"/>
        <v>1.7831746901486298</v>
      </c>
    </row>
    <row r="269" spans="1:4" x14ac:dyDescent="0.3">
      <c r="A269" s="1">
        <v>40269</v>
      </c>
      <c r="B269">
        <v>71.62</v>
      </c>
      <c r="C269" s="24">
        <f>+'BRL e USD Chart'!F192</f>
        <v>2.4532678329445656</v>
      </c>
      <c r="D269" s="7">
        <f t="shared" si="3"/>
        <v>1.7570304219548982</v>
      </c>
    </row>
    <row r="270" spans="1:4" x14ac:dyDescent="0.3">
      <c r="A270" s="1">
        <v>40299</v>
      </c>
      <c r="B270">
        <v>73.66</v>
      </c>
      <c r="C270" s="24">
        <f>+'BRL e USD Chart'!F193</f>
        <v>2.4584490918492636</v>
      </c>
      <c r="D270" s="7">
        <f t="shared" si="3"/>
        <v>1.8108936010561676</v>
      </c>
    </row>
    <row r="271" spans="1:4" x14ac:dyDescent="0.3">
      <c r="A271" s="1">
        <v>40330</v>
      </c>
      <c r="B271">
        <v>73.319999999999993</v>
      </c>
      <c r="C271" s="24">
        <f>+'BRL e USD Chart'!F194</f>
        <v>2.4638168846262274</v>
      </c>
      <c r="D271" s="7">
        <f t="shared" si="3"/>
        <v>1.8064705398079497</v>
      </c>
    </row>
    <row r="272" spans="1:4" x14ac:dyDescent="0.3">
      <c r="A272" s="1">
        <v>40360</v>
      </c>
      <c r="B272">
        <v>71.83</v>
      </c>
      <c r="C272" s="24">
        <f>+'BRL e USD Chart'!F195</f>
        <v>2.4640632663146897</v>
      </c>
      <c r="D272" s="7">
        <f t="shared" si="3"/>
        <v>1.7699366441938418</v>
      </c>
    </row>
    <row r="273" spans="1:4" x14ac:dyDescent="0.3">
      <c r="A273" s="1">
        <v>40391</v>
      </c>
      <c r="B273">
        <v>71.489999999999995</v>
      </c>
      <c r="C273" s="24">
        <f>+'BRL e USD Chart'!F196</f>
        <v>2.4596784147331512</v>
      </c>
      <c r="D273" s="7">
        <f t="shared" si="3"/>
        <v>1.7584240986927295</v>
      </c>
    </row>
    <row r="274" spans="1:4" x14ac:dyDescent="0.3">
      <c r="A274" s="1">
        <v>40422</v>
      </c>
      <c r="B274">
        <v>69.56</v>
      </c>
      <c r="C274" s="24">
        <f>+'BRL e USD Chart'!F197</f>
        <v>2.4707469675994504</v>
      </c>
      <c r="D274" s="7">
        <f t="shared" si="3"/>
        <v>1.7186515906621778</v>
      </c>
    </row>
    <row r="275" spans="1:4" x14ac:dyDescent="0.3">
      <c r="A275" s="1">
        <v>40452</v>
      </c>
      <c r="B275">
        <v>67.709999999999994</v>
      </c>
      <c r="C275" s="24">
        <f>+'BRL e USD Chart'!F198</f>
        <v>2.4838424659921312</v>
      </c>
      <c r="D275" s="7">
        <f t="shared" ref="D275:D338" si="4">+C275*B275/100</f>
        <v>1.681809733723272</v>
      </c>
    </row>
    <row r="276" spans="1:4" x14ac:dyDescent="0.3">
      <c r="A276" s="1">
        <v>40483</v>
      </c>
      <c r="B276">
        <v>68.37</v>
      </c>
      <c r="C276" s="24">
        <f>+'BRL e USD Chart'!F199</f>
        <v>2.5044583584598663</v>
      </c>
      <c r="D276" s="7">
        <f t="shared" si="4"/>
        <v>1.7122981796790109</v>
      </c>
    </row>
    <row r="277" spans="1:4" x14ac:dyDescent="0.3">
      <c r="A277" s="1">
        <v>40513</v>
      </c>
      <c r="B277">
        <v>67.27</v>
      </c>
      <c r="C277" s="24">
        <f>+'BRL e USD Chart'!F200</f>
        <v>2.5147217055358477</v>
      </c>
      <c r="D277" s="7">
        <f t="shared" si="4"/>
        <v>1.6916532913139648</v>
      </c>
    </row>
    <row r="278" spans="1:4" x14ac:dyDescent="0.3">
      <c r="A278" s="1">
        <v>40544</v>
      </c>
      <c r="B278">
        <v>66.3</v>
      </c>
      <c r="C278" s="24">
        <f>+'BRL e USD Chart'!F201</f>
        <v>2.5244728698334975</v>
      </c>
      <c r="D278" s="7">
        <f t="shared" si="4"/>
        <v>1.6737255126996087</v>
      </c>
    </row>
    <row r="279" spans="1:4" x14ac:dyDescent="0.3">
      <c r="A279" s="1">
        <v>40575</v>
      </c>
      <c r="B279">
        <v>65.83</v>
      </c>
      <c r="C279" s="24">
        <f>+'BRL e USD Chart'!F202</f>
        <v>2.5334586587270018</v>
      </c>
      <c r="D279" s="7">
        <f t="shared" si="4"/>
        <v>1.6677758350399854</v>
      </c>
    </row>
    <row r="280" spans="1:4" x14ac:dyDescent="0.3">
      <c r="A280" s="1">
        <v>40603</v>
      </c>
      <c r="B280">
        <v>65.599999999999994</v>
      </c>
      <c r="C280" s="24">
        <f>+'BRL e USD Chart'!F203</f>
        <v>2.5252265995852494</v>
      </c>
      <c r="D280" s="7">
        <f t="shared" si="4"/>
        <v>1.6565486493279236</v>
      </c>
    </row>
    <row r="281" spans="1:4" x14ac:dyDescent="0.3">
      <c r="A281" s="1">
        <v>40634</v>
      </c>
      <c r="B281">
        <v>62.65</v>
      </c>
      <c r="C281" s="24">
        <f>+'BRL e USD Chart'!F204</f>
        <v>2.5332852925255365</v>
      </c>
      <c r="D281" s="7">
        <f t="shared" si="4"/>
        <v>1.5871032357672485</v>
      </c>
    </row>
    <row r="282" spans="1:4" x14ac:dyDescent="0.3">
      <c r="A282" s="1">
        <v>40664</v>
      </c>
      <c r="B282">
        <v>63.72</v>
      </c>
      <c r="C282" s="24">
        <f>+'BRL e USD Chart'!F205</f>
        <v>2.5337526694300667</v>
      </c>
      <c r="D282" s="7">
        <f t="shared" si="4"/>
        <v>1.6145072009608383</v>
      </c>
    </row>
    <row r="283" spans="1:4" x14ac:dyDescent="0.3">
      <c r="A283" s="1">
        <v>40695</v>
      </c>
      <c r="B283">
        <v>62.51</v>
      </c>
      <c r="C283" s="24">
        <f>+'BRL e USD Chart'!F206</f>
        <v>2.537553298434212</v>
      </c>
      <c r="D283" s="7">
        <f t="shared" si="4"/>
        <v>1.5862245668512258</v>
      </c>
    </row>
    <row r="284" spans="1:4" x14ac:dyDescent="0.3">
      <c r="A284" s="1">
        <v>40725</v>
      </c>
      <c r="B284">
        <v>61.56</v>
      </c>
      <c r="C284" s="24">
        <f>+'BRL e USD Chart'!F207</f>
        <v>2.5416133837117068</v>
      </c>
      <c r="D284" s="7">
        <f t="shared" si="4"/>
        <v>1.5646171990129267</v>
      </c>
    </row>
    <row r="285" spans="1:4" x14ac:dyDescent="0.3">
      <c r="A285" s="1">
        <v>40756</v>
      </c>
      <c r="B285">
        <v>62.8</v>
      </c>
      <c r="C285" s="24">
        <f>+'BRL e USD Chart'!F208</f>
        <v>2.5395003448647078</v>
      </c>
      <c r="D285" s="7">
        <f t="shared" si="4"/>
        <v>1.5948062165750363</v>
      </c>
    </row>
    <row r="286" spans="1:4" x14ac:dyDescent="0.3">
      <c r="A286" s="1">
        <v>40787</v>
      </c>
      <c r="B286">
        <v>68.38</v>
      </c>
      <c r="C286" s="24">
        <f>+'BRL e USD Chart'!F209</f>
        <v>2.5529596966924903</v>
      </c>
      <c r="D286" s="7">
        <f t="shared" si="4"/>
        <v>1.7457138405983246</v>
      </c>
    </row>
    <row r="287" spans="1:4" x14ac:dyDescent="0.3">
      <c r="A287" s="1">
        <v>40817</v>
      </c>
      <c r="B287">
        <v>68.989999999999995</v>
      </c>
      <c r="C287" s="24">
        <f>+'BRL e USD Chart'!F210</f>
        <v>2.5697513404481058</v>
      </c>
      <c r="D287" s="7">
        <f t="shared" si="4"/>
        <v>1.7728714497751481</v>
      </c>
    </row>
    <row r="288" spans="1:4" x14ac:dyDescent="0.3">
      <c r="A288" s="1">
        <v>40848</v>
      </c>
      <c r="B288">
        <v>69.16</v>
      </c>
      <c r="C288" s="24">
        <f>+'BRL e USD Chart'!F211</f>
        <v>2.583114047418436</v>
      </c>
      <c r="D288" s="7">
        <f t="shared" si="4"/>
        <v>1.7864816751945904</v>
      </c>
    </row>
    <row r="289" spans="1:4" x14ac:dyDescent="0.3">
      <c r="A289" s="1">
        <v>40878</v>
      </c>
      <c r="B289">
        <v>70.55</v>
      </c>
      <c r="C289" s="24">
        <f>+'BRL e USD Chart'!F212</f>
        <v>2.6019029878312185</v>
      </c>
      <c r="D289" s="7">
        <f t="shared" si="4"/>
        <v>1.8356425579149245</v>
      </c>
    </row>
    <row r="290" spans="1:4" x14ac:dyDescent="0.3">
      <c r="A290" s="1">
        <v>40909</v>
      </c>
      <c r="B290">
        <v>68.650000000000006</v>
      </c>
      <c r="C290" s="24">
        <f>+'BRL e USD Chart'!F213</f>
        <v>2.6046611224657235</v>
      </c>
      <c r="D290" s="7">
        <f t="shared" si="4"/>
        <v>1.7880998605727194</v>
      </c>
    </row>
    <row r="291" spans="1:4" x14ac:dyDescent="0.3">
      <c r="A291" s="1">
        <v>40940</v>
      </c>
      <c r="B291">
        <v>65.849999999999994</v>
      </c>
      <c r="C291" s="24">
        <f>+'BRL e USD Chart'!F214</f>
        <v>2.6045164190700301</v>
      </c>
      <c r="D291" s="7">
        <f t="shared" si="4"/>
        <v>1.7150740619576146</v>
      </c>
    </row>
    <row r="292" spans="1:4" x14ac:dyDescent="0.3">
      <c r="A292" s="1">
        <v>40969</v>
      </c>
      <c r="B292">
        <v>69.239999999999995</v>
      </c>
      <c r="C292" s="24">
        <f>+'BRL e USD Chart'!F215</f>
        <v>2.592150008992788</v>
      </c>
      <c r="D292" s="7">
        <f t="shared" si="4"/>
        <v>1.7948046662266064</v>
      </c>
    </row>
    <row r="293" spans="1:4" x14ac:dyDescent="0.3">
      <c r="A293" s="1">
        <v>41000</v>
      </c>
      <c r="B293">
        <v>71.17</v>
      </c>
      <c r="C293" s="24">
        <f>+'BRL e USD Chart'!F216</f>
        <v>2.6027564209561893</v>
      </c>
      <c r="D293" s="7">
        <f t="shared" si="4"/>
        <v>1.8523817447945199</v>
      </c>
    </row>
    <row r="294" spans="1:4" x14ac:dyDescent="0.3">
      <c r="A294" s="1">
        <v>41030</v>
      </c>
      <c r="B294">
        <v>75.78</v>
      </c>
      <c r="C294" s="24">
        <f>+'BRL e USD Chart'!F217</f>
        <v>2.6121263440716325</v>
      </c>
      <c r="D294" s="7">
        <f t="shared" si="4"/>
        <v>1.9794693435374831</v>
      </c>
    </row>
    <row r="295" spans="1:4" x14ac:dyDescent="0.3">
      <c r="A295" s="1">
        <v>41061</v>
      </c>
      <c r="B295">
        <v>78.16</v>
      </c>
      <c r="C295" s="24">
        <f>+'BRL e USD Chart'!F218</f>
        <v>2.6202257372046986</v>
      </c>
      <c r="D295" s="7">
        <f t="shared" si="4"/>
        <v>2.0479684361991923</v>
      </c>
    </row>
    <row r="296" spans="1:4" x14ac:dyDescent="0.3">
      <c r="A296" s="1">
        <v>41091</v>
      </c>
      <c r="B296">
        <v>76.97</v>
      </c>
      <c r="C296" s="24">
        <f>+'BRL e USD Chart'!F219</f>
        <v>2.6314927078746781</v>
      </c>
      <c r="D296" s="7">
        <f t="shared" si="4"/>
        <v>2.0254599372511399</v>
      </c>
    </row>
    <row r="297" spans="1:4" x14ac:dyDescent="0.3">
      <c r="A297" s="1">
        <v>41122</v>
      </c>
      <c r="B297">
        <v>77.11</v>
      </c>
      <c r="C297" s="24">
        <f>+'BRL e USD Chart'!F220</f>
        <v>2.6301612691330334</v>
      </c>
      <c r="D297" s="7">
        <f t="shared" si="4"/>
        <v>2.0281173546284821</v>
      </c>
    </row>
    <row r="298" spans="1:4" x14ac:dyDescent="0.3">
      <c r="A298" s="1">
        <v>41153</v>
      </c>
      <c r="B298">
        <v>76.989999999999995</v>
      </c>
      <c r="C298" s="24">
        <f>+'BRL e USD Chart'!F221</f>
        <v>2.63296354233775</v>
      </c>
      <c r="D298" s="7">
        <f t="shared" si="4"/>
        <v>2.0271186312458336</v>
      </c>
    </row>
    <row r="299" spans="1:4" x14ac:dyDescent="0.3">
      <c r="A299" s="1">
        <v>41183</v>
      </c>
      <c r="B299">
        <v>76.56</v>
      </c>
      <c r="C299" s="24">
        <f>+'BRL e USD Chart'!F222</f>
        <v>2.6484980272375429</v>
      </c>
      <c r="D299" s="7">
        <f t="shared" si="4"/>
        <v>2.027690089653063</v>
      </c>
    </row>
    <row r="300" spans="1:4" x14ac:dyDescent="0.3">
      <c r="A300" s="1">
        <v>41214</v>
      </c>
      <c r="B300">
        <v>77.08</v>
      </c>
      <c r="C300" s="24">
        <f>+'BRL e USD Chart'!F223</f>
        <v>2.6767241497315286</v>
      </c>
      <c r="D300" s="7">
        <f t="shared" si="4"/>
        <v>2.0632189746130623</v>
      </c>
    </row>
    <row r="301" spans="1:4" x14ac:dyDescent="0.3">
      <c r="A301" s="1">
        <v>41244</v>
      </c>
      <c r="B301">
        <v>76.709999999999994</v>
      </c>
      <c r="C301" s="24">
        <f>+'BRL e USD Chart'!F224</f>
        <v>2.7103028524061785</v>
      </c>
      <c r="D301" s="7">
        <f t="shared" si="4"/>
        <v>2.0790733180807792</v>
      </c>
    </row>
    <row r="302" spans="1:4" x14ac:dyDescent="0.3">
      <c r="A302" s="1">
        <v>41275</v>
      </c>
      <c r="B302">
        <v>74.58</v>
      </c>
      <c r="C302" s="24">
        <f>+'BRL e USD Chart'!F225</f>
        <v>2.7210719548408311</v>
      </c>
      <c r="D302" s="7">
        <f t="shared" si="4"/>
        <v>2.0293754639202919</v>
      </c>
    </row>
    <row r="303" spans="1:4" x14ac:dyDescent="0.3">
      <c r="A303" s="1">
        <v>41306</v>
      </c>
      <c r="B303">
        <v>72.56</v>
      </c>
      <c r="C303" s="24">
        <f>+'BRL e USD Chart'!F226</f>
        <v>2.7184762779069516</v>
      </c>
      <c r="D303" s="7">
        <f t="shared" si="4"/>
        <v>1.972526387249284</v>
      </c>
    </row>
    <row r="304" spans="1:4" x14ac:dyDescent="0.3">
      <c r="A304" s="1">
        <v>41334</v>
      </c>
      <c r="B304">
        <v>72.849999999999994</v>
      </c>
      <c r="C304" s="24">
        <f>+'BRL e USD Chart'!F227</f>
        <v>2.7249161022218993</v>
      </c>
      <c r="D304" s="7">
        <f t="shared" si="4"/>
        <v>1.9851013804686533</v>
      </c>
    </row>
    <row r="305" spans="1:4" x14ac:dyDescent="0.3">
      <c r="A305" s="1">
        <v>41365</v>
      </c>
      <c r="B305">
        <v>73.03</v>
      </c>
      <c r="C305" s="24">
        <f>+'BRL e USD Chart'!F228</f>
        <v>2.7399031407841199</v>
      </c>
      <c r="D305" s="7">
        <f t="shared" si="4"/>
        <v>2.0009512637146427</v>
      </c>
    </row>
    <row r="306" spans="1:4" x14ac:dyDescent="0.3">
      <c r="A306" s="1">
        <v>41395</v>
      </c>
      <c r="B306">
        <v>74.12</v>
      </c>
      <c r="C306" s="24">
        <f>+'BRL e USD Chart'!F229</f>
        <v>2.7436453387250097</v>
      </c>
      <c r="D306" s="7">
        <f t="shared" si="4"/>
        <v>2.0335899250629774</v>
      </c>
    </row>
    <row r="307" spans="1:4" x14ac:dyDescent="0.3">
      <c r="A307" s="1">
        <v>41426</v>
      </c>
      <c r="B307">
        <v>79.09</v>
      </c>
      <c r="C307" s="24">
        <f>+'BRL e USD Chart'!F230</f>
        <v>2.744366744772115</v>
      </c>
      <c r="D307" s="7">
        <f t="shared" si="4"/>
        <v>2.1705196584402655</v>
      </c>
    </row>
    <row r="308" spans="1:4" x14ac:dyDescent="0.3">
      <c r="A308" s="1">
        <v>41456</v>
      </c>
      <c r="B308">
        <v>81.99</v>
      </c>
      <c r="C308" s="24">
        <f>+'BRL e USD Chart'!F231</f>
        <v>2.7451900547955468</v>
      </c>
      <c r="D308" s="7">
        <f t="shared" si="4"/>
        <v>2.2507813259268685</v>
      </c>
    </row>
    <row r="309" spans="1:4" x14ac:dyDescent="0.3">
      <c r="A309" s="1">
        <v>41487</v>
      </c>
      <c r="B309">
        <v>85.16</v>
      </c>
      <c r="C309" s="24">
        <f>+'BRL e USD Chart'!F232</f>
        <v>2.7517785109270556</v>
      </c>
      <c r="D309" s="7">
        <f t="shared" si="4"/>
        <v>2.3434145799054802</v>
      </c>
    </row>
    <row r="310" spans="1:4" x14ac:dyDescent="0.3">
      <c r="A310" s="1">
        <v>41518</v>
      </c>
      <c r="B310">
        <v>82.36</v>
      </c>
      <c r="C310" s="24">
        <f>+'BRL e USD Chart'!F233</f>
        <v>2.7549578438094238</v>
      </c>
      <c r="D310" s="7">
        <f t="shared" si="4"/>
        <v>2.2689832801614416</v>
      </c>
    </row>
    <row r="311" spans="1:4" x14ac:dyDescent="0.3">
      <c r="A311" s="1">
        <v>41548</v>
      </c>
      <c r="B311">
        <v>78.739999999999995</v>
      </c>
      <c r="C311" s="24">
        <f>+'BRL e USD Chart'!F234</f>
        <v>2.7771497712088777</v>
      </c>
      <c r="D311" s="7">
        <f t="shared" si="4"/>
        <v>2.1867277298498702</v>
      </c>
    </row>
    <row r="312" spans="1:4" x14ac:dyDescent="0.3">
      <c r="A312" s="1">
        <v>41579</v>
      </c>
      <c r="B312">
        <v>82.02</v>
      </c>
      <c r="C312" s="24">
        <f>+'BRL e USD Chart'!F235</f>
        <v>2.7986700864686709</v>
      </c>
      <c r="D312" s="7">
        <f t="shared" si="4"/>
        <v>2.2954692049216039</v>
      </c>
    </row>
    <row r="313" spans="1:4" x14ac:dyDescent="0.3">
      <c r="A313" s="1">
        <v>41609</v>
      </c>
      <c r="B313">
        <v>83</v>
      </c>
      <c r="C313" s="24">
        <f>+'BRL e USD Chart'!F236</f>
        <v>2.8244178512641835</v>
      </c>
      <c r="D313" s="7">
        <f t="shared" si="4"/>
        <v>2.3442668165492724</v>
      </c>
    </row>
    <row r="314" spans="1:4" x14ac:dyDescent="0.3">
      <c r="A314" s="1">
        <v>41640</v>
      </c>
      <c r="B314">
        <v>84.08</v>
      </c>
      <c r="C314" s="24">
        <f>+'BRL e USD Chart'!F237</f>
        <v>2.8333322143658419</v>
      </c>
      <c r="D314" s="7">
        <f t="shared" si="4"/>
        <v>2.3822657258387996</v>
      </c>
    </row>
    <row r="315" spans="1:4" x14ac:dyDescent="0.3">
      <c r="A315" s="1">
        <v>41671</v>
      </c>
      <c r="B315">
        <v>83.92</v>
      </c>
      <c r="C315" s="24">
        <f>+'BRL e USD Chart'!F238</f>
        <v>2.8395509813802704</v>
      </c>
      <c r="D315" s="7">
        <f t="shared" si="4"/>
        <v>2.3829511835743231</v>
      </c>
    </row>
    <row r="316" spans="1:4" x14ac:dyDescent="0.3">
      <c r="A316" s="1">
        <v>41699</v>
      </c>
      <c r="B316">
        <v>81.69</v>
      </c>
      <c r="C316" s="24">
        <f>+'BRL e USD Chart'!F239</f>
        <v>2.8454940416032719</v>
      </c>
      <c r="D316" s="7">
        <f t="shared" si="4"/>
        <v>2.3244840825857129</v>
      </c>
    </row>
    <row r="317" spans="1:4" x14ac:dyDescent="0.3">
      <c r="A317" s="1">
        <v>41730</v>
      </c>
      <c r="B317">
        <v>78.180000000000007</v>
      </c>
      <c r="C317" s="24">
        <f>+'BRL e USD Chart'!F240</f>
        <v>2.8577868449404491</v>
      </c>
      <c r="D317" s="7">
        <f t="shared" si="4"/>
        <v>2.2342177553744431</v>
      </c>
    </row>
    <row r="318" spans="1:4" x14ac:dyDescent="0.3">
      <c r="A318" s="1">
        <v>41760</v>
      </c>
      <c r="B318">
        <v>77.650000000000006</v>
      </c>
      <c r="C318" s="24">
        <f>+'BRL e USD Chart'!F241</f>
        <v>2.8573263484820219</v>
      </c>
      <c r="D318" s="7">
        <f t="shared" si="4"/>
        <v>2.2187139095962904</v>
      </c>
    </row>
    <row r="319" spans="1:4" x14ac:dyDescent="0.3">
      <c r="A319" s="1">
        <v>41791</v>
      </c>
      <c r="B319">
        <v>78</v>
      </c>
      <c r="C319" s="24">
        <f>+'BRL e USD Chart'!F242</f>
        <v>2.8687556538759496</v>
      </c>
      <c r="D319" s="7">
        <f t="shared" si="4"/>
        <v>2.2376294100232403</v>
      </c>
    </row>
    <row r="320" spans="1:4" x14ac:dyDescent="0.3">
      <c r="A320" s="1">
        <v>41821</v>
      </c>
      <c r="B320">
        <v>77.55</v>
      </c>
      <c r="C320" s="24">
        <f>+'BRL e USD Chart'!F243</f>
        <v>2.8690425294413373</v>
      </c>
      <c r="D320" s="7">
        <f t="shared" si="4"/>
        <v>2.2249424815817571</v>
      </c>
    </row>
    <row r="321" spans="1:4" x14ac:dyDescent="0.3">
      <c r="A321" s="1">
        <v>41852</v>
      </c>
      <c r="B321">
        <v>78.739999999999995</v>
      </c>
      <c r="C321" s="24">
        <f>+'BRL e USD Chart'!F244</f>
        <v>2.8762151357649404</v>
      </c>
      <c r="D321" s="7">
        <f t="shared" si="4"/>
        <v>2.2647317979013137</v>
      </c>
    </row>
    <row r="322" spans="1:4" x14ac:dyDescent="0.3">
      <c r="A322" s="1">
        <v>41883</v>
      </c>
      <c r="B322">
        <v>80.59</v>
      </c>
      <c r="C322" s="24">
        <f>+'BRL e USD Chart'!F245</f>
        <v>2.892609562038801</v>
      </c>
      <c r="D322" s="7">
        <f t="shared" si="4"/>
        <v>2.3311540460470699</v>
      </c>
    </row>
    <row r="323" spans="1:4" x14ac:dyDescent="0.3">
      <c r="A323" s="1">
        <v>41913</v>
      </c>
      <c r="B323">
        <v>84.01</v>
      </c>
      <c r="C323" s="24">
        <f>+'BRL e USD Chart'!F246</f>
        <v>2.911674613918886</v>
      </c>
      <c r="D323" s="7">
        <f t="shared" si="4"/>
        <v>2.4460978431532565</v>
      </c>
    </row>
    <row r="324" spans="1:4" x14ac:dyDescent="0.3">
      <c r="A324" s="1">
        <v>41944</v>
      </c>
      <c r="B324">
        <v>86.53</v>
      </c>
      <c r="C324" s="24">
        <f>+'BRL e USD Chart'!F247</f>
        <v>2.9404268820244561</v>
      </c>
      <c r="D324" s="7">
        <f t="shared" si="4"/>
        <v>2.5443513810157619</v>
      </c>
    </row>
    <row r="325" spans="1:4" x14ac:dyDescent="0.3">
      <c r="A325" s="1">
        <v>41974</v>
      </c>
      <c r="B325">
        <v>88.49</v>
      </c>
      <c r="C325" s="24">
        <f>+'BRL e USD Chart'!F248</f>
        <v>2.9843789649787453</v>
      </c>
      <c r="D325" s="7">
        <f t="shared" si="4"/>
        <v>2.6408769461096915</v>
      </c>
    </row>
    <row r="326" spans="1:4" x14ac:dyDescent="0.3">
      <c r="A326" s="1">
        <v>42005</v>
      </c>
      <c r="B326">
        <v>86.79</v>
      </c>
      <c r="C326" s="24">
        <f>+'BRL e USD Chart'!F249</f>
        <v>3.0355701714878833</v>
      </c>
      <c r="D326" s="7">
        <f t="shared" si="4"/>
        <v>2.6345713518343343</v>
      </c>
    </row>
    <row r="327" spans="1:4" x14ac:dyDescent="0.3">
      <c r="A327" s="1">
        <v>42036</v>
      </c>
      <c r="B327">
        <v>92.12</v>
      </c>
      <c r="C327" s="24">
        <f>+'BRL e USD Chart'!F250</f>
        <v>3.0582461643670444</v>
      </c>
      <c r="D327" s="7">
        <f t="shared" si="4"/>
        <v>2.8172563666149215</v>
      </c>
    </row>
    <row r="328" spans="1:4" x14ac:dyDescent="0.3">
      <c r="A328" s="1">
        <v>42064</v>
      </c>
      <c r="B328">
        <v>101.87</v>
      </c>
      <c r="C328" s="24">
        <f>+'BRL e USD Chart'!F251</f>
        <v>3.0840675254092869</v>
      </c>
      <c r="D328" s="7">
        <f t="shared" si="4"/>
        <v>3.1417395881344405</v>
      </c>
    </row>
    <row r="329" spans="1:4" x14ac:dyDescent="0.3">
      <c r="A329" s="1">
        <v>42095</v>
      </c>
      <c r="B329">
        <v>98.41</v>
      </c>
      <c r="C329" s="24">
        <f>+'BRL e USD Chart'!F252</f>
        <v>3.0986390170924301</v>
      </c>
      <c r="D329" s="7">
        <f t="shared" si="4"/>
        <v>3.0493706567206602</v>
      </c>
    </row>
    <row r="330" spans="1:4" x14ac:dyDescent="0.3">
      <c r="A330" s="1">
        <v>42125</v>
      </c>
      <c r="B330">
        <v>98.51</v>
      </c>
      <c r="C330" s="24">
        <f>+'BRL e USD Chart'!F253</f>
        <v>3.1068097545857278</v>
      </c>
      <c r="D330" s="7">
        <f t="shared" si="4"/>
        <v>3.0605182892424008</v>
      </c>
    </row>
    <row r="331" spans="1:4" x14ac:dyDescent="0.3">
      <c r="A331" s="1">
        <v>42156</v>
      </c>
      <c r="B331">
        <v>99.8</v>
      </c>
      <c r="C331" s="24">
        <f>+'BRL e USD Chart'!F254</f>
        <v>3.1164777628030267</v>
      </c>
      <c r="D331" s="7">
        <f t="shared" si="4"/>
        <v>3.1102448072774207</v>
      </c>
    </row>
    <row r="332" spans="1:4" x14ac:dyDescent="0.3">
      <c r="A332" s="1">
        <v>42186</v>
      </c>
      <c r="B332">
        <v>102.73</v>
      </c>
      <c r="C332" s="24">
        <f>+'BRL e USD Chart'!F255</f>
        <v>3.1357999249324049</v>
      </c>
      <c r="D332" s="7">
        <f t="shared" si="4"/>
        <v>3.2214072628830599</v>
      </c>
    </row>
    <row r="333" spans="1:4" x14ac:dyDescent="0.3">
      <c r="A333" s="1">
        <v>42217</v>
      </c>
      <c r="B333">
        <v>111.61</v>
      </c>
      <c r="C333" s="24">
        <f>+'BRL e USD Chart'!F256</f>
        <v>3.1501991589552452</v>
      </c>
      <c r="D333" s="7">
        <f t="shared" si="4"/>
        <v>3.5159372813099492</v>
      </c>
    </row>
    <row r="334" spans="1:4" x14ac:dyDescent="0.3">
      <c r="A334" s="1">
        <v>42248</v>
      </c>
      <c r="B334">
        <v>123.05</v>
      </c>
      <c r="C334" s="24">
        <f>+'BRL e USD Chart'!F257</f>
        <v>3.1672102344136039</v>
      </c>
      <c r="D334" s="7">
        <f t="shared" si="4"/>
        <v>3.8972521934459392</v>
      </c>
    </row>
    <row r="335" spans="1:4" x14ac:dyDescent="0.3">
      <c r="A335" s="1">
        <v>42278</v>
      </c>
      <c r="B335">
        <v>121.12</v>
      </c>
      <c r="C335" s="24">
        <f>+'BRL e USD Chart'!F258</f>
        <v>3.1931813583357957</v>
      </c>
      <c r="D335" s="7">
        <f t="shared" si="4"/>
        <v>3.8675812612163161</v>
      </c>
    </row>
    <row r="336" spans="1:4" x14ac:dyDescent="0.3">
      <c r="A336" s="1">
        <v>42309</v>
      </c>
      <c r="B336">
        <v>116.78</v>
      </c>
      <c r="C336" s="24">
        <f>+'BRL e USD Chart'!F259</f>
        <v>3.2331120912217854</v>
      </c>
      <c r="D336" s="7">
        <f t="shared" si="4"/>
        <v>3.7756283001288011</v>
      </c>
    </row>
    <row r="337" spans="1:4" x14ac:dyDescent="0.3">
      <c r="A337" s="1">
        <v>42339</v>
      </c>
      <c r="B337">
        <v>118.15</v>
      </c>
      <c r="C337" s="24">
        <f>+'BRL e USD Chart'!F260</f>
        <v>3.2796566179735125</v>
      </c>
      <c r="D337" s="7">
        <f t="shared" si="4"/>
        <v>3.8749142941357051</v>
      </c>
    </row>
    <row r="338" spans="1:4" x14ac:dyDescent="0.3">
      <c r="A338" s="1">
        <v>42370</v>
      </c>
      <c r="B338">
        <v>122</v>
      </c>
      <c r="C338" s="24">
        <f>+'BRL e USD Chart'!F261</f>
        <v>3.3134564644519844</v>
      </c>
      <c r="D338" s="7">
        <f t="shared" si="4"/>
        <v>4.042416886631421</v>
      </c>
    </row>
    <row r="339" spans="1:4" x14ac:dyDescent="0.3">
      <c r="A339" s="1">
        <v>42401</v>
      </c>
      <c r="B339">
        <v>118.66</v>
      </c>
      <c r="C339" s="24">
        <f>+'BRL e USD Chart'!F262</f>
        <v>3.3432775726320516</v>
      </c>
      <c r="D339" s="7">
        <f t="shared" ref="D339:D402" si="5">+C339*B339/100</f>
        <v>3.9671331676851924</v>
      </c>
    </row>
    <row r="340" spans="1:4" x14ac:dyDescent="0.3">
      <c r="A340" s="1">
        <v>42430</v>
      </c>
      <c r="B340">
        <v>110.79</v>
      </c>
      <c r="C340" s="24">
        <f>+'BRL e USD Chart'!F263</f>
        <v>3.3417406156436846</v>
      </c>
      <c r="D340" s="7">
        <f t="shared" si="5"/>
        <v>3.7023144280716385</v>
      </c>
    </row>
    <row r="341" spans="1:4" x14ac:dyDescent="0.3">
      <c r="A341" s="1">
        <v>42461</v>
      </c>
      <c r="B341">
        <v>106.51</v>
      </c>
      <c r="C341" s="24">
        <f>+'BRL e USD Chart'!F264</f>
        <v>3.3461151132400682</v>
      </c>
      <c r="D341" s="7">
        <f t="shared" si="5"/>
        <v>3.5639472071119966</v>
      </c>
    </row>
    <row r="342" spans="1:4" x14ac:dyDescent="0.3">
      <c r="A342" s="1">
        <v>42491</v>
      </c>
      <c r="B342">
        <v>105.4</v>
      </c>
      <c r="C342" s="24">
        <f>+'BRL e USD Chart'!F265</f>
        <v>3.3560798120270561</v>
      </c>
      <c r="D342" s="7">
        <f t="shared" si="5"/>
        <v>3.5373081218765172</v>
      </c>
    </row>
    <row r="343" spans="1:4" x14ac:dyDescent="0.3">
      <c r="A343" s="1">
        <v>42522</v>
      </c>
      <c r="B343">
        <v>101.9</v>
      </c>
      <c r="C343" s="24">
        <f>+'BRL e USD Chart'!F266</f>
        <v>3.3597303555725913</v>
      </c>
      <c r="D343" s="7">
        <f t="shared" si="5"/>
        <v>3.4235652323284707</v>
      </c>
    </row>
    <row r="344" spans="1:4" x14ac:dyDescent="0.3">
      <c r="A344" s="1">
        <v>42552</v>
      </c>
      <c r="B344">
        <v>96.81</v>
      </c>
      <c r="C344" s="24">
        <f>+'BRL e USD Chart'!F267</f>
        <v>3.3853387870442715</v>
      </c>
      <c r="D344" s="7">
        <f t="shared" si="5"/>
        <v>3.2773464797375595</v>
      </c>
    </row>
    <row r="345" spans="1:4" x14ac:dyDescent="0.3">
      <c r="A345" s="1">
        <v>42583</v>
      </c>
      <c r="B345">
        <v>94.53</v>
      </c>
      <c r="C345" s="24">
        <f>+'BRL e USD Chart'!F268</f>
        <v>3.3920606376166242</v>
      </c>
      <c r="D345" s="7">
        <f t="shared" si="5"/>
        <v>3.2065149207389947</v>
      </c>
    </row>
    <row r="346" spans="1:4" x14ac:dyDescent="0.3">
      <c r="A346" s="1">
        <v>42614</v>
      </c>
      <c r="B346">
        <v>96.05</v>
      </c>
      <c r="C346" s="24">
        <f>+'BRL e USD Chart'!F269</f>
        <v>3.3865941071240013</v>
      </c>
      <c r="D346" s="7">
        <f t="shared" si="5"/>
        <v>3.2528236398926031</v>
      </c>
    </row>
    <row r="347" spans="1:4" x14ac:dyDescent="0.3">
      <c r="A347" s="1">
        <v>42644</v>
      </c>
      <c r="B347">
        <v>93.89</v>
      </c>
      <c r="C347" s="24">
        <f>+'BRL e USD Chart'!F270</f>
        <v>3.395399251802524</v>
      </c>
      <c r="D347" s="7">
        <f t="shared" si="5"/>
        <v>3.1879403575173897</v>
      </c>
    </row>
    <row r="348" spans="1:4" x14ac:dyDescent="0.3">
      <c r="A348" s="1">
        <v>42675</v>
      </c>
      <c r="B348">
        <v>98.08</v>
      </c>
      <c r="C348" s="24">
        <f>+'BRL e USD Chart'!F271</f>
        <v>3.4015109704557682</v>
      </c>
      <c r="D348" s="7">
        <f t="shared" si="5"/>
        <v>3.3362019598230175</v>
      </c>
    </row>
    <row r="349" spans="1:4" x14ac:dyDescent="0.3">
      <c r="A349" s="1">
        <v>42705</v>
      </c>
      <c r="B349">
        <v>98.17</v>
      </c>
      <c r="C349" s="24">
        <f>+'BRL e USD Chart'!F272</f>
        <v>3.4117155033671356</v>
      </c>
      <c r="D349" s="7">
        <f t="shared" si="5"/>
        <v>3.3492811096555171</v>
      </c>
    </row>
    <row r="350" spans="1:4" x14ac:dyDescent="0.3">
      <c r="A350" s="1">
        <v>42736</v>
      </c>
      <c r="B350">
        <v>93.8</v>
      </c>
      <c r="C350" s="24">
        <f>+'BRL e USD Chart'!F273</f>
        <v>3.4081356743462115</v>
      </c>
      <c r="D350" s="7">
        <f t="shared" si="5"/>
        <v>3.1968312625367461</v>
      </c>
    </row>
    <row r="351" spans="1:4" x14ac:dyDescent="0.3">
      <c r="A351" s="1">
        <v>42767</v>
      </c>
      <c r="B351">
        <v>91.06</v>
      </c>
      <c r="C351" s="24">
        <f>+'BRL e USD Chart'!F274</f>
        <v>3.4110830499306037</v>
      </c>
      <c r="D351" s="7">
        <f t="shared" si="5"/>
        <v>3.1061322252668075</v>
      </c>
    </row>
    <row r="352" spans="1:4" x14ac:dyDescent="0.3">
      <c r="A352" s="1">
        <v>42795</v>
      </c>
      <c r="B352">
        <v>91.61</v>
      </c>
      <c r="C352" s="24">
        <f>+'BRL e USD Chart'!F275</f>
        <v>3.411290536734128</v>
      </c>
      <c r="D352" s="7">
        <f t="shared" si="5"/>
        <v>3.1250832607021346</v>
      </c>
    </row>
    <row r="353" spans="1:4" x14ac:dyDescent="0.3">
      <c r="A353" s="1">
        <v>42826</v>
      </c>
      <c r="B353">
        <v>92</v>
      </c>
      <c r="C353" s="24">
        <f>+'BRL e USD Chart'!F276</f>
        <v>3.4077344743551032</v>
      </c>
      <c r="D353" s="7">
        <f t="shared" si="5"/>
        <v>3.1351157164066952</v>
      </c>
    </row>
    <row r="354" spans="1:4" x14ac:dyDescent="0.3">
      <c r="A354" s="1">
        <v>42856</v>
      </c>
      <c r="B354">
        <v>93.92</v>
      </c>
      <c r="C354" s="24">
        <f>+'BRL e USD Chart'!F277</f>
        <v>3.4182984512256049</v>
      </c>
      <c r="D354" s="7">
        <f t="shared" si="5"/>
        <v>3.210465905391088</v>
      </c>
    </row>
    <row r="355" spans="1:4" x14ac:dyDescent="0.3">
      <c r="A355" s="1">
        <v>42887</v>
      </c>
      <c r="B355">
        <v>96.75</v>
      </c>
      <c r="C355" s="24">
        <f>+'BRL e USD Chart'!F278</f>
        <v>3.4020978895682554</v>
      </c>
      <c r="D355" s="7">
        <f t="shared" si="5"/>
        <v>3.2915297081572872</v>
      </c>
    </row>
    <row r="356" spans="1:4" x14ac:dyDescent="0.3">
      <c r="A356" s="1">
        <v>42917</v>
      </c>
      <c r="B356">
        <v>93.85</v>
      </c>
      <c r="C356" s="24">
        <f>+'BRL e USD Chart'!F279</f>
        <v>3.4186214120632763</v>
      </c>
      <c r="D356" s="7">
        <f t="shared" si="5"/>
        <v>3.2083761952213847</v>
      </c>
    </row>
    <row r="357" spans="1:4" x14ac:dyDescent="0.3">
      <c r="A357" s="1">
        <v>42948</v>
      </c>
      <c r="B357">
        <v>92.34</v>
      </c>
      <c r="C357" s="24">
        <f>+'BRL e USD Chart'!F280</f>
        <v>3.4083680553733551</v>
      </c>
      <c r="D357" s="7">
        <f t="shared" si="5"/>
        <v>3.1472870623317561</v>
      </c>
    </row>
    <row r="358" spans="1:4" x14ac:dyDescent="0.3">
      <c r="A358" s="1">
        <v>42979</v>
      </c>
      <c r="B358">
        <v>92.17</v>
      </c>
      <c r="C358" s="24">
        <f>+'BRL e USD Chart'!F281</f>
        <v>3.397045908909313</v>
      </c>
      <c r="D358" s="7">
        <f t="shared" si="5"/>
        <v>3.1310572142417139</v>
      </c>
    </row>
    <row r="359" spans="1:4" x14ac:dyDescent="0.3">
      <c r="A359" s="1">
        <v>43009</v>
      </c>
      <c r="B359">
        <v>93.37</v>
      </c>
      <c r="C359" s="24">
        <f>+'BRL e USD Chart'!F282</f>
        <v>3.4113135017267329</v>
      </c>
      <c r="D359" s="7">
        <f t="shared" si="5"/>
        <v>3.1851434165622505</v>
      </c>
    </row>
    <row r="360" spans="1:4" x14ac:dyDescent="0.3">
      <c r="A360" s="1">
        <v>43040</v>
      </c>
      <c r="B360">
        <v>95.19</v>
      </c>
      <c r="C360" s="24">
        <f>+'BRL e USD Chart'!F283</f>
        <v>3.4208651795315674</v>
      </c>
      <c r="D360" s="7">
        <f t="shared" si="5"/>
        <v>3.256321564396099</v>
      </c>
    </row>
    <row r="361" spans="1:4" x14ac:dyDescent="0.3">
      <c r="A361" s="1">
        <v>43070</v>
      </c>
      <c r="B361">
        <v>95.65</v>
      </c>
      <c r="C361" s="24">
        <f>+'BRL e USD Chart'!F284</f>
        <v>3.444400731966744</v>
      </c>
      <c r="D361" s="7">
        <f t="shared" si="5"/>
        <v>3.2945693001261906</v>
      </c>
    </row>
    <row r="362" spans="1:4" x14ac:dyDescent="0.3">
      <c r="A362" s="1">
        <v>43101</v>
      </c>
      <c r="B362">
        <v>93.61</v>
      </c>
      <c r="C362" s="24">
        <f>+'BRL e USD Chart'!F285</f>
        <v>3.4288644485666184</v>
      </c>
      <c r="D362" s="7">
        <f t="shared" si="5"/>
        <v>3.2097600103032113</v>
      </c>
    </row>
    <row r="363" spans="1:4" x14ac:dyDescent="0.3">
      <c r="A363" s="1">
        <v>43132</v>
      </c>
      <c r="B363">
        <v>94.63</v>
      </c>
      <c r="C363" s="24">
        <f>+'BRL e USD Chart'!F286</f>
        <v>3.4313012395791982</v>
      </c>
      <c r="D363" s="7">
        <f t="shared" si="5"/>
        <v>3.2470403630137952</v>
      </c>
    </row>
    <row r="364" spans="1:4" x14ac:dyDescent="0.3">
      <c r="A364" s="1">
        <v>43160</v>
      </c>
      <c r="B364">
        <v>95.8</v>
      </c>
      <c r="C364" s="24">
        <f>+'BRL e USD Chart'!F287</f>
        <v>3.4258461534542852</v>
      </c>
      <c r="D364" s="7">
        <f t="shared" si="5"/>
        <v>3.2819606150092051</v>
      </c>
    </row>
    <row r="365" spans="1:4" x14ac:dyDescent="0.3">
      <c r="A365" s="1">
        <v>43191</v>
      </c>
      <c r="B365">
        <v>99.67</v>
      </c>
      <c r="C365" s="24">
        <f>+'BRL e USD Chart'!F288</f>
        <v>3.4162589101789576</v>
      </c>
      <c r="D365" s="7">
        <f t="shared" si="5"/>
        <v>3.404985255775367</v>
      </c>
    </row>
    <row r="366" spans="1:4" x14ac:dyDescent="0.3">
      <c r="A366" s="1">
        <v>43221</v>
      </c>
      <c r="B366">
        <v>106.3</v>
      </c>
      <c r="C366" s="24">
        <f>+'BRL e USD Chart'!F289</f>
        <v>3.4127313445874945</v>
      </c>
      <c r="D366" s="7">
        <f t="shared" si="5"/>
        <v>3.6277334192965065</v>
      </c>
    </row>
    <row r="367" spans="1:4" x14ac:dyDescent="0.3">
      <c r="A367" s="1">
        <v>43252</v>
      </c>
      <c r="B367">
        <v>109.18</v>
      </c>
      <c r="C367" s="24">
        <f>+'BRL e USD Chart'!F290</f>
        <v>3.4557317595292956</v>
      </c>
      <c r="D367" s="7">
        <f t="shared" si="5"/>
        <v>3.7729679350540852</v>
      </c>
    </row>
    <row r="368" spans="1:4" x14ac:dyDescent="0.3">
      <c r="A368" s="1">
        <v>43282</v>
      </c>
      <c r="B368">
        <v>110.53</v>
      </c>
      <c r="C368" s="24">
        <f>+'BRL e USD Chart'!F291</f>
        <v>3.4671356743357427</v>
      </c>
      <c r="D368" s="7">
        <f t="shared" si="5"/>
        <v>3.8322250608432968</v>
      </c>
    </row>
    <row r="369" spans="1:4" x14ac:dyDescent="0.3">
      <c r="A369" s="1">
        <v>43313</v>
      </c>
      <c r="B369">
        <v>113.51</v>
      </c>
      <c r="C369" s="24">
        <f>+'BRL e USD Chart'!F292</f>
        <v>3.4640152522288403</v>
      </c>
      <c r="D369" s="7">
        <f t="shared" si="5"/>
        <v>3.9320037128049568</v>
      </c>
    </row>
    <row r="370" spans="1:4" x14ac:dyDescent="0.3">
      <c r="A370" s="1">
        <v>43344</v>
      </c>
      <c r="B370">
        <v>118.52</v>
      </c>
      <c r="C370" s="24">
        <f>+'BRL e USD Chart'!F293</f>
        <v>3.4718751639145031</v>
      </c>
      <c r="D370" s="7">
        <f t="shared" si="5"/>
        <v>4.1148664442714686</v>
      </c>
    </row>
    <row r="371" spans="1:4" x14ac:dyDescent="0.3">
      <c r="A371" s="1">
        <v>43374</v>
      </c>
      <c r="B371">
        <v>108.21</v>
      </c>
      <c r="C371" s="24">
        <f>+'BRL e USD Chart'!F294</f>
        <v>3.4786917875002183</v>
      </c>
      <c r="D371" s="7">
        <f t="shared" si="5"/>
        <v>3.7642923832539861</v>
      </c>
    </row>
    <row r="372" spans="1:4" x14ac:dyDescent="0.3">
      <c r="A372" s="1">
        <v>43405</v>
      </c>
      <c r="B372">
        <v>108.44</v>
      </c>
      <c r="C372" s="24">
        <f>+'BRL e USD Chart'!F295</f>
        <v>3.488963175428728</v>
      </c>
      <c r="D372" s="7">
        <f t="shared" si="5"/>
        <v>3.7834316674349129</v>
      </c>
    </row>
    <row r="373" spans="1:4" x14ac:dyDescent="0.3">
      <c r="A373" s="1">
        <v>43435</v>
      </c>
      <c r="B373">
        <v>110.85</v>
      </c>
      <c r="C373" s="24">
        <f>+'BRL e USD Chart'!F296</f>
        <v>3.502998123013513</v>
      </c>
      <c r="D373" s="7">
        <f t="shared" si="5"/>
        <v>3.8830734193604792</v>
      </c>
    </row>
    <row r="374" spans="1:4" x14ac:dyDescent="0.3">
      <c r="A374" s="1">
        <v>43466</v>
      </c>
      <c r="B374">
        <v>106.78</v>
      </c>
      <c r="C374" s="24">
        <f>+'BRL e USD Chart'!F297</f>
        <v>3.5053780493764854</v>
      </c>
      <c r="D374" s="7">
        <f t="shared" si="5"/>
        <v>3.7430426811242112</v>
      </c>
    </row>
    <row r="375" spans="1:4" x14ac:dyDescent="0.3">
      <c r="A375" s="1">
        <v>43497</v>
      </c>
      <c r="B375">
        <v>106.09</v>
      </c>
      <c r="C375" s="24">
        <f>+'BRL e USD Chart'!F298</f>
        <v>3.5115835397873223</v>
      </c>
      <c r="D375" s="7">
        <f t="shared" si="5"/>
        <v>3.7254389773603704</v>
      </c>
    </row>
    <row r="376" spans="1:4" x14ac:dyDescent="0.3">
      <c r="A376" s="1">
        <v>43525</v>
      </c>
      <c r="B376">
        <v>109.22</v>
      </c>
      <c r="C376" s="24">
        <f>+'BRL e USD Chart'!F299</f>
        <v>3.5111179889392443</v>
      </c>
      <c r="D376" s="7">
        <f t="shared" si="5"/>
        <v>3.8348430675194423</v>
      </c>
    </row>
    <row r="377" spans="1:4" x14ac:dyDescent="0.3">
      <c r="A377" s="1">
        <v>43556</v>
      </c>
      <c r="B377">
        <v>110.81</v>
      </c>
      <c r="C377" s="24">
        <f>+'BRL e USD Chart'!F300</f>
        <v>3.5131612273211035</v>
      </c>
      <c r="D377" s="7">
        <f t="shared" si="5"/>
        <v>3.8929339559945144</v>
      </c>
    </row>
    <row r="378" spans="1:4" x14ac:dyDescent="0.3">
      <c r="A378" s="1">
        <v>43586</v>
      </c>
      <c r="B378">
        <v>113.78</v>
      </c>
      <c r="C378" s="24">
        <f>+'BRL e USD Chart'!F301</f>
        <v>3.5087315892518722</v>
      </c>
      <c r="D378" s="7">
        <f t="shared" si="5"/>
        <v>3.9922348022507803</v>
      </c>
    </row>
    <row r="379" spans="1:4" x14ac:dyDescent="0.3">
      <c r="A379" s="1">
        <v>43617</v>
      </c>
      <c r="B379">
        <v>109.82</v>
      </c>
      <c r="C379" s="24">
        <f>+'BRL e USD Chart'!F302</f>
        <v>3.5090824624107975</v>
      </c>
      <c r="D379" s="7">
        <f t="shared" si="5"/>
        <v>3.8536743602195376</v>
      </c>
    </row>
    <row r="380" spans="1:4" x14ac:dyDescent="0.3">
      <c r="A380" s="1">
        <v>43647</v>
      </c>
      <c r="B380">
        <v>107.51</v>
      </c>
      <c r="C380" s="24">
        <f>+'BRL e USD Chart'!F303</f>
        <v>3.5157497190893787</v>
      </c>
      <c r="D380" s="7">
        <f t="shared" si="5"/>
        <v>3.7797825229929911</v>
      </c>
    </row>
    <row r="381" spans="1:4" x14ac:dyDescent="0.3">
      <c r="A381" s="1">
        <v>43678</v>
      </c>
      <c r="B381">
        <v>114.23</v>
      </c>
      <c r="C381" s="24">
        <f>+'BRL e USD Chart'!F304</f>
        <v>3.5196170437803769</v>
      </c>
      <c r="D381" s="7">
        <f t="shared" si="5"/>
        <v>4.0204585491103249</v>
      </c>
    </row>
    <row r="382" spans="1:4" x14ac:dyDescent="0.3">
      <c r="A382" s="1">
        <v>43709</v>
      </c>
      <c r="B382">
        <v>117.25</v>
      </c>
      <c r="C382" s="24">
        <f>+'BRL e USD Chart'!F305</f>
        <v>3.509188147739883</v>
      </c>
      <c r="D382" s="7">
        <f t="shared" si="5"/>
        <v>4.1145231032250127</v>
      </c>
    </row>
    <row r="383" spans="1:4" x14ac:dyDescent="0.3">
      <c r="A383" s="1">
        <v>43739</v>
      </c>
      <c r="B383">
        <v>116.42</v>
      </c>
      <c r="C383" s="24">
        <f>+'BRL e USD Chart'!F306</f>
        <v>3.5126973358876223</v>
      </c>
      <c r="D383" s="7">
        <f t="shared" si="5"/>
        <v>4.08948223844037</v>
      </c>
    </row>
    <row r="384" spans="1:4" x14ac:dyDescent="0.3">
      <c r="A384" s="1">
        <v>43770</v>
      </c>
      <c r="B384">
        <v>117.74</v>
      </c>
      <c r="C384" s="24">
        <f>+'BRL e USD Chart'!F307</f>
        <v>3.5306120923006499</v>
      </c>
      <c r="D384" s="7">
        <f t="shared" si="5"/>
        <v>4.1569426774747846</v>
      </c>
    </row>
    <row r="385" spans="1:4" x14ac:dyDescent="0.3">
      <c r="A385" s="1">
        <v>43800</v>
      </c>
      <c r="B385">
        <v>114.94</v>
      </c>
      <c r="C385" s="24">
        <f>+'BRL e USD Chart'!F308</f>
        <v>3.5712141313621077</v>
      </c>
      <c r="D385" s="7">
        <f t="shared" si="5"/>
        <v>4.1047535225876066</v>
      </c>
    </row>
    <row r="386" spans="1:4" x14ac:dyDescent="0.3">
      <c r="A386" s="1">
        <v>43831</v>
      </c>
      <c r="B386">
        <v>116.16</v>
      </c>
      <c r="C386" s="24">
        <f>+'BRL e USD Chart'!F309</f>
        <v>3.5695139029376128</v>
      </c>
      <c r="D386" s="7">
        <f t="shared" si="5"/>
        <v>4.1463473496523315</v>
      </c>
    </row>
    <row r="387" spans="1:4" x14ac:dyDescent="0.3">
      <c r="A387" s="1">
        <v>43862</v>
      </c>
      <c r="B387">
        <v>121.84</v>
      </c>
      <c r="C387" s="24">
        <f>+'BRL e USD Chart'!F310</f>
        <v>3.5692149101493524</v>
      </c>
      <c r="D387" s="7">
        <f t="shared" si="5"/>
        <v>4.3487314465259708</v>
      </c>
    </row>
    <row r="388" spans="1:4" x14ac:dyDescent="0.3">
      <c r="A388" s="1">
        <v>43891</v>
      </c>
      <c r="B388">
        <v>136.52000000000001</v>
      </c>
      <c r="C388" s="24">
        <f>+'BRL e USD Chart'!F311</f>
        <v>3.5717133605864562</v>
      </c>
      <c r="D388" s="7">
        <f t="shared" si="5"/>
        <v>4.8761030798726299</v>
      </c>
    </row>
    <row r="389" spans="1:4" x14ac:dyDescent="0.3">
      <c r="A389" s="1">
        <v>43922</v>
      </c>
      <c r="B389">
        <v>147.97</v>
      </c>
      <c r="C389" s="24">
        <f>+'BRL e USD Chart'!F312</f>
        <v>3.5882429177668453</v>
      </c>
      <c r="D389" s="7">
        <f t="shared" si="5"/>
        <v>5.309523045419601</v>
      </c>
    </row>
    <row r="390" spans="1:4" x14ac:dyDescent="0.3">
      <c r="A390" s="1">
        <v>43952</v>
      </c>
      <c r="B390">
        <v>157.5</v>
      </c>
      <c r="C390" s="24">
        <f>+'BRL e USD Chart'!F313</f>
        <v>3.574607594679331</v>
      </c>
      <c r="D390" s="7">
        <f t="shared" si="5"/>
        <v>5.6300069616199462</v>
      </c>
    </row>
    <row r="391" spans="1:4" x14ac:dyDescent="0.3">
      <c r="A391" s="1">
        <v>43983</v>
      </c>
      <c r="B391">
        <v>145.32</v>
      </c>
      <c r="C391" s="24">
        <f>+'BRL e USD Chart'!F314</f>
        <v>3.5655225919925457</v>
      </c>
      <c r="D391" s="7">
        <f t="shared" si="5"/>
        <v>5.1814174306835676</v>
      </c>
    </row>
    <row r="392" spans="1:4" x14ac:dyDescent="0.3">
      <c r="A392" s="1">
        <v>44013</v>
      </c>
      <c r="B392">
        <v>148.27000000000001</v>
      </c>
      <c r="C392" s="24">
        <f>+'BRL e USD Chart'!F315</f>
        <v>3.5599133265540095</v>
      </c>
      <c r="D392" s="7">
        <f t="shared" si="5"/>
        <v>5.2782834892816304</v>
      </c>
    </row>
    <row r="393" spans="1:4" x14ac:dyDescent="0.3">
      <c r="A393" s="1">
        <v>44044</v>
      </c>
      <c r="B393">
        <v>153.47</v>
      </c>
      <c r="C393" s="24">
        <f>+'BRL e USD Chart'!F316</f>
        <v>3.5592124109767602</v>
      </c>
      <c r="D393" s="7">
        <f t="shared" si="5"/>
        <v>5.4623232871260337</v>
      </c>
    </row>
    <row r="394" spans="1:4" x14ac:dyDescent="0.3">
      <c r="A394" s="1">
        <v>44075</v>
      </c>
      <c r="B394">
        <v>150.84</v>
      </c>
      <c r="C394" s="24">
        <f>+'BRL e USD Chart'!F317</f>
        <v>3.5726874967176419</v>
      </c>
      <c r="D394" s="7">
        <f t="shared" si="5"/>
        <v>5.3890418200488908</v>
      </c>
    </row>
    <row r="395" spans="1:4" x14ac:dyDescent="0.3">
      <c r="A395" s="1">
        <v>44105</v>
      </c>
      <c r="B395">
        <v>155.93</v>
      </c>
      <c r="C395" s="24">
        <f>+'BRL e USD Chart'!F318</f>
        <v>3.6034126091894136</v>
      </c>
      <c r="D395" s="7">
        <f t="shared" si="5"/>
        <v>5.6188012815090529</v>
      </c>
    </row>
    <row r="396" spans="1:4" x14ac:dyDescent="0.3">
      <c r="A396" s="1">
        <v>44136</v>
      </c>
      <c r="B396">
        <v>149.31</v>
      </c>
      <c r="C396" s="24">
        <f>+'BRL e USD Chart'!F319</f>
        <v>3.6354829814111991</v>
      </c>
      <c r="D396" s="7">
        <f t="shared" si="5"/>
        <v>5.4281396395450612</v>
      </c>
    </row>
    <row r="397" spans="1:4" x14ac:dyDescent="0.3">
      <c r="A397" s="1">
        <v>44166</v>
      </c>
      <c r="B397">
        <v>139.66</v>
      </c>
      <c r="C397" s="24">
        <f>+'BRL e USD Chart'!F320</f>
        <v>3.6845620016602507</v>
      </c>
      <c r="D397" s="7">
        <f t="shared" si="5"/>
        <v>5.1458592915187058</v>
      </c>
    </row>
    <row r="398" spans="1:4" x14ac:dyDescent="0.3">
      <c r="A398" s="1">
        <v>44197</v>
      </c>
      <c r="B398">
        <v>145.38</v>
      </c>
      <c r="C398" s="24">
        <f>+'BRL e USD Chart'!F321</f>
        <v>3.6745350035046913</v>
      </c>
      <c r="D398" s="7">
        <f t="shared" si="5"/>
        <v>5.34203898809512</v>
      </c>
    </row>
    <row r="399" spans="1:4" x14ac:dyDescent="0.3">
      <c r="A399" s="1">
        <v>44228</v>
      </c>
      <c r="B399">
        <v>146.68</v>
      </c>
      <c r="C399" s="24">
        <f>+'BRL e USD Chart'!F322</f>
        <v>3.6867321511079476</v>
      </c>
      <c r="D399" s="7">
        <f t="shared" si="5"/>
        <v>5.407698719245138</v>
      </c>
    </row>
    <row r="400" spans="1:4" x14ac:dyDescent="0.3">
      <c r="A400" s="1">
        <v>44256</v>
      </c>
      <c r="B400">
        <v>152.66</v>
      </c>
      <c r="C400" s="24">
        <f>+'BRL e USD Chart'!F323</f>
        <v>3.7014344508494972</v>
      </c>
      <c r="D400" s="7">
        <f t="shared" si="5"/>
        <v>5.6506098326668424</v>
      </c>
    </row>
    <row r="401" spans="1:4" x14ac:dyDescent="0.3">
      <c r="A401" s="1">
        <v>44287</v>
      </c>
      <c r="B401">
        <v>151.26</v>
      </c>
      <c r="C401" s="24">
        <f>+'BRL e USD Chart'!F324</f>
        <v>3.673618856402189</v>
      </c>
      <c r="D401" s="7">
        <f t="shared" si="5"/>
        <v>5.5567158821939504</v>
      </c>
    </row>
    <row r="402" spans="1:4" x14ac:dyDescent="0.3">
      <c r="A402" s="1">
        <v>44317</v>
      </c>
      <c r="B402">
        <v>143.75</v>
      </c>
      <c r="C402" s="24">
        <f>+'BRL e USD Chart'!F325</f>
        <v>3.6743977814698696</v>
      </c>
      <c r="D402" s="7">
        <f t="shared" si="5"/>
        <v>5.2819468108629373</v>
      </c>
    </row>
    <row r="403" spans="1:4" x14ac:dyDescent="0.3">
      <c r="A403" s="1">
        <v>44348</v>
      </c>
      <c r="B403">
        <v>137.35</v>
      </c>
      <c r="C403" s="24">
        <f>+'BRL e USD Chart'!F326</f>
        <v>3.6640025040805675</v>
      </c>
      <c r="D403" s="7">
        <f t="shared" ref="D403:D408" si="6">+C403*B403/100</f>
        <v>5.0325074393546592</v>
      </c>
    </row>
    <row r="404" spans="1:4" x14ac:dyDescent="0.3">
      <c r="A404" s="1">
        <v>44378</v>
      </c>
      <c r="B404">
        <v>139.97999999999999</v>
      </c>
      <c r="C404" s="24">
        <f>+'BRL e USD Chart'!F327</f>
        <v>3.6790727056843089</v>
      </c>
      <c r="D404" s="7">
        <f t="shared" si="6"/>
        <v>5.1499659734168945</v>
      </c>
    </row>
    <row r="405" spans="1:4" x14ac:dyDescent="0.3">
      <c r="A405" s="1">
        <v>44409</v>
      </c>
      <c r="B405">
        <v>141.63</v>
      </c>
      <c r="C405" s="24">
        <f>+'BRL e USD Chart'!F328</f>
        <v>3.7110806382237622</v>
      </c>
      <c r="D405" s="7">
        <f t="shared" si="6"/>
        <v>5.2560035079163141</v>
      </c>
    </row>
    <row r="406" spans="1:4" x14ac:dyDescent="0.3">
      <c r="A406" s="1">
        <v>44440</v>
      </c>
      <c r="B406">
        <v>141.01</v>
      </c>
      <c r="C406" s="24">
        <f>+'BRL e USD Chart'!F329</f>
        <v>3.7438719900926571</v>
      </c>
      <c r="D406" s="7">
        <f t="shared" si="6"/>
        <v>5.2792338932296561</v>
      </c>
    </row>
    <row r="407" spans="1:4" x14ac:dyDescent="0.3">
      <c r="A407" s="1">
        <v>44470</v>
      </c>
      <c r="B407">
        <v>147.44</v>
      </c>
      <c r="C407" s="24">
        <f>+'BRL e USD Chart'!F330</f>
        <v>3.7595141949827702</v>
      </c>
      <c r="D407" s="7">
        <f t="shared" si="6"/>
        <v>5.5430277290825964</v>
      </c>
    </row>
    <row r="408" spans="1:4" x14ac:dyDescent="0.3">
      <c r="A408" s="1">
        <v>44501</v>
      </c>
      <c r="B408">
        <v>147.22</v>
      </c>
      <c r="C408" s="24">
        <f>+'BRL e USD Chart'!F331</f>
        <v>3.7742614606094982</v>
      </c>
      <c r="D408" s="7">
        <f t="shared" si="6"/>
        <v>5.5564677223093035</v>
      </c>
    </row>
    <row r="409" spans="1:4" x14ac:dyDescent="0.3">
      <c r="A409" s="1">
        <v>44531</v>
      </c>
      <c r="B409">
        <v>149.13</v>
      </c>
      <c r="C409" s="24">
        <f>+'BRL e USD Chart'!F332</f>
        <v>3.7912529760239693</v>
      </c>
      <c r="D409" s="7">
        <f>+C409*B409/100</f>
        <v>5.6538955631445447</v>
      </c>
    </row>
    <row r="410" spans="1:4" x14ac:dyDescent="0.3">
      <c r="A410" t="s">
        <v>39</v>
      </c>
      <c r="B410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A63C7-4E70-4F68-BC49-3EC4864AFD6A}">
  <dimension ref="A1:O947"/>
  <sheetViews>
    <sheetView workbookViewId="0">
      <pane xSplit="1" ySplit="1" topLeftCell="B604" activePane="bottomRight" state="frozen"/>
      <selection pane="topRight" activeCell="B1" sqref="B1"/>
      <selection pane="bottomLeft" activeCell="A2" sqref="A2"/>
      <selection pane="bottomRight" activeCell="H598" sqref="H598"/>
    </sheetView>
  </sheetViews>
  <sheetFormatPr defaultRowHeight="14.4" x14ac:dyDescent="0.3"/>
  <cols>
    <col min="2" max="9" width="13" customWidth="1"/>
  </cols>
  <sheetData>
    <row r="1" spans="1:9" s="3" customFormat="1" ht="115.2" x14ac:dyDescent="0.3">
      <c r="A1" s="3" t="s">
        <v>0</v>
      </c>
      <c r="B1" s="3" t="s">
        <v>2</v>
      </c>
      <c r="D1" s="3" t="s">
        <v>465</v>
      </c>
      <c r="E1" s="3" t="s">
        <v>464</v>
      </c>
      <c r="F1" s="3" t="s">
        <v>463</v>
      </c>
      <c r="G1" s="3" t="s">
        <v>4</v>
      </c>
      <c r="H1" s="3" t="s">
        <v>462</v>
      </c>
      <c r="I1" s="3" t="s">
        <v>5</v>
      </c>
    </row>
    <row r="2" spans="1:9" x14ac:dyDescent="0.3">
      <c r="A2" s="1">
        <v>16803</v>
      </c>
      <c r="B2" t="s">
        <v>6</v>
      </c>
      <c r="C2" s="24"/>
      <c r="D2" t="s">
        <v>6</v>
      </c>
      <c r="E2" t="s">
        <v>6</v>
      </c>
      <c r="F2" t="s">
        <v>6</v>
      </c>
      <c r="G2" s="2">
        <v>39600000</v>
      </c>
      <c r="H2" t="s">
        <v>6</v>
      </c>
      <c r="I2" t="s">
        <v>6</v>
      </c>
    </row>
    <row r="3" spans="1:9" x14ac:dyDescent="0.3">
      <c r="A3" s="1">
        <v>16834</v>
      </c>
      <c r="B3" t="s">
        <v>6</v>
      </c>
      <c r="C3" s="24"/>
      <c r="D3" t="s">
        <v>6</v>
      </c>
      <c r="E3" t="s">
        <v>6</v>
      </c>
      <c r="F3" t="s">
        <v>6</v>
      </c>
      <c r="G3" s="2">
        <v>39300000</v>
      </c>
      <c r="H3" t="s">
        <v>6</v>
      </c>
      <c r="I3" t="s">
        <v>6</v>
      </c>
    </row>
    <row r="4" spans="1:9" x14ac:dyDescent="0.3">
      <c r="A4" s="1">
        <v>16862</v>
      </c>
      <c r="B4" t="s">
        <v>6</v>
      </c>
      <c r="C4" s="24"/>
      <c r="D4" t="s">
        <v>6</v>
      </c>
      <c r="E4" t="s">
        <v>6</v>
      </c>
      <c r="F4" t="s">
        <v>6</v>
      </c>
      <c r="G4" s="2">
        <v>38600000</v>
      </c>
      <c r="H4" t="s">
        <v>6</v>
      </c>
      <c r="I4" t="s">
        <v>6</v>
      </c>
    </row>
    <row r="5" spans="1:9" x14ac:dyDescent="0.3">
      <c r="A5" s="1">
        <v>16893</v>
      </c>
      <c r="B5" t="s">
        <v>6</v>
      </c>
      <c r="C5" s="24"/>
      <c r="D5" t="s">
        <v>6</v>
      </c>
      <c r="E5" t="s">
        <v>6</v>
      </c>
      <c r="F5" t="s">
        <v>6</v>
      </c>
      <c r="G5" s="2">
        <v>42000000</v>
      </c>
      <c r="H5" t="s">
        <v>6</v>
      </c>
      <c r="I5" t="s">
        <v>6</v>
      </c>
    </row>
    <row r="6" spans="1:9" x14ac:dyDescent="0.3">
      <c r="A6" s="1">
        <v>16923</v>
      </c>
      <c r="B6" t="s">
        <v>6</v>
      </c>
      <c r="C6" s="24"/>
      <c r="D6" t="s">
        <v>6</v>
      </c>
      <c r="E6" t="s">
        <v>6</v>
      </c>
      <c r="F6" t="s">
        <v>6</v>
      </c>
      <c r="G6" s="2">
        <v>42700000</v>
      </c>
      <c r="H6" t="s">
        <v>6</v>
      </c>
      <c r="I6" t="s">
        <v>6</v>
      </c>
    </row>
    <row r="7" spans="1:9" x14ac:dyDescent="0.3">
      <c r="A7" s="1">
        <v>16954</v>
      </c>
      <c r="B7" t="s">
        <v>6</v>
      </c>
      <c r="C7" s="24"/>
      <c r="D7" t="s">
        <v>6</v>
      </c>
      <c r="E7" t="s">
        <v>6</v>
      </c>
      <c r="F7" t="s">
        <v>6</v>
      </c>
      <c r="G7" s="2">
        <v>43400000</v>
      </c>
      <c r="H7" t="s">
        <v>6</v>
      </c>
      <c r="I7" t="s">
        <v>6</v>
      </c>
    </row>
    <row r="8" spans="1:9" x14ac:dyDescent="0.3">
      <c r="A8" s="1">
        <v>16984</v>
      </c>
      <c r="B8" t="s">
        <v>6</v>
      </c>
      <c r="C8" s="24"/>
      <c r="D8" t="s">
        <v>6</v>
      </c>
      <c r="E8" t="s">
        <v>6</v>
      </c>
      <c r="F8" t="s">
        <v>6</v>
      </c>
      <c r="G8" s="2">
        <v>43800000</v>
      </c>
      <c r="H8" t="s">
        <v>6</v>
      </c>
      <c r="I8" t="s">
        <v>6</v>
      </c>
    </row>
    <row r="9" spans="1:9" x14ac:dyDescent="0.3">
      <c r="A9" s="1">
        <v>17015</v>
      </c>
      <c r="B9" t="s">
        <v>6</v>
      </c>
      <c r="C9" s="24"/>
      <c r="D9" t="s">
        <v>6</v>
      </c>
      <c r="E9" t="s">
        <v>6</v>
      </c>
      <c r="F9" t="s">
        <v>6</v>
      </c>
      <c r="G9" s="2">
        <v>44900000</v>
      </c>
      <c r="H9" t="s">
        <v>6</v>
      </c>
      <c r="I9" t="s">
        <v>6</v>
      </c>
    </row>
    <row r="10" spans="1:9" x14ac:dyDescent="0.3">
      <c r="A10" s="1">
        <v>17046</v>
      </c>
      <c r="B10" t="s">
        <v>6</v>
      </c>
      <c r="C10" s="24"/>
      <c r="D10" t="s">
        <v>6</v>
      </c>
      <c r="E10" t="s">
        <v>6</v>
      </c>
      <c r="F10" t="s">
        <v>6</v>
      </c>
      <c r="G10" s="2">
        <v>45300000</v>
      </c>
      <c r="H10" t="s">
        <v>6</v>
      </c>
      <c r="I10" t="s">
        <v>6</v>
      </c>
    </row>
    <row r="11" spans="1:9" x14ac:dyDescent="0.3">
      <c r="A11" s="1">
        <v>17076</v>
      </c>
      <c r="B11" t="s">
        <v>6</v>
      </c>
      <c r="C11" s="24"/>
      <c r="D11" t="s">
        <v>6</v>
      </c>
      <c r="E11" t="s">
        <v>6</v>
      </c>
      <c r="F11" t="s">
        <v>6</v>
      </c>
      <c r="G11" s="2">
        <v>45400000</v>
      </c>
      <c r="H11" t="s">
        <v>6</v>
      </c>
      <c r="I11" t="s">
        <v>6</v>
      </c>
    </row>
    <row r="12" spans="1:9" x14ac:dyDescent="0.3">
      <c r="A12" s="1">
        <v>17107</v>
      </c>
      <c r="B12" t="s">
        <v>6</v>
      </c>
      <c r="C12" s="24"/>
      <c r="D12" t="s">
        <v>6</v>
      </c>
      <c r="E12" t="s">
        <v>6</v>
      </c>
      <c r="F12" t="s">
        <v>6</v>
      </c>
      <c r="G12" s="2">
        <v>45800000</v>
      </c>
      <c r="H12" t="s">
        <v>6</v>
      </c>
      <c r="I12" t="s">
        <v>6</v>
      </c>
    </row>
    <row r="13" spans="1:9" x14ac:dyDescent="0.3">
      <c r="A13" s="1">
        <v>17137</v>
      </c>
      <c r="B13" t="s">
        <v>6</v>
      </c>
      <c r="C13" s="24"/>
      <c r="D13" t="s">
        <v>6</v>
      </c>
      <c r="E13" t="s">
        <v>6</v>
      </c>
      <c r="F13" t="s">
        <v>6</v>
      </c>
      <c r="G13" s="2">
        <v>45400000</v>
      </c>
      <c r="H13" t="s">
        <v>6</v>
      </c>
      <c r="I13" t="s">
        <v>6</v>
      </c>
    </row>
    <row r="14" spans="1:9" x14ac:dyDescent="0.3">
      <c r="A14" s="1">
        <v>17168</v>
      </c>
      <c r="B14" t="s">
        <v>6</v>
      </c>
      <c r="C14" s="24"/>
      <c r="D14" t="s">
        <v>6</v>
      </c>
      <c r="E14" t="s">
        <v>6</v>
      </c>
      <c r="F14" t="s">
        <v>6</v>
      </c>
      <c r="G14" s="2">
        <v>47800000</v>
      </c>
      <c r="H14" t="s">
        <v>6</v>
      </c>
      <c r="I14" t="s">
        <v>6</v>
      </c>
    </row>
    <row r="15" spans="1:9" x14ac:dyDescent="0.3">
      <c r="A15" s="1">
        <v>17199</v>
      </c>
      <c r="B15" t="s">
        <v>6</v>
      </c>
      <c r="C15" s="24"/>
      <c r="D15" t="s">
        <v>6</v>
      </c>
      <c r="E15" t="s">
        <v>6</v>
      </c>
      <c r="F15" t="s">
        <v>6</v>
      </c>
      <c r="G15" s="2">
        <v>47900000</v>
      </c>
      <c r="H15" t="s">
        <v>6</v>
      </c>
      <c r="I15" t="s">
        <v>6</v>
      </c>
    </row>
    <row r="16" spans="1:9" x14ac:dyDescent="0.3">
      <c r="A16" s="1">
        <v>17227</v>
      </c>
      <c r="B16" t="s">
        <v>6</v>
      </c>
      <c r="C16" s="24"/>
      <c r="D16" t="s">
        <v>6</v>
      </c>
      <c r="E16" t="s">
        <v>6</v>
      </c>
      <c r="F16" t="s">
        <v>6</v>
      </c>
      <c r="G16" s="2">
        <v>47900000</v>
      </c>
      <c r="H16" t="s">
        <v>6</v>
      </c>
      <c r="I16" t="s">
        <v>6</v>
      </c>
    </row>
    <row r="17" spans="1:9" x14ac:dyDescent="0.3">
      <c r="A17" s="1">
        <v>17258</v>
      </c>
      <c r="B17" t="s">
        <v>6</v>
      </c>
      <c r="C17" s="24"/>
      <c r="D17" t="s">
        <v>6</v>
      </c>
      <c r="E17" t="s">
        <v>6</v>
      </c>
      <c r="F17" t="s">
        <v>6</v>
      </c>
      <c r="G17" s="2">
        <v>47200000</v>
      </c>
      <c r="H17" t="s">
        <v>6</v>
      </c>
      <c r="I17" t="s">
        <v>6</v>
      </c>
    </row>
    <row r="18" spans="1:9" x14ac:dyDescent="0.3">
      <c r="A18" s="1">
        <v>17288</v>
      </c>
      <c r="B18" t="s">
        <v>6</v>
      </c>
      <c r="C18" s="24"/>
      <c r="D18" t="s">
        <v>6</v>
      </c>
      <c r="E18" t="s">
        <v>6</v>
      </c>
      <c r="F18" t="s">
        <v>6</v>
      </c>
      <c r="G18" s="2">
        <v>46900000</v>
      </c>
      <c r="H18" t="s">
        <v>6</v>
      </c>
      <c r="I18" t="s">
        <v>6</v>
      </c>
    </row>
    <row r="19" spans="1:9" x14ac:dyDescent="0.3">
      <c r="A19" s="1">
        <v>17319</v>
      </c>
      <c r="B19" t="s">
        <v>6</v>
      </c>
      <c r="C19" s="24"/>
      <c r="D19" t="s">
        <v>6</v>
      </c>
      <c r="E19" t="s">
        <v>6</v>
      </c>
      <c r="F19" t="s">
        <v>6</v>
      </c>
      <c r="G19" s="2">
        <v>47400000</v>
      </c>
      <c r="H19" t="s">
        <v>6</v>
      </c>
      <c r="I19" t="s">
        <v>6</v>
      </c>
    </row>
    <row r="20" spans="1:9" x14ac:dyDescent="0.3">
      <c r="A20" s="1">
        <v>17349</v>
      </c>
      <c r="B20" t="s">
        <v>6</v>
      </c>
      <c r="C20" s="24"/>
      <c r="D20" t="s">
        <v>6</v>
      </c>
      <c r="E20" t="s">
        <v>6</v>
      </c>
      <c r="F20" t="s">
        <v>6</v>
      </c>
      <c r="G20" s="2">
        <v>47500000</v>
      </c>
      <c r="H20" t="s">
        <v>6</v>
      </c>
      <c r="I20" t="s">
        <v>6</v>
      </c>
    </row>
    <row r="21" spans="1:9" x14ac:dyDescent="0.3">
      <c r="A21" s="1">
        <v>17380</v>
      </c>
      <c r="B21" t="s">
        <v>6</v>
      </c>
      <c r="C21" s="24"/>
      <c r="D21" t="s">
        <v>6</v>
      </c>
      <c r="E21" t="s">
        <v>6</v>
      </c>
      <c r="F21" t="s">
        <v>6</v>
      </c>
      <c r="G21" s="2">
        <v>47400000</v>
      </c>
      <c r="H21" t="s">
        <v>6</v>
      </c>
      <c r="I21" t="s">
        <v>6</v>
      </c>
    </row>
    <row r="22" spans="1:9" x14ac:dyDescent="0.3">
      <c r="A22" s="1">
        <v>17411</v>
      </c>
      <c r="B22" t="s">
        <v>6</v>
      </c>
      <c r="C22" s="24"/>
      <c r="D22" t="s">
        <v>6</v>
      </c>
      <c r="E22" t="s">
        <v>6</v>
      </c>
      <c r="F22" t="s">
        <v>6</v>
      </c>
      <c r="G22" s="2">
        <v>47200000</v>
      </c>
      <c r="H22" t="s">
        <v>6</v>
      </c>
      <c r="I22" t="s">
        <v>6</v>
      </c>
    </row>
    <row r="23" spans="1:9" x14ac:dyDescent="0.3">
      <c r="A23" s="1">
        <v>17441</v>
      </c>
      <c r="B23" t="s">
        <v>6</v>
      </c>
      <c r="C23" s="24"/>
      <c r="D23" t="s">
        <v>6</v>
      </c>
      <c r="E23" t="s">
        <v>6</v>
      </c>
      <c r="F23" t="s">
        <v>6</v>
      </c>
      <c r="G23" s="2">
        <v>46700000</v>
      </c>
      <c r="H23" t="s">
        <v>6</v>
      </c>
      <c r="I23" t="s">
        <v>6</v>
      </c>
    </row>
    <row r="24" spans="1:9" x14ac:dyDescent="0.3">
      <c r="A24" s="1">
        <v>17472</v>
      </c>
      <c r="B24" t="s">
        <v>6</v>
      </c>
      <c r="C24" s="24"/>
      <c r="D24" t="s">
        <v>6</v>
      </c>
      <c r="E24" t="s">
        <v>6</v>
      </c>
      <c r="F24" t="s">
        <v>6</v>
      </c>
      <c r="G24" s="2">
        <v>46600000</v>
      </c>
      <c r="H24" t="s">
        <v>6</v>
      </c>
      <c r="I24" t="s">
        <v>6</v>
      </c>
    </row>
    <row r="25" spans="1:9" x14ac:dyDescent="0.3">
      <c r="A25" s="1">
        <v>17502</v>
      </c>
      <c r="B25" t="s">
        <v>6</v>
      </c>
      <c r="C25" s="24"/>
      <c r="D25" t="s">
        <v>6</v>
      </c>
      <c r="E25" t="s">
        <v>6</v>
      </c>
      <c r="F25" t="s">
        <v>6</v>
      </c>
      <c r="G25" s="2">
        <v>46500000</v>
      </c>
      <c r="H25" t="s">
        <v>6</v>
      </c>
      <c r="I25" t="s">
        <v>6</v>
      </c>
    </row>
    <row r="26" spans="1:9" x14ac:dyDescent="0.3">
      <c r="A26" s="1">
        <v>17533</v>
      </c>
      <c r="B26" t="s">
        <v>6</v>
      </c>
      <c r="C26" s="24"/>
      <c r="D26" t="s">
        <v>6</v>
      </c>
      <c r="E26" t="s">
        <v>6</v>
      </c>
      <c r="F26" t="s">
        <v>6</v>
      </c>
      <c r="G26" s="2">
        <v>46500000</v>
      </c>
      <c r="H26" t="s">
        <v>6</v>
      </c>
      <c r="I26" t="s">
        <v>6</v>
      </c>
    </row>
    <row r="27" spans="1:9" x14ac:dyDescent="0.3">
      <c r="A27" s="1">
        <v>17564</v>
      </c>
      <c r="B27" t="s">
        <v>6</v>
      </c>
      <c r="C27" s="24"/>
      <c r="D27" t="s">
        <v>6</v>
      </c>
      <c r="E27" t="s">
        <v>6</v>
      </c>
      <c r="F27" t="s">
        <v>6</v>
      </c>
      <c r="G27" s="2">
        <v>46800000</v>
      </c>
      <c r="H27" t="s">
        <v>6</v>
      </c>
      <c r="I27" t="s">
        <v>6</v>
      </c>
    </row>
    <row r="28" spans="1:9" x14ac:dyDescent="0.3">
      <c r="A28" s="1">
        <v>17593</v>
      </c>
      <c r="B28" t="s">
        <v>6</v>
      </c>
      <c r="C28" s="24"/>
      <c r="D28" t="s">
        <v>6</v>
      </c>
      <c r="E28" t="s">
        <v>6</v>
      </c>
      <c r="F28" t="s">
        <v>6</v>
      </c>
      <c r="G28" s="2">
        <v>46200000</v>
      </c>
      <c r="H28" t="s">
        <v>6</v>
      </c>
      <c r="I28" t="s">
        <v>6</v>
      </c>
    </row>
    <row r="29" spans="1:9" x14ac:dyDescent="0.3">
      <c r="A29" s="1">
        <v>17624</v>
      </c>
      <c r="B29" t="s">
        <v>6</v>
      </c>
      <c r="C29" s="24"/>
      <c r="D29" t="s">
        <v>6</v>
      </c>
      <c r="E29" t="s">
        <v>6</v>
      </c>
      <c r="F29" t="s">
        <v>6</v>
      </c>
      <c r="G29" s="2">
        <v>46700000</v>
      </c>
      <c r="H29" t="s">
        <v>6</v>
      </c>
      <c r="I29" t="s">
        <v>6</v>
      </c>
    </row>
    <row r="30" spans="1:9" x14ac:dyDescent="0.3">
      <c r="A30" s="1">
        <v>17654</v>
      </c>
      <c r="B30" t="s">
        <v>6</v>
      </c>
      <c r="C30" s="24"/>
      <c r="D30" t="s">
        <v>6</v>
      </c>
      <c r="E30" t="s">
        <v>6</v>
      </c>
      <c r="F30" t="s">
        <v>6</v>
      </c>
      <c r="G30" s="2">
        <v>46200000</v>
      </c>
      <c r="H30" t="s">
        <v>6</v>
      </c>
      <c r="I30" t="s">
        <v>6</v>
      </c>
    </row>
    <row r="31" spans="1:9" x14ac:dyDescent="0.3">
      <c r="A31" s="1">
        <v>17685</v>
      </c>
      <c r="B31" t="s">
        <v>6</v>
      </c>
      <c r="C31" s="24"/>
      <c r="D31" t="s">
        <v>6</v>
      </c>
      <c r="E31" t="s">
        <v>6</v>
      </c>
      <c r="F31" t="s">
        <v>6</v>
      </c>
      <c r="G31" s="2">
        <v>47000000</v>
      </c>
      <c r="H31" t="s">
        <v>6</v>
      </c>
      <c r="I31" t="s">
        <v>6</v>
      </c>
    </row>
    <row r="32" spans="1:9" x14ac:dyDescent="0.3">
      <c r="A32" s="1">
        <v>17715</v>
      </c>
      <c r="B32" t="s">
        <v>6</v>
      </c>
      <c r="C32" s="24"/>
      <c r="D32" t="s">
        <v>6</v>
      </c>
      <c r="E32" t="s">
        <v>6</v>
      </c>
      <c r="F32" t="s">
        <v>6</v>
      </c>
      <c r="G32" s="2">
        <v>46500000</v>
      </c>
      <c r="H32" t="s">
        <v>6</v>
      </c>
      <c r="I32" t="s">
        <v>6</v>
      </c>
    </row>
    <row r="33" spans="1:9" x14ac:dyDescent="0.3">
      <c r="A33" s="1">
        <v>17746</v>
      </c>
      <c r="B33" t="s">
        <v>6</v>
      </c>
      <c r="C33" s="24"/>
      <c r="D33" t="s">
        <v>6</v>
      </c>
      <c r="E33" t="s">
        <v>6</v>
      </c>
      <c r="F33" t="s">
        <v>6</v>
      </c>
      <c r="G33" s="2">
        <v>47300000</v>
      </c>
      <c r="H33" t="s">
        <v>6</v>
      </c>
      <c r="I33" t="s">
        <v>6</v>
      </c>
    </row>
    <row r="34" spans="1:9" x14ac:dyDescent="0.3">
      <c r="A34" s="1">
        <v>17777</v>
      </c>
      <c r="B34" t="s">
        <v>6</v>
      </c>
      <c r="C34" s="24"/>
      <c r="D34" t="s">
        <v>6</v>
      </c>
      <c r="E34" t="s">
        <v>6</v>
      </c>
      <c r="F34" t="s">
        <v>6</v>
      </c>
      <c r="G34" s="2">
        <v>47400000</v>
      </c>
      <c r="H34" t="s">
        <v>6</v>
      </c>
      <c r="I34" t="s">
        <v>6</v>
      </c>
    </row>
    <row r="35" spans="1:9" x14ac:dyDescent="0.3">
      <c r="A35" s="1">
        <v>17807</v>
      </c>
      <c r="B35" t="s">
        <v>6</v>
      </c>
      <c r="C35" s="24"/>
      <c r="D35" t="s">
        <v>6</v>
      </c>
      <c r="E35" t="s">
        <v>6</v>
      </c>
      <c r="F35" t="s">
        <v>6</v>
      </c>
      <c r="G35" s="2">
        <v>47700000</v>
      </c>
      <c r="H35" t="s">
        <v>6</v>
      </c>
      <c r="I35" t="s">
        <v>6</v>
      </c>
    </row>
    <row r="36" spans="1:9" x14ac:dyDescent="0.3">
      <c r="A36" s="1">
        <v>17838</v>
      </c>
      <c r="B36" t="s">
        <v>6</v>
      </c>
      <c r="C36" s="24"/>
      <c r="D36" t="s">
        <v>6</v>
      </c>
      <c r="E36" t="s">
        <v>6</v>
      </c>
      <c r="F36" t="s">
        <v>6</v>
      </c>
      <c r="G36" s="2">
        <v>48400000</v>
      </c>
      <c r="H36" t="s">
        <v>6</v>
      </c>
      <c r="I36" t="s">
        <v>6</v>
      </c>
    </row>
    <row r="37" spans="1:9" x14ac:dyDescent="0.3">
      <c r="A37" s="1">
        <v>17868</v>
      </c>
      <c r="B37" t="s">
        <v>6</v>
      </c>
      <c r="C37" s="24"/>
      <c r="D37" t="s">
        <v>6</v>
      </c>
      <c r="E37" t="s">
        <v>6</v>
      </c>
      <c r="F37" t="s">
        <v>6</v>
      </c>
      <c r="G37" s="2">
        <v>50000000</v>
      </c>
      <c r="H37" t="s">
        <v>6</v>
      </c>
      <c r="I37" t="s">
        <v>6</v>
      </c>
    </row>
    <row r="38" spans="1:9" x14ac:dyDescent="0.3">
      <c r="A38" s="1">
        <v>17899</v>
      </c>
      <c r="B38" t="s">
        <v>6</v>
      </c>
      <c r="C38" s="24"/>
      <c r="D38" t="s">
        <v>6</v>
      </c>
      <c r="E38" t="s">
        <v>6</v>
      </c>
      <c r="F38" t="s">
        <v>6</v>
      </c>
      <c r="G38" s="2">
        <v>50600000</v>
      </c>
      <c r="H38" t="s">
        <v>6</v>
      </c>
      <c r="I38" t="s">
        <v>6</v>
      </c>
    </row>
    <row r="39" spans="1:9" x14ac:dyDescent="0.3">
      <c r="A39" s="1">
        <v>17930</v>
      </c>
      <c r="B39" t="s">
        <v>6</v>
      </c>
      <c r="C39" s="24"/>
      <c r="D39" t="s">
        <v>6</v>
      </c>
      <c r="E39" t="s">
        <v>6</v>
      </c>
      <c r="F39" t="s">
        <v>6</v>
      </c>
      <c r="G39" s="2">
        <v>50600000</v>
      </c>
      <c r="H39" t="s">
        <v>6</v>
      </c>
      <c r="I39" t="s">
        <v>6</v>
      </c>
    </row>
    <row r="40" spans="1:9" x14ac:dyDescent="0.3">
      <c r="A40" s="1">
        <v>17958</v>
      </c>
      <c r="B40" t="s">
        <v>6</v>
      </c>
      <c r="C40" s="24"/>
      <c r="D40" t="s">
        <v>6</v>
      </c>
      <c r="E40" t="s">
        <v>6</v>
      </c>
      <c r="F40" t="s">
        <v>6</v>
      </c>
      <c r="G40" s="2">
        <v>51300000</v>
      </c>
      <c r="H40" t="s">
        <v>6</v>
      </c>
      <c r="I40" t="s">
        <v>6</v>
      </c>
    </row>
    <row r="41" spans="1:9" x14ac:dyDescent="0.3">
      <c r="A41" s="1">
        <v>17989</v>
      </c>
      <c r="B41" t="s">
        <v>6</v>
      </c>
      <c r="C41" s="24"/>
      <c r="D41" t="s">
        <v>6</v>
      </c>
      <c r="E41" t="s">
        <v>6</v>
      </c>
      <c r="F41" t="s">
        <v>6</v>
      </c>
      <c r="G41" s="2">
        <v>51700000</v>
      </c>
      <c r="H41" t="s">
        <v>6</v>
      </c>
      <c r="I41" t="s">
        <v>6</v>
      </c>
    </row>
    <row r="42" spans="1:9" x14ac:dyDescent="0.3">
      <c r="A42" s="1">
        <v>18019</v>
      </c>
      <c r="B42" t="s">
        <v>6</v>
      </c>
      <c r="C42" s="24"/>
      <c r="D42" t="s">
        <v>6</v>
      </c>
      <c r="E42" t="s">
        <v>6</v>
      </c>
      <c r="F42" t="s">
        <v>6</v>
      </c>
      <c r="G42" s="2">
        <v>52100000</v>
      </c>
      <c r="H42" t="s">
        <v>6</v>
      </c>
      <c r="I42" t="s">
        <v>6</v>
      </c>
    </row>
    <row r="43" spans="1:9" x14ac:dyDescent="0.3">
      <c r="A43" s="1">
        <v>18050</v>
      </c>
      <c r="B43" t="s">
        <v>6</v>
      </c>
      <c r="C43" s="24"/>
      <c r="D43" t="s">
        <v>6</v>
      </c>
      <c r="E43" t="s">
        <v>6</v>
      </c>
      <c r="F43" t="s">
        <v>6</v>
      </c>
      <c r="G43" s="2">
        <v>53500000</v>
      </c>
      <c r="H43" t="s">
        <v>6</v>
      </c>
      <c r="I43" t="s">
        <v>6</v>
      </c>
    </row>
    <row r="44" spans="1:9" x14ac:dyDescent="0.3">
      <c r="A44" s="1">
        <v>18080</v>
      </c>
      <c r="B44" t="s">
        <v>6</v>
      </c>
      <c r="C44" s="24"/>
      <c r="D44" t="s">
        <v>6</v>
      </c>
      <c r="E44" t="s">
        <v>6</v>
      </c>
      <c r="F44" t="s">
        <v>6</v>
      </c>
      <c r="G44" s="2">
        <v>54300000</v>
      </c>
      <c r="H44" t="s">
        <v>6</v>
      </c>
      <c r="I44" t="s">
        <v>6</v>
      </c>
    </row>
    <row r="45" spans="1:9" x14ac:dyDescent="0.3">
      <c r="A45" s="1">
        <v>18111</v>
      </c>
      <c r="B45" t="s">
        <v>6</v>
      </c>
      <c r="C45" s="24"/>
      <c r="D45" t="s">
        <v>6</v>
      </c>
      <c r="E45" t="s">
        <v>6</v>
      </c>
      <c r="F45" t="s">
        <v>6</v>
      </c>
      <c r="G45" s="2">
        <v>54400000</v>
      </c>
      <c r="H45" t="s">
        <v>6</v>
      </c>
      <c r="I45" t="s">
        <v>6</v>
      </c>
    </row>
    <row r="46" spans="1:9" x14ac:dyDescent="0.3">
      <c r="A46" s="1">
        <v>18142</v>
      </c>
      <c r="B46" t="s">
        <v>6</v>
      </c>
      <c r="C46" s="24"/>
      <c r="D46" t="s">
        <v>6</v>
      </c>
      <c r="E46" t="s">
        <v>6</v>
      </c>
      <c r="F46" t="s">
        <v>6</v>
      </c>
      <c r="G46" s="2">
        <v>55300000</v>
      </c>
      <c r="H46" t="s">
        <v>6</v>
      </c>
      <c r="I46" t="s">
        <v>6</v>
      </c>
    </row>
    <row r="47" spans="1:9" x14ac:dyDescent="0.3">
      <c r="A47" s="1">
        <v>18172</v>
      </c>
      <c r="B47" t="s">
        <v>6</v>
      </c>
      <c r="C47" s="24"/>
      <c r="D47" t="s">
        <v>6</v>
      </c>
      <c r="E47" t="s">
        <v>6</v>
      </c>
      <c r="F47" t="s">
        <v>6</v>
      </c>
      <c r="G47" s="2">
        <v>55900000</v>
      </c>
      <c r="H47" t="s">
        <v>6</v>
      </c>
      <c r="I47" t="s">
        <v>6</v>
      </c>
    </row>
    <row r="48" spans="1:9" x14ac:dyDescent="0.3">
      <c r="A48" s="1">
        <v>18203</v>
      </c>
      <c r="B48" t="s">
        <v>6</v>
      </c>
      <c r="C48" s="24"/>
      <c r="D48" t="s">
        <v>6</v>
      </c>
      <c r="E48" t="s">
        <v>6</v>
      </c>
      <c r="F48" t="s">
        <v>6</v>
      </c>
      <c r="G48" s="2">
        <v>56700000</v>
      </c>
      <c r="H48" t="s">
        <v>6</v>
      </c>
      <c r="I48" t="s">
        <v>6</v>
      </c>
    </row>
    <row r="49" spans="1:9" x14ac:dyDescent="0.3">
      <c r="A49" s="1">
        <v>18233</v>
      </c>
      <c r="B49" t="s">
        <v>6</v>
      </c>
      <c r="C49" s="24"/>
      <c r="D49" t="s">
        <v>6</v>
      </c>
      <c r="E49" t="s">
        <v>6</v>
      </c>
      <c r="F49" t="s">
        <v>6</v>
      </c>
      <c r="G49" s="2">
        <v>58300000</v>
      </c>
      <c r="H49" t="s">
        <v>6</v>
      </c>
      <c r="I49" t="s">
        <v>6</v>
      </c>
    </row>
    <row r="50" spans="1:9" x14ac:dyDescent="0.3">
      <c r="A50" s="1">
        <v>18264</v>
      </c>
      <c r="B50" t="s">
        <v>6</v>
      </c>
      <c r="C50" s="24"/>
      <c r="D50" t="s">
        <v>6</v>
      </c>
      <c r="E50" t="s">
        <v>6</v>
      </c>
      <c r="F50" t="s">
        <v>6</v>
      </c>
      <c r="G50" s="2">
        <v>59100000</v>
      </c>
      <c r="H50" t="s">
        <v>6</v>
      </c>
      <c r="I50" t="s">
        <v>6</v>
      </c>
    </row>
    <row r="51" spans="1:9" x14ac:dyDescent="0.3">
      <c r="A51" s="1">
        <v>18295</v>
      </c>
      <c r="B51" t="s">
        <v>6</v>
      </c>
      <c r="C51" s="24"/>
      <c r="D51" t="s">
        <v>6</v>
      </c>
      <c r="E51" t="s">
        <v>6</v>
      </c>
      <c r="F51" t="s">
        <v>6</v>
      </c>
      <c r="G51" s="2">
        <v>59800000</v>
      </c>
      <c r="H51" t="s">
        <v>6</v>
      </c>
      <c r="I51" t="s">
        <v>6</v>
      </c>
    </row>
    <row r="52" spans="1:9" x14ac:dyDescent="0.3">
      <c r="A52" s="1">
        <v>18323</v>
      </c>
      <c r="B52" t="s">
        <v>6</v>
      </c>
      <c r="C52" s="24"/>
      <c r="D52" t="s">
        <v>6</v>
      </c>
      <c r="E52" t="s">
        <v>6</v>
      </c>
      <c r="F52" t="s">
        <v>6</v>
      </c>
      <c r="G52" s="2">
        <v>60200000</v>
      </c>
      <c r="H52" t="s">
        <v>6</v>
      </c>
      <c r="I52" t="s">
        <v>6</v>
      </c>
    </row>
    <row r="53" spans="1:9" x14ac:dyDescent="0.3">
      <c r="A53" s="1">
        <v>18354</v>
      </c>
      <c r="B53" t="s">
        <v>6</v>
      </c>
      <c r="C53" s="24"/>
      <c r="D53" t="s">
        <v>6</v>
      </c>
      <c r="E53" t="s">
        <v>6</v>
      </c>
      <c r="F53" t="s">
        <v>6</v>
      </c>
      <c r="G53" s="2">
        <v>60700000</v>
      </c>
      <c r="H53" t="s">
        <v>6</v>
      </c>
      <c r="I53" t="s">
        <v>6</v>
      </c>
    </row>
    <row r="54" spans="1:9" x14ac:dyDescent="0.3">
      <c r="A54" s="1">
        <v>18384</v>
      </c>
      <c r="B54" t="s">
        <v>6</v>
      </c>
      <c r="C54" s="24"/>
      <c r="D54" t="s">
        <v>6</v>
      </c>
      <c r="E54" t="s">
        <v>6</v>
      </c>
      <c r="F54" t="s">
        <v>6</v>
      </c>
      <c r="G54" s="2">
        <v>62200000</v>
      </c>
      <c r="H54" t="s">
        <v>6</v>
      </c>
      <c r="I54" t="s">
        <v>6</v>
      </c>
    </row>
    <row r="55" spans="1:9" x14ac:dyDescent="0.3">
      <c r="A55" s="1">
        <v>18415</v>
      </c>
      <c r="B55" t="s">
        <v>6</v>
      </c>
      <c r="C55" s="24"/>
      <c r="D55" t="s">
        <v>6</v>
      </c>
      <c r="E55" t="s">
        <v>6</v>
      </c>
      <c r="F55" t="s">
        <v>6</v>
      </c>
      <c r="G55" s="2">
        <v>64600000</v>
      </c>
      <c r="H55" t="s">
        <v>6</v>
      </c>
      <c r="I55" t="s">
        <v>6</v>
      </c>
    </row>
    <row r="56" spans="1:9" x14ac:dyDescent="0.3">
      <c r="A56" s="1">
        <v>18445</v>
      </c>
      <c r="B56" t="s">
        <v>6</v>
      </c>
      <c r="C56" s="24"/>
      <c r="D56" t="s">
        <v>6</v>
      </c>
      <c r="E56" t="s">
        <v>6</v>
      </c>
      <c r="F56" t="s">
        <v>6</v>
      </c>
      <c r="G56" s="2">
        <v>66400000</v>
      </c>
      <c r="H56" t="s">
        <v>6</v>
      </c>
      <c r="I56" t="s">
        <v>6</v>
      </c>
    </row>
    <row r="57" spans="1:9" x14ac:dyDescent="0.3">
      <c r="A57" s="1">
        <v>18476</v>
      </c>
      <c r="B57" t="s">
        <v>6</v>
      </c>
      <c r="C57" s="24"/>
      <c r="D57" t="s">
        <v>6</v>
      </c>
      <c r="E57" t="s">
        <v>6</v>
      </c>
      <c r="F57" t="s">
        <v>6</v>
      </c>
      <c r="G57" s="2">
        <v>69600000</v>
      </c>
      <c r="H57" t="s">
        <v>6</v>
      </c>
      <c r="I57" t="s">
        <v>6</v>
      </c>
    </row>
    <row r="58" spans="1:9" x14ac:dyDescent="0.3">
      <c r="A58" s="1">
        <v>18507</v>
      </c>
      <c r="B58" t="s">
        <v>6</v>
      </c>
      <c r="C58" s="24"/>
      <c r="D58" t="s">
        <v>6</v>
      </c>
      <c r="E58" t="s">
        <v>6</v>
      </c>
      <c r="F58" t="s">
        <v>6</v>
      </c>
      <c r="G58" s="2">
        <v>73100000</v>
      </c>
      <c r="H58" t="s">
        <v>6</v>
      </c>
      <c r="I58" t="s">
        <v>6</v>
      </c>
    </row>
    <row r="59" spans="1:9" x14ac:dyDescent="0.3">
      <c r="A59" s="1">
        <v>18537</v>
      </c>
      <c r="B59" t="s">
        <v>6</v>
      </c>
      <c r="C59" s="24"/>
      <c r="D59" t="s">
        <v>6</v>
      </c>
      <c r="E59" t="s">
        <v>6</v>
      </c>
      <c r="F59" t="s">
        <v>6</v>
      </c>
      <c r="G59" s="2">
        <v>74800000</v>
      </c>
      <c r="H59" t="s">
        <v>6</v>
      </c>
      <c r="I59" t="s">
        <v>6</v>
      </c>
    </row>
    <row r="60" spans="1:9" x14ac:dyDescent="0.3">
      <c r="A60" s="1">
        <v>18568</v>
      </c>
      <c r="B60" t="s">
        <v>6</v>
      </c>
      <c r="C60" s="24"/>
      <c r="D60" t="s">
        <v>6</v>
      </c>
      <c r="E60" t="s">
        <v>6</v>
      </c>
      <c r="F60" t="s">
        <v>6</v>
      </c>
      <c r="G60" s="2">
        <v>74600000</v>
      </c>
      <c r="H60" t="s">
        <v>6</v>
      </c>
      <c r="I60" t="s">
        <v>6</v>
      </c>
    </row>
    <row r="61" spans="1:9" x14ac:dyDescent="0.3">
      <c r="A61" s="1">
        <v>18598</v>
      </c>
      <c r="B61" t="s">
        <v>6</v>
      </c>
      <c r="C61" s="24"/>
      <c r="D61" t="s">
        <v>6</v>
      </c>
      <c r="E61" t="s">
        <v>6</v>
      </c>
      <c r="F61" t="s">
        <v>6</v>
      </c>
      <c r="G61" s="2">
        <v>78400000</v>
      </c>
      <c r="H61" t="s">
        <v>6</v>
      </c>
      <c r="I61" t="s">
        <v>6</v>
      </c>
    </row>
    <row r="62" spans="1:9" x14ac:dyDescent="0.3">
      <c r="A62" s="1">
        <v>18629</v>
      </c>
      <c r="B62" t="s">
        <v>6</v>
      </c>
      <c r="C62" s="24"/>
      <c r="D62" t="s">
        <v>6</v>
      </c>
      <c r="E62" t="s">
        <v>6</v>
      </c>
      <c r="F62" t="s">
        <v>6</v>
      </c>
      <c r="G62" s="2">
        <v>79800000</v>
      </c>
      <c r="H62" t="s">
        <v>6</v>
      </c>
      <c r="I62" t="s">
        <v>6</v>
      </c>
    </row>
    <row r="63" spans="1:9" x14ac:dyDescent="0.3">
      <c r="A63" s="1">
        <v>18660</v>
      </c>
      <c r="B63" t="s">
        <v>6</v>
      </c>
      <c r="C63" s="24"/>
      <c r="D63" t="s">
        <v>6</v>
      </c>
      <c r="E63" t="s">
        <v>6</v>
      </c>
      <c r="F63" t="s">
        <v>6</v>
      </c>
      <c r="G63" s="2">
        <v>80100000</v>
      </c>
      <c r="H63" t="s">
        <v>6</v>
      </c>
      <c r="I63" t="s">
        <v>6</v>
      </c>
    </row>
    <row r="64" spans="1:9" x14ac:dyDescent="0.3">
      <c r="A64" s="1">
        <v>18688</v>
      </c>
      <c r="B64" t="s">
        <v>6</v>
      </c>
      <c r="C64" s="24"/>
      <c r="D64" t="s">
        <v>6</v>
      </c>
      <c r="E64" t="s">
        <v>6</v>
      </c>
      <c r="F64" t="s">
        <v>6</v>
      </c>
      <c r="G64" s="2">
        <v>79700000</v>
      </c>
      <c r="H64" t="s">
        <v>6</v>
      </c>
      <c r="I64" t="s">
        <v>6</v>
      </c>
    </row>
    <row r="65" spans="1:9" x14ac:dyDescent="0.3">
      <c r="A65" s="1">
        <v>18719</v>
      </c>
      <c r="B65" t="s">
        <v>6</v>
      </c>
      <c r="C65" s="24"/>
      <c r="D65" t="s">
        <v>6</v>
      </c>
      <c r="E65" t="s">
        <v>6</v>
      </c>
      <c r="F65" t="s">
        <v>6</v>
      </c>
      <c r="G65" s="2">
        <v>81000000</v>
      </c>
      <c r="H65" t="s">
        <v>6</v>
      </c>
      <c r="I65" t="s">
        <v>6</v>
      </c>
    </row>
    <row r="66" spans="1:9" x14ac:dyDescent="0.3">
      <c r="A66" s="1">
        <v>18749</v>
      </c>
      <c r="B66" t="s">
        <v>6</v>
      </c>
      <c r="C66" s="24"/>
      <c r="D66" t="s">
        <v>6</v>
      </c>
      <c r="E66" t="s">
        <v>6</v>
      </c>
      <c r="F66" t="s">
        <v>6</v>
      </c>
      <c r="G66" s="2">
        <v>82400000</v>
      </c>
      <c r="H66" t="s">
        <v>6</v>
      </c>
      <c r="I66" t="s">
        <v>6</v>
      </c>
    </row>
    <row r="67" spans="1:9" x14ac:dyDescent="0.3">
      <c r="A67" s="1">
        <v>18780</v>
      </c>
      <c r="B67" t="s">
        <v>6</v>
      </c>
      <c r="C67" s="24"/>
      <c r="D67" t="s">
        <v>6</v>
      </c>
      <c r="E67" t="s">
        <v>6</v>
      </c>
      <c r="F67" t="s">
        <v>6</v>
      </c>
      <c r="G67" s="2">
        <v>83500000</v>
      </c>
      <c r="H67" t="s">
        <v>6</v>
      </c>
      <c r="I67" t="s">
        <v>6</v>
      </c>
    </row>
    <row r="68" spans="1:9" x14ac:dyDescent="0.3">
      <c r="A68" s="1">
        <v>18810</v>
      </c>
      <c r="B68" t="s">
        <v>6</v>
      </c>
      <c r="C68" s="24"/>
      <c r="D68" t="s">
        <v>6</v>
      </c>
      <c r="E68" t="s">
        <v>6</v>
      </c>
      <c r="F68" t="s">
        <v>6</v>
      </c>
      <c r="G68" s="2">
        <v>84800000</v>
      </c>
      <c r="H68" t="s">
        <v>6</v>
      </c>
      <c r="I68" t="s">
        <v>6</v>
      </c>
    </row>
    <row r="69" spans="1:9" x14ac:dyDescent="0.3">
      <c r="A69" s="1">
        <v>18841</v>
      </c>
      <c r="B69" t="s">
        <v>6</v>
      </c>
      <c r="C69" s="24"/>
      <c r="D69" t="s">
        <v>6</v>
      </c>
      <c r="E69" t="s">
        <v>6</v>
      </c>
      <c r="F69" t="s">
        <v>6</v>
      </c>
      <c r="G69" s="2">
        <v>86800000</v>
      </c>
      <c r="H69" t="s">
        <v>6</v>
      </c>
      <c r="I69" t="s">
        <v>6</v>
      </c>
    </row>
    <row r="70" spans="1:9" x14ac:dyDescent="0.3">
      <c r="A70" s="1">
        <v>18872</v>
      </c>
      <c r="B70" t="s">
        <v>6</v>
      </c>
      <c r="C70" s="24"/>
      <c r="D70" t="s">
        <v>6</v>
      </c>
      <c r="E70" t="s">
        <v>6</v>
      </c>
      <c r="F70" t="s">
        <v>6</v>
      </c>
      <c r="G70" s="2">
        <v>86600000</v>
      </c>
      <c r="H70" t="s">
        <v>6</v>
      </c>
      <c r="I70" t="s">
        <v>6</v>
      </c>
    </row>
    <row r="71" spans="1:9" x14ac:dyDescent="0.3">
      <c r="A71" s="1">
        <v>18902</v>
      </c>
      <c r="B71" t="s">
        <v>6</v>
      </c>
      <c r="C71" s="24"/>
      <c r="D71" t="s">
        <v>6</v>
      </c>
      <c r="E71" t="s">
        <v>6</v>
      </c>
      <c r="F71" t="s">
        <v>6</v>
      </c>
      <c r="G71" s="2">
        <v>88500000</v>
      </c>
      <c r="H71" t="s">
        <v>6</v>
      </c>
      <c r="I71" t="s">
        <v>6</v>
      </c>
    </row>
    <row r="72" spans="1:9" x14ac:dyDescent="0.3">
      <c r="A72" s="1">
        <v>18933</v>
      </c>
      <c r="B72" t="s">
        <v>6</v>
      </c>
      <c r="C72" s="24"/>
      <c r="D72" t="s">
        <v>6</v>
      </c>
      <c r="E72" t="s">
        <v>6</v>
      </c>
      <c r="F72" t="s">
        <v>6</v>
      </c>
      <c r="G72" s="2">
        <v>88600000</v>
      </c>
      <c r="H72" t="s">
        <v>6</v>
      </c>
      <c r="I72" t="s">
        <v>6</v>
      </c>
    </row>
    <row r="73" spans="1:9" x14ac:dyDescent="0.3">
      <c r="A73" s="1">
        <v>18963</v>
      </c>
      <c r="B73" t="s">
        <v>6</v>
      </c>
      <c r="C73" s="24"/>
      <c r="D73" t="s">
        <v>6</v>
      </c>
      <c r="E73" t="s">
        <v>6</v>
      </c>
      <c r="F73" t="s">
        <v>6</v>
      </c>
      <c r="G73" s="2">
        <v>90700000</v>
      </c>
      <c r="H73" t="s">
        <v>6</v>
      </c>
      <c r="I73" t="s">
        <v>6</v>
      </c>
    </row>
    <row r="74" spans="1:9" x14ac:dyDescent="0.3">
      <c r="A74" s="1">
        <v>18994</v>
      </c>
      <c r="B74" t="s">
        <v>6</v>
      </c>
      <c r="C74" s="24"/>
      <c r="D74" t="s">
        <v>6</v>
      </c>
      <c r="E74" t="s">
        <v>6</v>
      </c>
      <c r="F74" t="s">
        <v>6</v>
      </c>
      <c r="G74" s="2">
        <v>90700000</v>
      </c>
      <c r="H74" t="s">
        <v>6</v>
      </c>
      <c r="I74" t="s">
        <v>6</v>
      </c>
    </row>
    <row r="75" spans="1:9" x14ac:dyDescent="0.3">
      <c r="A75" s="1">
        <v>19025</v>
      </c>
      <c r="B75" t="s">
        <v>6</v>
      </c>
      <c r="C75" s="24"/>
      <c r="D75" t="s">
        <v>6</v>
      </c>
      <c r="E75" t="s">
        <v>6</v>
      </c>
      <c r="F75" t="s">
        <v>6</v>
      </c>
      <c r="G75" s="2">
        <v>90700000</v>
      </c>
      <c r="H75" t="s">
        <v>6</v>
      </c>
      <c r="I75" t="s">
        <v>6</v>
      </c>
    </row>
    <row r="76" spans="1:9" x14ac:dyDescent="0.3">
      <c r="A76" s="1">
        <v>19054</v>
      </c>
      <c r="B76" t="s">
        <v>6</v>
      </c>
      <c r="C76" s="24"/>
      <c r="D76" t="s">
        <v>6</v>
      </c>
      <c r="E76" t="s">
        <v>6</v>
      </c>
      <c r="F76" t="s">
        <v>6</v>
      </c>
      <c r="G76" s="2">
        <v>90700000</v>
      </c>
      <c r="H76" t="s">
        <v>6</v>
      </c>
      <c r="I76" t="s">
        <v>6</v>
      </c>
    </row>
    <row r="77" spans="1:9" x14ac:dyDescent="0.3">
      <c r="A77" s="1">
        <v>19085</v>
      </c>
      <c r="B77" t="s">
        <v>6</v>
      </c>
      <c r="C77" s="24"/>
      <c r="D77" t="s">
        <v>6</v>
      </c>
      <c r="E77" t="s">
        <v>6</v>
      </c>
      <c r="F77" t="s">
        <v>6</v>
      </c>
      <c r="G77" s="2">
        <v>91000000</v>
      </c>
      <c r="H77" t="s">
        <v>6</v>
      </c>
      <c r="I77" t="s">
        <v>6</v>
      </c>
    </row>
    <row r="78" spans="1:9" x14ac:dyDescent="0.3">
      <c r="A78" s="1">
        <v>19115</v>
      </c>
      <c r="B78" t="s">
        <v>6</v>
      </c>
      <c r="C78" s="24"/>
      <c r="D78" t="s">
        <v>6</v>
      </c>
      <c r="E78" t="s">
        <v>6</v>
      </c>
      <c r="F78" t="s">
        <v>6</v>
      </c>
      <c r="G78" s="2">
        <v>90700000</v>
      </c>
      <c r="H78" t="s">
        <v>6</v>
      </c>
      <c r="I78" t="s">
        <v>6</v>
      </c>
    </row>
    <row r="79" spans="1:9" x14ac:dyDescent="0.3">
      <c r="A79" s="1">
        <v>19146</v>
      </c>
      <c r="B79" t="s">
        <v>6</v>
      </c>
      <c r="C79" s="24"/>
      <c r="D79" t="s">
        <v>6</v>
      </c>
      <c r="E79" t="s">
        <v>6</v>
      </c>
      <c r="F79" t="s">
        <v>6</v>
      </c>
      <c r="G79" s="2">
        <v>92500000</v>
      </c>
      <c r="H79" t="s">
        <v>6</v>
      </c>
      <c r="I79" t="s">
        <v>6</v>
      </c>
    </row>
    <row r="80" spans="1:9" x14ac:dyDescent="0.3">
      <c r="A80" s="1">
        <v>19176</v>
      </c>
      <c r="B80" t="s">
        <v>6</v>
      </c>
      <c r="C80" s="24"/>
      <c r="D80" t="s">
        <v>6</v>
      </c>
      <c r="E80" t="s">
        <v>6</v>
      </c>
      <c r="F80" t="s">
        <v>6</v>
      </c>
      <c r="G80" s="2">
        <v>94700000</v>
      </c>
      <c r="H80" t="s">
        <v>6</v>
      </c>
      <c r="I80" t="s">
        <v>6</v>
      </c>
    </row>
    <row r="81" spans="1:9" x14ac:dyDescent="0.3">
      <c r="A81" s="1">
        <v>19207</v>
      </c>
      <c r="B81" t="s">
        <v>6</v>
      </c>
      <c r="C81" s="24"/>
      <c r="D81" t="s">
        <v>6</v>
      </c>
      <c r="E81" t="s">
        <v>6</v>
      </c>
      <c r="F81" t="s">
        <v>6</v>
      </c>
      <c r="G81" s="2">
        <v>97500000</v>
      </c>
      <c r="H81" t="s">
        <v>6</v>
      </c>
      <c r="I81" t="s">
        <v>6</v>
      </c>
    </row>
    <row r="82" spans="1:9" x14ac:dyDescent="0.3">
      <c r="A82" s="1">
        <v>19238</v>
      </c>
      <c r="B82" t="s">
        <v>6</v>
      </c>
      <c r="C82" s="24"/>
      <c r="D82" t="s">
        <v>6</v>
      </c>
      <c r="E82" t="s">
        <v>6</v>
      </c>
      <c r="F82" t="s">
        <v>6</v>
      </c>
      <c r="G82" s="2">
        <v>98900000</v>
      </c>
      <c r="H82" t="s">
        <v>6</v>
      </c>
      <c r="I82" t="s">
        <v>6</v>
      </c>
    </row>
    <row r="83" spans="1:9" x14ac:dyDescent="0.3">
      <c r="A83" s="1">
        <v>19268</v>
      </c>
      <c r="B83" t="s">
        <v>6</v>
      </c>
      <c r="C83" s="24"/>
      <c r="D83" t="s">
        <v>6</v>
      </c>
      <c r="E83" t="s">
        <v>6</v>
      </c>
      <c r="F83" t="s">
        <v>6</v>
      </c>
      <c r="G83" s="2">
        <v>100100000</v>
      </c>
      <c r="H83" t="s">
        <v>6</v>
      </c>
      <c r="I83" t="s">
        <v>6</v>
      </c>
    </row>
    <row r="84" spans="1:9" x14ac:dyDescent="0.3">
      <c r="A84" s="1">
        <v>19299</v>
      </c>
      <c r="B84" t="s">
        <v>6</v>
      </c>
      <c r="C84" s="24"/>
      <c r="D84" t="s">
        <v>6</v>
      </c>
      <c r="E84" t="s">
        <v>6</v>
      </c>
      <c r="F84" t="s">
        <v>6</v>
      </c>
      <c r="G84" s="2">
        <v>101300000</v>
      </c>
      <c r="H84" t="s">
        <v>6</v>
      </c>
      <c r="I84" t="s">
        <v>6</v>
      </c>
    </row>
    <row r="85" spans="1:9" x14ac:dyDescent="0.3">
      <c r="A85" s="1">
        <v>19329</v>
      </c>
      <c r="B85" t="s">
        <v>6</v>
      </c>
      <c r="C85" s="24"/>
      <c r="D85" t="s">
        <v>6</v>
      </c>
      <c r="E85" t="s">
        <v>6</v>
      </c>
      <c r="F85" t="s">
        <v>6</v>
      </c>
      <c r="G85" s="2">
        <v>104100000</v>
      </c>
      <c r="H85" t="s">
        <v>6</v>
      </c>
      <c r="I85" t="s">
        <v>6</v>
      </c>
    </row>
    <row r="86" spans="1:9" x14ac:dyDescent="0.3">
      <c r="A86" s="1">
        <v>19360</v>
      </c>
      <c r="B86" t="s">
        <v>6</v>
      </c>
      <c r="C86" s="24"/>
      <c r="D86" t="s">
        <v>6</v>
      </c>
      <c r="E86" t="s">
        <v>6</v>
      </c>
      <c r="F86" t="s">
        <v>6</v>
      </c>
      <c r="G86" s="2">
        <v>104900000</v>
      </c>
      <c r="H86" t="s">
        <v>6</v>
      </c>
      <c r="I86" t="s">
        <v>6</v>
      </c>
    </row>
    <row r="87" spans="1:9" x14ac:dyDescent="0.3">
      <c r="A87" s="1">
        <v>19391</v>
      </c>
      <c r="B87" t="s">
        <v>6</v>
      </c>
      <c r="C87" s="24"/>
      <c r="D87" t="s">
        <v>6</v>
      </c>
      <c r="E87" t="s">
        <v>6</v>
      </c>
      <c r="F87" t="s">
        <v>6</v>
      </c>
      <c r="G87" s="2">
        <v>104900000</v>
      </c>
      <c r="H87" t="s">
        <v>6</v>
      </c>
      <c r="I87" t="s">
        <v>6</v>
      </c>
    </row>
    <row r="88" spans="1:9" x14ac:dyDescent="0.3">
      <c r="A88" s="1">
        <v>19419</v>
      </c>
      <c r="B88" t="s">
        <v>6</v>
      </c>
      <c r="C88" s="24"/>
      <c r="D88" t="s">
        <v>6</v>
      </c>
      <c r="E88" t="s">
        <v>6</v>
      </c>
      <c r="F88" t="s">
        <v>6</v>
      </c>
      <c r="G88" s="2">
        <v>106700000</v>
      </c>
      <c r="H88" t="s">
        <v>6</v>
      </c>
      <c r="I88" t="s">
        <v>6</v>
      </c>
    </row>
    <row r="89" spans="1:9" x14ac:dyDescent="0.3">
      <c r="A89" s="1">
        <v>19450</v>
      </c>
      <c r="B89" t="s">
        <v>6</v>
      </c>
      <c r="C89" s="24"/>
      <c r="D89" t="s">
        <v>6</v>
      </c>
      <c r="E89" t="s">
        <v>6</v>
      </c>
      <c r="F89" t="s">
        <v>6</v>
      </c>
      <c r="G89" s="2">
        <v>108200000</v>
      </c>
      <c r="H89" t="s">
        <v>6</v>
      </c>
      <c r="I89" t="s">
        <v>6</v>
      </c>
    </row>
    <row r="90" spans="1:9" x14ac:dyDescent="0.3">
      <c r="A90" s="1">
        <v>19480</v>
      </c>
      <c r="B90" t="s">
        <v>6</v>
      </c>
      <c r="C90" s="24"/>
      <c r="D90" t="s">
        <v>6</v>
      </c>
      <c r="E90" t="s">
        <v>6</v>
      </c>
      <c r="F90" t="s">
        <v>6</v>
      </c>
      <c r="G90" s="2">
        <v>110300000</v>
      </c>
      <c r="H90" t="s">
        <v>6</v>
      </c>
      <c r="I90" t="s">
        <v>6</v>
      </c>
    </row>
    <row r="91" spans="1:9" x14ac:dyDescent="0.3">
      <c r="A91" s="1">
        <v>19511</v>
      </c>
      <c r="B91" t="s">
        <v>6</v>
      </c>
      <c r="C91" s="24"/>
      <c r="D91" t="s">
        <v>6</v>
      </c>
      <c r="E91" t="s">
        <v>6</v>
      </c>
      <c r="F91" t="s">
        <v>6</v>
      </c>
      <c r="G91" s="2">
        <v>113500000</v>
      </c>
      <c r="H91" t="s">
        <v>6</v>
      </c>
      <c r="I91" t="s">
        <v>6</v>
      </c>
    </row>
    <row r="92" spans="1:9" x14ac:dyDescent="0.3">
      <c r="A92" s="1">
        <v>19541</v>
      </c>
      <c r="B92" t="s">
        <v>6</v>
      </c>
      <c r="C92" s="24"/>
      <c r="D92" t="s">
        <v>6</v>
      </c>
      <c r="E92" t="s">
        <v>6</v>
      </c>
      <c r="F92" t="s">
        <v>6</v>
      </c>
      <c r="G92" s="2">
        <v>112200000</v>
      </c>
      <c r="H92" t="s">
        <v>6</v>
      </c>
      <c r="I92" t="s">
        <v>6</v>
      </c>
    </row>
    <row r="93" spans="1:9" x14ac:dyDescent="0.3">
      <c r="A93" s="1">
        <v>19572</v>
      </c>
      <c r="B93" t="s">
        <v>6</v>
      </c>
      <c r="C93" s="24"/>
      <c r="D93" t="s">
        <v>6</v>
      </c>
      <c r="E93" t="s">
        <v>6</v>
      </c>
      <c r="F93" t="s">
        <v>6</v>
      </c>
      <c r="G93" s="2">
        <v>113500000</v>
      </c>
      <c r="H93" t="s">
        <v>6</v>
      </c>
      <c r="I93" t="s">
        <v>6</v>
      </c>
    </row>
    <row r="94" spans="1:9" x14ac:dyDescent="0.3">
      <c r="A94" s="1">
        <v>19603</v>
      </c>
      <c r="B94" t="s">
        <v>6</v>
      </c>
      <c r="C94" s="24"/>
      <c r="D94" t="s">
        <v>6</v>
      </c>
      <c r="E94" t="s">
        <v>6</v>
      </c>
      <c r="F94" t="s">
        <v>6</v>
      </c>
      <c r="G94" s="2">
        <v>114600000</v>
      </c>
      <c r="H94" t="s">
        <v>6</v>
      </c>
      <c r="I94" t="s">
        <v>6</v>
      </c>
    </row>
    <row r="95" spans="1:9" x14ac:dyDescent="0.3">
      <c r="A95" s="1">
        <v>19633</v>
      </c>
      <c r="B95" t="s">
        <v>6</v>
      </c>
      <c r="C95" s="24"/>
      <c r="D95" t="s">
        <v>6</v>
      </c>
      <c r="E95" t="s">
        <v>6</v>
      </c>
      <c r="F95" t="s">
        <v>6</v>
      </c>
      <c r="G95" s="2">
        <v>117300000</v>
      </c>
      <c r="H95" t="s">
        <v>6</v>
      </c>
      <c r="I95" t="s">
        <v>6</v>
      </c>
    </row>
    <row r="96" spans="1:9" x14ac:dyDescent="0.3">
      <c r="A96" s="1">
        <v>19664</v>
      </c>
      <c r="B96" t="s">
        <v>6</v>
      </c>
      <c r="C96" s="24"/>
      <c r="D96" t="s">
        <v>6</v>
      </c>
      <c r="E96" t="s">
        <v>6</v>
      </c>
      <c r="F96" t="s">
        <v>6</v>
      </c>
      <c r="G96" s="2">
        <v>121200000</v>
      </c>
      <c r="H96" t="s">
        <v>6</v>
      </c>
      <c r="I96" t="s">
        <v>6</v>
      </c>
    </row>
    <row r="97" spans="1:9" x14ac:dyDescent="0.3">
      <c r="A97" s="1">
        <v>19694</v>
      </c>
      <c r="B97" t="s">
        <v>6</v>
      </c>
      <c r="C97" s="24"/>
      <c r="D97" t="s">
        <v>6</v>
      </c>
      <c r="E97" t="s">
        <v>6</v>
      </c>
      <c r="F97" t="s">
        <v>6</v>
      </c>
      <c r="G97" s="2">
        <v>124100000</v>
      </c>
      <c r="H97" t="s">
        <v>6</v>
      </c>
      <c r="I97" t="s">
        <v>6</v>
      </c>
    </row>
    <row r="98" spans="1:9" x14ac:dyDescent="0.3">
      <c r="A98" s="1">
        <v>19725</v>
      </c>
      <c r="B98" t="s">
        <v>6</v>
      </c>
      <c r="C98" s="24"/>
      <c r="D98" t="s">
        <v>6</v>
      </c>
      <c r="E98" t="s">
        <v>6</v>
      </c>
      <c r="F98" t="s">
        <v>6</v>
      </c>
      <c r="G98" s="2">
        <v>126100000</v>
      </c>
      <c r="H98" t="s">
        <v>6</v>
      </c>
      <c r="I98" t="s">
        <v>6</v>
      </c>
    </row>
    <row r="99" spans="1:9" x14ac:dyDescent="0.3">
      <c r="A99" s="1">
        <v>19756</v>
      </c>
      <c r="B99" t="s">
        <v>6</v>
      </c>
      <c r="C99" s="24"/>
      <c r="D99" t="s">
        <v>6</v>
      </c>
      <c r="E99" t="s">
        <v>6</v>
      </c>
      <c r="F99" t="s">
        <v>6</v>
      </c>
      <c r="G99" s="2">
        <v>128200000</v>
      </c>
      <c r="H99" t="s">
        <v>6</v>
      </c>
      <c r="I99" t="s">
        <v>6</v>
      </c>
    </row>
    <row r="100" spans="1:9" x14ac:dyDescent="0.3">
      <c r="A100" s="1">
        <v>19784</v>
      </c>
      <c r="B100" t="s">
        <v>6</v>
      </c>
      <c r="C100" s="24"/>
      <c r="D100" t="s">
        <v>6</v>
      </c>
      <c r="E100" t="s">
        <v>6</v>
      </c>
      <c r="F100" t="s">
        <v>6</v>
      </c>
      <c r="G100" s="2">
        <v>128400000</v>
      </c>
      <c r="H100" t="s">
        <v>6</v>
      </c>
      <c r="I100" t="s">
        <v>6</v>
      </c>
    </row>
    <row r="101" spans="1:9" x14ac:dyDescent="0.3">
      <c r="A101" s="1">
        <v>19815</v>
      </c>
      <c r="B101" t="s">
        <v>6</v>
      </c>
      <c r="C101" s="24"/>
      <c r="D101" t="s">
        <v>6</v>
      </c>
      <c r="E101" t="s">
        <v>6</v>
      </c>
      <c r="F101" t="s">
        <v>6</v>
      </c>
      <c r="G101" s="2">
        <v>130900000</v>
      </c>
      <c r="H101" t="s">
        <v>6</v>
      </c>
      <c r="I101" t="s">
        <v>6</v>
      </c>
    </row>
    <row r="102" spans="1:9" x14ac:dyDescent="0.3">
      <c r="A102" s="1">
        <v>19845</v>
      </c>
      <c r="B102" t="s">
        <v>6</v>
      </c>
      <c r="C102" s="24"/>
      <c r="D102" t="s">
        <v>6</v>
      </c>
      <c r="E102" t="s">
        <v>6</v>
      </c>
      <c r="F102" t="s">
        <v>6</v>
      </c>
      <c r="G102" s="2">
        <v>131000000</v>
      </c>
      <c r="H102" t="s">
        <v>6</v>
      </c>
      <c r="I102" t="s">
        <v>6</v>
      </c>
    </row>
    <row r="103" spans="1:9" x14ac:dyDescent="0.3">
      <c r="A103" s="1">
        <v>19876</v>
      </c>
      <c r="B103" t="s">
        <v>6</v>
      </c>
      <c r="C103" s="24"/>
      <c r="D103" t="s">
        <v>6</v>
      </c>
      <c r="E103" t="s">
        <v>6</v>
      </c>
      <c r="F103" t="s">
        <v>6</v>
      </c>
      <c r="G103" s="2">
        <v>133200000</v>
      </c>
      <c r="H103" t="s">
        <v>6</v>
      </c>
      <c r="I103" t="s">
        <v>6</v>
      </c>
    </row>
    <row r="104" spans="1:9" x14ac:dyDescent="0.3">
      <c r="A104" s="1">
        <v>19906</v>
      </c>
      <c r="B104" t="s">
        <v>6</v>
      </c>
      <c r="C104" s="24"/>
      <c r="D104" t="s">
        <v>6</v>
      </c>
      <c r="E104" t="s">
        <v>6</v>
      </c>
      <c r="F104" t="s">
        <v>6</v>
      </c>
      <c r="G104" s="2">
        <v>135100000</v>
      </c>
      <c r="H104" t="s">
        <v>6</v>
      </c>
      <c r="I104" t="s">
        <v>6</v>
      </c>
    </row>
    <row r="105" spans="1:9" x14ac:dyDescent="0.3">
      <c r="A105" s="1">
        <v>19937</v>
      </c>
      <c r="B105" t="s">
        <v>6</v>
      </c>
      <c r="C105" s="24"/>
      <c r="D105" t="s">
        <v>6</v>
      </c>
      <c r="E105" t="s">
        <v>6</v>
      </c>
      <c r="F105" t="s">
        <v>6</v>
      </c>
      <c r="G105" s="2">
        <v>139600000</v>
      </c>
      <c r="H105" t="s">
        <v>6</v>
      </c>
      <c r="I105" t="s">
        <v>6</v>
      </c>
    </row>
    <row r="106" spans="1:9" x14ac:dyDescent="0.3">
      <c r="A106" s="1">
        <v>19968</v>
      </c>
      <c r="B106" t="s">
        <v>6</v>
      </c>
      <c r="C106" s="24"/>
      <c r="D106" t="s">
        <v>6</v>
      </c>
      <c r="E106" t="s">
        <v>6</v>
      </c>
      <c r="F106" t="s">
        <v>6</v>
      </c>
      <c r="G106" s="2">
        <v>143100000</v>
      </c>
      <c r="H106" t="s">
        <v>6</v>
      </c>
      <c r="I106" t="s">
        <v>6</v>
      </c>
    </row>
    <row r="107" spans="1:9" x14ac:dyDescent="0.3">
      <c r="A107" s="1">
        <v>19998</v>
      </c>
      <c r="B107" t="s">
        <v>6</v>
      </c>
      <c r="C107" s="24"/>
      <c r="D107" t="s">
        <v>6</v>
      </c>
      <c r="E107" t="s">
        <v>6</v>
      </c>
      <c r="F107" t="s">
        <v>6</v>
      </c>
      <c r="G107" s="2">
        <v>147600000</v>
      </c>
      <c r="H107" t="s">
        <v>6</v>
      </c>
      <c r="I107" t="s">
        <v>6</v>
      </c>
    </row>
    <row r="108" spans="1:9" x14ac:dyDescent="0.3">
      <c r="A108" s="1">
        <v>20029</v>
      </c>
      <c r="B108" t="s">
        <v>6</v>
      </c>
      <c r="C108" s="24"/>
      <c r="D108" t="s">
        <v>6</v>
      </c>
      <c r="E108" t="s">
        <v>6</v>
      </c>
      <c r="F108" t="s">
        <v>6</v>
      </c>
      <c r="G108" s="2">
        <v>147400000</v>
      </c>
      <c r="H108" t="s">
        <v>6</v>
      </c>
      <c r="I108" t="s">
        <v>6</v>
      </c>
    </row>
    <row r="109" spans="1:9" x14ac:dyDescent="0.3">
      <c r="A109" s="1">
        <v>20059</v>
      </c>
      <c r="B109" t="s">
        <v>6</v>
      </c>
      <c r="C109" s="24"/>
      <c r="D109" t="s">
        <v>6</v>
      </c>
      <c r="E109" t="s">
        <v>6</v>
      </c>
      <c r="F109" t="s">
        <v>6</v>
      </c>
      <c r="G109" s="2">
        <v>151500000</v>
      </c>
      <c r="H109" t="s">
        <v>6</v>
      </c>
      <c r="I109" t="s">
        <v>6</v>
      </c>
    </row>
    <row r="110" spans="1:9" x14ac:dyDescent="0.3">
      <c r="A110" s="1">
        <v>20090</v>
      </c>
      <c r="B110" t="s">
        <v>6</v>
      </c>
      <c r="C110" s="24"/>
      <c r="D110" t="s">
        <v>6</v>
      </c>
      <c r="E110" t="s">
        <v>6</v>
      </c>
      <c r="F110" t="s">
        <v>6</v>
      </c>
      <c r="G110" s="2">
        <v>150800000</v>
      </c>
      <c r="H110" t="s">
        <v>6</v>
      </c>
      <c r="I110" t="s">
        <v>6</v>
      </c>
    </row>
    <row r="111" spans="1:9" x14ac:dyDescent="0.3">
      <c r="A111" s="1">
        <v>20121</v>
      </c>
      <c r="B111" t="s">
        <v>6</v>
      </c>
      <c r="C111" s="24"/>
      <c r="D111" t="s">
        <v>6</v>
      </c>
      <c r="E111" t="s">
        <v>6</v>
      </c>
      <c r="F111" t="s">
        <v>6</v>
      </c>
      <c r="G111" s="2">
        <v>152800000</v>
      </c>
      <c r="H111" t="s">
        <v>6</v>
      </c>
      <c r="I111" t="s">
        <v>6</v>
      </c>
    </row>
    <row r="112" spans="1:9" x14ac:dyDescent="0.3">
      <c r="A112" s="1">
        <v>20149</v>
      </c>
      <c r="B112" t="s">
        <v>6</v>
      </c>
      <c r="C112" s="24"/>
      <c r="D112" t="s">
        <v>6</v>
      </c>
      <c r="E112" t="s">
        <v>6</v>
      </c>
      <c r="F112" t="s">
        <v>6</v>
      </c>
      <c r="G112" s="2">
        <v>153200000</v>
      </c>
      <c r="H112" t="s">
        <v>6</v>
      </c>
      <c r="I112" t="s">
        <v>6</v>
      </c>
    </row>
    <row r="113" spans="1:9" x14ac:dyDescent="0.3">
      <c r="A113" s="1">
        <v>20180</v>
      </c>
      <c r="B113" t="s">
        <v>6</v>
      </c>
      <c r="C113" s="24"/>
      <c r="D113" t="s">
        <v>6</v>
      </c>
      <c r="E113" t="s">
        <v>6</v>
      </c>
      <c r="F113" t="s">
        <v>6</v>
      </c>
      <c r="G113" s="2">
        <v>156500000</v>
      </c>
      <c r="H113" t="s">
        <v>6</v>
      </c>
      <c r="I113" t="s">
        <v>6</v>
      </c>
    </row>
    <row r="114" spans="1:9" x14ac:dyDescent="0.3">
      <c r="A114" s="1">
        <v>20210</v>
      </c>
      <c r="B114" t="s">
        <v>6</v>
      </c>
      <c r="C114" s="24"/>
      <c r="D114" t="s">
        <v>6</v>
      </c>
      <c r="E114" t="s">
        <v>6</v>
      </c>
      <c r="F114" t="s">
        <v>6</v>
      </c>
      <c r="G114" s="2">
        <v>158200000</v>
      </c>
      <c r="H114" t="s">
        <v>6</v>
      </c>
      <c r="I114" t="s">
        <v>6</v>
      </c>
    </row>
    <row r="115" spans="1:9" x14ac:dyDescent="0.3">
      <c r="A115" s="1">
        <v>20241</v>
      </c>
      <c r="B115" t="s">
        <v>6</v>
      </c>
      <c r="C115" s="24"/>
      <c r="D115" t="s">
        <v>6</v>
      </c>
      <c r="E115" t="s">
        <v>6</v>
      </c>
      <c r="F115" t="s">
        <v>6</v>
      </c>
      <c r="G115" s="2">
        <v>161100000</v>
      </c>
      <c r="H115" t="s">
        <v>6</v>
      </c>
      <c r="I115" t="s">
        <v>6</v>
      </c>
    </row>
    <row r="116" spans="1:9" x14ac:dyDescent="0.3">
      <c r="A116" s="1">
        <v>20271</v>
      </c>
      <c r="B116" t="s">
        <v>6</v>
      </c>
      <c r="C116" s="24"/>
      <c r="D116" t="s">
        <v>6</v>
      </c>
      <c r="E116" t="s">
        <v>6</v>
      </c>
      <c r="F116" t="s">
        <v>6</v>
      </c>
      <c r="G116" s="2">
        <v>161800000</v>
      </c>
      <c r="H116" t="s">
        <v>6</v>
      </c>
      <c r="I116" t="s">
        <v>6</v>
      </c>
    </row>
    <row r="117" spans="1:9" x14ac:dyDescent="0.3">
      <c r="A117" s="1">
        <v>20302</v>
      </c>
      <c r="B117" t="s">
        <v>6</v>
      </c>
      <c r="C117" s="24"/>
      <c r="D117" t="s">
        <v>6</v>
      </c>
      <c r="E117" t="s">
        <v>6</v>
      </c>
      <c r="F117" t="s">
        <v>6</v>
      </c>
      <c r="G117" s="2">
        <v>165500000</v>
      </c>
      <c r="H117" t="s">
        <v>6</v>
      </c>
      <c r="I117" t="s">
        <v>6</v>
      </c>
    </row>
    <row r="118" spans="1:9" x14ac:dyDescent="0.3">
      <c r="A118" s="1">
        <v>20333</v>
      </c>
      <c r="B118" t="s">
        <v>6</v>
      </c>
      <c r="C118" s="24"/>
      <c r="D118" t="s">
        <v>6</v>
      </c>
      <c r="E118" t="s">
        <v>6</v>
      </c>
      <c r="F118" t="s">
        <v>6</v>
      </c>
      <c r="G118" s="2">
        <v>169700000</v>
      </c>
      <c r="H118" t="s">
        <v>6</v>
      </c>
      <c r="I118" t="s">
        <v>6</v>
      </c>
    </row>
    <row r="119" spans="1:9" x14ac:dyDescent="0.3">
      <c r="A119" s="1">
        <v>20363</v>
      </c>
      <c r="B119" t="s">
        <v>6</v>
      </c>
      <c r="C119" s="24"/>
      <c r="D119" t="s">
        <v>6</v>
      </c>
      <c r="E119" t="s">
        <v>6</v>
      </c>
      <c r="F119" t="s">
        <v>6</v>
      </c>
      <c r="G119" s="2">
        <v>172700000</v>
      </c>
      <c r="H119" t="s">
        <v>6</v>
      </c>
      <c r="I119" t="s">
        <v>6</v>
      </c>
    </row>
    <row r="120" spans="1:9" x14ac:dyDescent="0.3">
      <c r="A120" s="1">
        <v>20394</v>
      </c>
      <c r="B120" t="s">
        <v>6</v>
      </c>
      <c r="C120" s="24"/>
      <c r="D120" t="s">
        <v>6</v>
      </c>
      <c r="E120" t="s">
        <v>6</v>
      </c>
      <c r="F120" t="s">
        <v>6</v>
      </c>
      <c r="G120" s="2">
        <v>174300000</v>
      </c>
      <c r="H120" t="s">
        <v>6</v>
      </c>
      <c r="I120" t="s">
        <v>6</v>
      </c>
    </row>
    <row r="121" spans="1:9" x14ac:dyDescent="0.3">
      <c r="A121" s="1">
        <v>20424</v>
      </c>
      <c r="B121" t="s">
        <v>6</v>
      </c>
      <c r="C121" s="24"/>
      <c r="D121" t="s">
        <v>6</v>
      </c>
      <c r="E121" t="s">
        <v>6</v>
      </c>
      <c r="F121" t="s">
        <v>6</v>
      </c>
      <c r="G121" s="2">
        <v>177900000</v>
      </c>
      <c r="H121" t="s">
        <v>6</v>
      </c>
      <c r="I121" t="s">
        <v>6</v>
      </c>
    </row>
    <row r="122" spans="1:9" x14ac:dyDescent="0.3">
      <c r="A122" s="1">
        <v>20455</v>
      </c>
      <c r="B122" t="s">
        <v>6</v>
      </c>
      <c r="C122" s="24"/>
      <c r="D122" t="s">
        <v>6</v>
      </c>
      <c r="E122" t="s">
        <v>6</v>
      </c>
      <c r="F122" t="s">
        <v>6</v>
      </c>
      <c r="G122" s="2">
        <v>178900000</v>
      </c>
      <c r="H122" t="s">
        <v>6</v>
      </c>
      <c r="I122" t="s">
        <v>6</v>
      </c>
    </row>
    <row r="123" spans="1:9" x14ac:dyDescent="0.3">
      <c r="A123" s="1">
        <v>20486</v>
      </c>
      <c r="B123" t="s">
        <v>6</v>
      </c>
      <c r="C123" s="24"/>
      <c r="D123" t="s">
        <v>6</v>
      </c>
      <c r="E123" t="s">
        <v>6</v>
      </c>
      <c r="F123" t="s">
        <v>6</v>
      </c>
      <c r="G123" s="2">
        <v>181900000</v>
      </c>
      <c r="H123" t="s">
        <v>6</v>
      </c>
      <c r="I123" t="s">
        <v>6</v>
      </c>
    </row>
    <row r="124" spans="1:9" x14ac:dyDescent="0.3">
      <c r="A124" s="1">
        <v>20515</v>
      </c>
      <c r="B124" t="s">
        <v>6</v>
      </c>
      <c r="C124" s="24"/>
      <c r="D124" t="s">
        <v>6</v>
      </c>
      <c r="E124" t="s">
        <v>6</v>
      </c>
      <c r="F124" t="s">
        <v>6</v>
      </c>
      <c r="G124" s="2">
        <v>185900000</v>
      </c>
      <c r="H124" t="s">
        <v>6</v>
      </c>
      <c r="I124" t="s">
        <v>6</v>
      </c>
    </row>
    <row r="125" spans="1:9" x14ac:dyDescent="0.3">
      <c r="A125" s="1">
        <v>20546</v>
      </c>
      <c r="B125" t="s">
        <v>6</v>
      </c>
      <c r="C125" s="24"/>
      <c r="D125" t="s">
        <v>6</v>
      </c>
      <c r="E125" t="s">
        <v>6</v>
      </c>
      <c r="F125" t="s">
        <v>6</v>
      </c>
      <c r="G125" s="2">
        <v>189500000</v>
      </c>
      <c r="H125" t="s">
        <v>6</v>
      </c>
      <c r="I125" t="s">
        <v>6</v>
      </c>
    </row>
    <row r="126" spans="1:9" x14ac:dyDescent="0.3">
      <c r="A126" s="1">
        <v>20576</v>
      </c>
      <c r="B126" t="s">
        <v>6</v>
      </c>
      <c r="C126" s="24"/>
      <c r="D126" t="s">
        <v>6</v>
      </c>
      <c r="E126" t="s">
        <v>6</v>
      </c>
      <c r="F126" t="s">
        <v>6</v>
      </c>
      <c r="G126" s="2">
        <v>193700000</v>
      </c>
      <c r="H126" t="s">
        <v>6</v>
      </c>
      <c r="I126" t="s">
        <v>6</v>
      </c>
    </row>
    <row r="127" spans="1:9" x14ac:dyDescent="0.3">
      <c r="A127" s="1">
        <v>20607</v>
      </c>
      <c r="B127" t="s">
        <v>6</v>
      </c>
      <c r="C127" s="24"/>
      <c r="D127" t="s">
        <v>6</v>
      </c>
      <c r="E127" t="s">
        <v>6</v>
      </c>
      <c r="F127" t="s">
        <v>6</v>
      </c>
      <c r="G127" s="2">
        <v>196600000</v>
      </c>
      <c r="H127" t="s">
        <v>6</v>
      </c>
      <c r="I127" t="s">
        <v>6</v>
      </c>
    </row>
    <row r="128" spans="1:9" x14ac:dyDescent="0.3">
      <c r="A128" s="1">
        <v>20637</v>
      </c>
      <c r="B128" t="s">
        <v>6</v>
      </c>
      <c r="C128" s="24"/>
      <c r="D128" t="s">
        <v>6</v>
      </c>
      <c r="E128" t="s">
        <v>6</v>
      </c>
      <c r="F128" t="s">
        <v>6</v>
      </c>
      <c r="G128" s="2">
        <v>198600000</v>
      </c>
      <c r="H128" t="s">
        <v>6</v>
      </c>
      <c r="I128" t="s">
        <v>6</v>
      </c>
    </row>
    <row r="129" spans="1:9" x14ac:dyDescent="0.3">
      <c r="A129" s="1">
        <v>20668</v>
      </c>
      <c r="B129" t="s">
        <v>6</v>
      </c>
      <c r="C129" s="24"/>
      <c r="D129" t="s">
        <v>6</v>
      </c>
      <c r="E129" t="s">
        <v>6</v>
      </c>
      <c r="F129" t="s">
        <v>6</v>
      </c>
      <c r="G129" s="2">
        <v>199100000</v>
      </c>
      <c r="H129" t="s">
        <v>6</v>
      </c>
      <c r="I129" t="s">
        <v>6</v>
      </c>
    </row>
    <row r="130" spans="1:9" x14ac:dyDescent="0.3">
      <c r="A130" s="1">
        <v>20699</v>
      </c>
      <c r="B130" t="s">
        <v>6</v>
      </c>
      <c r="C130" s="24"/>
      <c r="D130" t="s">
        <v>6</v>
      </c>
      <c r="E130" t="s">
        <v>6</v>
      </c>
      <c r="F130" t="s">
        <v>6</v>
      </c>
      <c r="G130" s="2">
        <v>202000000</v>
      </c>
      <c r="H130" t="s">
        <v>6</v>
      </c>
      <c r="I130" t="s">
        <v>6</v>
      </c>
    </row>
    <row r="131" spans="1:9" x14ac:dyDescent="0.3">
      <c r="A131" s="1">
        <v>20729</v>
      </c>
      <c r="B131" t="s">
        <v>6</v>
      </c>
      <c r="C131" s="24"/>
      <c r="D131" t="s">
        <v>6</v>
      </c>
      <c r="E131" t="s">
        <v>6</v>
      </c>
      <c r="F131" t="s">
        <v>6</v>
      </c>
      <c r="G131" s="2">
        <v>205100000</v>
      </c>
      <c r="H131" t="s">
        <v>6</v>
      </c>
      <c r="I131" t="s">
        <v>6</v>
      </c>
    </row>
    <row r="132" spans="1:9" x14ac:dyDescent="0.3">
      <c r="A132" s="1">
        <v>20760</v>
      </c>
      <c r="B132" t="s">
        <v>6</v>
      </c>
      <c r="C132" s="24"/>
      <c r="D132" t="s">
        <v>6</v>
      </c>
      <c r="E132" t="s">
        <v>6</v>
      </c>
      <c r="F132" t="s">
        <v>6</v>
      </c>
      <c r="G132" s="2">
        <v>208800000</v>
      </c>
      <c r="H132" t="s">
        <v>6</v>
      </c>
      <c r="I132" t="s">
        <v>6</v>
      </c>
    </row>
    <row r="133" spans="1:9" x14ac:dyDescent="0.3">
      <c r="A133" s="1">
        <v>20790</v>
      </c>
      <c r="B133" t="s">
        <v>6</v>
      </c>
      <c r="C133" s="24"/>
      <c r="D133" t="s">
        <v>6</v>
      </c>
      <c r="E133" t="s">
        <v>6</v>
      </c>
      <c r="F133" t="s">
        <v>6</v>
      </c>
      <c r="G133" s="2">
        <v>217300000</v>
      </c>
      <c r="H133" t="s">
        <v>6</v>
      </c>
      <c r="I133" t="s">
        <v>6</v>
      </c>
    </row>
    <row r="134" spans="1:9" x14ac:dyDescent="0.3">
      <c r="A134" s="1">
        <v>20821</v>
      </c>
      <c r="B134" t="s">
        <v>6</v>
      </c>
      <c r="C134" s="24"/>
      <c r="D134" t="s">
        <v>6</v>
      </c>
      <c r="E134" t="s">
        <v>6</v>
      </c>
      <c r="F134" t="s">
        <v>6</v>
      </c>
      <c r="G134" s="2">
        <v>216700000</v>
      </c>
      <c r="H134" t="s">
        <v>6</v>
      </c>
      <c r="I134" t="s">
        <v>6</v>
      </c>
    </row>
    <row r="135" spans="1:9" x14ac:dyDescent="0.3">
      <c r="A135" s="1">
        <v>20852</v>
      </c>
      <c r="B135" t="s">
        <v>6</v>
      </c>
      <c r="C135" s="24"/>
      <c r="D135" t="s">
        <v>6</v>
      </c>
      <c r="E135" t="s">
        <v>6</v>
      </c>
      <c r="F135" t="s">
        <v>6</v>
      </c>
      <c r="G135" s="2">
        <v>220300000</v>
      </c>
      <c r="H135" t="s">
        <v>6</v>
      </c>
      <c r="I135" t="s">
        <v>6</v>
      </c>
    </row>
    <row r="136" spans="1:9" x14ac:dyDescent="0.3">
      <c r="A136" s="1">
        <v>20880</v>
      </c>
      <c r="B136" t="s">
        <v>6</v>
      </c>
      <c r="C136" s="24"/>
      <c r="D136" t="s">
        <v>6</v>
      </c>
      <c r="E136" t="s">
        <v>6</v>
      </c>
      <c r="F136" t="s">
        <v>6</v>
      </c>
      <c r="G136" s="2">
        <v>223500000</v>
      </c>
      <c r="H136" t="s">
        <v>6</v>
      </c>
      <c r="I136" t="s">
        <v>6</v>
      </c>
    </row>
    <row r="137" spans="1:9" x14ac:dyDescent="0.3">
      <c r="A137" s="1">
        <v>20911</v>
      </c>
      <c r="B137" t="s">
        <v>6</v>
      </c>
      <c r="C137" s="24"/>
      <c r="D137" t="s">
        <v>6</v>
      </c>
      <c r="E137" t="s">
        <v>6</v>
      </c>
      <c r="F137" t="s">
        <v>6</v>
      </c>
      <c r="G137" s="2">
        <v>226800000</v>
      </c>
      <c r="H137" t="s">
        <v>6</v>
      </c>
      <c r="I137" t="s">
        <v>6</v>
      </c>
    </row>
    <row r="138" spans="1:9" x14ac:dyDescent="0.3">
      <c r="A138" s="1">
        <v>20941</v>
      </c>
      <c r="B138" t="s">
        <v>6</v>
      </c>
      <c r="C138" s="24"/>
      <c r="D138" t="s">
        <v>6</v>
      </c>
      <c r="E138" t="s">
        <v>6</v>
      </c>
      <c r="F138" t="s">
        <v>6</v>
      </c>
      <c r="G138" s="2">
        <v>230700000</v>
      </c>
      <c r="H138" t="s">
        <v>6</v>
      </c>
      <c r="I138" t="s">
        <v>6</v>
      </c>
    </row>
    <row r="139" spans="1:9" x14ac:dyDescent="0.3">
      <c r="A139" s="1">
        <v>20972</v>
      </c>
      <c r="B139" t="s">
        <v>6</v>
      </c>
      <c r="C139" s="24"/>
      <c r="D139" t="s">
        <v>6</v>
      </c>
      <c r="E139" t="s">
        <v>6</v>
      </c>
      <c r="F139" t="s">
        <v>6</v>
      </c>
      <c r="G139" s="2">
        <v>235400000</v>
      </c>
      <c r="H139" t="s">
        <v>6</v>
      </c>
      <c r="I139" t="s">
        <v>6</v>
      </c>
    </row>
    <row r="140" spans="1:9" x14ac:dyDescent="0.3">
      <c r="A140" s="1">
        <v>21002</v>
      </c>
      <c r="B140" t="s">
        <v>6</v>
      </c>
      <c r="C140" s="24"/>
      <c r="D140" t="s">
        <v>6</v>
      </c>
      <c r="E140" t="s">
        <v>6</v>
      </c>
      <c r="F140" t="s">
        <v>6</v>
      </c>
      <c r="G140" s="2">
        <v>239000000</v>
      </c>
      <c r="H140" t="s">
        <v>6</v>
      </c>
      <c r="I140" t="s">
        <v>6</v>
      </c>
    </row>
    <row r="141" spans="1:9" x14ac:dyDescent="0.3">
      <c r="A141" s="1">
        <v>21033</v>
      </c>
      <c r="B141" t="s">
        <v>6</v>
      </c>
      <c r="C141" s="24"/>
      <c r="D141" t="s">
        <v>6</v>
      </c>
      <c r="E141" t="s">
        <v>6</v>
      </c>
      <c r="F141" t="s">
        <v>6</v>
      </c>
      <c r="G141" s="2">
        <v>243900000</v>
      </c>
      <c r="H141" t="s">
        <v>6</v>
      </c>
      <c r="I141" t="s">
        <v>6</v>
      </c>
    </row>
    <row r="142" spans="1:9" x14ac:dyDescent="0.3">
      <c r="A142" s="1">
        <v>21064</v>
      </c>
      <c r="B142" t="s">
        <v>6</v>
      </c>
      <c r="C142" s="24"/>
      <c r="D142" t="s">
        <v>6</v>
      </c>
      <c r="E142" t="s">
        <v>6</v>
      </c>
      <c r="F142" t="s">
        <v>6</v>
      </c>
      <c r="G142" s="2">
        <v>254000000</v>
      </c>
      <c r="H142" t="s">
        <v>6</v>
      </c>
      <c r="I142" t="s">
        <v>6</v>
      </c>
    </row>
    <row r="143" spans="1:9" x14ac:dyDescent="0.3">
      <c r="A143" s="1">
        <v>21094</v>
      </c>
      <c r="B143" t="s">
        <v>6</v>
      </c>
      <c r="C143" s="24"/>
      <c r="D143" t="s">
        <v>6</v>
      </c>
      <c r="E143" t="s">
        <v>6</v>
      </c>
      <c r="F143" t="s">
        <v>6</v>
      </c>
      <c r="G143" s="2">
        <v>264000000</v>
      </c>
      <c r="H143" t="s">
        <v>6</v>
      </c>
      <c r="I143" t="s">
        <v>6</v>
      </c>
    </row>
    <row r="144" spans="1:9" x14ac:dyDescent="0.3">
      <c r="A144" s="1">
        <v>21125</v>
      </c>
      <c r="B144" t="s">
        <v>6</v>
      </c>
      <c r="C144" s="24"/>
      <c r="D144" t="s">
        <v>6</v>
      </c>
      <c r="E144" t="s">
        <v>6</v>
      </c>
      <c r="F144" t="s">
        <v>6</v>
      </c>
      <c r="G144" s="2">
        <v>273400000</v>
      </c>
      <c r="H144" t="s">
        <v>6</v>
      </c>
      <c r="I144" t="s">
        <v>6</v>
      </c>
    </row>
    <row r="145" spans="1:9" x14ac:dyDescent="0.3">
      <c r="A145" s="1">
        <v>21155</v>
      </c>
      <c r="B145" t="s">
        <v>6</v>
      </c>
      <c r="C145" s="24"/>
      <c r="D145" t="s">
        <v>6</v>
      </c>
      <c r="E145" t="s">
        <v>6</v>
      </c>
      <c r="F145" t="s">
        <v>6</v>
      </c>
      <c r="G145" s="2">
        <v>290900000</v>
      </c>
      <c r="H145" t="s">
        <v>6</v>
      </c>
      <c r="I145" t="s">
        <v>6</v>
      </c>
    </row>
    <row r="146" spans="1:9" x14ac:dyDescent="0.3">
      <c r="A146" s="1">
        <v>21186</v>
      </c>
      <c r="B146" t="s">
        <v>6</v>
      </c>
      <c r="C146" s="24"/>
      <c r="D146" t="s">
        <v>6</v>
      </c>
      <c r="E146" t="s">
        <v>6</v>
      </c>
      <c r="F146" t="s">
        <v>6</v>
      </c>
      <c r="G146" s="2">
        <v>291400000</v>
      </c>
      <c r="H146" t="s">
        <v>6</v>
      </c>
      <c r="I146" t="s">
        <v>6</v>
      </c>
    </row>
    <row r="147" spans="1:9" x14ac:dyDescent="0.3">
      <c r="A147" s="1">
        <v>21217</v>
      </c>
      <c r="B147" t="s">
        <v>6</v>
      </c>
      <c r="C147" s="24"/>
      <c r="D147" t="s">
        <v>6</v>
      </c>
      <c r="E147" t="s">
        <v>6</v>
      </c>
      <c r="F147" t="s">
        <v>6</v>
      </c>
      <c r="G147" s="2">
        <v>297700000</v>
      </c>
      <c r="H147" t="s">
        <v>6</v>
      </c>
      <c r="I147" t="s">
        <v>6</v>
      </c>
    </row>
    <row r="148" spans="1:9" x14ac:dyDescent="0.3">
      <c r="A148" s="1">
        <v>21245</v>
      </c>
      <c r="B148" t="s">
        <v>6</v>
      </c>
      <c r="C148" s="24"/>
      <c r="D148" t="s">
        <v>6</v>
      </c>
      <c r="E148" t="s">
        <v>6</v>
      </c>
      <c r="F148" t="s">
        <v>6</v>
      </c>
      <c r="G148" s="2">
        <v>304700000</v>
      </c>
      <c r="H148" t="s">
        <v>6</v>
      </c>
      <c r="I148" t="s">
        <v>6</v>
      </c>
    </row>
    <row r="149" spans="1:9" x14ac:dyDescent="0.3">
      <c r="A149" s="1">
        <v>21276</v>
      </c>
      <c r="B149" t="s">
        <v>6</v>
      </c>
      <c r="C149" s="24"/>
      <c r="D149" t="s">
        <v>6</v>
      </c>
      <c r="E149" t="s">
        <v>6</v>
      </c>
      <c r="F149" t="s">
        <v>6</v>
      </c>
      <c r="G149" s="2">
        <v>313000000</v>
      </c>
      <c r="H149" t="s">
        <v>6</v>
      </c>
      <c r="I149" t="s">
        <v>6</v>
      </c>
    </row>
    <row r="150" spans="1:9" x14ac:dyDescent="0.3">
      <c r="A150" s="1">
        <v>21306</v>
      </c>
      <c r="B150" t="s">
        <v>6</v>
      </c>
      <c r="C150" s="24"/>
      <c r="D150" t="s">
        <v>6</v>
      </c>
      <c r="E150" t="s">
        <v>6</v>
      </c>
      <c r="F150" t="s">
        <v>6</v>
      </c>
      <c r="G150" s="2">
        <v>316300000</v>
      </c>
      <c r="H150" t="s">
        <v>6</v>
      </c>
      <c r="I150" t="s">
        <v>6</v>
      </c>
    </row>
    <row r="151" spans="1:9" x14ac:dyDescent="0.3">
      <c r="A151" s="1">
        <v>21337</v>
      </c>
      <c r="B151" t="s">
        <v>6</v>
      </c>
      <c r="C151" s="24"/>
      <c r="D151" t="s">
        <v>6</v>
      </c>
      <c r="E151" t="s">
        <v>6</v>
      </c>
      <c r="F151" t="s">
        <v>6</v>
      </c>
      <c r="G151" s="2">
        <v>322600000</v>
      </c>
      <c r="H151" t="s">
        <v>6</v>
      </c>
      <c r="I151" t="s">
        <v>6</v>
      </c>
    </row>
    <row r="152" spans="1:9" x14ac:dyDescent="0.3">
      <c r="A152" s="1">
        <v>21367</v>
      </c>
      <c r="B152" t="s">
        <v>6</v>
      </c>
      <c r="C152" s="24"/>
      <c r="D152" t="s">
        <v>6</v>
      </c>
      <c r="E152" t="s">
        <v>6</v>
      </c>
      <c r="F152" t="s">
        <v>6</v>
      </c>
      <c r="G152" s="2">
        <v>325600000</v>
      </c>
      <c r="H152" t="s">
        <v>6</v>
      </c>
      <c r="I152" t="s">
        <v>6</v>
      </c>
    </row>
    <row r="153" spans="1:9" x14ac:dyDescent="0.3">
      <c r="A153" s="1">
        <v>21398</v>
      </c>
      <c r="B153" t="s">
        <v>6</v>
      </c>
      <c r="C153" s="24"/>
      <c r="D153" t="s">
        <v>6</v>
      </c>
      <c r="E153" t="s">
        <v>6</v>
      </c>
      <c r="F153" t="s">
        <v>6</v>
      </c>
      <c r="G153" s="2">
        <v>330300000</v>
      </c>
      <c r="H153" t="s">
        <v>6</v>
      </c>
      <c r="I153" t="s">
        <v>6</v>
      </c>
    </row>
    <row r="154" spans="1:9" x14ac:dyDescent="0.3">
      <c r="A154" s="1">
        <v>21429</v>
      </c>
      <c r="B154" t="s">
        <v>6</v>
      </c>
      <c r="C154" s="24"/>
      <c r="D154" t="s">
        <v>6</v>
      </c>
      <c r="E154" t="s">
        <v>6</v>
      </c>
      <c r="F154" t="s">
        <v>6</v>
      </c>
      <c r="G154" s="2">
        <v>340700000</v>
      </c>
      <c r="H154" t="s">
        <v>6</v>
      </c>
      <c r="I154" t="s">
        <v>6</v>
      </c>
    </row>
    <row r="155" spans="1:9" x14ac:dyDescent="0.3">
      <c r="A155" s="1">
        <v>21459</v>
      </c>
      <c r="B155" t="s">
        <v>6</v>
      </c>
      <c r="C155" s="24"/>
      <c r="D155" t="s">
        <v>6</v>
      </c>
      <c r="E155" t="s">
        <v>6</v>
      </c>
      <c r="F155" t="s">
        <v>6</v>
      </c>
      <c r="G155" s="2">
        <v>342300000</v>
      </c>
      <c r="H155" t="s">
        <v>6</v>
      </c>
      <c r="I155" t="s">
        <v>6</v>
      </c>
    </row>
    <row r="156" spans="1:9" x14ac:dyDescent="0.3">
      <c r="A156" s="1">
        <v>21490</v>
      </c>
      <c r="B156" t="s">
        <v>6</v>
      </c>
      <c r="C156" s="24"/>
      <c r="D156" t="s">
        <v>6</v>
      </c>
      <c r="E156" t="s">
        <v>6</v>
      </c>
      <c r="F156" t="s">
        <v>6</v>
      </c>
      <c r="G156" s="2">
        <v>347900000</v>
      </c>
      <c r="H156" t="s">
        <v>6</v>
      </c>
      <c r="I156" t="s">
        <v>6</v>
      </c>
    </row>
    <row r="157" spans="1:9" x14ac:dyDescent="0.3">
      <c r="A157" s="1">
        <v>21520</v>
      </c>
      <c r="B157" t="s">
        <v>6</v>
      </c>
      <c r="C157" s="24"/>
      <c r="D157" t="s">
        <v>6</v>
      </c>
      <c r="E157" t="s">
        <v>6</v>
      </c>
      <c r="F157" t="s">
        <v>6</v>
      </c>
      <c r="G157" s="2">
        <v>353100000</v>
      </c>
      <c r="H157" t="s">
        <v>6</v>
      </c>
      <c r="I157" t="s">
        <v>6</v>
      </c>
    </row>
    <row r="158" spans="1:9" x14ac:dyDescent="0.3">
      <c r="A158" s="1">
        <v>21551</v>
      </c>
      <c r="B158" t="s">
        <v>6</v>
      </c>
      <c r="C158" s="24"/>
      <c r="D158" t="s">
        <v>6</v>
      </c>
      <c r="E158" t="s">
        <v>6</v>
      </c>
      <c r="F158" t="s">
        <v>6</v>
      </c>
      <c r="G158" s="2">
        <v>358400000</v>
      </c>
      <c r="H158" t="s">
        <v>6</v>
      </c>
      <c r="I158" t="s">
        <v>6</v>
      </c>
    </row>
    <row r="159" spans="1:9" x14ac:dyDescent="0.3">
      <c r="A159" s="1">
        <v>21582</v>
      </c>
      <c r="B159" t="s">
        <v>6</v>
      </c>
      <c r="C159" s="24"/>
      <c r="D159" t="s">
        <v>6</v>
      </c>
      <c r="E159" t="s">
        <v>6</v>
      </c>
      <c r="F159" t="s">
        <v>6</v>
      </c>
      <c r="G159" s="2">
        <v>360400000</v>
      </c>
      <c r="H159" t="s">
        <v>6</v>
      </c>
      <c r="I159" t="s">
        <v>6</v>
      </c>
    </row>
    <row r="160" spans="1:9" x14ac:dyDescent="0.3">
      <c r="A160" s="1">
        <v>21610</v>
      </c>
      <c r="B160" t="s">
        <v>6</v>
      </c>
      <c r="C160" s="24"/>
      <c r="D160" t="s">
        <v>6</v>
      </c>
      <c r="E160" t="s">
        <v>6</v>
      </c>
      <c r="F160" t="s">
        <v>6</v>
      </c>
      <c r="G160" s="2">
        <v>369100000</v>
      </c>
      <c r="H160" t="s">
        <v>6</v>
      </c>
      <c r="I160" t="s">
        <v>6</v>
      </c>
    </row>
    <row r="161" spans="1:9" x14ac:dyDescent="0.3">
      <c r="A161" s="1">
        <v>21641</v>
      </c>
      <c r="B161" t="s">
        <v>6</v>
      </c>
      <c r="C161" s="24"/>
      <c r="D161" t="s">
        <v>6</v>
      </c>
      <c r="E161" t="s">
        <v>6</v>
      </c>
      <c r="F161" t="s">
        <v>6</v>
      </c>
      <c r="G161" s="2">
        <v>375900000</v>
      </c>
      <c r="H161" t="s">
        <v>6</v>
      </c>
      <c r="I161" t="s">
        <v>6</v>
      </c>
    </row>
    <row r="162" spans="1:9" x14ac:dyDescent="0.3">
      <c r="A162" s="1">
        <v>21671</v>
      </c>
      <c r="B162" t="s">
        <v>6</v>
      </c>
      <c r="C162" s="24"/>
      <c r="D162" t="s">
        <v>6</v>
      </c>
      <c r="E162" t="s">
        <v>6</v>
      </c>
      <c r="F162" t="s">
        <v>6</v>
      </c>
      <c r="G162" s="2">
        <v>379900000</v>
      </c>
      <c r="H162" t="s">
        <v>6</v>
      </c>
      <c r="I162" t="s">
        <v>6</v>
      </c>
    </row>
    <row r="163" spans="1:9" x14ac:dyDescent="0.3">
      <c r="A163" s="1">
        <v>21702</v>
      </c>
      <c r="B163" t="s">
        <v>6</v>
      </c>
      <c r="C163" s="24"/>
      <c r="D163" t="s">
        <v>6</v>
      </c>
      <c r="E163" t="s">
        <v>6</v>
      </c>
      <c r="F163" t="s">
        <v>6</v>
      </c>
      <c r="G163" s="2">
        <v>391700000</v>
      </c>
      <c r="H163" t="s">
        <v>6</v>
      </c>
      <c r="I163" t="s">
        <v>6</v>
      </c>
    </row>
    <row r="164" spans="1:9" x14ac:dyDescent="0.3">
      <c r="A164" s="1">
        <v>21732</v>
      </c>
      <c r="B164" t="s">
        <v>6</v>
      </c>
      <c r="C164" s="24"/>
      <c r="D164" t="s">
        <v>6</v>
      </c>
      <c r="E164" t="s">
        <v>6</v>
      </c>
      <c r="F164" t="s">
        <v>6</v>
      </c>
      <c r="G164" s="2">
        <v>404700000</v>
      </c>
      <c r="H164" t="s">
        <v>6</v>
      </c>
      <c r="I164" t="s">
        <v>6</v>
      </c>
    </row>
    <row r="165" spans="1:9" x14ac:dyDescent="0.3">
      <c r="A165" s="1">
        <v>21763</v>
      </c>
      <c r="B165" t="s">
        <v>6</v>
      </c>
      <c r="C165" s="24"/>
      <c r="D165" t="s">
        <v>6</v>
      </c>
      <c r="E165" t="s">
        <v>6</v>
      </c>
      <c r="F165" t="s">
        <v>6</v>
      </c>
      <c r="G165" s="2">
        <v>425200000</v>
      </c>
      <c r="H165" t="s">
        <v>6</v>
      </c>
      <c r="I165" t="s">
        <v>6</v>
      </c>
    </row>
    <row r="166" spans="1:9" x14ac:dyDescent="0.3">
      <c r="A166" s="1">
        <v>21794</v>
      </c>
      <c r="B166" t="s">
        <v>6</v>
      </c>
      <c r="C166" s="24"/>
      <c r="D166" t="s">
        <v>6</v>
      </c>
      <c r="E166" t="s">
        <v>6</v>
      </c>
      <c r="F166" t="s">
        <v>6</v>
      </c>
      <c r="G166" s="2">
        <v>441600000</v>
      </c>
      <c r="H166" t="s">
        <v>6</v>
      </c>
      <c r="I166" t="s">
        <v>6</v>
      </c>
    </row>
    <row r="167" spans="1:9" x14ac:dyDescent="0.3">
      <c r="A167" s="1">
        <v>21824</v>
      </c>
      <c r="B167" t="s">
        <v>6</v>
      </c>
      <c r="C167" s="24"/>
      <c r="D167" t="s">
        <v>6</v>
      </c>
      <c r="E167" t="s">
        <v>6</v>
      </c>
      <c r="F167" t="s">
        <v>6</v>
      </c>
      <c r="G167" s="2">
        <v>456900000</v>
      </c>
      <c r="H167" t="s">
        <v>6</v>
      </c>
      <c r="I167" t="s">
        <v>6</v>
      </c>
    </row>
    <row r="168" spans="1:9" x14ac:dyDescent="0.3">
      <c r="A168" s="1">
        <v>21855</v>
      </c>
      <c r="B168" t="s">
        <v>6</v>
      </c>
      <c r="C168" s="24"/>
      <c r="D168" t="s">
        <v>6</v>
      </c>
      <c r="E168" t="s">
        <v>6</v>
      </c>
      <c r="F168" t="s">
        <v>6</v>
      </c>
      <c r="G168" s="2">
        <v>474200000</v>
      </c>
      <c r="H168" t="s">
        <v>6</v>
      </c>
      <c r="I168" t="s">
        <v>6</v>
      </c>
    </row>
    <row r="169" spans="1:9" x14ac:dyDescent="0.3">
      <c r="A169" s="1">
        <v>21885</v>
      </c>
      <c r="B169" t="s">
        <v>6</v>
      </c>
      <c r="C169" s="24"/>
      <c r="D169" t="s">
        <v>6</v>
      </c>
      <c r="E169" t="s">
        <v>6</v>
      </c>
      <c r="F169" t="s">
        <v>6</v>
      </c>
      <c r="G169" s="2">
        <v>500600000</v>
      </c>
      <c r="H169" t="s">
        <v>6</v>
      </c>
      <c r="I169" t="s">
        <v>6</v>
      </c>
    </row>
    <row r="170" spans="1:9" x14ac:dyDescent="0.3">
      <c r="A170" s="1">
        <v>21916</v>
      </c>
      <c r="B170" t="s">
        <v>6</v>
      </c>
      <c r="C170" s="24"/>
      <c r="D170" t="s">
        <v>6</v>
      </c>
      <c r="E170" t="s">
        <v>6</v>
      </c>
      <c r="F170" t="s">
        <v>6</v>
      </c>
      <c r="G170" s="2">
        <v>503500000</v>
      </c>
      <c r="H170" t="s">
        <v>6</v>
      </c>
      <c r="I170" t="s">
        <v>6</v>
      </c>
    </row>
    <row r="171" spans="1:9" x14ac:dyDescent="0.3">
      <c r="A171" s="1">
        <v>21947</v>
      </c>
      <c r="B171" t="s">
        <v>6</v>
      </c>
      <c r="C171" s="24"/>
      <c r="D171" t="s">
        <v>6</v>
      </c>
      <c r="E171" t="s">
        <v>6</v>
      </c>
      <c r="F171" t="s">
        <v>6</v>
      </c>
      <c r="G171" s="2">
        <v>514300000</v>
      </c>
      <c r="H171" t="s">
        <v>6</v>
      </c>
      <c r="I171" t="s">
        <v>6</v>
      </c>
    </row>
    <row r="172" spans="1:9" x14ac:dyDescent="0.3">
      <c r="A172" s="1">
        <v>21976</v>
      </c>
      <c r="B172" t="s">
        <v>6</v>
      </c>
      <c r="C172" s="24"/>
      <c r="D172" t="s">
        <v>6</v>
      </c>
      <c r="E172" t="s">
        <v>6</v>
      </c>
      <c r="F172" t="s">
        <v>6</v>
      </c>
      <c r="G172" s="2">
        <v>519500000</v>
      </c>
      <c r="H172" t="s">
        <v>6</v>
      </c>
      <c r="I172" t="s">
        <v>6</v>
      </c>
    </row>
    <row r="173" spans="1:9" x14ac:dyDescent="0.3">
      <c r="A173" s="1">
        <v>22007</v>
      </c>
      <c r="B173" t="s">
        <v>6</v>
      </c>
      <c r="C173" s="24"/>
      <c r="D173" t="s">
        <v>6</v>
      </c>
      <c r="E173" t="s">
        <v>6</v>
      </c>
      <c r="F173" t="s">
        <v>6</v>
      </c>
      <c r="G173" s="2">
        <v>527300000</v>
      </c>
      <c r="H173" t="s">
        <v>6</v>
      </c>
      <c r="I173" t="s">
        <v>6</v>
      </c>
    </row>
    <row r="174" spans="1:9" x14ac:dyDescent="0.3">
      <c r="A174" s="1">
        <v>22037</v>
      </c>
      <c r="B174" t="s">
        <v>6</v>
      </c>
      <c r="C174" s="24"/>
      <c r="D174" t="s">
        <v>6</v>
      </c>
      <c r="E174" t="s">
        <v>6</v>
      </c>
      <c r="F174" t="s">
        <v>6</v>
      </c>
      <c r="G174" s="2">
        <v>535700000</v>
      </c>
      <c r="H174" t="s">
        <v>6</v>
      </c>
      <c r="I174" t="s">
        <v>6</v>
      </c>
    </row>
    <row r="175" spans="1:9" x14ac:dyDescent="0.3">
      <c r="A175" s="1">
        <v>22068</v>
      </c>
      <c r="B175" t="s">
        <v>6</v>
      </c>
      <c r="C175" s="24"/>
      <c r="D175" t="s">
        <v>6</v>
      </c>
      <c r="E175" t="s">
        <v>6</v>
      </c>
      <c r="F175" t="s">
        <v>6</v>
      </c>
      <c r="G175" s="2">
        <v>549800000</v>
      </c>
      <c r="H175" t="s">
        <v>6</v>
      </c>
      <c r="I175" t="s">
        <v>6</v>
      </c>
    </row>
    <row r="176" spans="1:9" x14ac:dyDescent="0.3">
      <c r="A176" s="1">
        <v>22098</v>
      </c>
      <c r="B176" t="s">
        <v>6</v>
      </c>
      <c r="C176" s="24"/>
      <c r="D176" t="s">
        <v>6</v>
      </c>
      <c r="E176" t="s">
        <v>6</v>
      </c>
      <c r="F176" t="s">
        <v>6</v>
      </c>
      <c r="G176" s="2">
        <v>556700000</v>
      </c>
      <c r="H176" t="s">
        <v>6</v>
      </c>
      <c r="I176" t="s">
        <v>6</v>
      </c>
    </row>
    <row r="177" spans="1:9" x14ac:dyDescent="0.3">
      <c r="A177" s="1">
        <v>22129</v>
      </c>
      <c r="B177" t="s">
        <v>6</v>
      </c>
      <c r="C177" s="24"/>
      <c r="D177" t="s">
        <v>6</v>
      </c>
      <c r="E177" t="s">
        <v>6</v>
      </c>
      <c r="F177" t="s">
        <v>6</v>
      </c>
      <c r="G177" s="2">
        <v>572200000</v>
      </c>
      <c r="H177" t="s">
        <v>6</v>
      </c>
      <c r="I177" t="s">
        <v>6</v>
      </c>
    </row>
    <row r="178" spans="1:9" x14ac:dyDescent="0.3">
      <c r="A178" s="1">
        <v>22160</v>
      </c>
      <c r="B178" t="s">
        <v>6</v>
      </c>
      <c r="C178" s="24"/>
      <c r="D178" t="s">
        <v>6</v>
      </c>
      <c r="E178" t="s">
        <v>6</v>
      </c>
      <c r="F178" t="s">
        <v>6</v>
      </c>
      <c r="G178" s="2">
        <v>602000000</v>
      </c>
      <c r="H178" t="s">
        <v>6</v>
      </c>
      <c r="I178" t="s">
        <v>6</v>
      </c>
    </row>
    <row r="179" spans="1:9" x14ac:dyDescent="0.3">
      <c r="A179" s="1">
        <v>22190</v>
      </c>
      <c r="B179" t="s">
        <v>6</v>
      </c>
      <c r="C179" s="24"/>
      <c r="D179" t="s">
        <v>6</v>
      </c>
      <c r="E179" t="s">
        <v>6</v>
      </c>
      <c r="F179" t="s">
        <v>6</v>
      </c>
      <c r="G179" s="2">
        <v>623900000</v>
      </c>
      <c r="H179" t="s">
        <v>6</v>
      </c>
      <c r="I179" t="s">
        <v>6</v>
      </c>
    </row>
    <row r="180" spans="1:9" x14ac:dyDescent="0.3">
      <c r="A180" s="1">
        <v>22221</v>
      </c>
      <c r="B180" t="s">
        <v>6</v>
      </c>
      <c r="C180" s="24"/>
      <c r="D180" t="s">
        <v>6</v>
      </c>
      <c r="E180" t="s">
        <v>6</v>
      </c>
      <c r="F180" t="s">
        <v>6</v>
      </c>
      <c r="G180" s="2">
        <v>648100000</v>
      </c>
      <c r="H180" t="s">
        <v>6</v>
      </c>
      <c r="I180" t="s">
        <v>6</v>
      </c>
    </row>
    <row r="181" spans="1:9" x14ac:dyDescent="0.3">
      <c r="A181" s="1">
        <v>22251</v>
      </c>
      <c r="B181" t="s">
        <v>6</v>
      </c>
      <c r="C181" s="24"/>
      <c r="D181" t="s">
        <v>6</v>
      </c>
      <c r="E181" t="s">
        <v>6</v>
      </c>
      <c r="F181" t="s">
        <v>6</v>
      </c>
      <c r="G181" s="2">
        <v>692000000</v>
      </c>
      <c r="H181" t="s">
        <v>6</v>
      </c>
      <c r="I181" t="s">
        <v>6</v>
      </c>
    </row>
    <row r="182" spans="1:9" x14ac:dyDescent="0.3">
      <c r="A182" s="1">
        <v>22282</v>
      </c>
      <c r="B182" t="s">
        <v>6</v>
      </c>
      <c r="C182" s="24"/>
      <c r="D182" t="s">
        <v>6</v>
      </c>
      <c r="E182" t="s">
        <v>6</v>
      </c>
      <c r="F182" t="s">
        <v>6</v>
      </c>
      <c r="G182" s="2">
        <v>691000000</v>
      </c>
      <c r="H182" t="s">
        <v>6</v>
      </c>
      <c r="I182" t="s">
        <v>6</v>
      </c>
    </row>
    <row r="183" spans="1:9" x14ac:dyDescent="0.3">
      <c r="A183" s="1">
        <v>22313</v>
      </c>
      <c r="B183" t="s">
        <v>6</v>
      </c>
      <c r="C183" s="24"/>
      <c r="D183" t="s">
        <v>6</v>
      </c>
      <c r="E183" t="s">
        <v>6</v>
      </c>
      <c r="F183" t="s">
        <v>6</v>
      </c>
      <c r="G183" s="2">
        <v>720000000</v>
      </c>
      <c r="H183" t="s">
        <v>6</v>
      </c>
      <c r="I183" t="s">
        <v>6</v>
      </c>
    </row>
    <row r="184" spans="1:9" x14ac:dyDescent="0.3">
      <c r="A184" s="1">
        <v>22341</v>
      </c>
      <c r="B184" t="s">
        <v>6</v>
      </c>
      <c r="C184" s="24"/>
      <c r="D184" t="s">
        <v>6</v>
      </c>
      <c r="E184" t="s">
        <v>6</v>
      </c>
      <c r="F184" t="s">
        <v>6</v>
      </c>
      <c r="G184" s="2">
        <v>746000000</v>
      </c>
      <c r="H184" t="s">
        <v>6</v>
      </c>
      <c r="I184" t="s">
        <v>6</v>
      </c>
    </row>
    <row r="185" spans="1:9" x14ac:dyDescent="0.3">
      <c r="A185" s="1">
        <v>22372</v>
      </c>
      <c r="B185" t="s">
        <v>6</v>
      </c>
      <c r="C185" s="24"/>
      <c r="D185" t="s">
        <v>6</v>
      </c>
      <c r="E185" t="s">
        <v>6</v>
      </c>
      <c r="F185" t="s">
        <v>6</v>
      </c>
      <c r="G185" s="2">
        <v>758000000</v>
      </c>
      <c r="H185" t="s">
        <v>6</v>
      </c>
      <c r="I185" t="s">
        <v>6</v>
      </c>
    </row>
    <row r="186" spans="1:9" x14ac:dyDescent="0.3">
      <c r="A186" s="1">
        <v>22402</v>
      </c>
      <c r="B186" t="s">
        <v>6</v>
      </c>
      <c r="C186" s="24"/>
      <c r="D186" t="s">
        <v>6</v>
      </c>
      <c r="E186" t="s">
        <v>6</v>
      </c>
      <c r="F186" t="s">
        <v>6</v>
      </c>
      <c r="G186" s="2">
        <v>761000000</v>
      </c>
      <c r="H186" t="s">
        <v>6</v>
      </c>
      <c r="I186" t="s">
        <v>6</v>
      </c>
    </row>
    <row r="187" spans="1:9" x14ac:dyDescent="0.3">
      <c r="A187" s="1">
        <v>22433</v>
      </c>
      <c r="B187" t="s">
        <v>6</v>
      </c>
      <c r="C187" s="24"/>
      <c r="D187" t="s">
        <v>6</v>
      </c>
      <c r="E187" t="s">
        <v>6</v>
      </c>
      <c r="F187" t="s">
        <v>6</v>
      </c>
      <c r="G187" s="2">
        <v>778000000</v>
      </c>
      <c r="H187" t="s">
        <v>6</v>
      </c>
      <c r="I187" t="s">
        <v>6</v>
      </c>
    </row>
    <row r="188" spans="1:9" x14ac:dyDescent="0.3">
      <c r="A188" s="1">
        <v>22463</v>
      </c>
      <c r="B188" t="s">
        <v>6</v>
      </c>
      <c r="C188" s="24"/>
      <c r="D188" t="s">
        <v>6</v>
      </c>
      <c r="E188" t="s">
        <v>6</v>
      </c>
      <c r="F188" t="s">
        <v>6</v>
      </c>
      <c r="G188" s="2">
        <v>799000000</v>
      </c>
      <c r="H188" t="s">
        <v>6</v>
      </c>
      <c r="I188" t="s">
        <v>6</v>
      </c>
    </row>
    <row r="189" spans="1:9" x14ac:dyDescent="0.3">
      <c r="A189" s="1">
        <v>22494</v>
      </c>
      <c r="B189" t="s">
        <v>6</v>
      </c>
      <c r="C189" s="24"/>
      <c r="D189" t="s">
        <v>6</v>
      </c>
      <c r="E189" t="s">
        <v>6</v>
      </c>
      <c r="F189" t="s">
        <v>6</v>
      </c>
      <c r="G189" s="2">
        <v>841000000</v>
      </c>
      <c r="H189" t="s">
        <v>6</v>
      </c>
      <c r="I189" t="s">
        <v>6</v>
      </c>
    </row>
    <row r="190" spans="1:9" x14ac:dyDescent="0.3">
      <c r="A190" s="1">
        <v>22525</v>
      </c>
      <c r="B190" t="s">
        <v>6</v>
      </c>
      <c r="C190" s="24"/>
      <c r="D190" t="s">
        <v>6</v>
      </c>
      <c r="E190" t="s">
        <v>6</v>
      </c>
      <c r="F190" t="s">
        <v>6</v>
      </c>
      <c r="G190" s="2">
        <v>861000000</v>
      </c>
      <c r="H190" t="s">
        <v>6</v>
      </c>
      <c r="I190" t="s">
        <v>6</v>
      </c>
    </row>
    <row r="191" spans="1:9" x14ac:dyDescent="0.3">
      <c r="A191" s="1">
        <v>22555</v>
      </c>
      <c r="B191" t="s">
        <v>6</v>
      </c>
      <c r="C191" s="24"/>
      <c r="D191" t="s">
        <v>6</v>
      </c>
      <c r="E191" t="s">
        <v>6</v>
      </c>
      <c r="F191" t="s">
        <v>6</v>
      </c>
      <c r="G191" s="2">
        <v>910000000</v>
      </c>
      <c r="H191" t="s">
        <v>6</v>
      </c>
      <c r="I191" t="s">
        <v>6</v>
      </c>
    </row>
    <row r="192" spans="1:9" x14ac:dyDescent="0.3">
      <c r="A192" s="1">
        <v>22586</v>
      </c>
      <c r="B192" t="s">
        <v>6</v>
      </c>
      <c r="C192" s="24"/>
      <c r="D192" t="s">
        <v>6</v>
      </c>
      <c r="E192" t="s">
        <v>6</v>
      </c>
      <c r="F192" t="s">
        <v>6</v>
      </c>
      <c r="G192" s="2">
        <v>950000000</v>
      </c>
      <c r="H192" t="s">
        <v>6</v>
      </c>
      <c r="I192" t="s">
        <v>6</v>
      </c>
    </row>
    <row r="193" spans="1:9" x14ac:dyDescent="0.3">
      <c r="A193" s="1">
        <v>22616</v>
      </c>
      <c r="B193" t="s">
        <v>6</v>
      </c>
      <c r="C193" s="24"/>
      <c r="D193" t="s">
        <v>6</v>
      </c>
      <c r="E193" t="s">
        <v>6</v>
      </c>
      <c r="F193" t="s">
        <v>6</v>
      </c>
      <c r="G193" s="2">
        <v>1042000000</v>
      </c>
      <c r="H193" t="s">
        <v>6</v>
      </c>
      <c r="I193" t="s">
        <v>6</v>
      </c>
    </row>
    <row r="194" spans="1:9" x14ac:dyDescent="0.3">
      <c r="A194" s="1">
        <v>22647</v>
      </c>
      <c r="B194" t="s">
        <v>6</v>
      </c>
      <c r="C194" s="24"/>
      <c r="D194" t="s">
        <v>6</v>
      </c>
      <c r="E194" t="s">
        <v>6</v>
      </c>
      <c r="F194" t="s">
        <v>6</v>
      </c>
      <c r="G194" s="2">
        <v>1047000000</v>
      </c>
      <c r="H194" t="s">
        <v>6</v>
      </c>
      <c r="I194" t="s">
        <v>6</v>
      </c>
    </row>
    <row r="195" spans="1:9" x14ac:dyDescent="0.3">
      <c r="A195" s="1">
        <v>22678</v>
      </c>
      <c r="B195" t="s">
        <v>6</v>
      </c>
      <c r="C195" s="24"/>
      <c r="D195" t="s">
        <v>6</v>
      </c>
      <c r="E195" t="s">
        <v>6</v>
      </c>
      <c r="F195" t="s">
        <v>6</v>
      </c>
      <c r="G195" s="2">
        <v>1068000000</v>
      </c>
      <c r="H195" t="s">
        <v>6</v>
      </c>
      <c r="I195" t="s">
        <v>6</v>
      </c>
    </row>
    <row r="196" spans="1:9" x14ac:dyDescent="0.3">
      <c r="A196" s="1">
        <v>22706</v>
      </c>
      <c r="B196" t="s">
        <v>6</v>
      </c>
      <c r="C196" s="24"/>
      <c r="D196" t="s">
        <v>6</v>
      </c>
      <c r="E196" t="s">
        <v>6</v>
      </c>
      <c r="F196" t="s">
        <v>6</v>
      </c>
      <c r="G196" s="2">
        <v>1073000000</v>
      </c>
      <c r="H196" t="s">
        <v>6</v>
      </c>
      <c r="I196" t="s">
        <v>6</v>
      </c>
    </row>
    <row r="197" spans="1:9" x14ac:dyDescent="0.3">
      <c r="A197" s="1">
        <v>22737</v>
      </c>
      <c r="B197" t="s">
        <v>6</v>
      </c>
      <c r="C197" s="24"/>
      <c r="D197" t="s">
        <v>6</v>
      </c>
      <c r="E197" t="s">
        <v>6</v>
      </c>
      <c r="F197" t="s">
        <v>6</v>
      </c>
      <c r="G197" s="2">
        <v>1105000000</v>
      </c>
      <c r="H197" t="s">
        <v>6</v>
      </c>
      <c r="I197" t="s">
        <v>6</v>
      </c>
    </row>
    <row r="198" spans="1:9" x14ac:dyDescent="0.3">
      <c r="A198" s="1">
        <v>22767</v>
      </c>
      <c r="B198" t="s">
        <v>6</v>
      </c>
      <c r="C198" s="24"/>
      <c r="D198" t="s">
        <v>6</v>
      </c>
      <c r="E198" t="s">
        <v>6</v>
      </c>
      <c r="F198" t="s">
        <v>6</v>
      </c>
      <c r="G198" s="2">
        <v>1134000000</v>
      </c>
      <c r="H198" t="s">
        <v>6</v>
      </c>
      <c r="I198" t="s">
        <v>6</v>
      </c>
    </row>
    <row r="199" spans="1:9" x14ac:dyDescent="0.3">
      <c r="A199" s="1">
        <v>22798</v>
      </c>
      <c r="B199" t="s">
        <v>6</v>
      </c>
      <c r="C199" s="24"/>
      <c r="D199" t="s">
        <v>6</v>
      </c>
      <c r="E199" t="s">
        <v>6</v>
      </c>
      <c r="F199" t="s">
        <v>6</v>
      </c>
      <c r="G199" s="2">
        <v>1184000000</v>
      </c>
      <c r="H199" t="s">
        <v>6</v>
      </c>
      <c r="I199" t="s">
        <v>6</v>
      </c>
    </row>
    <row r="200" spans="1:9" x14ac:dyDescent="0.3">
      <c r="A200" s="1">
        <v>22828</v>
      </c>
      <c r="B200" t="s">
        <v>6</v>
      </c>
      <c r="C200" s="24"/>
      <c r="D200" t="s">
        <v>6</v>
      </c>
      <c r="E200" t="s">
        <v>6</v>
      </c>
      <c r="F200" t="s">
        <v>6</v>
      </c>
      <c r="G200" s="2">
        <v>1235000000</v>
      </c>
      <c r="H200" t="s">
        <v>6</v>
      </c>
      <c r="I200" t="s">
        <v>6</v>
      </c>
    </row>
    <row r="201" spans="1:9" x14ac:dyDescent="0.3">
      <c r="A201" s="1">
        <v>22859</v>
      </c>
      <c r="B201" t="s">
        <v>6</v>
      </c>
      <c r="C201" s="24"/>
      <c r="D201" t="s">
        <v>6</v>
      </c>
      <c r="E201" t="s">
        <v>6</v>
      </c>
      <c r="F201" t="s">
        <v>6</v>
      </c>
      <c r="G201" s="2">
        <v>1307000000</v>
      </c>
      <c r="H201" t="s">
        <v>6</v>
      </c>
      <c r="I201" t="s">
        <v>6</v>
      </c>
    </row>
    <row r="202" spans="1:9" x14ac:dyDescent="0.3">
      <c r="A202" s="1">
        <v>22890</v>
      </c>
      <c r="B202" t="s">
        <v>6</v>
      </c>
      <c r="C202" s="24"/>
      <c r="D202" t="s">
        <v>6</v>
      </c>
      <c r="E202" t="s">
        <v>6</v>
      </c>
      <c r="F202" t="s">
        <v>6</v>
      </c>
      <c r="G202" s="2">
        <v>1365000000</v>
      </c>
      <c r="H202" t="s">
        <v>6</v>
      </c>
      <c r="I202" t="s">
        <v>6</v>
      </c>
    </row>
    <row r="203" spans="1:9" x14ac:dyDescent="0.3">
      <c r="A203" s="1">
        <v>22920</v>
      </c>
      <c r="B203" t="s">
        <v>6</v>
      </c>
      <c r="C203" s="24"/>
      <c r="D203" t="s">
        <v>6</v>
      </c>
      <c r="E203" t="s">
        <v>6</v>
      </c>
      <c r="F203" t="s">
        <v>6</v>
      </c>
      <c r="G203" s="2">
        <v>1428000000</v>
      </c>
      <c r="H203" t="s">
        <v>6</v>
      </c>
      <c r="I203" t="s">
        <v>6</v>
      </c>
    </row>
    <row r="204" spans="1:9" x14ac:dyDescent="0.3">
      <c r="A204" s="1">
        <v>22951</v>
      </c>
      <c r="B204" t="s">
        <v>6</v>
      </c>
      <c r="C204" s="24"/>
      <c r="D204" t="s">
        <v>6</v>
      </c>
      <c r="E204" t="s">
        <v>6</v>
      </c>
      <c r="F204" t="s">
        <v>6</v>
      </c>
      <c r="G204" s="2">
        <v>1489000000</v>
      </c>
      <c r="H204" t="s">
        <v>6</v>
      </c>
      <c r="I204" t="s">
        <v>6</v>
      </c>
    </row>
    <row r="205" spans="1:9" x14ac:dyDescent="0.3">
      <c r="A205" s="1">
        <v>22981</v>
      </c>
      <c r="B205" t="s">
        <v>6</v>
      </c>
      <c r="C205" s="24"/>
      <c r="D205" t="s">
        <v>6</v>
      </c>
      <c r="E205" t="s">
        <v>6</v>
      </c>
      <c r="F205" t="s">
        <v>6</v>
      </c>
      <c r="G205" s="2">
        <v>1691000000</v>
      </c>
      <c r="H205" t="s">
        <v>6</v>
      </c>
      <c r="I205" t="s">
        <v>6</v>
      </c>
    </row>
    <row r="206" spans="1:9" x14ac:dyDescent="0.3">
      <c r="A206" s="1">
        <v>23012</v>
      </c>
      <c r="B206" t="s">
        <v>6</v>
      </c>
      <c r="C206" s="24"/>
      <c r="D206" t="s">
        <v>6</v>
      </c>
      <c r="E206" t="s">
        <v>6</v>
      </c>
      <c r="F206" t="s">
        <v>6</v>
      </c>
      <c r="G206" s="2">
        <v>1691000000</v>
      </c>
      <c r="H206" t="s">
        <v>6</v>
      </c>
      <c r="I206" t="s">
        <v>6</v>
      </c>
    </row>
    <row r="207" spans="1:9" x14ac:dyDescent="0.3">
      <c r="A207" s="1">
        <v>23043</v>
      </c>
      <c r="B207" t="s">
        <v>6</v>
      </c>
      <c r="C207" s="24"/>
      <c r="D207" t="s">
        <v>6</v>
      </c>
      <c r="E207" t="s">
        <v>6</v>
      </c>
      <c r="F207" t="s">
        <v>6</v>
      </c>
      <c r="G207" s="2">
        <v>1698000000</v>
      </c>
      <c r="H207" t="s">
        <v>6</v>
      </c>
      <c r="I207" t="s">
        <v>6</v>
      </c>
    </row>
    <row r="208" spans="1:9" x14ac:dyDescent="0.3">
      <c r="A208" s="1">
        <v>23071</v>
      </c>
      <c r="B208" t="s">
        <v>6</v>
      </c>
      <c r="C208" s="24"/>
      <c r="D208" t="s">
        <v>6</v>
      </c>
      <c r="E208" t="s">
        <v>6</v>
      </c>
      <c r="F208" t="s">
        <v>6</v>
      </c>
      <c r="G208" s="2">
        <v>1697000000</v>
      </c>
      <c r="H208" t="s">
        <v>6</v>
      </c>
      <c r="I208" t="s">
        <v>6</v>
      </c>
    </row>
    <row r="209" spans="1:9" x14ac:dyDescent="0.3">
      <c r="A209" s="1">
        <v>23102</v>
      </c>
      <c r="B209" t="s">
        <v>6</v>
      </c>
      <c r="C209" s="24"/>
      <c r="D209" t="s">
        <v>6</v>
      </c>
      <c r="E209" t="s">
        <v>6</v>
      </c>
      <c r="F209" t="s">
        <v>6</v>
      </c>
      <c r="G209" s="2">
        <v>1700000000</v>
      </c>
      <c r="H209" t="s">
        <v>6</v>
      </c>
      <c r="I209" t="s">
        <v>6</v>
      </c>
    </row>
    <row r="210" spans="1:9" x14ac:dyDescent="0.3">
      <c r="A210" s="1">
        <v>23132</v>
      </c>
      <c r="B210" t="s">
        <v>6</v>
      </c>
      <c r="C210" s="24"/>
      <c r="D210" t="s">
        <v>6</v>
      </c>
      <c r="E210" t="s">
        <v>6</v>
      </c>
      <c r="F210" t="s">
        <v>6</v>
      </c>
      <c r="G210" s="2">
        <v>1769000000</v>
      </c>
      <c r="H210" t="s">
        <v>6</v>
      </c>
      <c r="I210" t="s">
        <v>6</v>
      </c>
    </row>
    <row r="211" spans="1:9" x14ac:dyDescent="0.3">
      <c r="A211" s="1">
        <v>23163</v>
      </c>
      <c r="B211" t="s">
        <v>6</v>
      </c>
      <c r="C211" s="24"/>
      <c r="D211" t="s">
        <v>6</v>
      </c>
      <c r="E211" t="s">
        <v>6</v>
      </c>
      <c r="F211" t="s">
        <v>6</v>
      </c>
      <c r="G211" s="2">
        <v>1873000000</v>
      </c>
      <c r="H211" t="s">
        <v>6</v>
      </c>
      <c r="I211" t="s">
        <v>6</v>
      </c>
    </row>
    <row r="212" spans="1:9" x14ac:dyDescent="0.3">
      <c r="A212" s="1">
        <v>23193</v>
      </c>
      <c r="B212" t="s">
        <v>6</v>
      </c>
      <c r="C212" s="24"/>
      <c r="D212" t="s">
        <v>6</v>
      </c>
      <c r="E212" t="s">
        <v>6</v>
      </c>
      <c r="F212" t="s">
        <v>6</v>
      </c>
      <c r="G212" s="2">
        <v>1910000000</v>
      </c>
      <c r="H212" t="s">
        <v>6</v>
      </c>
      <c r="I212" t="s">
        <v>6</v>
      </c>
    </row>
    <row r="213" spans="1:9" x14ac:dyDescent="0.3">
      <c r="A213" s="1">
        <v>23224</v>
      </c>
      <c r="B213" t="s">
        <v>6</v>
      </c>
      <c r="C213" s="24"/>
      <c r="D213" t="s">
        <v>6</v>
      </c>
      <c r="E213" t="s">
        <v>6</v>
      </c>
      <c r="F213" t="s">
        <v>6</v>
      </c>
      <c r="G213" s="2">
        <v>2027000000</v>
      </c>
      <c r="H213" t="s">
        <v>6</v>
      </c>
      <c r="I213" t="s">
        <v>6</v>
      </c>
    </row>
    <row r="214" spans="1:9" x14ac:dyDescent="0.3">
      <c r="A214" s="1">
        <v>23255</v>
      </c>
      <c r="B214" t="s">
        <v>6</v>
      </c>
      <c r="C214" s="24"/>
      <c r="D214" t="s">
        <v>6</v>
      </c>
      <c r="E214" t="s">
        <v>6</v>
      </c>
      <c r="F214" t="s">
        <v>6</v>
      </c>
      <c r="G214" s="2">
        <v>2139000000</v>
      </c>
      <c r="H214" t="s">
        <v>6</v>
      </c>
      <c r="I214" t="s">
        <v>6</v>
      </c>
    </row>
    <row r="215" spans="1:9" x14ac:dyDescent="0.3">
      <c r="A215" s="1">
        <v>23285</v>
      </c>
      <c r="B215" t="s">
        <v>6</v>
      </c>
      <c r="C215" s="24"/>
      <c r="D215" t="s">
        <v>6</v>
      </c>
      <c r="E215" t="s">
        <v>6</v>
      </c>
      <c r="F215" t="s">
        <v>6</v>
      </c>
      <c r="G215" s="2">
        <v>2246000000</v>
      </c>
      <c r="H215" t="s">
        <v>6</v>
      </c>
      <c r="I215" t="s">
        <v>6</v>
      </c>
    </row>
    <row r="216" spans="1:9" x14ac:dyDescent="0.3">
      <c r="A216" s="1">
        <v>23316</v>
      </c>
      <c r="B216" t="s">
        <v>6</v>
      </c>
      <c r="C216" s="24"/>
      <c r="D216" t="s">
        <v>6</v>
      </c>
      <c r="E216" t="s">
        <v>6</v>
      </c>
      <c r="F216" t="s">
        <v>6</v>
      </c>
      <c r="G216" s="2">
        <v>2403000000</v>
      </c>
      <c r="H216" t="s">
        <v>6</v>
      </c>
      <c r="I216" t="s">
        <v>6</v>
      </c>
    </row>
    <row r="217" spans="1:9" x14ac:dyDescent="0.3">
      <c r="A217" s="1">
        <v>23346</v>
      </c>
      <c r="B217" t="s">
        <v>6</v>
      </c>
      <c r="C217" s="24"/>
      <c r="D217" t="s">
        <v>6</v>
      </c>
      <c r="E217" t="s">
        <v>6</v>
      </c>
      <c r="F217" t="s">
        <v>6</v>
      </c>
      <c r="G217" s="2">
        <v>2778000000</v>
      </c>
      <c r="H217" t="s">
        <v>6</v>
      </c>
      <c r="I217" t="s">
        <v>6</v>
      </c>
    </row>
    <row r="218" spans="1:9" x14ac:dyDescent="0.3">
      <c r="A218" s="1">
        <v>23377</v>
      </c>
      <c r="B218" t="s">
        <v>6</v>
      </c>
      <c r="C218" s="24"/>
      <c r="D218" t="s">
        <v>6</v>
      </c>
      <c r="E218" t="s">
        <v>6</v>
      </c>
      <c r="F218" t="s">
        <v>6</v>
      </c>
      <c r="G218" s="2">
        <v>2765000000</v>
      </c>
      <c r="H218" t="s">
        <v>6</v>
      </c>
      <c r="I218" t="s">
        <v>6</v>
      </c>
    </row>
    <row r="219" spans="1:9" x14ac:dyDescent="0.3">
      <c r="A219" s="1">
        <v>23408</v>
      </c>
      <c r="B219" t="s">
        <v>6</v>
      </c>
      <c r="C219" s="24"/>
      <c r="D219" t="s">
        <v>6</v>
      </c>
      <c r="E219" t="s">
        <v>6</v>
      </c>
      <c r="F219" t="s">
        <v>6</v>
      </c>
      <c r="G219" s="2">
        <v>2850000000</v>
      </c>
      <c r="H219" t="s">
        <v>6</v>
      </c>
      <c r="I219" t="s">
        <v>6</v>
      </c>
    </row>
    <row r="220" spans="1:9" x14ac:dyDescent="0.3">
      <c r="A220" s="1">
        <v>23437</v>
      </c>
      <c r="B220" t="s">
        <v>6</v>
      </c>
      <c r="C220" s="24"/>
      <c r="D220" t="s">
        <v>6</v>
      </c>
      <c r="E220" t="s">
        <v>6</v>
      </c>
      <c r="F220" t="s">
        <v>6</v>
      </c>
      <c r="G220" s="2">
        <v>3026000000</v>
      </c>
      <c r="H220" t="s">
        <v>6</v>
      </c>
      <c r="I220" t="s">
        <v>6</v>
      </c>
    </row>
    <row r="221" spans="1:9" x14ac:dyDescent="0.3">
      <c r="A221" s="1">
        <v>23468</v>
      </c>
      <c r="B221" t="s">
        <v>6</v>
      </c>
      <c r="C221" s="24"/>
      <c r="D221" t="s">
        <v>6</v>
      </c>
      <c r="E221" t="s">
        <v>6</v>
      </c>
      <c r="F221" t="s">
        <v>6</v>
      </c>
      <c r="G221" s="2">
        <v>3100000000</v>
      </c>
      <c r="H221" t="s">
        <v>6</v>
      </c>
      <c r="I221" t="s">
        <v>6</v>
      </c>
    </row>
    <row r="222" spans="1:9" x14ac:dyDescent="0.3">
      <c r="A222" s="1">
        <v>23498</v>
      </c>
      <c r="B222" t="s">
        <v>6</v>
      </c>
      <c r="C222" s="24"/>
      <c r="D222" t="s">
        <v>6</v>
      </c>
      <c r="E222" t="s">
        <v>6</v>
      </c>
      <c r="F222" t="s">
        <v>6</v>
      </c>
      <c r="G222" s="2">
        <v>3280000000</v>
      </c>
      <c r="H222" t="s">
        <v>6</v>
      </c>
      <c r="I222" t="s">
        <v>6</v>
      </c>
    </row>
    <row r="223" spans="1:9" x14ac:dyDescent="0.3">
      <c r="A223" s="1">
        <v>23529</v>
      </c>
      <c r="B223" t="s">
        <v>6</v>
      </c>
      <c r="C223" s="24"/>
      <c r="D223" t="s">
        <v>6</v>
      </c>
      <c r="E223" t="s">
        <v>6</v>
      </c>
      <c r="F223" t="s">
        <v>6</v>
      </c>
      <c r="G223" s="2">
        <v>3593000000</v>
      </c>
      <c r="H223" t="s">
        <v>6</v>
      </c>
      <c r="I223" t="s">
        <v>6</v>
      </c>
    </row>
    <row r="224" spans="1:9" x14ac:dyDescent="0.3">
      <c r="A224" s="1">
        <v>23559</v>
      </c>
      <c r="B224" t="s">
        <v>6</v>
      </c>
      <c r="C224" s="24"/>
      <c r="D224" t="s">
        <v>6</v>
      </c>
      <c r="E224" t="s">
        <v>6</v>
      </c>
      <c r="F224" t="s">
        <v>6</v>
      </c>
      <c r="G224" s="2">
        <v>3673000000</v>
      </c>
      <c r="H224" t="s">
        <v>6</v>
      </c>
      <c r="I224" t="s">
        <v>6</v>
      </c>
    </row>
    <row r="225" spans="1:9" x14ac:dyDescent="0.3">
      <c r="A225" s="1">
        <v>23590</v>
      </c>
      <c r="B225" t="s">
        <v>6</v>
      </c>
      <c r="C225" s="24"/>
      <c r="D225" t="s">
        <v>6</v>
      </c>
      <c r="E225" t="s">
        <v>6</v>
      </c>
      <c r="F225" t="s">
        <v>6</v>
      </c>
      <c r="G225" s="2">
        <v>3915000000</v>
      </c>
      <c r="H225" t="s">
        <v>6</v>
      </c>
      <c r="I225" t="s">
        <v>6</v>
      </c>
    </row>
    <row r="226" spans="1:9" x14ac:dyDescent="0.3">
      <c r="A226" s="1">
        <v>23621</v>
      </c>
      <c r="B226" t="s">
        <v>6</v>
      </c>
      <c r="C226" s="24"/>
      <c r="D226" t="s">
        <v>6</v>
      </c>
      <c r="E226" t="s">
        <v>6</v>
      </c>
      <c r="F226" t="s">
        <v>6</v>
      </c>
      <c r="G226" s="2">
        <v>4156000000</v>
      </c>
      <c r="H226" t="s">
        <v>6</v>
      </c>
      <c r="I226" t="s">
        <v>6</v>
      </c>
    </row>
    <row r="227" spans="1:9" x14ac:dyDescent="0.3">
      <c r="A227" s="1">
        <v>23651</v>
      </c>
      <c r="B227" t="s">
        <v>6</v>
      </c>
      <c r="C227" s="24"/>
      <c r="D227" t="s">
        <v>6</v>
      </c>
      <c r="E227" t="s">
        <v>6</v>
      </c>
      <c r="F227" t="s">
        <v>6</v>
      </c>
      <c r="G227" s="2">
        <v>4424000000</v>
      </c>
      <c r="H227" t="s">
        <v>6</v>
      </c>
      <c r="I227" t="s">
        <v>6</v>
      </c>
    </row>
    <row r="228" spans="1:9" x14ac:dyDescent="0.3">
      <c r="A228" s="1">
        <v>23682</v>
      </c>
      <c r="B228" t="s">
        <v>6</v>
      </c>
      <c r="C228" s="24"/>
      <c r="D228" t="s">
        <v>6</v>
      </c>
      <c r="E228" t="s">
        <v>6</v>
      </c>
      <c r="F228" t="s">
        <v>6</v>
      </c>
      <c r="G228" s="2">
        <v>4638000000</v>
      </c>
      <c r="H228" t="s">
        <v>6</v>
      </c>
      <c r="I228" t="s">
        <v>6</v>
      </c>
    </row>
    <row r="229" spans="1:9" x14ac:dyDescent="0.3">
      <c r="A229" s="1">
        <v>23712</v>
      </c>
      <c r="B229" t="s">
        <v>6</v>
      </c>
      <c r="C229" s="24"/>
      <c r="D229" t="s">
        <v>6</v>
      </c>
      <c r="E229" t="s">
        <v>6</v>
      </c>
      <c r="F229" t="s">
        <v>6</v>
      </c>
      <c r="G229" s="2">
        <v>5128000000</v>
      </c>
      <c r="H229" t="s">
        <v>6</v>
      </c>
      <c r="I229" t="s">
        <v>6</v>
      </c>
    </row>
    <row r="230" spans="1:9" x14ac:dyDescent="0.3">
      <c r="A230" s="1">
        <v>23743</v>
      </c>
      <c r="B230" t="s">
        <v>6</v>
      </c>
      <c r="C230" s="24"/>
      <c r="D230" t="s">
        <v>6</v>
      </c>
      <c r="E230" t="s">
        <v>6</v>
      </c>
      <c r="F230" t="s">
        <v>6</v>
      </c>
      <c r="G230" s="2">
        <v>5131000000</v>
      </c>
      <c r="H230" t="s">
        <v>6</v>
      </c>
      <c r="I230" t="s">
        <v>6</v>
      </c>
    </row>
    <row r="231" spans="1:9" x14ac:dyDescent="0.3">
      <c r="A231" s="1">
        <v>23774</v>
      </c>
      <c r="B231" t="s">
        <v>6</v>
      </c>
      <c r="C231" s="24"/>
      <c r="D231" t="s">
        <v>6</v>
      </c>
      <c r="E231" t="s">
        <v>6</v>
      </c>
      <c r="F231" t="s">
        <v>6</v>
      </c>
      <c r="G231" s="2">
        <v>5384000000</v>
      </c>
      <c r="H231" t="s">
        <v>6</v>
      </c>
      <c r="I231" t="s">
        <v>6</v>
      </c>
    </row>
    <row r="232" spans="1:9" x14ac:dyDescent="0.3">
      <c r="A232" s="1">
        <v>23802</v>
      </c>
      <c r="B232" t="s">
        <v>6</v>
      </c>
      <c r="C232" s="24"/>
      <c r="D232" t="s">
        <v>6</v>
      </c>
      <c r="E232" t="s">
        <v>6</v>
      </c>
      <c r="F232" t="s">
        <v>6</v>
      </c>
      <c r="G232" s="2">
        <v>5561000000</v>
      </c>
      <c r="H232" t="s">
        <v>6</v>
      </c>
      <c r="I232" t="s">
        <v>6</v>
      </c>
    </row>
    <row r="233" spans="1:9" x14ac:dyDescent="0.3">
      <c r="A233" s="1">
        <v>23833</v>
      </c>
      <c r="B233" t="s">
        <v>6</v>
      </c>
      <c r="C233" s="24"/>
      <c r="D233" t="s">
        <v>6</v>
      </c>
      <c r="E233" t="s">
        <v>6</v>
      </c>
      <c r="F233" t="s">
        <v>6</v>
      </c>
      <c r="G233" s="2">
        <v>5845000000</v>
      </c>
      <c r="H233" t="s">
        <v>6</v>
      </c>
      <c r="I233" t="s">
        <v>6</v>
      </c>
    </row>
    <row r="234" spans="1:9" x14ac:dyDescent="0.3">
      <c r="A234" s="1">
        <v>23863</v>
      </c>
      <c r="B234" t="s">
        <v>6</v>
      </c>
      <c r="C234" s="24"/>
      <c r="D234" t="s">
        <v>6</v>
      </c>
      <c r="E234" t="s">
        <v>6</v>
      </c>
      <c r="F234" t="s">
        <v>6</v>
      </c>
      <c r="G234" s="2">
        <v>6144000000</v>
      </c>
      <c r="H234" t="s">
        <v>6</v>
      </c>
      <c r="I234" t="s">
        <v>6</v>
      </c>
    </row>
    <row r="235" spans="1:9" x14ac:dyDescent="0.3">
      <c r="A235" s="1">
        <v>23894</v>
      </c>
      <c r="B235" t="s">
        <v>6</v>
      </c>
      <c r="C235" s="24"/>
      <c r="D235" t="s">
        <v>6</v>
      </c>
      <c r="E235" t="s">
        <v>6</v>
      </c>
      <c r="F235" t="s">
        <v>6</v>
      </c>
      <c r="G235" s="2">
        <v>6607000000</v>
      </c>
      <c r="H235" t="s">
        <v>6</v>
      </c>
      <c r="I235" t="s">
        <v>6</v>
      </c>
    </row>
    <row r="236" spans="1:9" x14ac:dyDescent="0.3">
      <c r="A236" s="1">
        <v>23924</v>
      </c>
      <c r="B236" t="s">
        <v>6</v>
      </c>
      <c r="C236" s="24"/>
      <c r="D236" t="s">
        <v>6</v>
      </c>
      <c r="E236" t="s">
        <v>6</v>
      </c>
      <c r="F236" t="s">
        <v>6</v>
      </c>
      <c r="G236" s="2">
        <v>6858000000</v>
      </c>
      <c r="H236" t="s">
        <v>6</v>
      </c>
      <c r="I236" t="s">
        <v>6</v>
      </c>
    </row>
    <row r="237" spans="1:9" x14ac:dyDescent="0.3">
      <c r="A237" s="1">
        <v>23955</v>
      </c>
      <c r="B237" t="s">
        <v>6</v>
      </c>
      <c r="C237" s="24"/>
      <c r="D237" t="s">
        <v>6</v>
      </c>
      <c r="E237" t="s">
        <v>6</v>
      </c>
      <c r="F237" t="s">
        <v>6</v>
      </c>
      <c r="G237" s="2">
        <v>7290000000</v>
      </c>
      <c r="H237" t="s">
        <v>6</v>
      </c>
      <c r="I237" t="s">
        <v>6</v>
      </c>
    </row>
    <row r="238" spans="1:9" x14ac:dyDescent="0.3">
      <c r="A238" s="1">
        <v>23986</v>
      </c>
      <c r="B238" t="s">
        <v>6</v>
      </c>
      <c r="C238" s="24"/>
      <c r="D238" t="s">
        <v>6</v>
      </c>
      <c r="E238" t="s">
        <v>6</v>
      </c>
      <c r="F238" t="s">
        <v>6</v>
      </c>
      <c r="G238" s="2">
        <v>7670000000</v>
      </c>
      <c r="H238" t="s">
        <v>6</v>
      </c>
      <c r="I238" t="s">
        <v>6</v>
      </c>
    </row>
    <row r="239" spans="1:9" x14ac:dyDescent="0.3">
      <c r="A239" s="1">
        <v>24016</v>
      </c>
      <c r="B239" t="s">
        <v>6</v>
      </c>
      <c r="C239" s="24"/>
      <c r="D239" t="s">
        <v>6</v>
      </c>
      <c r="E239" t="s">
        <v>6</v>
      </c>
      <c r="F239" t="s">
        <v>6</v>
      </c>
      <c r="G239" s="2">
        <v>8041000000</v>
      </c>
      <c r="H239" t="s">
        <v>6</v>
      </c>
      <c r="I239" t="s">
        <v>6</v>
      </c>
    </row>
    <row r="240" spans="1:9" x14ac:dyDescent="0.3">
      <c r="A240" s="1">
        <v>24047</v>
      </c>
      <c r="B240" t="s">
        <v>6</v>
      </c>
      <c r="C240" s="24"/>
      <c r="D240" t="s">
        <v>6</v>
      </c>
      <c r="E240" t="s">
        <v>6</v>
      </c>
      <c r="F240" t="s">
        <v>6</v>
      </c>
      <c r="G240" s="2">
        <v>8228000000</v>
      </c>
      <c r="H240" t="s">
        <v>6</v>
      </c>
      <c r="I240" t="s">
        <v>6</v>
      </c>
    </row>
    <row r="241" spans="1:9" x14ac:dyDescent="0.3">
      <c r="A241" s="1">
        <v>24077</v>
      </c>
      <c r="B241" t="s">
        <v>6</v>
      </c>
      <c r="C241" s="24"/>
      <c r="D241" t="s">
        <v>6</v>
      </c>
      <c r="E241" t="s">
        <v>6</v>
      </c>
      <c r="F241" t="s">
        <v>6</v>
      </c>
      <c r="G241" s="2">
        <v>9051000000</v>
      </c>
      <c r="H241" t="s">
        <v>6</v>
      </c>
      <c r="I241" t="s">
        <v>6</v>
      </c>
    </row>
    <row r="242" spans="1:9" x14ac:dyDescent="0.3">
      <c r="A242" s="1">
        <v>24108</v>
      </c>
      <c r="B242" t="s">
        <v>6</v>
      </c>
      <c r="C242" s="24"/>
      <c r="D242" t="s">
        <v>6</v>
      </c>
      <c r="E242" t="s">
        <v>6</v>
      </c>
      <c r="F242" t="s">
        <v>6</v>
      </c>
      <c r="G242" s="2">
        <v>8780000000</v>
      </c>
      <c r="H242" t="s">
        <v>6</v>
      </c>
      <c r="I242" t="s">
        <v>6</v>
      </c>
    </row>
    <row r="243" spans="1:9" x14ac:dyDescent="0.3">
      <c r="A243" s="1">
        <v>24139</v>
      </c>
      <c r="B243" t="s">
        <v>6</v>
      </c>
      <c r="C243" s="24"/>
      <c r="D243" t="s">
        <v>6</v>
      </c>
      <c r="E243" t="s">
        <v>6</v>
      </c>
      <c r="F243" t="s">
        <v>6</v>
      </c>
      <c r="G243" s="2">
        <v>8852000000</v>
      </c>
      <c r="H243" t="s">
        <v>6</v>
      </c>
      <c r="I243" t="s">
        <v>6</v>
      </c>
    </row>
    <row r="244" spans="1:9" x14ac:dyDescent="0.3">
      <c r="A244" s="1">
        <v>24167</v>
      </c>
      <c r="B244" t="s">
        <v>6</v>
      </c>
      <c r="C244" s="24"/>
      <c r="D244" t="s">
        <v>6</v>
      </c>
      <c r="E244" t="s">
        <v>6</v>
      </c>
      <c r="F244" t="s">
        <v>6</v>
      </c>
      <c r="G244" s="2">
        <v>8775000000</v>
      </c>
      <c r="H244" t="s">
        <v>6</v>
      </c>
      <c r="I244" t="s">
        <v>6</v>
      </c>
    </row>
    <row r="245" spans="1:9" x14ac:dyDescent="0.3">
      <c r="A245" s="1">
        <v>24198</v>
      </c>
      <c r="B245" t="s">
        <v>6</v>
      </c>
      <c r="C245" s="24"/>
      <c r="D245" t="s">
        <v>6</v>
      </c>
      <c r="E245" t="s">
        <v>6</v>
      </c>
      <c r="F245" t="s">
        <v>6</v>
      </c>
      <c r="G245" s="2">
        <v>8817000000</v>
      </c>
      <c r="H245" t="s">
        <v>6</v>
      </c>
      <c r="I245" t="s">
        <v>6</v>
      </c>
    </row>
    <row r="246" spans="1:9" x14ac:dyDescent="0.3">
      <c r="A246" s="1">
        <v>24228</v>
      </c>
      <c r="B246" t="s">
        <v>6</v>
      </c>
      <c r="C246" s="24"/>
      <c r="D246" t="s">
        <v>6</v>
      </c>
      <c r="E246" t="s">
        <v>6</v>
      </c>
      <c r="F246" t="s">
        <v>6</v>
      </c>
      <c r="G246" s="2">
        <v>8994000000</v>
      </c>
      <c r="H246" t="s">
        <v>6</v>
      </c>
      <c r="I246" t="s">
        <v>6</v>
      </c>
    </row>
    <row r="247" spans="1:9" x14ac:dyDescent="0.3">
      <c r="A247" s="1">
        <v>24259</v>
      </c>
      <c r="B247" t="s">
        <v>6</v>
      </c>
      <c r="C247" s="24"/>
      <c r="D247" t="s">
        <v>6</v>
      </c>
      <c r="E247" t="s">
        <v>6</v>
      </c>
      <c r="F247" t="s">
        <v>6</v>
      </c>
      <c r="G247" s="2">
        <v>9357000000</v>
      </c>
      <c r="H247" t="s">
        <v>6</v>
      </c>
      <c r="I247" t="s">
        <v>6</v>
      </c>
    </row>
    <row r="248" spans="1:9" x14ac:dyDescent="0.3">
      <c r="A248" s="1">
        <v>24289</v>
      </c>
      <c r="B248" t="s">
        <v>6</v>
      </c>
      <c r="C248" s="24"/>
      <c r="D248" t="s">
        <v>6</v>
      </c>
      <c r="E248" t="s">
        <v>6</v>
      </c>
      <c r="F248" t="s">
        <v>6</v>
      </c>
      <c r="G248" s="2">
        <v>9245000000</v>
      </c>
      <c r="H248" t="s">
        <v>6</v>
      </c>
      <c r="I248" t="s">
        <v>6</v>
      </c>
    </row>
    <row r="249" spans="1:9" x14ac:dyDescent="0.3">
      <c r="A249" s="1">
        <v>24320</v>
      </c>
      <c r="B249" t="s">
        <v>6</v>
      </c>
      <c r="C249" s="24"/>
      <c r="D249" t="s">
        <v>6</v>
      </c>
      <c r="E249" t="s">
        <v>6</v>
      </c>
      <c r="F249" t="s">
        <v>6</v>
      </c>
      <c r="G249" s="2">
        <v>9512000000</v>
      </c>
      <c r="H249" t="s">
        <v>6</v>
      </c>
      <c r="I249" t="s">
        <v>6</v>
      </c>
    </row>
    <row r="250" spans="1:9" x14ac:dyDescent="0.3">
      <c r="A250" s="1">
        <v>24351</v>
      </c>
      <c r="B250" t="s">
        <v>6</v>
      </c>
      <c r="C250" s="24"/>
      <c r="D250" t="s">
        <v>6</v>
      </c>
      <c r="E250" t="s">
        <v>6</v>
      </c>
      <c r="F250" t="s">
        <v>6</v>
      </c>
      <c r="G250" s="2">
        <v>9602000000</v>
      </c>
      <c r="H250" t="s">
        <v>6</v>
      </c>
      <c r="I250" t="s">
        <v>6</v>
      </c>
    </row>
    <row r="251" spans="1:9" x14ac:dyDescent="0.3">
      <c r="A251" s="1">
        <v>24381</v>
      </c>
      <c r="B251" t="s">
        <v>6</v>
      </c>
      <c r="C251" s="24"/>
      <c r="D251" t="s">
        <v>6</v>
      </c>
      <c r="E251" t="s">
        <v>6</v>
      </c>
      <c r="F251" t="s">
        <v>6</v>
      </c>
      <c r="G251" s="2">
        <v>9806000000</v>
      </c>
      <c r="H251" t="s">
        <v>6</v>
      </c>
      <c r="I251" t="s">
        <v>6</v>
      </c>
    </row>
    <row r="252" spans="1:9" x14ac:dyDescent="0.3">
      <c r="A252" s="1">
        <v>24412</v>
      </c>
      <c r="B252" t="s">
        <v>6</v>
      </c>
      <c r="C252" s="24"/>
      <c r="D252" t="s">
        <v>6</v>
      </c>
      <c r="E252" t="s">
        <v>6</v>
      </c>
      <c r="F252" t="s">
        <v>6</v>
      </c>
      <c r="G252" s="2">
        <v>9943000000</v>
      </c>
      <c r="H252" t="s">
        <v>6</v>
      </c>
      <c r="I252" t="s">
        <v>6</v>
      </c>
    </row>
    <row r="253" spans="1:9" x14ac:dyDescent="0.3">
      <c r="A253" s="1">
        <v>24442</v>
      </c>
      <c r="B253" t="s">
        <v>6</v>
      </c>
      <c r="C253" s="24"/>
      <c r="D253" t="s">
        <v>6</v>
      </c>
      <c r="E253" t="s">
        <v>6</v>
      </c>
      <c r="F253" t="s">
        <v>6</v>
      </c>
      <c r="G253" s="2">
        <v>10482000000</v>
      </c>
      <c r="H253" t="s">
        <v>6</v>
      </c>
      <c r="I253" t="s">
        <v>6</v>
      </c>
    </row>
    <row r="254" spans="1:9" x14ac:dyDescent="0.3">
      <c r="A254" s="1">
        <v>24473</v>
      </c>
      <c r="B254" t="s">
        <v>6</v>
      </c>
      <c r="C254" s="24"/>
      <c r="D254" t="s">
        <v>6</v>
      </c>
      <c r="E254" t="s">
        <v>6</v>
      </c>
      <c r="F254" t="s">
        <v>6</v>
      </c>
      <c r="G254" s="2">
        <v>10338000000</v>
      </c>
      <c r="H254" t="s">
        <v>6</v>
      </c>
      <c r="I254" t="s">
        <v>6</v>
      </c>
    </row>
    <row r="255" spans="1:9" x14ac:dyDescent="0.3">
      <c r="A255" s="1">
        <v>24504</v>
      </c>
      <c r="B255" t="s">
        <v>6</v>
      </c>
      <c r="C255" s="24"/>
      <c r="D255" t="s">
        <v>6</v>
      </c>
      <c r="E255" t="s">
        <v>6</v>
      </c>
      <c r="F255" t="s">
        <v>6</v>
      </c>
      <c r="G255" s="2">
        <v>10584000</v>
      </c>
      <c r="H255" t="s">
        <v>6</v>
      </c>
      <c r="I255" t="s">
        <v>6</v>
      </c>
    </row>
    <row r="256" spans="1:9" x14ac:dyDescent="0.3">
      <c r="A256" s="1">
        <v>24532</v>
      </c>
      <c r="B256" t="s">
        <v>6</v>
      </c>
      <c r="C256" s="24"/>
      <c r="D256" t="s">
        <v>6</v>
      </c>
      <c r="E256" t="s">
        <v>6</v>
      </c>
      <c r="F256" t="s">
        <v>6</v>
      </c>
      <c r="G256" s="2">
        <v>10989000</v>
      </c>
      <c r="H256" t="s">
        <v>6</v>
      </c>
      <c r="I256" t="s">
        <v>6</v>
      </c>
    </row>
    <row r="257" spans="1:9" x14ac:dyDescent="0.3">
      <c r="A257" s="1">
        <v>24563</v>
      </c>
      <c r="B257" t="s">
        <v>6</v>
      </c>
      <c r="C257" s="24"/>
      <c r="D257" t="s">
        <v>6</v>
      </c>
      <c r="E257" t="s">
        <v>6</v>
      </c>
      <c r="F257" t="s">
        <v>6</v>
      </c>
      <c r="G257" s="2">
        <v>11599000</v>
      </c>
      <c r="H257" t="s">
        <v>6</v>
      </c>
      <c r="I257" t="s">
        <v>6</v>
      </c>
    </row>
    <row r="258" spans="1:9" x14ac:dyDescent="0.3">
      <c r="A258" s="1">
        <v>24593</v>
      </c>
      <c r="B258" t="s">
        <v>6</v>
      </c>
      <c r="C258" s="24"/>
      <c r="D258" t="s">
        <v>6</v>
      </c>
      <c r="E258" t="s">
        <v>6</v>
      </c>
      <c r="F258" t="s">
        <v>6</v>
      </c>
      <c r="G258" s="2">
        <v>12189000</v>
      </c>
      <c r="H258" t="s">
        <v>6</v>
      </c>
      <c r="I258" t="s">
        <v>6</v>
      </c>
    </row>
    <row r="259" spans="1:9" x14ac:dyDescent="0.3">
      <c r="A259" s="1">
        <v>24624</v>
      </c>
      <c r="B259" t="s">
        <v>6</v>
      </c>
      <c r="C259" s="24"/>
      <c r="D259" t="s">
        <v>6</v>
      </c>
      <c r="E259" t="s">
        <v>6</v>
      </c>
      <c r="F259" t="s">
        <v>6</v>
      </c>
      <c r="G259" s="2">
        <v>12753000</v>
      </c>
      <c r="H259" t="s">
        <v>6</v>
      </c>
      <c r="I259" t="s">
        <v>6</v>
      </c>
    </row>
    <row r="260" spans="1:9" x14ac:dyDescent="0.3">
      <c r="A260" s="1">
        <v>24654</v>
      </c>
      <c r="B260" t="s">
        <v>6</v>
      </c>
      <c r="C260" s="24"/>
      <c r="D260" t="s">
        <v>6</v>
      </c>
      <c r="E260" t="s">
        <v>6</v>
      </c>
      <c r="F260" t="s">
        <v>6</v>
      </c>
      <c r="G260" s="2">
        <v>12971000</v>
      </c>
      <c r="H260" t="s">
        <v>6</v>
      </c>
      <c r="I260" t="s">
        <v>6</v>
      </c>
    </row>
    <row r="261" spans="1:9" x14ac:dyDescent="0.3">
      <c r="A261" s="1">
        <v>24685</v>
      </c>
      <c r="B261" t="s">
        <v>6</v>
      </c>
      <c r="C261" s="24"/>
      <c r="D261" t="s">
        <v>6</v>
      </c>
      <c r="E261" t="s">
        <v>6</v>
      </c>
      <c r="F261" t="s">
        <v>6</v>
      </c>
      <c r="G261" s="2">
        <v>13479000</v>
      </c>
      <c r="H261" t="s">
        <v>6</v>
      </c>
      <c r="I261" t="s">
        <v>6</v>
      </c>
    </row>
    <row r="262" spans="1:9" x14ac:dyDescent="0.3">
      <c r="A262" s="1">
        <v>24716</v>
      </c>
      <c r="B262" t="s">
        <v>6</v>
      </c>
      <c r="C262" s="24"/>
      <c r="D262" t="s">
        <v>6</v>
      </c>
      <c r="E262" t="s">
        <v>6</v>
      </c>
      <c r="F262" t="s">
        <v>6</v>
      </c>
      <c r="G262" s="2">
        <v>13845000</v>
      </c>
      <c r="H262" t="s">
        <v>6</v>
      </c>
      <c r="I262" t="s">
        <v>6</v>
      </c>
    </row>
    <row r="263" spans="1:9" x14ac:dyDescent="0.3">
      <c r="A263" s="1">
        <v>24746</v>
      </c>
      <c r="B263" t="s">
        <v>6</v>
      </c>
      <c r="C263" s="24"/>
      <c r="D263" t="s">
        <v>6</v>
      </c>
      <c r="E263" t="s">
        <v>6</v>
      </c>
      <c r="F263" t="s">
        <v>6</v>
      </c>
      <c r="G263" s="2">
        <v>14120000</v>
      </c>
      <c r="H263" t="s">
        <v>6</v>
      </c>
      <c r="I263" t="s">
        <v>6</v>
      </c>
    </row>
    <row r="264" spans="1:9" x14ac:dyDescent="0.3">
      <c r="A264" s="1">
        <v>24777</v>
      </c>
      <c r="B264" t="s">
        <v>6</v>
      </c>
      <c r="C264" s="24"/>
      <c r="D264" t="s">
        <v>6</v>
      </c>
      <c r="E264" t="s">
        <v>6</v>
      </c>
      <c r="F264" t="s">
        <v>6</v>
      </c>
      <c r="G264" s="2">
        <v>14771000</v>
      </c>
      <c r="H264" t="s">
        <v>6</v>
      </c>
      <c r="I264" t="s">
        <v>6</v>
      </c>
    </row>
    <row r="265" spans="1:9" x14ac:dyDescent="0.3">
      <c r="A265" s="1">
        <v>24807</v>
      </c>
      <c r="B265" t="s">
        <v>6</v>
      </c>
      <c r="C265" s="24"/>
      <c r="D265" t="s">
        <v>6</v>
      </c>
      <c r="E265" t="s">
        <v>6</v>
      </c>
      <c r="F265" t="s">
        <v>6</v>
      </c>
      <c r="G265" s="2">
        <v>15004000</v>
      </c>
      <c r="H265" t="s">
        <v>6</v>
      </c>
      <c r="I265" t="s">
        <v>6</v>
      </c>
    </row>
    <row r="266" spans="1:9" x14ac:dyDescent="0.3">
      <c r="A266" s="1">
        <v>24838</v>
      </c>
      <c r="B266" t="s">
        <v>6</v>
      </c>
      <c r="C266" s="24"/>
      <c r="D266" t="s">
        <v>6</v>
      </c>
      <c r="E266" t="s">
        <v>6</v>
      </c>
      <c r="F266" t="s">
        <v>6</v>
      </c>
      <c r="G266" s="2">
        <v>15087000</v>
      </c>
      <c r="H266" t="s">
        <v>6</v>
      </c>
      <c r="I266" t="s">
        <v>6</v>
      </c>
    </row>
    <row r="267" spans="1:9" x14ac:dyDescent="0.3">
      <c r="A267" s="1">
        <v>24869</v>
      </c>
      <c r="B267" t="s">
        <v>6</v>
      </c>
      <c r="C267" s="24"/>
      <c r="D267" t="s">
        <v>6</v>
      </c>
      <c r="E267" t="s">
        <v>6</v>
      </c>
      <c r="F267" t="s">
        <v>6</v>
      </c>
      <c r="G267" s="2">
        <v>15508000</v>
      </c>
      <c r="H267" t="s">
        <v>6</v>
      </c>
      <c r="I267" t="s">
        <v>6</v>
      </c>
    </row>
    <row r="268" spans="1:9" x14ac:dyDescent="0.3">
      <c r="A268" s="1">
        <v>24898</v>
      </c>
      <c r="B268" t="s">
        <v>6</v>
      </c>
      <c r="C268" s="24"/>
      <c r="D268" t="s">
        <v>6</v>
      </c>
      <c r="E268" t="s">
        <v>6</v>
      </c>
      <c r="F268" t="s">
        <v>6</v>
      </c>
      <c r="G268" s="2">
        <v>16567000</v>
      </c>
      <c r="H268" t="s">
        <v>6</v>
      </c>
      <c r="I268" t="s">
        <v>6</v>
      </c>
    </row>
    <row r="269" spans="1:9" x14ac:dyDescent="0.3">
      <c r="A269" s="1">
        <v>24929</v>
      </c>
      <c r="B269" t="s">
        <v>6</v>
      </c>
      <c r="C269" s="24"/>
      <c r="D269" t="s">
        <v>6</v>
      </c>
      <c r="E269" t="s">
        <v>6</v>
      </c>
      <c r="F269" t="s">
        <v>6</v>
      </c>
      <c r="G269" s="2">
        <v>17311000</v>
      </c>
      <c r="H269" t="s">
        <v>6</v>
      </c>
      <c r="I269" t="s">
        <v>6</v>
      </c>
    </row>
    <row r="270" spans="1:9" x14ac:dyDescent="0.3">
      <c r="A270" s="1">
        <v>24959</v>
      </c>
      <c r="B270" t="s">
        <v>6</v>
      </c>
      <c r="C270" s="24"/>
      <c r="D270" t="s">
        <v>6</v>
      </c>
      <c r="E270" t="s">
        <v>6</v>
      </c>
      <c r="F270" t="s">
        <v>6</v>
      </c>
      <c r="G270" s="2">
        <v>17547000</v>
      </c>
      <c r="H270" t="s">
        <v>6</v>
      </c>
      <c r="I270" t="s">
        <v>6</v>
      </c>
    </row>
    <row r="271" spans="1:9" x14ac:dyDescent="0.3">
      <c r="A271" s="1">
        <v>24990</v>
      </c>
      <c r="B271" t="s">
        <v>6</v>
      </c>
      <c r="C271" s="24"/>
      <c r="D271" t="s">
        <v>6</v>
      </c>
      <c r="E271" t="s">
        <v>6</v>
      </c>
      <c r="F271" t="s">
        <v>6</v>
      </c>
      <c r="G271" s="2">
        <v>17998000</v>
      </c>
      <c r="H271" t="s">
        <v>6</v>
      </c>
      <c r="I271" t="s">
        <v>6</v>
      </c>
    </row>
    <row r="272" spans="1:9" x14ac:dyDescent="0.3">
      <c r="A272" s="1">
        <v>25020</v>
      </c>
      <c r="B272" t="s">
        <v>6</v>
      </c>
      <c r="C272" s="24"/>
      <c r="D272" t="s">
        <v>6</v>
      </c>
      <c r="E272" t="s">
        <v>6</v>
      </c>
      <c r="F272" t="s">
        <v>6</v>
      </c>
      <c r="G272" s="2">
        <v>17924000</v>
      </c>
      <c r="H272" t="s">
        <v>6</v>
      </c>
      <c r="I272" t="s">
        <v>6</v>
      </c>
    </row>
    <row r="273" spans="1:9" x14ac:dyDescent="0.3">
      <c r="A273" s="1">
        <v>25051</v>
      </c>
      <c r="B273" t="s">
        <v>6</v>
      </c>
      <c r="C273" s="24"/>
      <c r="D273" t="s">
        <v>6</v>
      </c>
      <c r="E273" t="s">
        <v>6</v>
      </c>
      <c r="F273" t="s">
        <v>6</v>
      </c>
      <c r="G273" s="2">
        <v>18616000</v>
      </c>
      <c r="H273" t="s">
        <v>6</v>
      </c>
      <c r="I273" t="s">
        <v>6</v>
      </c>
    </row>
    <row r="274" spans="1:9" x14ac:dyDescent="0.3">
      <c r="A274" s="1">
        <v>25082</v>
      </c>
      <c r="B274" t="s">
        <v>6</v>
      </c>
      <c r="C274" s="24"/>
      <c r="D274" t="s">
        <v>6</v>
      </c>
      <c r="E274" t="s">
        <v>6</v>
      </c>
      <c r="F274" t="s">
        <v>6</v>
      </c>
      <c r="G274" s="2">
        <v>19268000</v>
      </c>
      <c r="H274" t="s">
        <v>6</v>
      </c>
      <c r="I274" t="s">
        <v>6</v>
      </c>
    </row>
    <row r="275" spans="1:9" x14ac:dyDescent="0.3">
      <c r="A275" s="1">
        <v>25112</v>
      </c>
      <c r="B275" t="s">
        <v>6</v>
      </c>
      <c r="C275" s="24"/>
      <c r="D275" t="s">
        <v>6</v>
      </c>
      <c r="E275" t="s">
        <v>6</v>
      </c>
      <c r="F275" t="s">
        <v>6</v>
      </c>
      <c r="G275" s="2">
        <v>19572000</v>
      </c>
      <c r="H275" t="s">
        <v>6</v>
      </c>
      <c r="I275" t="s">
        <v>6</v>
      </c>
    </row>
    <row r="276" spans="1:9" x14ac:dyDescent="0.3">
      <c r="A276" s="1">
        <v>25143</v>
      </c>
      <c r="B276" t="s">
        <v>6</v>
      </c>
      <c r="C276" s="24"/>
      <c r="D276" t="s">
        <v>6</v>
      </c>
      <c r="E276" t="s">
        <v>6</v>
      </c>
      <c r="F276" t="s">
        <v>6</v>
      </c>
      <c r="G276" s="2">
        <v>20290000</v>
      </c>
      <c r="H276" t="s">
        <v>6</v>
      </c>
      <c r="I276" t="s">
        <v>6</v>
      </c>
    </row>
    <row r="277" spans="1:9" x14ac:dyDescent="0.3">
      <c r="A277" s="1">
        <v>25173</v>
      </c>
      <c r="B277" t="s">
        <v>6</v>
      </c>
      <c r="C277" s="24"/>
      <c r="D277" t="s">
        <v>6</v>
      </c>
      <c r="E277" t="s">
        <v>6</v>
      </c>
      <c r="F277" t="s">
        <v>6</v>
      </c>
      <c r="G277" s="2">
        <v>21384000</v>
      </c>
      <c r="H277" t="s">
        <v>6</v>
      </c>
      <c r="I277" t="s">
        <v>6</v>
      </c>
    </row>
    <row r="278" spans="1:9" x14ac:dyDescent="0.3">
      <c r="A278" s="1">
        <v>25204</v>
      </c>
      <c r="B278" t="s">
        <v>6</v>
      </c>
      <c r="C278" s="24"/>
      <c r="D278" t="s">
        <v>6</v>
      </c>
      <c r="E278" t="s">
        <v>6</v>
      </c>
      <c r="F278" t="s">
        <v>6</v>
      </c>
      <c r="G278" s="2">
        <v>21118000</v>
      </c>
      <c r="H278" t="s">
        <v>6</v>
      </c>
      <c r="I278" t="s">
        <v>6</v>
      </c>
    </row>
    <row r="279" spans="1:9" x14ac:dyDescent="0.3">
      <c r="A279" s="1">
        <v>25235</v>
      </c>
      <c r="B279" t="s">
        <v>6</v>
      </c>
      <c r="C279" s="24"/>
      <c r="D279" t="s">
        <v>6</v>
      </c>
      <c r="E279" t="s">
        <v>6</v>
      </c>
      <c r="F279" t="s">
        <v>6</v>
      </c>
      <c r="G279" s="2">
        <v>21412000</v>
      </c>
      <c r="H279" t="s">
        <v>6</v>
      </c>
      <c r="I279" t="s">
        <v>6</v>
      </c>
    </row>
    <row r="280" spans="1:9" x14ac:dyDescent="0.3">
      <c r="A280" s="1">
        <v>25263</v>
      </c>
      <c r="B280" t="s">
        <v>6</v>
      </c>
      <c r="C280" s="24"/>
      <c r="D280" t="s">
        <v>6</v>
      </c>
      <c r="E280" t="s">
        <v>6</v>
      </c>
      <c r="F280" t="s">
        <v>6</v>
      </c>
      <c r="G280" s="2">
        <v>22264000</v>
      </c>
      <c r="H280" t="s">
        <v>6</v>
      </c>
      <c r="I280" t="s">
        <v>6</v>
      </c>
    </row>
    <row r="281" spans="1:9" x14ac:dyDescent="0.3">
      <c r="A281" s="1">
        <v>25294</v>
      </c>
      <c r="B281" t="s">
        <v>6</v>
      </c>
      <c r="C281" s="24"/>
      <c r="D281" t="s">
        <v>6</v>
      </c>
      <c r="E281" t="s">
        <v>6</v>
      </c>
      <c r="F281" t="s">
        <v>6</v>
      </c>
      <c r="G281" s="2">
        <v>22637000</v>
      </c>
      <c r="H281" t="s">
        <v>6</v>
      </c>
      <c r="I281" t="s">
        <v>6</v>
      </c>
    </row>
    <row r="282" spans="1:9" x14ac:dyDescent="0.3">
      <c r="A282" s="1">
        <v>25324</v>
      </c>
      <c r="B282" t="s">
        <v>6</v>
      </c>
      <c r="C282" s="24"/>
      <c r="D282" t="s">
        <v>6</v>
      </c>
      <c r="E282" t="s">
        <v>6</v>
      </c>
      <c r="F282" t="s">
        <v>6</v>
      </c>
      <c r="G282" s="2">
        <v>23015000</v>
      </c>
      <c r="H282" t="s">
        <v>6</v>
      </c>
      <c r="I282" t="s">
        <v>6</v>
      </c>
    </row>
    <row r="283" spans="1:9" x14ac:dyDescent="0.3">
      <c r="A283" s="1">
        <v>25355</v>
      </c>
      <c r="B283" t="s">
        <v>6</v>
      </c>
      <c r="C283" s="24"/>
      <c r="D283" t="s">
        <v>6</v>
      </c>
      <c r="E283" t="s">
        <v>6</v>
      </c>
      <c r="F283" t="s">
        <v>6</v>
      </c>
      <c r="G283" s="2">
        <v>23905000</v>
      </c>
      <c r="H283" t="s">
        <v>6</v>
      </c>
      <c r="I283" t="s">
        <v>6</v>
      </c>
    </row>
    <row r="284" spans="1:9" x14ac:dyDescent="0.3">
      <c r="A284" s="1">
        <v>25385</v>
      </c>
      <c r="B284" t="s">
        <v>6</v>
      </c>
      <c r="C284" s="24"/>
      <c r="D284" t="s">
        <v>6</v>
      </c>
      <c r="E284" t="s">
        <v>6</v>
      </c>
      <c r="F284" t="s">
        <v>6</v>
      </c>
      <c r="G284" s="2">
        <v>23514000</v>
      </c>
      <c r="H284" t="s">
        <v>6</v>
      </c>
      <c r="I284" t="s">
        <v>6</v>
      </c>
    </row>
    <row r="285" spans="1:9" x14ac:dyDescent="0.3">
      <c r="A285" s="1">
        <v>25416</v>
      </c>
      <c r="B285" t="s">
        <v>6</v>
      </c>
      <c r="C285" s="24"/>
      <c r="D285" t="s">
        <v>6</v>
      </c>
      <c r="E285" t="s">
        <v>6</v>
      </c>
      <c r="F285" t="s">
        <v>6</v>
      </c>
      <c r="G285" s="2">
        <v>24290000</v>
      </c>
      <c r="H285" t="s">
        <v>6</v>
      </c>
      <c r="I285" t="s">
        <v>6</v>
      </c>
    </row>
    <row r="286" spans="1:9" x14ac:dyDescent="0.3">
      <c r="A286" s="1">
        <v>25447</v>
      </c>
      <c r="B286" t="s">
        <v>6</v>
      </c>
      <c r="C286" s="24"/>
      <c r="D286" t="s">
        <v>6</v>
      </c>
      <c r="E286" t="s">
        <v>6</v>
      </c>
      <c r="F286" t="s">
        <v>6</v>
      </c>
      <c r="G286" s="2">
        <v>25019000</v>
      </c>
      <c r="H286" t="s">
        <v>6</v>
      </c>
      <c r="I286" t="s">
        <v>6</v>
      </c>
    </row>
    <row r="287" spans="1:9" x14ac:dyDescent="0.3">
      <c r="A287" s="1">
        <v>25477</v>
      </c>
      <c r="B287" t="s">
        <v>6</v>
      </c>
      <c r="C287" s="24"/>
      <c r="D287" t="s">
        <v>6</v>
      </c>
      <c r="E287" t="s">
        <v>6</v>
      </c>
      <c r="F287" t="s">
        <v>6</v>
      </c>
      <c r="G287" s="2">
        <v>25307000</v>
      </c>
      <c r="H287" t="s">
        <v>6</v>
      </c>
      <c r="I287" t="s">
        <v>6</v>
      </c>
    </row>
    <row r="288" spans="1:9" x14ac:dyDescent="0.3">
      <c r="A288" s="1">
        <v>25508</v>
      </c>
      <c r="B288" t="s">
        <v>6</v>
      </c>
      <c r="C288" s="24"/>
      <c r="D288" t="s">
        <v>6</v>
      </c>
      <c r="E288" t="s">
        <v>6</v>
      </c>
      <c r="F288" t="s">
        <v>6</v>
      </c>
      <c r="G288" s="2">
        <v>26573000</v>
      </c>
      <c r="H288" t="s">
        <v>6</v>
      </c>
      <c r="I288" t="s">
        <v>6</v>
      </c>
    </row>
    <row r="289" spans="1:9" x14ac:dyDescent="0.3">
      <c r="A289" s="1">
        <v>25538</v>
      </c>
      <c r="B289" t="s">
        <v>6</v>
      </c>
      <c r="C289" s="24"/>
      <c r="D289" t="s">
        <v>6</v>
      </c>
      <c r="E289" t="s">
        <v>6</v>
      </c>
      <c r="F289" t="s">
        <v>6</v>
      </c>
      <c r="G289" s="2">
        <v>28348000</v>
      </c>
      <c r="H289" t="s">
        <v>6</v>
      </c>
      <c r="I289" t="s">
        <v>6</v>
      </c>
    </row>
    <row r="290" spans="1:9" x14ac:dyDescent="0.3">
      <c r="A290" s="1">
        <v>25569</v>
      </c>
      <c r="B290" t="s">
        <v>6</v>
      </c>
      <c r="C290" s="24"/>
      <c r="D290" t="s">
        <v>6</v>
      </c>
      <c r="E290" t="s">
        <v>6</v>
      </c>
      <c r="F290" t="s">
        <v>6</v>
      </c>
      <c r="G290" s="2">
        <v>27017000</v>
      </c>
      <c r="H290" t="s">
        <v>6</v>
      </c>
      <c r="I290" t="s">
        <v>6</v>
      </c>
    </row>
    <row r="291" spans="1:9" x14ac:dyDescent="0.3">
      <c r="A291" s="1">
        <v>25600</v>
      </c>
      <c r="B291" t="s">
        <v>6</v>
      </c>
      <c r="C291" s="24"/>
      <c r="D291" t="s">
        <v>6</v>
      </c>
      <c r="E291" t="s">
        <v>6</v>
      </c>
      <c r="F291" t="s">
        <v>6</v>
      </c>
      <c r="G291" s="2">
        <v>27290000</v>
      </c>
      <c r="H291" t="s">
        <v>6</v>
      </c>
      <c r="I291" t="s">
        <v>6</v>
      </c>
    </row>
    <row r="292" spans="1:9" x14ac:dyDescent="0.3">
      <c r="A292" s="1">
        <v>25628</v>
      </c>
      <c r="B292" t="s">
        <v>6</v>
      </c>
      <c r="C292" s="24"/>
      <c r="D292" t="s">
        <v>6</v>
      </c>
      <c r="E292" t="s">
        <v>6</v>
      </c>
      <c r="F292" t="s">
        <v>6</v>
      </c>
      <c r="G292" s="2">
        <v>28057000</v>
      </c>
      <c r="H292" t="s">
        <v>6</v>
      </c>
      <c r="I292" t="s">
        <v>6</v>
      </c>
    </row>
    <row r="293" spans="1:9" x14ac:dyDescent="0.3">
      <c r="A293" s="1">
        <v>25659</v>
      </c>
      <c r="B293" t="s">
        <v>6</v>
      </c>
      <c r="C293" s="24"/>
      <c r="D293" t="s">
        <v>6</v>
      </c>
      <c r="E293" t="s">
        <v>6</v>
      </c>
      <c r="F293" t="s">
        <v>6</v>
      </c>
      <c r="G293" s="2">
        <v>28703000</v>
      </c>
      <c r="H293" t="s">
        <v>6</v>
      </c>
      <c r="I293" t="s">
        <v>6</v>
      </c>
    </row>
    <row r="294" spans="1:9" x14ac:dyDescent="0.3">
      <c r="A294" s="1">
        <v>25689</v>
      </c>
      <c r="B294" t="s">
        <v>6</v>
      </c>
      <c r="C294" s="24"/>
      <c r="D294" t="s">
        <v>6</v>
      </c>
      <c r="E294" t="s">
        <v>6</v>
      </c>
      <c r="F294" t="s">
        <v>6</v>
      </c>
      <c r="G294" s="2">
        <v>29723000</v>
      </c>
      <c r="H294" t="s">
        <v>6</v>
      </c>
      <c r="I294" t="s">
        <v>6</v>
      </c>
    </row>
    <row r="295" spans="1:9" x14ac:dyDescent="0.3">
      <c r="A295" s="1">
        <v>25720</v>
      </c>
      <c r="B295" t="s">
        <v>6</v>
      </c>
      <c r="C295" s="24"/>
      <c r="D295" t="s">
        <v>6</v>
      </c>
      <c r="E295" t="s">
        <v>6</v>
      </c>
      <c r="F295" t="s">
        <v>6</v>
      </c>
      <c r="G295" s="2">
        <v>30919000</v>
      </c>
      <c r="H295" t="s">
        <v>6</v>
      </c>
      <c r="I295" t="s">
        <v>6</v>
      </c>
    </row>
    <row r="296" spans="1:9" x14ac:dyDescent="0.3">
      <c r="A296" s="1">
        <v>25750</v>
      </c>
      <c r="B296" t="s">
        <v>6</v>
      </c>
      <c r="C296" s="24"/>
      <c r="D296" t="s">
        <v>6</v>
      </c>
      <c r="E296" t="s">
        <v>6</v>
      </c>
      <c r="F296" t="s">
        <v>6</v>
      </c>
      <c r="G296" s="2">
        <v>30891000</v>
      </c>
      <c r="H296" t="s">
        <v>6</v>
      </c>
      <c r="I296" t="s">
        <v>6</v>
      </c>
    </row>
    <row r="297" spans="1:9" x14ac:dyDescent="0.3">
      <c r="A297" s="1">
        <v>25781</v>
      </c>
      <c r="B297" t="s">
        <v>6</v>
      </c>
      <c r="C297" s="24"/>
      <c r="D297" t="s">
        <v>6</v>
      </c>
      <c r="E297" t="s">
        <v>6</v>
      </c>
      <c r="F297" t="s">
        <v>6</v>
      </c>
      <c r="G297" s="2">
        <v>31258000</v>
      </c>
      <c r="H297" t="s">
        <v>6</v>
      </c>
      <c r="I297" t="s">
        <v>6</v>
      </c>
    </row>
    <row r="298" spans="1:9" x14ac:dyDescent="0.3">
      <c r="A298" s="1">
        <v>25812</v>
      </c>
      <c r="B298" t="s">
        <v>6</v>
      </c>
      <c r="C298" s="24"/>
      <c r="D298" t="s">
        <v>6</v>
      </c>
      <c r="E298" t="s">
        <v>6</v>
      </c>
      <c r="F298" t="s">
        <v>6</v>
      </c>
      <c r="G298" s="2">
        <v>31423000</v>
      </c>
      <c r="H298" t="s">
        <v>6</v>
      </c>
      <c r="I298" t="s">
        <v>6</v>
      </c>
    </row>
    <row r="299" spans="1:9" x14ac:dyDescent="0.3">
      <c r="A299" s="1">
        <v>25842</v>
      </c>
      <c r="B299" t="s">
        <v>6</v>
      </c>
      <c r="C299" s="24"/>
      <c r="D299" t="s">
        <v>6</v>
      </c>
      <c r="E299" t="s">
        <v>6</v>
      </c>
      <c r="F299" t="s">
        <v>6</v>
      </c>
      <c r="G299" s="2">
        <v>32049000</v>
      </c>
      <c r="H299" t="s">
        <v>6</v>
      </c>
      <c r="I299" t="s">
        <v>6</v>
      </c>
    </row>
    <row r="300" spans="1:9" x14ac:dyDescent="0.3">
      <c r="A300" s="1">
        <v>25873</v>
      </c>
      <c r="B300" t="s">
        <v>6</v>
      </c>
      <c r="C300" s="24"/>
      <c r="D300" t="s">
        <v>6</v>
      </c>
      <c r="E300" t="s">
        <v>6</v>
      </c>
      <c r="F300" t="s">
        <v>6</v>
      </c>
      <c r="G300" s="2">
        <v>33337000</v>
      </c>
      <c r="H300" t="s">
        <v>6</v>
      </c>
      <c r="I300" t="s">
        <v>6</v>
      </c>
    </row>
    <row r="301" spans="1:9" x14ac:dyDescent="0.3">
      <c r="A301" s="1">
        <v>25903</v>
      </c>
      <c r="B301" t="s">
        <v>6</v>
      </c>
      <c r="C301" s="24"/>
      <c r="D301" t="s">
        <v>6</v>
      </c>
      <c r="E301" t="s">
        <v>6</v>
      </c>
      <c r="F301" t="s">
        <v>6</v>
      </c>
      <c r="G301" s="2">
        <v>35455000</v>
      </c>
      <c r="H301" t="s">
        <v>6</v>
      </c>
      <c r="I301" t="s">
        <v>6</v>
      </c>
    </row>
    <row r="302" spans="1:9" x14ac:dyDescent="0.3">
      <c r="A302" s="1">
        <v>25934</v>
      </c>
      <c r="B302" t="s">
        <v>6</v>
      </c>
      <c r="C302" s="24"/>
      <c r="D302" t="s">
        <v>6</v>
      </c>
      <c r="E302" t="s">
        <v>6</v>
      </c>
      <c r="F302" t="s">
        <v>6</v>
      </c>
      <c r="G302" s="2">
        <v>34489000</v>
      </c>
      <c r="H302" t="s">
        <v>6</v>
      </c>
      <c r="I302" t="s">
        <v>6</v>
      </c>
    </row>
    <row r="303" spans="1:9" x14ac:dyDescent="0.3">
      <c r="A303" s="1">
        <v>25965</v>
      </c>
      <c r="B303" t="s">
        <v>6</v>
      </c>
      <c r="C303" s="24"/>
      <c r="D303" t="s">
        <v>6</v>
      </c>
      <c r="E303" t="s">
        <v>6</v>
      </c>
      <c r="F303" t="s">
        <v>6</v>
      </c>
      <c r="G303" s="2">
        <v>34785000</v>
      </c>
      <c r="H303" t="s">
        <v>6</v>
      </c>
      <c r="I303" t="s">
        <v>6</v>
      </c>
    </row>
    <row r="304" spans="1:9" x14ac:dyDescent="0.3">
      <c r="A304" s="1">
        <v>25993</v>
      </c>
      <c r="B304" t="s">
        <v>6</v>
      </c>
      <c r="C304" s="24"/>
      <c r="D304" t="s">
        <v>6</v>
      </c>
      <c r="E304" t="s">
        <v>6</v>
      </c>
      <c r="F304" t="s">
        <v>6</v>
      </c>
      <c r="G304" s="2">
        <v>35056000</v>
      </c>
      <c r="H304" t="s">
        <v>6</v>
      </c>
      <c r="I304" t="s">
        <v>6</v>
      </c>
    </row>
    <row r="305" spans="1:9" x14ac:dyDescent="0.3">
      <c r="A305" s="1">
        <v>26024</v>
      </c>
      <c r="B305" t="s">
        <v>6</v>
      </c>
      <c r="C305" s="24"/>
      <c r="D305" t="s">
        <v>6</v>
      </c>
      <c r="E305" t="s">
        <v>6</v>
      </c>
      <c r="F305" t="s">
        <v>6</v>
      </c>
      <c r="G305" s="2">
        <v>36061000</v>
      </c>
      <c r="H305" t="s">
        <v>6</v>
      </c>
      <c r="I305" t="s">
        <v>6</v>
      </c>
    </row>
    <row r="306" spans="1:9" x14ac:dyDescent="0.3">
      <c r="A306" s="1">
        <v>26054</v>
      </c>
      <c r="B306" t="s">
        <v>6</v>
      </c>
      <c r="C306" s="24"/>
      <c r="D306" t="s">
        <v>6</v>
      </c>
      <c r="E306" t="s">
        <v>6</v>
      </c>
      <c r="F306" t="s">
        <v>6</v>
      </c>
      <c r="G306" s="2">
        <v>37163000</v>
      </c>
      <c r="H306" t="s">
        <v>6</v>
      </c>
      <c r="I306" t="s">
        <v>6</v>
      </c>
    </row>
    <row r="307" spans="1:9" x14ac:dyDescent="0.3">
      <c r="A307" s="1">
        <v>26085</v>
      </c>
      <c r="B307" t="s">
        <v>6</v>
      </c>
      <c r="C307" s="24"/>
      <c r="D307" t="s">
        <v>6</v>
      </c>
      <c r="E307" t="s">
        <v>6</v>
      </c>
      <c r="F307" t="s">
        <v>6</v>
      </c>
      <c r="G307" s="2">
        <v>39589000</v>
      </c>
      <c r="H307" t="s">
        <v>6</v>
      </c>
      <c r="I307" t="s">
        <v>6</v>
      </c>
    </row>
    <row r="308" spans="1:9" x14ac:dyDescent="0.3">
      <c r="A308" s="1">
        <v>26115</v>
      </c>
      <c r="B308" t="s">
        <v>6</v>
      </c>
      <c r="C308" s="24"/>
      <c r="D308" t="s">
        <v>6</v>
      </c>
      <c r="E308" t="s">
        <v>6</v>
      </c>
      <c r="F308" t="s">
        <v>6</v>
      </c>
      <c r="G308" s="2">
        <v>40058000</v>
      </c>
      <c r="H308" t="s">
        <v>6</v>
      </c>
      <c r="I308" t="s">
        <v>6</v>
      </c>
    </row>
    <row r="309" spans="1:9" x14ac:dyDescent="0.3">
      <c r="A309" s="1">
        <v>26146</v>
      </c>
      <c r="B309" t="s">
        <v>6</v>
      </c>
      <c r="C309" s="24"/>
      <c r="D309" t="s">
        <v>6</v>
      </c>
      <c r="E309" t="s">
        <v>6</v>
      </c>
      <c r="F309" t="s">
        <v>6</v>
      </c>
      <c r="G309" s="2">
        <v>40660000</v>
      </c>
      <c r="H309" t="s">
        <v>6</v>
      </c>
      <c r="I309" t="s">
        <v>6</v>
      </c>
    </row>
    <row r="310" spans="1:9" x14ac:dyDescent="0.3">
      <c r="A310" s="1">
        <v>26177</v>
      </c>
      <c r="B310" t="s">
        <v>6</v>
      </c>
      <c r="C310" s="24"/>
      <c r="D310" t="s">
        <v>6</v>
      </c>
      <c r="E310" t="s">
        <v>6</v>
      </c>
      <c r="F310" t="s">
        <v>6</v>
      </c>
      <c r="G310" s="2">
        <v>42296000</v>
      </c>
      <c r="H310" t="s">
        <v>6</v>
      </c>
      <c r="I310" t="s">
        <v>6</v>
      </c>
    </row>
    <row r="311" spans="1:9" x14ac:dyDescent="0.3">
      <c r="A311" s="1">
        <v>26207</v>
      </c>
      <c r="B311" t="s">
        <v>6</v>
      </c>
      <c r="C311" s="24"/>
      <c r="D311" t="s">
        <v>6</v>
      </c>
      <c r="E311" t="s">
        <v>6</v>
      </c>
      <c r="F311" t="s">
        <v>6</v>
      </c>
      <c r="G311" s="2">
        <v>43868000</v>
      </c>
      <c r="H311" t="s">
        <v>6</v>
      </c>
      <c r="I311" t="s">
        <v>6</v>
      </c>
    </row>
    <row r="312" spans="1:9" x14ac:dyDescent="0.3">
      <c r="A312" s="1">
        <v>26238</v>
      </c>
      <c r="B312" t="s">
        <v>6</v>
      </c>
      <c r="C312" s="24"/>
      <c r="D312" t="s">
        <v>6</v>
      </c>
      <c r="E312" t="s">
        <v>6</v>
      </c>
      <c r="F312" t="s">
        <v>6</v>
      </c>
      <c r="G312" s="2">
        <v>45520000</v>
      </c>
      <c r="H312" t="s">
        <v>6</v>
      </c>
      <c r="I312" t="s">
        <v>6</v>
      </c>
    </row>
    <row r="313" spans="1:9" x14ac:dyDescent="0.3">
      <c r="A313" s="1">
        <v>26268</v>
      </c>
      <c r="B313" t="s">
        <v>6</v>
      </c>
      <c r="C313" s="24"/>
      <c r="D313" t="s">
        <v>6</v>
      </c>
      <c r="E313" t="s">
        <v>6</v>
      </c>
      <c r="F313" t="s">
        <v>6</v>
      </c>
      <c r="G313" s="2">
        <v>46289000</v>
      </c>
      <c r="H313" t="s">
        <v>6</v>
      </c>
      <c r="I313" t="s">
        <v>6</v>
      </c>
    </row>
    <row r="314" spans="1:9" x14ac:dyDescent="0.3">
      <c r="A314" s="1">
        <v>26299</v>
      </c>
      <c r="B314" t="s">
        <v>6</v>
      </c>
      <c r="C314" s="24"/>
      <c r="D314" t="s">
        <v>6</v>
      </c>
      <c r="E314" t="s">
        <v>6</v>
      </c>
      <c r="F314" t="s">
        <v>6</v>
      </c>
      <c r="G314" s="2">
        <v>44438000</v>
      </c>
      <c r="H314" t="s">
        <v>6</v>
      </c>
      <c r="I314" t="s">
        <v>6</v>
      </c>
    </row>
    <row r="315" spans="1:9" x14ac:dyDescent="0.3">
      <c r="A315" s="1">
        <v>26330</v>
      </c>
      <c r="B315" t="s">
        <v>6</v>
      </c>
      <c r="C315" s="24"/>
      <c r="D315" t="s">
        <v>6</v>
      </c>
      <c r="E315" t="s">
        <v>6</v>
      </c>
      <c r="F315" t="s">
        <v>6</v>
      </c>
      <c r="G315" s="2">
        <v>45172000</v>
      </c>
      <c r="H315" t="s">
        <v>6</v>
      </c>
      <c r="I315" t="s">
        <v>6</v>
      </c>
    </row>
    <row r="316" spans="1:9" x14ac:dyDescent="0.3">
      <c r="A316" s="1">
        <v>26359</v>
      </c>
      <c r="B316" t="s">
        <v>6</v>
      </c>
      <c r="C316" s="24"/>
      <c r="D316" t="s">
        <v>6</v>
      </c>
      <c r="E316" t="s">
        <v>6</v>
      </c>
      <c r="F316" t="s">
        <v>6</v>
      </c>
      <c r="G316" s="2">
        <v>47252000</v>
      </c>
      <c r="H316" t="s">
        <v>6</v>
      </c>
      <c r="I316" t="s">
        <v>6</v>
      </c>
    </row>
    <row r="317" spans="1:9" x14ac:dyDescent="0.3">
      <c r="A317" s="1">
        <v>26390</v>
      </c>
      <c r="B317" t="s">
        <v>6</v>
      </c>
      <c r="C317" s="24"/>
      <c r="D317" t="s">
        <v>6</v>
      </c>
      <c r="E317" t="s">
        <v>6</v>
      </c>
      <c r="F317" t="s">
        <v>6</v>
      </c>
      <c r="G317" s="2">
        <v>47894000</v>
      </c>
      <c r="H317" t="s">
        <v>6</v>
      </c>
      <c r="I317" t="s">
        <v>6</v>
      </c>
    </row>
    <row r="318" spans="1:9" x14ac:dyDescent="0.3">
      <c r="A318" s="1">
        <v>26420</v>
      </c>
      <c r="B318" t="s">
        <v>6</v>
      </c>
      <c r="C318" s="24"/>
      <c r="D318" t="s">
        <v>6</v>
      </c>
      <c r="E318" t="s">
        <v>6</v>
      </c>
      <c r="F318" t="s">
        <v>6</v>
      </c>
      <c r="G318" s="2">
        <v>48862000</v>
      </c>
      <c r="H318" t="s">
        <v>6</v>
      </c>
      <c r="I318" t="s">
        <v>6</v>
      </c>
    </row>
    <row r="319" spans="1:9" x14ac:dyDescent="0.3">
      <c r="A319" s="1">
        <v>26451</v>
      </c>
      <c r="B319" t="s">
        <v>6</v>
      </c>
      <c r="C319" s="24"/>
      <c r="D319" t="s">
        <v>6</v>
      </c>
      <c r="E319" t="s">
        <v>6</v>
      </c>
      <c r="F319" t="s">
        <v>6</v>
      </c>
      <c r="G319" s="2">
        <v>51852000</v>
      </c>
      <c r="H319" t="s">
        <v>6</v>
      </c>
      <c r="I319" t="s">
        <v>6</v>
      </c>
    </row>
    <row r="320" spans="1:9" x14ac:dyDescent="0.3">
      <c r="A320" s="1">
        <v>26481</v>
      </c>
      <c r="B320" t="s">
        <v>6</v>
      </c>
      <c r="C320" s="24"/>
      <c r="D320" t="s">
        <v>6</v>
      </c>
      <c r="E320" t="s">
        <v>6</v>
      </c>
      <c r="F320" t="s">
        <v>6</v>
      </c>
      <c r="G320" s="2">
        <v>51390000</v>
      </c>
      <c r="H320" t="s">
        <v>6</v>
      </c>
      <c r="I320" t="s">
        <v>6</v>
      </c>
    </row>
    <row r="321" spans="1:9" x14ac:dyDescent="0.3">
      <c r="A321" s="1">
        <v>26512</v>
      </c>
      <c r="B321" t="s">
        <v>6</v>
      </c>
      <c r="C321" s="24"/>
      <c r="D321" t="s">
        <v>6</v>
      </c>
      <c r="E321" t="s">
        <v>6</v>
      </c>
      <c r="F321" t="s">
        <v>6</v>
      </c>
      <c r="G321" s="2">
        <v>51857000</v>
      </c>
      <c r="H321" t="s">
        <v>6</v>
      </c>
      <c r="I321" t="s">
        <v>6</v>
      </c>
    </row>
    <row r="322" spans="1:9" x14ac:dyDescent="0.3">
      <c r="A322" s="1">
        <v>26543</v>
      </c>
      <c r="B322" t="s">
        <v>6</v>
      </c>
      <c r="C322" s="24"/>
      <c r="D322" t="s">
        <v>6</v>
      </c>
      <c r="E322" t="s">
        <v>6</v>
      </c>
      <c r="F322" t="s">
        <v>6</v>
      </c>
      <c r="G322" s="2">
        <v>54438000</v>
      </c>
      <c r="H322" t="s">
        <v>6</v>
      </c>
      <c r="I322" t="s">
        <v>6</v>
      </c>
    </row>
    <row r="323" spans="1:9" x14ac:dyDescent="0.3">
      <c r="A323" s="1">
        <v>26573</v>
      </c>
      <c r="B323" t="s">
        <v>6</v>
      </c>
      <c r="C323" s="24"/>
      <c r="D323" t="s">
        <v>6</v>
      </c>
      <c r="E323" t="s">
        <v>6</v>
      </c>
      <c r="F323" t="s">
        <v>6</v>
      </c>
      <c r="G323" s="2">
        <v>56269000</v>
      </c>
      <c r="H323" t="s">
        <v>6</v>
      </c>
      <c r="I323" t="s">
        <v>6</v>
      </c>
    </row>
    <row r="324" spans="1:9" x14ac:dyDescent="0.3">
      <c r="A324" s="1">
        <v>26604</v>
      </c>
      <c r="B324" t="s">
        <v>6</v>
      </c>
      <c r="C324" s="24"/>
      <c r="D324" t="s">
        <v>6</v>
      </c>
      <c r="E324" t="s">
        <v>6</v>
      </c>
      <c r="F324" t="s">
        <v>6</v>
      </c>
      <c r="G324" s="2">
        <v>58052000</v>
      </c>
      <c r="H324" t="s">
        <v>6</v>
      </c>
      <c r="I324" t="s">
        <v>6</v>
      </c>
    </row>
    <row r="325" spans="1:9" x14ac:dyDescent="0.3">
      <c r="A325" s="1">
        <v>26634</v>
      </c>
      <c r="B325" t="s">
        <v>6</v>
      </c>
      <c r="C325" s="24"/>
      <c r="D325" t="s">
        <v>6</v>
      </c>
      <c r="E325" t="s">
        <v>6</v>
      </c>
      <c r="F325" t="s">
        <v>6</v>
      </c>
      <c r="G325" s="2">
        <v>63851000</v>
      </c>
      <c r="H325" t="s">
        <v>6</v>
      </c>
      <c r="I325" t="s">
        <v>6</v>
      </c>
    </row>
    <row r="326" spans="1:9" x14ac:dyDescent="0.3">
      <c r="A326" s="1">
        <v>26665</v>
      </c>
      <c r="B326" t="s">
        <v>6</v>
      </c>
      <c r="C326" s="24"/>
      <c r="D326" t="s">
        <v>6</v>
      </c>
      <c r="E326" t="s">
        <v>6</v>
      </c>
      <c r="F326" t="s">
        <v>6</v>
      </c>
      <c r="G326" s="2">
        <v>60683000</v>
      </c>
      <c r="H326" t="s">
        <v>6</v>
      </c>
      <c r="I326" t="s">
        <v>6</v>
      </c>
    </row>
    <row r="327" spans="1:9" x14ac:dyDescent="0.3">
      <c r="A327" s="1">
        <v>26696</v>
      </c>
      <c r="B327" t="s">
        <v>6</v>
      </c>
      <c r="C327" s="24"/>
      <c r="D327" t="s">
        <v>6</v>
      </c>
      <c r="E327" t="s">
        <v>6</v>
      </c>
      <c r="F327" t="s">
        <v>6</v>
      </c>
      <c r="G327" s="2">
        <v>62854000</v>
      </c>
      <c r="H327" t="s">
        <v>6</v>
      </c>
      <c r="I327" t="s">
        <v>6</v>
      </c>
    </row>
    <row r="328" spans="1:9" x14ac:dyDescent="0.3">
      <c r="A328" s="1">
        <v>26724</v>
      </c>
      <c r="B328" t="s">
        <v>6</v>
      </c>
      <c r="C328" s="24"/>
      <c r="D328" t="s">
        <v>6</v>
      </c>
      <c r="E328" t="s">
        <v>6</v>
      </c>
      <c r="F328" t="s">
        <v>6</v>
      </c>
      <c r="G328" s="2">
        <v>64966000</v>
      </c>
      <c r="H328" t="s">
        <v>6</v>
      </c>
      <c r="I328" t="s">
        <v>6</v>
      </c>
    </row>
    <row r="329" spans="1:9" x14ac:dyDescent="0.3">
      <c r="A329" s="1">
        <v>26755</v>
      </c>
      <c r="B329" t="s">
        <v>6</v>
      </c>
      <c r="C329" s="24"/>
      <c r="D329" t="s">
        <v>6</v>
      </c>
      <c r="E329" t="s">
        <v>6</v>
      </c>
      <c r="F329" t="s">
        <v>6</v>
      </c>
      <c r="G329" s="2">
        <v>68611000</v>
      </c>
      <c r="H329" t="s">
        <v>6</v>
      </c>
      <c r="I329" t="s">
        <v>6</v>
      </c>
    </row>
    <row r="330" spans="1:9" x14ac:dyDescent="0.3">
      <c r="A330" s="1">
        <v>26785</v>
      </c>
      <c r="B330" t="s">
        <v>6</v>
      </c>
      <c r="C330" s="24"/>
      <c r="D330" t="s">
        <v>6</v>
      </c>
      <c r="E330" t="s">
        <v>6</v>
      </c>
      <c r="F330" t="s">
        <v>6</v>
      </c>
      <c r="G330" s="2">
        <v>71229000</v>
      </c>
      <c r="H330" t="s">
        <v>6</v>
      </c>
      <c r="I330" t="s">
        <v>6</v>
      </c>
    </row>
    <row r="331" spans="1:9" x14ac:dyDescent="0.3">
      <c r="A331" s="1">
        <v>26816</v>
      </c>
      <c r="B331" t="s">
        <v>6</v>
      </c>
      <c r="C331" s="24"/>
      <c r="D331" t="s">
        <v>6</v>
      </c>
      <c r="E331" t="s">
        <v>6</v>
      </c>
      <c r="F331" t="s">
        <v>6</v>
      </c>
      <c r="G331" s="2">
        <v>76748000</v>
      </c>
      <c r="H331" t="s">
        <v>6</v>
      </c>
      <c r="I331" t="s">
        <v>6</v>
      </c>
    </row>
    <row r="332" spans="1:9" x14ac:dyDescent="0.3">
      <c r="A332" s="1">
        <v>26846</v>
      </c>
      <c r="B332" t="s">
        <v>6</v>
      </c>
      <c r="C332" s="24"/>
      <c r="D332" t="s">
        <v>6</v>
      </c>
      <c r="E332" t="s">
        <v>6</v>
      </c>
      <c r="F332" t="s">
        <v>6</v>
      </c>
      <c r="G332" s="2">
        <v>76684000</v>
      </c>
      <c r="H332" t="s">
        <v>6</v>
      </c>
      <c r="I332" t="s">
        <v>6</v>
      </c>
    </row>
    <row r="333" spans="1:9" x14ac:dyDescent="0.3">
      <c r="A333" s="1">
        <v>26877</v>
      </c>
      <c r="B333" t="s">
        <v>6</v>
      </c>
      <c r="C333" s="24"/>
      <c r="D333" t="s">
        <v>6</v>
      </c>
      <c r="E333" t="s">
        <v>6</v>
      </c>
      <c r="F333" t="s">
        <v>6</v>
      </c>
      <c r="G333" s="2">
        <v>78644000</v>
      </c>
      <c r="H333" t="s">
        <v>6</v>
      </c>
      <c r="I333" t="s">
        <v>6</v>
      </c>
    </row>
    <row r="334" spans="1:9" x14ac:dyDescent="0.3">
      <c r="A334" s="1">
        <v>26908</v>
      </c>
      <c r="B334" t="s">
        <v>6</v>
      </c>
      <c r="C334" s="24"/>
      <c r="D334" t="s">
        <v>6</v>
      </c>
      <c r="E334" t="s">
        <v>6</v>
      </c>
      <c r="F334" t="s">
        <v>6</v>
      </c>
      <c r="G334" s="2">
        <v>83011000</v>
      </c>
      <c r="H334" t="s">
        <v>6</v>
      </c>
      <c r="I334" t="s">
        <v>6</v>
      </c>
    </row>
    <row r="335" spans="1:9" x14ac:dyDescent="0.3">
      <c r="A335" s="1">
        <v>26938</v>
      </c>
      <c r="B335" t="s">
        <v>6</v>
      </c>
      <c r="C335" s="24"/>
      <c r="D335" t="s">
        <v>6</v>
      </c>
      <c r="E335" t="s">
        <v>6</v>
      </c>
      <c r="F335" t="s">
        <v>6</v>
      </c>
      <c r="G335" s="2">
        <v>85511000</v>
      </c>
      <c r="H335" t="s">
        <v>6</v>
      </c>
      <c r="I335" t="s">
        <v>6</v>
      </c>
    </row>
    <row r="336" spans="1:9" x14ac:dyDescent="0.3">
      <c r="A336" s="1">
        <v>26969</v>
      </c>
      <c r="B336" t="s">
        <v>6</v>
      </c>
      <c r="C336" s="24"/>
      <c r="D336" t="s">
        <v>6</v>
      </c>
      <c r="E336" t="s">
        <v>6</v>
      </c>
      <c r="F336" t="s">
        <v>6</v>
      </c>
      <c r="G336" s="2">
        <v>88630000</v>
      </c>
      <c r="H336" t="s">
        <v>6</v>
      </c>
      <c r="I336" t="s">
        <v>6</v>
      </c>
    </row>
    <row r="337" spans="1:9" x14ac:dyDescent="0.3">
      <c r="A337" s="1">
        <v>26999</v>
      </c>
      <c r="B337" t="s">
        <v>6</v>
      </c>
      <c r="C337" s="24"/>
      <c r="D337" t="s">
        <v>6</v>
      </c>
      <c r="E337" t="s">
        <v>6</v>
      </c>
      <c r="F337" t="s">
        <v>6</v>
      </c>
      <c r="G337" s="2">
        <v>93888000</v>
      </c>
      <c r="H337" t="s">
        <v>6</v>
      </c>
      <c r="I337" t="s">
        <v>6</v>
      </c>
    </row>
    <row r="338" spans="1:9" x14ac:dyDescent="0.3">
      <c r="A338" s="1">
        <v>27030</v>
      </c>
      <c r="B338" t="s">
        <v>6</v>
      </c>
      <c r="C338" s="24"/>
      <c r="D338" t="s">
        <v>6</v>
      </c>
      <c r="E338" t="s">
        <v>6</v>
      </c>
      <c r="F338" t="s">
        <v>6</v>
      </c>
      <c r="G338" s="2">
        <v>90124000</v>
      </c>
      <c r="H338" t="s">
        <v>6</v>
      </c>
      <c r="I338" t="s">
        <v>6</v>
      </c>
    </row>
    <row r="339" spans="1:9" x14ac:dyDescent="0.3">
      <c r="A339" s="1">
        <v>27061</v>
      </c>
      <c r="B339" t="s">
        <v>6</v>
      </c>
      <c r="C339" s="24"/>
      <c r="D339" t="s">
        <v>6</v>
      </c>
      <c r="E339" t="s">
        <v>6</v>
      </c>
      <c r="F339" t="s">
        <v>6</v>
      </c>
      <c r="G339" s="2">
        <v>94294000</v>
      </c>
      <c r="H339" t="s">
        <v>6</v>
      </c>
      <c r="I339" t="s">
        <v>6</v>
      </c>
    </row>
    <row r="340" spans="1:9" x14ac:dyDescent="0.3">
      <c r="A340" s="1">
        <v>27089</v>
      </c>
      <c r="B340" t="s">
        <v>6</v>
      </c>
      <c r="C340" s="24"/>
      <c r="D340" t="s">
        <v>6</v>
      </c>
      <c r="E340" t="s">
        <v>6</v>
      </c>
      <c r="F340" t="s">
        <v>6</v>
      </c>
      <c r="G340" s="2">
        <v>97555000</v>
      </c>
      <c r="H340" t="s">
        <v>6</v>
      </c>
      <c r="I340" t="s">
        <v>6</v>
      </c>
    </row>
    <row r="341" spans="1:9" x14ac:dyDescent="0.3">
      <c r="A341" s="1">
        <v>27120</v>
      </c>
      <c r="B341" t="s">
        <v>6</v>
      </c>
      <c r="C341" s="24"/>
      <c r="D341" t="s">
        <v>6</v>
      </c>
      <c r="E341" t="s">
        <v>6</v>
      </c>
      <c r="F341" t="s">
        <v>6</v>
      </c>
      <c r="G341" s="2">
        <v>98825000</v>
      </c>
      <c r="H341" t="s">
        <v>6</v>
      </c>
      <c r="I341" t="s">
        <v>6</v>
      </c>
    </row>
    <row r="342" spans="1:9" x14ac:dyDescent="0.3">
      <c r="A342" s="1">
        <v>27150</v>
      </c>
      <c r="B342" t="s">
        <v>6</v>
      </c>
      <c r="C342" s="24"/>
      <c r="D342" t="s">
        <v>6</v>
      </c>
      <c r="E342" t="s">
        <v>6</v>
      </c>
      <c r="F342" t="s">
        <v>6</v>
      </c>
      <c r="G342" s="2">
        <v>100560000</v>
      </c>
      <c r="H342" t="s">
        <v>6</v>
      </c>
      <c r="I342" t="s">
        <v>6</v>
      </c>
    </row>
    <row r="343" spans="1:9" x14ac:dyDescent="0.3">
      <c r="A343" s="1">
        <v>27181</v>
      </c>
      <c r="B343" t="s">
        <v>6</v>
      </c>
      <c r="C343" s="24"/>
      <c r="D343" t="s">
        <v>6</v>
      </c>
      <c r="E343" t="s">
        <v>6</v>
      </c>
      <c r="F343" t="s">
        <v>6</v>
      </c>
      <c r="G343" s="2">
        <v>105084000</v>
      </c>
      <c r="H343" t="s">
        <v>6</v>
      </c>
      <c r="I343" t="s">
        <v>6</v>
      </c>
    </row>
    <row r="344" spans="1:9" x14ac:dyDescent="0.3">
      <c r="A344" s="1">
        <v>27211</v>
      </c>
      <c r="B344" t="s">
        <v>6</v>
      </c>
      <c r="C344" s="24"/>
      <c r="D344" t="s">
        <v>6</v>
      </c>
      <c r="E344" t="s">
        <v>6</v>
      </c>
      <c r="F344" t="s">
        <v>6</v>
      </c>
      <c r="G344" s="2">
        <v>102704000</v>
      </c>
      <c r="H344" t="s">
        <v>6</v>
      </c>
      <c r="I344" t="s">
        <v>6</v>
      </c>
    </row>
    <row r="345" spans="1:9" x14ac:dyDescent="0.3">
      <c r="A345" s="1">
        <v>27242</v>
      </c>
      <c r="B345" t="s">
        <v>6</v>
      </c>
      <c r="C345" s="24"/>
      <c r="D345" t="s">
        <v>6</v>
      </c>
      <c r="E345" t="s">
        <v>6</v>
      </c>
      <c r="F345" t="s">
        <v>6</v>
      </c>
      <c r="G345" s="2">
        <v>107892000</v>
      </c>
      <c r="H345" t="s">
        <v>6</v>
      </c>
      <c r="I345" t="s">
        <v>6</v>
      </c>
    </row>
    <row r="346" spans="1:9" x14ac:dyDescent="0.3">
      <c r="A346" s="1">
        <v>27273</v>
      </c>
      <c r="B346" t="s">
        <v>6</v>
      </c>
      <c r="C346" s="24"/>
      <c r="D346" t="s">
        <v>6</v>
      </c>
      <c r="E346" t="s">
        <v>6</v>
      </c>
      <c r="F346" t="s">
        <v>6</v>
      </c>
      <c r="G346" s="2">
        <v>108057000</v>
      </c>
      <c r="H346" t="s">
        <v>6</v>
      </c>
      <c r="I346" t="s">
        <v>6</v>
      </c>
    </row>
    <row r="347" spans="1:9" x14ac:dyDescent="0.3">
      <c r="A347" s="1">
        <v>27303</v>
      </c>
      <c r="B347" t="s">
        <v>6</v>
      </c>
      <c r="C347" s="24"/>
      <c r="D347" t="s">
        <v>6</v>
      </c>
      <c r="E347" t="s">
        <v>6</v>
      </c>
      <c r="F347" t="s">
        <v>6</v>
      </c>
      <c r="G347" s="2">
        <v>110694000</v>
      </c>
      <c r="H347" t="s">
        <v>6</v>
      </c>
      <c r="I347" t="s">
        <v>6</v>
      </c>
    </row>
    <row r="348" spans="1:9" x14ac:dyDescent="0.3">
      <c r="A348" s="1">
        <v>27334</v>
      </c>
      <c r="B348" t="s">
        <v>6</v>
      </c>
      <c r="C348" s="24"/>
      <c r="D348" t="s">
        <v>6</v>
      </c>
      <c r="E348" t="s">
        <v>6</v>
      </c>
      <c r="F348" t="s">
        <v>6</v>
      </c>
      <c r="G348" s="2">
        <v>118326000</v>
      </c>
      <c r="H348" t="s">
        <v>6</v>
      </c>
      <c r="I348" t="s">
        <v>6</v>
      </c>
    </row>
    <row r="349" spans="1:9" x14ac:dyDescent="0.3">
      <c r="A349" s="1">
        <v>27364</v>
      </c>
      <c r="B349" t="s">
        <v>6</v>
      </c>
      <c r="C349" s="24"/>
      <c r="D349" t="s">
        <v>6</v>
      </c>
      <c r="E349" t="s">
        <v>6</v>
      </c>
      <c r="F349" t="s">
        <v>6</v>
      </c>
      <c r="G349" s="2">
        <v>125345000</v>
      </c>
      <c r="H349" t="s">
        <v>6</v>
      </c>
      <c r="I349" t="s">
        <v>6</v>
      </c>
    </row>
    <row r="350" spans="1:9" x14ac:dyDescent="0.3">
      <c r="A350" s="1">
        <v>27395</v>
      </c>
      <c r="B350" t="s">
        <v>6</v>
      </c>
      <c r="C350" s="24"/>
      <c r="D350" t="s">
        <v>6</v>
      </c>
      <c r="E350" t="s">
        <v>6</v>
      </c>
      <c r="F350" t="s">
        <v>6</v>
      </c>
      <c r="G350" s="2">
        <v>116417000</v>
      </c>
      <c r="H350" t="s">
        <v>6</v>
      </c>
      <c r="I350" t="s">
        <v>6</v>
      </c>
    </row>
    <row r="351" spans="1:9" x14ac:dyDescent="0.3">
      <c r="A351" s="1">
        <v>27426</v>
      </c>
      <c r="B351" t="s">
        <v>6</v>
      </c>
      <c r="C351" s="24"/>
      <c r="D351" t="s">
        <v>6</v>
      </c>
      <c r="E351" t="s">
        <v>6</v>
      </c>
      <c r="F351" t="s">
        <v>6</v>
      </c>
      <c r="G351" s="2">
        <v>116792000</v>
      </c>
      <c r="H351" t="s">
        <v>6</v>
      </c>
      <c r="I351" t="s">
        <v>6</v>
      </c>
    </row>
    <row r="352" spans="1:9" x14ac:dyDescent="0.3">
      <c r="A352" s="1">
        <v>27454</v>
      </c>
      <c r="B352" t="s">
        <v>6</v>
      </c>
      <c r="C352" s="24"/>
      <c r="D352" t="s">
        <v>6</v>
      </c>
      <c r="E352" t="s">
        <v>6</v>
      </c>
      <c r="F352" t="s">
        <v>6</v>
      </c>
      <c r="G352" s="2">
        <v>121239000</v>
      </c>
      <c r="H352" t="s">
        <v>6</v>
      </c>
      <c r="I352" t="s">
        <v>6</v>
      </c>
    </row>
    <row r="353" spans="1:9" x14ac:dyDescent="0.3">
      <c r="A353" s="1">
        <v>27485</v>
      </c>
      <c r="B353" t="s">
        <v>6</v>
      </c>
      <c r="C353" s="24"/>
      <c r="D353" t="s">
        <v>6</v>
      </c>
      <c r="E353" t="s">
        <v>6</v>
      </c>
      <c r="F353" t="s">
        <v>6</v>
      </c>
      <c r="G353" s="2">
        <v>123915000</v>
      </c>
      <c r="H353" t="s">
        <v>6</v>
      </c>
      <c r="I353" t="s">
        <v>6</v>
      </c>
    </row>
    <row r="354" spans="1:9" x14ac:dyDescent="0.3">
      <c r="A354" s="1">
        <v>27515</v>
      </c>
      <c r="B354" t="s">
        <v>6</v>
      </c>
      <c r="C354" s="24"/>
      <c r="D354" t="s">
        <v>6</v>
      </c>
      <c r="E354" t="s">
        <v>6</v>
      </c>
      <c r="F354" t="s">
        <v>6</v>
      </c>
      <c r="G354" s="2">
        <v>129887000</v>
      </c>
      <c r="H354" t="s">
        <v>6</v>
      </c>
      <c r="I354" t="s">
        <v>6</v>
      </c>
    </row>
    <row r="355" spans="1:9" x14ac:dyDescent="0.3">
      <c r="A355" s="1">
        <v>27546</v>
      </c>
      <c r="B355" t="s">
        <v>6</v>
      </c>
      <c r="C355" s="24"/>
      <c r="D355" t="s">
        <v>6</v>
      </c>
      <c r="E355" t="s">
        <v>6</v>
      </c>
      <c r="F355" t="s">
        <v>6</v>
      </c>
      <c r="G355" s="2">
        <v>138543000</v>
      </c>
      <c r="H355" t="s">
        <v>6</v>
      </c>
      <c r="I355" t="s">
        <v>6</v>
      </c>
    </row>
    <row r="356" spans="1:9" x14ac:dyDescent="0.3">
      <c r="A356" s="1">
        <v>27576</v>
      </c>
      <c r="B356" t="s">
        <v>6</v>
      </c>
      <c r="C356" s="24"/>
      <c r="D356" t="s">
        <v>6</v>
      </c>
      <c r="E356" t="s">
        <v>6</v>
      </c>
      <c r="F356" t="s">
        <v>6</v>
      </c>
      <c r="G356" s="2">
        <v>137720000</v>
      </c>
      <c r="H356" t="s">
        <v>6</v>
      </c>
      <c r="I356" t="s">
        <v>6</v>
      </c>
    </row>
    <row r="357" spans="1:9" x14ac:dyDescent="0.3">
      <c r="A357" s="1">
        <v>27607</v>
      </c>
      <c r="B357" t="s">
        <v>6</v>
      </c>
      <c r="C357" s="24"/>
      <c r="D357" t="s">
        <v>6</v>
      </c>
      <c r="E357" t="s">
        <v>6</v>
      </c>
      <c r="F357" t="s">
        <v>6</v>
      </c>
      <c r="G357" s="2">
        <v>146875000</v>
      </c>
      <c r="H357" t="s">
        <v>6</v>
      </c>
      <c r="I357" t="s">
        <v>6</v>
      </c>
    </row>
    <row r="358" spans="1:9" x14ac:dyDescent="0.3">
      <c r="A358" s="1">
        <v>27638</v>
      </c>
      <c r="B358" t="s">
        <v>6</v>
      </c>
      <c r="C358" s="24"/>
      <c r="D358" t="s">
        <v>6</v>
      </c>
      <c r="E358" t="s">
        <v>6</v>
      </c>
      <c r="F358" t="s">
        <v>6</v>
      </c>
      <c r="G358" s="2">
        <v>150191000</v>
      </c>
      <c r="H358" t="s">
        <v>6</v>
      </c>
      <c r="I358" t="s">
        <v>6</v>
      </c>
    </row>
    <row r="359" spans="1:9" x14ac:dyDescent="0.3">
      <c r="A359" s="1">
        <v>27668</v>
      </c>
      <c r="B359" t="s">
        <v>6</v>
      </c>
      <c r="C359" s="24"/>
      <c r="D359" t="s">
        <v>6</v>
      </c>
      <c r="E359" t="s">
        <v>6</v>
      </c>
      <c r="F359" t="s">
        <v>6</v>
      </c>
      <c r="G359" s="2">
        <v>152159000</v>
      </c>
      <c r="H359" t="s">
        <v>6</v>
      </c>
      <c r="I359" t="s">
        <v>6</v>
      </c>
    </row>
    <row r="360" spans="1:9" x14ac:dyDescent="0.3">
      <c r="A360" s="1">
        <v>27699</v>
      </c>
      <c r="B360" t="s">
        <v>6</v>
      </c>
      <c r="C360" s="24"/>
      <c r="D360" t="s">
        <v>6</v>
      </c>
      <c r="E360" t="s">
        <v>6</v>
      </c>
      <c r="F360" t="s">
        <v>6</v>
      </c>
      <c r="G360" s="2">
        <v>164880000</v>
      </c>
      <c r="H360" t="s">
        <v>6</v>
      </c>
      <c r="I360" t="s">
        <v>6</v>
      </c>
    </row>
    <row r="361" spans="1:9" x14ac:dyDescent="0.3">
      <c r="A361" s="1">
        <v>27729</v>
      </c>
      <c r="B361" t="s">
        <v>6</v>
      </c>
      <c r="C361" s="24"/>
      <c r="D361" t="s">
        <v>6</v>
      </c>
      <c r="E361" t="s">
        <v>6</v>
      </c>
      <c r="F361" t="s">
        <v>6</v>
      </c>
      <c r="G361" s="2">
        <v>179922000</v>
      </c>
      <c r="H361" t="s">
        <v>6</v>
      </c>
      <c r="I361" t="s">
        <v>6</v>
      </c>
    </row>
    <row r="362" spans="1:9" x14ac:dyDescent="0.3">
      <c r="A362" s="1">
        <v>27760</v>
      </c>
      <c r="B362" t="s">
        <v>6</v>
      </c>
      <c r="C362" s="24"/>
      <c r="D362" t="s">
        <v>6</v>
      </c>
      <c r="E362" t="s">
        <v>6</v>
      </c>
      <c r="F362" t="s">
        <v>6</v>
      </c>
      <c r="G362" s="2">
        <v>169626000</v>
      </c>
      <c r="H362" t="s">
        <v>6</v>
      </c>
      <c r="I362" t="s">
        <v>6</v>
      </c>
    </row>
    <row r="363" spans="1:9" x14ac:dyDescent="0.3">
      <c r="A363" s="1">
        <v>27791</v>
      </c>
      <c r="B363" t="s">
        <v>6</v>
      </c>
      <c r="C363" s="24"/>
      <c r="D363" t="s">
        <v>6</v>
      </c>
      <c r="E363" t="s">
        <v>6</v>
      </c>
      <c r="F363" t="s">
        <v>6</v>
      </c>
      <c r="G363" s="2">
        <v>172702000</v>
      </c>
      <c r="H363" t="s">
        <v>6</v>
      </c>
      <c r="I363" t="s">
        <v>6</v>
      </c>
    </row>
    <row r="364" spans="1:9" x14ac:dyDescent="0.3">
      <c r="A364" s="1">
        <v>27820</v>
      </c>
      <c r="B364" t="s">
        <v>6</v>
      </c>
      <c r="C364" s="24"/>
      <c r="D364" t="s">
        <v>6</v>
      </c>
      <c r="E364" t="s">
        <v>6</v>
      </c>
      <c r="F364" t="s">
        <v>6</v>
      </c>
      <c r="G364" s="2">
        <v>175163000</v>
      </c>
      <c r="H364" t="s">
        <v>6</v>
      </c>
      <c r="I364" t="s">
        <v>6</v>
      </c>
    </row>
    <row r="365" spans="1:9" x14ac:dyDescent="0.3">
      <c r="A365" s="1">
        <v>27851</v>
      </c>
      <c r="B365" t="s">
        <v>6</v>
      </c>
      <c r="C365" s="24"/>
      <c r="D365" t="s">
        <v>6</v>
      </c>
      <c r="E365" t="s">
        <v>6</v>
      </c>
      <c r="F365" t="s">
        <v>6</v>
      </c>
      <c r="G365" s="2">
        <v>180621000</v>
      </c>
      <c r="H365" t="s">
        <v>6</v>
      </c>
      <c r="I365" t="s">
        <v>6</v>
      </c>
    </row>
    <row r="366" spans="1:9" x14ac:dyDescent="0.3">
      <c r="A366" s="1">
        <v>27881</v>
      </c>
      <c r="B366" t="s">
        <v>6</v>
      </c>
      <c r="C366" s="24"/>
      <c r="D366" t="s">
        <v>6</v>
      </c>
      <c r="E366" t="s">
        <v>6</v>
      </c>
      <c r="F366" t="s">
        <v>6</v>
      </c>
      <c r="G366" s="2">
        <v>187467000</v>
      </c>
      <c r="H366" t="s">
        <v>6</v>
      </c>
      <c r="I366" t="s">
        <v>6</v>
      </c>
    </row>
    <row r="367" spans="1:9" x14ac:dyDescent="0.3">
      <c r="A367" s="1">
        <v>27912</v>
      </c>
      <c r="B367" t="s">
        <v>6</v>
      </c>
      <c r="C367" s="24"/>
      <c r="D367" t="s">
        <v>6</v>
      </c>
      <c r="E367" t="s">
        <v>6</v>
      </c>
      <c r="F367" t="s">
        <v>6</v>
      </c>
      <c r="G367" s="2">
        <v>204459000</v>
      </c>
      <c r="H367" t="s">
        <v>6</v>
      </c>
      <c r="I367" t="s">
        <v>6</v>
      </c>
    </row>
    <row r="368" spans="1:9" x14ac:dyDescent="0.3">
      <c r="A368" s="1">
        <v>27942</v>
      </c>
      <c r="B368" t="s">
        <v>6</v>
      </c>
      <c r="C368" s="24"/>
      <c r="D368" t="s">
        <v>6</v>
      </c>
      <c r="E368" t="s">
        <v>6</v>
      </c>
      <c r="F368" t="s">
        <v>6</v>
      </c>
      <c r="G368" s="2">
        <v>202441000</v>
      </c>
      <c r="H368" t="s">
        <v>6</v>
      </c>
      <c r="I368" t="s">
        <v>6</v>
      </c>
    </row>
    <row r="369" spans="1:9" x14ac:dyDescent="0.3">
      <c r="A369" s="1">
        <v>27973</v>
      </c>
      <c r="B369" t="s">
        <v>6</v>
      </c>
      <c r="C369" s="24"/>
      <c r="D369" t="s">
        <v>6</v>
      </c>
      <c r="E369" t="s">
        <v>6</v>
      </c>
      <c r="F369" t="s">
        <v>6</v>
      </c>
      <c r="G369" s="2">
        <v>202683000</v>
      </c>
      <c r="H369" t="s">
        <v>6</v>
      </c>
      <c r="I369" t="s">
        <v>6</v>
      </c>
    </row>
    <row r="370" spans="1:9" x14ac:dyDescent="0.3">
      <c r="A370" s="1">
        <v>28004</v>
      </c>
      <c r="B370" t="s">
        <v>6</v>
      </c>
      <c r="C370" s="24"/>
      <c r="D370" t="s">
        <v>6</v>
      </c>
      <c r="E370" t="s">
        <v>6</v>
      </c>
      <c r="F370" t="s">
        <v>6</v>
      </c>
      <c r="G370" s="2">
        <v>208098000</v>
      </c>
      <c r="H370" t="s">
        <v>6</v>
      </c>
      <c r="I370" t="s">
        <v>6</v>
      </c>
    </row>
    <row r="371" spans="1:9" x14ac:dyDescent="0.3">
      <c r="A371" s="1">
        <v>28034</v>
      </c>
      <c r="B371" t="s">
        <v>6</v>
      </c>
      <c r="C371" s="24"/>
      <c r="D371" t="s">
        <v>6</v>
      </c>
      <c r="E371" t="s">
        <v>6</v>
      </c>
      <c r="F371" t="s">
        <v>6</v>
      </c>
      <c r="G371" s="2">
        <v>217410000</v>
      </c>
      <c r="H371" t="s">
        <v>6</v>
      </c>
      <c r="I371" t="s">
        <v>6</v>
      </c>
    </row>
    <row r="372" spans="1:9" x14ac:dyDescent="0.3">
      <c r="A372" s="1">
        <v>28065</v>
      </c>
      <c r="B372" t="s">
        <v>6</v>
      </c>
      <c r="C372" s="24"/>
      <c r="D372" t="s">
        <v>6</v>
      </c>
      <c r="E372" t="s">
        <v>6</v>
      </c>
      <c r="F372" t="s">
        <v>6</v>
      </c>
      <c r="G372" s="2">
        <v>226161000</v>
      </c>
      <c r="H372" t="s">
        <v>6</v>
      </c>
      <c r="I372" t="s">
        <v>6</v>
      </c>
    </row>
    <row r="373" spans="1:9" x14ac:dyDescent="0.3">
      <c r="A373" s="1">
        <v>28095</v>
      </c>
      <c r="B373" t="s">
        <v>6</v>
      </c>
      <c r="C373" s="24"/>
      <c r="D373" t="s">
        <v>6</v>
      </c>
      <c r="E373" t="s">
        <v>6</v>
      </c>
      <c r="F373" t="s">
        <v>6</v>
      </c>
      <c r="G373" s="2">
        <v>248706000</v>
      </c>
      <c r="H373" t="s">
        <v>6</v>
      </c>
      <c r="I373" t="s">
        <v>6</v>
      </c>
    </row>
    <row r="374" spans="1:9" x14ac:dyDescent="0.3">
      <c r="A374" s="1">
        <v>28126</v>
      </c>
      <c r="B374" t="s">
        <v>6</v>
      </c>
      <c r="C374" s="24"/>
      <c r="D374" t="s">
        <v>6</v>
      </c>
      <c r="E374" t="s">
        <v>6</v>
      </c>
      <c r="F374" t="s">
        <v>6</v>
      </c>
      <c r="G374" s="2">
        <v>228831000</v>
      </c>
      <c r="H374" t="s">
        <v>6</v>
      </c>
      <c r="I374" t="s">
        <v>6</v>
      </c>
    </row>
    <row r="375" spans="1:9" x14ac:dyDescent="0.3">
      <c r="A375" s="1">
        <v>28157</v>
      </c>
      <c r="B375" t="s">
        <v>6</v>
      </c>
      <c r="C375" s="24"/>
      <c r="D375" t="s">
        <v>6</v>
      </c>
      <c r="E375" t="s">
        <v>6</v>
      </c>
      <c r="F375" t="s">
        <v>6</v>
      </c>
      <c r="G375" s="2">
        <v>232628000</v>
      </c>
      <c r="H375" t="s">
        <v>6</v>
      </c>
      <c r="I375" t="s">
        <v>6</v>
      </c>
    </row>
    <row r="376" spans="1:9" x14ac:dyDescent="0.3">
      <c r="A376" s="1">
        <v>28185</v>
      </c>
      <c r="B376" t="s">
        <v>6</v>
      </c>
      <c r="C376" s="24"/>
      <c r="D376" t="s">
        <v>6</v>
      </c>
      <c r="E376" t="s">
        <v>6</v>
      </c>
      <c r="F376" t="s">
        <v>6</v>
      </c>
      <c r="G376" s="2">
        <v>239464000</v>
      </c>
      <c r="H376" t="s">
        <v>6</v>
      </c>
      <c r="I376" t="s">
        <v>6</v>
      </c>
    </row>
    <row r="377" spans="1:9" x14ac:dyDescent="0.3">
      <c r="A377" s="1">
        <v>28216</v>
      </c>
      <c r="B377" t="s">
        <v>6</v>
      </c>
      <c r="C377" s="24"/>
      <c r="D377" t="s">
        <v>6</v>
      </c>
      <c r="E377" t="s">
        <v>6</v>
      </c>
      <c r="F377" t="s">
        <v>6</v>
      </c>
      <c r="G377" s="2">
        <v>255727000</v>
      </c>
      <c r="H377" t="s">
        <v>6</v>
      </c>
      <c r="I377" t="s">
        <v>6</v>
      </c>
    </row>
    <row r="378" spans="1:9" x14ac:dyDescent="0.3">
      <c r="A378" s="1">
        <v>28246</v>
      </c>
      <c r="B378" t="s">
        <v>6</v>
      </c>
      <c r="C378" s="24"/>
      <c r="D378" t="s">
        <v>6</v>
      </c>
      <c r="E378" t="s">
        <v>6</v>
      </c>
      <c r="F378" t="s">
        <v>6</v>
      </c>
      <c r="G378" s="2">
        <v>259534000</v>
      </c>
      <c r="H378" t="s">
        <v>6</v>
      </c>
      <c r="I378" t="s">
        <v>6</v>
      </c>
    </row>
    <row r="379" spans="1:9" x14ac:dyDescent="0.3">
      <c r="A379" s="1">
        <v>28277</v>
      </c>
      <c r="B379" t="s">
        <v>6</v>
      </c>
      <c r="C379" s="24"/>
      <c r="D379" t="s">
        <v>6</v>
      </c>
      <c r="E379" t="s">
        <v>6</v>
      </c>
      <c r="F379" t="s">
        <v>6</v>
      </c>
      <c r="G379" s="2">
        <v>275941000</v>
      </c>
      <c r="H379" t="s">
        <v>6</v>
      </c>
      <c r="I379" t="s">
        <v>6</v>
      </c>
    </row>
    <row r="380" spans="1:9" x14ac:dyDescent="0.3">
      <c r="A380" s="1">
        <v>28307</v>
      </c>
      <c r="B380" t="s">
        <v>6</v>
      </c>
      <c r="C380" s="24"/>
      <c r="D380" t="s">
        <v>6</v>
      </c>
      <c r="E380" t="s">
        <v>6</v>
      </c>
      <c r="F380" t="s">
        <v>6</v>
      </c>
      <c r="G380" s="2">
        <v>277429000</v>
      </c>
      <c r="H380" t="s">
        <v>6</v>
      </c>
      <c r="I380" t="s">
        <v>6</v>
      </c>
    </row>
    <row r="381" spans="1:9" x14ac:dyDescent="0.3">
      <c r="A381" s="1">
        <v>28338</v>
      </c>
      <c r="B381" t="s">
        <v>6</v>
      </c>
      <c r="C381" s="24"/>
      <c r="D381" t="s">
        <v>6</v>
      </c>
      <c r="E381" t="s">
        <v>6</v>
      </c>
      <c r="F381" t="s">
        <v>6</v>
      </c>
      <c r="G381" s="2">
        <v>282832000</v>
      </c>
      <c r="H381" t="s">
        <v>6</v>
      </c>
      <c r="I381" t="s">
        <v>6</v>
      </c>
    </row>
    <row r="382" spans="1:9" x14ac:dyDescent="0.3">
      <c r="A382" s="1">
        <v>28369</v>
      </c>
      <c r="B382" t="s">
        <v>6</v>
      </c>
      <c r="C382" s="24"/>
      <c r="D382" t="s">
        <v>6</v>
      </c>
      <c r="E382" t="s">
        <v>6</v>
      </c>
      <c r="F382" t="s">
        <v>6</v>
      </c>
      <c r="G382" s="2">
        <v>294606000</v>
      </c>
      <c r="H382" t="s">
        <v>6</v>
      </c>
      <c r="I382" t="s">
        <v>6</v>
      </c>
    </row>
    <row r="383" spans="1:9" x14ac:dyDescent="0.3">
      <c r="A383" s="1">
        <v>28399</v>
      </c>
      <c r="B383" t="s">
        <v>6</v>
      </c>
      <c r="C383" s="24"/>
      <c r="D383" t="s">
        <v>6</v>
      </c>
      <c r="E383" t="s">
        <v>6</v>
      </c>
      <c r="F383" t="s">
        <v>6</v>
      </c>
      <c r="G383" s="2">
        <v>304453000</v>
      </c>
      <c r="H383" t="s">
        <v>6</v>
      </c>
      <c r="I383" t="s">
        <v>6</v>
      </c>
    </row>
    <row r="384" spans="1:9" x14ac:dyDescent="0.3">
      <c r="A384" s="1">
        <v>28430</v>
      </c>
      <c r="B384" t="s">
        <v>6</v>
      </c>
      <c r="C384" s="24"/>
      <c r="D384" t="s">
        <v>6</v>
      </c>
      <c r="E384" t="s">
        <v>6</v>
      </c>
      <c r="F384" t="s">
        <v>6</v>
      </c>
      <c r="G384" s="2">
        <v>312037000</v>
      </c>
      <c r="H384" t="s">
        <v>6</v>
      </c>
      <c r="I384" t="s">
        <v>6</v>
      </c>
    </row>
    <row r="385" spans="1:9" x14ac:dyDescent="0.3">
      <c r="A385" s="1">
        <v>28460</v>
      </c>
      <c r="B385" t="s">
        <v>6</v>
      </c>
      <c r="C385" s="24"/>
      <c r="D385" t="s">
        <v>6</v>
      </c>
      <c r="E385" t="s">
        <v>6</v>
      </c>
      <c r="F385" t="s">
        <v>6</v>
      </c>
      <c r="G385" s="2">
        <v>343223000</v>
      </c>
      <c r="H385" t="s">
        <v>6</v>
      </c>
      <c r="I385" t="s">
        <v>6</v>
      </c>
    </row>
    <row r="386" spans="1:9" x14ac:dyDescent="0.3">
      <c r="A386" s="1">
        <v>28491</v>
      </c>
      <c r="B386" t="s">
        <v>6</v>
      </c>
      <c r="C386" s="24"/>
      <c r="D386" t="s">
        <v>6</v>
      </c>
      <c r="E386" t="s">
        <v>6</v>
      </c>
      <c r="F386" t="s">
        <v>6</v>
      </c>
      <c r="G386" s="2">
        <v>321171000</v>
      </c>
      <c r="H386" t="s">
        <v>6</v>
      </c>
      <c r="I386" t="s">
        <v>6</v>
      </c>
    </row>
    <row r="387" spans="1:9" x14ac:dyDescent="0.3">
      <c r="A387" s="1">
        <v>28522</v>
      </c>
      <c r="B387" t="s">
        <v>6</v>
      </c>
      <c r="C387" s="24"/>
      <c r="D387" t="s">
        <v>6</v>
      </c>
      <c r="E387" t="s">
        <v>6</v>
      </c>
      <c r="F387" t="s">
        <v>6</v>
      </c>
      <c r="G387" s="2">
        <v>328309000</v>
      </c>
      <c r="H387" t="s">
        <v>6</v>
      </c>
      <c r="I387" t="s">
        <v>6</v>
      </c>
    </row>
    <row r="388" spans="1:9" x14ac:dyDescent="0.3">
      <c r="A388" s="1">
        <v>28550</v>
      </c>
      <c r="B388" t="s">
        <v>6</v>
      </c>
      <c r="C388" s="24"/>
      <c r="D388" t="s">
        <v>6</v>
      </c>
      <c r="E388" t="s">
        <v>6</v>
      </c>
      <c r="F388" t="s">
        <v>6</v>
      </c>
      <c r="G388" s="2">
        <v>338909000</v>
      </c>
      <c r="H388" t="s">
        <v>6</v>
      </c>
      <c r="I388" t="s">
        <v>6</v>
      </c>
    </row>
    <row r="389" spans="1:9" x14ac:dyDescent="0.3">
      <c r="A389" s="1">
        <v>28581</v>
      </c>
      <c r="B389" t="s">
        <v>6</v>
      </c>
      <c r="C389" s="24"/>
      <c r="D389" t="s">
        <v>6</v>
      </c>
      <c r="E389" t="s">
        <v>6</v>
      </c>
      <c r="F389" t="s">
        <v>6</v>
      </c>
      <c r="G389" s="2">
        <v>354454000</v>
      </c>
      <c r="H389" t="s">
        <v>6</v>
      </c>
      <c r="I389" t="s">
        <v>6</v>
      </c>
    </row>
    <row r="390" spans="1:9" x14ac:dyDescent="0.3">
      <c r="A390" s="1">
        <v>28611</v>
      </c>
      <c r="B390" t="s">
        <v>6</v>
      </c>
      <c r="C390" s="24"/>
      <c r="D390" t="s">
        <v>6</v>
      </c>
      <c r="E390" t="s">
        <v>6</v>
      </c>
      <c r="F390" t="s">
        <v>6</v>
      </c>
      <c r="G390" s="2">
        <v>358574000</v>
      </c>
      <c r="H390" t="s">
        <v>6</v>
      </c>
      <c r="I390" t="s">
        <v>6</v>
      </c>
    </row>
    <row r="391" spans="1:9" x14ac:dyDescent="0.3">
      <c r="A391" s="1">
        <v>28642</v>
      </c>
      <c r="B391" t="s">
        <v>6</v>
      </c>
      <c r="C391" s="24"/>
      <c r="D391" t="s">
        <v>6</v>
      </c>
      <c r="E391" t="s">
        <v>6</v>
      </c>
      <c r="F391" t="s">
        <v>6</v>
      </c>
      <c r="G391" s="2">
        <v>381592000</v>
      </c>
      <c r="H391" t="s">
        <v>6</v>
      </c>
      <c r="I391" t="s">
        <v>6</v>
      </c>
    </row>
    <row r="392" spans="1:9" x14ac:dyDescent="0.3">
      <c r="A392" s="1">
        <v>28672</v>
      </c>
      <c r="B392" t="s">
        <v>6</v>
      </c>
      <c r="C392" s="24"/>
      <c r="D392" t="s">
        <v>6</v>
      </c>
      <c r="E392" t="s">
        <v>6</v>
      </c>
      <c r="F392" t="s">
        <v>6</v>
      </c>
      <c r="G392" s="2">
        <v>383871000</v>
      </c>
      <c r="H392" t="s">
        <v>6</v>
      </c>
      <c r="I392" t="s">
        <v>6</v>
      </c>
    </row>
    <row r="393" spans="1:9" x14ac:dyDescent="0.3">
      <c r="A393" s="1">
        <v>28703</v>
      </c>
      <c r="B393" t="s">
        <v>6</v>
      </c>
      <c r="C393" s="24"/>
      <c r="D393" t="s">
        <v>6</v>
      </c>
      <c r="E393" t="s">
        <v>6</v>
      </c>
      <c r="F393" t="s">
        <v>6</v>
      </c>
      <c r="G393" s="2">
        <v>395961000</v>
      </c>
      <c r="H393" t="s">
        <v>6</v>
      </c>
      <c r="I393" t="s">
        <v>6</v>
      </c>
    </row>
    <row r="394" spans="1:9" x14ac:dyDescent="0.3">
      <c r="A394" s="1">
        <v>28734</v>
      </c>
      <c r="B394" t="s">
        <v>6</v>
      </c>
      <c r="C394" s="24"/>
      <c r="D394" t="s">
        <v>6</v>
      </c>
      <c r="E394" t="s">
        <v>6</v>
      </c>
      <c r="F394" t="s">
        <v>6</v>
      </c>
      <c r="G394" s="2">
        <v>415091000</v>
      </c>
      <c r="H394" t="s">
        <v>6</v>
      </c>
      <c r="I394" t="s">
        <v>6</v>
      </c>
    </row>
    <row r="395" spans="1:9" x14ac:dyDescent="0.3">
      <c r="A395" s="1">
        <v>28764</v>
      </c>
      <c r="B395" t="s">
        <v>6</v>
      </c>
      <c r="C395" s="24"/>
      <c r="D395" t="s">
        <v>6</v>
      </c>
      <c r="E395" t="s">
        <v>6</v>
      </c>
      <c r="F395" t="s">
        <v>6</v>
      </c>
      <c r="G395" s="2">
        <v>425545000</v>
      </c>
      <c r="H395" t="s">
        <v>6</v>
      </c>
      <c r="I395" t="s">
        <v>6</v>
      </c>
    </row>
    <row r="396" spans="1:9" x14ac:dyDescent="0.3">
      <c r="A396" s="1">
        <v>28795</v>
      </c>
      <c r="B396" t="s">
        <v>6</v>
      </c>
      <c r="C396" s="24"/>
      <c r="D396" t="s">
        <v>6</v>
      </c>
      <c r="E396" t="s">
        <v>6</v>
      </c>
      <c r="F396" t="s">
        <v>6</v>
      </c>
      <c r="G396" s="2">
        <v>442387000</v>
      </c>
      <c r="H396" t="s">
        <v>6</v>
      </c>
      <c r="I396" t="s">
        <v>6</v>
      </c>
    </row>
    <row r="397" spans="1:9" x14ac:dyDescent="0.3">
      <c r="A397" s="1">
        <v>28825</v>
      </c>
      <c r="B397" t="s">
        <v>6</v>
      </c>
      <c r="C397" s="24"/>
      <c r="D397" t="s">
        <v>6</v>
      </c>
      <c r="E397" t="s">
        <v>6</v>
      </c>
      <c r="F397" t="s">
        <v>6</v>
      </c>
      <c r="G397" s="2">
        <v>484609000</v>
      </c>
      <c r="H397" t="s">
        <v>6</v>
      </c>
      <c r="I397" t="s">
        <v>6</v>
      </c>
    </row>
    <row r="398" spans="1:9" x14ac:dyDescent="0.3">
      <c r="A398" s="1">
        <v>28856</v>
      </c>
      <c r="B398" t="s">
        <v>6</v>
      </c>
      <c r="C398" s="24"/>
      <c r="D398" t="s">
        <v>6</v>
      </c>
      <c r="E398" t="s">
        <v>6</v>
      </c>
      <c r="F398" t="s">
        <v>6</v>
      </c>
      <c r="G398" s="2">
        <v>458164000</v>
      </c>
      <c r="H398" t="s">
        <v>6</v>
      </c>
      <c r="I398" t="s">
        <v>6</v>
      </c>
    </row>
    <row r="399" spans="1:9" x14ac:dyDescent="0.3">
      <c r="A399" s="1">
        <v>28887</v>
      </c>
      <c r="B399" t="s">
        <v>6</v>
      </c>
      <c r="C399" s="24"/>
      <c r="D399" t="s">
        <v>6</v>
      </c>
      <c r="E399" t="s">
        <v>6</v>
      </c>
      <c r="F399" t="s">
        <v>6</v>
      </c>
      <c r="G399" s="2">
        <v>487953000</v>
      </c>
      <c r="H399" t="s">
        <v>6</v>
      </c>
      <c r="I399" t="s">
        <v>6</v>
      </c>
    </row>
    <row r="400" spans="1:9" x14ac:dyDescent="0.3">
      <c r="A400" s="1">
        <v>28915</v>
      </c>
      <c r="B400" t="s">
        <v>6</v>
      </c>
      <c r="C400" s="24"/>
      <c r="D400" t="s">
        <v>6</v>
      </c>
      <c r="E400" t="s">
        <v>6</v>
      </c>
      <c r="F400" t="s">
        <v>6</v>
      </c>
      <c r="G400" s="2">
        <v>486911000</v>
      </c>
      <c r="H400" t="s">
        <v>6</v>
      </c>
      <c r="I400" t="s">
        <v>6</v>
      </c>
    </row>
    <row r="401" spans="1:9" x14ac:dyDescent="0.3">
      <c r="A401" s="1">
        <v>28946</v>
      </c>
      <c r="B401" t="s">
        <v>6</v>
      </c>
      <c r="C401" s="24"/>
      <c r="D401" t="s">
        <v>6</v>
      </c>
      <c r="E401" t="s">
        <v>6</v>
      </c>
      <c r="F401" t="s">
        <v>6</v>
      </c>
      <c r="G401" s="2">
        <v>499207000</v>
      </c>
      <c r="H401" t="s">
        <v>6</v>
      </c>
      <c r="I401" t="s">
        <v>6</v>
      </c>
    </row>
    <row r="402" spans="1:9" x14ac:dyDescent="0.3">
      <c r="A402" s="1">
        <v>28976</v>
      </c>
      <c r="B402" t="s">
        <v>6</v>
      </c>
      <c r="C402" s="24"/>
      <c r="D402" t="s">
        <v>6</v>
      </c>
      <c r="E402" t="s">
        <v>6</v>
      </c>
      <c r="F402" t="s">
        <v>6</v>
      </c>
      <c r="G402" s="2">
        <v>516310000</v>
      </c>
      <c r="H402" t="s">
        <v>6</v>
      </c>
      <c r="I402" t="s">
        <v>6</v>
      </c>
    </row>
    <row r="403" spans="1:9" x14ac:dyDescent="0.3">
      <c r="A403" s="1">
        <v>29007</v>
      </c>
      <c r="B403" t="s">
        <v>6</v>
      </c>
      <c r="C403" s="24"/>
      <c r="D403" t="s">
        <v>6</v>
      </c>
      <c r="E403" t="s">
        <v>6</v>
      </c>
      <c r="F403" t="s">
        <v>6</v>
      </c>
      <c r="G403" s="2">
        <v>564956000</v>
      </c>
      <c r="H403" t="s">
        <v>6</v>
      </c>
      <c r="I403" t="s">
        <v>6</v>
      </c>
    </row>
    <row r="404" spans="1:9" x14ac:dyDescent="0.3">
      <c r="A404" s="1">
        <v>29037</v>
      </c>
      <c r="B404" t="s">
        <v>6</v>
      </c>
      <c r="C404" s="24"/>
      <c r="D404" t="s">
        <v>6</v>
      </c>
      <c r="E404" t="s">
        <v>6</v>
      </c>
      <c r="F404" t="s">
        <v>6</v>
      </c>
      <c r="G404" s="2">
        <v>575432000</v>
      </c>
      <c r="H404" t="s">
        <v>6</v>
      </c>
      <c r="I404" t="s">
        <v>6</v>
      </c>
    </row>
    <row r="405" spans="1:9" x14ac:dyDescent="0.3">
      <c r="A405" s="1">
        <v>29068</v>
      </c>
      <c r="B405" t="s">
        <v>6</v>
      </c>
      <c r="C405" s="24"/>
      <c r="D405" t="s">
        <v>6</v>
      </c>
      <c r="E405" t="s">
        <v>6</v>
      </c>
      <c r="F405" t="s">
        <v>6</v>
      </c>
      <c r="G405" s="2">
        <v>587464000</v>
      </c>
      <c r="H405" t="s">
        <v>6</v>
      </c>
      <c r="I405" t="s">
        <v>6</v>
      </c>
    </row>
    <row r="406" spans="1:9" x14ac:dyDescent="0.3">
      <c r="A406" s="1">
        <v>29099</v>
      </c>
      <c r="B406" t="s">
        <v>6</v>
      </c>
      <c r="C406" s="24"/>
      <c r="D406" t="s">
        <v>6</v>
      </c>
      <c r="E406" t="s">
        <v>6</v>
      </c>
      <c r="F406" t="s">
        <v>6</v>
      </c>
      <c r="G406" s="2">
        <v>634111000</v>
      </c>
      <c r="H406" t="s">
        <v>6</v>
      </c>
      <c r="I406" t="s">
        <v>6</v>
      </c>
    </row>
    <row r="407" spans="1:9" x14ac:dyDescent="0.3">
      <c r="A407" s="1">
        <v>29129</v>
      </c>
      <c r="B407" t="s">
        <v>6</v>
      </c>
      <c r="C407" s="24"/>
      <c r="D407" t="s">
        <v>6</v>
      </c>
      <c r="E407" t="s">
        <v>6</v>
      </c>
      <c r="F407" t="s">
        <v>6</v>
      </c>
      <c r="G407" s="2">
        <v>656871000</v>
      </c>
      <c r="H407" t="s">
        <v>6</v>
      </c>
      <c r="I407" t="s">
        <v>6</v>
      </c>
    </row>
    <row r="408" spans="1:9" x14ac:dyDescent="0.3">
      <c r="A408" s="1">
        <v>29160</v>
      </c>
      <c r="B408" t="s">
        <v>6</v>
      </c>
      <c r="C408" s="24"/>
      <c r="D408" t="s">
        <v>6</v>
      </c>
      <c r="E408" t="s">
        <v>6</v>
      </c>
      <c r="F408" t="s">
        <v>6</v>
      </c>
      <c r="G408" s="2">
        <v>707479000</v>
      </c>
      <c r="H408" t="s">
        <v>6</v>
      </c>
      <c r="I408" t="s">
        <v>6</v>
      </c>
    </row>
    <row r="409" spans="1:9" x14ac:dyDescent="0.3">
      <c r="A409" s="1">
        <v>29190</v>
      </c>
      <c r="B409" t="s">
        <v>6</v>
      </c>
      <c r="C409" s="24"/>
      <c r="D409" t="s">
        <v>6</v>
      </c>
      <c r="E409" t="s">
        <v>6</v>
      </c>
      <c r="F409" t="s">
        <v>6</v>
      </c>
      <c r="G409" s="2">
        <v>838226000</v>
      </c>
      <c r="H409" t="s">
        <v>6</v>
      </c>
      <c r="I409" t="s">
        <v>6</v>
      </c>
    </row>
    <row r="410" spans="1:9" x14ac:dyDescent="0.3">
      <c r="A410" s="1">
        <v>29221</v>
      </c>
      <c r="B410">
        <v>6.62</v>
      </c>
      <c r="C410" s="24"/>
      <c r="D410" s="2">
        <v>169000000</v>
      </c>
      <c r="E410" s="2">
        <v>180000000</v>
      </c>
      <c r="F410" s="2">
        <v>349000000</v>
      </c>
      <c r="G410" s="2">
        <v>814000000</v>
      </c>
      <c r="H410" t="s">
        <v>6</v>
      </c>
      <c r="I410" t="s">
        <v>6</v>
      </c>
    </row>
    <row r="411" spans="1:9" x14ac:dyDescent="0.3">
      <c r="A411" s="1">
        <v>29252</v>
      </c>
      <c r="B411">
        <v>4.62</v>
      </c>
      <c r="C411" s="24"/>
      <c r="D411" s="2">
        <v>174000000</v>
      </c>
      <c r="E411" s="2">
        <v>160000000</v>
      </c>
      <c r="F411" s="2">
        <v>334000000</v>
      </c>
      <c r="G411" s="2">
        <v>845000000</v>
      </c>
      <c r="H411" t="s">
        <v>6</v>
      </c>
      <c r="I411" t="s">
        <v>6</v>
      </c>
    </row>
    <row r="412" spans="1:9" x14ac:dyDescent="0.3">
      <c r="A412" s="1">
        <v>29281</v>
      </c>
      <c r="B412">
        <v>6.04</v>
      </c>
      <c r="C412" s="24"/>
      <c r="D412" s="2">
        <v>170000000</v>
      </c>
      <c r="E412" s="2">
        <v>155000000</v>
      </c>
      <c r="F412" s="2">
        <v>325000000</v>
      </c>
      <c r="G412" s="2">
        <v>878000000</v>
      </c>
      <c r="H412" t="s">
        <v>6</v>
      </c>
      <c r="I412" t="s">
        <v>6</v>
      </c>
    </row>
    <row r="413" spans="1:9" x14ac:dyDescent="0.3">
      <c r="A413" s="1">
        <v>29312</v>
      </c>
      <c r="B413">
        <v>5.29</v>
      </c>
      <c r="C413" s="24"/>
      <c r="D413" s="2">
        <v>177000000</v>
      </c>
      <c r="E413" s="2">
        <v>175000000</v>
      </c>
      <c r="F413" s="2">
        <v>352000000</v>
      </c>
      <c r="G413" s="2">
        <v>957000000</v>
      </c>
      <c r="H413" t="s">
        <v>6</v>
      </c>
      <c r="I413" t="s">
        <v>6</v>
      </c>
    </row>
    <row r="414" spans="1:9" x14ac:dyDescent="0.3">
      <c r="A414" s="1">
        <v>29342</v>
      </c>
      <c r="B414">
        <v>5.7</v>
      </c>
      <c r="C414" s="24"/>
      <c r="D414" s="2">
        <v>183000000</v>
      </c>
      <c r="E414" s="2">
        <v>188000000</v>
      </c>
      <c r="F414" s="2">
        <v>371000000</v>
      </c>
      <c r="G414" s="2">
        <v>1011000000</v>
      </c>
      <c r="H414" t="s">
        <v>6</v>
      </c>
      <c r="I414" t="s">
        <v>6</v>
      </c>
    </row>
    <row r="415" spans="1:9" x14ac:dyDescent="0.3">
      <c r="A415" s="1">
        <v>29373</v>
      </c>
      <c r="B415">
        <v>5.31</v>
      </c>
      <c r="C415" s="24"/>
      <c r="D415" s="2">
        <v>195000000</v>
      </c>
      <c r="E415" s="2">
        <v>205000000</v>
      </c>
      <c r="F415" s="2">
        <v>400000000</v>
      </c>
      <c r="G415" s="2">
        <v>1101000000</v>
      </c>
      <c r="H415" t="s">
        <v>6</v>
      </c>
      <c r="I415" t="s">
        <v>6</v>
      </c>
    </row>
    <row r="416" spans="1:9" x14ac:dyDescent="0.3">
      <c r="A416" s="1">
        <v>29403</v>
      </c>
      <c r="B416">
        <v>5.55</v>
      </c>
      <c r="C416" s="24"/>
      <c r="D416" s="2">
        <v>211000000</v>
      </c>
      <c r="E416" s="2">
        <v>215000000</v>
      </c>
      <c r="F416" s="2">
        <v>426000000</v>
      </c>
      <c r="G416" s="2">
        <v>1076000000</v>
      </c>
      <c r="H416" t="s">
        <v>6</v>
      </c>
      <c r="I416" t="s">
        <v>6</v>
      </c>
    </row>
    <row r="417" spans="1:9" x14ac:dyDescent="0.3">
      <c r="A417" s="1">
        <v>29434</v>
      </c>
      <c r="B417">
        <v>4.95</v>
      </c>
      <c r="C417" s="24"/>
      <c r="D417" s="2">
        <v>216000000</v>
      </c>
      <c r="E417" s="2">
        <v>220000000</v>
      </c>
      <c r="F417" s="2">
        <v>436000000</v>
      </c>
      <c r="G417" s="2">
        <v>1129000000</v>
      </c>
      <c r="H417" t="s">
        <v>6</v>
      </c>
      <c r="I417" t="s">
        <v>6</v>
      </c>
    </row>
    <row r="418" spans="1:9" x14ac:dyDescent="0.3">
      <c r="A418" s="1">
        <v>29465</v>
      </c>
      <c r="B418">
        <v>4.2300000000000004</v>
      </c>
      <c r="C418" s="24"/>
      <c r="D418" s="2">
        <v>227000000</v>
      </c>
      <c r="E418" s="2">
        <v>227000000</v>
      </c>
      <c r="F418" s="2">
        <v>454000000</v>
      </c>
      <c r="G418" s="2">
        <v>1170000000</v>
      </c>
      <c r="H418" t="s">
        <v>6</v>
      </c>
      <c r="I418" t="s">
        <v>6</v>
      </c>
    </row>
    <row r="419" spans="1:9" x14ac:dyDescent="0.3">
      <c r="A419" s="1">
        <v>29495</v>
      </c>
      <c r="B419">
        <v>9.48</v>
      </c>
      <c r="C419" s="24"/>
      <c r="D419" s="2">
        <v>237000000</v>
      </c>
      <c r="E419" s="2">
        <v>236000000</v>
      </c>
      <c r="F419" s="2">
        <v>473000000</v>
      </c>
      <c r="G419" s="2">
        <v>1221000000</v>
      </c>
      <c r="H419" t="s">
        <v>6</v>
      </c>
      <c r="I419" t="s">
        <v>6</v>
      </c>
    </row>
    <row r="420" spans="1:9" x14ac:dyDescent="0.3">
      <c r="A420" s="1">
        <v>29526</v>
      </c>
      <c r="B420">
        <v>6.67</v>
      </c>
      <c r="C420" s="24"/>
      <c r="D420" s="2">
        <v>251000000</v>
      </c>
      <c r="E420" s="2">
        <v>247000000</v>
      </c>
      <c r="F420" s="2">
        <v>498000000</v>
      </c>
      <c r="G420" s="2">
        <v>1326000000</v>
      </c>
      <c r="H420" t="s">
        <v>6</v>
      </c>
      <c r="I420" t="s">
        <v>6</v>
      </c>
    </row>
    <row r="421" spans="1:9" x14ac:dyDescent="0.3">
      <c r="A421" s="1">
        <v>29556</v>
      </c>
      <c r="B421">
        <v>6.61</v>
      </c>
      <c r="C421" s="24"/>
      <c r="D421" s="2">
        <v>319000000</v>
      </c>
      <c r="E421" s="2">
        <v>273000000</v>
      </c>
      <c r="F421" s="2">
        <v>592000000</v>
      </c>
      <c r="G421" s="2">
        <v>1487000000</v>
      </c>
      <c r="H421" t="s">
        <v>6</v>
      </c>
      <c r="I421" t="s">
        <v>6</v>
      </c>
    </row>
    <row r="422" spans="1:9" x14ac:dyDescent="0.3">
      <c r="A422" s="1">
        <v>29587</v>
      </c>
      <c r="B422">
        <v>6.84</v>
      </c>
      <c r="C422" s="24"/>
      <c r="D422" s="2">
        <v>285000000</v>
      </c>
      <c r="E422" s="2">
        <v>295000000</v>
      </c>
      <c r="F422" s="2">
        <v>580000000</v>
      </c>
      <c r="G422" s="2">
        <v>1366000000</v>
      </c>
      <c r="H422" t="s">
        <v>6</v>
      </c>
      <c r="I422" t="s">
        <v>6</v>
      </c>
    </row>
    <row r="423" spans="1:9" x14ac:dyDescent="0.3">
      <c r="A423" s="1">
        <v>29618</v>
      </c>
      <c r="B423">
        <v>6.4</v>
      </c>
      <c r="C423" s="24"/>
      <c r="D423" s="2">
        <v>297000000</v>
      </c>
      <c r="E423" s="2">
        <v>292000000</v>
      </c>
      <c r="F423" s="2">
        <v>589000000</v>
      </c>
      <c r="G423" s="2">
        <v>1425000000</v>
      </c>
      <c r="H423" t="s">
        <v>6</v>
      </c>
      <c r="I423" t="s">
        <v>6</v>
      </c>
    </row>
    <row r="424" spans="1:9" x14ac:dyDescent="0.3">
      <c r="A424" s="1">
        <v>29646</v>
      </c>
      <c r="B424">
        <v>4.97</v>
      </c>
      <c r="C424" s="24"/>
      <c r="D424" s="2">
        <v>303000000</v>
      </c>
      <c r="E424" s="2">
        <v>281000000</v>
      </c>
      <c r="F424" s="2">
        <v>584000000</v>
      </c>
      <c r="G424" s="2">
        <v>1394000000</v>
      </c>
      <c r="H424" t="s">
        <v>6</v>
      </c>
      <c r="I424" t="s">
        <v>6</v>
      </c>
    </row>
    <row r="425" spans="1:9" x14ac:dyDescent="0.3">
      <c r="A425" s="1">
        <v>29677</v>
      </c>
      <c r="B425">
        <v>6.46</v>
      </c>
      <c r="C425" s="24"/>
      <c r="D425" s="2">
        <v>313000000</v>
      </c>
      <c r="E425" s="2">
        <v>280000000</v>
      </c>
      <c r="F425" s="2">
        <v>593000000</v>
      </c>
      <c r="G425" s="2">
        <v>1512000000</v>
      </c>
      <c r="H425" t="s">
        <v>6</v>
      </c>
      <c r="I425" t="s">
        <v>6</v>
      </c>
    </row>
    <row r="426" spans="1:9" x14ac:dyDescent="0.3">
      <c r="A426" s="1">
        <v>29707</v>
      </c>
      <c r="B426">
        <v>5.56</v>
      </c>
      <c r="C426" s="24"/>
      <c r="D426" s="2">
        <v>321000000</v>
      </c>
      <c r="E426" s="2">
        <v>299000000</v>
      </c>
      <c r="F426" s="2">
        <v>620000000</v>
      </c>
      <c r="G426" s="2">
        <v>1583000000</v>
      </c>
      <c r="H426" t="s">
        <v>6</v>
      </c>
      <c r="I426" t="s">
        <v>6</v>
      </c>
    </row>
    <row r="427" spans="1:9" x14ac:dyDescent="0.3">
      <c r="A427" s="1">
        <v>29738</v>
      </c>
      <c r="B427">
        <v>5.52</v>
      </c>
      <c r="C427" s="24"/>
      <c r="D427" s="2">
        <v>335000000</v>
      </c>
      <c r="E427" s="2">
        <v>321000000</v>
      </c>
      <c r="F427" s="2">
        <v>656000000</v>
      </c>
      <c r="G427" s="2">
        <v>1718000000</v>
      </c>
      <c r="H427" t="s">
        <v>6</v>
      </c>
      <c r="I427" t="s">
        <v>6</v>
      </c>
    </row>
    <row r="428" spans="1:9" x14ac:dyDescent="0.3">
      <c r="A428" s="1">
        <v>29768</v>
      </c>
      <c r="B428">
        <v>6.26</v>
      </c>
      <c r="C428" s="24"/>
      <c r="D428" s="2">
        <v>365000000</v>
      </c>
      <c r="E428" s="2">
        <v>336000000</v>
      </c>
      <c r="F428" s="2">
        <v>701000000</v>
      </c>
      <c r="G428" s="2">
        <v>1725000000</v>
      </c>
      <c r="H428" t="s">
        <v>6</v>
      </c>
      <c r="I428" t="s">
        <v>6</v>
      </c>
    </row>
    <row r="429" spans="1:9" x14ac:dyDescent="0.3">
      <c r="A429" s="1">
        <v>29799</v>
      </c>
      <c r="B429">
        <v>5.5</v>
      </c>
      <c r="C429" s="24"/>
      <c r="D429" s="2">
        <v>379000000</v>
      </c>
      <c r="E429" s="2">
        <v>358000000</v>
      </c>
      <c r="F429" s="2">
        <v>737000000</v>
      </c>
      <c r="G429" s="2">
        <v>1803000000</v>
      </c>
      <c r="H429" t="s">
        <v>6</v>
      </c>
      <c r="I429" t="s">
        <v>6</v>
      </c>
    </row>
    <row r="430" spans="1:9" x14ac:dyDescent="0.3">
      <c r="A430" s="1">
        <v>29830</v>
      </c>
      <c r="B430">
        <v>5.26</v>
      </c>
      <c r="C430" s="24"/>
      <c r="D430" s="2">
        <v>396000000</v>
      </c>
      <c r="E430" s="2">
        <v>361000000</v>
      </c>
      <c r="F430" s="2">
        <v>757000000</v>
      </c>
      <c r="G430" s="2">
        <v>1881000000</v>
      </c>
      <c r="H430" t="s">
        <v>6</v>
      </c>
      <c r="I430" t="s">
        <v>6</v>
      </c>
    </row>
    <row r="431" spans="1:9" x14ac:dyDescent="0.3">
      <c r="A431" s="1">
        <v>29860</v>
      </c>
      <c r="B431">
        <v>5.08</v>
      </c>
      <c r="C431" s="24"/>
      <c r="D431" s="2">
        <v>427000000</v>
      </c>
      <c r="E431" s="2">
        <v>386000000</v>
      </c>
      <c r="F431" s="2">
        <v>813000000</v>
      </c>
      <c r="G431" s="2">
        <v>2104000000</v>
      </c>
      <c r="H431" t="s">
        <v>6</v>
      </c>
      <c r="I431" t="s">
        <v>6</v>
      </c>
    </row>
    <row r="432" spans="1:9" x14ac:dyDescent="0.3">
      <c r="A432" s="1">
        <v>29891</v>
      </c>
      <c r="B432">
        <v>5.27</v>
      </c>
      <c r="C432" s="24"/>
      <c r="D432" s="2">
        <v>448000000</v>
      </c>
      <c r="E432" s="2">
        <v>408000000</v>
      </c>
      <c r="F432" s="2">
        <v>856000000</v>
      </c>
      <c r="G432" s="2">
        <v>2289000000</v>
      </c>
      <c r="H432" t="s">
        <v>6</v>
      </c>
      <c r="I432" t="s">
        <v>6</v>
      </c>
    </row>
    <row r="433" spans="1:9" x14ac:dyDescent="0.3">
      <c r="A433" s="1">
        <v>29921</v>
      </c>
      <c r="B433">
        <v>5.93</v>
      </c>
      <c r="C433" s="24"/>
      <c r="D433" s="2">
        <v>589000000</v>
      </c>
      <c r="E433" s="2">
        <v>470000000</v>
      </c>
      <c r="F433" s="2">
        <v>1059000000</v>
      </c>
      <c r="G433" s="2">
        <v>2790000000</v>
      </c>
      <c r="H433" t="s">
        <v>6</v>
      </c>
      <c r="I433" t="s">
        <v>6</v>
      </c>
    </row>
    <row r="434" spans="1:9" x14ac:dyDescent="0.3">
      <c r="A434" s="1">
        <v>29952</v>
      </c>
      <c r="B434">
        <v>6.97</v>
      </c>
      <c r="C434" s="24"/>
      <c r="D434" s="2">
        <v>588000000</v>
      </c>
      <c r="E434" s="2">
        <v>536000000</v>
      </c>
      <c r="F434" s="2">
        <v>1124000000</v>
      </c>
      <c r="G434" s="2">
        <v>2615000000</v>
      </c>
      <c r="H434" t="s">
        <v>6</v>
      </c>
      <c r="I434" t="s">
        <v>6</v>
      </c>
    </row>
    <row r="435" spans="1:9" x14ac:dyDescent="0.3">
      <c r="A435" s="1">
        <v>29983</v>
      </c>
      <c r="B435">
        <v>6.64</v>
      </c>
      <c r="C435" s="24"/>
      <c r="D435" s="2">
        <v>598000000</v>
      </c>
      <c r="E435" s="2">
        <v>598000000</v>
      </c>
      <c r="F435" s="2">
        <v>1196000000</v>
      </c>
      <c r="G435" s="2">
        <v>2673000000</v>
      </c>
      <c r="H435" t="s">
        <v>6</v>
      </c>
      <c r="I435" t="s">
        <v>6</v>
      </c>
    </row>
    <row r="436" spans="1:9" x14ac:dyDescent="0.3">
      <c r="A436" s="1">
        <v>30011</v>
      </c>
      <c r="B436">
        <v>5.71</v>
      </c>
      <c r="C436" s="24"/>
      <c r="D436" s="2">
        <v>584000000</v>
      </c>
      <c r="E436" s="2">
        <v>549000000</v>
      </c>
      <c r="F436" s="2">
        <v>1133000000</v>
      </c>
      <c r="G436" s="2">
        <v>2611000000</v>
      </c>
      <c r="H436" t="s">
        <v>6</v>
      </c>
      <c r="I436" t="s">
        <v>6</v>
      </c>
    </row>
    <row r="437" spans="1:9" x14ac:dyDescent="0.3">
      <c r="A437" s="1">
        <v>30042</v>
      </c>
      <c r="B437">
        <v>5.89</v>
      </c>
      <c r="C437" s="24"/>
      <c r="D437" s="2">
        <v>622000000</v>
      </c>
      <c r="E437" s="2">
        <v>556000000</v>
      </c>
      <c r="F437" s="2">
        <v>1178000000</v>
      </c>
      <c r="G437" s="2">
        <v>2817000000</v>
      </c>
      <c r="H437" t="s">
        <v>6</v>
      </c>
      <c r="I437" t="s">
        <v>6</v>
      </c>
    </row>
    <row r="438" spans="1:9" x14ac:dyDescent="0.3">
      <c r="A438" s="1">
        <v>30072</v>
      </c>
      <c r="B438">
        <v>6.66</v>
      </c>
      <c r="C438" s="24"/>
      <c r="D438" s="2">
        <v>636000000</v>
      </c>
      <c r="E438" s="2">
        <v>569000000</v>
      </c>
      <c r="F438" s="2">
        <v>1205000000</v>
      </c>
      <c r="G438" s="2">
        <v>2991000000</v>
      </c>
      <c r="H438" t="s">
        <v>6</v>
      </c>
      <c r="I438" t="s">
        <v>6</v>
      </c>
    </row>
    <row r="439" spans="1:9" x14ac:dyDescent="0.3">
      <c r="A439" s="1">
        <v>30103</v>
      </c>
      <c r="B439">
        <v>7.1</v>
      </c>
      <c r="C439" s="24"/>
      <c r="D439" s="2">
        <v>679000000</v>
      </c>
      <c r="E439" s="2">
        <v>616000000</v>
      </c>
      <c r="F439" s="2">
        <v>1295000000</v>
      </c>
      <c r="G439" s="2">
        <v>3211000000</v>
      </c>
      <c r="H439" t="s">
        <v>6</v>
      </c>
      <c r="I439" t="s">
        <v>6</v>
      </c>
    </row>
    <row r="440" spans="1:9" x14ac:dyDescent="0.3">
      <c r="A440" s="1">
        <v>30133</v>
      </c>
      <c r="B440">
        <v>6.36</v>
      </c>
      <c r="C440" s="24"/>
      <c r="D440" s="2">
        <v>750000000</v>
      </c>
      <c r="E440" s="2">
        <v>656000000</v>
      </c>
      <c r="F440" s="2">
        <v>1406000000</v>
      </c>
      <c r="G440" s="2">
        <v>3357000000</v>
      </c>
      <c r="H440" t="s">
        <v>6</v>
      </c>
      <c r="I440" t="s">
        <v>6</v>
      </c>
    </row>
    <row r="441" spans="1:9" x14ac:dyDescent="0.3">
      <c r="A441" s="1">
        <v>30164</v>
      </c>
      <c r="B441">
        <v>5.97</v>
      </c>
      <c r="C441" s="24"/>
      <c r="D441" s="2">
        <v>758000000</v>
      </c>
      <c r="E441" s="2">
        <v>699000000</v>
      </c>
      <c r="F441" s="2">
        <v>1457000000</v>
      </c>
      <c r="G441" s="2">
        <v>3378000000</v>
      </c>
      <c r="H441" t="s">
        <v>6</v>
      </c>
      <c r="I441" t="s">
        <v>6</v>
      </c>
    </row>
    <row r="442" spans="1:9" x14ac:dyDescent="0.3">
      <c r="A442" s="1">
        <v>30195</v>
      </c>
      <c r="B442">
        <v>5.08</v>
      </c>
      <c r="C442" s="24"/>
      <c r="D442" s="2">
        <v>787000000</v>
      </c>
      <c r="E442" s="2">
        <v>714000000</v>
      </c>
      <c r="F442" s="2">
        <v>1501000000</v>
      </c>
      <c r="G442" s="2">
        <v>3544000000</v>
      </c>
      <c r="H442" t="s">
        <v>6</v>
      </c>
      <c r="I442" t="s">
        <v>6</v>
      </c>
    </row>
    <row r="443" spans="1:9" x14ac:dyDescent="0.3">
      <c r="A443" s="1">
        <v>30225</v>
      </c>
      <c r="B443">
        <v>4.4400000000000004</v>
      </c>
      <c r="C443" s="24"/>
      <c r="D443" s="2">
        <v>858000000</v>
      </c>
      <c r="E443" s="2">
        <v>761000000</v>
      </c>
      <c r="F443" s="2">
        <v>1619000000</v>
      </c>
      <c r="G443" s="2">
        <v>3830000000</v>
      </c>
      <c r="H443" t="s">
        <v>6</v>
      </c>
      <c r="I443" t="s">
        <v>6</v>
      </c>
    </row>
    <row r="444" spans="1:9" x14ac:dyDescent="0.3">
      <c r="A444" s="1">
        <v>30256</v>
      </c>
      <c r="B444">
        <v>5.29</v>
      </c>
      <c r="C444" s="24"/>
      <c r="D444" s="2">
        <v>922000000</v>
      </c>
      <c r="E444" s="2">
        <v>894000000</v>
      </c>
      <c r="F444" s="2">
        <v>1816000000</v>
      </c>
      <c r="G444" s="2">
        <v>4149000000</v>
      </c>
      <c r="H444" t="s">
        <v>6</v>
      </c>
      <c r="I444" t="s">
        <v>6</v>
      </c>
    </row>
    <row r="445" spans="1:9" x14ac:dyDescent="0.3">
      <c r="A445" s="1">
        <v>30286</v>
      </c>
      <c r="B445">
        <v>7.81</v>
      </c>
      <c r="C445" s="24"/>
      <c r="D445" s="2">
        <v>1147000000</v>
      </c>
      <c r="E445" s="2">
        <v>956000000</v>
      </c>
      <c r="F445" s="2">
        <v>2103000000</v>
      </c>
      <c r="G445" s="2">
        <v>4644000000</v>
      </c>
      <c r="H445" t="s">
        <v>6</v>
      </c>
      <c r="I445" t="s">
        <v>6</v>
      </c>
    </row>
    <row r="446" spans="1:9" x14ac:dyDescent="0.3">
      <c r="A446" s="1">
        <v>30317</v>
      </c>
      <c r="B446">
        <v>8.64</v>
      </c>
      <c r="C446" s="24"/>
      <c r="D446" s="2">
        <v>1151000000</v>
      </c>
      <c r="E446" s="2">
        <v>1146000000</v>
      </c>
      <c r="F446" s="2">
        <v>2297000000</v>
      </c>
      <c r="G446" s="2">
        <v>4682000000</v>
      </c>
      <c r="H446" t="s">
        <v>6</v>
      </c>
      <c r="I446" t="s">
        <v>6</v>
      </c>
    </row>
    <row r="447" spans="1:9" x14ac:dyDescent="0.3">
      <c r="A447" s="1">
        <v>30348</v>
      </c>
      <c r="B447">
        <v>7.86</v>
      </c>
      <c r="C447" s="24"/>
      <c r="D447" s="2">
        <v>1181000000</v>
      </c>
      <c r="E447" s="2">
        <v>1125000000</v>
      </c>
      <c r="F447" s="2">
        <v>2306000000</v>
      </c>
      <c r="G447" s="2">
        <v>4752000000</v>
      </c>
      <c r="H447" t="s">
        <v>6</v>
      </c>
      <c r="I447" t="s">
        <v>6</v>
      </c>
    </row>
    <row r="448" spans="1:9" x14ac:dyDescent="0.3">
      <c r="A448" s="1">
        <v>30376</v>
      </c>
      <c r="B448">
        <v>7.34</v>
      </c>
      <c r="C448" s="24"/>
      <c r="D448" s="2">
        <v>1144000000</v>
      </c>
      <c r="E448" s="2">
        <v>1141000000</v>
      </c>
      <c r="F448" s="2">
        <v>2285000000</v>
      </c>
      <c r="G448" s="2">
        <v>4656000000</v>
      </c>
      <c r="H448" t="s">
        <v>6</v>
      </c>
      <c r="I448" t="s">
        <v>6</v>
      </c>
    </row>
    <row r="449" spans="1:9" x14ac:dyDescent="0.3">
      <c r="A449" s="1">
        <v>30407</v>
      </c>
      <c r="B449">
        <v>6.58</v>
      </c>
      <c r="C449" s="24"/>
      <c r="D449" s="2">
        <v>1191000000</v>
      </c>
      <c r="E449" s="2">
        <v>1120000000</v>
      </c>
      <c r="F449" s="2">
        <v>2311000000</v>
      </c>
      <c r="G449" s="2">
        <v>5041000000</v>
      </c>
      <c r="H449" t="s">
        <v>6</v>
      </c>
      <c r="I449" t="s">
        <v>6</v>
      </c>
    </row>
    <row r="450" spans="1:9" x14ac:dyDescent="0.3">
      <c r="A450" s="1">
        <v>30437</v>
      </c>
      <c r="B450">
        <v>6.48</v>
      </c>
      <c r="C450" s="24"/>
      <c r="D450" s="2">
        <v>1206000000</v>
      </c>
      <c r="E450" s="2">
        <v>1176000000</v>
      </c>
      <c r="F450" s="2">
        <v>2382000000</v>
      </c>
      <c r="G450" s="2">
        <v>5211000000</v>
      </c>
      <c r="H450" t="s">
        <v>6</v>
      </c>
      <c r="I450" t="s">
        <v>6</v>
      </c>
    </row>
    <row r="451" spans="1:9" x14ac:dyDescent="0.3">
      <c r="A451" s="1">
        <v>30468</v>
      </c>
      <c r="B451">
        <v>9.8800000000000008</v>
      </c>
      <c r="C451" s="24"/>
      <c r="D451" s="2">
        <v>1285000000</v>
      </c>
      <c r="E451" s="2">
        <v>1175000000</v>
      </c>
      <c r="F451" s="2">
        <v>2460000000</v>
      </c>
      <c r="G451" s="2">
        <v>5841000000</v>
      </c>
      <c r="H451" t="s">
        <v>6</v>
      </c>
      <c r="I451" t="s">
        <v>6</v>
      </c>
    </row>
    <row r="452" spans="1:9" x14ac:dyDescent="0.3">
      <c r="A452" s="1">
        <v>30498</v>
      </c>
      <c r="B452">
        <v>10.08</v>
      </c>
      <c r="C452" s="24"/>
      <c r="D452" s="2">
        <v>1487000000</v>
      </c>
      <c r="E452" s="2">
        <v>1306000000</v>
      </c>
      <c r="F452" s="2">
        <v>2793000000</v>
      </c>
      <c r="G452" s="2">
        <v>5935000000</v>
      </c>
      <c r="H452" t="s">
        <v>6</v>
      </c>
      <c r="I452" t="s">
        <v>6</v>
      </c>
    </row>
    <row r="453" spans="1:9" x14ac:dyDescent="0.3">
      <c r="A453" s="1">
        <v>30529</v>
      </c>
      <c r="B453">
        <v>9.11</v>
      </c>
      <c r="C453" s="24"/>
      <c r="D453" s="2">
        <v>1441000000</v>
      </c>
      <c r="E453" s="2">
        <v>1465000000</v>
      </c>
      <c r="F453" s="2">
        <v>2906000000</v>
      </c>
      <c r="G453" s="2">
        <v>6172000000</v>
      </c>
      <c r="H453" t="s">
        <v>6</v>
      </c>
      <c r="I453" t="s">
        <v>6</v>
      </c>
    </row>
    <row r="454" spans="1:9" x14ac:dyDescent="0.3">
      <c r="A454" s="1">
        <v>30560</v>
      </c>
      <c r="B454">
        <v>10.3</v>
      </c>
      <c r="C454" s="24"/>
      <c r="D454" s="2">
        <v>1559000000</v>
      </c>
      <c r="E454" s="2">
        <v>1474000000</v>
      </c>
      <c r="F454" s="2">
        <v>3033000000</v>
      </c>
      <c r="G454" s="2">
        <v>6761000000</v>
      </c>
      <c r="H454" t="s">
        <v>6</v>
      </c>
      <c r="I454" t="s">
        <v>6</v>
      </c>
    </row>
    <row r="455" spans="1:9" x14ac:dyDescent="0.3">
      <c r="A455" s="1">
        <v>30590</v>
      </c>
      <c r="B455">
        <v>8.8699999999999992</v>
      </c>
      <c r="C455" s="24"/>
      <c r="D455" s="2">
        <v>1630000000</v>
      </c>
      <c r="E455" s="2">
        <v>1529000000</v>
      </c>
      <c r="F455" s="2">
        <v>3159000000</v>
      </c>
      <c r="G455" s="2">
        <v>7383000000</v>
      </c>
      <c r="H455" t="s">
        <v>6</v>
      </c>
      <c r="I455" t="s">
        <v>6</v>
      </c>
    </row>
    <row r="456" spans="1:9" x14ac:dyDescent="0.3">
      <c r="A456" s="1">
        <v>30621</v>
      </c>
      <c r="B456">
        <v>7.38</v>
      </c>
      <c r="C456" s="24"/>
      <c r="D456" s="2">
        <v>1697000000</v>
      </c>
      <c r="E456" s="2">
        <v>1619000000</v>
      </c>
      <c r="F456" s="2">
        <v>3316000000</v>
      </c>
      <c r="G456" s="2">
        <v>7882000000</v>
      </c>
      <c r="H456" t="s">
        <v>6</v>
      </c>
      <c r="I456" t="s">
        <v>6</v>
      </c>
    </row>
    <row r="457" spans="1:9" x14ac:dyDescent="0.3">
      <c r="A457" s="1">
        <v>30651</v>
      </c>
      <c r="B457">
        <v>8.68</v>
      </c>
      <c r="C457" s="24"/>
      <c r="D457" s="2">
        <v>2204000000</v>
      </c>
      <c r="E457" s="2">
        <v>1927000000</v>
      </c>
      <c r="F457" s="2">
        <v>4131000000</v>
      </c>
      <c r="G457" s="2">
        <v>9177000000</v>
      </c>
      <c r="H457" t="s">
        <v>6</v>
      </c>
      <c r="I457" t="s">
        <v>6</v>
      </c>
    </row>
    <row r="458" spans="1:9" x14ac:dyDescent="0.3">
      <c r="A458" s="1">
        <v>30682</v>
      </c>
      <c r="B458">
        <v>9.67</v>
      </c>
      <c r="C458" s="24"/>
      <c r="D458" s="2">
        <v>2211000000</v>
      </c>
      <c r="E458" s="2">
        <v>2291000000</v>
      </c>
      <c r="F458" s="2">
        <v>4502000000</v>
      </c>
      <c r="G458" s="2">
        <v>9125000000</v>
      </c>
      <c r="H458" t="s">
        <v>6</v>
      </c>
      <c r="I458" t="s">
        <v>6</v>
      </c>
    </row>
    <row r="459" spans="1:9" x14ac:dyDescent="0.3">
      <c r="A459" s="1">
        <v>30713</v>
      </c>
      <c r="B459">
        <v>9.5</v>
      </c>
      <c r="C459" s="24"/>
      <c r="D459" s="2">
        <v>2239000000</v>
      </c>
      <c r="E459" s="2">
        <v>2235000000</v>
      </c>
      <c r="F459" s="2">
        <v>4474000000</v>
      </c>
      <c r="G459" s="2">
        <v>9261000000</v>
      </c>
      <c r="H459" t="s">
        <v>6</v>
      </c>
      <c r="I459" t="s">
        <v>6</v>
      </c>
    </row>
    <row r="460" spans="1:9" x14ac:dyDescent="0.3">
      <c r="A460" s="1">
        <v>30742</v>
      </c>
      <c r="B460">
        <v>8.94</v>
      </c>
      <c r="C460" s="24"/>
      <c r="D460" s="2">
        <v>2309000000</v>
      </c>
      <c r="E460" s="2">
        <v>2293000000</v>
      </c>
      <c r="F460" s="2">
        <v>4602000000</v>
      </c>
      <c r="G460" s="2">
        <v>10052000000</v>
      </c>
      <c r="H460" t="s">
        <v>6</v>
      </c>
      <c r="I460" t="s">
        <v>6</v>
      </c>
    </row>
    <row r="461" spans="1:9" x14ac:dyDescent="0.3">
      <c r="A461" s="1">
        <v>30773</v>
      </c>
      <c r="B461">
        <v>9.5399999999999991</v>
      </c>
      <c r="C461" s="24"/>
      <c r="D461" s="2">
        <v>2419000000</v>
      </c>
      <c r="E461" s="2">
        <v>2388000000</v>
      </c>
      <c r="F461" s="2">
        <v>4807000000</v>
      </c>
      <c r="G461" s="2">
        <v>11514000000</v>
      </c>
      <c r="H461" t="s">
        <v>6</v>
      </c>
      <c r="I461" t="s">
        <v>6</v>
      </c>
    </row>
    <row r="462" spans="1:9" x14ac:dyDescent="0.3">
      <c r="A462" s="1">
        <v>30803</v>
      </c>
      <c r="B462">
        <v>9.0500000000000007</v>
      </c>
      <c r="C462" s="24"/>
      <c r="D462" s="2">
        <v>2513000000</v>
      </c>
      <c r="E462" s="2">
        <v>2819000000</v>
      </c>
      <c r="F462" s="2">
        <v>5332000000</v>
      </c>
      <c r="G462" s="2">
        <v>12126000000</v>
      </c>
      <c r="H462" t="s">
        <v>6</v>
      </c>
      <c r="I462" t="s">
        <v>6</v>
      </c>
    </row>
    <row r="463" spans="1:9" x14ac:dyDescent="0.3">
      <c r="A463" s="1">
        <v>30834</v>
      </c>
      <c r="B463">
        <v>10.08</v>
      </c>
      <c r="C463" s="24"/>
      <c r="D463" s="2">
        <v>2820000000</v>
      </c>
      <c r="E463" s="2">
        <v>2983000000</v>
      </c>
      <c r="F463" s="2">
        <v>5803000000</v>
      </c>
      <c r="G463" s="2">
        <v>12945000000</v>
      </c>
      <c r="H463" t="s">
        <v>6</v>
      </c>
      <c r="I463" t="s">
        <v>6</v>
      </c>
    </row>
    <row r="464" spans="1:9" x14ac:dyDescent="0.3">
      <c r="A464" s="1">
        <v>30864</v>
      </c>
      <c r="B464">
        <v>9.7200000000000006</v>
      </c>
      <c r="C464" s="24"/>
      <c r="D464" s="2">
        <v>3243000000</v>
      </c>
      <c r="E464" s="2">
        <v>3367000000</v>
      </c>
      <c r="F464" s="2">
        <v>6610000000</v>
      </c>
      <c r="G464" s="2">
        <v>14168000000</v>
      </c>
      <c r="H464" t="s">
        <v>6</v>
      </c>
      <c r="I464" t="s">
        <v>6</v>
      </c>
    </row>
    <row r="465" spans="1:9" x14ac:dyDescent="0.3">
      <c r="A465" s="1">
        <v>30895</v>
      </c>
      <c r="B465">
        <v>9.35</v>
      </c>
      <c r="C465" s="24"/>
      <c r="D465" s="2">
        <v>3430000000</v>
      </c>
      <c r="E465" s="2">
        <v>3592000000</v>
      </c>
      <c r="F465" s="2">
        <v>7022000000</v>
      </c>
      <c r="G465" s="2">
        <v>15324000000</v>
      </c>
      <c r="H465" t="s">
        <v>6</v>
      </c>
      <c r="I465" t="s">
        <v>6</v>
      </c>
    </row>
    <row r="466" spans="1:9" x14ac:dyDescent="0.3">
      <c r="A466" s="1">
        <v>30926</v>
      </c>
      <c r="B466">
        <v>11.75</v>
      </c>
      <c r="C466" s="24"/>
      <c r="D466" s="2">
        <v>3890000000</v>
      </c>
      <c r="E466" s="2">
        <v>3799000000</v>
      </c>
      <c r="F466" s="2">
        <v>7689000000</v>
      </c>
      <c r="G466" s="2">
        <v>17402000000</v>
      </c>
      <c r="H466" t="s">
        <v>6</v>
      </c>
      <c r="I466" t="s">
        <v>6</v>
      </c>
    </row>
    <row r="467" spans="1:9" x14ac:dyDescent="0.3">
      <c r="A467" s="1">
        <v>30956</v>
      </c>
      <c r="B467">
        <v>10.44</v>
      </c>
      <c r="C467" s="24"/>
      <c r="D467" s="2">
        <v>4161000000</v>
      </c>
      <c r="E467" s="2">
        <v>4463000000</v>
      </c>
      <c r="F467" s="2">
        <v>8624000000</v>
      </c>
      <c r="G467" s="2">
        <v>18188000000</v>
      </c>
      <c r="H467" t="s">
        <v>6</v>
      </c>
      <c r="I467" t="s">
        <v>6</v>
      </c>
    </row>
    <row r="468" spans="1:9" x14ac:dyDescent="0.3">
      <c r="A468" s="1">
        <v>30987</v>
      </c>
      <c r="B468">
        <v>10.53</v>
      </c>
      <c r="C468" s="24"/>
      <c r="D468" s="2">
        <v>4436000000</v>
      </c>
      <c r="E468" s="2">
        <v>4999000000</v>
      </c>
      <c r="F468" s="2">
        <v>9435000000</v>
      </c>
      <c r="G468" s="2">
        <v>21229000000</v>
      </c>
      <c r="H468" t="s">
        <v>6</v>
      </c>
      <c r="I468" t="s">
        <v>6</v>
      </c>
    </row>
    <row r="469" spans="1:9" x14ac:dyDescent="0.3">
      <c r="A469" s="1">
        <v>31017</v>
      </c>
      <c r="B469">
        <v>11.98</v>
      </c>
      <c r="C469" s="24"/>
      <c r="D469" s="2">
        <v>6473000000</v>
      </c>
      <c r="E469" s="2">
        <v>5556000000</v>
      </c>
      <c r="F469" s="2">
        <v>12029000000</v>
      </c>
      <c r="G469" s="2">
        <v>27698000000</v>
      </c>
      <c r="H469" t="s">
        <v>6</v>
      </c>
      <c r="I469" t="s">
        <v>6</v>
      </c>
    </row>
    <row r="470" spans="1:9" x14ac:dyDescent="0.3">
      <c r="A470" s="1">
        <v>31048</v>
      </c>
      <c r="B470">
        <v>11.76</v>
      </c>
      <c r="C470" s="24"/>
      <c r="D470" s="2">
        <v>6630000000</v>
      </c>
      <c r="E470" s="2">
        <v>7255000000</v>
      </c>
      <c r="F470" s="2">
        <v>13885000000</v>
      </c>
      <c r="G470" s="2">
        <v>24940000000</v>
      </c>
      <c r="H470" t="s">
        <v>6</v>
      </c>
      <c r="I470" t="s">
        <v>6</v>
      </c>
    </row>
    <row r="471" spans="1:9" x14ac:dyDescent="0.3">
      <c r="A471" s="1">
        <v>31079</v>
      </c>
      <c r="B471">
        <v>10.87</v>
      </c>
      <c r="C471" s="24"/>
      <c r="D471" s="2">
        <v>7070000000</v>
      </c>
      <c r="E471" s="2">
        <v>7135000000</v>
      </c>
      <c r="F471" s="2">
        <v>14205000000</v>
      </c>
      <c r="G471" s="2">
        <v>28129000000</v>
      </c>
      <c r="H471" t="s">
        <v>6</v>
      </c>
      <c r="I471" t="s">
        <v>6</v>
      </c>
    </row>
    <row r="472" spans="1:9" x14ac:dyDescent="0.3">
      <c r="A472" s="1">
        <v>31107</v>
      </c>
      <c r="B472">
        <v>10.16</v>
      </c>
      <c r="C472" s="24"/>
      <c r="D472" s="2">
        <v>7333000000</v>
      </c>
      <c r="E472" s="2">
        <v>7193000000</v>
      </c>
      <c r="F472" s="2">
        <v>14526000000</v>
      </c>
      <c r="G472" s="2">
        <v>30994000000</v>
      </c>
      <c r="H472" t="s">
        <v>6</v>
      </c>
      <c r="I472" t="s">
        <v>6</v>
      </c>
    </row>
    <row r="473" spans="1:9" x14ac:dyDescent="0.3">
      <c r="A473" s="1">
        <v>31138</v>
      </c>
      <c r="B473">
        <v>8.1999999999999993</v>
      </c>
      <c r="C473" s="24"/>
      <c r="D473" s="2">
        <v>7813000000</v>
      </c>
      <c r="E473" s="2">
        <v>7896000000</v>
      </c>
      <c r="F473" s="2">
        <v>15709000000</v>
      </c>
      <c r="G473" s="2">
        <v>34324000000</v>
      </c>
      <c r="H473" t="s">
        <v>6</v>
      </c>
      <c r="I473" t="s">
        <v>6</v>
      </c>
    </row>
    <row r="474" spans="1:9" x14ac:dyDescent="0.3">
      <c r="A474" s="1">
        <v>31168</v>
      </c>
      <c r="B474">
        <v>7.2</v>
      </c>
      <c r="C474" s="24"/>
      <c r="D474" s="2">
        <v>8383000000</v>
      </c>
      <c r="E474" s="2">
        <v>8671000000</v>
      </c>
      <c r="F474" s="2">
        <v>17054000000</v>
      </c>
      <c r="G474" s="2">
        <v>37206000000</v>
      </c>
      <c r="H474" t="s">
        <v>6</v>
      </c>
      <c r="I474" t="s">
        <v>6</v>
      </c>
    </row>
    <row r="475" spans="1:9" x14ac:dyDescent="0.3">
      <c r="A475" s="1">
        <v>31199</v>
      </c>
      <c r="B475">
        <v>8.49</v>
      </c>
      <c r="C475" s="24"/>
      <c r="D475" s="2">
        <v>9581000000</v>
      </c>
      <c r="E475" s="2">
        <v>9350000000</v>
      </c>
      <c r="F475" s="2">
        <v>18931000000</v>
      </c>
      <c r="G475" s="2">
        <v>44266000000</v>
      </c>
      <c r="H475" t="s">
        <v>6</v>
      </c>
      <c r="I475" t="s">
        <v>6</v>
      </c>
    </row>
    <row r="476" spans="1:9" x14ac:dyDescent="0.3">
      <c r="A476" s="1">
        <v>31229</v>
      </c>
      <c r="B476">
        <v>10.31</v>
      </c>
      <c r="C476" s="24"/>
      <c r="D476" s="2">
        <v>11563000000</v>
      </c>
      <c r="E476" s="2">
        <v>10724000000</v>
      </c>
      <c r="F476" s="2">
        <v>22287000000</v>
      </c>
      <c r="G476" s="2">
        <v>49101000000</v>
      </c>
      <c r="H476" t="s">
        <v>6</v>
      </c>
      <c r="I476" t="s">
        <v>6</v>
      </c>
    </row>
    <row r="477" spans="1:9" x14ac:dyDescent="0.3">
      <c r="A477" s="1">
        <v>31260</v>
      </c>
      <c r="B477">
        <v>12.05</v>
      </c>
      <c r="C477" s="24"/>
      <c r="D477" s="2">
        <v>12678000000</v>
      </c>
      <c r="E477" s="2">
        <v>10953000000</v>
      </c>
      <c r="F477" s="2">
        <v>23631000000</v>
      </c>
      <c r="G477" s="2">
        <v>56029000000</v>
      </c>
      <c r="H477" t="s">
        <v>6</v>
      </c>
      <c r="I477" t="s">
        <v>6</v>
      </c>
    </row>
    <row r="478" spans="1:9" x14ac:dyDescent="0.3">
      <c r="A478" s="1">
        <v>31291</v>
      </c>
      <c r="B478">
        <v>11.12</v>
      </c>
      <c r="C478" s="24"/>
      <c r="D478" s="2">
        <v>15174000000</v>
      </c>
      <c r="E478" s="2">
        <v>12382000000</v>
      </c>
      <c r="F478" s="2">
        <v>27556000000</v>
      </c>
      <c r="G478" s="2">
        <v>65014000000</v>
      </c>
      <c r="H478" t="s">
        <v>6</v>
      </c>
      <c r="I478" t="s">
        <v>6</v>
      </c>
    </row>
    <row r="479" spans="1:9" x14ac:dyDescent="0.3">
      <c r="A479" s="1">
        <v>31321</v>
      </c>
      <c r="B479">
        <v>10.62</v>
      </c>
      <c r="C479" s="24"/>
      <c r="D479" s="2">
        <v>16005000000</v>
      </c>
      <c r="E479" s="2">
        <v>13721000000</v>
      </c>
      <c r="F479" s="2">
        <v>29726000000</v>
      </c>
      <c r="G479" s="2">
        <v>67505000000</v>
      </c>
      <c r="H479" t="s">
        <v>6</v>
      </c>
      <c r="I479" t="s">
        <v>6</v>
      </c>
    </row>
    <row r="480" spans="1:9" x14ac:dyDescent="0.3">
      <c r="A480" s="1">
        <v>31352</v>
      </c>
      <c r="B480">
        <v>13.97</v>
      </c>
      <c r="C480" s="24"/>
      <c r="D480" s="2">
        <v>17789000000</v>
      </c>
      <c r="E480" s="2">
        <v>15235000000</v>
      </c>
      <c r="F480" s="2">
        <v>33024000000</v>
      </c>
      <c r="G480" s="2">
        <v>83917000000</v>
      </c>
      <c r="H480" t="s">
        <v>6</v>
      </c>
      <c r="I480" t="s">
        <v>6</v>
      </c>
    </row>
    <row r="481" spans="1:9" x14ac:dyDescent="0.3">
      <c r="A481" s="1">
        <v>31382</v>
      </c>
      <c r="B481">
        <v>15.07</v>
      </c>
      <c r="C481" s="24"/>
      <c r="D481" s="2">
        <v>26436000000</v>
      </c>
      <c r="E481" s="2">
        <v>17421000000</v>
      </c>
      <c r="F481" s="2">
        <v>43857000000</v>
      </c>
      <c r="G481" s="2">
        <v>111976000000</v>
      </c>
      <c r="H481" t="s">
        <v>6</v>
      </c>
      <c r="I481" t="s">
        <v>6</v>
      </c>
    </row>
    <row r="482" spans="1:9" x14ac:dyDescent="0.3">
      <c r="A482" s="1">
        <v>31413</v>
      </c>
      <c r="B482">
        <v>14.37</v>
      </c>
      <c r="C482" s="24"/>
      <c r="D482" s="2">
        <v>26759000000</v>
      </c>
      <c r="E482" s="2">
        <v>23729000000</v>
      </c>
      <c r="F482" s="2">
        <v>50488000000</v>
      </c>
      <c r="G482" s="2">
        <v>102136000000</v>
      </c>
      <c r="H482" t="s">
        <v>6</v>
      </c>
      <c r="I482" t="s">
        <v>6</v>
      </c>
    </row>
    <row r="483" spans="1:9" x14ac:dyDescent="0.3">
      <c r="A483" s="1">
        <v>31444</v>
      </c>
      <c r="B483">
        <v>12.72</v>
      </c>
      <c r="C483" s="24"/>
      <c r="D483" s="2">
        <v>29792000000</v>
      </c>
      <c r="E483" s="2">
        <v>22203000000</v>
      </c>
      <c r="F483" s="2">
        <v>51995000000</v>
      </c>
      <c r="G483" s="2">
        <v>116536000000</v>
      </c>
      <c r="H483" t="s">
        <v>6</v>
      </c>
      <c r="I483" t="s">
        <v>6</v>
      </c>
    </row>
    <row r="484" spans="1:9" x14ac:dyDescent="0.3">
      <c r="A484" s="1">
        <v>31472</v>
      </c>
      <c r="B484">
        <v>4.7699999999999996</v>
      </c>
      <c r="C484" s="24"/>
      <c r="D484" s="2">
        <v>33332000</v>
      </c>
      <c r="E484" s="2">
        <v>25665000</v>
      </c>
      <c r="F484" s="2">
        <v>58997000</v>
      </c>
      <c r="G484" s="2">
        <v>210012000</v>
      </c>
      <c r="H484" t="s">
        <v>6</v>
      </c>
      <c r="I484" t="s">
        <v>6</v>
      </c>
    </row>
    <row r="485" spans="1:9" x14ac:dyDescent="0.3">
      <c r="A485" s="1">
        <v>31503</v>
      </c>
      <c r="B485">
        <v>0.78</v>
      </c>
      <c r="C485" s="24"/>
      <c r="D485" s="2">
        <v>39823000</v>
      </c>
      <c r="E485" s="2">
        <v>41066000</v>
      </c>
      <c r="F485" s="2">
        <v>80889000</v>
      </c>
      <c r="G485" s="2">
        <v>250481000</v>
      </c>
      <c r="H485" t="s">
        <v>6</v>
      </c>
      <c r="I485" t="s">
        <v>6</v>
      </c>
    </row>
    <row r="486" spans="1:9" x14ac:dyDescent="0.3">
      <c r="A486" s="1">
        <v>31533</v>
      </c>
      <c r="B486">
        <v>1.4</v>
      </c>
      <c r="C486" s="24"/>
      <c r="D486" s="2">
        <v>45485000</v>
      </c>
      <c r="E486" s="2">
        <v>54527000</v>
      </c>
      <c r="F486" s="2">
        <v>100012000</v>
      </c>
      <c r="G486" s="2">
        <v>288894000</v>
      </c>
      <c r="H486" t="s">
        <v>6</v>
      </c>
      <c r="I486" t="s">
        <v>6</v>
      </c>
    </row>
    <row r="487" spans="1:9" x14ac:dyDescent="0.3">
      <c r="A487" s="1">
        <v>31564</v>
      </c>
      <c r="B487">
        <v>1.27</v>
      </c>
      <c r="C487" s="24"/>
      <c r="D487" s="2">
        <v>50682000</v>
      </c>
      <c r="E487" s="2">
        <v>63993000</v>
      </c>
      <c r="F487" s="2">
        <v>114675000</v>
      </c>
      <c r="G487" s="2">
        <v>334090000</v>
      </c>
      <c r="H487" t="s">
        <v>6</v>
      </c>
      <c r="I487" t="s">
        <v>6</v>
      </c>
    </row>
    <row r="488" spans="1:9" x14ac:dyDescent="0.3">
      <c r="A488" s="1">
        <v>31594</v>
      </c>
      <c r="B488">
        <v>1.71</v>
      </c>
      <c r="C488" s="24"/>
      <c r="D488" s="2">
        <v>54981000</v>
      </c>
      <c r="E488" s="2">
        <v>71667000</v>
      </c>
      <c r="F488" s="2">
        <v>126648000</v>
      </c>
      <c r="G488" s="2">
        <v>333311000</v>
      </c>
      <c r="H488" t="s">
        <v>6</v>
      </c>
      <c r="I488" t="s">
        <v>6</v>
      </c>
    </row>
    <row r="489" spans="1:9" x14ac:dyDescent="0.3">
      <c r="A489" s="1">
        <v>31625</v>
      </c>
      <c r="B489">
        <v>3.55</v>
      </c>
      <c r="C489" s="24"/>
      <c r="D489" s="2">
        <v>57730000</v>
      </c>
      <c r="E489" s="2">
        <v>79964000</v>
      </c>
      <c r="F489" s="2">
        <v>137694000</v>
      </c>
      <c r="G489" s="2">
        <v>356193000</v>
      </c>
      <c r="H489" t="s">
        <v>6</v>
      </c>
      <c r="I489" t="s">
        <v>6</v>
      </c>
    </row>
    <row r="490" spans="1:9" x14ac:dyDescent="0.3">
      <c r="A490" s="1">
        <v>31656</v>
      </c>
      <c r="B490">
        <v>1.72</v>
      </c>
      <c r="C490" s="24"/>
      <c r="D490" s="2">
        <v>64659000</v>
      </c>
      <c r="E490" s="2">
        <v>87720000</v>
      </c>
      <c r="F490" s="2">
        <v>152379000</v>
      </c>
      <c r="G490" s="2">
        <v>375906000</v>
      </c>
      <c r="H490" t="s">
        <v>6</v>
      </c>
      <c r="I490" t="s">
        <v>6</v>
      </c>
    </row>
    <row r="491" spans="1:9" x14ac:dyDescent="0.3">
      <c r="A491" s="1">
        <v>31686</v>
      </c>
      <c r="B491">
        <v>1.9</v>
      </c>
      <c r="C491" s="24"/>
      <c r="D491" s="2">
        <v>66304000</v>
      </c>
      <c r="E491" s="2">
        <v>88172000</v>
      </c>
      <c r="F491" s="2">
        <v>154476000</v>
      </c>
      <c r="G491" s="2">
        <v>403240000</v>
      </c>
      <c r="H491" t="s">
        <v>6</v>
      </c>
      <c r="I491" t="s">
        <v>6</v>
      </c>
    </row>
    <row r="492" spans="1:9" x14ac:dyDescent="0.3">
      <c r="A492" s="1">
        <v>31717</v>
      </c>
      <c r="B492">
        <v>5.45</v>
      </c>
      <c r="C492" s="24"/>
      <c r="D492" s="2">
        <v>71527000</v>
      </c>
      <c r="E492" s="2">
        <v>88427000</v>
      </c>
      <c r="F492" s="2">
        <v>159954000</v>
      </c>
      <c r="G492" s="2">
        <v>421915000</v>
      </c>
      <c r="H492" t="s">
        <v>6</v>
      </c>
      <c r="I492" t="s">
        <v>6</v>
      </c>
    </row>
    <row r="493" spans="1:9" x14ac:dyDescent="0.3">
      <c r="A493" s="1">
        <v>31747</v>
      </c>
      <c r="B493">
        <v>11.65</v>
      </c>
      <c r="C493" s="24"/>
      <c r="D493" s="2">
        <v>89326000</v>
      </c>
      <c r="E493" s="2">
        <v>82203000</v>
      </c>
      <c r="F493" s="2">
        <v>171529000</v>
      </c>
      <c r="G493" s="2">
        <v>455476000</v>
      </c>
      <c r="H493" t="s">
        <v>6</v>
      </c>
      <c r="I493" t="s">
        <v>6</v>
      </c>
    </row>
    <row r="494" spans="1:9" x14ac:dyDescent="0.3">
      <c r="A494" s="1">
        <v>31778</v>
      </c>
      <c r="B494">
        <v>13.21</v>
      </c>
      <c r="C494" s="24"/>
      <c r="D494" s="2">
        <v>81560000</v>
      </c>
      <c r="E494" s="2">
        <v>90110000</v>
      </c>
      <c r="F494" s="2">
        <v>171670000</v>
      </c>
      <c r="G494" s="2">
        <v>356055000</v>
      </c>
      <c r="H494" t="s">
        <v>6</v>
      </c>
      <c r="I494" t="s">
        <v>6</v>
      </c>
    </row>
    <row r="495" spans="1:9" x14ac:dyDescent="0.3">
      <c r="A495" s="1">
        <v>31809</v>
      </c>
      <c r="B495">
        <v>12.64</v>
      </c>
      <c r="C495" s="24"/>
      <c r="D495" s="2">
        <v>74710000</v>
      </c>
      <c r="E495" s="2">
        <v>78936000</v>
      </c>
      <c r="F495" s="2">
        <v>153646000</v>
      </c>
      <c r="G495" s="2">
        <v>377484000</v>
      </c>
      <c r="H495" t="s">
        <v>6</v>
      </c>
      <c r="I495" t="s">
        <v>6</v>
      </c>
    </row>
    <row r="496" spans="1:9" x14ac:dyDescent="0.3">
      <c r="A496" s="1">
        <v>31837</v>
      </c>
      <c r="B496">
        <v>16.37</v>
      </c>
      <c r="C496" s="24"/>
      <c r="D496" s="2">
        <v>78819000</v>
      </c>
      <c r="E496" s="2">
        <v>83250000</v>
      </c>
      <c r="F496" s="2">
        <v>162069000</v>
      </c>
      <c r="G496" s="2">
        <v>424991000</v>
      </c>
      <c r="H496" t="s">
        <v>6</v>
      </c>
      <c r="I496" t="s">
        <v>6</v>
      </c>
    </row>
    <row r="497" spans="1:9" x14ac:dyDescent="0.3">
      <c r="A497" s="1">
        <v>31868</v>
      </c>
      <c r="B497">
        <v>19.100000000000001</v>
      </c>
      <c r="C497" s="24"/>
      <c r="D497" s="2">
        <v>87465000</v>
      </c>
      <c r="E497" s="2">
        <v>84801000</v>
      </c>
      <c r="F497" s="2">
        <v>172266000</v>
      </c>
      <c r="G497" s="2">
        <v>357719000</v>
      </c>
      <c r="H497" t="s">
        <v>6</v>
      </c>
      <c r="I497" t="s">
        <v>6</v>
      </c>
    </row>
    <row r="498" spans="1:9" x14ac:dyDescent="0.3">
      <c r="A498" s="1">
        <v>31898</v>
      </c>
      <c r="B498">
        <v>21.45</v>
      </c>
      <c r="C498" s="24"/>
      <c r="D498" s="2">
        <v>89231000</v>
      </c>
      <c r="E498" s="2">
        <v>83117000</v>
      </c>
      <c r="F498" s="2">
        <v>172348000</v>
      </c>
      <c r="G498" s="2">
        <v>361154000</v>
      </c>
      <c r="H498" t="s">
        <v>6</v>
      </c>
      <c r="I498" t="s">
        <v>6</v>
      </c>
    </row>
    <row r="499" spans="1:9" x14ac:dyDescent="0.3">
      <c r="A499" s="1">
        <v>31929</v>
      </c>
      <c r="B499">
        <v>19.71</v>
      </c>
      <c r="C499" s="24"/>
      <c r="D499" s="2">
        <v>96617000</v>
      </c>
      <c r="E499" s="2">
        <v>67796000</v>
      </c>
      <c r="F499" s="2">
        <v>164413000</v>
      </c>
      <c r="G499" s="2">
        <v>475166000</v>
      </c>
      <c r="H499" t="s">
        <v>6</v>
      </c>
      <c r="I499" t="s">
        <v>6</v>
      </c>
    </row>
    <row r="500" spans="1:9" x14ac:dyDescent="0.3">
      <c r="A500" s="1">
        <v>31959</v>
      </c>
      <c r="B500">
        <v>9.2100000000000009</v>
      </c>
      <c r="C500" s="24"/>
      <c r="D500" s="2">
        <v>115817000</v>
      </c>
      <c r="E500" s="2">
        <v>84865000</v>
      </c>
      <c r="F500" s="2">
        <v>200682000</v>
      </c>
      <c r="G500" s="2">
        <v>522629000</v>
      </c>
      <c r="H500" t="s">
        <v>6</v>
      </c>
      <c r="I500" t="s">
        <v>6</v>
      </c>
    </row>
    <row r="501" spans="1:9" x14ac:dyDescent="0.3">
      <c r="A501" s="1">
        <v>31990</v>
      </c>
      <c r="B501">
        <v>4.87</v>
      </c>
      <c r="C501" s="24"/>
      <c r="D501" s="2">
        <v>128452000</v>
      </c>
      <c r="E501" s="2">
        <v>117893000</v>
      </c>
      <c r="F501" s="2">
        <v>246345000</v>
      </c>
      <c r="G501" s="2">
        <v>573539000</v>
      </c>
      <c r="H501" t="s">
        <v>6</v>
      </c>
      <c r="I501" t="s">
        <v>6</v>
      </c>
    </row>
    <row r="502" spans="1:9" x14ac:dyDescent="0.3">
      <c r="A502" s="1">
        <v>32021</v>
      </c>
      <c r="B502">
        <v>7.78</v>
      </c>
      <c r="C502" s="24"/>
      <c r="D502" s="2">
        <v>139097000</v>
      </c>
      <c r="E502" s="2">
        <v>146887000</v>
      </c>
      <c r="F502" s="2">
        <v>285984000</v>
      </c>
      <c r="G502" s="2">
        <v>622894000</v>
      </c>
      <c r="H502" t="s">
        <v>6</v>
      </c>
      <c r="I502" t="s">
        <v>6</v>
      </c>
    </row>
    <row r="503" spans="1:9" x14ac:dyDescent="0.3">
      <c r="A503" s="1">
        <v>32051</v>
      </c>
      <c r="B503">
        <v>11.22</v>
      </c>
      <c r="C503" s="24"/>
      <c r="D503" s="2">
        <v>155567000</v>
      </c>
      <c r="E503" s="2">
        <v>168128000</v>
      </c>
      <c r="F503" s="2">
        <v>323695000</v>
      </c>
      <c r="G503" s="2">
        <v>695783000</v>
      </c>
      <c r="H503" t="s">
        <v>6</v>
      </c>
      <c r="I503" t="s">
        <v>6</v>
      </c>
    </row>
    <row r="504" spans="1:9" x14ac:dyDescent="0.3">
      <c r="A504" s="1">
        <v>32082</v>
      </c>
      <c r="B504">
        <v>15.08</v>
      </c>
      <c r="C504" s="24"/>
      <c r="D504" s="2">
        <v>172036000</v>
      </c>
      <c r="E504" s="2">
        <v>195810000</v>
      </c>
      <c r="F504" s="2">
        <v>367846000</v>
      </c>
      <c r="G504" s="2">
        <v>792059000</v>
      </c>
      <c r="H504" t="s">
        <v>6</v>
      </c>
      <c r="I504" t="s">
        <v>6</v>
      </c>
    </row>
    <row r="505" spans="1:9" x14ac:dyDescent="0.3">
      <c r="A505" s="1">
        <v>32112</v>
      </c>
      <c r="B505">
        <v>14.15</v>
      </c>
      <c r="C505" s="24"/>
      <c r="D505" s="2">
        <v>248190000</v>
      </c>
      <c r="E505" s="2">
        <v>218023000</v>
      </c>
      <c r="F505" s="2">
        <v>466213000</v>
      </c>
      <c r="G505" s="2">
        <v>1035920000</v>
      </c>
      <c r="H505" t="s">
        <v>6</v>
      </c>
      <c r="I505" t="s">
        <v>6</v>
      </c>
    </row>
    <row r="506" spans="1:9" x14ac:dyDescent="0.3">
      <c r="A506" s="1">
        <v>32143</v>
      </c>
      <c r="B506">
        <v>18.89</v>
      </c>
      <c r="C506" s="24"/>
      <c r="D506" s="2">
        <v>243000000</v>
      </c>
      <c r="E506" s="2">
        <v>258000000</v>
      </c>
      <c r="F506" s="2">
        <v>501000000</v>
      </c>
      <c r="G506" s="2">
        <v>929000000</v>
      </c>
      <c r="H506" t="s">
        <v>6</v>
      </c>
      <c r="I506" t="s">
        <v>6</v>
      </c>
    </row>
    <row r="507" spans="1:9" x14ac:dyDescent="0.3">
      <c r="A507" s="1">
        <v>32174</v>
      </c>
      <c r="B507">
        <v>15.7</v>
      </c>
      <c r="C507" s="24"/>
      <c r="D507" s="2">
        <v>260000000</v>
      </c>
      <c r="E507" s="2">
        <v>240000000</v>
      </c>
      <c r="F507" s="2">
        <v>500000000</v>
      </c>
      <c r="G507" s="2">
        <v>1026000000</v>
      </c>
      <c r="H507" t="s">
        <v>6</v>
      </c>
      <c r="I507" t="s">
        <v>6</v>
      </c>
    </row>
    <row r="508" spans="1:9" x14ac:dyDescent="0.3">
      <c r="A508" s="1">
        <v>32203</v>
      </c>
      <c r="B508">
        <v>17.600000000000001</v>
      </c>
      <c r="C508" s="24"/>
      <c r="D508" s="2">
        <v>274000000</v>
      </c>
      <c r="E508" s="2">
        <v>253000000</v>
      </c>
      <c r="F508" s="2">
        <v>527000000</v>
      </c>
      <c r="G508" s="2">
        <v>1170000000</v>
      </c>
      <c r="H508" t="s">
        <v>6</v>
      </c>
      <c r="I508" t="s">
        <v>6</v>
      </c>
    </row>
    <row r="509" spans="1:9" x14ac:dyDescent="0.3">
      <c r="A509" s="1">
        <v>32234</v>
      </c>
      <c r="B509">
        <v>19.29</v>
      </c>
      <c r="C509" s="24"/>
      <c r="D509" s="2">
        <v>316000000</v>
      </c>
      <c r="E509" s="2">
        <v>299000000</v>
      </c>
      <c r="F509" s="2">
        <v>615000000</v>
      </c>
      <c r="G509" s="2">
        <v>1325000000</v>
      </c>
      <c r="H509" t="s">
        <v>6</v>
      </c>
      <c r="I509" t="s">
        <v>6</v>
      </c>
    </row>
    <row r="510" spans="1:9" x14ac:dyDescent="0.3">
      <c r="A510" s="1">
        <v>32264</v>
      </c>
      <c r="B510">
        <v>17.420000000000002</v>
      </c>
      <c r="C510" s="24"/>
      <c r="D510" s="2">
        <v>371000000</v>
      </c>
      <c r="E510" s="2">
        <v>354000000</v>
      </c>
      <c r="F510" s="2">
        <v>725000000</v>
      </c>
      <c r="G510" s="2">
        <v>1581000000</v>
      </c>
      <c r="H510" t="s">
        <v>6</v>
      </c>
      <c r="I510" t="s">
        <v>6</v>
      </c>
    </row>
    <row r="511" spans="1:9" x14ac:dyDescent="0.3">
      <c r="A511" s="1">
        <v>32295</v>
      </c>
      <c r="B511">
        <v>22</v>
      </c>
      <c r="C511" s="24"/>
      <c r="D511" s="2">
        <v>423000000</v>
      </c>
      <c r="E511" s="2">
        <v>414000000</v>
      </c>
      <c r="F511" s="2">
        <v>837000000</v>
      </c>
      <c r="G511" s="2">
        <v>1844000000</v>
      </c>
      <c r="H511" t="s">
        <v>6</v>
      </c>
      <c r="I511" t="s">
        <v>6</v>
      </c>
    </row>
    <row r="512" spans="1:9" x14ac:dyDescent="0.3">
      <c r="A512" s="1">
        <v>32325</v>
      </c>
      <c r="B512">
        <v>21.91</v>
      </c>
      <c r="C512" s="24"/>
      <c r="D512" s="2">
        <v>515000000</v>
      </c>
      <c r="E512" s="2">
        <v>463000000</v>
      </c>
      <c r="F512" s="2">
        <v>978000000</v>
      </c>
      <c r="G512" s="2">
        <v>2047000000</v>
      </c>
      <c r="H512" s="2">
        <v>9099434230</v>
      </c>
      <c r="I512" s="2">
        <v>14328802230</v>
      </c>
    </row>
    <row r="513" spans="1:9" x14ac:dyDescent="0.3">
      <c r="A513" s="1">
        <v>32356</v>
      </c>
      <c r="B513">
        <v>21.59</v>
      </c>
      <c r="C513" s="24"/>
      <c r="D513" s="2">
        <v>578000000</v>
      </c>
      <c r="E513" s="2">
        <v>524000000</v>
      </c>
      <c r="F513" s="2">
        <v>1102000000</v>
      </c>
      <c r="G513" s="2">
        <v>2275000000</v>
      </c>
      <c r="H513" s="2">
        <v>11203664000</v>
      </c>
      <c r="I513" s="2">
        <v>17432364000</v>
      </c>
    </row>
    <row r="514" spans="1:9" x14ac:dyDescent="0.3">
      <c r="A514" s="1">
        <v>32387</v>
      </c>
      <c r="B514">
        <v>27.45</v>
      </c>
      <c r="C514" s="24"/>
      <c r="D514" s="2">
        <v>727000000</v>
      </c>
      <c r="E514" s="2">
        <v>603000000</v>
      </c>
      <c r="F514" s="2">
        <v>1330000000</v>
      </c>
      <c r="G514" s="2">
        <v>2899000000</v>
      </c>
      <c r="H514" s="2">
        <v>13935533000</v>
      </c>
      <c r="I514" s="2">
        <v>21652380000</v>
      </c>
    </row>
    <row r="515" spans="1:9" x14ac:dyDescent="0.3">
      <c r="A515" s="1">
        <v>32417</v>
      </c>
      <c r="B515">
        <v>25.62</v>
      </c>
      <c r="C515" s="24"/>
      <c r="D515" s="2">
        <v>912000000</v>
      </c>
      <c r="E515" s="2">
        <v>767000000</v>
      </c>
      <c r="F515" s="2">
        <v>1679000000</v>
      </c>
      <c r="G515" s="2">
        <v>3837000000</v>
      </c>
      <c r="H515" s="2">
        <v>17631523903</v>
      </c>
      <c r="I515" s="2">
        <v>27485102903</v>
      </c>
    </row>
    <row r="516" spans="1:9" x14ac:dyDescent="0.3">
      <c r="A516" s="1">
        <v>32448</v>
      </c>
      <c r="B516">
        <v>27.94</v>
      </c>
      <c r="C516" s="24"/>
      <c r="D516" s="2">
        <v>1141000000</v>
      </c>
      <c r="E516" s="2">
        <v>911000000</v>
      </c>
      <c r="F516" s="2">
        <v>2052000000</v>
      </c>
      <c r="G516" s="2">
        <v>4613000000</v>
      </c>
      <c r="H516" s="2">
        <v>22432352000</v>
      </c>
      <c r="I516" s="2">
        <v>34626640000</v>
      </c>
    </row>
    <row r="517" spans="1:9" x14ac:dyDescent="0.3">
      <c r="A517" s="1">
        <v>32478</v>
      </c>
      <c r="B517">
        <v>28.7</v>
      </c>
      <c r="C517" s="24"/>
      <c r="D517" s="2">
        <v>1971000000</v>
      </c>
      <c r="E517" s="2">
        <v>1141000000</v>
      </c>
      <c r="F517" s="2">
        <v>3112000000</v>
      </c>
      <c r="G517" s="2">
        <v>6944000000</v>
      </c>
      <c r="H517" s="2">
        <v>29494143000</v>
      </c>
      <c r="I517" s="2">
        <v>46395824000</v>
      </c>
    </row>
    <row r="518" spans="1:9" x14ac:dyDescent="0.3">
      <c r="A518" s="1">
        <v>32509</v>
      </c>
      <c r="B518">
        <v>37.49</v>
      </c>
      <c r="C518" s="24"/>
      <c r="D518" s="2">
        <v>2247000</v>
      </c>
      <c r="E518" s="2">
        <v>1707000</v>
      </c>
      <c r="F518" s="2">
        <v>3954000</v>
      </c>
      <c r="G518" s="2">
        <v>8469000</v>
      </c>
      <c r="H518" s="2">
        <v>36166000</v>
      </c>
      <c r="I518" s="2">
        <v>53851000</v>
      </c>
    </row>
    <row r="519" spans="1:9" x14ac:dyDescent="0.3">
      <c r="A519" s="1">
        <v>32540</v>
      </c>
      <c r="B519">
        <v>16.78</v>
      </c>
      <c r="C519" s="24"/>
      <c r="D519" s="2">
        <v>2856000</v>
      </c>
      <c r="E519" s="2">
        <v>2150000</v>
      </c>
      <c r="F519" s="2">
        <v>5006000</v>
      </c>
      <c r="G519" s="2">
        <v>8892000</v>
      </c>
      <c r="H519" s="2">
        <v>43394000</v>
      </c>
      <c r="I519" s="2">
        <v>60412000</v>
      </c>
    </row>
    <row r="520" spans="1:9" x14ac:dyDescent="0.3">
      <c r="A520" s="1">
        <v>32568</v>
      </c>
      <c r="B520">
        <v>6.82</v>
      </c>
      <c r="C520" s="24"/>
      <c r="D520" s="2">
        <v>3114000</v>
      </c>
      <c r="E520" s="2">
        <v>2526000</v>
      </c>
      <c r="F520" s="2">
        <v>5640000</v>
      </c>
      <c r="G520" s="2">
        <v>9749000</v>
      </c>
      <c r="H520" s="2">
        <v>52423682</v>
      </c>
      <c r="I520" s="2">
        <v>70465682</v>
      </c>
    </row>
    <row r="521" spans="1:9" x14ac:dyDescent="0.3">
      <c r="A521" s="1">
        <v>32599</v>
      </c>
      <c r="B521">
        <v>8.33</v>
      </c>
      <c r="C521" s="24"/>
      <c r="D521" s="2">
        <v>3558000</v>
      </c>
      <c r="E521" s="2">
        <v>3084000</v>
      </c>
      <c r="F521" s="2">
        <v>6642000</v>
      </c>
      <c r="G521" s="2">
        <v>14624000</v>
      </c>
      <c r="H521" s="2">
        <v>59444000</v>
      </c>
      <c r="I521" s="2">
        <v>83397000</v>
      </c>
    </row>
    <row r="522" spans="1:9" x14ac:dyDescent="0.3">
      <c r="A522" s="1">
        <v>32629</v>
      </c>
      <c r="B522">
        <v>17.920000000000002</v>
      </c>
      <c r="C522" s="24"/>
      <c r="D522" s="2">
        <v>4437000</v>
      </c>
      <c r="E522" s="2">
        <v>3756000</v>
      </c>
      <c r="F522" s="2">
        <v>8193000</v>
      </c>
      <c r="G522" s="2">
        <v>13985000</v>
      </c>
      <c r="H522" s="2">
        <v>62538395</v>
      </c>
      <c r="I522" s="2">
        <v>89313395</v>
      </c>
    </row>
    <row r="523" spans="1:9" x14ac:dyDescent="0.3">
      <c r="A523" s="1">
        <v>32660</v>
      </c>
      <c r="B523">
        <v>28.65</v>
      </c>
      <c r="C523" s="24"/>
      <c r="D523" s="2">
        <v>5149000</v>
      </c>
      <c r="E523" s="2">
        <v>4559000</v>
      </c>
      <c r="F523" s="2">
        <v>9708000</v>
      </c>
      <c r="G523" s="2">
        <v>15872000</v>
      </c>
      <c r="H523" s="2">
        <v>72931000</v>
      </c>
      <c r="I523" s="2">
        <v>106284000</v>
      </c>
    </row>
    <row r="524" spans="1:9" x14ac:dyDescent="0.3">
      <c r="A524" s="1">
        <v>32690</v>
      </c>
      <c r="B524">
        <v>27.74</v>
      </c>
      <c r="C524" s="24"/>
      <c r="D524" s="2">
        <v>5966000</v>
      </c>
      <c r="E524" s="2">
        <v>4773000</v>
      </c>
      <c r="F524" s="2">
        <v>10739000</v>
      </c>
      <c r="G524" s="2">
        <v>17557000</v>
      </c>
      <c r="H524" s="2">
        <v>92219000</v>
      </c>
      <c r="I524" s="2">
        <v>130474000</v>
      </c>
    </row>
    <row r="525" spans="1:9" x14ac:dyDescent="0.3">
      <c r="A525" s="1">
        <v>32721</v>
      </c>
      <c r="B525">
        <v>33.71</v>
      </c>
      <c r="C525" s="24"/>
      <c r="D525" s="2">
        <v>7204000</v>
      </c>
      <c r="E525" s="2">
        <v>5561000</v>
      </c>
      <c r="F525" s="2">
        <v>12765000</v>
      </c>
      <c r="G525" s="2">
        <v>20412000</v>
      </c>
      <c r="H525" s="2">
        <v>117955000</v>
      </c>
      <c r="I525" s="2">
        <v>167541000</v>
      </c>
    </row>
    <row r="526" spans="1:9" x14ac:dyDescent="0.3">
      <c r="A526" s="1">
        <v>32752</v>
      </c>
      <c r="B526">
        <v>37.56</v>
      </c>
      <c r="C526" s="24"/>
      <c r="D526" s="2">
        <v>9532000</v>
      </c>
      <c r="E526" s="2">
        <v>6512000</v>
      </c>
      <c r="F526" s="2">
        <v>16044000</v>
      </c>
      <c r="G526" s="2">
        <v>27847000</v>
      </c>
      <c r="H526" s="2">
        <v>152373168</v>
      </c>
      <c r="I526" s="2">
        <v>219995168</v>
      </c>
    </row>
    <row r="527" spans="1:9" x14ac:dyDescent="0.3">
      <c r="A527" s="1">
        <v>32782</v>
      </c>
      <c r="B527">
        <v>39.770000000000003</v>
      </c>
      <c r="C527" s="24"/>
      <c r="D527" s="2">
        <v>12659000</v>
      </c>
      <c r="E527" s="2">
        <v>8347000</v>
      </c>
      <c r="F527" s="2">
        <v>21006000</v>
      </c>
      <c r="G527" s="2">
        <v>37921000</v>
      </c>
      <c r="H527" s="2">
        <v>205453000</v>
      </c>
      <c r="I527" s="2">
        <v>298359000</v>
      </c>
    </row>
    <row r="528" spans="1:9" x14ac:dyDescent="0.3">
      <c r="A528" s="1">
        <v>32813</v>
      </c>
      <c r="B528">
        <v>47.82</v>
      </c>
      <c r="C528" s="24"/>
      <c r="D528" s="2">
        <v>17887000</v>
      </c>
      <c r="E528" s="2">
        <v>10843000</v>
      </c>
      <c r="F528" s="2">
        <v>28730000</v>
      </c>
      <c r="G528" s="2">
        <v>53442000</v>
      </c>
      <c r="H528" s="2">
        <v>272424000</v>
      </c>
      <c r="I528" s="2">
        <v>408068000</v>
      </c>
    </row>
    <row r="529" spans="1:9" x14ac:dyDescent="0.3">
      <c r="A529" s="1">
        <v>32843</v>
      </c>
      <c r="B529">
        <v>51.5</v>
      </c>
      <c r="C529" s="24"/>
      <c r="D529" s="2">
        <v>36484000</v>
      </c>
      <c r="E529" s="2">
        <v>16201000</v>
      </c>
      <c r="F529" s="2">
        <v>52685000</v>
      </c>
      <c r="G529" s="2">
        <v>103060000</v>
      </c>
      <c r="H529" s="2">
        <v>396309116</v>
      </c>
      <c r="I529" s="2">
        <v>657871116</v>
      </c>
    </row>
    <row r="530" spans="1:9" x14ac:dyDescent="0.3">
      <c r="A530" s="1">
        <v>32874</v>
      </c>
      <c r="B530">
        <v>67.55</v>
      </c>
      <c r="C530" s="24"/>
      <c r="D530" s="2">
        <v>44394000</v>
      </c>
      <c r="E530" s="2">
        <v>29356000</v>
      </c>
      <c r="F530" s="2">
        <v>73750000</v>
      </c>
      <c r="G530" s="2">
        <v>116907000</v>
      </c>
      <c r="H530" s="2">
        <v>605955000</v>
      </c>
      <c r="I530" s="2">
        <v>964526000</v>
      </c>
    </row>
    <row r="531" spans="1:9" x14ac:dyDescent="0.3">
      <c r="A531" s="1">
        <v>32905</v>
      </c>
      <c r="B531">
        <v>75.73</v>
      </c>
      <c r="C531" s="24"/>
      <c r="D531" s="2">
        <v>71299000</v>
      </c>
      <c r="E531" s="2">
        <v>39214000</v>
      </c>
      <c r="F531" s="2">
        <v>110513000</v>
      </c>
      <c r="G531" s="2">
        <v>224276000</v>
      </c>
      <c r="H531" s="2">
        <v>1248360735</v>
      </c>
      <c r="I531" s="2">
        <v>1816797735</v>
      </c>
    </row>
    <row r="532" spans="1:9" x14ac:dyDescent="0.3">
      <c r="A532" s="1">
        <v>32933</v>
      </c>
      <c r="B532">
        <v>82.39</v>
      </c>
      <c r="C532" s="24"/>
      <c r="D532" s="2">
        <v>147067000</v>
      </c>
      <c r="E532" s="2">
        <v>61156000</v>
      </c>
      <c r="F532" s="2">
        <v>208223000</v>
      </c>
      <c r="G532" s="2">
        <v>659607000</v>
      </c>
      <c r="H532" s="2">
        <v>1720355000</v>
      </c>
      <c r="I532" s="2">
        <v>2649684000</v>
      </c>
    </row>
    <row r="533" spans="1:9" x14ac:dyDescent="0.3">
      <c r="A533" s="1">
        <v>32964</v>
      </c>
      <c r="B533">
        <v>15.52</v>
      </c>
      <c r="C533" s="24"/>
      <c r="D533" s="2">
        <v>341333000</v>
      </c>
      <c r="E533" s="2">
        <v>146579000</v>
      </c>
      <c r="F533" s="2">
        <v>487912000</v>
      </c>
      <c r="G533" s="2">
        <v>894133000</v>
      </c>
      <c r="H533" s="2">
        <v>1137060000</v>
      </c>
      <c r="I533" s="2">
        <v>2499644000</v>
      </c>
    </row>
    <row r="534" spans="1:9" x14ac:dyDescent="0.3">
      <c r="A534" s="1">
        <v>32994</v>
      </c>
      <c r="B534">
        <v>7.59</v>
      </c>
      <c r="C534" s="24"/>
      <c r="D534" s="2">
        <v>454020000</v>
      </c>
      <c r="E534" s="2">
        <v>206626000</v>
      </c>
      <c r="F534" s="2">
        <v>660646000</v>
      </c>
      <c r="G534" s="2">
        <v>1216242000</v>
      </c>
      <c r="H534" s="2">
        <v>995564000</v>
      </c>
      <c r="I534" s="2">
        <v>2814313000</v>
      </c>
    </row>
    <row r="535" spans="1:9" x14ac:dyDescent="0.3">
      <c r="A535" s="1">
        <v>33025</v>
      </c>
      <c r="B535">
        <v>11.75</v>
      </c>
      <c r="C535" s="24"/>
      <c r="D535" s="2">
        <v>492523000</v>
      </c>
      <c r="E535" s="2">
        <v>261237000</v>
      </c>
      <c r="F535" s="2">
        <v>753760000</v>
      </c>
      <c r="G535" s="2">
        <v>1209917000</v>
      </c>
      <c r="H535" s="2">
        <v>996863000</v>
      </c>
      <c r="I535" s="2">
        <v>3163549735</v>
      </c>
    </row>
    <row r="536" spans="1:9" x14ac:dyDescent="0.3">
      <c r="A536" s="1">
        <v>33055</v>
      </c>
      <c r="B536">
        <v>12.92</v>
      </c>
      <c r="C536" s="24"/>
      <c r="D536" s="2">
        <v>474244000</v>
      </c>
      <c r="E536" s="2">
        <v>286651000</v>
      </c>
      <c r="F536" s="2">
        <v>760895000</v>
      </c>
      <c r="G536" s="2">
        <v>1209318000</v>
      </c>
      <c r="H536" s="2">
        <v>1244369000</v>
      </c>
      <c r="I536" s="2">
        <v>3539478000</v>
      </c>
    </row>
    <row r="537" spans="1:9" x14ac:dyDescent="0.3">
      <c r="A537" s="1">
        <v>33086</v>
      </c>
      <c r="B537">
        <v>12.88</v>
      </c>
      <c r="C537" s="24"/>
      <c r="D537" s="2">
        <v>482377000</v>
      </c>
      <c r="E537" s="2">
        <v>287130000</v>
      </c>
      <c r="F537" s="2">
        <v>769507000</v>
      </c>
      <c r="G537" s="2">
        <v>1321417000</v>
      </c>
      <c r="H537" s="2">
        <v>1437437000</v>
      </c>
      <c r="I537" s="2">
        <v>4087781986</v>
      </c>
    </row>
    <row r="538" spans="1:9" x14ac:dyDescent="0.3">
      <c r="A538" s="1">
        <v>33117</v>
      </c>
      <c r="B538">
        <v>14.41</v>
      </c>
      <c r="C538" s="24"/>
      <c r="D538" s="2">
        <v>593622000</v>
      </c>
      <c r="E538" s="2">
        <v>366446000</v>
      </c>
      <c r="F538" s="2">
        <v>960068000</v>
      </c>
      <c r="G538" s="2">
        <v>1515340000</v>
      </c>
      <c r="H538" s="2">
        <v>1626957000</v>
      </c>
      <c r="I538" s="2">
        <v>4828612000</v>
      </c>
    </row>
    <row r="539" spans="1:9" x14ac:dyDescent="0.3">
      <c r="A539" s="1">
        <v>33147</v>
      </c>
      <c r="B539">
        <v>14.36</v>
      </c>
      <c r="C539" s="24"/>
      <c r="D539" s="2">
        <v>604433000</v>
      </c>
      <c r="E539" s="2">
        <v>412291000</v>
      </c>
      <c r="F539" s="2">
        <v>1016724000</v>
      </c>
      <c r="G539" s="2">
        <v>1518617000</v>
      </c>
      <c r="H539" s="2">
        <v>1860414739</v>
      </c>
      <c r="I539" s="2">
        <v>5484658739</v>
      </c>
    </row>
    <row r="540" spans="1:9" x14ac:dyDescent="0.3">
      <c r="A540" s="1">
        <v>33178</v>
      </c>
      <c r="B540">
        <v>16.809999999999999</v>
      </c>
      <c r="C540" s="24"/>
      <c r="D540" s="2">
        <v>640456000</v>
      </c>
      <c r="E540" s="2">
        <v>391588000</v>
      </c>
      <c r="F540" s="2">
        <v>1032044000</v>
      </c>
      <c r="G540" s="2">
        <v>1810876000</v>
      </c>
      <c r="H540" s="2">
        <v>2136671000</v>
      </c>
      <c r="I540" s="2">
        <v>6368333000</v>
      </c>
    </row>
    <row r="541" spans="1:9" x14ac:dyDescent="0.3">
      <c r="A541" s="1">
        <v>33208</v>
      </c>
      <c r="B541">
        <v>18.440000000000001</v>
      </c>
      <c r="C541" s="24"/>
      <c r="D541" s="2">
        <v>920903000</v>
      </c>
      <c r="E541" s="2">
        <v>469363000</v>
      </c>
      <c r="F541" s="2">
        <v>1390266000</v>
      </c>
      <c r="G541" s="2">
        <v>2510247000</v>
      </c>
      <c r="H541" s="2">
        <v>2624956000</v>
      </c>
      <c r="I541" s="2">
        <v>7762055000</v>
      </c>
    </row>
    <row r="542" spans="1:9" x14ac:dyDescent="0.3">
      <c r="A542" s="1">
        <v>33239</v>
      </c>
      <c r="B542">
        <v>20.75</v>
      </c>
      <c r="C542" s="24"/>
      <c r="D542" s="2">
        <v>913163000</v>
      </c>
      <c r="E542" s="2">
        <v>531191000</v>
      </c>
      <c r="F542" s="2">
        <v>1444354000</v>
      </c>
      <c r="G542" s="2">
        <v>2138125000</v>
      </c>
      <c r="H542" s="2">
        <v>3198997000</v>
      </c>
      <c r="I542" s="2">
        <v>8698615000</v>
      </c>
    </row>
    <row r="543" spans="1:9" x14ac:dyDescent="0.3">
      <c r="A543" s="1">
        <v>33270</v>
      </c>
      <c r="B543">
        <v>20.72</v>
      </c>
      <c r="C543" s="24"/>
      <c r="D543" s="2">
        <v>1069223000</v>
      </c>
      <c r="E543" s="2">
        <v>575411000</v>
      </c>
      <c r="F543" s="2">
        <v>1644634000</v>
      </c>
      <c r="G543" s="2">
        <v>3303990000</v>
      </c>
      <c r="H543" s="2">
        <v>3591587193</v>
      </c>
      <c r="I543" s="2">
        <v>10183296193</v>
      </c>
    </row>
    <row r="544" spans="1:9" x14ac:dyDescent="0.3">
      <c r="A544" s="1">
        <v>33298</v>
      </c>
      <c r="B544">
        <v>11.92</v>
      </c>
      <c r="C544" s="24"/>
      <c r="D544" s="2">
        <v>1251924000</v>
      </c>
      <c r="E544" s="2">
        <v>741230000</v>
      </c>
      <c r="F544" s="2">
        <v>1993154000</v>
      </c>
      <c r="G544" s="2">
        <v>3454989000</v>
      </c>
      <c r="H544" s="2">
        <v>3997982173</v>
      </c>
      <c r="I544" s="2">
        <v>11836893173</v>
      </c>
    </row>
    <row r="545" spans="1:9" x14ac:dyDescent="0.3">
      <c r="A545" s="1">
        <v>33329</v>
      </c>
      <c r="B545">
        <v>4.99</v>
      </c>
      <c r="C545" s="24"/>
      <c r="D545" s="2">
        <v>1288152000</v>
      </c>
      <c r="E545" s="2">
        <v>835089000</v>
      </c>
      <c r="F545" s="2">
        <v>2123241000</v>
      </c>
      <c r="G545" s="2">
        <v>3517605000</v>
      </c>
      <c r="H545" s="2">
        <v>4364844000</v>
      </c>
      <c r="I545" s="2">
        <v>12985087000</v>
      </c>
    </row>
    <row r="546" spans="1:9" x14ac:dyDescent="0.3">
      <c r="A546" s="1">
        <v>33359</v>
      </c>
      <c r="B546">
        <v>7.43</v>
      </c>
      <c r="C546" s="24"/>
      <c r="D546" s="2">
        <v>1376248000</v>
      </c>
      <c r="E546" s="2">
        <v>852405000</v>
      </c>
      <c r="F546" s="2">
        <v>2228653000</v>
      </c>
      <c r="G546" s="2">
        <v>3873366000</v>
      </c>
      <c r="H546" s="2">
        <v>4758311000</v>
      </c>
      <c r="I546" s="2">
        <v>14662926000</v>
      </c>
    </row>
    <row r="547" spans="1:9" x14ac:dyDescent="0.3">
      <c r="A547" s="1">
        <v>33390</v>
      </c>
      <c r="B547">
        <v>11.19</v>
      </c>
      <c r="C547" s="24"/>
      <c r="D547" s="2">
        <v>1507742000</v>
      </c>
      <c r="E547" s="2">
        <v>914285000</v>
      </c>
      <c r="F547" s="2">
        <v>2422027000</v>
      </c>
      <c r="G547" s="2">
        <v>4400597000</v>
      </c>
      <c r="H547" s="2">
        <v>5354400000</v>
      </c>
      <c r="I547" s="2">
        <v>16568472000</v>
      </c>
    </row>
    <row r="548" spans="1:9" x14ac:dyDescent="0.3">
      <c r="A548" s="1">
        <v>33420</v>
      </c>
      <c r="B548">
        <v>12.41</v>
      </c>
      <c r="C548" s="24"/>
      <c r="D548" s="2">
        <v>1649317000</v>
      </c>
      <c r="E548" s="2">
        <v>1055346000</v>
      </c>
      <c r="F548" s="2">
        <v>2704663000</v>
      </c>
      <c r="G548" s="2">
        <v>4389224000</v>
      </c>
      <c r="H548" s="2">
        <v>6053444000</v>
      </c>
      <c r="I548" s="2">
        <v>18720356000</v>
      </c>
    </row>
    <row r="549" spans="1:9" x14ac:dyDescent="0.3">
      <c r="A549" s="1">
        <v>33451</v>
      </c>
      <c r="B549">
        <v>15.63</v>
      </c>
      <c r="C549" s="24"/>
      <c r="D549" s="2">
        <v>1736339000</v>
      </c>
      <c r="E549" s="2">
        <v>1074521000</v>
      </c>
      <c r="F549" s="2">
        <v>2810860000</v>
      </c>
      <c r="G549" s="2">
        <v>5008668000</v>
      </c>
      <c r="H549" s="2">
        <v>6771256000</v>
      </c>
      <c r="I549" s="2">
        <v>21649760152</v>
      </c>
    </row>
    <row r="550" spans="1:9" x14ac:dyDescent="0.3">
      <c r="A550" s="1">
        <v>33482</v>
      </c>
      <c r="B550">
        <v>15.63</v>
      </c>
      <c r="C550" s="24"/>
      <c r="D550" s="2">
        <v>2071655000</v>
      </c>
      <c r="E550" s="2">
        <v>1198960000</v>
      </c>
      <c r="F550" s="2">
        <v>3270615000</v>
      </c>
      <c r="G550" s="2">
        <v>6351820000</v>
      </c>
      <c r="H550" s="2">
        <v>7905328809</v>
      </c>
      <c r="I550" s="2">
        <v>25867583809</v>
      </c>
    </row>
    <row r="551" spans="1:9" x14ac:dyDescent="0.3">
      <c r="A551" s="1">
        <v>33512</v>
      </c>
      <c r="B551">
        <v>20.23</v>
      </c>
      <c r="C551" s="24"/>
      <c r="D551" s="2">
        <v>2262896000</v>
      </c>
      <c r="E551" s="2">
        <v>1344693000</v>
      </c>
      <c r="F551" s="2">
        <v>3607589000</v>
      </c>
      <c r="G551" s="2">
        <v>5974229000</v>
      </c>
      <c r="H551" s="2">
        <v>9577723000</v>
      </c>
      <c r="I551" s="2">
        <v>30523783736</v>
      </c>
    </row>
    <row r="552" spans="1:9" x14ac:dyDescent="0.3">
      <c r="A552" s="1">
        <v>33543</v>
      </c>
      <c r="B552">
        <v>25.21</v>
      </c>
      <c r="C552" s="24"/>
      <c r="D552" s="2">
        <v>2553605000</v>
      </c>
      <c r="E552" s="2">
        <v>1419089000</v>
      </c>
      <c r="F552" s="2">
        <v>3972694000</v>
      </c>
      <c r="G552" s="2">
        <v>7345239000</v>
      </c>
      <c r="H552" s="2">
        <v>12657971133</v>
      </c>
      <c r="I552" s="2">
        <v>39290120048</v>
      </c>
    </row>
    <row r="553" spans="1:9" x14ac:dyDescent="0.3">
      <c r="A553" s="1">
        <v>33573</v>
      </c>
      <c r="B553">
        <v>23.71</v>
      </c>
      <c r="C553" s="24"/>
      <c r="D553" s="2">
        <v>3721482000</v>
      </c>
      <c r="E553" s="2">
        <v>1807135000</v>
      </c>
      <c r="F553" s="2">
        <v>5528617000</v>
      </c>
      <c r="G553" s="2">
        <v>10811561000</v>
      </c>
      <c r="H553" s="2">
        <v>18759949789</v>
      </c>
      <c r="I553" s="2">
        <v>53191329789</v>
      </c>
    </row>
    <row r="554" spans="1:9" x14ac:dyDescent="0.3">
      <c r="A554" s="1">
        <v>33604</v>
      </c>
      <c r="B554">
        <v>25.94</v>
      </c>
      <c r="C554" s="24"/>
      <c r="D554" s="2">
        <v>3692364955</v>
      </c>
      <c r="E554" s="2">
        <v>2397871409</v>
      </c>
      <c r="F554" s="2">
        <v>6090236364</v>
      </c>
      <c r="G554" s="2">
        <v>10260640000</v>
      </c>
      <c r="H554" s="2">
        <v>23675817834</v>
      </c>
      <c r="I554" s="2">
        <v>66819287403</v>
      </c>
    </row>
    <row r="555" spans="1:9" x14ac:dyDescent="0.3">
      <c r="A555" s="1">
        <v>33635</v>
      </c>
      <c r="B555">
        <v>24.32</v>
      </c>
      <c r="C555" s="24"/>
      <c r="D555" s="2">
        <v>4293934350</v>
      </c>
      <c r="E555" s="2">
        <v>2484835400</v>
      </c>
      <c r="F555" s="2">
        <v>6778769750</v>
      </c>
      <c r="G555" s="2">
        <v>13816712000</v>
      </c>
      <c r="H555" s="2">
        <v>30277995593</v>
      </c>
      <c r="I555" s="2">
        <v>87794596593</v>
      </c>
    </row>
    <row r="556" spans="1:9" x14ac:dyDescent="0.3">
      <c r="A556" s="1">
        <v>33664</v>
      </c>
      <c r="B556">
        <v>21.4</v>
      </c>
      <c r="C556" s="24"/>
      <c r="D556" s="2">
        <v>4864823900</v>
      </c>
      <c r="E556" s="2">
        <v>3061807350</v>
      </c>
      <c r="F556" s="2">
        <v>7926631250</v>
      </c>
      <c r="G556" s="2">
        <v>13991466000</v>
      </c>
      <c r="H556" s="2">
        <v>37595264000</v>
      </c>
      <c r="I556" s="2">
        <v>110129308395</v>
      </c>
    </row>
    <row r="557" spans="1:9" x14ac:dyDescent="0.3">
      <c r="A557" s="1">
        <v>33695</v>
      </c>
      <c r="B557">
        <v>19.93</v>
      </c>
      <c r="C557" s="24"/>
      <c r="D557" s="2">
        <v>5752815000</v>
      </c>
      <c r="E557" s="2">
        <v>3548042895</v>
      </c>
      <c r="F557" s="2">
        <v>9300857895</v>
      </c>
      <c r="G557" s="2">
        <v>17716833000</v>
      </c>
      <c r="H557" s="2">
        <v>47313941384</v>
      </c>
      <c r="I557" s="2">
        <v>137049958384</v>
      </c>
    </row>
    <row r="558" spans="1:9" x14ac:dyDescent="0.3">
      <c r="A558" s="1">
        <v>33725</v>
      </c>
      <c r="B558">
        <v>24.86</v>
      </c>
      <c r="C558" s="24"/>
      <c r="D558" s="2">
        <v>6719978850</v>
      </c>
      <c r="E558" s="2">
        <v>4458793150</v>
      </c>
      <c r="F558" s="2">
        <v>11178772000</v>
      </c>
      <c r="G558" s="2">
        <v>20427047000</v>
      </c>
      <c r="H558" s="2">
        <v>55376082000</v>
      </c>
      <c r="I558" s="2">
        <v>171648941466</v>
      </c>
    </row>
    <row r="559" spans="1:9" x14ac:dyDescent="0.3">
      <c r="A559" s="1">
        <v>33756</v>
      </c>
      <c r="B559">
        <v>20.21</v>
      </c>
      <c r="C559" s="24"/>
      <c r="D559" s="2">
        <v>8778602619</v>
      </c>
      <c r="E559" s="2">
        <v>5169322810</v>
      </c>
      <c r="F559" s="2">
        <v>13947925429</v>
      </c>
      <c r="G559" s="2">
        <v>26258835000</v>
      </c>
      <c r="H559" s="2">
        <v>68004349000</v>
      </c>
      <c r="I559" s="2">
        <v>218777529000</v>
      </c>
    </row>
    <row r="560" spans="1:9" x14ac:dyDescent="0.3">
      <c r="A560" s="1">
        <v>33786</v>
      </c>
      <c r="B560">
        <v>21.83</v>
      </c>
      <c r="C560" s="24"/>
      <c r="D560" s="2">
        <v>10497312609</v>
      </c>
      <c r="E560" s="2">
        <v>6447153348</v>
      </c>
      <c r="F560" s="2">
        <v>16944465957</v>
      </c>
      <c r="G560" s="2">
        <v>29920022000</v>
      </c>
      <c r="H560" s="2">
        <v>84753319168</v>
      </c>
      <c r="I560" s="2">
        <v>275884374168</v>
      </c>
    </row>
    <row r="561" spans="1:9" x14ac:dyDescent="0.3">
      <c r="A561" s="1">
        <v>33817</v>
      </c>
      <c r="B561">
        <v>22.14</v>
      </c>
      <c r="C561" s="24"/>
      <c r="D561" s="2">
        <v>12255882095</v>
      </c>
      <c r="E561" s="2">
        <v>7429914333</v>
      </c>
      <c r="F561" s="2">
        <v>19685796429</v>
      </c>
      <c r="G561" s="2">
        <v>38554650000</v>
      </c>
      <c r="H561" s="2">
        <v>105341409184</v>
      </c>
      <c r="I561" s="2">
        <v>353177314184</v>
      </c>
    </row>
    <row r="562" spans="1:9" x14ac:dyDescent="0.3">
      <c r="A562" s="1">
        <v>33848</v>
      </c>
      <c r="B562">
        <v>24.63</v>
      </c>
      <c r="C562" s="24"/>
      <c r="D562" s="2">
        <v>14727384714</v>
      </c>
      <c r="E562" s="2">
        <v>8840407381</v>
      </c>
      <c r="F562" s="2">
        <v>23567792095</v>
      </c>
      <c r="G562" s="2">
        <v>47273420000</v>
      </c>
      <c r="H562" s="2">
        <v>134019708000</v>
      </c>
      <c r="I562" s="2">
        <v>444471942168</v>
      </c>
    </row>
    <row r="563" spans="1:9" x14ac:dyDescent="0.3">
      <c r="A563" s="1">
        <v>33878</v>
      </c>
      <c r="B563">
        <v>25.24</v>
      </c>
      <c r="C563" s="24"/>
      <c r="D563" s="2">
        <v>20279888810</v>
      </c>
      <c r="E563" s="2">
        <v>11109516143</v>
      </c>
      <c r="F563" s="2">
        <v>31389404952</v>
      </c>
      <c r="G563" s="2">
        <v>55606923000</v>
      </c>
      <c r="H563" s="2">
        <v>173435856628</v>
      </c>
      <c r="I563" s="2">
        <v>557689625692</v>
      </c>
    </row>
    <row r="564" spans="1:9" x14ac:dyDescent="0.3">
      <c r="A564" s="1">
        <v>33909</v>
      </c>
      <c r="B564">
        <v>22.49</v>
      </c>
      <c r="C564" s="24"/>
      <c r="D564" s="2">
        <v>24316842300</v>
      </c>
      <c r="E564" s="2">
        <v>13291403250</v>
      </c>
      <c r="F564" s="2">
        <v>37608245550</v>
      </c>
      <c r="G564" s="2">
        <v>78280000000</v>
      </c>
      <c r="H564" s="2">
        <v>215049889266</v>
      </c>
      <c r="I564" s="2">
        <v>696748374266</v>
      </c>
    </row>
    <row r="565" spans="1:9" x14ac:dyDescent="0.3">
      <c r="A565" s="1">
        <v>33939</v>
      </c>
      <c r="B565">
        <v>25.24</v>
      </c>
      <c r="C565" s="24"/>
      <c r="D565" s="2">
        <v>40373603409</v>
      </c>
      <c r="E565" s="2">
        <v>18921608727</v>
      </c>
      <c r="F565" s="2">
        <v>59295212136</v>
      </c>
      <c r="G565" s="2">
        <v>104575000000</v>
      </c>
      <c r="H565" s="2">
        <v>281499700000</v>
      </c>
      <c r="I565" s="2">
        <v>915033719000</v>
      </c>
    </row>
    <row r="566" spans="1:9" x14ac:dyDescent="0.3">
      <c r="A566" s="1">
        <v>33970</v>
      </c>
      <c r="B566">
        <v>30.35</v>
      </c>
      <c r="C566" s="24"/>
      <c r="D566" s="2">
        <v>40029973650</v>
      </c>
      <c r="E566" s="2">
        <v>23678052150</v>
      </c>
      <c r="F566" s="2">
        <v>63708025800</v>
      </c>
      <c r="G566" s="2">
        <v>104995000000</v>
      </c>
      <c r="H566" s="2">
        <v>357685444136</v>
      </c>
      <c r="I566" s="2">
        <v>1163755672136</v>
      </c>
    </row>
    <row r="567" spans="1:9" x14ac:dyDescent="0.3">
      <c r="A567" s="1">
        <v>34001</v>
      </c>
      <c r="B567">
        <v>24.98</v>
      </c>
      <c r="C567" s="24"/>
      <c r="D567" s="2">
        <v>50802945667</v>
      </c>
      <c r="E567" s="2">
        <v>24498204222</v>
      </c>
      <c r="F567" s="2">
        <v>75301149889</v>
      </c>
      <c r="G567" s="2">
        <v>144449000000</v>
      </c>
      <c r="H567" s="2">
        <v>481192599220</v>
      </c>
      <c r="I567" s="2">
        <v>1438070088572</v>
      </c>
    </row>
    <row r="568" spans="1:9" x14ac:dyDescent="0.3">
      <c r="A568" s="1">
        <v>34029</v>
      </c>
      <c r="B568">
        <v>27.26</v>
      </c>
      <c r="C568" s="24"/>
      <c r="D568" s="2">
        <v>59348357478</v>
      </c>
      <c r="E568" s="2">
        <v>30677551261</v>
      </c>
      <c r="F568" s="2">
        <v>90025908739</v>
      </c>
      <c r="G568" s="2">
        <v>162189000000</v>
      </c>
      <c r="H568" s="2">
        <v>606413396840</v>
      </c>
      <c r="I568" s="2">
        <v>1840887175840</v>
      </c>
    </row>
    <row r="569" spans="1:9" x14ac:dyDescent="0.3">
      <c r="A569" s="1">
        <v>34060</v>
      </c>
      <c r="B569">
        <v>27.75</v>
      </c>
      <c r="C569" s="24"/>
      <c r="D569" s="2">
        <v>78085307632</v>
      </c>
      <c r="E569" s="2">
        <v>34151892632</v>
      </c>
      <c r="F569" s="2">
        <v>112237200263</v>
      </c>
      <c r="G569" s="2">
        <v>225928000000</v>
      </c>
      <c r="H569" s="2">
        <v>769343222000</v>
      </c>
      <c r="I569" s="2">
        <v>2384141494000</v>
      </c>
    </row>
    <row r="570" spans="1:9" x14ac:dyDescent="0.3">
      <c r="A570" s="1">
        <v>34090</v>
      </c>
      <c r="B570">
        <v>27.69</v>
      </c>
      <c r="C570" s="24"/>
      <c r="D570" s="2">
        <v>93064638333</v>
      </c>
      <c r="E570" s="2">
        <v>46355985238</v>
      </c>
      <c r="F570" s="2">
        <v>139420623571</v>
      </c>
      <c r="G570" s="2">
        <v>291091000000</v>
      </c>
      <c r="H570" s="2">
        <v>1044009411000</v>
      </c>
      <c r="I570" s="2">
        <v>3098175886000</v>
      </c>
    </row>
    <row r="571" spans="1:9" x14ac:dyDescent="0.3">
      <c r="A571" s="1">
        <v>34121</v>
      </c>
      <c r="B571">
        <v>30.07</v>
      </c>
      <c r="C571" s="24"/>
      <c r="D571" s="2">
        <v>127112404905</v>
      </c>
      <c r="E571" s="2">
        <v>57119998524</v>
      </c>
      <c r="F571" s="2">
        <v>184232403429</v>
      </c>
      <c r="G571" s="2">
        <v>343392000000</v>
      </c>
      <c r="H571" s="2">
        <v>1398666237000</v>
      </c>
      <c r="I571" s="2">
        <v>4076672836000</v>
      </c>
    </row>
    <row r="572" spans="1:9" x14ac:dyDescent="0.3">
      <c r="A572" s="1">
        <v>34151</v>
      </c>
      <c r="B572">
        <v>30.72</v>
      </c>
      <c r="C572" s="24"/>
      <c r="D572" s="2">
        <v>159630971682</v>
      </c>
      <c r="E572" s="2">
        <v>78909122136</v>
      </c>
      <c r="F572" s="2">
        <v>238540093818</v>
      </c>
      <c r="G572" s="2">
        <v>452243000000</v>
      </c>
      <c r="H572" s="2">
        <v>1864653973000</v>
      </c>
      <c r="I572" s="2">
        <v>5392323202000</v>
      </c>
    </row>
    <row r="573" spans="1:9" x14ac:dyDescent="0.3">
      <c r="A573" s="1">
        <v>34182</v>
      </c>
      <c r="B573">
        <v>32.96</v>
      </c>
      <c r="C573" s="24"/>
      <c r="D573" s="2">
        <v>203929843</v>
      </c>
      <c r="E573" s="2">
        <v>94154153</v>
      </c>
      <c r="F573" s="2">
        <v>298083996</v>
      </c>
      <c r="G573" s="2">
        <v>564806750</v>
      </c>
      <c r="H573" s="2">
        <v>2524766323</v>
      </c>
      <c r="I573" s="2">
        <v>7301842941</v>
      </c>
    </row>
    <row r="574" spans="1:9" x14ac:dyDescent="0.3">
      <c r="A574" s="1">
        <v>34213</v>
      </c>
      <c r="B574">
        <v>35.69</v>
      </c>
      <c r="C574" s="24"/>
      <c r="D574" s="2">
        <v>268519664</v>
      </c>
      <c r="E574" s="2">
        <v>120847470</v>
      </c>
      <c r="F574" s="2">
        <v>389367134</v>
      </c>
      <c r="G574" s="2">
        <v>740627000</v>
      </c>
      <c r="H574" s="2">
        <v>3433953031</v>
      </c>
      <c r="I574" s="2">
        <v>9797927803</v>
      </c>
    </row>
    <row r="575" spans="1:9" x14ac:dyDescent="0.3">
      <c r="A575" s="1">
        <v>34243</v>
      </c>
      <c r="B575">
        <v>33.92</v>
      </c>
      <c r="C575" s="24"/>
      <c r="D575" s="2">
        <v>365641206</v>
      </c>
      <c r="E575" s="2">
        <v>163314042</v>
      </c>
      <c r="F575" s="2">
        <v>528955248</v>
      </c>
      <c r="G575" s="2">
        <v>943178000</v>
      </c>
      <c r="H575" s="2">
        <v>4865442732</v>
      </c>
      <c r="I575" s="2">
        <v>13620521962</v>
      </c>
    </row>
    <row r="576" spans="1:9" x14ac:dyDescent="0.3">
      <c r="A576" s="1">
        <v>34274</v>
      </c>
      <c r="B576">
        <v>35.56</v>
      </c>
      <c r="C576" s="24"/>
      <c r="D576" s="2">
        <v>509508606</v>
      </c>
      <c r="E576" s="2">
        <v>212603294</v>
      </c>
      <c r="F576" s="2">
        <v>722111901</v>
      </c>
      <c r="G576" s="2">
        <v>1482613000</v>
      </c>
      <c r="H576" s="2">
        <v>6768321274</v>
      </c>
      <c r="I576" s="2">
        <v>19146386229</v>
      </c>
    </row>
    <row r="577" spans="1:15" x14ac:dyDescent="0.3">
      <c r="A577" s="1">
        <v>34304</v>
      </c>
      <c r="B577">
        <v>36.840000000000003</v>
      </c>
      <c r="C577" s="24"/>
      <c r="D577" s="2">
        <v>980126128</v>
      </c>
      <c r="E577" s="2">
        <v>349914358</v>
      </c>
      <c r="F577" s="2">
        <v>1330040487</v>
      </c>
      <c r="G577" s="2">
        <v>2331395000</v>
      </c>
      <c r="H577" s="2">
        <v>10280631944</v>
      </c>
      <c r="I577" s="2">
        <v>28113219053</v>
      </c>
    </row>
    <row r="578" spans="1:15" x14ac:dyDescent="0.3">
      <c r="A578" s="1">
        <v>34335</v>
      </c>
      <c r="B578">
        <v>41.31</v>
      </c>
      <c r="C578" s="24"/>
      <c r="D578" s="2">
        <v>1070641378</v>
      </c>
      <c r="E578" s="2">
        <v>419140400</v>
      </c>
      <c r="F578" s="2">
        <v>1489781778</v>
      </c>
      <c r="G578" s="2">
        <v>2788455000</v>
      </c>
      <c r="H578" s="2">
        <v>15735552931</v>
      </c>
      <c r="I578" s="2">
        <v>40176254696</v>
      </c>
    </row>
    <row r="579" spans="1:15" x14ac:dyDescent="0.3">
      <c r="A579" s="1">
        <v>34366</v>
      </c>
      <c r="B579">
        <v>40.270000000000003</v>
      </c>
      <c r="C579" s="24"/>
      <c r="D579" s="2">
        <v>1484427823</v>
      </c>
      <c r="E579" s="2">
        <v>571751593</v>
      </c>
      <c r="F579" s="2">
        <v>2056179416</v>
      </c>
      <c r="G579" s="2">
        <v>4274863000</v>
      </c>
      <c r="H579" s="2">
        <v>21402122394</v>
      </c>
      <c r="I579" s="2">
        <v>55357215012</v>
      </c>
    </row>
    <row r="580" spans="1:15" x14ac:dyDescent="0.3">
      <c r="A580" s="1">
        <v>34394</v>
      </c>
      <c r="B580">
        <v>42.75</v>
      </c>
      <c r="C580" s="24"/>
      <c r="D580" s="2">
        <v>1882273916</v>
      </c>
      <c r="E580" s="2">
        <v>697703518</v>
      </c>
      <c r="F580" s="2">
        <v>2579977434</v>
      </c>
      <c r="G580" s="2">
        <v>5299764000</v>
      </c>
      <c r="H580" s="2">
        <v>30534663327</v>
      </c>
      <c r="I580" s="2">
        <v>79607920016</v>
      </c>
    </row>
    <row r="581" spans="1:15" x14ac:dyDescent="0.3">
      <c r="A581" s="1">
        <v>34425</v>
      </c>
      <c r="B581">
        <v>42.68</v>
      </c>
      <c r="C581" s="24"/>
      <c r="D581" s="2">
        <v>2705580297</v>
      </c>
      <c r="E581" s="2">
        <v>960700906</v>
      </c>
      <c r="F581" s="2">
        <v>3666281203</v>
      </c>
      <c r="G581" s="2">
        <v>7731705000</v>
      </c>
      <c r="H581" s="2">
        <v>44363102197</v>
      </c>
      <c r="I581" s="2">
        <v>114889323601</v>
      </c>
    </row>
    <row r="582" spans="1:15" x14ac:dyDescent="0.3">
      <c r="A582" s="1">
        <v>34455</v>
      </c>
      <c r="B582">
        <v>44.03</v>
      </c>
      <c r="C582" s="24"/>
      <c r="D582" s="2">
        <v>3772211049</v>
      </c>
      <c r="E582" s="2">
        <v>1511717780</v>
      </c>
      <c r="F582" s="2">
        <v>5283928829</v>
      </c>
      <c r="G582" s="2">
        <v>11600945000</v>
      </c>
      <c r="H582" s="2">
        <v>66675590015</v>
      </c>
      <c r="I582" s="2">
        <v>172419184819</v>
      </c>
    </row>
    <row r="583" spans="1:15" x14ac:dyDescent="0.3">
      <c r="A583" s="1">
        <v>34486</v>
      </c>
      <c r="B583">
        <v>47.43</v>
      </c>
      <c r="C583" s="24"/>
      <c r="D583" s="2">
        <v>5685370564</v>
      </c>
      <c r="E583" s="2">
        <v>2354883388</v>
      </c>
      <c r="F583" s="2">
        <v>8040253952</v>
      </c>
      <c r="G583" s="2">
        <v>20531931750</v>
      </c>
      <c r="H583" s="2">
        <v>102684936613</v>
      </c>
      <c r="I583" s="2">
        <v>258393106150</v>
      </c>
    </row>
    <row r="584" spans="1:15" x14ac:dyDescent="0.3">
      <c r="A584" s="1">
        <v>34516</v>
      </c>
      <c r="B584">
        <v>6.84</v>
      </c>
      <c r="C584" s="24"/>
      <c r="D584" s="2">
        <v>4083313</v>
      </c>
      <c r="E584" s="2">
        <v>2411753</v>
      </c>
      <c r="F584" s="2">
        <v>6495066</v>
      </c>
      <c r="G584" s="2">
        <v>10687238</v>
      </c>
      <c r="H584" s="2">
        <v>41816679</v>
      </c>
      <c r="I584" s="2">
        <v>100694127</v>
      </c>
    </row>
    <row r="585" spans="1:15" x14ac:dyDescent="0.3">
      <c r="A585" s="1">
        <v>34547</v>
      </c>
      <c r="B585">
        <v>1.86</v>
      </c>
      <c r="C585" s="24"/>
      <c r="D585" s="2">
        <v>5107238</v>
      </c>
      <c r="E585" s="2">
        <v>3963232</v>
      </c>
      <c r="F585" s="2">
        <v>9070471</v>
      </c>
      <c r="G585" s="2">
        <v>12901778</v>
      </c>
      <c r="H585" s="2">
        <v>42197179</v>
      </c>
      <c r="I585" s="2">
        <v>106837649</v>
      </c>
      <c r="K585" s="35"/>
      <c r="L585" s="35">
        <f>+F585/F584-1</f>
        <v>0.3965171408573831</v>
      </c>
      <c r="M585" s="35">
        <f>+G585/G584-1</f>
        <v>0.20721350081283862</v>
      </c>
      <c r="N585" s="35">
        <f>+H585/H584-1</f>
        <v>9.0992400424720898E-3</v>
      </c>
      <c r="O585" s="35">
        <f>+I585/I584-1</f>
        <v>6.1011721170193045E-2</v>
      </c>
    </row>
    <row r="586" spans="1:15" x14ac:dyDescent="0.3">
      <c r="A586" s="1">
        <v>34578</v>
      </c>
      <c r="B586">
        <v>1.53</v>
      </c>
      <c r="C586" s="24"/>
      <c r="D586" s="2">
        <v>5938672</v>
      </c>
      <c r="E586" s="2">
        <v>5294374</v>
      </c>
      <c r="F586" s="2">
        <v>11233046</v>
      </c>
      <c r="G586" s="2">
        <v>15844246</v>
      </c>
      <c r="H586" s="2">
        <v>42287282</v>
      </c>
      <c r="I586" s="2">
        <v>111761262</v>
      </c>
      <c r="K586" s="35"/>
      <c r="L586" s="35">
        <f t="shared" ref="L586:O596" si="0">+F586/F585-1</f>
        <v>0.23841926180018658</v>
      </c>
      <c r="M586" s="35">
        <f t="shared" si="0"/>
        <v>0.22806686024205347</v>
      </c>
      <c r="N586" s="35">
        <f t="shared" si="0"/>
        <v>2.1352849203497559E-3</v>
      </c>
      <c r="O586" s="35">
        <f t="shared" si="0"/>
        <v>4.6084999493015699E-2</v>
      </c>
    </row>
    <row r="587" spans="1:15" x14ac:dyDescent="0.3">
      <c r="A587" s="1">
        <v>34608</v>
      </c>
      <c r="B587">
        <v>2.62</v>
      </c>
      <c r="C587" s="24"/>
      <c r="D587" s="2">
        <v>6504927</v>
      </c>
      <c r="E587" s="2">
        <v>6330175</v>
      </c>
      <c r="F587" s="2">
        <v>12835101</v>
      </c>
      <c r="G587" s="2">
        <v>16735495</v>
      </c>
      <c r="H587" s="2">
        <v>43216925</v>
      </c>
      <c r="I587" s="2">
        <v>118862514</v>
      </c>
      <c r="K587" s="35"/>
      <c r="L587" s="35">
        <f t="shared" si="0"/>
        <v>0.1426198201271498</v>
      </c>
      <c r="M587" s="35">
        <f t="shared" si="0"/>
        <v>5.625064140003877E-2</v>
      </c>
      <c r="N587" s="35">
        <f t="shared" si="0"/>
        <v>2.1983985634262293E-2</v>
      </c>
      <c r="O587" s="35">
        <f t="shared" si="0"/>
        <v>6.3539475780078458E-2</v>
      </c>
    </row>
    <row r="588" spans="1:15" x14ac:dyDescent="0.3">
      <c r="A588" s="1">
        <v>34639</v>
      </c>
      <c r="B588">
        <v>2.81</v>
      </c>
      <c r="C588" s="24"/>
      <c r="D588" s="2">
        <v>6915612</v>
      </c>
      <c r="E588" s="2">
        <v>7094499</v>
      </c>
      <c r="F588" s="2">
        <v>14010110</v>
      </c>
      <c r="G588" s="2">
        <v>17825475</v>
      </c>
      <c r="H588" s="2">
        <v>44119090</v>
      </c>
      <c r="I588" s="2">
        <v>124425301</v>
      </c>
      <c r="K588" s="35"/>
      <c r="L588" s="35">
        <f t="shared" si="0"/>
        <v>9.1546533213879622E-2</v>
      </c>
      <c r="M588" s="35">
        <f t="shared" si="0"/>
        <v>6.5129833327308262E-2</v>
      </c>
      <c r="N588" s="35">
        <f t="shared" si="0"/>
        <v>2.0875270510338328E-2</v>
      </c>
      <c r="O588" s="35">
        <f t="shared" si="0"/>
        <v>4.6800179575538836E-2</v>
      </c>
    </row>
    <row r="589" spans="1:15" x14ac:dyDescent="0.3">
      <c r="A589" s="1">
        <v>34669</v>
      </c>
      <c r="B589">
        <v>1.71</v>
      </c>
      <c r="C589" s="24"/>
      <c r="D589" s="2">
        <v>9170040</v>
      </c>
      <c r="E589" s="2">
        <v>8094973</v>
      </c>
      <c r="F589" s="2">
        <v>17265013</v>
      </c>
      <c r="G589" s="2">
        <v>22772664</v>
      </c>
      <c r="H589" s="2">
        <v>45752143</v>
      </c>
      <c r="I589" s="2">
        <v>132560545</v>
      </c>
      <c r="K589" s="35"/>
      <c r="L589" s="35">
        <f t="shared" si="0"/>
        <v>0.23232529937309554</v>
      </c>
      <c r="M589" s="35">
        <f t="shared" si="0"/>
        <v>0.27753476415074485</v>
      </c>
      <c r="N589" s="35">
        <f t="shared" si="0"/>
        <v>3.7014657373939386E-2</v>
      </c>
      <c r="O589" s="35">
        <f t="shared" si="0"/>
        <v>6.5382554308628826E-2</v>
      </c>
    </row>
    <row r="590" spans="1:15" x14ac:dyDescent="0.3">
      <c r="A590" s="1">
        <v>34700</v>
      </c>
      <c r="B590">
        <v>1.7</v>
      </c>
      <c r="C590" s="24"/>
      <c r="D590" s="2">
        <v>8698949</v>
      </c>
      <c r="E590" s="2">
        <v>8164539</v>
      </c>
      <c r="F590" s="2">
        <v>16863488</v>
      </c>
      <c r="G590" s="2">
        <v>18217441</v>
      </c>
      <c r="H590" s="2">
        <v>46331436</v>
      </c>
      <c r="I590" s="2">
        <v>139850454</v>
      </c>
      <c r="K590" s="35"/>
      <c r="L590" s="35">
        <f t="shared" si="0"/>
        <v>-2.3256570962327139E-2</v>
      </c>
      <c r="M590" s="35">
        <f t="shared" si="0"/>
        <v>-0.20003030826784252</v>
      </c>
      <c r="N590" s="35">
        <f t="shared" si="0"/>
        <v>1.2661548990175131E-2</v>
      </c>
      <c r="O590" s="35">
        <f t="shared" si="0"/>
        <v>5.4993052419933797E-2</v>
      </c>
    </row>
    <row r="591" spans="1:15" x14ac:dyDescent="0.3">
      <c r="A591" s="1">
        <v>34731</v>
      </c>
      <c r="B591">
        <v>1.02</v>
      </c>
      <c r="C591" s="24"/>
      <c r="D591" s="2">
        <v>8474814</v>
      </c>
      <c r="E591" s="2">
        <v>7325713</v>
      </c>
      <c r="F591" s="2">
        <v>15800526</v>
      </c>
      <c r="G591" s="2">
        <v>19885525</v>
      </c>
      <c r="H591" s="2">
        <v>46818787</v>
      </c>
      <c r="I591" s="2">
        <v>143811901</v>
      </c>
      <c r="K591" s="35"/>
      <c r="L591" s="35">
        <f t="shared" si="0"/>
        <v>-6.3033341619479932E-2</v>
      </c>
      <c r="M591" s="35">
        <f t="shared" si="0"/>
        <v>9.156522038413617E-2</v>
      </c>
      <c r="N591" s="35">
        <f t="shared" si="0"/>
        <v>1.0518797647454781E-2</v>
      </c>
      <c r="O591" s="35">
        <f t="shared" si="0"/>
        <v>2.8326307757284841E-2</v>
      </c>
    </row>
    <row r="592" spans="1:15" x14ac:dyDescent="0.3">
      <c r="A592" s="1">
        <v>34759</v>
      </c>
      <c r="B592">
        <v>1.55</v>
      </c>
      <c r="C592" s="24"/>
      <c r="D592" s="2">
        <v>8095500</v>
      </c>
      <c r="E592" s="2">
        <v>7565330</v>
      </c>
      <c r="F592" s="2">
        <v>15660830</v>
      </c>
      <c r="G592" s="2">
        <v>17082321</v>
      </c>
      <c r="H592" s="2">
        <v>48113473</v>
      </c>
      <c r="I592" s="2">
        <v>145943548</v>
      </c>
      <c r="K592" s="35"/>
      <c r="L592" s="35">
        <f t="shared" si="0"/>
        <v>-8.8412246529008254E-3</v>
      </c>
      <c r="M592" s="35">
        <f t="shared" si="0"/>
        <v>-0.14096706021088201</v>
      </c>
      <c r="N592" s="35">
        <f t="shared" si="0"/>
        <v>2.7653129928376874E-2</v>
      </c>
      <c r="O592" s="35">
        <f t="shared" si="0"/>
        <v>1.4822465909827498E-2</v>
      </c>
    </row>
    <row r="593" spans="1:15" x14ac:dyDescent="0.3">
      <c r="A593" s="1">
        <v>34790</v>
      </c>
      <c r="B593">
        <v>2.4300000000000002</v>
      </c>
      <c r="C593" s="24"/>
      <c r="D593" s="2">
        <v>8076200</v>
      </c>
      <c r="E593" s="2">
        <v>6458955</v>
      </c>
      <c r="F593" s="2">
        <v>14535154</v>
      </c>
      <c r="G593" s="2">
        <v>17141943</v>
      </c>
      <c r="H593" s="2">
        <v>50658812</v>
      </c>
      <c r="I593" s="2">
        <v>147295324</v>
      </c>
      <c r="K593" s="35"/>
      <c r="L593" s="35">
        <f t="shared" si="0"/>
        <v>-7.1878438115987486E-2</v>
      </c>
      <c r="M593" s="35">
        <f t="shared" si="0"/>
        <v>3.490275121278863E-3</v>
      </c>
      <c r="N593" s="35">
        <f t="shared" si="0"/>
        <v>5.2902832435314018E-2</v>
      </c>
      <c r="O593" s="35">
        <f t="shared" si="0"/>
        <v>9.2623210722546645E-3</v>
      </c>
    </row>
    <row r="594" spans="1:15" x14ac:dyDescent="0.3">
      <c r="A594" s="1">
        <v>34820</v>
      </c>
      <c r="B594">
        <v>2.67</v>
      </c>
      <c r="C594" s="24"/>
      <c r="D594" s="2">
        <v>7904811</v>
      </c>
      <c r="E594" s="2">
        <v>6528484</v>
      </c>
      <c r="F594" s="2">
        <v>14433295</v>
      </c>
      <c r="G594" s="2">
        <v>16077908</v>
      </c>
      <c r="H594" s="2">
        <v>53979629</v>
      </c>
      <c r="I594" s="2">
        <v>147327440</v>
      </c>
      <c r="K594" s="35"/>
      <c r="L594" s="35">
        <f t="shared" si="0"/>
        <v>-7.0077688891359013E-3</v>
      </c>
      <c r="M594" s="35">
        <f t="shared" si="0"/>
        <v>-6.2072018323710454E-2</v>
      </c>
      <c r="N594" s="35">
        <f t="shared" si="0"/>
        <v>6.555260316803313E-2</v>
      </c>
      <c r="O594" s="35">
        <f t="shared" si="0"/>
        <v>2.1803815034893148E-4</v>
      </c>
    </row>
    <row r="595" spans="1:15" x14ac:dyDescent="0.3">
      <c r="A595" s="1">
        <v>34851</v>
      </c>
      <c r="B595">
        <v>2.2599999999999998</v>
      </c>
      <c r="C595" s="24">
        <f>(+'BRL IPCA'!R678/'BRL IPCA'!R666-1)*100</f>
        <v>33.029429659637067</v>
      </c>
      <c r="D595" s="2">
        <v>8446690</v>
      </c>
      <c r="E595" s="2">
        <v>6219752</v>
      </c>
      <c r="F595" s="2">
        <v>14666442</v>
      </c>
      <c r="G595" s="2">
        <v>17621988</v>
      </c>
      <c r="H595" s="2">
        <v>56569919</v>
      </c>
      <c r="I595" s="2">
        <v>151293207</v>
      </c>
      <c r="K595" s="35"/>
      <c r="L595" s="35">
        <f t="shared" si="0"/>
        <v>1.6153414726159276E-2</v>
      </c>
      <c r="M595" s="35">
        <f t="shared" si="0"/>
        <v>9.6037370035952474E-2</v>
      </c>
      <c r="N595" s="35">
        <f t="shared" si="0"/>
        <v>4.798643577190953E-2</v>
      </c>
      <c r="O595" s="35">
        <f t="shared" si="0"/>
        <v>2.6918047310127591E-2</v>
      </c>
    </row>
    <row r="596" spans="1:15" x14ac:dyDescent="0.3">
      <c r="A596" s="1">
        <v>34881</v>
      </c>
      <c r="B596">
        <v>2.36</v>
      </c>
      <c r="C596" s="24">
        <f>(+'BRL IPCA'!R679/'BRL IPCA'!R667-1)*100</f>
        <v>27.451258142647418</v>
      </c>
      <c r="D596" s="2">
        <v>8898141</v>
      </c>
      <c r="E596" s="2">
        <v>6484204</v>
      </c>
      <c r="F596" s="2">
        <v>15382345</v>
      </c>
      <c r="G596" s="2">
        <v>17878924</v>
      </c>
      <c r="H596" s="2">
        <v>58557330</v>
      </c>
      <c r="I596" s="2">
        <v>156021148</v>
      </c>
      <c r="K596" s="35"/>
      <c r="L596" s="35">
        <f t="shared" si="0"/>
        <v>4.8812315897748038E-2</v>
      </c>
      <c r="M596" s="35">
        <f t="shared" si="0"/>
        <v>1.4580420778858683E-2</v>
      </c>
      <c r="N596" s="35">
        <f t="shared" si="0"/>
        <v>3.5131939998005013E-2</v>
      </c>
      <c r="O596" s="35">
        <f t="shared" si="0"/>
        <v>3.1250186930071422E-2</v>
      </c>
    </row>
    <row r="597" spans="1:15" x14ac:dyDescent="0.3">
      <c r="A597" s="1">
        <v>34912</v>
      </c>
      <c r="B597">
        <v>0.99</v>
      </c>
      <c r="C597" s="24">
        <f>(+'BRL IPCA'!R680/'BRL IPCA'!R668-1)*100</f>
        <v>26.362679754819986</v>
      </c>
      <c r="D597" s="2">
        <v>8996634</v>
      </c>
      <c r="E597" s="2">
        <v>5983996</v>
      </c>
      <c r="F597" s="2">
        <v>14980630</v>
      </c>
      <c r="G597" s="2">
        <v>17775620</v>
      </c>
      <c r="H597" s="2">
        <v>59466124</v>
      </c>
      <c r="I597" s="2">
        <v>162112288</v>
      </c>
    </row>
    <row r="598" spans="1:15" x14ac:dyDescent="0.3">
      <c r="A598" s="1">
        <v>34943</v>
      </c>
      <c r="B598">
        <v>0.99</v>
      </c>
      <c r="C598" s="24">
        <f>(+'BRL IPCA'!R681/'BRL IPCA'!R669-1)*100</f>
        <v>25.690604042541821</v>
      </c>
      <c r="D598" s="2">
        <v>9418884</v>
      </c>
      <c r="E598" s="2">
        <v>5600527</v>
      </c>
      <c r="F598" s="2">
        <v>15019411</v>
      </c>
      <c r="G598" s="2">
        <v>19068611</v>
      </c>
      <c r="H598" s="2">
        <v>59253577</v>
      </c>
      <c r="I598" s="2">
        <v>165951630</v>
      </c>
    </row>
    <row r="599" spans="1:15" x14ac:dyDescent="0.3">
      <c r="A599" s="1">
        <v>34973</v>
      </c>
      <c r="B599">
        <v>1.41</v>
      </c>
      <c r="C599" s="24">
        <f>(+'BRL IPCA'!R682/'BRL IPCA'!R670-1)*100</f>
        <v>24.208576846171947</v>
      </c>
      <c r="D599" s="2">
        <v>9704096</v>
      </c>
      <c r="E599" s="2">
        <v>6557488</v>
      </c>
      <c r="F599" s="2">
        <v>16261584</v>
      </c>
      <c r="G599" s="2">
        <v>19754622</v>
      </c>
      <c r="H599" s="2">
        <v>59891433</v>
      </c>
      <c r="I599" s="2">
        <v>168632941</v>
      </c>
    </row>
    <row r="600" spans="1:15" x14ac:dyDescent="0.3">
      <c r="A600" s="1">
        <v>35004</v>
      </c>
      <c r="B600">
        <v>1.47</v>
      </c>
      <c r="C600" s="24">
        <f>(+'BRL IPCA'!R683/'BRL IPCA'!R671-1)*100</f>
        <v>22.589673111380847</v>
      </c>
      <c r="D600" s="2">
        <v>10147015</v>
      </c>
      <c r="E600" s="2">
        <v>6596280</v>
      </c>
      <c r="F600" s="2">
        <v>16743294</v>
      </c>
      <c r="G600" s="2">
        <v>21912091</v>
      </c>
      <c r="H600" s="2">
        <v>60450729</v>
      </c>
      <c r="I600" s="2">
        <v>171861277</v>
      </c>
    </row>
    <row r="601" spans="1:15" x14ac:dyDescent="0.3">
      <c r="A601" s="1">
        <v>35034</v>
      </c>
      <c r="B601">
        <v>1.56</v>
      </c>
      <c r="C601" s="24">
        <f>(+'BRL IPCA'!R684/'BRL IPCA'!R672-1)*100</f>
        <v>22.408880161162536</v>
      </c>
      <c r="D601" s="2">
        <v>13154707</v>
      </c>
      <c r="E601" s="2">
        <v>7590940</v>
      </c>
      <c r="F601" s="2">
        <v>20745648</v>
      </c>
      <c r="G601" s="2">
        <v>28492903</v>
      </c>
      <c r="H601" s="2">
        <v>64266654</v>
      </c>
      <c r="I601" s="2">
        <v>178751575</v>
      </c>
    </row>
    <row r="602" spans="1:15" x14ac:dyDescent="0.3">
      <c r="A602" s="1">
        <v>35065</v>
      </c>
      <c r="B602">
        <v>1.34</v>
      </c>
      <c r="C602" s="24">
        <f>(+'BRL IPCA'!R685/'BRL IPCA'!R673-1)*100</f>
        <v>21.975574390680563</v>
      </c>
      <c r="D602" s="2">
        <v>12233881</v>
      </c>
      <c r="E602" s="2">
        <v>8275680</v>
      </c>
      <c r="F602" s="2">
        <v>20509561</v>
      </c>
      <c r="G602" s="2">
        <v>23481820</v>
      </c>
      <c r="H602" s="2">
        <v>64902724</v>
      </c>
      <c r="I602" s="2">
        <v>175037084</v>
      </c>
    </row>
    <row r="603" spans="1:15" x14ac:dyDescent="0.3">
      <c r="A603" s="1">
        <v>35096</v>
      </c>
      <c r="B603">
        <v>1.03</v>
      </c>
      <c r="C603" s="24">
        <f>(+'BRL IPCA'!R686/'BRL IPCA'!R674-1)*100</f>
        <v>21.987648789254187</v>
      </c>
      <c r="D603" s="2">
        <v>11809692</v>
      </c>
      <c r="E603" s="2">
        <v>6668027</v>
      </c>
      <c r="F603" s="2">
        <v>18477719</v>
      </c>
      <c r="G603" s="2">
        <v>23095259</v>
      </c>
      <c r="H603" s="2">
        <v>65233099</v>
      </c>
      <c r="I603" s="2">
        <v>174828178</v>
      </c>
    </row>
    <row r="604" spans="1:15" x14ac:dyDescent="0.3">
      <c r="A604" s="1">
        <v>35125</v>
      </c>
      <c r="B604">
        <v>0.35</v>
      </c>
      <c r="C604" s="24">
        <f>(+'BRL IPCA'!R687/'BRL IPCA'!R675-1)*100</f>
        <v>20.54614038406357</v>
      </c>
      <c r="D604" s="2">
        <v>11435808</v>
      </c>
      <c r="E604" s="2">
        <v>6591831</v>
      </c>
      <c r="F604" s="2">
        <v>18027639</v>
      </c>
      <c r="G604" s="2">
        <v>22985492</v>
      </c>
      <c r="H604" s="2">
        <v>65267819</v>
      </c>
      <c r="I604" s="2">
        <v>175383395</v>
      </c>
    </row>
    <row r="605" spans="1:15" x14ac:dyDescent="0.3">
      <c r="A605" s="1">
        <v>35156</v>
      </c>
      <c r="B605">
        <v>1.26</v>
      </c>
      <c r="C605" s="24">
        <f>(+'BRL IPCA'!R688/'BRL IPCA'!R676-1)*100</f>
        <v>19.169209951091236</v>
      </c>
      <c r="D605" s="2">
        <v>11476202</v>
      </c>
      <c r="E605" s="2">
        <v>5966015</v>
      </c>
      <c r="F605" s="2">
        <v>17442217</v>
      </c>
      <c r="G605" s="2">
        <v>23276407</v>
      </c>
      <c r="H605" s="2">
        <v>65114540</v>
      </c>
      <c r="I605" s="2">
        <v>173647972</v>
      </c>
    </row>
    <row r="606" spans="1:15" x14ac:dyDescent="0.3">
      <c r="A606" s="1">
        <v>35186</v>
      </c>
      <c r="B606">
        <v>1.22</v>
      </c>
      <c r="C606" s="24">
        <f>(+'BRL IPCA'!R689/'BRL IPCA'!R677-1)*100</f>
        <v>17.486192960450509</v>
      </c>
      <c r="D606" s="2">
        <v>11594245</v>
      </c>
      <c r="E606" s="2">
        <v>6010848</v>
      </c>
      <c r="F606" s="2">
        <v>17605092</v>
      </c>
      <c r="G606" s="2">
        <v>22761723</v>
      </c>
      <c r="H606" s="2">
        <v>64692969</v>
      </c>
      <c r="I606" s="2">
        <v>172226628</v>
      </c>
    </row>
    <row r="607" spans="1:15" x14ac:dyDescent="0.3">
      <c r="A607" s="1">
        <v>35217</v>
      </c>
      <c r="B607">
        <v>1.19</v>
      </c>
      <c r="C607" s="24">
        <f>(+'BRL IPCA'!R690/'BRL IPCA'!R678-1)*100</f>
        <v>16.256873319655686</v>
      </c>
      <c r="D607" s="2">
        <v>12087581</v>
      </c>
      <c r="E607" s="2">
        <v>5361156</v>
      </c>
      <c r="F607" s="2">
        <v>17448736</v>
      </c>
      <c r="G607" s="2">
        <v>23513221</v>
      </c>
      <c r="H607" s="2">
        <v>64510539</v>
      </c>
      <c r="I607" s="2">
        <v>173468300</v>
      </c>
    </row>
    <row r="608" spans="1:15" x14ac:dyDescent="0.3">
      <c r="A608" s="1">
        <v>35247</v>
      </c>
      <c r="B608">
        <v>1.1100000000000001</v>
      </c>
      <c r="C608" s="24">
        <f>(+'BRL IPCA'!R691/'BRL IPCA'!R679-1)*100</f>
        <v>14.837167461414481</v>
      </c>
      <c r="D608" s="2">
        <v>12418300</v>
      </c>
      <c r="E608" s="2">
        <v>5280509</v>
      </c>
      <c r="F608" s="2">
        <v>17698808</v>
      </c>
      <c r="G608" s="2">
        <v>23107137</v>
      </c>
      <c r="H608" s="2">
        <v>64278981</v>
      </c>
      <c r="I608" s="2">
        <v>172412324</v>
      </c>
    </row>
    <row r="609" spans="1:9" x14ac:dyDescent="0.3">
      <c r="A609" s="1">
        <v>35278</v>
      </c>
      <c r="B609">
        <v>0.44</v>
      </c>
      <c r="C609" s="24">
        <f>(+'BRL IPCA'!R692/'BRL IPCA'!R680-1)*100</f>
        <v>14.211754627433116</v>
      </c>
      <c r="D609" s="2">
        <v>12617155</v>
      </c>
      <c r="E609" s="2">
        <v>4228610</v>
      </c>
      <c r="F609" s="2">
        <v>16845765</v>
      </c>
      <c r="G609" s="2">
        <v>23477144</v>
      </c>
      <c r="H609" s="2">
        <v>64236000</v>
      </c>
      <c r="I609" s="2">
        <v>173006068</v>
      </c>
    </row>
    <row r="610" spans="1:9" x14ac:dyDescent="0.3">
      <c r="A610" s="1">
        <v>35309</v>
      </c>
      <c r="B610">
        <v>0.15</v>
      </c>
      <c r="C610" s="24">
        <f>(+'BRL IPCA'!R693/'BRL IPCA'!R681-1)*100</f>
        <v>13.261780631126129</v>
      </c>
      <c r="D610" s="2">
        <v>13059502</v>
      </c>
      <c r="E610" s="2">
        <v>4183275</v>
      </c>
      <c r="F610" s="2">
        <v>17242777</v>
      </c>
      <c r="G610" s="2">
        <v>25143255</v>
      </c>
      <c r="H610" s="2">
        <v>64726913</v>
      </c>
      <c r="I610" s="2">
        <v>176993375</v>
      </c>
    </row>
    <row r="611" spans="1:9" x14ac:dyDescent="0.3">
      <c r="A611" s="1">
        <v>35339</v>
      </c>
      <c r="B611">
        <v>0.3</v>
      </c>
      <c r="C611" s="24">
        <f>(+'BRL IPCA'!R694/'BRL IPCA'!R682-1)*100</f>
        <v>12.022054997553976</v>
      </c>
      <c r="D611" s="2">
        <v>13315699</v>
      </c>
      <c r="E611" s="2">
        <v>4337454</v>
      </c>
      <c r="F611" s="2">
        <v>17653153</v>
      </c>
      <c r="G611" s="2">
        <v>23171129</v>
      </c>
      <c r="H611" s="2">
        <v>65754075</v>
      </c>
      <c r="I611" s="2">
        <v>179182481</v>
      </c>
    </row>
    <row r="612" spans="1:9" x14ac:dyDescent="0.3">
      <c r="A612" s="1">
        <v>35370</v>
      </c>
      <c r="B612">
        <v>0.32</v>
      </c>
      <c r="C612" s="24">
        <f>(+'BRL IPCA'!R695/'BRL IPCA'!R683-1)*100</f>
        <v>10.752464347635904</v>
      </c>
      <c r="D612" s="2">
        <v>13651768</v>
      </c>
      <c r="E612" s="2">
        <v>3207254</v>
      </c>
      <c r="F612" s="2">
        <v>16859022</v>
      </c>
      <c r="G612" s="2">
        <v>24383240</v>
      </c>
      <c r="H612" s="2">
        <v>67558050</v>
      </c>
      <c r="I612" s="2">
        <v>182157237</v>
      </c>
    </row>
    <row r="613" spans="1:9" x14ac:dyDescent="0.3">
      <c r="A613" s="1">
        <v>35400</v>
      </c>
      <c r="B613">
        <v>0.47</v>
      </c>
      <c r="C613" s="24">
        <f>(+'BRL IPCA'!R696/'BRL IPCA'!R684-1)*100</f>
        <v>9.5638055632825782</v>
      </c>
      <c r="D613" s="2">
        <v>16779827</v>
      </c>
      <c r="E613" s="2">
        <v>3325990</v>
      </c>
      <c r="F613" s="2">
        <v>20105817</v>
      </c>
      <c r="G613" s="2">
        <v>29807483</v>
      </c>
      <c r="H613" s="2">
        <v>72652001</v>
      </c>
      <c r="I613" s="2">
        <v>188734369</v>
      </c>
    </row>
    <row r="614" spans="1:9" x14ac:dyDescent="0.3">
      <c r="A614" s="1">
        <v>35431</v>
      </c>
      <c r="B614">
        <v>1.18</v>
      </c>
      <c r="C614" s="24">
        <f>(+'BRL IPCA'!R697/'BRL IPCA'!R685-1)*100</f>
        <v>9.3908214613472438</v>
      </c>
      <c r="D614" s="2">
        <v>16265750</v>
      </c>
      <c r="E614" s="2">
        <v>4354311</v>
      </c>
      <c r="F614" s="2">
        <v>20620060</v>
      </c>
      <c r="G614" s="2">
        <v>33123796</v>
      </c>
      <c r="H614" s="2">
        <v>77130334</v>
      </c>
      <c r="I614" s="2">
        <v>189274171</v>
      </c>
    </row>
    <row r="615" spans="1:9" x14ac:dyDescent="0.3">
      <c r="A615" s="1">
        <v>35462</v>
      </c>
      <c r="B615">
        <v>0.5</v>
      </c>
      <c r="C615" s="24">
        <f>(+'BRL IPCA'!R698/'BRL IPCA'!R686-1)*100</f>
        <v>8.8169608716757164</v>
      </c>
      <c r="D615" s="2">
        <v>16013415</v>
      </c>
      <c r="E615" s="2">
        <v>6596646</v>
      </c>
      <c r="F615" s="2">
        <v>22610062</v>
      </c>
      <c r="G615" s="2">
        <v>36236904</v>
      </c>
      <c r="H615" s="2">
        <v>78711825</v>
      </c>
      <c r="I615" s="2">
        <v>192906132</v>
      </c>
    </row>
    <row r="616" spans="1:9" x14ac:dyDescent="0.3">
      <c r="A616" s="1">
        <v>35490</v>
      </c>
      <c r="B616">
        <v>0.51</v>
      </c>
      <c r="C616" s="24">
        <f>(+'BRL IPCA'!R699/'BRL IPCA'!R687-1)*100</f>
        <v>8.9904607594631472</v>
      </c>
      <c r="D616" s="2">
        <v>15837506</v>
      </c>
      <c r="E616" s="2">
        <v>8859477</v>
      </c>
      <c r="F616" s="2">
        <v>24696983</v>
      </c>
      <c r="G616" s="2">
        <v>37448610</v>
      </c>
      <c r="H616" s="2">
        <v>80034278</v>
      </c>
      <c r="I616" s="2">
        <v>195738732</v>
      </c>
    </row>
    <row r="617" spans="1:9" x14ac:dyDescent="0.3">
      <c r="A617" s="1">
        <v>35521</v>
      </c>
      <c r="B617">
        <v>0.88</v>
      </c>
      <c r="C617" s="24">
        <f>(+'BRL IPCA'!R700/'BRL IPCA'!R688-1)*100</f>
        <v>8.5814505373754901</v>
      </c>
      <c r="D617" s="2">
        <v>15478935</v>
      </c>
      <c r="E617" s="2">
        <v>9192859</v>
      </c>
      <c r="F617" s="2">
        <v>24671794</v>
      </c>
      <c r="G617" s="2">
        <v>36298117</v>
      </c>
      <c r="H617" s="2">
        <v>80883307</v>
      </c>
      <c r="I617" s="2">
        <v>195848416</v>
      </c>
    </row>
    <row r="618" spans="1:9" x14ac:dyDescent="0.3">
      <c r="A618" s="1">
        <v>35551</v>
      </c>
      <c r="B618">
        <v>0.41</v>
      </c>
      <c r="C618" s="24">
        <f>(+'BRL IPCA'!R701/'BRL IPCA'!R689-1)*100</f>
        <v>7.7125414785405466</v>
      </c>
      <c r="D618" s="2">
        <v>15539641</v>
      </c>
      <c r="E618" s="2">
        <v>8910669</v>
      </c>
      <c r="F618" s="2">
        <v>24450310</v>
      </c>
      <c r="G618" s="2">
        <v>36860743</v>
      </c>
      <c r="H618" s="2">
        <v>81791649</v>
      </c>
      <c r="I618" s="2">
        <v>198244959</v>
      </c>
    </row>
    <row r="619" spans="1:9" x14ac:dyDescent="0.3">
      <c r="A619" s="1">
        <v>35582</v>
      </c>
      <c r="B619">
        <v>0.54</v>
      </c>
      <c r="C619" s="24">
        <f>(+'BRL IPCA'!R702/'BRL IPCA'!R690-1)*100</f>
        <v>7.0206435443469495</v>
      </c>
      <c r="D619" s="2">
        <v>15613609</v>
      </c>
      <c r="E619" s="2">
        <v>9093635</v>
      </c>
      <c r="F619" s="2">
        <v>24707245</v>
      </c>
      <c r="G619" s="2">
        <v>37841978</v>
      </c>
      <c r="H619" s="2">
        <v>82927443</v>
      </c>
      <c r="I619" s="2">
        <v>205191931</v>
      </c>
    </row>
    <row r="620" spans="1:9" x14ac:dyDescent="0.3">
      <c r="A620" s="1">
        <v>35612</v>
      </c>
      <c r="B620">
        <v>0.22</v>
      </c>
      <c r="C620" s="24">
        <f>(+'BRL IPCA'!R703/'BRL IPCA'!R691-1)*100</f>
        <v>6.0786163190035714</v>
      </c>
      <c r="D620" s="2">
        <v>15867420</v>
      </c>
      <c r="E620" s="2">
        <v>9926473</v>
      </c>
      <c r="F620" s="2">
        <v>25793893</v>
      </c>
      <c r="G620" s="2">
        <v>35906316</v>
      </c>
      <c r="H620" s="2">
        <v>83626270</v>
      </c>
      <c r="I620" s="2">
        <v>204296617</v>
      </c>
    </row>
    <row r="621" spans="1:9" x14ac:dyDescent="0.3">
      <c r="A621" s="1">
        <v>35643</v>
      </c>
      <c r="B621">
        <v>-0.02</v>
      </c>
      <c r="C621" s="24">
        <f>(+'BRL IPCA'!R704/'BRL IPCA'!R692-1)*100</f>
        <v>5.5927923095776322</v>
      </c>
      <c r="D621" s="2">
        <v>15855679</v>
      </c>
      <c r="E621" s="2">
        <v>9130476</v>
      </c>
      <c r="F621" s="2">
        <v>24986155</v>
      </c>
      <c r="G621" s="2">
        <v>37775700</v>
      </c>
      <c r="H621" s="2">
        <v>85063780</v>
      </c>
      <c r="I621" s="2">
        <v>209695447</v>
      </c>
    </row>
    <row r="622" spans="1:9" x14ac:dyDescent="0.3">
      <c r="A622" s="1">
        <v>35674</v>
      </c>
      <c r="B622">
        <v>0.06</v>
      </c>
      <c r="C622" s="24">
        <f>(+'BRL IPCA'!R705/'BRL IPCA'!R693-1)*100</f>
        <v>5.4979011332634498</v>
      </c>
      <c r="D622" s="2">
        <v>15961256</v>
      </c>
      <c r="E622" s="2">
        <v>10190233</v>
      </c>
      <c r="F622" s="2">
        <v>26151489</v>
      </c>
      <c r="G622" s="2">
        <v>39116753</v>
      </c>
      <c r="H622" s="2">
        <v>86591725</v>
      </c>
      <c r="I622" s="2">
        <v>217061918</v>
      </c>
    </row>
    <row r="623" spans="1:9" x14ac:dyDescent="0.3">
      <c r="A623" s="1">
        <v>35704</v>
      </c>
      <c r="B623">
        <v>0.23</v>
      </c>
      <c r="C623" s="24">
        <f>(+'BRL IPCA'!R706/'BRL IPCA'!R694-1)*100</f>
        <v>5.4242734854137442</v>
      </c>
      <c r="D623" s="2">
        <v>16120489</v>
      </c>
      <c r="E623" s="2">
        <v>10535324</v>
      </c>
      <c r="F623" s="2">
        <v>26655813</v>
      </c>
      <c r="G623" s="2">
        <v>39284420</v>
      </c>
      <c r="H623" s="2">
        <v>88145782</v>
      </c>
      <c r="I623" s="2">
        <v>222660888</v>
      </c>
    </row>
    <row r="624" spans="1:9" x14ac:dyDescent="0.3">
      <c r="A624" s="1">
        <v>35735</v>
      </c>
      <c r="B624">
        <v>0.17</v>
      </c>
      <c r="C624" s="24">
        <f>(+'BRL IPCA'!R707/'BRL IPCA'!R695-1)*100</f>
        <v>5.2666414975467868</v>
      </c>
      <c r="D624" s="2">
        <v>16368661</v>
      </c>
      <c r="E624" s="2">
        <v>9648403</v>
      </c>
      <c r="F624" s="2">
        <v>26017065</v>
      </c>
      <c r="G624" s="2">
        <v>40023882</v>
      </c>
      <c r="H624" s="2">
        <v>93941895</v>
      </c>
      <c r="I624" s="2">
        <v>230699363</v>
      </c>
    </row>
    <row r="625" spans="1:9" x14ac:dyDescent="0.3">
      <c r="A625" s="1">
        <v>35765</v>
      </c>
      <c r="B625">
        <v>0.43</v>
      </c>
      <c r="C625" s="24">
        <f>(+'BRL IPCA'!R708/'BRL IPCA'!R696-1)*100</f>
        <v>5.2247318164489354</v>
      </c>
      <c r="D625" s="2">
        <v>19972300</v>
      </c>
      <c r="E625" s="2">
        <v>12310773</v>
      </c>
      <c r="F625" s="2">
        <v>32283073</v>
      </c>
      <c r="G625" s="2">
        <v>47362722</v>
      </c>
      <c r="H625" s="2">
        <v>98211258</v>
      </c>
      <c r="I625" s="2">
        <v>239775207</v>
      </c>
    </row>
    <row r="626" spans="1:9" x14ac:dyDescent="0.3">
      <c r="A626" s="1">
        <v>35796</v>
      </c>
      <c r="B626">
        <v>0.71</v>
      </c>
      <c r="C626" s="24">
        <f>(+'BRL IPCA'!R709/'BRL IPCA'!R697-1)*100</f>
        <v>4.7359432816225899</v>
      </c>
      <c r="D626" s="2">
        <v>18745702</v>
      </c>
      <c r="E626" s="2">
        <v>14835743</v>
      </c>
      <c r="F626" s="2">
        <v>33581444</v>
      </c>
      <c r="G626" s="2">
        <v>42619626</v>
      </c>
      <c r="H626" s="2">
        <v>100628943</v>
      </c>
      <c r="I626" s="2">
        <v>241755357</v>
      </c>
    </row>
    <row r="627" spans="1:9" x14ac:dyDescent="0.3">
      <c r="A627" s="1">
        <v>35827</v>
      </c>
      <c r="B627">
        <v>0.46</v>
      </c>
      <c r="C627" s="24">
        <f>(+'BRL IPCA'!R710/'BRL IPCA'!R698-1)*100</f>
        <v>4.6942573340478244</v>
      </c>
      <c r="D627" s="2">
        <v>17984003</v>
      </c>
      <c r="E627" s="2">
        <v>13949700</v>
      </c>
      <c r="F627" s="2">
        <v>31933702</v>
      </c>
      <c r="G627" s="2">
        <v>42820595</v>
      </c>
      <c r="H627" s="2">
        <v>98600976</v>
      </c>
      <c r="I627" s="2">
        <v>243452578</v>
      </c>
    </row>
    <row r="628" spans="1:9" x14ac:dyDescent="0.3">
      <c r="A628" s="1">
        <v>35855</v>
      </c>
      <c r="B628">
        <v>0.34</v>
      </c>
      <c r="C628" s="24">
        <f>(+'BRL IPCA'!R711/'BRL IPCA'!R699-1)*100</f>
        <v>4.5171801900145025</v>
      </c>
      <c r="D628" s="2">
        <v>17248790</v>
      </c>
      <c r="E628" s="2">
        <v>13605916</v>
      </c>
      <c r="F628" s="2">
        <v>30854706</v>
      </c>
      <c r="G628" s="2">
        <v>41922152</v>
      </c>
      <c r="H628" s="2">
        <v>98108163</v>
      </c>
      <c r="I628" s="2">
        <v>244425419</v>
      </c>
    </row>
    <row r="629" spans="1:9" x14ac:dyDescent="0.3">
      <c r="A629" s="1">
        <v>35886</v>
      </c>
      <c r="B629">
        <v>0.24</v>
      </c>
      <c r="C629" s="24">
        <f>(+'BRL IPCA'!R712/'BRL IPCA'!R700-1)*100</f>
        <v>3.8541052958669386</v>
      </c>
      <c r="D629" s="2">
        <v>17331082</v>
      </c>
      <c r="E629" s="2">
        <v>13523163</v>
      </c>
      <c r="F629" s="2">
        <v>30854245</v>
      </c>
      <c r="G629" s="2">
        <v>42274904</v>
      </c>
      <c r="H629" s="2">
        <v>97850781</v>
      </c>
      <c r="I629" s="2">
        <v>242189887</v>
      </c>
    </row>
    <row r="630" spans="1:9" x14ac:dyDescent="0.3">
      <c r="A630" s="1">
        <v>35916</v>
      </c>
      <c r="B630">
        <v>0.5</v>
      </c>
      <c r="C630" s="24">
        <f>(+'BRL IPCA'!R713/'BRL IPCA'!R701-1)*100</f>
        <v>3.9471923337777604</v>
      </c>
      <c r="D630" s="2">
        <v>17377385</v>
      </c>
      <c r="E630" s="2">
        <v>14975349</v>
      </c>
      <c r="F630" s="2">
        <v>32352734</v>
      </c>
      <c r="G630" s="2">
        <v>42502086</v>
      </c>
      <c r="H630" s="2">
        <v>98234213</v>
      </c>
      <c r="I630" s="2">
        <v>243612653</v>
      </c>
    </row>
    <row r="631" spans="1:9" x14ac:dyDescent="0.3">
      <c r="A631" s="1">
        <v>35947</v>
      </c>
      <c r="B631">
        <v>0.02</v>
      </c>
      <c r="C631" s="24">
        <f>(+'BRL IPCA'!R714/'BRL IPCA'!R702-1)*100</f>
        <v>3.4095700937383233</v>
      </c>
      <c r="D631" s="2">
        <v>17868453</v>
      </c>
      <c r="E631" s="2">
        <v>15240758</v>
      </c>
      <c r="F631" s="2">
        <v>33109211</v>
      </c>
      <c r="G631" s="2">
        <v>44060070</v>
      </c>
      <c r="H631" s="2">
        <v>99703658</v>
      </c>
      <c r="I631" s="2">
        <v>247305992</v>
      </c>
    </row>
    <row r="632" spans="1:9" x14ac:dyDescent="0.3">
      <c r="A632" s="1">
        <v>35977</v>
      </c>
      <c r="B632">
        <v>-0.12</v>
      </c>
      <c r="C632" s="24">
        <f>(+'BRL IPCA'!R715/'BRL IPCA'!R703-1)*100</f>
        <v>3.058749361031543</v>
      </c>
      <c r="D632" s="2">
        <v>18245486</v>
      </c>
      <c r="E632" s="2">
        <v>15233502</v>
      </c>
      <c r="F632" s="2">
        <v>33478989</v>
      </c>
      <c r="G632" s="2">
        <v>43981738</v>
      </c>
      <c r="H632" s="2">
        <v>101146464</v>
      </c>
      <c r="I632" s="2">
        <v>247646602</v>
      </c>
    </row>
    <row r="633" spans="1:9" x14ac:dyDescent="0.3">
      <c r="A633" s="1">
        <v>36008</v>
      </c>
      <c r="B633">
        <v>-0.51</v>
      </c>
      <c r="C633" s="24">
        <f>(+'BRL IPCA'!R716/'BRL IPCA'!R704-1)*100</f>
        <v>2.5536604713845668</v>
      </c>
      <c r="D633" s="2">
        <v>18352907</v>
      </c>
      <c r="E633" s="2">
        <v>15581851</v>
      </c>
      <c r="F633" s="2">
        <v>33934758</v>
      </c>
      <c r="G633" s="2">
        <v>44308331</v>
      </c>
      <c r="H633" s="2">
        <v>102317106</v>
      </c>
      <c r="I633" s="2">
        <v>248168301</v>
      </c>
    </row>
    <row r="634" spans="1:9" x14ac:dyDescent="0.3">
      <c r="A634" s="1">
        <v>36039</v>
      </c>
      <c r="B634">
        <v>-0.22</v>
      </c>
      <c r="C634" s="24">
        <f>(+'BRL IPCA'!R717/'BRL IPCA'!R705-1)*100</f>
        <v>2.2666824089021764</v>
      </c>
      <c r="D634" s="2">
        <v>18850282</v>
      </c>
      <c r="E634" s="2">
        <v>15753836</v>
      </c>
      <c r="F634" s="2">
        <v>34604118</v>
      </c>
      <c r="G634" s="2">
        <v>43933681</v>
      </c>
      <c r="H634" s="2">
        <v>104162810</v>
      </c>
      <c r="I634" s="2">
        <v>245774199</v>
      </c>
    </row>
    <row r="635" spans="1:9" x14ac:dyDescent="0.3">
      <c r="A635" s="1">
        <v>36069</v>
      </c>
      <c r="B635">
        <v>0.02</v>
      </c>
      <c r="C635" s="24">
        <f>(+'BRL IPCA'!R718/'BRL IPCA'!R706-1)*100</f>
        <v>2.0524151904459442</v>
      </c>
      <c r="D635" s="2">
        <v>19482631</v>
      </c>
      <c r="E635" s="2">
        <v>15357125</v>
      </c>
      <c r="F635" s="2">
        <v>34839756</v>
      </c>
      <c r="G635" s="2">
        <v>43031345</v>
      </c>
      <c r="H635" s="2">
        <v>105773764</v>
      </c>
      <c r="I635" s="2">
        <v>247229516</v>
      </c>
    </row>
    <row r="636" spans="1:9" x14ac:dyDescent="0.3">
      <c r="A636" s="1">
        <v>36100</v>
      </c>
      <c r="B636">
        <v>-0.12</v>
      </c>
      <c r="C636" s="24">
        <f>(+'BRL IPCA'!R719/'BRL IPCA'!R707-1)*100</f>
        <v>1.7569654509507648</v>
      </c>
      <c r="D636" s="2">
        <v>19441273</v>
      </c>
      <c r="E636" s="2">
        <v>13998463</v>
      </c>
      <c r="F636" s="2">
        <v>33439736</v>
      </c>
      <c r="G636" s="2">
        <v>46117494</v>
      </c>
      <c r="H636" s="2">
        <v>107168486</v>
      </c>
      <c r="I636" s="2">
        <v>251309991</v>
      </c>
    </row>
    <row r="637" spans="1:9" x14ac:dyDescent="0.3">
      <c r="A637" s="1">
        <v>36130</v>
      </c>
      <c r="B637">
        <v>0.33</v>
      </c>
      <c r="C637" s="24">
        <f>(+'BRL IPCA'!R720/'BRL IPCA'!R708-1)*100</f>
        <v>1.6556441670207311</v>
      </c>
      <c r="D637" s="2">
        <v>23550015</v>
      </c>
      <c r="E637" s="2">
        <v>15735378</v>
      </c>
      <c r="F637" s="2">
        <v>39285393</v>
      </c>
      <c r="G637" s="2">
        <v>50707266</v>
      </c>
      <c r="H637" s="2">
        <v>108442384</v>
      </c>
      <c r="I637" s="2">
        <v>254965130</v>
      </c>
    </row>
    <row r="638" spans="1:9" x14ac:dyDescent="0.3">
      <c r="A638" s="1">
        <v>36161</v>
      </c>
      <c r="B638">
        <v>0.7</v>
      </c>
      <c r="C638" s="24">
        <f>(+'BRL IPCA'!R721/'BRL IPCA'!R709-1)*100</f>
        <v>1.6455502692779733</v>
      </c>
      <c r="D638" s="2">
        <v>22220552</v>
      </c>
      <c r="E638" s="2">
        <v>16890224</v>
      </c>
      <c r="F638" s="2">
        <v>39110776</v>
      </c>
      <c r="G638" s="2">
        <v>49957188</v>
      </c>
      <c r="H638" s="2">
        <v>109360150</v>
      </c>
      <c r="I638" s="2">
        <v>254930105</v>
      </c>
    </row>
    <row r="639" spans="1:9" x14ac:dyDescent="0.3">
      <c r="A639" s="1">
        <v>36192</v>
      </c>
      <c r="B639">
        <v>1.05</v>
      </c>
      <c r="C639" s="24">
        <f>(+'BRL IPCA'!R722/'BRL IPCA'!R710-1)*100</f>
        <v>2.2425129873635319</v>
      </c>
      <c r="D639" s="2">
        <v>22350435</v>
      </c>
      <c r="E639" s="2">
        <v>16827188</v>
      </c>
      <c r="F639" s="2">
        <v>39177623</v>
      </c>
      <c r="G639" s="2">
        <v>47817257</v>
      </c>
      <c r="H639" s="2">
        <v>111432305</v>
      </c>
      <c r="I639" s="2">
        <v>259568056</v>
      </c>
    </row>
    <row r="640" spans="1:9" x14ac:dyDescent="0.3">
      <c r="A640" s="1">
        <v>36220</v>
      </c>
      <c r="B640">
        <v>1.1000000000000001</v>
      </c>
      <c r="C640" s="24">
        <f>(+'BRL IPCA'!R723/'BRL IPCA'!R711-1)*100</f>
        <v>3.0169230917126866</v>
      </c>
      <c r="D640" s="2">
        <v>21225722</v>
      </c>
      <c r="E640" s="2">
        <v>16390792</v>
      </c>
      <c r="F640" s="2">
        <v>37616515</v>
      </c>
      <c r="G640" s="2">
        <v>45497048</v>
      </c>
      <c r="H640" s="2">
        <v>112363679</v>
      </c>
      <c r="I640" s="2">
        <v>260900171</v>
      </c>
    </row>
    <row r="641" spans="1:9" x14ac:dyDescent="0.3">
      <c r="A641" s="1">
        <v>36251</v>
      </c>
      <c r="B641">
        <v>0.56000000000000005</v>
      </c>
      <c r="C641" s="24">
        <f>(+'BRL IPCA'!R724/'BRL IPCA'!R712-1)*100</f>
        <v>3.3457879698985282</v>
      </c>
      <c r="D641" s="2">
        <v>20345329</v>
      </c>
      <c r="E641" s="2">
        <v>16113309</v>
      </c>
      <c r="F641" s="2">
        <v>36458639</v>
      </c>
      <c r="G641" s="2">
        <v>44075657</v>
      </c>
      <c r="H641" s="2">
        <v>112524501</v>
      </c>
      <c r="I641" s="2">
        <v>257075021</v>
      </c>
    </row>
    <row r="642" spans="1:9" x14ac:dyDescent="0.3">
      <c r="A642" s="1">
        <v>36281</v>
      </c>
      <c r="B642">
        <v>0.3</v>
      </c>
      <c r="C642" s="24">
        <f>(+'BRL IPCA'!R725/'BRL IPCA'!R713-1)*100</f>
        <v>3.1401247102569529</v>
      </c>
      <c r="D642" s="2">
        <v>20075669</v>
      </c>
      <c r="E642" s="2">
        <v>15430051</v>
      </c>
      <c r="F642" s="2">
        <v>35505720</v>
      </c>
      <c r="G642" s="2">
        <v>44052226</v>
      </c>
      <c r="H642" s="2">
        <v>113364448</v>
      </c>
      <c r="I642" s="2">
        <v>258344677</v>
      </c>
    </row>
    <row r="643" spans="1:9" x14ac:dyDescent="0.3">
      <c r="A643" s="1">
        <v>36312</v>
      </c>
      <c r="B643">
        <v>0.19</v>
      </c>
      <c r="C643" s="24">
        <f>(+'BRL IPCA'!R726/'BRL IPCA'!R714-1)*100</f>
        <v>3.3154278616341015</v>
      </c>
      <c r="D643" s="2">
        <v>20499858</v>
      </c>
      <c r="E643" s="2">
        <v>16042856</v>
      </c>
      <c r="F643" s="2">
        <v>36542714</v>
      </c>
      <c r="G643" s="2">
        <v>45939541</v>
      </c>
      <c r="H643" s="2">
        <v>112787044</v>
      </c>
      <c r="I643" s="2">
        <v>260973090</v>
      </c>
    </row>
    <row r="644" spans="1:9" x14ac:dyDescent="0.3">
      <c r="A644" s="1">
        <v>36342</v>
      </c>
      <c r="B644">
        <v>1.0900000000000001</v>
      </c>
      <c r="C644" s="24">
        <f>(+'BRL IPCA'!R727/'BRL IPCA'!R715-1)*100</f>
        <v>4.567046481103243</v>
      </c>
      <c r="D644" s="2">
        <v>21171420</v>
      </c>
      <c r="E644" s="2">
        <v>17882973</v>
      </c>
      <c r="F644" s="2">
        <v>39054392</v>
      </c>
      <c r="G644" s="2">
        <v>48011511</v>
      </c>
      <c r="H644" s="2">
        <v>112300916</v>
      </c>
      <c r="I644" s="2">
        <v>260036100</v>
      </c>
    </row>
    <row r="645" spans="1:9" x14ac:dyDescent="0.3">
      <c r="A645" s="1">
        <v>36373</v>
      </c>
      <c r="B645">
        <v>0.56000000000000005</v>
      </c>
      <c r="C645" s="24">
        <f>(+'BRL IPCA'!R728/'BRL IPCA'!R716-1)*100</f>
        <v>5.6916493530982271</v>
      </c>
      <c r="D645" s="2">
        <v>21015529</v>
      </c>
      <c r="E645" s="2">
        <v>18035411</v>
      </c>
      <c r="F645" s="2">
        <v>39050940</v>
      </c>
      <c r="G645" s="2">
        <v>47508989</v>
      </c>
      <c r="H645" s="2">
        <v>111709814</v>
      </c>
      <c r="I645" s="2">
        <v>259187285</v>
      </c>
    </row>
    <row r="646" spans="1:9" x14ac:dyDescent="0.3">
      <c r="A646" s="1">
        <v>36404</v>
      </c>
      <c r="B646">
        <v>0.31</v>
      </c>
      <c r="C646" s="24">
        <f>(+'BRL IPCA'!R729/'BRL IPCA'!R717-1)*100</f>
        <v>6.2530501764811008</v>
      </c>
      <c r="D646" s="2">
        <v>21085277</v>
      </c>
      <c r="E646" s="2">
        <v>17955892</v>
      </c>
      <c r="F646" s="2">
        <v>39041169</v>
      </c>
      <c r="G646" s="2">
        <v>46988943</v>
      </c>
      <c r="H646" s="2">
        <v>110964424</v>
      </c>
      <c r="I646" s="2">
        <v>257450042</v>
      </c>
    </row>
    <row r="647" spans="1:9" x14ac:dyDescent="0.3">
      <c r="A647" s="1">
        <v>36434</v>
      </c>
      <c r="B647">
        <v>1.19</v>
      </c>
      <c r="C647" s="24">
        <f>(+'BRL IPCA'!R730/'BRL IPCA'!R718-1)*100</f>
        <v>7.4959622811250126</v>
      </c>
      <c r="D647" s="2">
        <v>21415711</v>
      </c>
      <c r="E647" s="2">
        <v>15596225</v>
      </c>
      <c r="F647" s="2">
        <v>37011937</v>
      </c>
      <c r="G647" s="2">
        <v>48580640</v>
      </c>
      <c r="H647" s="2">
        <v>110498341</v>
      </c>
      <c r="I647" s="2">
        <v>259628490</v>
      </c>
    </row>
    <row r="648" spans="1:9" x14ac:dyDescent="0.3">
      <c r="A648" s="1">
        <v>36465</v>
      </c>
      <c r="B648">
        <v>0.95</v>
      </c>
      <c r="C648" s="24">
        <f>(+'BRL IPCA'!R731/'BRL IPCA'!R719-1)*100</f>
        <v>8.6475509839764708</v>
      </c>
      <c r="D648" s="2">
        <v>21808544</v>
      </c>
      <c r="E648" s="2">
        <v>16153580</v>
      </c>
      <c r="F648" s="2">
        <v>37962124</v>
      </c>
      <c r="G648" s="2">
        <v>51580026</v>
      </c>
      <c r="H648" s="2">
        <v>110695593</v>
      </c>
      <c r="I648" s="2">
        <v>262754640</v>
      </c>
    </row>
    <row r="649" spans="1:9" x14ac:dyDescent="0.3">
      <c r="A649" s="1">
        <v>36495</v>
      </c>
      <c r="B649">
        <v>0.6</v>
      </c>
      <c r="C649" s="24">
        <f>(+'BRL IPCA'!R732/'BRL IPCA'!R720-1)*100</f>
        <v>8.9399345060104949</v>
      </c>
      <c r="D649" s="2">
        <v>27306765</v>
      </c>
      <c r="E649" s="2">
        <v>18100560</v>
      </c>
      <c r="F649" s="2">
        <v>45407325</v>
      </c>
      <c r="G649" s="2">
        <v>62744441</v>
      </c>
      <c r="H649" s="2">
        <v>111406674</v>
      </c>
      <c r="I649" s="2">
        <v>274769738</v>
      </c>
    </row>
    <row r="650" spans="1:9" x14ac:dyDescent="0.3">
      <c r="A650" s="1">
        <v>36526</v>
      </c>
      <c r="B650">
        <v>0.62</v>
      </c>
      <c r="C650" s="24">
        <f>(+'BRL IPCA'!R733/'BRL IPCA'!R721-1)*100</f>
        <v>8.8533883812788048</v>
      </c>
      <c r="D650" s="2">
        <v>26403210</v>
      </c>
      <c r="E650" s="2">
        <v>19350049</v>
      </c>
      <c r="F650" s="2">
        <v>45753259</v>
      </c>
      <c r="G650" s="2">
        <v>56633254</v>
      </c>
      <c r="H650" s="2">
        <v>112685736</v>
      </c>
      <c r="I650" s="2">
        <v>269834203</v>
      </c>
    </row>
    <row r="651" spans="1:9" x14ac:dyDescent="0.3">
      <c r="A651" s="1">
        <v>36557</v>
      </c>
      <c r="B651">
        <v>0.13</v>
      </c>
      <c r="C651" s="24">
        <f>(+'BRL IPCA'!R734/'BRL IPCA'!R722-1)*100</f>
        <v>7.8623431827555379</v>
      </c>
      <c r="D651" s="2">
        <v>24284532</v>
      </c>
      <c r="E651" s="2">
        <v>17912611</v>
      </c>
      <c r="F651" s="2">
        <v>42197143</v>
      </c>
      <c r="G651" s="2">
        <v>54038049</v>
      </c>
      <c r="H651" s="2">
        <v>111879544</v>
      </c>
      <c r="I651" s="2">
        <v>261493972</v>
      </c>
    </row>
    <row r="652" spans="1:9" x14ac:dyDescent="0.3">
      <c r="A652" s="1">
        <v>36586</v>
      </c>
      <c r="B652">
        <v>0.22</v>
      </c>
      <c r="C652" s="24">
        <f>(+'BRL IPCA'!R735/'BRL IPCA'!R723-1)*100</f>
        <v>6.9234820353685445</v>
      </c>
      <c r="D652" s="2">
        <v>23639771</v>
      </c>
      <c r="E652" s="2">
        <v>17266050</v>
      </c>
      <c r="F652" s="2">
        <v>40905821</v>
      </c>
      <c r="G652" s="2">
        <v>53255346</v>
      </c>
      <c r="H652" s="2">
        <v>111304745</v>
      </c>
      <c r="I652" s="2">
        <v>261426958</v>
      </c>
    </row>
    <row r="653" spans="1:9" x14ac:dyDescent="0.3">
      <c r="A653" s="1">
        <v>36617</v>
      </c>
      <c r="B653">
        <v>0.42</v>
      </c>
      <c r="C653" s="24">
        <f>(+'BRL IPCA'!R736/'BRL IPCA'!R724-1)*100</f>
        <v>6.7746227723916919</v>
      </c>
      <c r="D653" s="2">
        <v>23575635</v>
      </c>
      <c r="E653" s="2">
        <v>14973613</v>
      </c>
      <c r="F653" s="2">
        <v>38549248</v>
      </c>
      <c r="G653" s="2">
        <v>53668551</v>
      </c>
      <c r="H653" s="2">
        <v>110935779</v>
      </c>
      <c r="I653" s="2">
        <v>259792946</v>
      </c>
    </row>
    <row r="654" spans="1:9" x14ac:dyDescent="0.3">
      <c r="A654" s="1">
        <v>36647</v>
      </c>
      <c r="B654">
        <v>0.01</v>
      </c>
      <c r="C654" s="24">
        <f>(+'BRL IPCA'!R737/'BRL IPCA'!R725-1)*100</f>
        <v>6.4659025270876969</v>
      </c>
      <c r="D654" s="2">
        <v>23512130</v>
      </c>
      <c r="E654" s="2">
        <v>14948241</v>
      </c>
      <c r="F654" s="2">
        <v>38460371</v>
      </c>
      <c r="G654" s="2">
        <v>52976100</v>
      </c>
      <c r="H654" s="2">
        <v>110441693</v>
      </c>
      <c r="I654" s="2">
        <v>259849804</v>
      </c>
    </row>
    <row r="655" spans="1:9" x14ac:dyDescent="0.3">
      <c r="A655" s="1">
        <v>36678</v>
      </c>
      <c r="B655">
        <v>0.23</v>
      </c>
      <c r="C655" s="24">
        <f>(+'BRL IPCA'!R738/'BRL IPCA'!R726-1)*100</f>
        <v>6.508408127457832</v>
      </c>
      <c r="D655" s="2">
        <v>23890103</v>
      </c>
      <c r="E655" s="2">
        <v>14033602</v>
      </c>
      <c r="F655" s="2">
        <v>37923705</v>
      </c>
      <c r="G655" s="2">
        <v>54696730</v>
      </c>
      <c r="H655" s="2">
        <v>111044994</v>
      </c>
      <c r="I655" s="2">
        <v>260097175</v>
      </c>
    </row>
    <row r="656" spans="1:9" x14ac:dyDescent="0.3">
      <c r="A656" s="1">
        <v>36708</v>
      </c>
      <c r="B656">
        <v>1.61</v>
      </c>
      <c r="C656" s="24">
        <f>(+'BRL IPCA'!R739/'BRL IPCA'!R727-1)*100</f>
        <v>7.056280045810559</v>
      </c>
      <c r="D656" s="2">
        <v>24317046</v>
      </c>
      <c r="E656" s="2">
        <v>12823737</v>
      </c>
      <c r="F656" s="2">
        <v>37140782</v>
      </c>
      <c r="G656" s="2">
        <v>57077894</v>
      </c>
      <c r="H656" s="2">
        <v>111006663</v>
      </c>
      <c r="I656" s="2">
        <v>262669758</v>
      </c>
    </row>
    <row r="657" spans="1:9" x14ac:dyDescent="0.3">
      <c r="A657" s="1">
        <v>36739</v>
      </c>
      <c r="B657">
        <v>1.31</v>
      </c>
      <c r="C657" s="24">
        <f>(+'BRL IPCA'!R740/'BRL IPCA'!R728-1)*100</f>
        <v>7.8547308218085643</v>
      </c>
      <c r="D657" s="2">
        <v>24290244</v>
      </c>
      <c r="E657" s="2">
        <v>13564437</v>
      </c>
      <c r="F657" s="2">
        <v>37854681</v>
      </c>
      <c r="G657" s="2">
        <v>56626345</v>
      </c>
      <c r="H657" s="2">
        <v>110716139</v>
      </c>
      <c r="I657" s="2">
        <v>264098974</v>
      </c>
    </row>
    <row r="658" spans="1:9" x14ac:dyDescent="0.3">
      <c r="A658" s="1">
        <v>36770</v>
      </c>
      <c r="B658">
        <v>0.23</v>
      </c>
      <c r="C658" s="24">
        <f>(+'BRL IPCA'!R741/'BRL IPCA'!R729-1)*100</f>
        <v>7.7687136902588882</v>
      </c>
      <c r="D658" s="2">
        <v>24804351</v>
      </c>
      <c r="E658" s="2">
        <v>13256045</v>
      </c>
      <c r="F658" s="2">
        <v>38060397</v>
      </c>
      <c r="G658" s="2">
        <v>59451342</v>
      </c>
      <c r="H658" s="2">
        <v>109494425</v>
      </c>
      <c r="I658" s="2">
        <v>264758892</v>
      </c>
    </row>
    <row r="659" spans="1:9" x14ac:dyDescent="0.3">
      <c r="A659" s="1">
        <v>36800</v>
      </c>
      <c r="B659">
        <v>0.14000000000000001</v>
      </c>
      <c r="C659" s="24">
        <f>(+'BRL IPCA'!R742/'BRL IPCA'!R730-1)*100</f>
        <v>6.6504495399004382</v>
      </c>
      <c r="D659" s="2">
        <v>25242074</v>
      </c>
      <c r="E659" s="2">
        <v>14056655</v>
      </c>
      <c r="F659" s="2">
        <v>39298729</v>
      </c>
      <c r="G659" s="2">
        <v>60166406</v>
      </c>
      <c r="H659" s="2">
        <v>108731594</v>
      </c>
      <c r="I659" s="2">
        <v>265690888</v>
      </c>
    </row>
    <row r="660" spans="1:9" x14ac:dyDescent="0.3">
      <c r="A660" s="1">
        <v>36831</v>
      </c>
      <c r="B660">
        <v>0.32</v>
      </c>
      <c r="C660" s="24">
        <f>(+'BRL IPCA'!R743/'BRL IPCA'!R731-1)*100</f>
        <v>5.9848746690719601</v>
      </c>
      <c r="D660" s="2">
        <v>25594312</v>
      </c>
      <c r="E660" s="2">
        <v>14411250</v>
      </c>
      <c r="F660" s="2">
        <v>40005562</v>
      </c>
      <c r="G660" s="2">
        <v>63052800</v>
      </c>
      <c r="H660" s="2">
        <v>109260188</v>
      </c>
      <c r="I660" s="2">
        <v>271618418</v>
      </c>
    </row>
    <row r="661" spans="1:9" x14ac:dyDescent="0.3">
      <c r="A661" s="1">
        <v>36861</v>
      </c>
      <c r="B661">
        <v>0.59</v>
      </c>
      <c r="C661" s="24">
        <f>(+'BRL IPCA'!R744/'BRL IPCA'!R732-1)*100</f>
        <v>5.9743393932599309</v>
      </c>
      <c r="D661" s="2">
        <v>30814600</v>
      </c>
      <c r="E661" s="2">
        <v>15488927</v>
      </c>
      <c r="F661" s="2">
        <v>46303526</v>
      </c>
      <c r="G661" s="2">
        <v>74352468</v>
      </c>
      <c r="H661" s="2">
        <v>111936098</v>
      </c>
      <c r="I661" s="2">
        <v>283784809</v>
      </c>
    </row>
    <row r="662" spans="1:9" x14ac:dyDescent="0.3">
      <c r="A662" s="1">
        <v>36892</v>
      </c>
      <c r="B662">
        <v>0.56999999999999995</v>
      </c>
      <c r="C662" s="24">
        <f>(+'BRL IPCA'!R745/'BRL IPCA'!R733-1)*100</f>
        <v>5.9216787197391207</v>
      </c>
      <c r="D662" s="2">
        <v>29849943</v>
      </c>
      <c r="E662" s="2">
        <v>16608594</v>
      </c>
      <c r="F662" s="2">
        <v>46458537</v>
      </c>
      <c r="G662" s="2">
        <v>66549099</v>
      </c>
      <c r="H662" s="2">
        <v>112272264</v>
      </c>
      <c r="I662" s="2">
        <v>276497688</v>
      </c>
    </row>
    <row r="663" spans="1:9" x14ac:dyDescent="0.3">
      <c r="A663" s="1">
        <v>36923</v>
      </c>
      <c r="B663">
        <v>0.46</v>
      </c>
      <c r="C663" s="24">
        <f>(+'BRL IPCA'!R746/'BRL IPCA'!R734-1)*100</f>
        <v>6.270766445470799</v>
      </c>
      <c r="D663" s="2">
        <v>28547567</v>
      </c>
      <c r="E663" s="2">
        <v>15752661</v>
      </c>
      <c r="F663" s="2">
        <v>44300228</v>
      </c>
      <c r="G663" s="2">
        <v>68309887</v>
      </c>
      <c r="H663" s="2">
        <v>112831871</v>
      </c>
      <c r="I663" s="2">
        <v>279762508</v>
      </c>
    </row>
    <row r="664" spans="1:9" x14ac:dyDescent="0.3">
      <c r="A664" s="1">
        <v>36951</v>
      </c>
      <c r="B664">
        <v>0.38</v>
      </c>
      <c r="C664" s="24">
        <f>(+'BRL IPCA'!R747/'BRL IPCA'!R735-1)*100</f>
        <v>6.440426419839973</v>
      </c>
      <c r="D664" s="2">
        <v>27646365</v>
      </c>
      <c r="E664" s="2">
        <v>15659660</v>
      </c>
      <c r="F664" s="2">
        <v>43306025</v>
      </c>
      <c r="G664" s="2">
        <v>66032790</v>
      </c>
      <c r="H664" s="2">
        <v>112398663</v>
      </c>
      <c r="I664" s="2">
        <v>278378236</v>
      </c>
    </row>
    <row r="665" spans="1:9" x14ac:dyDescent="0.3">
      <c r="A665" s="1">
        <v>36982</v>
      </c>
      <c r="B665">
        <v>0.57999999999999996</v>
      </c>
      <c r="C665" s="24">
        <f>(+'BRL IPCA'!R748/'BRL IPCA'!R736-1)*100</f>
        <v>6.6100188140560068</v>
      </c>
      <c r="D665" s="2">
        <v>27703612</v>
      </c>
      <c r="E665" s="2">
        <v>15839778</v>
      </c>
      <c r="F665" s="2">
        <v>43543390</v>
      </c>
      <c r="G665" s="2">
        <v>65811791</v>
      </c>
      <c r="H665" s="2">
        <v>112749025</v>
      </c>
      <c r="I665" s="2">
        <v>279598547</v>
      </c>
    </row>
    <row r="666" spans="1:9" x14ac:dyDescent="0.3">
      <c r="A666" s="1">
        <v>37012</v>
      </c>
      <c r="B666">
        <v>0.41</v>
      </c>
      <c r="C666" s="24">
        <f>(+'BRL IPCA'!R749/'BRL IPCA'!R737-1)*100</f>
        <v>7.0364162495686555</v>
      </c>
      <c r="D666" s="2">
        <v>27748049</v>
      </c>
      <c r="E666" s="2">
        <v>15887997</v>
      </c>
      <c r="F666" s="2">
        <v>43636046</v>
      </c>
      <c r="G666" s="2">
        <v>65461974</v>
      </c>
      <c r="H666" s="2">
        <v>113891734</v>
      </c>
      <c r="I666" s="2">
        <v>283478495</v>
      </c>
    </row>
    <row r="667" spans="1:9" x14ac:dyDescent="0.3">
      <c r="A667" s="1">
        <v>37043</v>
      </c>
      <c r="B667">
        <v>0.52</v>
      </c>
      <c r="C667" s="24">
        <f>(+'BRL IPCA'!R750/'BRL IPCA'!R738-1)*100</f>
        <v>7.3461095620736661</v>
      </c>
      <c r="D667" s="2">
        <v>28283707</v>
      </c>
      <c r="E667" s="2">
        <v>15652412</v>
      </c>
      <c r="F667" s="2">
        <v>43936119</v>
      </c>
      <c r="G667" s="2">
        <v>66395565</v>
      </c>
      <c r="H667" s="2">
        <v>114874366</v>
      </c>
      <c r="I667" s="2">
        <v>289058653</v>
      </c>
    </row>
    <row r="668" spans="1:9" x14ac:dyDescent="0.3">
      <c r="A668" s="1">
        <v>37073</v>
      </c>
      <c r="B668">
        <v>1.33</v>
      </c>
      <c r="C668" s="24">
        <f>(+'BRL IPCA'!R751/'BRL IPCA'!R739-1)*100</f>
        <v>7.0503029418849117</v>
      </c>
      <c r="D668" s="2">
        <v>28870734</v>
      </c>
      <c r="E668" s="2">
        <v>16133017</v>
      </c>
      <c r="F668" s="2">
        <v>45003752</v>
      </c>
      <c r="G668" s="2">
        <v>67328517</v>
      </c>
      <c r="H668" s="2">
        <v>115508724</v>
      </c>
      <c r="I668" s="2">
        <v>290466494</v>
      </c>
    </row>
    <row r="669" spans="1:9" x14ac:dyDescent="0.3">
      <c r="A669" s="1">
        <v>37104</v>
      </c>
      <c r="B669">
        <v>0.7</v>
      </c>
      <c r="C669" s="24">
        <f>(+'BRL IPCA'!R752/'BRL IPCA'!R740-1)*100</f>
        <v>6.4057398701787394</v>
      </c>
      <c r="D669" s="2">
        <v>28841699</v>
      </c>
      <c r="E669" s="2">
        <v>16168620</v>
      </c>
      <c r="F669" s="2">
        <v>45010319</v>
      </c>
      <c r="G669" s="2">
        <v>67571709</v>
      </c>
      <c r="H669" s="2">
        <v>116060597</v>
      </c>
      <c r="I669" s="2">
        <v>295618891</v>
      </c>
    </row>
    <row r="670" spans="1:9" x14ac:dyDescent="0.3">
      <c r="A670" s="1">
        <v>37135</v>
      </c>
      <c r="B670">
        <v>0.28000000000000003</v>
      </c>
      <c r="C670" s="24">
        <f>(+'BRL IPCA'!R753/'BRL IPCA'!R741-1)*100</f>
        <v>6.4588206543103377</v>
      </c>
      <c r="D670" s="2">
        <v>29272323</v>
      </c>
      <c r="E670" s="2">
        <v>15860479</v>
      </c>
      <c r="F670" s="2">
        <v>45132802</v>
      </c>
      <c r="G670" s="2">
        <v>68485780</v>
      </c>
      <c r="H670" s="2">
        <v>116737768</v>
      </c>
      <c r="I670" s="2">
        <v>296574994</v>
      </c>
    </row>
    <row r="671" spans="1:9" x14ac:dyDescent="0.3">
      <c r="A671" s="1">
        <v>37165</v>
      </c>
      <c r="B671">
        <v>0.83</v>
      </c>
      <c r="C671" s="24">
        <f>(+'BRL IPCA'!R754/'BRL IPCA'!R742-1)*100</f>
        <v>7.1923595623538006</v>
      </c>
      <c r="D671" s="2">
        <v>29598363</v>
      </c>
      <c r="E671" s="2">
        <v>15832014</v>
      </c>
      <c r="F671" s="2">
        <v>45430376</v>
      </c>
      <c r="G671" s="2">
        <v>67524432</v>
      </c>
      <c r="H671" s="2">
        <v>116399422</v>
      </c>
      <c r="I671" s="2">
        <v>295900745</v>
      </c>
    </row>
    <row r="672" spans="1:9" x14ac:dyDescent="0.3">
      <c r="A672" s="1">
        <v>37196</v>
      </c>
      <c r="B672">
        <v>0.71</v>
      </c>
      <c r="C672" s="24">
        <f>(+'BRL IPCA'!R755/'BRL IPCA'!R743-1)*100</f>
        <v>7.6090762711787496</v>
      </c>
      <c r="D672" s="2">
        <v>29962868</v>
      </c>
      <c r="E672" s="2">
        <v>15623819</v>
      </c>
      <c r="F672" s="2">
        <v>45586687</v>
      </c>
      <c r="G672" s="2">
        <v>70243399</v>
      </c>
      <c r="H672" s="2">
        <v>117676131</v>
      </c>
      <c r="I672" s="2">
        <v>301950848</v>
      </c>
    </row>
    <row r="673" spans="1:9" x14ac:dyDescent="0.3">
      <c r="A673" s="1">
        <v>37226</v>
      </c>
      <c r="B673">
        <v>0.65</v>
      </c>
      <c r="C673" s="24">
        <f>(+'BRL IPCA'!R756/'BRL IPCA'!R744-1)*100</f>
        <v>7.6732630151519876</v>
      </c>
      <c r="D673" s="2">
        <v>35870597</v>
      </c>
      <c r="E673" s="2">
        <v>16975624</v>
      </c>
      <c r="F673" s="2">
        <v>52846221</v>
      </c>
      <c r="G673" s="2">
        <v>83706703</v>
      </c>
      <c r="H673" s="2">
        <v>120030423</v>
      </c>
      <c r="I673" s="2">
        <v>321612169</v>
      </c>
    </row>
    <row r="674" spans="1:9" x14ac:dyDescent="0.3">
      <c r="A674" s="1">
        <v>37257</v>
      </c>
      <c r="B674">
        <v>0.52</v>
      </c>
      <c r="C674" s="24">
        <f>(+'BRL IPCA'!R757/'BRL IPCA'!R745-1)*100</f>
        <v>7.6197315132055188</v>
      </c>
      <c r="D674" s="2">
        <v>34632282</v>
      </c>
      <c r="E674" s="2">
        <v>17665422</v>
      </c>
      <c r="F674" s="2">
        <v>52297704</v>
      </c>
      <c r="G674" s="2">
        <v>74672200</v>
      </c>
      <c r="H674" s="2">
        <v>120034058</v>
      </c>
      <c r="I674" s="2">
        <v>314518503</v>
      </c>
    </row>
    <row r="675" spans="1:9" x14ac:dyDescent="0.3">
      <c r="A675" s="1">
        <v>37288</v>
      </c>
      <c r="B675">
        <v>0.36</v>
      </c>
      <c r="C675" s="24">
        <f>(+'BRL IPCA'!R758/'BRL IPCA'!R746-1)*100</f>
        <v>7.512604565651082</v>
      </c>
      <c r="D675" s="2">
        <v>33256258</v>
      </c>
      <c r="E675" s="2">
        <v>16799933</v>
      </c>
      <c r="F675" s="2">
        <v>50056190</v>
      </c>
      <c r="G675" s="2">
        <v>73939370</v>
      </c>
      <c r="H675" s="2">
        <v>120495519</v>
      </c>
      <c r="I675" s="2">
        <v>316188984</v>
      </c>
    </row>
    <row r="676" spans="1:9" x14ac:dyDescent="0.3">
      <c r="A676" s="1">
        <v>37316</v>
      </c>
      <c r="B676">
        <v>0.6</v>
      </c>
      <c r="C676" s="24">
        <f>(+'BRL IPCA'!R759/'BRL IPCA'!R747-1)*100</f>
        <v>7.7482368928521339</v>
      </c>
      <c r="D676" s="2">
        <v>32926959</v>
      </c>
      <c r="E676" s="2">
        <v>16444528</v>
      </c>
      <c r="F676" s="2">
        <v>49371487</v>
      </c>
      <c r="G676" s="2">
        <v>73216164</v>
      </c>
      <c r="H676" s="2">
        <v>120786602</v>
      </c>
      <c r="I676" s="2">
        <v>323975113</v>
      </c>
    </row>
    <row r="677" spans="1:9" x14ac:dyDescent="0.3">
      <c r="A677" s="1">
        <v>37347</v>
      </c>
      <c r="B677">
        <v>0.8</v>
      </c>
      <c r="C677" s="24">
        <f>(+'BRL IPCA'!R760/'BRL IPCA'!R748-1)*100</f>
        <v>7.9839160747613436</v>
      </c>
      <c r="D677" s="2">
        <v>32400876</v>
      </c>
      <c r="E677" s="2">
        <v>16197577</v>
      </c>
      <c r="F677" s="2">
        <v>48598453</v>
      </c>
      <c r="G677" s="2">
        <v>74760982</v>
      </c>
      <c r="H677" s="2">
        <v>120419316</v>
      </c>
      <c r="I677" s="2">
        <v>322667891</v>
      </c>
    </row>
    <row r="678" spans="1:9" x14ac:dyDescent="0.3">
      <c r="A678" s="1">
        <v>37377</v>
      </c>
      <c r="B678">
        <v>0.21</v>
      </c>
      <c r="C678" s="24">
        <f>(+'BRL IPCA'!R761/'BRL IPCA'!R749-1)*100</f>
        <v>7.7688300951282985</v>
      </c>
      <c r="D678" s="2">
        <v>32544921</v>
      </c>
      <c r="E678" s="2">
        <v>16719583</v>
      </c>
      <c r="F678" s="2">
        <v>49264504</v>
      </c>
      <c r="G678" s="2">
        <v>73786726</v>
      </c>
      <c r="H678" s="2">
        <v>120908896</v>
      </c>
      <c r="I678" s="2">
        <v>324541851</v>
      </c>
    </row>
    <row r="679" spans="1:9" x14ac:dyDescent="0.3">
      <c r="A679" s="1">
        <v>37408</v>
      </c>
      <c r="B679">
        <v>0.42</v>
      </c>
      <c r="C679" s="24">
        <f>(+'BRL IPCA'!R762/'BRL IPCA'!R750-1)*100</f>
        <v>7.661618763955258</v>
      </c>
      <c r="D679" s="2">
        <v>33715470</v>
      </c>
      <c r="E679" s="2">
        <v>16861700</v>
      </c>
      <c r="F679" s="2">
        <v>50577170</v>
      </c>
      <c r="G679" s="2">
        <v>79666601</v>
      </c>
      <c r="H679" s="2">
        <v>126974870</v>
      </c>
      <c r="I679" s="2">
        <v>342029281</v>
      </c>
    </row>
    <row r="680" spans="1:9" x14ac:dyDescent="0.3">
      <c r="A680" s="1">
        <v>37438</v>
      </c>
      <c r="B680">
        <v>1.19</v>
      </c>
      <c r="C680" s="24">
        <f>(+'BRL IPCA'!R763/'BRL IPCA'!R751-1)*100</f>
        <v>7.5128708450077131</v>
      </c>
      <c r="D680" s="2">
        <v>35472925</v>
      </c>
      <c r="E680" s="2">
        <v>18746665</v>
      </c>
      <c r="F680" s="2">
        <v>54219591</v>
      </c>
      <c r="G680" s="2">
        <v>82770745</v>
      </c>
      <c r="H680" s="2">
        <v>131996166</v>
      </c>
      <c r="I680" s="2">
        <v>353510430</v>
      </c>
    </row>
    <row r="681" spans="1:9" x14ac:dyDescent="0.3">
      <c r="A681" s="1">
        <v>37469</v>
      </c>
      <c r="B681">
        <v>0.65</v>
      </c>
      <c r="C681" s="24">
        <f>(+'BRL IPCA'!R764/'BRL IPCA'!R752-1)*100</f>
        <v>7.4594880888781301</v>
      </c>
      <c r="D681" s="2">
        <v>36739190</v>
      </c>
      <c r="E681" s="2">
        <v>19526927</v>
      </c>
      <c r="F681" s="2">
        <v>56266117</v>
      </c>
      <c r="G681" s="2">
        <v>85509912</v>
      </c>
      <c r="H681" s="2">
        <v>136876680</v>
      </c>
      <c r="I681" s="2">
        <v>369202497</v>
      </c>
    </row>
    <row r="682" spans="1:9" x14ac:dyDescent="0.3">
      <c r="A682" s="1">
        <v>37500</v>
      </c>
      <c r="B682">
        <v>0.72</v>
      </c>
      <c r="C682" s="24">
        <f>(+'BRL IPCA'!R765/'BRL IPCA'!R753-1)*100</f>
        <v>7.9309896321480444</v>
      </c>
      <c r="D682" s="2">
        <v>37827600</v>
      </c>
      <c r="E682" s="2">
        <v>20337176</v>
      </c>
      <c r="F682" s="2">
        <v>58164776</v>
      </c>
      <c r="G682" s="2">
        <v>88177292</v>
      </c>
      <c r="H682" s="2">
        <v>138721221</v>
      </c>
      <c r="I682" s="2">
        <v>375894369</v>
      </c>
    </row>
    <row r="683" spans="1:9" x14ac:dyDescent="0.3">
      <c r="A683" s="1">
        <v>37530</v>
      </c>
      <c r="B683">
        <v>1.31</v>
      </c>
      <c r="C683" s="24">
        <f>(+'BRL IPCA'!R766/'BRL IPCA'!R754-1)*100</f>
        <v>8.4447938077250697</v>
      </c>
      <c r="D683" s="2">
        <v>39665884</v>
      </c>
      <c r="E683" s="2">
        <v>20940947</v>
      </c>
      <c r="F683" s="2">
        <v>60606831</v>
      </c>
      <c r="G683" s="2">
        <v>88821343</v>
      </c>
      <c r="H683" s="2">
        <v>139529472</v>
      </c>
      <c r="I683" s="2">
        <v>382186726</v>
      </c>
    </row>
    <row r="684" spans="1:9" x14ac:dyDescent="0.3">
      <c r="A684" s="1">
        <v>37561</v>
      </c>
      <c r="B684">
        <v>3.02</v>
      </c>
      <c r="C684" s="24">
        <f>(+'BRL IPCA'!R767/'BRL IPCA'!R755-1)*100</f>
        <v>10.932207904595725</v>
      </c>
      <c r="D684" s="2">
        <v>40748550</v>
      </c>
      <c r="E684" s="2">
        <v>20595777</v>
      </c>
      <c r="F684" s="2">
        <v>61344327</v>
      </c>
      <c r="G684" s="2">
        <v>91947479</v>
      </c>
      <c r="H684" s="2">
        <v>140309022</v>
      </c>
      <c r="I684" s="2">
        <v>385610075</v>
      </c>
    </row>
    <row r="685" spans="1:9" x14ac:dyDescent="0.3">
      <c r="A685" s="1">
        <v>37591</v>
      </c>
      <c r="B685">
        <v>2.1</v>
      </c>
      <c r="C685" s="24">
        <f>(+'BRL IPCA'!R768/'BRL IPCA'!R756-1)*100</f>
        <v>12.530337079574982</v>
      </c>
      <c r="D685" s="2">
        <v>47789939</v>
      </c>
      <c r="E685" s="2">
        <v>22110639</v>
      </c>
      <c r="F685" s="2">
        <v>69900577</v>
      </c>
      <c r="G685" s="2">
        <v>107845940</v>
      </c>
      <c r="H685" s="2">
        <v>140895698</v>
      </c>
      <c r="I685" s="2">
        <v>397502950</v>
      </c>
    </row>
    <row r="686" spans="1:9" x14ac:dyDescent="0.3">
      <c r="A686" s="1">
        <v>37622</v>
      </c>
      <c r="B686">
        <v>2.25</v>
      </c>
      <c r="C686" s="24">
        <f>(+'BRL IPCA'!R769/'BRL IPCA'!R757-1)*100</f>
        <v>14.467041050403328</v>
      </c>
      <c r="D686" s="2">
        <v>46311079</v>
      </c>
      <c r="E686" s="2">
        <v>22574879</v>
      </c>
      <c r="F686" s="2">
        <v>68885958</v>
      </c>
      <c r="G686" s="2">
        <v>92451476</v>
      </c>
      <c r="H686" s="2">
        <v>141282812</v>
      </c>
      <c r="I686" s="2">
        <v>388505575</v>
      </c>
    </row>
    <row r="687" spans="1:9" x14ac:dyDescent="0.3">
      <c r="A687" s="1">
        <v>37653</v>
      </c>
      <c r="B687">
        <v>1.57</v>
      </c>
      <c r="C687" s="24">
        <f>(+'BRL IPCA'!R770/'BRL IPCA'!R758-1)*100</f>
        <v>15.847123948679398</v>
      </c>
      <c r="D687" s="2">
        <v>43112771</v>
      </c>
      <c r="E687" s="2">
        <v>20979603</v>
      </c>
      <c r="F687" s="2">
        <v>64092374</v>
      </c>
      <c r="G687" s="2">
        <v>90973223</v>
      </c>
      <c r="H687" s="2">
        <v>140814916</v>
      </c>
      <c r="I687" s="2">
        <v>391101065</v>
      </c>
    </row>
    <row r="688" spans="1:9" x14ac:dyDescent="0.3">
      <c r="A688" s="1">
        <v>37681</v>
      </c>
      <c r="B688">
        <v>1.23</v>
      </c>
      <c r="C688" s="24">
        <f>(+'BRL IPCA'!R771/'BRL IPCA'!R759-1)*100</f>
        <v>16.572607925693994</v>
      </c>
      <c r="D688" s="2">
        <v>41326044</v>
      </c>
      <c r="E688" s="2">
        <v>27964089</v>
      </c>
      <c r="F688" s="2">
        <v>69290133</v>
      </c>
      <c r="G688" s="2">
        <v>87106671</v>
      </c>
      <c r="H688" s="2">
        <v>139704831</v>
      </c>
      <c r="I688" s="2">
        <v>385238154</v>
      </c>
    </row>
    <row r="689" spans="1:9" x14ac:dyDescent="0.3">
      <c r="A689" s="1">
        <v>37712</v>
      </c>
      <c r="B689">
        <v>0.97</v>
      </c>
      <c r="C689" s="24">
        <f>(+'BRL IPCA'!R772/'BRL IPCA'!R760-1)*100</f>
        <v>16.769208554140103</v>
      </c>
      <c r="D689" s="2">
        <v>40519458</v>
      </c>
      <c r="E689" s="2">
        <v>26852152</v>
      </c>
      <c r="F689" s="2">
        <v>67371609</v>
      </c>
      <c r="G689" s="2">
        <v>84500366</v>
      </c>
      <c r="H689" s="2">
        <v>138719211</v>
      </c>
      <c r="I689" s="2">
        <v>382254765</v>
      </c>
    </row>
    <row r="690" spans="1:9" x14ac:dyDescent="0.3">
      <c r="A690" s="1">
        <v>37742</v>
      </c>
      <c r="B690">
        <v>0.61</v>
      </c>
      <c r="C690" s="24">
        <f>(+'BRL IPCA'!R773/'BRL IPCA'!R761-1)*100</f>
        <v>17.235306582497124</v>
      </c>
      <c r="D690" s="2">
        <v>39472319</v>
      </c>
      <c r="E690" s="2">
        <v>26726819</v>
      </c>
      <c r="F690" s="2">
        <v>66199137</v>
      </c>
      <c r="G690" s="2">
        <v>83333885</v>
      </c>
      <c r="H690" s="2">
        <v>138432053</v>
      </c>
      <c r="I690" s="2">
        <v>385368449</v>
      </c>
    </row>
    <row r="691" spans="1:9" x14ac:dyDescent="0.3">
      <c r="A691" s="1">
        <v>37773</v>
      </c>
      <c r="B691">
        <v>-0.15</v>
      </c>
      <c r="C691" s="24">
        <f>(+'BRL IPCA'!R774/'BRL IPCA'!R762-1)*100</f>
        <v>16.569860209742473</v>
      </c>
      <c r="D691" s="2">
        <v>39776878</v>
      </c>
      <c r="E691" s="2">
        <v>25925673</v>
      </c>
      <c r="F691" s="2">
        <v>65702551</v>
      </c>
      <c r="G691" s="2">
        <v>85625030</v>
      </c>
      <c r="H691" s="2">
        <v>138247439</v>
      </c>
      <c r="I691" s="2">
        <v>383247962</v>
      </c>
    </row>
    <row r="692" spans="1:9" x14ac:dyDescent="0.3">
      <c r="A692" s="1">
        <v>37803</v>
      </c>
      <c r="B692">
        <v>0.2</v>
      </c>
      <c r="C692" s="24">
        <f>(+'BRL IPCA'!R775/'BRL IPCA'!R763-1)*100</f>
        <v>15.429390186937407</v>
      </c>
      <c r="D692" s="2">
        <v>40121664</v>
      </c>
      <c r="E692" s="2">
        <v>26235293</v>
      </c>
      <c r="F692" s="2">
        <v>66356958</v>
      </c>
      <c r="G692" s="2">
        <v>84264307</v>
      </c>
      <c r="H692" s="2">
        <v>138812245</v>
      </c>
      <c r="I692" s="2">
        <v>385673744</v>
      </c>
    </row>
    <row r="693" spans="1:9" x14ac:dyDescent="0.3">
      <c r="A693" s="1">
        <v>37834</v>
      </c>
      <c r="B693">
        <v>0.34</v>
      </c>
      <c r="C693" s="24">
        <f>(+'BRL IPCA'!R776/'BRL IPCA'!R764-1)*100</f>
        <v>15.073869958840547</v>
      </c>
      <c r="D693" s="2">
        <v>40498785</v>
      </c>
      <c r="E693" s="2">
        <v>23993755</v>
      </c>
      <c r="F693" s="2">
        <v>64492540</v>
      </c>
      <c r="G693" s="2">
        <v>84339229</v>
      </c>
      <c r="H693" s="2">
        <v>139451139</v>
      </c>
      <c r="I693" s="2">
        <v>387611181</v>
      </c>
    </row>
    <row r="694" spans="1:9" x14ac:dyDescent="0.3">
      <c r="A694" s="1">
        <v>37865</v>
      </c>
      <c r="B694">
        <v>0.78</v>
      </c>
      <c r="C694" s="24">
        <f>(+'BRL IPCA'!R777/'BRL IPCA'!R765-1)*100</f>
        <v>15.142420715368843</v>
      </c>
      <c r="D694" s="2">
        <v>40811089</v>
      </c>
      <c r="E694" s="2">
        <v>18039596</v>
      </c>
      <c r="F694" s="2">
        <v>58850685</v>
      </c>
      <c r="G694" s="2">
        <v>85383962</v>
      </c>
      <c r="H694" s="2">
        <v>139195378</v>
      </c>
      <c r="I694" s="2">
        <v>388097266</v>
      </c>
    </row>
    <row r="695" spans="1:9" x14ac:dyDescent="0.3">
      <c r="A695" s="1">
        <v>37895</v>
      </c>
      <c r="B695">
        <v>0.28999999999999998</v>
      </c>
      <c r="C695" s="24">
        <f>(+'BRL IPCA'!R778/'BRL IPCA'!R766-1)*100</f>
        <v>13.983154412637845</v>
      </c>
      <c r="D695" s="2">
        <v>40900356</v>
      </c>
      <c r="E695" s="2">
        <v>18315174</v>
      </c>
      <c r="F695" s="2">
        <v>59215531</v>
      </c>
      <c r="G695" s="2">
        <v>85529755</v>
      </c>
      <c r="H695" s="2">
        <v>139129359</v>
      </c>
      <c r="I695" s="2">
        <v>386023071</v>
      </c>
    </row>
    <row r="696" spans="1:9" x14ac:dyDescent="0.3">
      <c r="A696" s="1">
        <v>37926</v>
      </c>
      <c r="B696">
        <v>0.34</v>
      </c>
      <c r="C696" s="24">
        <f>(+'BRL IPCA'!R779/'BRL IPCA'!R767-1)*100</f>
        <v>11.017954899670768</v>
      </c>
      <c r="D696" s="2">
        <v>41748117</v>
      </c>
      <c r="E696" s="2">
        <v>19234633</v>
      </c>
      <c r="F696" s="2">
        <v>60982751</v>
      </c>
      <c r="G696" s="2">
        <v>92097337</v>
      </c>
      <c r="H696" s="2">
        <v>141200603</v>
      </c>
      <c r="I696" s="2">
        <v>398425403</v>
      </c>
    </row>
    <row r="697" spans="1:9" x14ac:dyDescent="0.3">
      <c r="A697" s="1">
        <v>37956</v>
      </c>
      <c r="B697">
        <v>0.52</v>
      </c>
      <c r="C697" s="24">
        <f>(+'BRL IPCA'!R780/'BRL IPCA'!R768-1)*100</f>
        <v>9.2999493292351243</v>
      </c>
      <c r="D697" s="2">
        <v>50092791</v>
      </c>
      <c r="E697" s="2">
        <v>20708766</v>
      </c>
      <c r="F697" s="2">
        <v>70801557</v>
      </c>
      <c r="G697" s="2">
        <v>109648388</v>
      </c>
      <c r="H697" s="2">
        <v>144118433</v>
      </c>
      <c r="I697" s="2">
        <v>412894706</v>
      </c>
    </row>
    <row r="698" spans="1:9" x14ac:dyDescent="0.3">
      <c r="A698" s="1">
        <v>37987</v>
      </c>
      <c r="B698">
        <v>0.76</v>
      </c>
      <c r="C698" s="24">
        <f>(+'BRL IPCA'!R781/'BRL IPCA'!R769-1)*100</f>
        <v>7.7072165712834373</v>
      </c>
      <c r="D698" s="2">
        <v>48231324</v>
      </c>
      <c r="E698" s="2">
        <v>22583319</v>
      </c>
      <c r="F698" s="2">
        <v>70814643</v>
      </c>
      <c r="G698" s="2">
        <v>98075024</v>
      </c>
      <c r="H698" s="2">
        <v>144683599</v>
      </c>
      <c r="I698" s="2">
        <v>405055550</v>
      </c>
    </row>
    <row r="699" spans="1:9" x14ac:dyDescent="0.3">
      <c r="A699" s="1">
        <v>38018</v>
      </c>
      <c r="B699">
        <v>0.61</v>
      </c>
      <c r="C699" s="24">
        <f>(+'BRL IPCA'!R782/'BRL IPCA'!R770-1)*100</f>
        <v>6.6892099954398709</v>
      </c>
      <c r="D699" s="2">
        <v>47066182</v>
      </c>
      <c r="E699" s="2">
        <v>21699620</v>
      </c>
      <c r="F699" s="2">
        <v>68765803</v>
      </c>
      <c r="G699" s="2">
        <v>99538669</v>
      </c>
      <c r="H699" s="2">
        <v>144902042</v>
      </c>
      <c r="I699" s="2">
        <v>408095681</v>
      </c>
    </row>
    <row r="700" spans="1:9" x14ac:dyDescent="0.3">
      <c r="A700" s="1">
        <v>38047</v>
      </c>
      <c r="B700">
        <v>0.47</v>
      </c>
      <c r="C700" s="24">
        <f>(+'BRL IPCA'!R783/'BRL IPCA'!R771-1)*100</f>
        <v>5.8882241256726475</v>
      </c>
      <c r="D700" s="2">
        <v>45485388</v>
      </c>
      <c r="E700" s="2">
        <v>21274082</v>
      </c>
      <c r="F700" s="2">
        <v>66759470</v>
      </c>
      <c r="G700" s="2">
        <v>97724807</v>
      </c>
      <c r="H700" s="2">
        <v>144291743</v>
      </c>
      <c r="I700" s="2">
        <v>409758044</v>
      </c>
    </row>
    <row r="701" spans="1:9" x14ac:dyDescent="0.3">
      <c r="A701" s="1">
        <v>38078</v>
      </c>
      <c r="B701">
        <v>0.37</v>
      </c>
      <c r="C701" s="24">
        <f>(+'BRL IPCA'!R784/'BRL IPCA'!R772-1)*100</f>
        <v>5.2589982717021311</v>
      </c>
      <c r="D701" s="2">
        <v>46339928</v>
      </c>
      <c r="E701" s="2">
        <v>21727032</v>
      </c>
      <c r="F701" s="2">
        <v>68066959</v>
      </c>
      <c r="G701" s="2">
        <v>97919725</v>
      </c>
      <c r="H701" s="2">
        <v>144734915</v>
      </c>
      <c r="I701" s="2">
        <v>410978137</v>
      </c>
    </row>
    <row r="702" spans="1:9" x14ac:dyDescent="0.3">
      <c r="A702" s="1">
        <v>38108</v>
      </c>
      <c r="B702">
        <v>0.51</v>
      </c>
      <c r="C702" s="24">
        <f>(+'BRL IPCA'!R785/'BRL IPCA'!R773-1)*100</f>
        <v>5.1543774603794779</v>
      </c>
      <c r="D702" s="2">
        <v>46563584</v>
      </c>
      <c r="E702" s="2">
        <v>22031590</v>
      </c>
      <c r="F702" s="2">
        <v>68595174</v>
      </c>
      <c r="G702" s="2">
        <v>101269942</v>
      </c>
      <c r="H702" s="2">
        <v>147287542</v>
      </c>
      <c r="I702" s="2">
        <v>427761539</v>
      </c>
    </row>
    <row r="703" spans="1:9" x14ac:dyDescent="0.3">
      <c r="A703" s="1">
        <v>38139</v>
      </c>
      <c r="B703">
        <v>0.71</v>
      </c>
      <c r="C703" s="24">
        <f>(+'BRL IPCA'!R786/'BRL IPCA'!R774-1)*100</f>
        <v>6.0600636358018711</v>
      </c>
      <c r="D703" s="2">
        <v>47818994</v>
      </c>
      <c r="E703" s="2">
        <v>22950108</v>
      </c>
      <c r="F703" s="2">
        <v>70769103</v>
      </c>
      <c r="G703" s="2">
        <v>102481343</v>
      </c>
      <c r="H703" s="2">
        <v>149287474</v>
      </c>
      <c r="I703" s="2">
        <v>436468893</v>
      </c>
    </row>
    <row r="704" spans="1:9" x14ac:dyDescent="0.3">
      <c r="A704" s="1">
        <v>38169</v>
      </c>
      <c r="B704">
        <v>0.91</v>
      </c>
      <c r="C704" s="24">
        <f>(+'BRL IPCA'!R787/'BRL IPCA'!R775-1)*100</f>
        <v>6.8115870408060664</v>
      </c>
      <c r="D704" s="2">
        <v>49138781</v>
      </c>
      <c r="E704" s="2">
        <v>22889888</v>
      </c>
      <c r="F704" s="2">
        <v>72028669</v>
      </c>
      <c r="G704" s="2">
        <v>103210805</v>
      </c>
      <c r="H704" s="2">
        <v>151502618</v>
      </c>
      <c r="I704" s="2">
        <v>441903867</v>
      </c>
    </row>
    <row r="705" spans="1:9" x14ac:dyDescent="0.3">
      <c r="A705" s="1">
        <v>38200</v>
      </c>
      <c r="B705">
        <v>0.69</v>
      </c>
      <c r="C705" s="24">
        <f>(+'BRL IPCA'!R788/'BRL IPCA'!R776-1)*100</f>
        <v>7.1841608445162741</v>
      </c>
      <c r="D705" s="2">
        <v>49519388</v>
      </c>
      <c r="E705" s="2">
        <v>23000122</v>
      </c>
      <c r="F705" s="2">
        <v>72519510</v>
      </c>
      <c r="G705" s="2">
        <v>105790213</v>
      </c>
      <c r="H705" s="2">
        <v>152155177</v>
      </c>
      <c r="I705" s="2">
        <v>450248035</v>
      </c>
    </row>
    <row r="706" spans="1:9" x14ac:dyDescent="0.3">
      <c r="A706" s="1">
        <v>38231</v>
      </c>
      <c r="B706">
        <v>0.33</v>
      </c>
      <c r="C706" s="24">
        <f>(+'BRL IPCA'!R789/'BRL IPCA'!R777-1)*100</f>
        <v>6.7055651670005822</v>
      </c>
      <c r="D706" s="2">
        <v>50236495</v>
      </c>
      <c r="E706" s="2">
        <v>22961415</v>
      </c>
      <c r="F706" s="2">
        <v>73197910</v>
      </c>
      <c r="G706" s="2">
        <v>109856202</v>
      </c>
      <c r="H706" s="2">
        <v>152920896</v>
      </c>
      <c r="I706" s="2">
        <v>457263750</v>
      </c>
    </row>
    <row r="707" spans="1:9" x14ac:dyDescent="0.3">
      <c r="A707" s="1">
        <v>38261</v>
      </c>
      <c r="B707">
        <v>0.44</v>
      </c>
      <c r="C707" s="24">
        <f>(+'BRL IPCA'!R790/'BRL IPCA'!R778-1)*100</f>
        <v>6.8651606877409455</v>
      </c>
      <c r="D707" s="2">
        <v>51571092</v>
      </c>
      <c r="E707" s="2">
        <v>24295091</v>
      </c>
      <c r="F707" s="2">
        <v>75866183</v>
      </c>
      <c r="G707" s="2">
        <v>109826382</v>
      </c>
      <c r="H707" s="2">
        <v>153680114</v>
      </c>
      <c r="I707" s="2">
        <v>463011719</v>
      </c>
    </row>
    <row r="708" spans="1:9" x14ac:dyDescent="0.3">
      <c r="A708" s="1">
        <v>38292</v>
      </c>
      <c r="B708">
        <v>0.69</v>
      </c>
      <c r="C708" s="24">
        <f>(+'BRL IPCA'!R791/'BRL IPCA'!R779-1)*100</f>
        <v>7.2379213638492645</v>
      </c>
      <c r="D708" s="2">
        <v>52075739</v>
      </c>
      <c r="E708" s="2">
        <v>24902051</v>
      </c>
      <c r="F708" s="2">
        <v>76977791</v>
      </c>
      <c r="G708" s="2">
        <v>113409610</v>
      </c>
      <c r="H708" s="2">
        <v>155244307</v>
      </c>
      <c r="I708" s="2">
        <v>470778193</v>
      </c>
    </row>
    <row r="709" spans="1:9" x14ac:dyDescent="0.3">
      <c r="A709" s="1">
        <v>38322</v>
      </c>
      <c r="B709">
        <v>0.86</v>
      </c>
      <c r="C709" s="24">
        <f>(+'BRL IPCA'!R792/'BRL IPCA'!R780-1)*100</f>
        <v>7.6006441380604306</v>
      </c>
      <c r="D709" s="2">
        <v>61197508</v>
      </c>
      <c r="E709" s="2">
        <v>26146366</v>
      </c>
      <c r="F709" s="2">
        <v>87343874</v>
      </c>
      <c r="G709" s="2">
        <v>127946401</v>
      </c>
      <c r="H709" s="2">
        <v>159588786</v>
      </c>
      <c r="I709" s="2">
        <v>493496745</v>
      </c>
    </row>
    <row r="710" spans="1:9" x14ac:dyDescent="0.3">
      <c r="A710" s="1">
        <v>38353</v>
      </c>
      <c r="B710">
        <v>0.57999999999999996</v>
      </c>
      <c r="C710" s="24">
        <f>(+'BRL IPCA'!R793/'BRL IPCA'!R781-1)*100</f>
        <v>7.4084238527800439</v>
      </c>
      <c r="D710" s="2">
        <v>58670645</v>
      </c>
      <c r="E710" s="2">
        <v>27313610</v>
      </c>
      <c r="F710" s="2">
        <v>85984255</v>
      </c>
      <c r="G710" s="2">
        <v>118831622</v>
      </c>
      <c r="H710" s="2">
        <v>160218688</v>
      </c>
      <c r="I710" s="2">
        <v>489051624</v>
      </c>
    </row>
    <row r="711" spans="1:9" x14ac:dyDescent="0.3">
      <c r="A711" s="1">
        <v>38384</v>
      </c>
      <c r="B711">
        <v>0.59</v>
      </c>
      <c r="C711" s="24">
        <f>(+'BRL IPCA'!R794/'BRL IPCA'!R782-1)*100</f>
        <v>7.3870724117994779</v>
      </c>
      <c r="D711" s="2">
        <v>56503189</v>
      </c>
      <c r="E711" s="2">
        <v>26407586</v>
      </c>
      <c r="F711" s="2">
        <v>82910776</v>
      </c>
      <c r="G711" s="2">
        <v>117767461</v>
      </c>
      <c r="H711" s="2">
        <v>160232291</v>
      </c>
      <c r="I711" s="2">
        <v>492621330</v>
      </c>
    </row>
    <row r="712" spans="1:9" x14ac:dyDescent="0.3">
      <c r="A712" s="1">
        <v>38412</v>
      </c>
      <c r="B712">
        <v>0.61</v>
      </c>
      <c r="C712" s="24">
        <f>(+'BRL IPCA'!R795/'BRL IPCA'!R783-1)*100</f>
        <v>7.5367110117562142</v>
      </c>
      <c r="D712" s="2">
        <v>55093777</v>
      </c>
      <c r="E712" s="2">
        <v>26327220</v>
      </c>
      <c r="F712" s="2">
        <v>81420998</v>
      </c>
      <c r="G712" s="2">
        <v>116793947</v>
      </c>
      <c r="H712" s="2">
        <v>159708511</v>
      </c>
      <c r="I712" s="2">
        <v>502561717</v>
      </c>
    </row>
    <row r="713" spans="1:9" x14ac:dyDescent="0.3">
      <c r="A713" s="1">
        <v>38443</v>
      </c>
      <c r="B713">
        <v>0.87</v>
      </c>
      <c r="C713" s="24">
        <f>(+'BRL IPCA'!R796/'BRL IPCA'!R784-1)*100</f>
        <v>8.0724124714142587</v>
      </c>
      <c r="D713" s="2">
        <v>54547454</v>
      </c>
      <c r="E713" s="2">
        <v>25916509</v>
      </c>
      <c r="F713" s="2">
        <v>80463962</v>
      </c>
      <c r="G713" s="2">
        <v>113676146</v>
      </c>
      <c r="H713" s="2">
        <v>159438236</v>
      </c>
      <c r="I713" s="2">
        <v>503109309</v>
      </c>
    </row>
    <row r="714" spans="1:9" x14ac:dyDescent="0.3">
      <c r="A714" s="1">
        <v>38473</v>
      </c>
      <c r="B714">
        <v>0.49</v>
      </c>
      <c r="C714" s="24">
        <f>(+'BRL IPCA'!R797/'BRL IPCA'!R785-1)*100</f>
        <v>8.0509076634406327</v>
      </c>
      <c r="D714" s="2">
        <v>54335448</v>
      </c>
      <c r="E714" s="2">
        <v>26072324</v>
      </c>
      <c r="F714" s="2">
        <v>80407772</v>
      </c>
      <c r="G714" s="2">
        <v>115770548</v>
      </c>
      <c r="H714" s="2">
        <v>158834889</v>
      </c>
      <c r="I714" s="2">
        <v>504302367</v>
      </c>
    </row>
    <row r="715" spans="1:9" x14ac:dyDescent="0.3">
      <c r="A715" s="1">
        <v>38504</v>
      </c>
      <c r="B715">
        <v>-0.02</v>
      </c>
      <c r="C715" s="24">
        <f>(+'BRL IPCA'!R798/'BRL IPCA'!R786-1)*100</f>
        <v>7.2676968343838189</v>
      </c>
      <c r="D715" s="2">
        <v>54972146</v>
      </c>
      <c r="E715" s="2">
        <v>25267268</v>
      </c>
      <c r="F715" s="2">
        <v>80239414</v>
      </c>
      <c r="G715" s="2">
        <v>116929052</v>
      </c>
      <c r="H715" s="2">
        <v>159920729</v>
      </c>
      <c r="I715" s="2">
        <v>512485028</v>
      </c>
    </row>
    <row r="716" spans="1:9" x14ac:dyDescent="0.3">
      <c r="A716" s="1">
        <v>38534</v>
      </c>
      <c r="B716">
        <v>0.25</v>
      </c>
      <c r="C716" s="24">
        <f>(+'BRL IPCA'!R799/'BRL IPCA'!R787-1)*100</f>
        <v>6.5661144351102596</v>
      </c>
      <c r="D716" s="2">
        <v>56206009</v>
      </c>
      <c r="E716" s="2">
        <v>26312926</v>
      </c>
      <c r="F716" s="2">
        <v>82518935</v>
      </c>
      <c r="G716" s="2">
        <v>116747519</v>
      </c>
      <c r="H716" s="2">
        <v>161792497</v>
      </c>
      <c r="I716" s="2">
        <v>518084803</v>
      </c>
    </row>
    <row r="717" spans="1:9" x14ac:dyDescent="0.3">
      <c r="A717" s="1">
        <v>38565</v>
      </c>
      <c r="B717">
        <v>0.17</v>
      </c>
      <c r="C717" s="24">
        <f>(+'BRL IPCA'!R800/'BRL IPCA'!R788-1)*100</f>
        <v>6.0157680302413086</v>
      </c>
      <c r="D717" s="2">
        <v>56279773</v>
      </c>
      <c r="E717" s="2">
        <v>25794009</v>
      </c>
      <c r="F717" s="2">
        <v>82073782</v>
      </c>
      <c r="G717" s="2">
        <v>116996340</v>
      </c>
      <c r="H717" s="2">
        <v>161674957</v>
      </c>
      <c r="I717" s="2">
        <v>526645435</v>
      </c>
    </row>
    <row r="718" spans="1:9" x14ac:dyDescent="0.3">
      <c r="A718" s="1">
        <v>38596</v>
      </c>
      <c r="B718">
        <v>0.35</v>
      </c>
      <c r="C718" s="24">
        <f>(+'BRL IPCA'!R801/'BRL IPCA'!R789-1)*100</f>
        <v>6.036901443583309</v>
      </c>
      <c r="D718" s="2">
        <v>57051857</v>
      </c>
      <c r="E718" s="2">
        <v>25637735</v>
      </c>
      <c r="F718" s="2">
        <v>82689592</v>
      </c>
      <c r="G718" s="2">
        <v>117422647</v>
      </c>
      <c r="H718" s="2">
        <v>162195289</v>
      </c>
      <c r="I718" s="2">
        <v>532469413</v>
      </c>
    </row>
    <row r="719" spans="1:9" x14ac:dyDescent="0.3">
      <c r="A719" s="1">
        <v>38626</v>
      </c>
      <c r="B719">
        <v>0.75</v>
      </c>
      <c r="C719" s="24">
        <f>(+'BRL IPCA'!R802/'BRL IPCA'!R790-1)*100</f>
        <v>6.364175830754859</v>
      </c>
      <c r="D719" s="2">
        <v>58264878</v>
      </c>
      <c r="E719" s="2">
        <v>25590311</v>
      </c>
      <c r="F719" s="2">
        <v>83855189</v>
      </c>
      <c r="G719" s="2">
        <v>119658744</v>
      </c>
      <c r="H719" s="2">
        <v>162628363</v>
      </c>
      <c r="I719" s="2">
        <v>539183005</v>
      </c>
    </row>
    <row r="720" spans="1:9" x14ac:dyDescent="0.3">
      <c r="A720" s="1">
        <v>38657</v>
      </c>
      <c r="B720">
        <v>0.55000000000000004</v>
      </c>
      <c r="C720" s="24">
        <f>(+'BRL IPCA'!R803/'BRL IPCA'!R791-1)*100</f>
        <v>6.2162864215155489</v>
      </c>
      <c r="D720" s="2">
        <v>58542474</v>
      </c>
      <c r="E720" s="2">
        <v>26596604</v>
      </c>
      <c r="F720" s="2">
        <v>85139078</v>
      </c>
      <c r="G720" s="2">
        <v>126508048</v>
      </c>
      <c r="H720" s="2">
        <v>164240579</v>
      </c>
      <c r="I720" s="2">
        <v>549488595</v>
      </c>
    </row>
    <row r="721" spans="1:9" x14ac:dyDescent="0.3">
      <c r="A721" s="1">
        <v>38687</v>
      </c>
      <c r="B721">
        <v>0.36</v>
      </c>
      <c r="C721" s="24">
        <f>(+'BRL IPCA'!R804/'BRL IPCA'!R792-1)*100</f>
        <v>5.6897333458586496</v>
      </c>
      <c r="D721" s="2">
        <v>69143357</v>
      </c>
      <c r="E721" s="2">
        <v>29163073</v>
      </c>
      <c r="F721" s="2">
        <v>98306431</v>
      </c>
      <c r="G721" s="2">
        <v>144778165</v>
      </c>
      <c r="H721" s="2">
        <v>169322667</v>
      </c>
      <c r="I721" s="2">
        <v>582463581</v>
      </c>
    </row>
    <row r="722" spans="1:9" x14ac:dyDescent="0.3">
      <c r="A722" s="1">
        <v>38718</v>
      </c>
      <c r="B722">
        <v>0.59</v>
      </c>
      <c r="C722" s="24">
        <f>(+'BRL IPCA'!R805/'BRL IPCA'!R793-1)*100</f>
        <v>5.7002413726379153</v>
      </c>
      <c r="D722" s="2">
        <v>65938397</v>
      </c>
      <c r="E722" s="2">
        <v>30716283</v>
      </c>
      <c r="F722" s="2">
        <v>96654680</v>
      </c>
      <c r="G722" s="2">
        <v>129951090</v>
      </c>
      <c r="H722" s="2">
        <v>168740218</v>
      </c>
      <c r="I722" s="2">
        <v>567252738</v>
      </c>
    </row>
    <row r="723" spans="1:9" x14ac:dyDescent="0.3">
      <c r="A723" s="1">
        <v>38749</v>
      </c>
      <c r="B723">
        <v>0.41</v>
      </c>
      <c r="C723" s="24">
        <f>(+'BRL IPCA'!R806/'BRL IPCA'!R794-1)*100</f>
        <v>5.5110968906111335</v>
      </c>
      <c r="D723" s="2">
        <v>63931144</v>
      </c>
      <c r="E723" s="2">
        <v>28526908</v>
      </c>
      <c r="F723" s="2">
        <v>92458052</v>
      </c>
      <c r="G723" s="2">
        <v>131135781</v>
      </c>
      <c r="H723" s="2">
        <v>169964485</v>
      </c>
      <c r="I723" s="2">
        <v>574854769</v>
      </c>
    </row>
    <row r="724" spans="1:9" x14ac:dyDescent="0.3">
      <c r="A724" s="1">
        <v>38777</v>
      </c>
      <c r="B724">
        <v>0.43</v>
      </c>
      <c r="C724" s="24">
        <f>(+'BRL IPCA'!R807/'BRL IPCA'!R795-1)*100</f>
        <v>5.3223284039765062</v>
      </c>
      <c r="D724" s="2">
        <v>61998225</v>
      </c>
      <c r="E724" s="2">
        <v>28485857</v>
      </c>
      <c r="F724" s="2">
        <v>90484082</v>
      </c>
      <c r="G724" s="2">
        <v>128748460</v>
      </c>
      <c r="H724" s="2">
        <v>167242327</v>
      </c>
      <c r="I724" s="2">
        <v>578794752</v>
      </c>
    </row>
    <row r="725" spans="1:9" x14ac:dyDescent="0.3">
      <c r="A725" s="1">
        <v>38808</v>
      </c>
      <c r="B725">
        <v>0.21</v>
      </c>
      <c r="C725" s="24">
        <f>(+'BRL IPCA'!R808/'BRL IPCA'!R796-1)*100</f>
        <v>4.6331964842121875</v>
      </c>
      <c r="D725" s="2">
        <v>62541846</v>
      </c>
      <c r="E725" s="2">
        <v>28383816</v>
      </c>
      <c r="F725" s="2">
        <v>90925662</v>
      </c>
      <c r="G725" s="2">
        <v>127513286</v>
      </c>
      <c r="H725" s="2">
        <v>166661120</v>
      </c>
      <c r="I725" s="2">
        <v>579656895</v>
      </c>
    </row>
    <row r="726" spans="1:9" x14ac:dyDescent="0.3">
      <c r="A726" s="1">
        <v>38838</v>
      </c>
      <c r="B726">
        <v>0.1</v>
      </c>
      <c r="C726" s="24">
        <f>(+'BRL IPCA'!R809/'BRL IPCA'!R797-1)*100</f>
        <v>4.2271168083355404</v>
      </c>
      <c r="D726" s="2">
        <v>62516150</v>
      </c>
      <c r="E726" s="2">
        <v>28241208</v>
      </c>
      <c r="F726" s="2">
        <v>90757357</v>
      </c>
      <c r="G726" s="2">
        <v>130856529</v>
      </c>
      <c r="H726" s="2">
        <v>166049303</v>
      </c>
      <c r="I726" s="2">
        <v>593980605</v>
      </c>
    </row>
    <row r="727" spans="1:9" x14ac:dyDescent="0.3">
      <c r="A727" s="1">
        <v>38869</v>
      </c>
      <c r="B727">
        <v>-0.21</v>
      </c>
      <c r="C727" s="24">
        <f>(+'BRL IPCA'!R810/'BRL IPCA'!R798-1)*100</f>
        <v>4.0290456721724821</v>
      </c>
      <c r="D727" s="2">
        <v>63958498</v>
      </c>
      <c r="E727" s="2">
        <v>29831137</v>
      </c>
      <c r="F727" s="2">
        <v>93789636</v>
      </c>
      <c r="G727" s="2">
        <v>132055128</v>
      </c>
      <c r="H727" s="2">
        <v>167620322</v>
      </c>
      <c r="I727" s="2">
        <v>600442057</v>
      </c>
    </row>
    <row r="728" spans="1:9" x14ac:dyDescent="0.3">
      <c r="A728" s="1">
        <v>38899</v>
      </c>
      <c r="B728">
        <v>0.19</v>
      </c>
      <c r="C728" s="24">
        <f>(+'BRL IPCA'!R811/'BRL IPCA'!R799-1)*100</f>
        <v>3.966783899201598</v>
      </c>
      <c r="D728" s="2">
        <v>66013313</v>
      </c>
      <c r="E728" s="2">
        <v>29514599</v>
      </c>
      <c r="F728" s="2">
        <v>95527911</v>
      </c>
      <c r="G728" s="2">
        <v>133558017</v>
      </c>
      <c r="H728" s="2">
        <v>170109595</v>
      </c>
      <c r="I728" s="2">
        <v>604812698</v>
      </c>
    </row>
    <row r="729" spans="1:9" x14ac:dyDescent="0.3">
      <c r="A729" s="1">
        <v>38930</v>
      </c>
      <c r="B729">
        <v>0.05</v>
      </c>
      <c r="C729" s="24">
        <f>(+'BRL IPCA'!R812/'BRL IPCA'!R800-1)*100</f>
        <v>3.8422354908167922</v>
      </c>
      <c r="D729" s="2">
        <v>67092749</v>
      </c>
      <c r="E729" s="2">
        <v>28916470</v>
      </c>
      <c r="F729" s="2">
        <v>96009219</v>
      </c>
      <c r="G729" s="2">
        <v>136342248</v>
      </c>
      <c r="H729" s="2">
        <v>171003430</v>
      </c>
      <c r="I729" s="2">
        <v>607032661</v>
      </c>
    </row>
    <row r="730" spans="1:9" x14ac:dyDescent="0.3">
      <c r="A730" s="1">
        <v>38961</v>
      </c>
      <c r="B730">
        <v>0.21</v>
      </c>
      <c r="C730" s="24">
        <f>(+'BRL IPCA'!R813/'BRL IPCA'!R801-1)*100</f>
        <v>3.6973634134006117</v>
      </c>
      <c r="D730" s="2">
        <v>70880891</v>
      </c>
      <c r="E730" s="2">
        <v>29592864</v>
      </c>
      <c r="F730" s="2">
        <v>100473756</v>
      </c>
      <c r="G730" s="2">
        <v>143060998</v>
      </c>
      <c r="H730" s="2">
        <v>174233250</v>
      </c>
      <c r="I730" s="2">
        <v>611874556</v>
      </c>
    </row>
    <row r="731" spans="1:9" x14ac:dyDescent="0.3">
      <c r="A731" s="1">
        <v>38991</v>
      </c>
      <c r="B731">
        <v>0.33</v>
      </c>
      <c r="C731" s="24">
        <f>(+'BRL IPCA'!R814/'BRL IPCA'!R802-1)*100</f>
        <v>3.2650766378807372</v>
      </c>
      <c r="D731" s="2">
        <v>72039952</v>
      </c>
      <c r="E731" s="2">
        <v>29863270</v>
      </c>
      <c r="F731" s="2">
        <v>101903222</v>
      </c>
      <c r="G731" s="2">
        <v>145008835</v>
      </c>
      <c r="H731" s="2">
        <v>176209350</v>
      </c>
      <c r="I731" s="2">
        <v>622409389</v>
      </c>
    </row>
    <row r="732" spans="1:9" x14ac:dyDescent="0.3">
      <c r="A732" s="1">
        <v>39022</v>
      </c>
      <c r="B732">
        <v>0.31</v>
      </c>
      <c r="C732" s="24">
        <f>(+'BRL IPCA'!R815/'BRL IPCA'!R803-1)*100</f>
        <v>3.0185960969250969</v>
      </c>
      <c r="D732" s="2">
        <v>72985782</v>
      </c>
      <c r="E732" s="2">
        <v>31896483</v>
      </c>
      <c r="F732" s="2">
        <v>104882265</v>
      </c>
      <c r="G732" s="2">
        <v>151874576</v>
      </c>
      <c r="H732" s="2">
        <v>180118515</v>
      </c>
      <c r="I732" s="2">
        <v>637723544</v>
      </c>
    </row>
    <row r="733" spans="1:9" x14ac:dyDescent="0.3">
      <c r="A733" s="1">
        <v>39052</v>
      </c>
      <c r="B733">
        <v>0.48</v>
      </c>
      <c r="C733" s="24">
        <f>(+'BRL IPCA'!R816/'BRL IPCA'!R804-1)*100</f>
        <v>3.1417749683044338</v>
      </c>
      <c r="D733" s="2">
        <v>82881420</v>
      </c>
      <c r="E733" s="2">
        <v>35423064</v>
      </c>
      <c r="F733" s="2">
        <v>118304485</v>
      </c>
      <c r="G733" s="2">
        <v>174345295</v>
      </c>
      <c r="H733" s="2">
        <v>187864030</v>
      </c>
      <c r="I733" s="2">
        <v>661499645</v>
      </c>
    </row>
    <row r="734" spans="1:9" x14ac:dyDescent="0.3">
      <c r="A734" s="1">
        <v>39083</v>
      </c>
      <c r="B734">
        <v>0.44</v>
      </c>
      <c r="C734" s="24">
        <f>(+'BRL IPCA'!R817/'BRL IPCA'!R805-1)*100</f>
        <v>2.9879697566010055</v>
      </c>
      <c r="D734" s="2">
        <v>80498589</v>
      </c>
      <c r="E734" s="2">
        <v>35829364</v>
      </c>
      <c r="F734" s="2">
        <v>116327953</v>
      </c>
      <c r="G734" s="2">
        <v>155629621</v>
      </c>
      <c r="H734" s="2">
        <v>189734962</v>
      </c>
      <c r="I734" s="2">
        <v>645751549</v>
      </c>
    </row>
    <row r="735" spans="1:9" x14ac:dyDescent="0.3">
      <c r="A735" s="1">
        <v>39114</v>
      </c>
      <c r="B735">
        <v>0.44</v>
      </c>
      <c r="C735" s="24">
        <f>(+'BRL IPCA'!R818/'BRL IPCA'!R806-1)*100</f>
        <v>3.0187399895728051</v>
      </c>
      <c r="D735" s="2">
        <v>78485628</v>
      </c>
      <c r="E735" s="2">
        <v>33465489</v>
      </c>
      <c r="F735" s="2">
        <v>111951118</v>
      </c>
      <c r="G735" s="2">
        <v>153682285</v>
      </c>
      <c r="H735" s="2">
        <v>192044825</v>
      </c>
      <c r="I735" s="2">
        <v>646966126</v>
      </c>
    </row>
    <row r="736" spans="1:9" x14ac:dyDescent="0.3">
      <c r="A736" s="1">
        <v>39142</v>
      </c>
      <c r="B736">
        <v>0.37</v>
      </c>
      <c r="C736" s="24">
        <f>(+'BRL IPCA'!R819/'BRL IPCA'!R807-1)*100</f>
        <v>2.9571933959317231</v>
      </c>
      <c r="D736" s="2">
        <v>75677399</v>
      </c>
      <c r="E736" s="2">
        <v>33345725</v>
      </c>
      <c r="F736" s="2">
        <v>109023124</v>
      </c>
      <c r="G736" s="2">
        <v>155576622</v>
      </c>
      <c r="H736" s="2">
        <v>194873228</v>
      </c>
      <c r="I736" s="2">
        <v>650733953</v>
      </c>
    </row>
    <row r="737" spans="1:9" x14ac:dyDescent="0.3">
      <c r="A737" s="1">
        <v>39173</v>
      </c>
      <c r="B737">
        <v>0.25</v>
      </c>
      <c r="C737" s="24">
        <f>(+'BRL IPCA'!R820/'BRL IPCA'!R808-1)*100</f>
        <v>2.9982899704835253</v>
      </c>
      <c r="D737" s="2">
        <v>75912051</v>
      </c>
      <c r="E737" s="2">
        <v>34781999</v>
      </c>
      <c r="F737" s="2">
        <v>110694050</v>
      </c>
      <c r="G737" s="2">
        <v>156468363</v>
      </c>
      <c r="H737" s="2">
        <v>197639653</v>
      </c>
      <c r="I737" s="2">
        <v>657129977</v>
      </c>
    </row>
    <row r="738" spans="1:9" x14ac:dyDescent="0.3">
      <c r="A738" s="1">
        <v>39203</v>
      </c>
      <c r="B738">
        <v>0.28000000000000003</v>
      </c>
      <c r="C738" s="24">
        <f>(+'BRL IPCA'!R821/'BRL IPCA'!R809-1)*100</f>
        <v>3.1835016807201688</v>
      </c>
      <c r="D738" s="2">
        <v>76066552</v>
      </c>
      <c r="E738" s="2">
        <v>35234725</v>
      </c>
      <c r="F738" s="2">
        <v>111301277</v>
      </c>
      <c r="G738" s="2">
        <v>157893243</v>
      </c>
      <c r="H738" s="2">
        <v>200246408</v>
      </c>
      <c r="I738" s="2">
        <v>663899803</v>
      </c>
    </row>
    <row r="739" spans="1:9" x14ac:dyDescent="0.3">
      <c r="A739" s="1">
        <v>39234</v>
      </c>
      <c r="B739">
        <v>0.28000000000000003</v>
      </c>
      <c r="C739" s="24">
        <f>(+'BRL IPCA'!R822/'BRL IPCA'!R810-1)*100</f>
        <v>3.6901648315724955</v>
      </c>
      <c r="D739" s="2">
        <v>77560949</v>
      </c>
      <c r="E739" s="2">
        <v>35633990</v>
      </c>
      <c r="F739" s="2">
        <v>113194939</v>
      </c>
      <c r="G739" s="2">
        <v>164171409</v>
      </c>
      <c r="H739" s="2">
        <v>203955119</v>
      </c>
      <c r="I739" s="2">
        <v>677220438</v>
      </c>
    </row>
    <row r="740" spans="1:9" x14ac:dyDescent="0.3">
      <c r="A740" s="1">
        <v>39264</v>
      </c>
      <c r="B740">
        <v>0.24</v>
      </c>
      <c r="C740" s="24">
        <f>(+'BRL IPCA'!R823/'BRL IPCA'!R811-1)*100</f>
        <v>3.7419115951375037</v>
      </c>
      <c r="D740" s="2">
        <v>79218210</v>
      </c>
      <c r="E740" s="2">
        <v>37239627</v>
      </c>
      <c r="F740" s="2">
        <v>116457837</v>
      </c>
      <c r="G740" s="2">
        <v>166890701</v>
      </c>
      <c r="H740" s="2">
        <v>208214262</v>
      </c>
      <c r="I740" s="2">
        <v>682624102</v>
      </c>
    </row>
    <row r="741" spans="1:9" x14ac:dyDescent="0.3">
      <c r="A741" s="1">
        <v>39295</v>
      </c>
      <c r="B741">
        <v>0.47</v>
      </c>
      <c r="C741" s="24">
        <f>(+'BRL IPCA'!R824/'BRL IPCA'!R812-1)*100</f>
        <v>4.1774098746973021</v>
      </c>
      <c r="D741" s="2">
        <v>79703519</v>
      </c>
      <c r="E741" s="2">
        <v>37721709</v>
      </c>
      <c r="F741" s="2">
        <v>117425227</v>
      </c>
      <c r="G741" s="2">
        <v>170027080</v>
      </c>
      <c r="H741" s="2">
        <v>212971473</v>
      </c>
      <c r="I741" s="2">
        <v>698087344</v>
      </c>
    </row>
    <row r="742" spans="1:9" x14ac:dyDescent="0.3">
      <c r="A742" s="1">
        <v>39326</v>
      </c>
      <c r="B742">
        <v>0.18</v>
      </c>
      <c r="C742" s="24">
        <f>(+'BRL IPCA'!R825/'BRL IPCA'!R813-1)*100</f>
        <v>4.1462221459652282</v>
      </c>
      <c r="D742" s="2">
        <v>83916561</v>
      </c>
      <c r="E742" s="2">
        <v>39264068</v>
      </c>
      <c r="F742" s="2">
        <v>123180629</v>
      </c>
      <c r="G742" s="2">
        <v>174810353</v>
      </c>
      <c r="H742" s="2">
        <v>218432219</v>
      </c>
      <c r="I742" s="2">
        <v>711705989</v>
      </c>
    </row>
    <row r="743" spans="1:9" x14ac:dyDescent="0.3">
      <c r="A743" s="1">
        <v>39356</v>
      </c>
      <c r="B743">
        <v>0.3</v>
      </c>
      <c r="C743" s="24">
        <f>(+'BRL IPCA'!R826/'BRL IPCA'!R814-1)*100</f>
        <v>4.1150810449547492</v>
      </c>
      <c r="D743" s="2">
        <v>84693929</v>
      </c>
      <c r="E743" s="2">
        <v>39651044</v>
      </c>
      <c r="F743" s="2">
        <v>124344973</v>
      </c>
      <c r="G743" s="2">
        <v>178095836</v>
      </c>
      <c r="H743" s="2">
        <v>221168739</v>
      </c>
      <c r="I743" s="2">
        <v>722310549</v>
      </c>
    </row>
    <row r="744" spans="1:9" x14ac:dyDescent="0.3">
      <c r="A744" s="1">
        <v>39387</v>
      </c>
      <c r="B744">
        <v>0.38</v>
      </c>
      <c r="C744" s="24">
        <f>(+'BRL IPCA'!R827/'BRL IPCA'!R815-1)*100</f>
        <v>4.187736370178019</v>
      </c>
      <c r="D744" s="2">
        <v>86140634</v>
      </c>
      <c r="E744" s="2">
        <v>41252305</v>
      </c>
      <c r="F744" s="2">
        <v>127392938</v>
      </c>
      <c r="G744" s="2">
        <v>187792507</v>
      </c>
      <c r="H744" s="2">
        <v>225354951</v>
      </c>
      <c r="I744" s="2">
        <v>735188526</v>
      </c>
    </row>
    <row r="745" spans="1:9" x14ac:dyDescent="0.3">
      <c r="A745" s="1">
        <v>39417</v>
      </c>
      <c r="B745">
        <v>0.74</v>
      </c>
      <c r="C745" s="24">
        <f>(+'BRL IPCA'!R828/'BRL IPCA'!R816-1)*100</f>
        <v>4.4573304332377939</v>
      </c>
      <c r="D745" s="2">
        <v>98619610</v>
      </c>
      <c r="E745" s="2">
        <v>45022435</v>
      </c>
      <c r="F745" s="2">
        <v>143642044</v>
      </c>
      <c r="G745" s="2">
        <v>231429799</v>
      </c>
      <c r="H745" s="2">
        <v>234671897</v>
      </c>
      <c r="I745" s="2">
        <v>781280049</v>
      </c>
    </row>
    <row r="746" spans="1:9" x14ac:dyDescent="0.3">
      <c r="A746" s="1">
        <v>39448</v>
      </c>
      <c r="B746">
        <v>0.54</v>
      </c>
      <c r="C746" s="24">
        <f>(+'BRL IPCA'!R829/'BRL IPCA'!R817-1)*100</f>
        <v>4.56133016485194</v>
      </c>
      <c r="D746" s="2">
        <v>95181572</v>
      </c>
      <c r="E746" s="2">
        <v>46676212</v>
      </c>
      <c r="F746" s="2">
        <v>141857783</v>
      </c>
      <c r="G746" s="2">
        <v>190279086</v>
      </c>
      <c r="H746" s="2">
        <v>237490432</v>
      </c>
      <c r="I746" s="2">
        <v>756004378</v>
      </c>
    </row>
    <row r="747" spans="1:9" x14ac:dyDescent="0.3">
      <c r="A747" s="1">
        <v>39479</v>
      </c>
      <c r="B747">
        <v>0.49</v>
      </c>
      <c r="C747" s="24">
        <f>(+'BRL IPCA'!R830/'BRL IPCA'!R818-1)*100</f>
        <v>4.6133818027277229</v>
      </c>
      <c r="D747" s="2">
        <v>91169048</v>
      </c>
      <c r="E747" s="2">
        <v>41355202</v>
      </c>
      <c r="F747" s="2">
        <v>132524250</v>
      </c>
      <c r="G747" s="2">
        <v>184056916</v>
      </c>
      <c r="H747" s="2">
        <v>240438780</v>
      </c>
      <c r="I747" s="2">
        <v>758407731</v>
      </c>
    </row>
    <row r="748" spans="1:9" x14ac:dyDescent="0.3">
      <c r="A748" s="1">
        <v>39508</v>
      </c>
      <c r="B748">
        <v>0.48</v>
      </c>
      <c r="C748" s="24">
        <f>(+'BRL IPCA'!R831/'BRL IPCA'!R819-1)*100</f>
        <v>4.7280323158122917</v>
      </c>
      <c r="D748" s="2">
        <v>90364305</v>
      </c>
      <c r="E748" s="2">
        <v>40446672</v>
      </c>
      <c r="F748" s="2">
        <v>130810977</v>
      </c>
      <c r="G748" s="2">
        <v>183845861</v>
      </c>
      <c r="H748" s="2">
        <v>242582015</v>
      </c>
      <c r="I748" s="2">
        <v>778446487</v>
      </c>
    </row>
    <row r="749" spans="1:9" x14ac:dyDescent="0.3">
      <c r="A749" s="1">
        <v>39539</v>
      </c>
      <c r="B749">
        <v>0.55000000000000004</v>
      </c>
      <c r="C749" s="24">
        <f>(+'BRL IPCA'!R832/'BRL IPCA'!R820-1)*100</f>
        <v>5.0414329112711043</v>
      </c>
      <c r="D749" s="2">
        <v>90299591</v>
      </c>
      <c r="E749" s="2">
        <v>41020125</v>
      </c>
      <c r="F749" s="2">
        <v>131319717</v>
      </c>
      <c r="G749" s="2">
        <v>186799466</v>
      </c>
      <c r="H749" s="2">
        <v>242699018</v>
      </c>
      <c r="I749" s="2">
        <v>812326582</v>
      </c>
    </row>
    <row r="750" spans="1:9" x14ac:dyDescent="0.3">
      <c r="A750" s="1">
        <v>39569</v>
      </c>
      <c r="B750">
        <v>0.79</v>
      </c>
      <c r="C750" s="24">
        <f>(+'BRL IPCA'!R833/'BRL IPCA'!R821-1)*100</f>
        <v>5.5756484157061914</v>
      </c>
      <c r="D750" s="2">
        <v>91098643</v>
      </c>
      <c r="E750" s="2">
        <v>41559587</v>
      </c>
      <c r="F750" s="2">
        <v>132658230</v>
      </c>
      <c r="G750" s="2">
        <v>183251480</v>
      </c>
      <c r="H750" s="2">
        <v>245170731</v>
      </c>
      <c r="I750" s="2">
        <v>840670357</v>
      </c>
    </row>
    <row r="751" spans="1:9" x14ac:dyDescent="0.3">
      <c r="A751" s="1">
        <v>39600</v>
      </c>
      <c r="B751">
        <v>0.74</v>
      </c>
      <c r="C751" s="24">
        <f>(+'BRL IPCA'!R834/'BRL IPCA'!R822-1)*100</f>
        <v>6.0599403809158625</v>
      </c>
      <c r="D751" s="2">
        <v>92270248</v>
      </c>
      <c r="E751" s="2">
        <v>38796543</v>
      </c>
      <c r="F751" s="2">
        <v>131066791</v>
      </c>
      <c r="G751" s="2">
        <v>186219640</v>
      </c>
      <c r="H751" s="2">
        <v>248087169</v>
      </c>
      <c r="I751" s="2">
        <v>864451130</v>
      </c>
    </row>
    <row r="752" spans="1:9" x14ac:dyDescent="0.3">
      <c r="A752" s="1">
        <v>39630</v>
      </c>
      <c r="B752">
        <v>0.53</v>
      </c>
      <c r="C752" s="24">
        <f>(+'BRL IPCA'!R835/'BRL IPCA'!R823-1)*100</f>
        <v>6.3667777982190144</v>
      </c>
      <c r="D752" s="2">
        <v>94221554</v>
      </c>
      <c r="E752" s="2">
        <v>40447335</v>
      </c>
      <c r="F752" s="2">
        <v>134668890</v>
      </c>
      <c r="G752" s="2">
        <v>185866821</v>
      </c>
      <c r="H752" s="2">
        <v>251930707</v>
      </c>
      <c r="I752" s="2">
        <v>905716750</v>
      </c>
    </row>
    <row r="753" spans="1:9" x14ac:dyDescent="0.3">
      <c r="A753" s="1">
        <v>39661</v>
      </c>
      <c r="B753">
        <v>0.28000000000000003</v>
      </c>
      <c r="C753" s="24">
        <f>(+'BRL IPCA'!R836/'BRL IPCA'!R824-1)*100</f>
        <v>6.1656263322922511</v>
      </c>
      <c r="D753" s="2">
        <v>95392297</v>
      </c>
      <c r="E753" s="2">
        <v>38542900</v>
      </c>
      <c r="F753" s="2">
        <v>133935197</v>
      </c>
      <c r="G753" s="2">
        <v>186652793</v>
      </c>
      <c r="H753" s="2">
        <v>255225913</v>
      </c>
      <c r="I753" s="2">
        <v>949813624</v>
      </c>
    </row>
    <row r="754" spans="1:9" x14ac:dyDescent="0.3">
      <c r="A754" s="1">
        <v>39692</v>
      </c>
      <c r="B754">
        <v>0.26</v>
      </c>
      <c r="C754" s="24">
        <f>(+'BRL IPCA'!R837/'BRL IPCA'!R825-1)*100</f>
        <v>6.2504062295430041</v>
      </c>
      <c r="D754" s="2">
        <v>98221693</v>
      </c>
      <c r="E754" s="2">
        <v>39322639</v>
      </c>
      <c r="F754" s="2">
        <v>137544332</v>
      </c>
      <c r="G754" s="2">
        <v>194785375</v>
      </c>
      <c r="H754" s="2">
        <v>258397675</v>
      </c>
      <c r="I754" s="2">
        <v>988582930</v>
      </c>
    </row>
    <row r="755" spans="1:9" x14ac:dyDescent="0.3">
      <c r="A755" s="1">
        <v>39722</v>
      </c>
      <c r="B755">
        <v>0.45</v>
      </c>
      <c r="C755" s="24">
        <f>(+'BRL IPCA'!R838/'BRL IPCA'!R826-1)*100</f>
        <v>6.4093051421495018</v>
      </c>
      <c r="D755" s="2">
        <v>99682241</v>
      </c>
      <c r="E755" s="2">
        <v>40134010</v>
      </c>
      <c r="F755" s="2">
        <v>139816251</v>
      </c>
      <c r="G755" s="2">
        <v>189663409</v>
      </c>
      <c r="H755" s="2">
        <v>259940515</v>
      </c>
      <c r="I755" s="2">
        <v>1013415208</v>
      </c>
    </row>
    <row r="756" spans="1:9" x14ac:dyDescent="0.3">
      <c r="A756" s="1">
        <v>39753</v>
      </c>
      <c r="B756">
        <v>0.36</v>
      </c>
      <c r="C756" s="24">
        <f>(+'BRL IPCA'!R839/'BRL IPCA'!R827-1)*100</f>
        <v>6.3881038460462669</v>
      </c>
      <c r="D756" s="2">
        <v>100534325</v>
      </c>
      <c r="E756" s="2">
        <v>30065899</v>
      </c>
      <c r="F756" s="2">
        <v>130600225</v>
      </c>
      <c r="G756" s="2">
        <v>199544449</v>
      </c>
      <c r="H756" s="2">
        <v>264128859</v>
      </c>
      <c r="I756" s="2">
        <v>1029770107</v>
      </c>
    </row>
    <row r="757" spans="1:9" x14ac:dyDescent="0.3">
      <c r="A757" s="1">
        <v>39783</v>
      </c>
      <c r="B757">
        <v>0.28000000000000003</v>
      </c>
      <c r="C757" s="24">
        <f>(+'BRL IPCA'!R840/'BRL IPCA'!R828-1)*100</f>
        <v>5.9023134175254954</v>
      </c>
      <c r="D757" s="2">
        <v>112142144</v>
      </c>
      <c r="E757" s="2">
        <v>33599522</v>
      </c>
      <c r="F757" s="2">
        <v>145741666</v>
      </c>
      <c r="G757" s="2">
        <v>223439938</v>
      </c>
      <c r="H757" s="2">
        <v>271156743</v>
      </c>
      <c r="I757" s="2">
        <v>1072986066</v>
      </c>
    </row>
    <row r="758" spans="1:9" x14ac:dyDescent="0.3">
      <c r="A758" s="1">
        <v>39814</v>
      </c>
      <c r="B758">
        <v>0.48</v>
      </c>
      <c r="C758" s="24">
        <f>(+'BRL IPCA'!R841/'BRL IPCA'!R829-1)*100</f>
        <v>5.8391133100553105</v>
      </c>
      <c r="D758" s="2">
        <v>107203477</v>
      </c>
      <c r="E758" s="2">
        <v>34838813</v>
      </c>
      <c r="F758" s="2">
        <v>142042290</v>
      </c>
      <c r="G758" s="2">
        <v>196088428</v>
      </c>
      <c r="H758" s="2">
        <v>272499566</v>
      </c>
      <c r="I758" s="2">
        <v>1054280418</v>
      </c>
    </row>
    <row r="759" spans="1:9" x14ac:dyDescent="0.3">
      <c r="A759" s="1">
        <v>39845</v>
      </c>
      <c r="B759">
        <v>0.55000000000000004</v>
      </c>
      <c r="C759" s="24">
        <f>(+'BRL IPCA'!R842/'BRL IPCA'!R830-1)*100</f>
        <v>5.9023071283317963</v>
      </c>
      <c r="D759" s="2">
        <v>104318887</v>
      </c>
      <c r="E759" s="2">
        <v>31542068</v>
      </c>
      <c r="F759" s="2">
        <v>135860956</v>
      </c>
      <c r="G759" s="2">
        <v>194352675</v>
      </c>
      <c r="H759" s="2">
        <v>274852749</v>
      </c>
      <c r="I759" s="2">
        <v>1060217922</v>
      </c>
    </row>
    <row r="760" spans="1:9" x14ac:dyDescent="0.3">
      <c r="A760" s="1">
        <v>39873</v>
      </c>
      <c r="B760">
        <v>0.2</v>
      </c>
      <c r="C760" s="24">
        <f>(+'BRL IPCA'!R843/'BRL IPCA'!R831-1)*100</f>
        <v>5.6071971960474531</v>
      </c>
      <c r="D760" s="2">
        <v>101098219</v>
      </c>
      <c r="E760" s="2">
        <v>31069595</v>
      </c>
      <c r="F760" s="2">
        <v>132167815</v>
      </c>
      <c r="G760" s="2">
        <v>192267830</v>
      </c>
      <c r="H760" s="2">
        <v>275496475</v>
      </c>
      <c r="I760" s="2">
        <v>1058016601</v>
      </c>
    </row>
    <row r="761" spans="1:9" x14ac:dyDescent="0.3">
      <c r="A761" s="1">
        <v>39904</v>
      </c>
      <c r="B761">
        <v>0.48</v>
      </c>
      <c r="C761" s="24">
        <f>(+'BRL IPCA'!R844/'BRL IPCA'!R832-1)*100</f>
        <v>5.5336765217189887</v>
      </c>
      <c r="D761" s="2">
        <v>101623041</v>
      </c>
      <c r="E761" s="2">
        <v>30799131</v>
      </c>
      <c r="F761" s="2">
        <v>132422172</v>
      </c>
      <c r="G761" s="2">
        <v>194452270</v>
      </c>
      <c r="H761" s="2">
        <v>276043847</v>
      </c>
      <c r="I761" s="2">
        <v>1062112823</v>
      </c>
    </row>
    <row r="762" spans="1:9" x14ac:dyDescent="0.3">
      <c r="A762" s="1">
        <v>39934</v>
      </c>
      <c r="B762">
        <v>0.47</v>
      </c>
      <c r="C762" s="24">
        <f>(+'BRL IPCA'!R845/'BRL IPCA'!R833-1)*100</f>
        <v>5.1986157370483621</v>
      </c>
      <c r="D762" s="2">
        <v>102412470</v>
      </c>
      <c r="E762" s="2">
        <v>32359752</v>
      </c>
      <c r="F762" s="2">
        <v>134772221</v>
      </c>
      <c r="G762" s="2">
        <v>195756457</v>
      </c>
      <c r="H762" s="2">
        <v>279463482</v>
      </c>
      <c r="I762" s="2">
        <v>1074877025</v>
      </c>
    </row>
    <row r="763" spans="1:9" x14ac:dyDescent="0.3">
      <c r="A763" s="1">
        <v>39965</v>
      </c>
      <c r="B763">
        <v>0.36</v>
      </c>
      <c r="C763" s="24">
        <f>(+'BRL IPCA'!R846/'BRL IPCA'!R834-1)*100</f>
        <v>4.8017974525528473</v>
      </c>
      <c r="D763" s="2">
        <v>103769902</v>
      </c>
      <c r="E763" s="2">
        <v>32477392</v>
      </c>
      <c r="F763" s="2">
        <v>136247294</v>
      </c>
      <c r="G763" s="2">
        <v>202225477</v>
      </c>
      <c r="H763" s="2">
        <v>283038102</v>
      </c>
      <c r="I763" s="2">
        <v>1095141404</v>
      </c>
    </row>
    <row r="764" spans="1:9" x14ac:dyDescent="0.3">
      <c r="A764" s="1">
        <v>39995</v>
      </c>
      <c r="B764">
        <v>0.24</v>
      </c>
      <c r="C764" s="24">
        <f>(+'BRL IPCA'!R847/'BRL IPCA'!R835-1)*100</f>
        <v>4.4994745513169621</v>
      </c>
      <c r="D764" s="2">
        <v>104921263</v>
      </c>
      <c r="E764" s="2">
        <v>33499648</v>
      </c>
      <c r="F764" s="2">
        <v>138420910</v>
      </c>
      <c r="G764" s="2">
        <v>198240019</v>
      </c>
      <c r="H764" s="2">
        <v>291041246</v>
      </c>
      <c r="I764" s="2">
        <v>1098611974</v>
      </c>
    </row>
    <row r="765" spans="1:9" x14ac:dyDescent="0.3">
      <c r="A765" s="1">
        <v>40026</v>
      </c>
      <c r="B765">
        <v>0.15</v>
      </c>
      <c r="C765" s="24">
        <f>(+'BRL IPCA'!R848/'BRL IPCA'!R836-1)*100</f>
        <v>4.3640045504028446</v>
      </c>
      <c r="D765" s="2">
        <v>106233224</v>
      </c>
      <c r="E765" s="2">
        <v>32483326</v>
      </c>
      <c r="F765" s="2">
        <v>138716549</v>
      </c>
      <c r="G765" s="2">
        <v>202573931</v>
      </c>
      <c r="H765" s="2">
        <v>295603406</v>
      </c>
      <c r="I765" s="2">
        <v>1104712956</v>
      </c>
    </row>
    <row r="766" spans="1:9" x14ac:dyDescent="0.3">
      <c r="A766" s="1">
        <v>40057</v>
      </c>
      <c r="B766">
        <v>0.24</v>
      </c>
      <c r="C766" s="24">
        <f>(+'BRL IPCA'!R849/'BRL IPCA'!R837-1)*100</f>
        <v>4.3431858780409005</v>
      </c>
      <c r="D766" s="2">
        <v>110261504</v>
      </c>
      <c r="E766" s="2">
        <v>34876727</v>
      </c>
      <c r="F766" s="2">
        <v>145138231</v>
      </c>
      <c r="G766" s="2">
        <v>208270145</v>
      </c>
      <c r="H766" s="2">
        <v>300498349</v>
      </c>
      <c r="I766" s="2">
        <v>1119857997</v>
      </c>
    </row>
    <row r="767" spans="1:9" x14ac:dyDescent="0.3">
      <c r="A767" s="1">
        <v>40087</v>
      </c>
      <c r="B767">
        <v>0.28000000000000003</v>
      </c>
      <c r="C767" s="24">
        <f>(+'BRL IPCA'!R850/'BRL IPCA'!R838-1)*100</f>
        <v>4.1665971114976719</v>
      </c>
      <c r="D767" s="2">
        <v>111550652</v>
      </c>
      <c r="E767" s="2">
        <v>34020161</v>
      </c>
      <c r="F767" s="2">
        <v>145570813</v>
      </c>
      <c r="G767" s="2">
        <v>209048065</v>
      </c>
      <c r="H767" s="2">
        <v>302983247</v>
      </c>
      <c r="I767" s="2">
        <v>1116305791</v>
      </c>
    </row>
    <row r="768" spans="1:9" x14ac:dyDescent="0.3">
      <c r="A768" s="1">
        <v>40118</v>
      </c>
      <c r="B768">
        <v>0.41</v>
      </c>
      <c r="C768" s="24">
        <f>(+'BRL IPCA'!R851/'BRL IPCA'!R839-1)*100</f>
        <v>4.2184935827568992</v>
      </c>
      <c r="D768" s="2">
        <v>113680969</v>
      </c>
      <c r="E768" s="2">
        <v>34968057</v>
      </c>
      <c r="F768" s="2">
        <v>148649026</v>
      </c>
      <c r="G768" s="2">
        <v>220454797</v>
      </c>
      <c r="H768" s="2">
        <v>309223991</v>
      </c>
      <c r="I768" s="2">
        <v>1131999714</v>
      </c>
    </row>
    <row r="769" spans="1:9" x14ac:dyDescent="0.3">
      <c r="A769" s="1">
        <v>40148</v>
      </c>
      <c r="B769">
        <v>0.37</v>
      </c>
      <c r="C769" s="24">
        <f>(+'BRL IPCA'!R852/'BRL IPCA'!R840-1)*100</f>
        <v>4.3120283296899764</v>
      </c>
      <c r="D769" s="2">
        <v>128161980</v>
      </c>
      <c r="E769" s="2">
        <v>39238499</v>
      </c>
      <c r="F769" s="2">
        <v>167400479</v>
      </c>
      <c r="G769" s="2">
        <v>250234275</v>
      </c>
      <c r="H769" s="2">
        <v>319631931</v>
      </c>
      <c r="I769" s="2">
        <v>1167424297</v>
      </c>
    </row>
    <row r="770" spans="1:9" x14ac:dyDescent="0.3">
      <c r="A770" s="1">
        <v>40179</v>
      </c>
      <c r="B770">
        <v>0.75</v>
      </c>
      <c r="C770" s="24">
        <f>(+'BRL IPCA'!R853/'BRL IPCA'!R841-1)*100</f>
        <v>4.5923253803370478</v>
      </c>
      <c r="D770" s="2">
        <v>124316506</v>
      </c>
      <c r="E770" s="2">
        <v>41071532</v>
      </c>
      <c r="F770" s="2">
        <v>165388038</v>
      </c>
      <c r="G770" s="2">
        <v>227474986</v>
      </c>
      <c r="H770" s="2">
        <v>323908655</v>
      </c>
      <c r="I770" s="2">
        <v>1146428588</v>
      </c>
    </row>
    <row r="771" spans="1:9" x14ac:dyDescent="0.3">
      <c r="A771" s="1">
        <v>40210</v>
      </c>
      <c r="B771">
        <v>0.78</v>
      </c>
      <c r="C771" s="24">
        <f>(+'BRL IPCA'!R854/'BRL IPCA'!R842-1)*100</f>
        <v>4.8315718730021606</v>
      </c>
      <c r="D771" s="2">
        <v>123045865</v>
      </c>
      <c r="E771" s="2">
        <v>38833198</v>
      </c>
      <c r="F771" s="2">
        <v>161879063</v>
      </c>
      <c r="G771" s="2">
        <v>225059838</v>
      </c>
      <c r="H771" s="2">
        <v>326604361</v>
      </c>
      <c r="I771" s="2">
        <v>1149968048</v>
      </c>
    </row>
    <row r="772" spans="1:9" x14ac:dyDescent="0.3">
      <c r="A772" s="1">
        <v>40238</v>
      </c>
      <c r="B772">
        <v>0.52</v>
      </c>
      <c r="C772" s="24">
        <f>(+'BRL IPCA'!R855/'BRL IPCA'!R843-1)*100</f>
        <v>5.1663633201015857</v>
      </c>
      <c r="D772" s="2">
        <v>119570547</v>
      </c>
      <c r="E772" s="2">
        <v>39150106</v>
      </c>
      <c r="F772" s="2">
        <v>158720653</v>
      </c>
      <c r="G772" s="2">
        <v>229296811</v>
      </c>
      <c r="H772" s="2">
        <v>328636026</v>
      </c>
      <c r="I772" s="2">
        <v>1162640012</v>
      </c>
    </row>
    <row r="773" spans="1:9" x14ac:dyDescent="0.3">
      <c r="A773" s="1">
        <v>40269</v>
      </c>
      <c r="B773">
        <v>0.56999999999999995</v>
      </c>
      <c r="C773" s="24">
        <f>(+'BRL IPCA'!R856/'BRL IPCA'!R844-1)*100</f>
        <v>5.2605608987123631</v>
      </c>
      <c r="D773" s="2">
        <v>119462155</v>
      </c>
      <c r="E773" s="2">
        <v>40867172</v>
      </c>
      <c r="F773" s="2">
        <v>160329327</v>
      </c>
      <c r="G773" s="2">
        <v>228663254</v>
      </c>
      <c r="H773" s="2">
        <v>331852076</v>
      </c>
      <c r="I773" s="2">
        <v>1158508716</v>
      </c>
    </row>
    <row r="774" spans="1:9" x14ac:dyDescent="0.3">
      <c r="A774" s="1">
        <v>40299</v>
      </c>
      <c r="B774">
        <v>0.43</v>
      </c>
      <c r="C774" s="24">
        <f>(+'BRL IPCA'!R857/'BRL IPCA'!R845-1)*100</f>
        <v>5.2186536384760007</v>
      </c>
      <c r="D774" s="2">
        <v>119763726</v>
      </c>
      <c r="E774" s="2">
        <v>40133346</v>
      </c>
      <c r="F774" s="2">
        <v>159897072</v>
      </c>
      <c r="G774" s="2">
        <v>231206160</v>
      </c>
      <c r="H774" s="2">
        <v>335901450</v>
      </c>
      <c r="I774" s="2">
        <v>1172262354</v>
      </c>
    </row>
    <row r="775" spans="1:9" x14ac:dyDescent="0.3">
      <c r="A775" s="1">
        <v>40330</v>
      </c>
      <c r="B775">
        <v>0</v>
      </c>
      <c r="C775" s="24">
        <f>(+'BRL IPCA'!R858/'BRL IPCA'!R846-1)*100</f>
        <v>4.8412252276564427</v>
      </c>
      <c r="D775" s="2">
        <v>121274869</v>
      </c>
      <c r="E775" s="2">
        <v>40776035</v>
      </c>
      <c r="F775" s="2">
        <v>162050904</v>
      </c>
      <c r="G775" s="2">
        <v>234716609</v>
      </c>
      <c r="H775" s="2">
        <v>341889866</v>
      </c>
      <c r="I775" s="2">
        <v>1191152965</v>
      </c>
    </row>
    <row r="776" spans="1:9" x14ac:dyDescent="0.3">
      <c r="A776" s="1">
        <v>40360</v>
      </c>
      <c r="B776">
        <v>0.01</v>
      </c>
      <c r="C776" s="24">
        <f>(+'BRL IPCA'!R859/'BRL IPCA'!R847-1)*100</f>
        <v>4.6006677475850077</v>
      </c>
      <c r="D776" s="2">
        <v>123286999</v>
      </c>
      <c r="E776" s="2">
        <v>43086525</v>
      </c>
      <c r="F776" s="2">
        <v>166373525</v>
      </c>
      <c r="G776" s="2">
        <v>235838143</v>
      </c>
      <c r="H776" s="2">
        <v>350691950</v>
      </c>
      <c r="I776" s="2">
        <v>1202007838</v>
      </c>
    </row>
    <row r="777" spans="1:9" x14ac:dyDescent="0.3">
      <c r="A777" s="1">
        <v>40391</v>
      </c>
      <c r="B777">
        <v>0.04</v>
      </c>
      <c r="C777" s="24">
        <f>(+'BRL IPCA'!R860/'BRL IPCA'!R848-1)*100</f>
        <v>4.4857793456655193</v>
      </c>
      <c r="D777" s="2">
        <v>125317668</v>
      </c>
      <c r="E777" s="2">
        <v>43307710</v>
      </c>
      <c r="F777" s="2">
        <v>168625377</v>
      </c>
      <c r="G777" s="2">
        <v>242749100</v>
      </c>
      <c r="H777" s="2">
        <v>354495995</v>
      </c>
      <c r="I777" s="2">
        <v>1226483557</v>
      </c>
    </row>
    <row r="778" spans="1:9" x14ac:dyDescent="0.3">
      <c r="A778" s="1">
        <v>40422</v>
      </c>
      <c r="B778">
        <v>0.45</v>
      </c>
      <c r="C778" s="24">
        <f>(+'BRL IPCA'!R861/'BRL IPCA'!R849-1)*100</f>
        <v>4.704674134797493</v>
      </c>
      <c r="D778" s="2">
        <v>129941482</v>
      </c>
      <c r="E778" s="2">
        <v>43027732</v>
      </c>
      <c r="F778" s="2">
        <v>172969214</v>
      </c>
      <c r="G778" s="2">
        <v>248741593</v>
      </c>
      <c r="H778" s="2">
        <v>361242172</v>
      </c>
      <c r="I778" s="2">
        <v>1255626526</v>
      </c>
    </row>
    <row r="779" spans="1:9" x14ac:dyDescent="0.3">
      <c r="A779" s="1">
        <v>40452</v>
      </c>
      <c r="B779">
        <v>0.75</v>
      </c>
      <c r="C779" s="24">
        <f>(+'BRL IPCA'!R862/'BRL IPCA'!R850-1)*100</f>
        <v>5.1954120371046075</v>
      </c>
      <c r="D779" s="2">
        <v>132104593</v>
      </c>
      <c r="E779" s="2">
        <v>44837766</v>
      </c>
      <c r="F779" s="2">
        <v>176942359</v>
      </c>
      <c r="G779" s="2">
        <v>249713851</v>
      </c>
      <c r="H779" s="2">
        <v>365719671</v>
      </c>
      <c r="I779" s="2">
        <v>1268275905</v>
      </c>
    </row>
    <row r="780" spans="1:9" x14ac:dyDescent="0.3">
      <c r="A780" s="1">
        <v>40483</v>
      </c>
      <c r="B780">
        <v>0.83</v>
      </c>
      <c r="C780" s="24">
        <f>(+'BRL IPCA'!R863/'BRL IPCA'!R851-1)*100</f>
        <v>5.6354286993452574</v>
      </c>
      <c r="D780" s="2">
        <v>133092998</v>
      </c>
      <c r="E780" s="2">
        <v>44740567</v>
      </c>
      <c r="F780" s="2">
        <v>177833565</v>
      </c>
      <c r="G780" s="2">
        <v>259165378</v>
      </c>
      <c r="H780" s="2">
        <v>371209621</v>
      </c>
      <c r="I780" s="2">
        <v>1300275955</v>
      </c>
    </row>
    <row r="781" spans="1:9" x14ac:dyDescent="0.3">
      <c r="A781" s="1">
        <v>40513</v>
      </c>
      <c r="B781">
        <v>0.63</v>
      </c>
      <c r="C781" s="24">
        <f>(+'BRL IPCA'!R864/'BRL IPCA'!R852-1)*100</f>
        <v>5.9090683472662553</v>
      </c>
      <c r="D781" s="2">
        <v>148053707</v>
      </c>
      <c r="E781" s="2">
        <v>49334581</v>
      </c>
      <c r="F781" s="2">
        <v>197388288</v>
      </c>
      <c r="G781" s="2">
        <v>281875897</v>
      </c>
      <c r="H781" s="2">
        <v>379604273</v>
      </c>
      <c r="I781" s="2">
        <v>1362388713</v>
      </c>
    </row>
    <row r="782" spans="1:9" x14ac:dyDescent="0.3">
      <c r="A782" s="1">
        <v>40544</v>
      </c>
      <c r="B782">
        <v>0.83</v>
      </c>
      <c r="C782" s="24">
        <f>(+'BRL IPCA'!R865/'BRL IPCA'!R853-1)*100</f>
        <v>5.9931648779638191</v>
      </c>
      <c r="D782" s="2">
        <v>142413969</v>
      </c>
      <c r="E782" s="2">
        <v>49632906</v>
      </c>
      <c r="F782" s="2">
        <v>192046875</v>
      </c>
      <c r="G782" s="2">
        <v>257275149</v>
      </c>
      <c r="H782" s="2">
        <v>382043990</v>
      </c>
      <c r="I782" s="2">
        <v>1347857182</v>
      </c>
    </row>
    <row r="783" spans="1:9" x14ac:dyDescent="0.3">
      <c r="A783" s="1">
        <v>40575</v>
      </c>
      <c r="B783">
        <v>0.8</v>
      </c>
      <c r="C783" s="24">
        <f>(+'BRL IPCA'!R866/'BRL IPCA'!R854-1)*100</f>
        <v>6.014199441345025</v>
      </c>
      <c r="D783" s="2">
        <v>137584152</v>
      </c>
      <c r="E783" s="2">
        <v>46292779</v>
      </c>
      <c r="F783" s="2">
        <v>183876931</v>
      </c>
      <c r="G783" s="2">
        <v>254054580</v>
      </c>
      <c r="H783" s="2">
        <v>383334105</v>
      </c>
      <c r="I783" s="2">
        <v>1367105652</v>
      </c>
    </row>
    <row r="784" spans="1:9" x14ac:dyDescent="0.3">
      <c r="A784" s="1">
        <v>40603</v>
      </c>
      <c r="B784">
        <v>0.79</v>
      </c>
      <c r="C784" s="24">
        <f>(+'BRL IPCA'!R867/'BRL IPCA'!R855-1)*100</f>
        <v>6.298957040321973</v>
      </c>
      <c r="D784" s="2">
        <v>135529426</v>
      </c>
      <c r="E784" s="2">
        <v>45235376</v>
      </c>
      <c r="F784" s="2">
        <v>180764802</v>
      </c>
      <c r="G784" s="2">
        <v>251848862</v>
      </c>
      <c r="H784" s="2">
        <v>385733263</v>
      </c>
      <c r="I784" s="2">
        <v>1393939107</v>
      </c>
    </row>
    <row r="785" spans="1:9" x14ac:dyDescent="0.3">
      <c r="A785" s="1">
        <v>40634</v>
      </c>
      <c r="B785">
        <v>0.77</v>
      </c>
      <c r="C785" s="24">
        <f>(+'BRL IPCA'!R868/'BRL IPCA'!R856-1)*100</f>
        <v>6.5103500144500837</v>
      </c>
      <c r="D785" s="2">
        <v>135514677</v>
      </c>
      <c r="E785" s="2">
        <v>44410870</v>
      </c>
      <c r="F785" s="2">
        <v>179925547</v>
      </c>
      <c r="G785" s="2">
        <v>248312352</v>
      </c>
      <c r="H785" s="2">
        <v>386122941</v>
      </c>
      <c r="I785" s="2">
        <v>1401819806</v>
      </c>
    </row>
    <row r="786" spans="1:9" x14ac:dyDescent="0.3">
      <c r="A786" s="1">
        <v>40664</v>
      </c>
      <c r="B786">
        <v>0.47</v>
      </c>
      <c r="C786" s="24">
        <f>(+'BRL IPCA'!R869/'BRL IPCA'!R857-1)*100</f>
        <v>6.5527717410315489</v>
      </c>
      <c r="D786" s="2">
        <v>133636005</v>
      </c>
      <c r="E786" s="2">
        <v>43967402</v>
      </c>
      <c r="F786" s="2">
        <v>177603406</v>
      </c>
      <c r="G786" s="2">
        <v>249576430</v>
      </c>
      <c r="H786" s="2">
        <v>387046563</v>
      </c>
      <c r="I786" s="2">
        <v>1427174141</v>
      </c>
    </row>
    <row r="787" spans="1:9" x14ac:dyDescent="0.3">
      <c r="A787" s="1">
        <v>40695</v>
      </c>
      <c r="B787">
        <v>0.15</v>
      </c>
      <c r="C787" s="24">
        <f>(+'BRL IPCA'!R870/'BRL IPCA'!R858-1)*100</f>
        <v>6.7126008986430952</v>
      </c>
      <c r="D787" s="2">
        <v>135309433</v>
      </c>
      <c r="E787" s="2">
        <v>44716284</v>
      </c>
      <c r="F787" s="2">
        <v>180025717</v>
      </c>
      <c r="G787" s="2">
        <v>253840238</v>
      </c>
      <c r="H787" s="2">
        <v>389558700</v>
      </c>
      <c r="I787" s="2">
        <v>1453997748</v>
      </c>
    </row>
    <row r="788" spans="1:9" x14ac:dyDescent="0.3">
      <c r="A788" s="1">
        <v>40725</v>
      </c>
      <c r="B788">
        <v>0.16</v>
      </c>
      <c r="C788" s="24">
        <f>(+'BRL IPCA'!R871/'BRL IPCA'!R859-1)*100</f>
        <v>6.8726537947014776</v>
      </c>
      <c r="D788" s="2">
        <v>136424584</v>
      </c>
      <c r="E788" s="2">
        <v>43530189</v>
      </c>
      <c r="F788" s="2">
        <v>179954773</v>
      </c>
      <c r="G788" s="2">
        <v>252615159</v>
      </c>
      <c r="H788" s="2">
        <v>398005681</v>
      </c>
      <c r="I788" s="2">
        <v>1474643875</v>
      </c>
    </row>
    <row r="789" spans="1:9" x14ac:dyDescent="0.3">
      <c r="A789" s="1">
        <v>40756</v>
      </c>
      <c r="B789">
        <v>0.37</v>
      </c>
      <c r="C789" s="24">
        <f>(+'BRL IPCA'!R872/'BRL IPCA'!R860-1)*100</f>
        <v>7.2251925367271985</v>
      </c>
      <c r="D789" s="2">
        <v>137258127</v>
      </c>
      <c r="E789" s="2">
        <v>42461609</v>
      </c>
      <c r="F789" s="2">
        <v>179719736</v>
      </c>
      <c r="G789" s="2">
        <v>248390557</v>
      </c>
      <c r="H789" s="2">
        <v>402719240</v>
      </c>
      <c r="I789" s="2">
        <v>1500838516</v>
      </c>
    </row>
    <row r="790" spans="1:9" x14ac:dyDescent="0.3">
      <c r="A790" s="1">
        <v>40787</v>
      </c>
      <c r="B790">
        <v>0.53</v>
      </c>
      <c r="C790" s="24">
        <f>(+'BRL IPCA'!R873/'BRL IPCA'!R861-1)*100</f>
        <v>7.3105884093298767</v>
      </c>
      <c r="D790" s="2">
        <v>141884834</v>
      </c>
      <c r="E790" s="2">
        <v>42391563</v>
      </c>
      <c r="F790" s="2">
        <v>184276398</v>
      </c>
      <c r="G790" s="2">
        <v>255032624</v>
      </c>
      <c r="H790" s="2">
        <v>409310509</v>
      </c>
      <c r="I790" s="2">
        <v>1531092115</v>
      </c>
    </row>
    <row r="791" spans="1:9" x14ac:dyDescent="0.3">
      <c r="A791" s="1">
        <v>40817</v>
      </c>
      <c r="B791">
        <v>0.43</v>
      </c>
      <c r="C791" s="24">
        <f>(+'BRL IPCA'!R874/'BRL IPCA'!R862-1)*100</f>
        <v>6.969750808426789</v>
      </c>
      <c r="D791" s="2">
        <v>143731034</v>
      </c>
      <c r="E791" s="2">
        <v>41739681</v>
      </c>
      <c r="F791" s="2">
        <v>185470716</v>
      </c>
      <c r="G791" s="2">
        <v>252814003</v>
      </c>
      <c r="H791" s="2">
        <v>412717601</v>
      </c>
      <c r="I791" s="2">
        <v>1538019377</v>
      </c>
    </row>
    <row r="792" spans="1:9" x14ac:dyDescent="0.3">
      <c r="A792" s="1">
        <v>40848</v>
      </c>
      <c r="B792">
        <v>0.52</v>
      </c>
      <c r="C792" s="24">
        <f>(+'BRL IPCA'!R875/'BRL IPCA'!R863-1)*100</f>
        <v>6.6408742563032863</v>
      </c>
      <c r="D792" s="2">
        <v>144819241</v>
      </c>
      <c r="E792" s="2">
        <v>42459956</v>
      </c>
      <c r="F792" s="2">
        <v>187279197</v>
      </c>
      <c r="G792" s="2">
        <v>261199615</v>
      </c>
      <c r="H792" s="2">
        <v>414983459</v>
      </c>
      <c r="I792" s="2">
        <v>1569029499</v>
      </c>
    </row>
    <row r="793" spans="1:9" x14ac:dyDescent="0.3">
      <c r="A793" s="1">
        <v>40878</v>
      </c>
      <c r="B793">
        <v>0.5</v>
      </c>
      <c r="C793" s="24">
        <f>(+'BRL IPCA'!R876/'BRL IPCA'!R864-1)*100</f>
        <v>6.5031090406288294</v>
      </c>
      <c r="D793" s="2">
        <v>160160294</v>
      </c>
      <c r="E793" s="2">
        <v>45816886</v>
      </c>
      <c r="F793" s="2">
        <v>205977180</v>
      </c>
      <c r="G793" s="2">
        <v>285376902</v>
      </c>
      <c r="H793" s="2">
        <v>420872648</v>
      </c>
      <c r="I793" s="2">
        <v>1617479557</v>
      </c>
    </row>
    <row r="794" spans="1:9" x14ac:dyDescent="0.3">
      <c r="A794" s="1">
        <v>40909</v>
      </c>
      <c r="B794">
        <v>0.56000000000000005</v>
      </c>
      <c r="C794" s="24">
        <f>(+'BRL IPCA'!R877/'BRL IPCA'!R865-1)*100</f>
        <v>6.2179177340636382</v>
      </c>
      <c r="D794" s="2">
        <v>153970447</v>
      </c>
      <c r="E794" s="2">
        <v>46614095</v>
      </c>
      <c r="F794" s="2">
        <v>200584542</v>
      </c>
      <c r="G794" s="2">
        <v>259833394</v>
      </c>
      <c r="H794" s="2">
        <v>423261828</v>
      </c>
      <c r="I794" s="2">
        <v>1591802789</v>
      </c>
    </row>
    <row r="795" spans="1:9" x14ac:dyDescent="0.3">
      <c r="A795" s="1">
        <v>40940</v>
      </c>
      <c r="B795">
        <v>0.45</v>
      </c>
      <c r="C795" s="24">
        <f>(+'BRL IPCA'!R878/'BRL IPCA'!R866-1)*100</f>
        <v>5.8491055197092301</v>
      </c>
      <c r="D795" s="2">
        <v>151623354</v>
      </c>
      <c r="E795" s="2">
        <v>42929658</v>
      </c>
      <c r="F795" s="2">
        <v>194553012</v>
      </c>
      <c r="G795" s="2">
        <v>256909110</v>
      </c>
      <c r="H795" s="2">
        <v>425054072</v>
      </c>
      <c r="I795" s="2">
        <v>1599649389</v>
      </c>
    </row>
    <row r="796" spans="1:9" x14ac:dyDescent="0.3">
      <c r="A796" s="1">
        <v>40969</v>
      </c>
      <c r="B796">
        <v>0.21</v>
      </c>
      <c r="C796" s="24">
        <f>(+'BRL IPCA'!R879/'BRL IPCA'!R867-1)*100</f>
        <v>5.2399926989786794</v>
      </c>
      <c r="D796" s="2">
        <v>147901092</v>
      </c>
      <c r="E796" s="2">
        <v>42503128</v>
      </c>
      <c r="F796" s="2">
        <v>190404220</v>
      </c>
      <c r="G796" s="2">
        <v>257522989</v>
      </c>
      <c r="H796" s="2">
        <v>429860852</v>
      </c>
      <c r="I796" s="2">
        <v>1614347323</v>
      </c>
    </row>
    <row r="797" spans="1:9" x14ac:dyDescent="0.3">
      <c r="A797" s="1">
        <v>41000</v>
      </c>
      <c r="B797">
        <v>0.64</v>
      </c>
      <c r="C797" s="24">
        <f>(+'BRL IPCA'!R880/'BRL IPCA'!R868-1)*100</f>
        <v>5.1042261111959419</v>
      </c>
      <c r="D797" s="2">
        <v>147515271</v>
      </c>
      <c r="E797" s="2">
        <v>42062878</v>
      </c>
      <c r="F797" s="2">
        <v>189578149</v>
      </c>
      <c r="G797" s="2">
        <v>258844775</v>
      </c>
      <c r="H797" s="2">
        <v>434077045</v>
      </c>
      <c r="I797" s="2">
        <v>1610857200</v>
      </c>
    </row>
    <row r="798" spans="1:9" x14ac:dyDescent="0.3">
      <c r="A798" s="1">
        <v>41030</v>
      </c>
      <c r="B798">
        <v>0.36</v>
      </c>
      <c r="C798" s="24">
        <f>(+'BRL IPCA'!R881/'BRL IPCA'!R869-1)*100</f>
        <v>4.9891523093423595</v>
      </c>
      <c r="D798" s="2">
        <v>148007869</v>
      </c>
      <c r="E798" s="2">
        <v>42075992</v>
      </c>
      <c r="F798" s="2">
        <v>190083861</v>
      </c>
      <c r="G798" s="2">
        <v>259530056</v>
      </c>
      <c r="H798" s="2">
        <v>442527440</v>
      </c>
      <c r="I798" s="2">
        <v>1637111216</v>
      </c>
    </row>
    <row r="799" spans="1:9" x14ac:dyDescent="0.3">
      <c r="A799" s="1">
        <v>41061</v>
      </c>
      <c r="B799">
        <v>0.08</v>
      </c>
      <c r="C799" s="24">
        <f>(+'BRL IPCA'!R882/'BRL IPCA'!R870-1)*100</f>
        <v>4.9157699762254925</v>
      </c>
      <c r="D799" s="2">
        <v>150074702</v>
      </c>
      <c r="E799" s="2">
        <v>42451725</v>
      </c>
      <c r="F799" s="2">
        <v>192526427</v>
      </c>
      <c r="G799" s="2">
        <v>265317011</v>
      </c>
      <c r="H799" s="2">
        <v>449801588</v>
      </c>
      <c r="I799" s="2">
        <v>1660339682</v>
      </c>
    </row>
    <row r="800" spans="1:9" x14ac:dyDescent="0.3">
      <c r="A800" s="1">
        <v>41091</v>
      </c>
      <c r="B800">
        <v>0.43</v>
      </c>
      <c r="C800" s="24">
        <f>(+'BRL IPCA'!R883/'BRL IPCA'!R871-1)*100</f>
        <v>5.198590043054363</v>
      </c>
      <c r="D800" s="2">
        <v>153472627</v>
      </c>
      <c r="E800" s="2">
        <v>44008986</v>
      </c>
      <c r="F800" s="2">
        <v>197481613</v>
      </c>
      <c r="G800" s="2">
        <v>265535664</v>
      </c>
      <c r="H800" s="2">
        <v>460241954</v>
      </c>
      <c r="I800" s="2">
        <v>1668505243</v>
      </c>
    </row>
    <row r="801" spans="1:9" x14ac:dyDescent="0.3">
      <c r="A801" s="1">
        <v>41122</v>
      </c>
      <c r="B801">
        <v>0.41</v>
      </c>
      <c r="C801" s="24">
        <f>(+'BRL IPCA'!R884/'BRL IPCA'!R872-1)*100</f>
        <v>5.2405143591021996</v>
      </c>
      <c r="D801" s="2">
        <v>154185220</v>
      </c>
      <c r="E801" s="2">
        <v>42803052</v>
      </c>
      <c r="F801" s="2">
        <v>196988272</v>
      </c>
      <c r="G801" s="2">
        <v>267208637</v>
      </c>
      <c r="H801" s="2">
        <v>465932010</v>
      </c>
      <c r="I801" s="2">
        <v>1685548585</v>
      </c>
    </row>
    <row r="802" spans="1:9" x14ac:dyDescent="0.3">
      <c r="A802" s="1">
        <v>41153</v>
      </c>
      <c r="B802">
        <v>0.56999999999999995</v>
      </c>
      <c r="C802" s="24">
        <f>(+'BRL IPCA'!R885/'BRL IPCA'!R873-1)*100</f>
        <v>5.2823886312036938</v>
      </c>
      <c r="D802" s="2">
        <v>160845785</v>
      </c>
      <c r="E802" s="2">
        <v>44709108</v>
      </c>
      <c r="F802" s="2">
        <v>205554893</v>
      </c>
      <c r="G802" s="2">
        <v>274835293</v>
      </c>
      <c r="H802" s="2">
        <v>474052528</v>
      </c>
      <c r="I802" s="2">
        <v>1702277330</v>
      </c>
    </row>
    <row r="803" spans="1:9" x14ac:dyDescent="0.3">
      <c r="A803" s="1">
        <v>41183</v>
      </c>
      <c r="B803">
        <v>0.59</v>
      </c>
      <c r="C803" s="24">
        <f>(+'BRL IPCA'!R886/'BRL IPCA'!R874-1)*100</f>
        <v>5.4501192115182562</v>
      </c>
      <c r="D803" s="2">
        <v>161891062</v>
      </c>
      <c r="E803" s="2">
        <v>44133873</v>
      </c>
      <c r="F803" s="2">
        <v>206024936</v>
      </c>
      <c r="G803" s="2">
        <v>273105295</v>
      </c>
      <c r="H803" s="2">
        <v>479470968</v>
      </c>
      <c r="I803" s="2">
        <v>1706898049</v>
      </c>
    </row>
    <row r="804" spans="1:9" x14ac:dyDescent="0.3">
      <c r="A804" s="1">
        <v>41214</v>
      </c>
      <c r="B804">
        <v>0.6</v>
      </c>
      <c r="C804" s="24">
        <f>(+'BRL IPCA'!R887/'BRL IPCA'!R875-1)*100</f>
        <v>5.5340429036881744</v>
      </c>
      <c r="D804" s="2">
        <v>161763413</v>
      </c>
      <c r="E804" s="2">
        <v>44744094</v>
      </c>
      <c r="F804" s="2">
        <v>206507508</v>
      </c>
      <c r="G804" s="2">
        <v>288090912</v>
      </c>
      <c r="H804" s="2">
        <v>485716890</v>
      </c>
      <c r="I804" s="2">
        <v>1724637270</v>
      </c>
    </row>
    <row r="805" spans="1:9" x14ac:dyDescent="0.3">
      <c r="A805" s="1">
        <v>41244</v>
      </c>
      <c r="B805">
        <v>0.79</v>
      </c>
      <c r="C805" s="24">
        <f>(+'BRL IPCA'!R888/'BRL IPCA'!R876-1)*100</f>
        <v>5.8385689976391486</v>
      </c>
      <c r="D805" s="2">
        <v>180418918</v>
      </c>
      <c r="E805" s="2">
        <v>50450025</v>
      </c>
      <c r="F805" s="2">
        <v>230868943</v>
      </c>
      <c r="G805" s="2">
        <v>325045422</v>
      </c>
      <c r="H805" s="2">
        <v>497139074</v>
      </c>
      <c r="I805" s="2">
        <v>1764644740</v>
      </c>
    </row>
    <row r="806" spans="1:9" x14ac:dyDescent="0.3">
      <c r="A806" s="1">
        <v>41275</v>
      </c>
      <c r="B806">
        <v>0.86</v>
      </c>
      <c r="C806" s="24">
        <f>(+'BRL IPCA'!R889/'BRL IPCA'!R877-1)*100</f>
        <v>6.1543165185151461</v>
      </c>
      <c r="D806" s="2">
        <v>172616875</v>
      </c>
      <c r="E806" s="2">
        <v>54143617</v>
      </c>
      <c r="F806" s="2">
        <v>226760492</v>
      </c>
      <c r="G806" s="2">
        <v>287515564</v>
      </c>
      <c r="H806" s="2">
        <v>501669856</v>
      </c>
      <c r="I806" s="2">
        <v>1721819113</v>
      </c>
    </row>
    <row r="807" spans="1:9" x14ac:dyDescent="0.3">
      <c r="A807" s="1">
        <v>41306</v>
      </c>
      <c r="B807">
        <v>0.6</v>
      </c>
      <c r="C807" s="24">
        <f>(+'BRL IPCA'!R890/'BRL IPCA'!R878-1)*100</f>
        <v>6.3128346616488251</v>
      </c>
      <c r="D807" s="2">
        <v>169063886</v>
      </c>
      <c r="E807" s="2">
        <v>45882690</v>
      </c>
      <c r="F807" s="2">
        <v>214946577</v>
      </c>
      <c r="G807" s="2">
        <v>287025459</v>
      </c>
      <c r="H807" s="2">
        <v>506417662</v>
      </c>
      <c r="I807" s="2">
        <v>1722232564</v>
      </c>
    </row>
    <row r="808" spans="1:9" x14ac:dyDescent="0.3">
      <c r="A808" s="1">
        <v>41334</v>
      </c>
      <c r="B808">
        <v>0.47</v>
      </c>
      <c r="C808" s="24">
        <f>(+'BRL IPCA'!R891/'BRL IPCA'!R879-1)*100</f>
        <v>6.5886687801203214</v>
      </c>
      <c r="D808" s="2">
        <v>166095210</v>
      </c>
      <c r="E808" s="2">
        <v>39547165</v>
      </c>
      <c r="F808" s="2">
        <v>205642375</v>
      </c>
      <c r="G808" s="2">
        <v>293276608</v>
      </c>
      <c r="H808" s="2">
        <v>514654970</v>
      </c>
      <c r="I808" s="2">
        <v>1755986200</v>
      </c>
    </row>
    <row r="809" spans="1:9" x14ac:dyDescent="0.3">
      <c r="A809" s="1">
        <v>41365</v>
      </c>
      <c r="B809">
        <v>0.55000000000000004</v>
      </c>
      <c r="C809" s="24">
        <f>(+'BRL IPCA'!R892/'BRL IPCA'!R880-1)*100</f>
        <v>6.4933490246531944</v>
      </c>
      <c r="D809" s="2">
        <v>164464143</v>
      </c>
      <c r="E809" s="2">
        <v>41583851</v>
      </c>
      <c r="F809" s="2">
        <v>206047994</v>
      </c>
      <c r="G809" s="2">
        <v>287763134</v>
      </c>
      <c r="H809" s="2">
        <v>519548894</v>
      </c>
      <c r="I809" s="2">
        <v>1752360489</v>
      </c>
    </row>
    <row r="810" spans="1:9" x14ac:dyDescent="0.3">
      <c r="A810" s="1">
        <v>41395</v>
      </c>
      <c r="B810">
        <v>0.37</v>
      </c>
      <c r="C810" s="24">
        <f>(+'BRL IPCA'!R893/'BRL IPCA'!R881-1)*100</f>
        <v>6.5039601594703234</v>
      </c>
      <c r="D810" s="2">
        <v>165309792</v>
      </c>
      <c r="E810" s="2">
        <v>42597959</v>
      </c>
      <c r="F810" s="2">
        <v>207907751</v>
      </c>
      <c r="G810" s="2">
        <v>293594788</v>
      </c>
      <c r="H810" s="2">
        <v>527860458</v>
      </c>
      <c r="I810" s="2">
        <v>1780263166</v>
      </c>
    </row>
    <row r="811" spans="1:9" x14ac:dyDescent="0.3">
      <c r="A811" s="1">
        <v>41426</v>
      </c>
      <c r="B811">
        <v>0.26</v>
      </c>
      <c r="C811" s="24">
        <f>(+'BRL IPCA'!R894/'BRL IPCA'!R882-1)*100</f>
        <v>6.6955140446492312</v>
      </c>
      <c r="D811" s="2">
        <v>166860422</v>
      </c>
      <c r="E811" s="2">
        <v>37292816</v>
      </c>
      <c r="F811" s="2">
        <v>204153238</v>
      </c>
      <c r="G811" s="2">
        <v>300251536</v>
      </c>
      <c r="H811" s="2">
        <v>539315239</v>
      </c>
      <c r="I811" s="2">
        <v>1816626861</v>
      </c>
    </row>
    <row r="812" spans="1:9" x14ac:dyDescent="0.3">
      <c r="A812" s="1">
        <v>41456</v>
      </c>
      <c r="B812">
        <v>0.03</v>
      </c>
      <c r="C812" s="24">
        <f>(+'BRL IPCA'!R895/'BRL IPCA'!R883-1)*100</f>
        <v>6.2705592938988808</v>
      </c>
      <c r="D812" s="2">
        <v>169294570</v>
      </c>
      <c r="E812" s="2">
        <v>42249207</v>
      </c>
      <c r="F812" s="2">
        <v>211543777</v>
      </c>
      <c r="G812" s="2">
        <v>294992118</v>
      </c>
      <c r="H812" s="2">
        <v>551158753</v>
      </c>
      <c r="I812" s="2">
        <v>1822959180</v>
      </c>
    </row>
    <row r="813" spans="1:9" x14ac:dyDescent="0.3">
      <c r="A813" s="1">
        <v>41487</v>
      </c>
      <c r="B813">
        <v>0.24</v>
      </c>
      <c r="C813" s="24">
        <f>(+'BRL IPCA'!R896/'BRL IPCA'!R884-1)*100</f>
        <v>6.0906370244041552</v>
      </c>
      <c r="D813" s="2">
        <v>170532880</v>
      </c>
      <c r="E813" s="2">
        <v>42445166</v>
      </c>
      <c r="F813" s="2">
        <v>212978046</v>
      </c>
      <c r="G813" s="2">
        <v>298262492</v>
      </c>
      <c r="H813" s="2">
        <v>558449217</v>
      </c>
      <c r="I813" s="2">
        <v>1844371951</v>
      </c>
    </row>
    <row r="814" spans="1:9" x14ac:dyDescent="0.3">
      <c r="A814" s="1">
        <v>41518</v>
      </c>
      <c r="B814">
        <v>0.35</v>
      </c>
      <c r="C814" s="24">
        <f>(+'BRL IPCA'!R897/'BRL IPCA'!R885-1)*100</f>
        <v>5.8585604593711649</v>
      </c>
      <c r="D814" s="2">
        <v>176114726</v>
      </c>
      <c r="E814" s="2">
        <v>38849786</v>
      </c>
      <c r="F814" s="2">
        <v>214964511</v>
      </c>
      <c r="G814" s="2">
        <v>301268767</v>
      </c>
      <c r="H814" s="2">
        <v>567882037</v>
      </c>
      <c r="I814" s="2">
        <v>1861085764</v>
      </c>
    </row>
    <row r="815" spans="1:9" x14ac:dyDescent="0.3">
      <c r="A815" s="1">
        <v>41548</v>
      </c>
      <c r="B815">
        <v>0.56999999999999995</v>
      </c>
      <c r="C815" s="24">
        <f>(+'BRL IPCA'!R898/'BRL IPCA'!R886-1)*100</f>
        <v>5.8375129277160598</v>
      </c>
      <c r="D815" s="2">
        <v>176672082</v>
      </c>
      <c r="E815" s="2">
        <v>40347112</v>
      </c>
      <c r="F815" s="2">
        <v>217019194</v>
      </c>
      <c r="G815" s="2">
        <v>297832161</v>
      </c>
      <c r="H815" s="2">
        <v>575369015</v>
      </c>
      <c r="I815" s="2">
        <v>1871626060</v>
      </c>
    </row>
    <row r="816" spans="1:9" x14ac:dyDescent="0.3">
      <c r="A816" s="1">
        <v>41579</v>
      </c>
      <c r="B816">
        <v>0.54</v>
      </c>
      <c r="C816" s="24">
        <f>(+'BRL IPCA'!R899/'BRL IPCA'!R887-1)*100</f>
        <v>5.7743891625504418</v>
      </c>
      <c r="D816" s="2">
        <v>179574744</v>
      </c>
      <c r="E816" s="2">
        <v>41972606</v>
      </c>
      <c r="F816" s="2">
        <v>221547350</v>
      </c>
      <c r="G816" s="2">
        <v>314867661</v>
      </c>
      <c r="H816" s="2">
        <v>584781093</v>
      </c>
      <c r="I816" s="2">
        <v>1909101906</v>
      </c>
    </row>
    <row r="817" spans="1:9" x14ac:dyDescent="0.3">
      <c r="A817" s="1">
        <v>41609</v>
      </c>
      <c r="B817">
        <v>0.92</v>
      </c>
      <c r="C817" s="24">
        <f>(+'BRL IPCA'!R900/'BRL IPCA'!R888-1)*100</f>
        <v>5.9108180800137911</v>
      </c>
      <c r="D817" s="2">
        <v>198436113</v>
      </c>
      <c r="E817" s="2">
        <v>41911116</v>
      </c>
      <c r="F817" s="2">
        <v>240347230</v>
      </c>
      <c r="G817" s="2">
        <v>344507915</v>
      </c>
      <c r="H817" s="2">
        <v>599825987</v>
      </c>
      <c r="I817" s="2">
        <v>1956838075</v>
      </c>
    </row>
    <row r="818" spans="1:9" x14ac:dyDescent="0.3">
      <c r="A818" s="1">
        <v>41640</v>
      </c>
      <c r="B818">
        <v>0.55000000000000004</v>
      </c>
      <c r="C818" s="24">
        <f>(+'BRL IPCA'!R901/'BRL IPCA'!R889-1)*100</f>
        <v>5.5852940506185611</v>
      </c>
      <c r="D818" s="2">
        <v>189959530</v>
      </c>
      <c r="E818" s="2">
        <v>45665808</v>
      </c>
      <c r="F818" s="2">
        <v>235625338</v>
      </c>
      <c r="G818" s="2">
        <v>313131662</v>
      </c>
      <c r="H818" s="2">
        <v>604824604</v>
      </c>
      <c r="I818" s="2">
        <v>1941730916</v>
      </c>
    </row>
    <row r="819" spans="1:9" x14ac:dyDescent="0.3">
      <c r="A819" s="1">
        <v>41671</v>
      </c>
      <c r="B819">
        <v>0.69</v>
      </c>
      <c r="C819" s="24">
        <f>(+'BRL IPCA'!R902/'BRL IPCA'!R890-1)*100</f>
        <v>5.6797540552363968</v>
      </c>
      <c r="D819" s="2">
        <v>185298262</v>
      </c>
      <c r="E819" s="2">
        <v>42528418</v>
      </c>
      <c r="F819" s="2">
        <v>227826681</v>
      </c>
      <c r="G819" s="2">
        <v>316246296</v>
      </c>
      <c r="H819" s="2">
        <v>609877474</v>
      </c>
      <c r="I819" s="2">
        <v>1960711415</v>
      </c>
    </row>
    <row r="820" spans="1:9" x14ac:dyDescent="0.3">
      <c r="A820" s="1">
        <v>41699</v>
      </c>
      <c r="B820">
        <v>0.92</v>
      </c>
      <c r="C820" s="24">
        <f>(+'BRL IPCA'!R903/'BRL IPCA'!R891-1)*100</f>
        <v>6.1530882776396734</v>
      </c>
      <c r="D820" s="2">
        <v>183726723</v>
      </c>
      <c r="E820" s="2">
        <v>39415225</v>
      </c>
      <c r="F820" s="2">
        <v>223141949</v>
      </c>
      <c r="G820" s="2">
        <v>309930414</v>
      </c>
      <c r="H820" s="2">
        <v>614875533</v>
      </c>
      <c r="I820" s="2">
        <v>1972553099</v>
      </c>
    </row>
    <row r="821" spans="1:9" x14ac:dyDescent="0.3">
      <c r="A821" s="1">
        <v>41730</v>
      </c>
      <c r="B821">
        <v>0.67</v>
      </c>
      <c r="C821" s="24">
        <f>(+'BRL IPCA'!R904/'BRL IPCA'!R892-1)*100</f>
        <v>6.2797752054697842</v>
      </c>
      <c r="D821" s="2">
        <v>184156733</v>
      </c>
      <c r="E821" s="2">
        <v>40908103</v>
      </c>
      <c r="F821" s="2">
        <v>225064836</v>
      </c>
      <c r="G821" s="2">
        <v>309226880</v>
      </c>
      <c r="H821" s="2">
        <v>616830710</v>
      </c>
      <c r="I821" s="2">
        <v>1983442701</v>
      </c>
    </row>
    <row r="822" spans="1:9" x14ac:dyDescent="0.3">
      <c r="A822" s="1">
        <v>41760</v>
      </c>
      <c r="B822">
        <v>0.46</v>
      </c>
      <c r="C822" s="24">
        <f>(+'BRL IPCA'!R905/'BRL IPCA'!R893-1)*100</f>
        <v>6.3750743961491718</v>
      </c>
      <c r="D822" s="2">
        <v>181536366</v>
      </c>
      <c r="E822" s="2">
        <v>41352808</v>
      </c>
      <c r="F822" s="2">
        <v>222889174</v>
      </c>
      <c r="G822" s="2">
        <v>303690454</v>
      </c>
      <c r="H822" s="2">
        <v>622339689</v>
      </c>
      <c r="I822" s="2">
        <v>2002401959</v>
      </c>
    </row>
    <row r="823" spans="1:9" x14ac:dyDescent="0.3">
      <c r="A823" s="1">
        <v>41791</v>
      </c>
      <c r="B823">
        <v>0.4</v>
      </c>
      <c r="C823" s="24">
        <f>(+'BRL IPCA'!R906/'BRL IPCA'!R894-1)*100</f>
        <v>6.5236132991559614</v>
      </c>
      <c r="D823" s="2">
        <v>185288894</v>
      </c>
      <c r="E823" s="2">
        <v>38078155</v>
      </c>
      <c r="F823" s="2">
        <v>223367049</v>
      </c>
      <c r="G823" s="2">
        <v>305835044</v>
      </c>
      <c r="H823" s="2">
        <v>628926415</v>
      </c>
      <c r="I823" s="2">
        <v>2022879777</v>
      </c>
    </row>
    <row r="824" spans="1:9" x14ac:dyDescent="0.3">
      <c r="A824" s="1">
        <v>41821</v>
      </c>
      <c r="B824">
        <v>0.01</v>
      </c>
      <c r="C824" s="24">
        <f>(+'BRL IPCA'!R907/'BRL IPCA'!R895-1)*100</f>
        <v>6.50231496599607</v>
      </c>
      <c r="D824" s="2">
        <v>185330990</v>
      </c>
      <c r="E824" s="2">
        <v>40663081</v>
      </c>
      <c r="F824" s="2">
        <v>225994071</v>
      </c>
      <c r="G824" s="2">
        <v>302284860</v>
      </c>
      <c r="H824" s="2">
        <v>636446769</v>
      </c>
      <c r="I824" s="2">
        <v>2031557894</v>
      </c>
    </row>
    <row r="825" spans="1:9" x14ac:dyDescent="0.3">
      <c r="A825" s="1">
        <v>41852</v>
      </c>
      <c r="B825">
        <v>0.25</v>
      </c>
      <c r="C825" s="24">
        <f>(+'BRL IPCA'!R908/'BRL IPCA'!R896-1)*100</f>
        <v>6.5129396981355336</v>
      </c>
      <c r="D825" s="2">
        <v>186682026</v>
      </c>
      <c r="E825" s="2">
        <v>39660838</v>
      </c>
      <c r="F825" s="2">
        <v>226342864</v>
      </c>
      <c r="G825" s="2">
        <v>306457271</v>
      </c>
      <c r="H825" s="2">
        <v>640564030</v>
      </c>
      <c r="I825" s="2">
        <v>2048171066</v>
      </c>
    </row>
    <row r="826" spans="1:9" x14ac:dyDescent="0.3">
      <c r="A826" s="1">
        <v>41883</v>
      </c>
      <c r="B826">
        <v>0.56999999999999995</v>
      </c>
      <c r="C826" s="24">
        <f>(+'BRL IPCA'!R909/'BRL IPCA'!R897-1)*100</f>
        <v>6.7464508763477093</v>
      </c>
      <c r="D826" s="2">
        <v>191296575</v>
      </c>
      <c r="E826" s="2">
        <v>40517296</v>
      </c>
      <c r="F826" s="2">
        <v>231813871</v>
      </c>
      <c r="G826" s="2">
        <v>313958669</v>
      </c>
      <c r="H826" s="2">
        <v>645474104</v>
      </c>
      <c r="I826" s="2">
        <v>2072342009</v>
      </c>
    </row>
    <row r="827" spans="1:9" x14ac:dyDescent="0.3">
      <c r="A827" s="1">
        <v>41913</v>
      </c>
      <c r="B827">
        <v>0.42</v>
      </c>
      <c r="C827" s="24">
        <f>(+'BRL IPCA'!R910/'BRL IPCA'!R898-1)*100</f>
        <v>6.5872387093848461</v>
      </c>
      <c r="D827" s="2">
        <v>193558086</v>
      </c>
      <c r="E827" s="2">
        <v>40629796</v>
      </c>
      <c r="F827" s="2">
        <v>234187883</v>
      </c>
      <c r="G827" s="2">
        <v>312803318</v>
      </c>
      <c r="H827" s="2">
        <v>649650206</v>
      </c>
      <c r="I827" s="2">
        <v>2081008364</v>
      </c>
    </row>
    <row r="828" spans="1:9" x14ac:dyDescent="0.3">
      <c r="A828" s="1">
        <v>41944</v>
      </c>
      <c r="B828">
        <v>0.51</v>
      </c>
      <c r="C828" s="24">
        <f>(+'BRL IPCA'!R911/'BRL IPCA'!R899-1)*100</f>
        <v>6.555434281681638</v>
      </c>
      <c r="D828" s="2">
        <v>195742773</v>
      </c>
      <c r="E828" s="2">
        <v>40299281</v>
      </c>
      <c r="F828" s="2">
        <v>236042054</v>
      </c>
      <c r="G828" s="2">
        <v>326330250</v>
      </c>
      <c r="H828" s="2">
        <v>655806257</v>
      </c>
      <c r="I828" s="2">
        <v>2107505461</v>
      </c>
    </row>
    <row r="829" spans="1:9" x14ac:dyDescent="0.3">
      <c r="A829" s="1">
        <v>41974</v>
      </c>
      <c r="B829">
        <v>0.78</v>
      </c>
      <c r="C829" s="24">
        <f>(+'BRL IPCA'!R912/'BRL IPCA'!R900-1)*100</f>
        <v>6.4076165963919518</v>
      </c>
      <c r="D829" s="2">
        <v>215495441</v>
      </c>
      <c r="E829" s="2">
        <v>43523631</v>
      </c>
      <c r="F829" s="2">
        <v>259019072</v>
      </c>
      <c r="G829" s="2">
        <v>351602954</v>
      </c>
      <c r="H829" s="2">
        <v>664847301</v>
      </c>
      <c r="I829" s="2">
        <v>2150683632</v>
      </c>
    </row>
    <row r="830" spans="1:9" x14ac:dyDescent="0.3">
      <c r="A830" s="1">
        <v>42005</v>
      </c>
      <c r="B830">
        <v>1.24</v>
      </c>
      <c r="C830" s="24">
        <f>(+'BRL IPCA'!R913/'BRL IPCA'!R901-1)*100</f>
        <v>7.1378130703005249</v>
      </c>
      <c r="D830" s="2">
        <v>206614522</v>
      </c>
      <c r="E830" s="2">
        <v>46528570</v>
      </c>
      <c r="F830" s="2">
        <v>253143092</v>
      </c>
      <c r="G830" s="2">
        <v>321695497</v>
      </c>
      <c r="H830" s="2">
        <v>663517447</v>
      </c>
      <c r="I830" s="2">
        <v>2127290700</v>
      </c>
    </row>
    <row r="831" spans="1:9" x14ac:dyDescent="0.3">
      <c r="A831" s="1">
        <v>42036</v>
      </c>
      <c r="B831">
        <v>1.22</v>
      </c>
      <c r="C831" s="24">
        <f>(+'BRL IPCA'!R914/'BRL IPCA'!R902-1)*100</f>
        <v>7.7017522988958254</v>
      </c>
      <c r="D831" s="2">
        <v>202013242</v>
      </c>
      <c r="E831" s="2">
        <v>39922996</v>
      </c>
      <c r="F831" s="2">
        <v>241936239</v>
      </c>
      <c r="G831" s="2">
        <v>318950030</v>
      </c>
      <c r="H831" s="2">
        <v>660210261</v>
      </c>
      <c r="I831" s="2">
        <v>2130760374</v>
      </c>
    </row>
    <row r="832" spans="1:9" x14ac:dyDescent="0.3">
      <c r="A832" s="1">
        <v>42064</v>
      </c>
      <c r="B832">
        <v>1.32</v>
      </c>
      <c r="C832" s="24">
        <f>(+'BRL IPCA'!R915/'BRL IPCA'!R903-1)*100</f>
        <v>8.1286320147059499</v>
      </c>
      <c r="D832" s="2">
        <v>199494940</v>
      </c>
      <c r="E832" s="2">
        <v>41247588</v>
      </c>
      <c r="F832" s="2">
        <v>240742528</v>
      </c>
      <c r="G832" s="2">
        <v>315360204</v>
      </c>
      <c r="H832" s="2">
        <v>652549189</v>
      </c>
      <c r="I832" s="2">
        <v>2127134051</v>
      </c>
    </row>
    <row r="833" spans="1:9" x14ac:dyDescent="0.3">
      <c r="A833" s="1">
        <v>42095</v>
      </c>
      <c r="B833">
        <v>0.71</v>
      </c>
      <c r="C833" s="24">
        <f>(+'BRL IPCA'!R916/'BRL IPCA'!R904-1)*100</f>
        <v>8.1715956114139168</v>
      </c>
      <c r="D833" s="2">
        <v>198811962</v>
      </c>
      <c r="E833" s="2">
        <v>39499518</v>
      </c>
      <c r="F833" s="2">
        <v>238311480</v>
      </c>
      <c r="G833" s="2">
        <v>306875977</v>
      </c>
      <c r="H833" s="2">
        <v>650444733</v>
      </c>
      <c r="I833" s="2">
        <v>2135910116</v>
      </c>
    </row>
    <row r="834" spans="1:9" x14ac:dyDescent="0.3">
      <c r="A834" s="1">
        <v>42125</v>
      </c>
      <c r="B834">
        <v>0.74</v>
      </c>
      <c r="C834" s="24">
        <f>(+'BRL IPCA'!R917/'BRL IPCA'!R905-1)*100</f>
        <v>8.4730892085789442</v>
      </c>
      <c r="D834" s="2">
        <v>196246181</v>
      </c>
      <c r="E834" s="2">
        <v>35834304</v>
      </c>
      <c r="F834" s="2">
        <v>232080485</v>
      </c>
      <c r="G834" s="2">
        <v>305872981</v>
      </c>
      <c r="H834" s="2">
        <v>651079300</v>
      </c>
      <c r="I834" s="2">
        <v>2151857157</v>
      </c>
    </row>
    <row r="835" spans="1:9" x14ac:dyDescent="0.3">
      <c r="A835" s="1">
        <v>42156</v>
      </c>
      <c r="B835">
        <v>0.79</v>
      </c>
      <c r="C835" s="24">
        <f>(+'BRL IPCA'!R918/'BRL IPCA'!R906-1)*100</f>
        <v>8.8944488180545012</v>
      </c>
      <c r="D835" s="2">
        <v>196863823</v>
      </c>
      <c r="E835" s="2">
        <v>36383734</v>
      </c>
      <c r="F835" s="2">
        <v>233247557</v>
      </c>
      <c r="G835" s="2">
        <v>305973492</v>
      </c>
      <c r="H835" s="2">
        <v>648879274</v>
      </c>
      <c r="I835" s="2">
        <v>2154232444</v>
      </c>
    </row>
    <row r="836" spans="1:9" x14ac:dyDescent="0.3">
      <c r="A836" s="1">
        <v>42186</v>
      </c>
      <c r="B836">
        <v>0.62</v>
      </c>
      <c r="C836" s="24">
        <f>(+'BRL IPCA'!R919/'BRL IPCA'!R907-1)*100</f>
        <v>9.5586385368727544</v>
      </c>
      <c r="D836" s="2">
        <v>197022258</v>
      </c>
      <c r="E836" s="2">
        <v>37058158</v>
      </c>
      <c r="F836" s="2">
        <v>234080416</v>
      </c>
      <c r="G836" s="2">
        <v>299397332</v>
      </c>
      <c r="H836" s="2">
        <v>650714091</v>
      </c>
      <c r="I836" s="2">
        <v>2161920644</v>
      </c>
    </row>
    <row r="837" spans="1:9" x14ac:dyDescent="0.3">
      <c r="A837" s="1">
        <v>42217</v>
      </c>
      <c r="B837">
        <v>0.22</v>
      </c>
      <c r="C837" s="24">
        <f>(+'BRL IPCA'!R920/'BRL IPCA'!R908-1)*100</f>
        <v>9.5258529093804167</v>
      </c>
      <c r="D837" s="2">
        <v>196142451</v>
      </c>
      <c r="E837" s="2">
        <v>33267878</v>
      </c>
      <c r="F837" s="2">
        <v>229410329</v>
      </c>
      <c r="G837" s="2">
        <v>297343836</v>
      </c>
      <c r="H837" s="2">
        <v>647539584</v>
      </c>
      <c r="I837" s="2">
        <v>2163406036</v>
      </c>
    </row>
    <row r="838" spans="1:9" x14ac:dyDescent="0.3">
      <c r="A838" s="1">
        <v>42248</v>
      </c>
      <c r="B838">
        <v>0.54</v>
      </c>
      <c r="C838" s="24">
        <f>(+'BRL IPCA'!R921/'BRL IPCA'!R909-1)*100</f>
        <v>9.493181381218152</v>
      </c>
      <c r="D838" s="2">
        <v>196414101</v>
      </c>
      <c r="E838" s="2">
        <v>34552700</v>
      </c>
      <c r="F838" s="2">
        <v>230966801</v>
      </c>
      <c r="G838" s="2">
        <v>295810781</v>
      </c>
      <c r="H838" s="2">
        <v>646378452</v>
      </c>
      <c r="I838" s="2">
        <v>2167463562</v>
      </c>
    </row>
    <row r="839" spans="1:9" x14ac:dyDescent="0.3">
      <c r="A839" s="1">
        <v>42278</v>
      </c>
      <c r="B839">
        <v>0.82</v>
      </c>
      <c r="C839" s="24">
        <f>(+'BRL IPCA'!R922/'BRL IPCA'!R910-1)*100</f>
        <v>9.9293223148218868</v>
      </c>
      <c r="D839" s="2">
        <v>203745644</v>
      </c>
      <c r="E839" s="2">
        <v>33598743</v>
      </c>
      <c r="F839" s="2">
        <v>237344387</v>
      </c>
      <c r="G839" s="2">
        <v>299192775</v>
      </c>
      <c r="H839" s="2">
        <v>647197563</v>
      </c>
      <c r="I839" s="2">
        <v>2200853919</v>
      </c>
    </row>
    <row r="840" spans="1:9" x14ac:dyDescent="0.3">
      <c r="A840" s="1">
        <v>42309</v>
      </c>
      <c r="B840">
        <v>1.01</v>
      </c>
      <c r="C840" s="24">
        <f>(+'BRL IPCA'!R923/'BRL IPCA'!R911-1)*100</f>
        <v>10.47617995244412</v>
      </c>
      <c r="D840" s="2">
        <v>202744167</v>
      </c>
      <c r="E840" s="2">
        <v>34324469</v>
      </c>
      <c r="F840" s="2">
        <v>237068635</v>
      </c>
      <c r="G840" s="2">
        <v>311288444</v>
      </c>
      <c r="H840" s="2">
        <v>649996769</v>
      </c>
      <c r="I840" s="2">
        <v>2220285504</v>
      </c>
    </row>
    <row r="841" spans="1:9" x14ac:dyDescent="0.3">
      <c r="A841" s="1">
        <v>42339</v>
      </c>
      <c r="B841">
        <v>0.96</v>
      </c>
      <c r="C841" s="24">
        <f>(+'BRL IPCA'!R924/'BRL IPCA'!R912-1)*100</f>
        <v>10.673497995621739</v>
      </c>
      <c r="D841" s="2">
        <v>221478453</v>
      </c>
      <c r="E841" s="2">
        <v>34871906</v>
      </c>
      <c r="F841" s="2">
        <v>256350359</v>
      </c>
      <c r="G841" s="2">
        <v>334417293</v>
      </c>
      <c r="H841" s="2">
        <v>659005512</v>
      </c>
      <c r="I841" s="2">
        <v>2285721020</v>
      </c>
    </row>
    <row r="842" spans="1:9" x14ac:dyDescent="0.3">
      <c r="A842" s="1">
        <v>42370</v>
      </c>
      <c r="B842">
        <v>1.27</v>
      </c>
      <c r="C842" s="24">
        <f>(+'BRL IPCA'!R925/'BRL IPCA'!R913-1)*100</f>
        <v>10.706293382226528</v>
      </c>
      <c r="D842" s="2">
        <v>213738002</v>
      </c>
      <c r="E842" s="2">
        <v>37914818</v>
      </c>
      <c r="F842" s="2">
        <v>251652820</v>
      </c>
      <c r="G842" s="2">
        <v>309171081</v>
      </c>
      <c r="H842" s="2">
        <v>650996716</v>
      </c>
      <c r="I842" s="2">
        <v>2248923086</v>
      </c>
    </row>
    <row r="843" spans="1:9" x14ac:dyDescent="0.3">
      <c r="A843" s="1">
        <v>42401</v>
      </c>
      <c r="B843">
        <v>0.9</v>
      </c>
      <c r="C843" s="24">
        <f>(+'BRL IPCA'!R926/'BRL IPCA'!R914-1)*100</f>
        <v>10.356303124547072</v>
      </c>
      <c r="D843" s="2">
        <v>209170821</v>
      </c>
      <c r="E843" s="2">
        <v>35100328</v>
      </c>
      <c r="F843" s="2">
        <v>244271149</v>
      </c>
      <c r="G843" s="2">
        <v>306535292</v>
      </c>
      <c r="H843" s="2">
        <v>648289784</v>
      </c>
      <c r="I843" s="2">
        <v>2247636028</v>
      </c>
    </row>
    <row r="844" spans="1:9" x14ac:dyDescent="0.3">
      <c r="A844" s="1">
        <v>42430</v>
      </c>
      <c r="B844">
        <v>0.43</v>
      </c>
      <c r="C844" s="24">
        <f>(+'BRL IPCA'!R927/'BRL IPCA'!R915-1)*100</f>
        <v>9.3869277812698613</v>
      </c>
      <c r="D844" s="2">
        <v>205986421</v>
      </c>
      <c r="E844" s="2">
        <v>35131361</v>
      </c>
      <c r="F844" s="2">
        <v>241117782</v>
      </c>
      <c r="G844" s="2">
        <v>300106316</v>
      </c>
      <c r="H844" s="2">
        <v>647003070</v>
      </c>
      <c r="I844" s="2">
        <v>2245379836</v>
      </c>
    </row>
    <row r="845" spans="1:9" x14ac:dyDescent="0.3">
      <c r="A845" s="1">
        <v>42461</v>
      </c>
      <c r="B845">
        <v>0.61</v>
      </c>
      <c r="C845" s="24">
        <f>(+'BRL IPCA'!R928/'BRL IPCA'!R916-1)*100</f>
        <v>9.2783120253555609</v>
      </c>
      <c r="D845" s="2">
        <v>204655410</v>
      </c>
      <c r="E845" s="2">
        <v>32707290</v>
      </c>
      <c r="F845" s="2">
        <v>237362700</v>
      </c>
      <c r="G845" s="2">
        <v>302381496</v>
      </c>
      <c r="H845" s="2">
        <v>642773092</v>
      </c>
      <c r="I845" s="2">
        <v>2241550818</v>
      </c>
    </row>
    <row r="846" spans="1:9" x14ac:dyDescent="0.3">
      <c r="A846" s="1">
        <v>42491</v>
      </c>
      <c r="B846">
        <v>0.78</v>
      </c>
      <c r="C846" s="24">
        <f>(+'BRL IPCA'!R929/'BRL IPCA'!R917-1)*100</f>
        <v>9.3217022624114918</v>
      </c>
      <c r="D846" s="2">
        <v>203894991</v>
      </c>
      <c r="E846" s="2">
        <v>34480740</v>
      </c>
      <c r="F846" s="2">
        <v>238375730</v>
      </c>
      <c r="G846" s="2">
        <v>299807068</v>
      </c>
      <c r="H846" s="2">
        <v>640246589</v>
      </c>
      <c r="I846" s="2">
        <v>2253794325</v>
      </c>
    </row>
    <row r="847" spans="1:9" x14ac:dyDescent="0.3">
      <c r="A847" s="1">
        <v>42522</v>
      </c>
      <c r="B847">
        <v>0.35</v>
      </c>
      <c r="C847" s="24">
        <f>(+'BRL IPCA'!R930/'BRL IPCA'!R918-1)*100</f>
        <v>8.8444570099513129</v>
      </c>
      <c r="D847" s="2">
        <v>202899794</v>
      </c>
      <c r="E847" s="2">
        <v>33609141</v>
      </c>
      <c r="F847" s="2">
        <v>236508935</v>
      </c>
      <c r="G847" s="2">
        <v>300911459</v>
      </c>
      <c r="H847" s="2">
        <v>640680041</v>
      </c>
      <c r="I847" s="2">
        <v>2267104141</v>
      </c>
    </row>
    <row r="848" spans="1:9" x14ac:dyDescent="0.3">
      <c r="A848" s="1">
        <v>42552</v>
      </c>
      <c r="B848">
        <v>0.52</v>
      </c>
      <c r="C848" s="24">
        <f>(+'BRL IPCA'!R931/'BRL IPCA'!R919-1)*100</f>
        <v>8.7362832303747417</v>
      </c>
      <c r="D848" s="2">
        <v>203970241</v>
      </c>
      <c r="E848" s="2">
        <v>33538435</v>
      </c>
      <c r="F848" s="2">
        <v>237508676</v>
      </c>
      <c r="G848" s="2">
        <v>299911069</v>
      </c>
      <c r="H848" s="2">
        <v>643807200</v>
      </c>
      <c r="I848" s="2">
        <v>2271113017</v>
      </c>
    </row>
    <row r="849" spans="1:9" x14ac:dyDescent="0.3">
      <c r="A849" s="1">
        <v>42583</v>
      </c>
      <c r="B849">
        <v>0.44</v>
      </c>
      <c r="C849" s="24">
        <f>(+'BRL IPCA'!R932/'BRL IPCA'!R920-1)*100</f>
        <v>8.9749779251530715</v>
      </c>
      <c r="D849" s="2">
        <v>203464608</v>
      </c>
      <c r="E849" s="2">
        <v>33696853</v>
      </c>
      <c r="F849" s="2">
        <v>237161461</v>
      </c>
      <c r="G849" s="2">
        <v>298618296</v>
      </c>
      <c r="H849" s="2">
        <v>643658871</v>
      </c>
      <c r="I849" s="2">
        <v>2281970742</v>
      </c>
    </row>
    <row r="850" spans="1:9" x14ac:dyDescent="0.3">
      <c r="A850" s="1">
        <v>42614</v>
      </c>
      <c r="B850">
        <v>0.08</v>
      </c>
      <c r="C850" s="24">
        <f>(+'BRL IPCA'!R933/'BRL IPCA'!R921-1)*100</f>
        <v>8.4763854261917349</v>
      </c>
      <c r="D850" s="2">
        <v>209599341</v>
      </c>
      <c r="E850" s="2">
        <v>33618943</v>
      </c>
      <c r="F850" s="2">
        <v>243218284</v>
      </c>
      <c r="G850" s="2">
        <v>307800158</v>
      </c>
      <c r="H850" s="2">
        <v>645433350</v>
      </c>
      <c r="I850" s="2">
        <v>2282046091</v>
      </c>
    </row>
    <row r="851" spans="1:9" x14ac:dyDescent="0.3">
      <c r="A851" s="1">
        <v>42644</v>
      </c>
      <c r="B851">
        <v>0.26</v>
      </c>
      <c r="C851" s="24">
        <f>(+'BRL IPCA'!R934/'BRL IPCA'!R922-1)*100</f>
        <v>7.8738583895058722</v>
      </c>
      <c r="D851" s="2">
        <v>210513153</v>
      </c>
      <c r="E851" s="2">
        <v>33564297</v>
      </c>
      <c r="F851" s="2">
        <v>244077449</v>
      </c>
      <c r="G851" s="2">
        <v>308519375</v>
      </c>
      <c r="H851" s="2">
        <v>646800713</v>
      </c>
      <c r="I851" s="2">
        <v>2286437191</v>
      </c>
    </row>
    <row r="852" spans="1:9" x14ac:dyDescent="0.3">
      <c r="A852" s="1">
        <v>42675</v>
      </c>
      <c r="B852">
        <v>0.18</v>
      </c>
      <c r="C852" s="24">
        <f>(+'BRL IPCA'!R935/'BRL IPCA'!R923-1)*100</f>
        <v>6.9874580087189164</v>
      </c>
      <c r="D852" s="2">
        <v>208952271</v>
      </c>
      <c r="E852" s="2">
        <v>34494238</v>
      </c>
      <c r="F852" s="2">
        <v>243446509</v>
      </c>
      <c r="G852" s="2">
        <v>317699479</v>
      </c>
      <c r="H852" s="2">
        <v>652682548</v>
      </c>
      <c r="I852" s="2">
        <v>2314068169</v>
      </c>
    </row>
    <row r="853" spans="1:9" x14ac:dyDescent="0.3">
      <c r="A853" s="1">
        <v>42705</v>
      </c>
      <c r="B853">
        <v>0.3</v>
      </c>
      <c r="C853" s="24">
        <f>(+'BRL IPCA'!R936/'BRL IPCA'!R924-1)*100</f>
        <v>6.2880550542244951</v>
      </c>
      <c r="D853" s="2">
        <v>227762297</v>
      </c>
      <c r="E853" s="2">
        <v>37607423</v>
      </c>
      <c r="F853" s="2">
        <v>265369719</v>
      </c>
      <c r="G853" s="2">
        <v>347811393</v>
      </c>
      <c r="H853" s="2">
        <v>669286299</v>
      </c>
      <c r="I853" s="2">
        <v>2371654898</v>
      </c>
    </row>
    <row r="854" spans="1:9" x14ac:dyDescent="0.3">
      <c r="A854" s="1">
        <v>42736</v>
      </c>
      <c r="B854">
        <v>0.38</v>
      </c>
      <c r="C854" s="24">
        <f>(+'BRL IPCA'!R937/'BRL IPCA'!R925-1)*100</f>
        <v>5.3539544420169394</v>
      </c>
      <c r="D854" s="2">
        <v>219621054</v>
      </c>
      <c r="E854" s="2">
        <v>40776317</v>
      </c>
      <c r="F854" s="2">
        <v>260397372</v>
      </c>
      <c r="G854" s="2">
        <v>312239897</v>
      </c>
      <c r="H854" s="2">
        <v>662201480</v>
      </c>
      <c r="I854" s="2">
        <v>2313409311</v>
      </c>
    </row>
    <row r="855" spans="1:9" x14ac:dyDescent="0.3">
      <c r="A855" s="1">
        <v>42767</v>
      </c>
      <c r="B855">
        <v>0.33</v>
      </c>
      <c r="C855" s="24">
        <f>(+'BRL IPCA'!R938/'BRL IPCA'!R926-1)*100</f>
        <v>4.758793351512014</v>
      </c>
      <c r="D855" s="2">
        <v>215589080</v>
      </c>
      <c r="E855" s="2">
        <v>35982188</v>
      </c>
      <c r="F855" s="2">
        <v>251571268</v>
      </c>
      <c r="G855" s="2">
        <v>318903157</v>
      </c>
      <c r="H855" s="2">
        <v>664105901</v>
      </c>
      <c r="I855" s="2">
        <v>2321604756</v>
      </c>
    </row>
    <row r="856" spans="1:9" x14ac:dyDescent="0.3">
      <c r="A856" s="1">
        <v>42795</v>
      </c>
      <c r="B856">
        <v>0.25</v>
      </c>
      <c r="C856" s="24">
        <f>(+'BRL IPCA'!R939/'BRL IPCA'!R927-1)*100</f>
        <v>4.571034884885794</v>
      </c>
      <c r="D856" s="2">
        <v>212514760</v>
      </c>
      <c r="E856" s="2">
        <v>35521165</v>
      </c>
      <c r="F856" s="2">
        <v>248035925</v>
      </c>
      <c r="G856" s="2">
        <v>309000189</v>
      </c>
      <c r="H856" s="2">
        <v>662919497</v>
      </c>
      <c r="I856" s="2">
        <v>2329610928</v>
      </c>
    </row>
    <row r="857" spans="1:9" x14ac:dyDescent="0.3">
      <c r="A857" s="1">
        <v>42826</v>
      </c>
      <c r="B857">
        <v>0.14000000000000001</v>
      </c>
      <c r="C857" s="24">
        <f>(+'BRL IPCA'!R940/'BRL IPCA'!R928-1)*100</f>
        <v>4.0825308952635364</v>
      </c>
      <c r="D857" s="2">
        <v>214292229</v>
      </c>
      <c r="E857" s="2">
        <v>34424688</v>
      </c>
      <c r="F857" s="2">
        <v>248716917</v>
      </c>
      <c r="G857" s="2">
        <v>311203957</v>
      </c>
      <c r="H857" s="2">
        <v>665181328</v>
      </c>
      <c r="I857" s="2">
        <v>2344027199</v>
      </c>
    </row>
    <row r="858" spans="1:9" x14ac:dyDescent="0.3">
      <c r="A858" s="1">
        <v>42856</v>
      </c>
      <c r="B858">
        <v>0.31</v>
      </c>
      <c r="C858" s="24">
        <f>(+'BRL IPCA'!R941/'BRL IPCA'!R929-1)*100</f>
        <v>3.5971291337952849</v>
      </c>
      <c r="D858" s="2">
        <v>212960083</v>
      </c>
      <c r="E858" s="2">
        <v>35090537</v>
      </c>
      <c r="F858" s="2">
        <v>248050620</v>
      </c>
      <c r="G858" s="2">
        <v>309454411</v>
      </c>
      <c r="H858" s="2">
        <v>668998341</v>
      </c>
      <c r="I858" s="2">
        <v>2374702267</v>
      </c>
    </row>
    <row r="859" spans="1:9" x14ac:dyDescent="0.3">
      <c r="A859" s="1">
        <v>42887</v>
      </c>
      <c r="B859">
        <v>-0.23</v>
      </c>
      <c r="C859" s="24">
        <f>(+'BRL IPCA'!R942/'BRL IPCA'!R930-1)*100</f>
        <v>2.9983614716368123</v>
      </c>
      <c r="D859" s="2">
        <v>213879003</v>
      </c>
      <c r="E859" s="2">
        <v>36623230</v>
      </c>
      <c r="F859" s="2">
        <v>250502233</v>
      </c>
      <c r="G859" s="2">
        <v>316224758</v>
      </c>
      <c r="H859" s="2">
        <v>678744382</v>
      </c>
      <c r="I859" s="2">
        <v>2408340861</v>
      </c>
    </row>
    <row r="860" spans="1:9" x14ac:dyDescent="0.3">
      <c r="A860" s="1">
        <v>42917</v>
      </c>
      <c r="B860">
        <v>0.24</v>
      </c>
      <c r="C860" s="24">
        <f>(+'BRL IPCA'!R943/'BRL IPCA'!R931-1)*100</f>
        <v>2.7114579577882214</v>
      </c>
      <c r="D860" s="2">
        <v>215929223</v>
      </c>
      <c r="E860" s="2">
        <v>35444874</v>
      </c>
      <c r="F860" s="2">
        <v>251374098</v>
      </c>
      <c r="G860" s="2">
        <v>316196010</v>
      </c>
      <c r="H860" s="2">
        <v>684707833</v>
      </c>
      <c r="I860" s="2">
        <v>2400768505</v>
      </c>
    </row>
    <row r="861" spans="1:9" x14ac:dyDescent="0.3">
      <c r="A861" s="1">
        <v>42948</v>
      </c>
      <c r="B861">
        <v>0.19</v>
      </c>
      <c r="C861" s="24">
        <f>(+'BRL IPCA'!R944/'BRL IPCA'!R932-1)*100</f>
        <v>2.455804189474331</v>
      </c>
      <c r="D861" s="2">
        <v>214306659</v>
      </c>
      <c r="E861" s="2">
        <v>35558850</v>
      </c>
      <c r="F861" s="2">
        <v>249865509</v>
      </c>
      <c r="G861" s="2">
        <v>311592786</v>
      </c>
      <c r="H861" s="2">
        <v>690409721</v>
      </c>
      <c r="I861" s="2">
        <v>2417312249</v>
      </c>
    </row>
    <row r="862" spans="1:9" x14ac:dyDescent="0.3">
      <c r="A862" s="1">
        <v>42979</v>
      </c>
      <c r="B862">
        <v>0.16</v>
      </c>
      <c r="C862" s="24">
        <f>(+'BRL IPCA'!R945/'BRL IPCA'!R933-1)*100</f>
        <v>2.5377033135266958</v>
      </c>
      <c r="D862" s="2">
        <v>219062346</v>
      </c>
      <c r="E862" s="2">
        <v>35382667</v>
      </c>
      <c r="F862" s="2">
        <v>254445013</v>
      </c>
      <c r="G862" s="2">
        <v>316678652</v>
      </c>
      <c r="H862" s="2">
        <v>697406903</v>
      </c>
      <c r="I862" s="2">
        <v>2432791381</v>
      </c>
    </row>
    <row r="863" spans="1:9" x14ac:dyDescent="0.3">
      <c r="A863" s="1">
        <v>43009</v>
      </c>
      <c r="B863">
        <v>0.42</v>
      </c>
      <c r="C863" s="24">
        <f>(+'BRL IPCA'!R946/'BRL IPCA'!R934-1)*100</f>
        <v>2.701338188154323</v>
      </c>
      <c r="D863" s="2">
        <v>219068490</v>
      </c>
      <c r="E863" s="2">
        <v>35232272</v>
      </c>
      <c r="F863" s="2">
        <v>254300762</v>
      </c>
      <c r="G863" s="2">
        <v>312697825</v>
      </c>
      <c r="H863" s="2">
        <v>698581334</v>
      </c>
      <c r="I863" s="2">
        <v>2428148431</v>
      </c>
    </row>
    <row r="864" spans="1:9" x14ac:dyDescent="0.3">
      <c r="A864" s="1">
        <v>43040</v>
      </c>
      <c r="B864">
        <v>0.28000000000000003</v>
      </c>
      <c r="C864" s="24">
        <f>(+'BRL IPCA'!R947/'BRL IPCA'!R935-1)*100</f>
        <v>2.8038549960881731</v>
      </c>
      <c r="D864" s="2">
        <v>220399738</v>
      </c>
      <c r="E864" s="2">
        <v>36211224</v>
      </c>
      <c r="F864" s="2">
        <v>256610962</v>
      </c>
      <c r="G864" s="2">
        <v>330345035</v>
      </c>
      <c r="H864" s="2">
        <v>705588126</v>
      </c>
      <c r="I864" s="2">
        <v>2445520650</v>
      </c>
    </row>
    <row r="865" spans="1:9" x14ac:dyDescent="0.3">
      <c r="A865" s="1">
        <v>43070</v>
      </c>
      <c r="B865">
        <v>0.44</v>
      </c>
      <c r="C865" s="24">
        <f>(+'BRL IPCA'!R948/'BRL IPCA'!R936-1)*100</f>
        <v>2.9473499083459309</v>
      </c>
      <c r="D865" s="2">
        <v>241913297</v>
      </c>
      <c r="E865" s="2">
        <v>40378633</v>
      </c>
      <c r="F865" s="2">
        <v>282291930</v>
      </c>
      <c r="G865" s="2">
        <v>364735359</v>
      </c>
      <c r="H865" s="2">
        <v>727981354</v>
      </c>
      <c r="I865" s="2">
        <v>2485582665</v>
      </c>
    </row>
    <row r="866" spans="1:9" x14ac:dyDescent="0.3">
      <c r="A866" s="1">
        <v>43101</v>
      </c>
      <c r="B866">
        <v>0.28999999999999998</v>
      </c>
      <c r="C866" s="24">
        <f>(+'BRL IPCA'!R949/'BRL IPCA'!R937-1)*100</f>
        <v>2.8550480405261203</v>
      </c>
      <c r="D866" s="2">
        <v>234289726</v>
      </c>
      <c r="E866" s="2">
        <v>42801747</v>
      </c>
      <c r="F866" s="2">
        <v>277091473</v>
      </c>
      <c r="G866" s="2">
        <v>329535981</v>
      </c>
      <c r="H866" s="2">
        <v>725734249</v>
      </c>
      <c r="I866" s="2">
        <v>2445321381</v>
      </c>
    </row>
    <row r="867" spans="1:9" x14ac:dyDescent="0.3">
      <c r="A867" s="1">
        <v>43132</v>
      </c>
      <c r="B867">
        <v>0.32</v>
      </c>
      <c r="C867" s="24">
        <f>(+'BRL IPCA'!R950/'BRL IPCA'!R938-1)*100</f>
        <v>2.8447963662471931</v>
      </c>
      <c r="D867" s="2">
        <v>230063824</v>
      </c>
      <c r="E867" s="2">
        <v>38610633</v>
      </c>
      <c r="F867" s="2">
        <v>268674457</v>
      </c>
      <c r="G867" s="2">
        <v>330522905</v>
      </c>
      <c r="H867" s="2">
        <v>727848592</v>
      </c>
      <c r="I867" s="2">
        <v>2459871787</v>
      </c>
    </row>
    <row r="868" spans="1:9" x14ac:dyDescent="0.3">
      <c r="A868" s="1">
        <v>43160</v>
      </c>
      <c r="B868">
        <v>0.09</v>
      </c>
      <c r="C868" s="24">
        <f>(+'BRL IPCA'!R951/'BRL IPCA'!R939-1)*100</f>
        <v>2.6806550453633893</v>
      </c>
      <c r="D868" s="2">
        <v>225142627</v>
      </c>
      <c r="E868" s="2">
        <v>39845672</v>
      </c>
      <c r="F868" s="2">
        <v>264988299</v>
      </c>
      <c r="G868" s="2">
        <v>334472067</v>
      </c>
      <c r="H868" s="2">
        <v>734825268</v>
      </c>
      <c r="I868" s="2">
        <v>2510971682</v>
      </c>
    </row>
    <row r="869" spans="1:9" x14ac:dyDescent="0.3">
      <c r="A869" s="1">
        <v>43191</v>
      </c>
      <c r="B869">
        <v>0.22</v>
      </c>
      <c r="C869" s="24">
        <f>(+'BRL IPCA'!R952/'BRL IPCA'!R940-1)*100</f>
        <v>2.762684727844178</v>
      </c>
      <c r="D869" s="2">
        <v>223767248</v>
      </c>
      <c r="E869" s="2">
        <v>38382322</v>
      </c>
      <c r="F869" s="2">
        <v>262149570</v>
      </c>
      <c r="G869" s="2">
        <v>333043708</v>
      </c>
      <c r="H869" s="2">
        <v>738795110</v>
      </c>
      <c r="I869" s="2">
        <v>2504335238</v>
      </c>
    </row>
    <row r="870" spans="1:9" x14ac:dyDescent="0.3">
      <c r="A870" s="1">
        <v>43221</v>
      </c>
      <c r="B870">
        <v>0.4</v>
      </c>
      <c r="C870" s="24">
        <f>(+'BRL IPCA'!R953/'BRL IPCA'!R941-1)*100</f>
        <v>2.8548853222565285</v>
      </c>
      <c r="D870" s="2">
        <v>223529535</v>
      </c>
      <c r="E870" s="2">
        <v>39894536</v>
      </c>
      <c r="F870" s="2">
        <v>263424071</v>
      </c>
      <c r="G870" s="2">
        <v>331560423</v>
      </c>
      <c r="H870" s="2">
        <v>744039511</v>
      </c>
      <c r="I870" s="2">
        <v>2529902788</v>
      </c>
    </row>
    <row r="871" spans="1:9" x14ac:dyDescent="0.3">
      <c r="A871" s="1">
        <v>43252</v>
      </c>
      <c r="B871">
        <v>1.26</v>
      </c>
      <c r="C871" s="24">
        <f>(+'BRL IPCA'!R954/'BRL IPCA'!R942-1)*100</f>
        <v>4.3909560762924293</v>
      </c>
      <c r="D871" s="2">
        <v>225882018</v>
      </c>
      <c r="E871" s="2">
        <v>39200588</v>
      </c>
      <c r="F871" s="2">
        <v>265082605</v>
      </c>
      <c r="G871" s="2">
        <v>334400842</v>
      </c>
      <c r="H871" s="2">
        <v>752524350</v>
      </c>
      <c r="I871" s="2">
        <v>2556074458</v>
      </c>
    </row>
    <row r="872" spans="1:9" x14ac:dyDescent="0.3">
      <c r="A872" s="1">
        <v>43282</v>
      </c>
      <c r="B872">
        <v>0.33</v>
      </c>
      <c r="C872" s="24">
        <f>(+'BRL IPCA'!R955/'BRL IPCA'!R943-1)*100</f>
        <v>4.4846829921630249</v>
      </c>
      <c r="D872" s="2">
        <v>227086699</v>
      </c>
      <c r="E872" s="2">
        <v>40253547</v>
      </c>
      <c r="F872" s="2">
        <v>267340246</v>
      </c>
      <c r="G872" t="s">
        <v>6</v>
      </c>
      <c r="H872" s="2">
        <v>759125383</v>
      </c>
      <c r="I872" t="s">
        <v>6</v>
      </c>
    </row>
    <row r="873" spans="1:9" x14ac:dyDescent="0.3">
      <c r="A873" s="1">
        <v>43313</v>
      </c>
      <c r="B873">
        <v>-0.09</v>
      </c>
      <c r="C873" s="24">
        <f>(+'BRL IPCA'!R956/'BRL IPCA'!R944-1)*100</f>
        <v>4.192680684170158</v>
      </c>
      <c r="D873" s="2">
        <v>227774905</v>
      </c>
      <c r="E873" s="2">
        <v>40142803</v>
      </c>
      <c r="F873" s="2">
        <v>267917708</v>
      </c>
      <c r="G873" t="s">
        <v>6</v>
      </c>
      <c r="H873" s="2">
        <v>767980281</v>
      </c>
      <c r="I873" t="s">
        <v>6</v>
      </c>
    </row>
    <row r="874" spans="1:9" x14ac:dyDescent="0.3">
      <c r="A874" s="1">
        <v>43344</v>
      </c>
      <c r="B874">
        <v>0.48</v>
      </c>
      <c r="C874" s="24">
        <f>(+'BRL IPCA'!R957/'BRL IPCA'!R945-1)*100</f>
        <v>4.5255646480173217</v>
      </c>
      <c r="D874" s="2">
        <v>235941003</v>
      </c>
      <c r="E874" s="2">
        <v>39292400</v>
      </c>
      <c r="F874" s="2">
        <v>275233403</v>
      </c>
      <c r="G874" t="s">
        <v>6</v>
      </c>
      <c r="H874" s="2">
        <v>779246716</v>
      </c>
      <c r="I874" t="s">
        <v>6</v>
      </c>
    </row>
    <row r="875" spans="1:9" x14ac:dyDescent="0.3">
      <c r="A875" s="1">
        <v>43374</v>
      </c>
      <c r="B875">
        <v>0.45</v>
      </c>
      <c r="C875" s="24">
        <f>(+'BRL IPCA'!R958/'BRL IPCA'!R946-1)*100</f>
        <v>4.5567911660360449</v>
      </c>
      <c r="D875" s="2">
        <v>235896575</v>
      </c>
      <c r="E875" s="2">
        <v>41565365</v>
      </c>
      <c r="F875" s="2">
        <v>277461939</v>
      </c>
      <c r="G875" t="s">
        <v>6</v>
      </c>
      <c r="H875" s="2">
        <v>779696012</v>
      </c>
      <c r="I875" t="s">
        <v>6</v>
      </c>
    </row>
    <row r="876" spans="1:9" x14ac:dyDescent="0.3">
      <c r="A876" s="1">
        <v>43405</v>
      </c>
      <c r="B876">
        <v>-0.21</v>
      </c>
      <c r="C876" s="24">
        <f>(+'BRL IPCA'!R959/'BRL IPCA'!R947-1)*100</f>
        <v>4.045893403058809</v>
      </c>
      <c r="D876" s="2">
        <v>235699026</v>
      </c>
      <c r="E876" s="2">
        <v>39791365</v>
      </c>
      <c r="F876" s="2">
        <v>275490392</v>
      </c>
      <c r="G876" t="s">
        <v>6</v>
      </c>
      <c r="H876" s="2">
        <v>783382482</v>
      </c>
      <c r="I876" t="s">
        <v>6</v>
      </c>
    </row>
    <row r="877" spans="1:9" x14ac:dyDescent="0.3">
      <c r="A877" s="1">
        <v>43435</v>
      </c>
      <c r="B877">
        <v>0.15</v>
      </c>
      <c r="C877" s="24">
        <f>(+'BRL IPCA'!R960/'BRL IPCA'!R948-1)*100</f>
        <v>3.7454821218273704</v>
      </c>
      <c r="D877" s="2">
        <v>257267987</v>
      </c>
      <c r="E877" s="2">
        <v>41148112</v>
      </c>
      <c r="F877" s="2">
        <v>298416099</v>
      </c>
      <c r="G877" t="s">
        <v>6</v>
      </c>
      <c r="H877" s="2">
        <v>800889430</v>
      </c>
      <c r="I877" t="s">
        <v>6</v>
      </c>
    </row>
    <row r="878" spans="1:9" x14ac:dyDescent="0.3">
      <c r="A878" s="1">
        <v>43466</v>
      </c>
      <c r="B878">
        <v>0.32</v>
      </c>
      <c r="C878" s="24">
        <f>(+'BRL IPCA'!R961/'BRL IPCA'!R949-1)*100</f>
        <v>3.7765157688874673</v>
      </c>
      <c r="D878" s="2">
        <v>247412227</v>
      </c>
      <c r="E878" s="2">
        <v>41415183</v>
      </c>
      <c r="F878" s="2">
        <v>288827411</v>
      </c>
      <c r="G878" t="s">
        <v>6</v>
      </c>
      <c r="H878" s="2">
        <v>792574332</v>
      </c>
      <c r="I878" t="s">
        <v>6</v>
      </c>
    </row>
    <row r="879" spans="1:9" x14ac:dyDescent="0.3">
      <c r="A879" s="1">
        <v>43497</v>
      </c>
      <c r="B879">
        <v>0.43</v>
      </c>
      <c r="C879" s="24">
        <f>(+'BRL IPCA'!R962/'BRL IPCA'!R950-1)*100</f>
        <v>3.8903058081077191</v>
      </c>
      <c r="D879" s="2">
        <v>240140027</v>
      </c>
      <c r="E879" s="2">
        <v>38667453</v>
      </c>
      <c r="F879" s="2">
        <v>278807479</v>
      </c>
      <c r="G879" t="s">
        <v>6</v>
      </c>
      <c r="H879" s="2">
        <v>791418686</v>
      </c>
      <c r="I879" t="s">
        <v>6</v>
      </c>
    </row>
    <row r="880" spans="1:9" x14ac:dyDescent="0.3">
      <c r="A880" s="1">
        <v>43525</v>
      </c>
      <c r="B880">
        <v>0.75</v>
      </c>
      <c r="C880" s="24">
        <f>(+'BRL IPCA'!R963/'BRL IPCA'!R951-1)*100</f>
        <v>4.5753652729229266</v>
      </c>
      <c r="D880" s="2">
        <v>238810045</v>
      </c>
      <c r="E880" s="2">
        <v>38792420</v>
      </c>
      <c r="F880" s="2">
        <v>277602465</v>
      </c>
      <c r="G880" t="s">
        <v>6</v>
      </c>
      <c r="H880" s="2">
        <v>796364767</v>
      </c>
      <c r="I880" t="s">
        <v>6</v>
      </c>
    </row>
    <row r="881" spans="1:9" x14ac:dyDescent="0.3">
      <c r="A881" s="1">
        <v>43556</v>
      </c>
      <c r="B881">
        <v>0.56999999999999995</v>
      </c>
      <c r="C881" s="24">
        <f>(+'BRL IPCA'!R964/'BRL IPCA'!R952-1)*100</f>
        <v>4.9405755886835045</v>
      </c>
      <c r="D881" s="2">
        <v>237137593</v>
      </c>
      <c r="E881" s="2">
        <v>38040618</v>
      </c>
      <c r="F881" s="2">
        <v>275178211</v>
      </c>
      <c r="G881" t="s">
        <v>6</v>
      </c>
      <c r="H881" s="2">
        <v>796502550</v>
      </c>
      <c r="I881" t="s">
        <v>6</v>
      </c>
    </row>
    <row r="882" spans="1:9" x14ac:dyDescent="0.3">
      <c r="A882" s="1">
        <v>43586</v>
      </c>
      <c r="B882">
        <v>0.13</v>
      </c>
      <c r="C882" s="24">
        <f>(+'BRL IPCA'!R965/'BRL IPCA'!R953-1)*100</f>
        <v>4.6583648774390252</v>
      </c>
      <c r="D882" s="2">
        <v>233660523</v>
      </c>
      <c r="E882" s="2">
        <v>38183362</v>
      </c>
      <c r="F882" s="2">
        <v>271843885</v>
      </c>
      <c r="G882" t="s">
        <v>6</v>
      </c>
      <c r="H882" s="2">
        <v>798870075</v>
      </c>
      <c r="I882" t="s">
        <v>6</v>
      </c>
    </row>
    <row r="883" spans="1:9" x14ac:dyDescent="0.3">
      <c r="A883" s="1">
        <v>43617</v>
      </c>
      <c r="B883">
        <v>0.01</v>
      </c>
      <c r="C883" s="24">
        <f>(+'BRL IPCA'!R966/'BRL IPCA'!R954-1)*100</f>
        <v>3.366413898801901</v>
      </c>
      <c r="D883" s="2">
        <v>236244219</v>
      </c>
      <c r="E883" s="2">
        <v>37756858</v>
      </c>
      <c r="F883" s="2">
        <v>274001077</v>
      </c>
      <c r="G883" t="s">
        <v>6</v>
      </c>
      <c r="H883" s="2">
        <v>804274578</v>
      </c>
      <c r="I883" t="s">
        <v>6</v>
      </c>
    </row>
    <row r="884" spans="1:9" x14ac:dyDescent="0.3">
      <c r="A884" s="1">
        <v>43647</v>
      </c>
      <c r="B884">
        <v>0.19</v>
      </c>
      <c r="C884" s="24">
        <f>(+'BRL IPCA'!R967/'BRL IPCA'!R955-1)*100</f>
        <v>3.22217690143487</v>
      </c>
      <c r="D884" s="2">
        <v>236020189</v>
      </c>
      <c r="E884" s="2">
        <v>37446360</v>
      </c>
      <c r="F884" s="2">
        <v>273466549</v>
      </c>
      <c r="G884" t="s">
        <v>6</v>
      </c>
      <c r="H884" s="2">
        <v>805719122</v>
      </c>
      <c r="I884" t="s">
        <v>6</v>
      </c>
    </row>
    <row r="885" spans="1:9" x14ac:dyDescent="0.3">
      <c r="A885" s="1">
        <v>43678</v>
      </c>
      <c r="B885">
        <v>0.11</v>
      </c>
      <c r="C885" s="24">
        <f>(+'BRL IPCA'!R968/'BRL IPCA'!R956-1)*100</f>
        <v>3.4288072225267419</v>
      </c>
      <c r="D885" s="2">
        <v>236618073</v>
      </c>
      <c r="E885" s="2">
        <v>38900329</v>
      </c>
      <c r="F885" s="2">
        <v>275518402</v>
      </c>
      <c r="G885" t="s">
        <v>6</v>
      </c>
      <c r="H885" s="2">
        <v>810065572</v>
      </c>
      <c r="I885" t="s">
        <v>6</v>
      </c>
    </row>
    <row r="886" spans="1:9" x14ac:dyDescent="0.3">
      <c r="A886" s="1">
        <v>43709</v>
      </c>
      <c r="B886">
        <v>-0.04</v>
      </c>
      <c r="C886" s="24">
        <f>(+'BRL IPCA'!R969/'BRL IPCA'!R957-1)*100</f>
        <v>2.8935466755948713</v>
      </c>
      <c r="D886" s="2">
        <v>243839542</v>
      </c>
      <c r="E886" s="2">
        <v>37444855</v>
      </c>
      <c r="F886" s="2">
        <v>281284398</v>
      </c>
      <c r="G886" t="s">
        <v>6</v>
      </c>
      <c r="H886" s="2">
        <v>821615885</v>
      </c>
      <c r="I886" t="s">
        <v>6</v>
      </c>
    </row>
    <row r="887" spans="1:9" x14ac:dyDescent="0.3">
      <c r="A887" s="1">
        <v>43739</v>
      </c>
      <c r="B887">
        <v>0.1</v>
      </c>
      <c r="C887" s="24">
        <f>(+'BRL IPCA'!R970/'BRL IPCA'!R958-1)*100</f>
        <v>2.5350325756799075</v>
      </c>
      <c r="D887" s="2">
        <v>245578740</v>
      </c>
      <c r="E887" s="2">
        <v>38146620</v>
      </c>
      <c r="F887" s="2">
        <v>283725360</v>
      </c>
      <c r="G887" t="s">
        <v>6</v>
      </c>
      <c r="H887" s="2">
        <v>824232326</v>
      </c>
      <c r="I887" t="s">
        <v>6</v>
      </c>
    </row>
    <row r="888" spans="1:9" x14ac:dyDescent="0.3">
      <c r="A888" s="1">
        <v>43770</v>
      </c>
      <c r="B888">
        <v>0.51</v>
      </c>
      <c r="C888" s="24">
        <f>(+'BRL IPCA'!R971/'BRL IPCA'!R959-1)*100</f>
        <v>3.2748384024610555</v>
      </c>
      <c r="D888" s="2">
        <v>250194150</v>
      </c>
      <c r="E888" s="2">
        <v>39056638</v>
      </c>
      <c r="F888" s="2">
        <v>289250788</v>
      </c>
      <c r="G888" t="s">
        <v>6</v>
      </c>
      <c r="H888" s="2">
        <v>829347597</v>
      </c>
      <c r="I888" t="s">
        <v>6</v>
      </c>
    </row>
    <row r="889" spans="1:9" x14ac:dyDescent="0.3">
      <c r="A889" s="1">
        <v>43800</v>
      </c>
      <c r="B889">
        <v>1.1499999999999999</v>
      </c>
      <c r="C889" s="24">
        <f>(+'BRL IPCA'!R972/'BRL IPCA'!R960-1)*100</f>
        <v>4.306039984113208</v>
      </c>
      <c r="D889" s="2">
        <v>273046409</v>
      </c>
      <c r="E889" s="2">
        <v>41984670</v>
      </c>
      <c r="F889" s="2">
        <v>315031079</v>
      </c>
      <c r="G889" t="s">
        <v>6</v>
      </c>
      <c r="H889" s="2">
        <v>849177209</v>
      </c>
      <c r="I889" t="s">
        <v>6</v>
      </c>
    </row>
    <row r="890" spans="1:9" x14ac:dyDescent="0.3">
      <c r="A890" s="1">
        <v>43831</v>
      </c>
      <c r="B890">
        <v>0.21</v>
      </c>
      <c r="C890" s="24">
        <f>(+'BRL IPCA'!R973/'BRL IPCA'!R961-1)*100</f>
        <v>4.1916693262358917</v>
      </c>
      <c r="D890" s="2">
        <v>264753714</v>
      </c>
      <c r="E890" s="2">
        <v>45041151</v>
      </c>
      <c r="F890" s="2">
        <v>309794865</v>
      </c>
      <c r="G890" t="s">
        <v>6</v>
      </c>
      <c r="H890" s="2">
        <v>839337057</v>
      </c>
      <c r="I890" t="s">
        <v>6</v>
      </c>
    </row>
    <row r="891" spans="1:9" x14ac:dyDescent="0.3">
      <c r="A891" s="1">
        <v>43862</v>
      </c>
      <c r="B891">
        <v>0.25</v>
      </c>
      <c r="C891" s="24">
        <f>(+'BRL IPCA'!R974/'BRL IPCA'!R962-1)*100</f>
        <v>4.0049273121093965</v>
      </c>
      <c r="D891" s="2">
        <v>260581585</v>
      </c>
      <c r="E891" s="2">
        <v>41940154</v>
      </c>
      <c r="F891" s="2">
        <v>302521740</v>
      </c>
      <c r="G891" t="s">
        <v>6</v>
      </c>
      <c r="H891" s="2">
        <v>838021934</v>
      </c>
      <c r="I891" t="s">
        <v>6</v>
      </c>
    </row>
    <row r="892" spans="1:9" x14ac:dyDescent="0.3">
      <c r="A892" s="1">
        <v>43891</v>
      </c>
      <c r="B892">
        <v>7.0000000000000007E-2</v>
      </c>
      <c r="C892" s="24">
        <f>(+'BRL IPCA'!R975/'BRL IPCA'!R963-1)*100</f>
        <v>3.3029585719383192</v>
      </c>
      <c r="D892" s="2">
        <v>256976838</v>
      </c>
      <c r="E892" s="2">
        <v>42207139</v>
      </c>
      <c r="F892" s="2">
        <v>299183977</v>
      </c>
      <c r="G892" t="s">
        <v>6</v>
      </c>
      <c r="H892" s="2">
        <v>852637621</v>
      </c>
      <c r="I892" t="s">
        <v>6</v>
      </c>
    </row>
    <row r="893" spans="1:9" x14ac:dyDescent="0.3">
      <c r="A893" s="1">
        <v>43922</v>
      </c>
      <c r="B893">
        <v>-0.31</v>
      </c>
      <c r="C893" s="24">
        <f>(+'BRL IPCA'!R976/'BRL IPCA'!R964-1)*100</f>
        <v>2.3990448447502422</v>
      </c>
      <c r="D893" s="2">
        <v>273417019</v>
      </c>
      <c r="E893" s="2">
        <v>41934116</v>
      </c>
      <c r="F893" s="2">
        <v>315351135</v>
      </c>
      <c r="G893" t="s">
        <v>6</v>
      </c>
      <c r="H893" s="2">
        <v>885468205</v>
      </c>
      <c r="I893" t="s">
        <v>6</v>
      </c>
    </row>
    <row r="894" spans="1:9" x14ac:dyDescent="0.3">
      <c r="A894" s="1">
        <v>43952</v>
      </c>
      <c r="B894">
        <v>-0.38</v>
      </c>
      <c r="C894" s="24">
        <f>(+'BRL IPCA'!R977/'BRL IPCA'!R965-1)*100</f>
        <v>1.8774877402778278</v>
      </c>
      <c r="D894" s="2">
        <v>308570782</v>
      </c>
      <c r="E894" s="2">
        <v>46398043</v>
      </c>
      <c r="F894" s="2">
        <v>354968825</v>
      </c>
      <c r="G894" t="s">
        <v>6</v>
      </c>
      <c r="H894" s="2">
        <v>924827549</v>
      </c>
      <c r="I894" t="s">
        <v>6</v>
      </c>
    </row>
    <row r="895" spans="1:9" x14ac:dyDescent="0.3">
      <c r="A895" s="1">
        <v>43983</v>
      </c>
      <c r="B895">
        <v>0.26</v>
      </c>
      <c r="C895" s="24">
        <f>(+'BRL IPCA'!R978/'BRL IPCA'!R966-1)*100</f>
        <v>2.132155992803253</v>
      </c>
      <c r="D895" s="2">
        <v>327697904</v>
      </c>
      <c r="E895" s="2">
        <v>46896296</v>
      </c>
      <c r="F895" s="2">
        <v>374594200</v>
      </c>
      <c r="G895" t="s">
        <v>6</v>
      </c>
      <c r="H895" s="2">
        <v>947378241</v>
      </c>
      <c r="I895" t="s">
        <v>6</v>
      </c>
    </row>
    <row r="896" spans="1:9" x14ac:dyDescent="0.3">
      <c r="A896" s="1">
        <v>44013</v>
      </c>
      <c r="B896">
        <v>0.36</v>
      </c>
      <c r="C896" s="24">
        <f>(+'BRL IPCA'!R979/'BRL IPCA'!R967-1)*100</f>
        <v>2.3054513967235568</v>
      </c>
      <c r="D896" s="2">
        <v>341356042</v>
      </c>
      <c r="E896" s="2">
        <v>50616444</v>
      </c>
      <c r="F896" s="2">
        <v>391972486</v>
      </c>
      <c r="G896" t="s">
        <v>6</v>
      </c>
      <c r="H896" s="2">
        <v>977466462</v>
      </c>
      <c r="I896" t="s">
        <v>6</v>
      </c>
    </row>
    <row r="897" spans="1:9" x14ac:dyDescent="0.3">
      <c r="A897" s="1">
        <v>44044</v>
      </c>
      <c r="B897">
        <v>0.24</v>
      </c>
      <c r="C897" s="24">
        <f>(+'BRL IPCA'!R980/'BRL IPCA'!R968-1)*100</f>
        <v>2.4383023474934484</v>
      </c>
      <c r="D897" s="2">
        <v>349490775</v>
      </c>
      <c r="E897" s="2">
        <v>50815671</v>
      </c>
      <c r="F897" s="2">
        <v>400306446</v>
      </c>
      <c r="G897" t="s">
        <v>6</v>
      </c>
      <c r="H897" s="2">
        <v>990591708</v>
      </c>
      <c r="I897" t="s">
        <v>6</v>
      </c>
    </row>
    <row r="898" spans="1:9" x14ac:dyDescent="0.3">
      <c r="A898" s="1">
        <v>44075</v>
      </c>
      <c r="B898">
        <v>0.64</v>
      </c>
      <c r="C898" s="24">
        <f>(+'BRL IPCA'!R981/'BRL IPCA'!R969-1)*100</f>
        <v>3.1351615471362448</v>
      </c>
      <c r="D898" s="2">
        <v>353940917</v>
      </c>
      <c r="E898" s="2">
        <v>53600632</v>
      </c>
      <c r="F898" s="2">
        <v>407541550</v>
      </c>
      <c r="G898" t="s">
        <v>6</v>
      </c>
      <c r="H898" s="2">
        <v>1005463543</v>
      </c>
      <c r="I898" t="s">
        <v>6</v>
      </c>
    </row>
    <row r="899" spans="1:9" x14ac:dyDescent="0.3">
      <c r="A899" s="1">
        <v>44105</v>
      </c>
      <c r="B899">
        <v>0.86</v>
      </c>
      <c r="C899" s="24">
        <f>(+'BRL IPCA'!R982/'BRL IPCA'!R970-1)*100</f>
        <v>3.9182057307109108</v>
      </c>
      <c r="D899" s="2">
        <v>356633606</v>
      </c>
      <c r="E899" s="2">
        <v>55449649</v>
      </c>
      <c r="F899" s="2">
        <v>412083255</v>
      </c>
      <c r="G899" t="s">
        <v>6</v>
      </c>
      <c r="H899" s="2">
        <v>1014119378</v>
      </c>
      <c r="I899" t="s">
        <v>6</v>
      </c>
    </row>
    <row r="900" spans="1:9" x14ac:dyDescent="0.3">
      <c r="A900" s="1">
        <v>44136</v>
      </c>
      <c r="B900">
        <v>0.89</v>
      </c>
      <c r="C900" s="24">
        <f>(+'BRL IPCA'!R983/'BRL IPCA'!R971-1)*100</f>
        <v>4.3110911966115051</v>
      </c>
      <c r="D900" s="2">
        <v>358205868</v>
      </c>
      <c r="E900" s="2">
        <v>57278769</v>
      </c>
      <c r="F900" s="2">
        <v>415484637</v>
      </c>
      <c r="G900" t="s">
        <v>6</v>
      </c>
      <c r="H900" s="2">
        <v>1017162668</v>
      </c>
      <c r="I900" t="s">
        <v>6</v>
      </c>
    </row>
    <row r="901" spans="1:9" x14ac:dyDescent="0.3">
      <c r="A901" s="1">
        <v>44166</v>
      </c>
      <c r="B901">
        <v>1.35</v>
      </c>
      <c r="C901" s="24">
        <f>(+'BRL IPCA'!R984/'BRL IPCA'!R972-1)*100</f>
        <v>4.5173415005099082</v>
      </c>
      <c r="D901" s="2">
        <v>366474720</v>
      </c>
      <c r="E901" s="2">
        <v>61876432</v>
      </c>
      <c r="F901" s="2">
        <v>428351152</v>
      </c>
      <c r="G901" t="s">
        <v>6</v>
      </c>
      <c r="H901" s="2">
        <v>1039907276</v>
      </c>
      <c r="I901" t="s">
        <v>6</v>
      </c>
    </row>
    <row r="902" spans="1:9" x14ac:dyDescent="0.3">
      <c r="A902" s="1">
        <v>44197</v>
      </c>
      <c r="B902">
        <v>0.25</v>
      </c>
      <c r="C902" s="24">
        <f>(+'BRL IPCA'!R985/'BRL IPCA'!R973-1)*100</f>
        <v>4.5590608265254629</v>
      </c>
      <c r="D902" s="2">
        <v>367987393</v>
      </c>
      <c r="E902" s="2">
        <v>65452926</v>
      </c>
      <c r="F902" s="2">
        <v>433440319</v>
      </c>
      <c r="G902" t="s">
        <v>6</v>
      </c>
      <c r="H902" s="2">
        <v>1022552380</v>
      </c>
      <c r="I902" t="s">
        <v>6</v>
      </c>
    </row>
    <row r="903" spans="1:9" x14ac:dyDescent="0.3">
      <c r="A903" s="1">
        <v>44228</v>
      </c>
      <c r="B903">
        <v>0.86</v>
      </c>
      <c r="C903" s="24">
        <f>(+'BRL IPCA'!R986/'BRL IPCA'!R974-1)*100</f>
        <v>5.1952805482629039</v>
      </c>
      <c r="D903" s="2">
        <v>357558576</v>
      </c>
      <c r="E903" s="2">
        <v>60827567</v>
      </c>
      <c r="F903" s="2">
        <v>418386143</v>
      </c>
      <c r="G903" t="s">
        <v>6</v>
      </c>
      <c r="H903" s="2">
        <v>1018960953</v>
      </c>
      <c r="I903" t="s">
        <v>6</v>
      </c>
    </row>
    <row r="904" spans="1:9" x14ac:dyDescent="0.3">
      <c r="A904" s="1">
        <v>44256</v>
      </c>
      <c r="B904">
        <v>0.93</v>
      </c>
      <c r="C904" s="24">
        <f>(+'BRL IPCA'!R987/'BRL IPCA'!R975-1)*100</f>
        <v>6.0993271283719119</v>
      </c>
      <c r="D904" s="2">
        <v>346914019</v>
      </c>
      <c r="E904" s="2">
        <v>60153464</v>
      </c>
      <c r="F904" s="2">
        <v>407067483</v>
      </c>
      <c r="G904" t="s">
        <v>6</v>
      </c>
      <c r="H904" s="2">
        <v>1017187118</v>
      </c>
      <c r="I904" t="s">
        <v>6</v>
      </c>
    </row>
    <row r="905" spans="1:9" x14ac:dyDescent="0.3">
      <c r="A905" s="1">
        <v>44287</v>
      </c>
      <c r="B905">
        <v>0.31</v>
      </c>
      <c r="C905" s="24">
        <f>(+'BRL IPCA'!R988/'BRL IPCA'!R976-1)*100</f>
        <v>6.7591885269032703</v>
      </c>
      <c r="D905" s="2">
        <v>341784436</v>
      </c>
      <c r="E905" s="2">
        <v>60271713</v>
      </c>
      <c r="F905" s="2">
        <v>402056149</v>
      </c>
      <c r="G905" t="s">
        <v>6</v>
      </c>
      <c r="H905" s="2">
        <v>1022884982</v>
      </c>
      <c r="I905" t="s">
        <v>6</v>
      </c>
    </row>
    <row r="906" spans="1:9" x14ac:dyDescent="0.3">
      <c r="A906" s="1">
        <v>44317</v>
      </c>
      <c r="B906">
        <v>0.83</v>
      </c>
      <c r="C906" s="24">
        <f>(+'BRL IPCA'!R989/'BRL IPCA'!R977-1)*100</f>
        <v>8.0559022201129871</v>
      </c>
      <c r="D906" s="2">
        <v>339264428</v>
      </c>
      <c r="E906" s="2">
        <v>61228406</v>
      </c>
      <c r="F906" s="2">
        <v>400492834</v>
      </c>
      <c r="G906" t="s">
        <v>6</v>
      </c>
      <c r="H906" s="2">
        <v>1025122529</v>
      </c>
      <c r="I906" t="s">
        <v>6</v>
      </c>
    </row>
    <row r="907" spans="1:9" x14ac:dyDescent="0.3">
      <c r="A907" s="1">
        <v>44348</v>
      </c>
      <c r="B907">
        <v>0.53</v>
      </c>
      <c r="C907" s="24">
        <f>(+'BRL IPCA'!R990/'BRL IPCA'!R978-1)*100</f>
        <v>8.3468965707955469</v>
      </c>
      <c r="D907" s="2">
        <v>339539712</v>
      </c>
      <c r="E907" s="2">
        <v>63374752</v>
      </c>
      <c r="F907" s="2">
        <v>402914464</v>
      </c>
      <c r="G907" t="s">
        <v>6</v>
      </c>
      <c r="H907" s="2">
        <v>1035097979</v>
      </c>
      <c r="I907" t="s">
        <v>6</v>
      </c>
    </row>
    <row r="908" spans="1:9" x14ac:dyDescent="0.3">
      <c r="A908" s="1">
        <v>44378</v>
      </c>
      <c r="B908">
        <v>0.96</v>
      </c>
      <c r="C908" s="24">
        <f>(+'BRL IPCA'!R991/'BRL IPCA'!R979-1)*100</f>
        <v>8.9946460520876634</v>
      </c>
      <c r="D908" s="2">
        <v>343717311</v>
      </c>
      <c r="E908" s="2">
        <v>66102481</v>
      </c>
      <c r="F908" s="2">
        <v>409819792</v>
      </c>
      <c r="G908" t="s">
        <v>6</v>
      </c>
      <c r="H908" s="2">
        <v>1044613055</v>
      </c>
      <c r="I908" t="s">
        <v>6</v>
      </c>
    </row>
    <row r="909" spans="1:9" x14ac:dyDescent="0.3">
      <c r="A909" s="1">
        <v>44409</v>
      </c>
      <c r="B909">
        <v>0.87</v>
      </c>
      <c r="C909" s="24">
        <f>(+'BRL IPCA'!R992/'BRL IPCA'!R980-1)*100</f>
        <v>9.6796682688954583</v>
      </c>
      <c r="D909" s="2">
        <v>343093591</v>
      </c>
      <c r="E909" s="2">
        <v>69595736</v>
      </c>
      <c r="F909" s="2">
        <v>412689327</v>
      </c>
      <c r="G909" t="s">
        <v>6</v>
      </c>
      <c r="H909" s="2">
        <v>1041890689</v>
      </c>
      <c r="I909" t="s">
        <v>6</v>
      </c>
    </row>
    <row r="910" spans="1:9" x14ac:dyDescent="0.3">
      <c r="A910" s="1">
        <v>44440</v>
      </c>
      <c r="B910">
        <v>1.1599999999999999</v>
      </c>
      <c r="C910" s="24">
        <f>(+'BRL IPCA'!R993/'BRL IPCA'!R981-1)*100</f>
        <v>10.246375616866722</v>
      </c>
      <c r="D910" s="2">
        <v>339173505</v>
      </c>
      <c r="E910" s="2">
        <v>70299091</v>
      </c>
      <c r="F910" s="2">
        <v>409472596</v>
      </c>
      <c r="G910" t="s">
        <v>6</v>
      </c>
      <c r="H910" s="2">
        <v>1037279581</v>
      </c>
      <c r="I910" t="s">
        <v>6</v>
      </c>
    </row>
    <row r="911" spans="1:9" x14ac:dyDescent="0.3">
      <c r="A911" s="1">
        <v>44470</v>
      </c>
      <c r="B911">
        <v>1.25</v>
      </c>
      <c r="C911" s="24">
        <f>(+'BRL IPCA'!R994/'BRL IPCA'!R982-1)*100</f>
        <v>10.672670347092561</v>
      </c>
      <c r="D911" s="2">
        <v>334297469</v>
      </c>
      <c r="E911" s="2">
        <v>69295502</v>
      </c>
      <c r="F911" s="2">
        <v>403592971</v>
      </c>
      <c r="G911" t="s">
        <v>6</v>
      </c>
      <c r="H911" s="2">
        <v>1033289510</v>
      </c>
      <c r="I911" t="s">
        <v>6</v>
      </c>
    </row>
    <row r="912" spans="1:9" x14ac:dyDescent="0.3">
      <c r="A912" s="1">
        <v>44501</v>
      </c>
      <c r="B912">
        <v>0.95</v>
      </c>
      <c r="C912" s="24">
        <f>(+'BRL IPCA'!R995/'BRL IPCA'!R983-1)*100</f>
        <v>10.73848817067098</v>
      </c>
      <c r="D912" s="2">
        <v>330908399</v>
      </c>
      <c r="E912" s="2">
        <v>68555222</v>
      </c>
      <c r="F912" s="2">
        <v>399463622</v>
      </c>
      <c r="G912" t="s">
        <v>6</v>
      </c>
      <c r="H912" s="2">
        <v>1024779408</v>
      </c>
      <c r="I912" t="s">
        <v>6</v>
      </c>
    </row>
    <row r="913" spans="1:9" x14ac:dyDescent="0.3">
      <c r="A913" s="1">
        <v>44531</v>
      </c>
      <c r="B913">
        <v>0.73</v>
      </c>
      <c r="C913" s="24">
        <f>(+'BRL IPCA'!R996/'BRL IPCA'!R984-1)*100</f>
        <v>10.061054893257882</v>
      </c>
      <c r="D913" s="2">
        <v>336170515</v>
      </c>
      <c r="E913" s="2">
        <v>70827427</v>
      </c>
      <c r="F913" s="2">
        <v>406997942</v>
      </c>
      <c r="G913" t="s">
        <v>6</v>
      </c>
      <c r="H913" s="2">
        <v>1037510353</v>
      </c>
      <c r="I913" t="s">
        <v>6</v>
      </c>
    </row>
    <row r="914" spans="1:9" x14ac:dyDescent="0.3">
      <c r="A914" s="1">
        <v>44562</v>
      </c>
      <c r="B914">
        <v>0.54</v>
      </c>
      <c r="C914" s="24">
        <f>(+'BRL IPCA'!R997/'BRL IPCA'!R985-1)*100</f>
        <v>10.379435999682297</v>
      </c>
      <c r="D914" s="2">
        <v>334082283</v>
      </c>
      <c r="E914" s="2">
        <v>74603544</v>
      </c>
      <c r="F914" s="2">
        <v>408685827</v>
      </c>
      <c r="G914" t="s">
        <v>6</v>
      </c>
      <c r="H914" s="2">
        <v>1023010529</v>
      </c>
      <c r="I914" t="s">
        <v>6</v>
      </c>
    </row>
    <row r="915" spans="1:9" x14ac:dyDescent="0.3">
      <c r="A915" s="1">
        <v>44593</v>
      </c>
      <c r="B915">
        <v>1.01</v>
      </c>
      <c r="C915" s="24">
        <f>(+'BRL IPCA'!R998/'BRL IPCA'!R986-1)*100</f>
        <v>10.543593400038764</v>
      </c>
      <c r="D915" s="2">
        <v>327696582</v>
      </c>
      <c r="E915" s="2">
        <v>66314197</v>
      </c>
      <c r="F915" s="2">
        <v>394010779</v>
      </c>
      <c r="G915" t="s">
        <v>6</v>
      </c>
      <c r="H915" s="2">
        <v>1022781427</v>
      </c>
      <c r="I915" t="s">
        <v>6</v>
      </c>
    </row>
    <row r="916" spans="1:9" x14ac:dyDescent="0.3">
      <c r="A916" s="1">
        <v>44621</v>
      </c>
      <c r="B916">
        <v>1.62</v>
      </c>
      <c r="C916" s="24">
        <f>(+'BRL IPCA'!R999/'BRL IPCA'!R987-1)*100</f>
        <v>11.299315974556002</v>
      </c>
      <c r="D916" s="2">
        <v>323793178</v>
      </c>
      <c r="E916" s="2">
        <v>67262094</v>
      </c>
      <c r="F916" s="2">
        <v>391055272</v>
      </c>
      <c r="G916" t="s">
        <v>6</v>
      </c>
      <c r="H916" s="2">
        <v>1013014330</v>
      </c>
      <c r="I916" t="s">
        <v>6</v>
      </c>
    </row>
    <row r="917" spans="1:9" x14ac:dyDescent="0.3">
      <c r="A917" s="1">
        <v>44652</v>
      </c>
      <c r="B917">
        <v>1.06</v>
      </c>
      <c r="C917" s="24">
        <f>(+'BRL IPCA'!R1000/'BRL IPCA'!R988-1)*100</f>
        <v>12.131481132375921</v>
      </c>
      <c r="D917" s="2">
        <v>321185179</v>
      </c>
      <c r="E917" s="2">
        <v>66779791</v>
      </c>
      <c r="F917" s="2">
        <v>387964969</v>
      </c>
      <c r="G917" t="s">
        <v>6</v>
      </c>
      <c r="H917" s="2">
        <v>1008881064</v>
      </c>
      <c r="I917" t="s">
        <v>6</v>
      </c>
    </row>
    <row r="918" spans="1:9" x14ac:dyDescent="0.3">
      <c r="A918" s="1">
        <v>44682</v>
      </c>
      <c r="B918">
        <v>0.47</v>
      </c>
      <c r="C918" s="24">
        <f>(+'BRL IPCA'!R1001/'BRL IPCA'!R989-1)*100</f>
        <v>11.731130708814907</v>
      </c>
      <c r="D918" s="2">
        <v>325068233</v>
      </c>
      <c r="E918" s="2">
        <v>67112485</v>
      </c>
      <c r="F918" s="2">
        <v>392180718</v>
      </c>
      <c r="G918" t="s">
        <v>6</v>
      </c>
      <c r="H918" s="2">
        <v>1013473643</v>
      </c>
      <c r="I918" t="s">
        <v>6</v>
      </c>
    </row>
    <row r="919" spans="1:9" x14ac:dyDescent="0.3">
      <c r="A919" s="1">
        <v>44713</v>
      </c>
      <c r="B919">
        <v>0.67</v>
      </c>
      <c r="C919" s="24">
        <f>(+'BRL IPCA'!R1002/'BRL IPCA'!R990-1)*100</f>
        <v>11.886729617590719</v>
      </c>
      <c r="D919" s="2">
        <v>330460453</v>
      </c>
      <c r="E919" s="2">
        <v>66123445</v>
      </c>
      <c r="F919" s="2">
        <v>396583898</v>
      </c>
      <c r="G919" t="s">
        <v>6</v>
      </c>
      <c r="H919" s="2">
        <v>1015991317</v>
      </c>
      <c r="I919" t="s">
        <v>6</v>
      </c>
    </row>
    <row r="920" spans="1:9" x14ac:dyDescent="0.3">
      <c r="A920" s="1">
        <v>44743</v>
      </c>
      <c r="B920">
        <v>-0.68</v>
      </c>
      <c r="C920" s="24">
        <f>(+'BRL IPCA'!R1003/'BRL IPCA'!R991-1)*100</f>
        <v>10.069235198287551</v>
      </c>
      <c r="D920" s="2">
        <v>327884535</v>
      </c>
      <c r="E920" s="2">
        <v>67450665</v>
      </c>
      <c r="F920" s="2">
        <v>395335201</v>
      </c>
      <c r="G920" t="s">
        <v>6</v>
      </c>
      <c r="H920" s="2">
        <v>1009789788</v>
      </c>
      <c r="I920" t="s">
        <v>6</v>
      </c>
    </row>
    <row r="921" spans="1:9" x14ac:dyDescent="0.3">
      <c r="A921" s="1">
        <v>44774</v>
      </c>
      <c r="B921">
        <v>-0.36</v>
      </c>
      <c r="C921" s="24">
        <f>(+'BRL IPCA'!R1004/'BRL IPCA'!R992-1)*100</f>
        <v>8.7270605250061593</v>
      </c>
      <c r="D921" s="2">
        <v>324059451</v>
      </c>
      <c r="E921" s="2">
        <v>67283041</v>
      </c>
      <c r="F921" s="2">
        <v>391342492</v>
      </c>
      <c r="G921" t="s">
        <v>6</v>
      </c>
      <c r="H921" s="2">
        <v>994353754</v>
      </c>
      <c r="I921" t="s">
        <v>6</v>
      </c>
    </row>
    <row r="922" spans="1:9" x14ac:dyDescent="0.3">
      <c r="A922" s="1">
        <v>44805</v>
      </c>
      <c r="B922">
        <v>-0.28999999999999998</v>
      </c>
      <c r="C922" s="24">
        <f>(+'BRL IPCA'!R1005/'BRL IPCA'!R993-1)*100</f>
        <v>7.1685963320320623</v>
      </c>
      <c r="D922" s="2">
        <v>321286351</v>
      </c>
      <c r="E922" s="2">
        <v>68854441</v>
      </c>
      <c r="F922" s="2">
        <v>390140792</v>
      </c>
      <c r="G922" t="s">
        <v>6</v>
      </c>
      <c r="H922" s="2">
        <v>994819763</v>
      </c>
      <c r="I922" t="s">
        <v>6</v>
      </c>
    </row>
    <row r="923" spans="1:9" x14ac:dyDescent="0.3">
      <c r="A923" s="1">
        <v>44835</v>
      </c>
      <c r="B923">
        <v>0.59</v>
      </c>
      <c r="C923" s="24">
        <f>(+'BRL IPCA'!R1006/'BRL IPCA'!R994-1)*100</f>
        <v>6.4700158522380979</v>
      </c>
      <c r="D923" s="2">
        <v>323560040</v>
      </c>
      <c r="E923" s="2">
        <v>69617039</v>
      </c>
      <c r="F923" s="2">
        <v>393177079</v>
      </c>
      <c r="G923" t="s">
        <v>6</v>
      </c>
      <c r="H923" s="2">
        <v>989963573</v>
      </c>
      <c r="I923" t="s">
        <v>6</v>
      </c>
    </row>
    <row r="924" spans="1:9" x14ac:dyDescent="0.3">
      <c r="A924" s="1">
        <v>44866</v>
      </c>
      <c r="B924">
        <v>0.41</v>
      </c>
      <c r="C924" s="24">
        <f>(+'BRL IPCA'!R1007/'BRL IPCA'!R995-1)*100</f>
        <v>5.9004882785856916</v>
      </c>
      <c r="D924" s="2">
        <v>326483189</v>
      </c>
      <c r="E924" s="2">
        <v>67901660</v>
      </c>
      <c r="F924" s="2">
        <v>394384849</v>
      </c>
      <c r="G924" t="s">
        <v>6</v>
      </c>
      <c r="H924" s="2">
        <v>988817014</v>
      </c>
      <c r="I924" t="s">
        <v>6</v>
      </c>
    </row>
    <row r="925" spans="1:9" x14ac:dyDescent="0.3">
      <c r="A925" s="1">
        <v>44896</v>
      </c>
      <c r="B925">
        <v>0.62</v>
      </c>
      <c r="C925" s="24">
        <f>(+'BRL IPCA'!R1008/'BRL IPCA'!R996-1)*100</f>
        <v>5.7848419596077783</v>
      </c>
      <c r="D925" s="2">
        <v>336697453</v>
      </c>
      <c r="E925" s="2">
        <v>70328671</v>
      </c>
      <c r="F925" s="2">
        <v>407026123</v>
      </c>
      <c r="G925" t="s">
        <v>6</v>
      </c>
      <c r="H925" s="2">
        <v>1001524632</v>
      </c>
      <c r="I925" t="s">
        <v>6</v>
      </c>
    </row>
    <row r="926" spans="1:9" x14ac:dyDescent="0.3">
      <c r="A926" s="1">
        <v>44927</v>
      </c>
      <c r="B926">
        <v>0.53</v>
      </c>
      <c r="C926" s="24">
        <f>(+'BRL IPCA'!R1009/'BRL IPCA'!R997-1)*100</f>
        <v>5.7743202924146475</v>
      </c>
      <c r="D926" s="2">
        <v>342030075</v>
      </c>
      <c r="E926" s="2">
        <v>73175756</v>
      </c>
      <c r="F926" s="2">
        <v>415205831</v>
      </c>
      <c r="G926" t="s">
        <v>6</v>
      </c>
      <c r="H926" s="2">
        <v>975080491</v>
      </c>
      <c r="I926" t="s">
        <v>6</v>
      </c>
    </row>
    <row r="927" spans="1:9" x14ac:dyDescent="0.3">
      <c r="A927" s="1">
        <v>44958</v>
      </c>
      <c r="B927">
        <v>0.84</v>
      </c>
      <c r="C927" s="24">
        <f>(+'BRL IPCA'!R1010/'BRL IPCA'!R998-1)*100</f>
        <v>5.5963019333441499</v>
      </c>
      <c r="D927" s="2">
        <v>339383004</v>
      </c>
      <c r="E927" s="2">
        <v>68224484</v>
      </c>
      <c r="F927" s="2">
        <v>407607488</v>
      </c>
      <c r="G927" t="s">
        <v>6</v>
      </c>
      <c r="H927" s="2">
        <v>970060543</v>
      </c>
      <c r="I927" t="s">
        <v>6</v>
      </c>
    </row>
    <row r="928" spans="1:9" x14ac:dyDescent="0.3">
      <c r="A928" s="1">
        <v>44986</v>
      </c>
      <c r="B928">
        <v>0.71</v>
      </c>
      <c r="C928" s="24">
        <f>(+'BRL IPCA'!R1011/'BRL IPCA'!R999-1)*100</f>
        <v>4.6506944273478679</v>
      </c>
      <c r="D928" s="2">
        <v>334839285</v>
      </c>
      <c r="E928" s="2">
        <v>68981196</v>
      </c>
      <c r="F928" s="2">
        <v>403820481</v>
      </c>
      <c r="G928" t="s">
        <v>6</v>
      </c>
      <c r="H928" s="2">
        <v>969938821</v>
      </c>
      <c r="I928" t="s">
        <v>6</v>
      </c>
    </row>
    <row r="929" spans="1:9" x14ac:dyDescent="0.3">
      <c r="A929" s="1">
        <v>45017</v>
      </c>
      <c r="B929">
        <v>0.61</v>
      </c>
      <c r="C929" s="24">
        <f>(+'BRL IPCA'!R1012/'BRL IPCA'!R1000-1)*100</f>
        <v>4.1847057820648237</v>
      </c>
      <c r="D929" s="2">
        <v>329171172</v>
      </c>
      <c r="E929" s="2">
        <v>66921793</v>
      </c>
      <c r="F929" s="2">
        <v>396092965</v>
      </c>
      <c r="G929" t="s">
        <v>6</v>
      </c>
      <c r="H929" s="2">
        <v>969564022</v>
      </c>
      <c r="I929" t="s">
        <v>6</v>
      </c>
    </row>
    <row r="930" spans="1:9" x14ac:dyDescent="0.3">
      <c r="A930" s="1">
        <v>45047</v>
      </c>
      <c r="B930">
        <v>0.23</v>
      </c>
      <c r="C930" s="24">
        <f>(+'BRL IPCA'!R1013/'BRL IPCA'!R1001-1)*100</f>
        <v>3.9358321940515362</v>
      </c>
      <c r="D930" s="2">
        <v>326589445</v>
      </c>
      <c r="E930" s="2">
        <v>68916458</v>
      </c>
      <c r="F930" s="2">
        <v>395505903</v>
      </c>
      <c r="G930" t="s">
        <v>6</v>
      </c>
      <c r="H930" s="2">
        <v>963855476</v>
      </c>
      <c r="I930" t="s">
        <v>6</v>
      </c>
    </row>
    <row r="931" spans="1:9" x14ac:dyDescent="0.3">
      <c r="A931" s="1">
        <v>45078</v>
      </c>
      <c r="B931">
        <v>-0.08</v>
      </c>
      <c r="C931" s="24">
        <f>(+'BRL IPCA'!R1014/'BRL IPCA'!R1002-1)*100</f>
        <v>3.1615014684576392</v>
      </c>
      <c r="D931" s="2">
        <v>330619222</v>
      </c>
      <c r="E931" s="2">
        <v>66803138</v>
      </c>
      <c r="F931" s="2">
        <v>397422360</v>
      </c>
      <c r="G931" t="s">
        <v>6</v>
      </c>
      <c r="H931" s="2">
        <v>972704827</v>
      </c>
      <c r="I931" t="s">
        <v>6</v>
      </c>
    </row>
    <row r="932" spans="1:9" x14ac:dyDescent="0.3">
      <c r="A932" s="1">
        <v>45108</v>
      </c>
      <c r="B932">
        <v>0.12</v>
      </c>
      <c r="C932" s="24">
        <f>(+'BRL IPCA'!R1015/'BRL IPCA'!R1003-1)*100</f>
        <v>3.9924438886627112</v>
      </c>
      <c r="D932" s="2">
        <v>337094860</v>
      </c>
      <c r="E932" s="2">
        <v>65605776</v>
      </c>
      <c r="F932" s="2">
        <v>402700636</v>
      </c>
      <c r="G932" t="s">
        <v>6</v>
      </c>
      <c r="H932" s="2">
        <v>975244486</v>
      </c>
      <c r="I932" t="s">
        <v>6</v>
      </c>
    </row>
    <row r="933" spans="1:9" x14ac:dyDescent="0.3">
      <c r="A933" s="1">
        <v>45139</v>
      </c>
      <c r="B933">
        <v>0.23</v>
      </c>
      <c r="C933" s="24">
        <f>(+'BRL IPCA'!R1016/'BRL IPCA'!R1004-1)*100</f>
        <v>4.6082160875217104</v>
      </c>
      <c r="D933" s="2">
        <v>335446476</v>
      </c>
      <c r="E933" s="2">
        <v>67299837</v>
      </c>
      <c r="F933" s="2">
        <v>402746313</v>
      </c>
      <c r="G933" t="s">
        <v>6</v>
      </c>
      <c r="H933" s="2">
        <v>971523725</v>
      </c>
      <c r="I933" t="s">
        <v>6</v>
      </c>
    </row>
    <row r="934" spans="1:9" x14ac:dyDescent="0.3">
      <c r="A934" s="1">
        <v>45170</v>
      </c>
      <c r="B934">
        <v>0.26</v>
      </c>
      <c r="C934" s="24">
        <f>(+'BRL IPCA'!R1017/'BRL IPCA'!R1005-1)*100</f>
        <v>5.1852346297756036</v>
      </c>
      <c r="D934" s="2">
        <v>330860933</v>
      </c>
      <c r="E934" s="2">
        <v>69191039</v>
      </c>
      <c r="F934" s="2">
        <v>400051972</v>
      </c>
      <c r="G934" t="s">
        <v>6</v>
      </c>
      <c r="H934" s="2">
        <v>971681332</v>
      </c>
      <c r="I934" t="s">
        <v>6</v>
      </c>
    </row>
    <row r="935" spans="1:9" x14ac:dyDescent="0.3">
      <c r="A935" s="1">
        <v>45200</v>
      </c>
      <c r="B935">
        <v>0.24</v>
      </c>
      <c r="C935" s="24">
        <f>(+'BRL IPCA'!R1018/'BRL IPCA'!R1006-1)*100</f>
        <v>4.8192456435898645</v>
      </c>
      <c r="D935" s="2">
        <v>328035813</v>
      </c>
      <c r="E935" s="2">
        <v>70950992</v>
      </c>
      <c r="F935" s="2">
        <v>398986805</v>
      </c>
      <c r="G935" t="s">
        <v>6</v>
      </c>
      <c r="H935" s="2">
        <v>965059353</v>
      </c>
      <c r="I935" t="s">
        <v>6</v>
      </c>
    </row>
    <row r="936" spans="1:9" x14ac:dyDescent="0.3">
      <c r="A936" s="1">
        <v>45231</v>
      </c>
      <c r="B936">
        <v>0.28000000000000003</v>
      </c>
      <c r="C936" s="24">
        <f>(+'BRL IPCA'!R1019/'BRL IPCA'!R1007-1)*100</f>
        <v>4.6835370295706724</v>
      </c>
      <c r="D936" s="2">
        <v>328162554</v>
      </c>
      <c r="E936" s="2">
        <v>81784499</v>
      </c>
      <c r="F936" s="2">
        <v>409947053</v>
      </c>
      <c r="G936" t="s">
        <v>6</v>
      </c>
      <c r="H936" s="2">
        <v>967175879</v>
      </c>
      <c r="I936" t="s">
        <v>6</v>
      </c>
    </row>
    <row r="937" spans="1:9" x14ac:dyDescent="0.3">
      <c r="A937" s="1">
        <v>45261</v>
      </c>
      <c r="B937">
        <v>0.56000000000000005</v>
      </c>
      <c r="C937" s="24">
        <f>(+'BRL IPCA'!R1020/'BRL IPCA'!R1008-1)*100</f>
        <v>4.621113930566767</v>
      </c>
      <c r="D937" s="2">
        <v>336618580</v>
      </c>
      <c r="E937" s="2">
        <v>81970976</v>
      </c>
      <c r="F937" s="2">
        <v>418589557</v>
      </c>
      <c r="G937" t="s">
        <v>6</v>
      </c>
      <c r="H937" s="2">
        <v>986346341</v>
      </c>
      <c r="I937" t="s">
        <v>6</v>
      </c>
    </row>
    <row r="938" spans="1:9" x14ac:dyDescent="0.3">
      <c r="A938" s="1">
        <v>45292</v>
      </c>
      <c r="B938">
        <v>0.42</v>
      </c>
      <c r="C938" s="24">
        <f>(+'BRL IPCA'!R1021/'BRL IPCA'!R1009-1)*100</f>
        <v>4.5066374306924617</v>
      </c>
      <c r="D938" s="2">
        <v>337527783</v>
      </c>
      <c r="E938" s="2">
        <v>83905118</v>
      </c>
      <c r="F938" s="2">
        <v>421432901</v>
      </c>
      <c r="G938" t="s">
        <v>6</v>
      </c>
      <c r="H938" s="2">
        <v>971357232</v>
      </c>
      <c r="I938" t="s">
        <v>6</v>
      </c>
    </row>
    <row r="939" spans="1:9" x14ac:dyDescent="0.3">
      <c r="A939" s="1">
        <v>45323</v>
      </c>
      <c r="B939">
        <v>0.83</v>
      </c>
      <c r="C939" s="24">
        <f>(+'BRL IPCA'!R1022/'BRL IPCA'!R1010-1)*100</f>
        <v>4.4962738212685593</v>
      </c>
      <c r="D939" s="2">
        <v>333894701</v>
      </c>
      <c r="E939" s="2">
        <v>82675477</v>
      </c>
      <c r="F939" s="2">
        <v>416570177</v>
      </c>
      <c r="G939" t="s">
        <v>6</v>
      </c>
      <c r="H939" s="2">
        <v>972339576</v>
      </c>
      <c r="I939" t="s">
        <v>6</v>
      </c>
    </row>
    <row r="940" spans="1:9" x14ac:dyDescent="0.3">
      <c r="A940" s="1">
        <v>45352</v>
      </c>
      <c r="B940">
        <v>0.16</v>
      </c>
      <c r="C940" s="24">
        <f>(+'BRL IPCA'!R1023/'BRL IPCA'!R1011-1)*100</f>
        <v>3.9255961268817252</v>
      </c>
      <c r="D940" s="2">
        <v>330677191</v>
      </c>
      <c r="E940" s="2">
        <v>81876677</v>
      </c>
      <c r="F940" s="2">
        <v>412553867</v>
      </c>
      <c r="G940" t="s">
        <v>6</v>
      </c>
      <c r="H940" s="2">
        <v>979181753</v>
      </c>
      <c r="I940" t="s">
        <v>6</v>
      </c>
    </row>
    <row r="941" spans="1:9" x14ac:dyDescent="0.3">
      <c r="A941" s="1">
        <v>45383</v>
      </c>
      <c r="B941">
        <v>0.38</v>
      </c>
      <c r="C941" s="24">
        <f>(+'BRL IPCA'!R1024/'BRL IPCA'!R1012-1)*100</f>
        <v>3.6880164915653157</v>
      </c>
      <c r="D941" s="2">
        <v>331277310</v>
      </c>
      <c r="E941" s="2">
        <v>81512601</v>
      </c>
      <c r="F941" s="2">
        <v>412789911</v>
      </c>
      <c r="G941" t="s">
        <v>6</v>
      </c>
      <c r="H941" s="2">
        <v>983247093</v>
      </c>
      <c r="I941" t="s">
        <v>6</v>
      </c>
    </row>
    <row r="942" spans="1:9" x14ac:dyDescent="0.3">
      <c r="A942" s="1">
        <v>45413</v>
      </c>
      <c r="B942">
        <v>0.46</v>
      </c>
      <c r="C942" s="24">
        <f>(+'BRL IPCA'!R1025/'BRL IPCA'!R1013-1)*100</f>
        <v>3.9259516785658199</v>
      </c>
      <c r="D942" s="2">
        <v>337788112</v>
      </c>
      <c r="E942" s="2">
        <v>84288567</v>
      </c>
      <c r="F942" s="2">
        <v>422076679</v>
      </c>
      <c r="G942" t="s">
        <v>6</v>
      </c>
      <c r="H942" s="2">
        <v>996790202</v>
      </c>
      <c r="I942" t="s">
        <v>6</v>
      </c>
    </row>
    <row r="943" spans="1:9" x14ac:dyDescent="0.3">
      <c r="A943" s="1">
        <v>45444</v>
      </c>
      <c r="B943">
        <v>0.21</v>
      </c>
      <c r="C943" s="24">
        <f>(+'BRL IPCA'!R1026/'BRL IPCA'!R1014-1)*100</f>
        <v>4.227578239682539</v>
      </c>
      <c r="D943" s="2">
        <v>345860241</v>
      </c>
      <c r="E943" s="2">
        <v>84753463</v>
      </c>
      <c r="F943" s="2">
        <v>430613704</v>
      </c>
      <c r="G943" t="s">
        <v>6</v>
      </c>
      <c r="H943" s="2">
        <v>1015105015</v>
      </c>
      <c r="I943" t="s">
        <v>6</v>
      </c>
    </row>
    <row r="944" spans="1:9" x14ac:dyDescent="0.3">
      <c r="A944" s="1">
        <v>45474</v>
      </c>
      <c r="B944">
        <v>0.38</v>
      </c>
      <c r="C944" s="24">
        <f>(+'BRL IPCA'!R1027/'BRL IPCA'!R1015-1)*100</f>
        <v>4.498245142821955</v>
      </c>
      <c r="D944" s="2">
        <v>348498080</v>
      </c>
      <c r="E944" s="2">
        <v>85439838</v>
      </c>
      <c r="F944" s="2">
        <v>433937918</v>
      </c>
      <c r="G944" t="s">
        <v>6</v>
      </c>
      <c r="H944" s="2">
        <v>1019902815</v>
      </c>
      <c r="I944" t="s">
        <v>6</v>
      </c>
    </row>
    <row r="945" spans="1:9" x14ac:dyDescent="0.3">
      <c r="A945" s="1">
        <v>45505</v>
      </c>
      <c r="B945">
        <v>-0.02</v>
      </c>
      <c r="C945" s="24">
        <f>(+'BRL IPCA'!R1028/'BRL IPCA'!R1016-1)*100</f>
        <v>4.2375990160564703</v>
      </c>
      <c r="D945" s="2">
        <v>347180614</v>
      </c>
      <c r="E945" s="2">
        <v>84527448</v>
      </c>
      <c r="F945" s="2">
        <v>431708061</v>
      </c>
      <c r="G945" t="s">
        <v>6</v>
      </c>
      <c r="H945" s="2">
        <v>1025014573</v>
      </c>
      <c r="I945" t="s">
        <v>6</v>
      </c>
    </row>
    <row r="946" spans="1:9" x14ac:dyDescent="0.3">
      <c r="A946" s="1">
        <v>45536</v>
      </c>
      <c r="B946">
        <v>0.44</v>
      </c>
      <c r="C946" s="24">
        <f>(+'BRL IPCA'!R1029/'BRL IPCA'!R1017-1)*100</f>
        <v>4.4247401273958875</v>
      </c>
      <c r="D946" t="s">
        <v>6</v>
      </c>
      <c r="E946" t="s">
        <v>6</v>
      </c>
      <c r="F946" t="s">
        <v>6</v>
      </c>
      <c r="G946" t="s">
        <v>6</v>
      </c>
      <c r="H946" t="s">
        <v>6</v>
      </c>
      <c r="I946" t="s">
        <v>6</v>
      </c>
    </row>
    <row r="947" spans="1:9" x14ac:dyDescent="0.3">
      <c r="A947" t="s">
        <v>39</v>
      </c>
      <c r="B947" t="s">
        <v>42</v>
      </c>
      <c r="D947" t="s">
        <v>41</v>
      </c>
      <c r="E947" t="s">
        <v>41</v>
      </c>
      <c r="F947" t="s">
        <v>41</v>
      </c>
      <c r="G947" t="s">
        <v>41</v>
      </c>
      <c r="H947" t="s">
        <v>41</v>
      </c>
      <c r="I947" t="s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29</vt:i4>
      </vt:variant>
    </vt:vector>
  </HeadingPairs>
  <TitlesOfParts>
    <vt:vector size="29" baseType="lpstr">
      <vt:lpstr>1-BRL PP Chart</vt:lpstr>
      <vt:lpstr>2-Chart Câmbio Justo</vt:lpstr>
      <vt:lpstr>3-BRL USD 99 Depr %</vt:lpstr>
      <vt:lpstr>USDBRL</vt:lpstr>
      <vt:lpstr>BRL IPCA</vt:lpstr>
      <vt:lpstr>BRL e USD Chart</vt:lpstr>
      <vt:lpstr>BRL e USD Chart 99</vt:lpstr>
      <vt:lpstr>IPCA Chart</vt:lpstr>
      <vt:lpstr>BRL e USD</vt:lpstr>
      <vt:lpstr>BD</vt:lpstr>
      <vt:lpstr>Moedas</vt:lpstr>
      <vt:lpstr>Moedas BD</vt:lpstr>
      <vt:lpstr>Moedas Final</vt:lpstr>
      <vt:lpstr>BD ipca e tcr</vt:lpstr>
      <vt:lpstr>Moedas Meses Chart</vt:lpstr>
      <vt:lpstr>Moedas Chart Curto</vt:lpstr>
      <vt:lpstr>Moedas Chart</vt:lpstr>
      <vt:lpstr>Diferencial Inflação</vt:lpstr>
      <vt:lpstr>FRED Graph CPI</vt:lpstr>
      <vt:lpstr>1_FX_IDC_USDBRL, M</vt:lpstr>
      <vt:lpstr>Termos de Troca</vt:lpstr>
      <vt:lpstr>ECONOMICS_BRTOT, 1D</vt:lpstr>
      <vt:lpstr>BRL PP Chart desde 2019</vt:lpstr>
      <vt:lpstr>USD PP Chart</vt:lpstr>
      <vt:lpstr>FRED Graph Chart (2)</vt:lpstr>
      <vt:lpstr>USD PP 1994</vt:lpstr>
      <vt:lpstr>USD PP 1999</vt:lpstr>
      <vt:lpstr>STP-20220201164925715</vt:lpstr>
      <vt:lpstr>Agregados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Ulrich</dc:creator>
  <cp:lastModifiedBy>Guilherme Varaschin</cp:lastModifiedBy>
  <dcterms:created xsi:type="dcterms:W3CDTF">2021-07-02T12:18:05Z</dcterms:created>
  <dcterms:modified xsi:type="dcterms:W3CDTF">2026-10-06T14:48:40Z</dcterms:modified>
</cp:coreProperties>
</file>